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24226"/>
  <mc:AlternateContent xmlns:mc="http://schemas.openxmlformats.org/markup-compatibility/2006">
    <mc:Choice Requires="x15">
      <x15ac:absPath xmlns:x15ac="http://schemas.microsoft.com/office/spreadsheetml/2010/11/ac" url="C:\Users\DELL\Desktop\16 - Atualização - Repactuação - CEI NOSSO LAR\"/>
    </mc:Choice>
  </mc:AlternateContent>
  <xr:revisionPtr revIDLastSave="0" documentId="13_ncr:1_{5D331DE2-2987-4B0D-84FD-96E248B933BD}" xr6:coauthVersionLast="47" xr6:coauthVersionMax="47" xr10:uidLastSave="{00000000-0000-0000-0000-000000000000}"/>
  <bookViews>
    <workbookView xWindow="-120" yWindow="-120" windowWidth="29040" windowHeight="15840" tabRatio="881" firstSheet="1" activeTab="4" xr2:uid="{00000000-000D-0000-FFFF-FFFF00000000}"/>
  </bookViews>
  <sheets>
    <sheet name="TIPO 1 sapata-110 v (2)" sheetId="80" state="hidden" r:id="rId1"/>
    <sheet name="Cronograma" sheetId="78" r:id="rId2"/>
    <sheet name="Planilha Orçamentária" sheetId="77" r:id="rId3"/>
    <sheet name="Composição Unitária de Preços" sheetId="82" r:id="rId4"/>
    <sheet name="BDI " sheetId="81" r:id="rId5"/>
    <sheet name="serviços" sheetId="79" state="hidden" r:id="rId6"/>
  </sheets>
  <externalReferences>
    <externalReference r:id="rId7"/>
    <externalReference r:id="rId8"/>
    <externalReference r:id="rId9"/>
    <externalReference r:id="rId10"/>
    <externalReference r:id="rId11"/>
    <externalReference r:id="rId12"/>
    <externalReference r:id="rId13"/>
    <externalReference r:id="rId14"/>
  </externalReferences>
  <definedNames>
    <definedName name="_xlnm._FilterDatabase" localSheetId="2" hidden="1">'Planilha Orçamentária'!$A$9:$F$612</definedName>
    <definedName name="_xlnm._FilterDatabase" localSheetId="0" hidden="1">'TIPO 1 sapata-110 v (2)'!$A$19:$I$621</definedName>
    <definedName name="_xlnm.Extract" localSheetId="3">#REF!</definedName>
    <definedName name="_xlnm.Extract">#REF!</definedName>
    <definedName name="_xlnm.Print_Area" localSheetId="4">'BDI '!$E$4:$L$45</definedName>
    <definedName name="_xlnm.Print_Area" localSheetId="3">'Composição Unitária de Preços'!$B$1:$H$169</definedName>
    <definedName name="_xlnm.Print_Area" localSheetId="1">Cronograma!$A$1:$Y$49</definedName>
    <definedName name="_xlnm.Print_Area" localSheetId="2">'Planilha Orçamentária'!$A$1:$AV$612</definedName>
    <definedName name="_xlnm.Print_Area" localSheetId="0">'TIPO 1 sapata-110 v (2)'!$A$1:$O$624</definedName>
    <definedName name="_xlnm.Database" localSheetId="3">#REF!</definedName>
    <definedName name="_xlnm.Database">#REF!</definedName>
    <definedName name="Boletim" localSheetId="3">[1]Boletim_10!$A$4:$D$2730</definedName>
    <definedName name="Boletim">[2]Boletim_10!$A$4:$D$2730</definedName>
    <definedName name="Boletim_10" localSheetId="3">[1]Boletim_10!$A$2:$F$2730</definedName>
    <definedName name="Boletim_10">[2]Boletim_10!$A$2:$F$2730</definedName>
    <definedName name="_xlnm.Criteria" localSheetId="3">#REF!</definedName>
    <definedName name="_xlnm.Criteria">#REF!</definedName>
    <definedName name="OBRA" localSheetId="3">[3]Obra!$A$10:$H$399</definedName>
    <definedName name="OBRA">[4]Obra!$A$10:$H$399</definedName>
    <definedName name="Serviços" localSheetId="3">[5]Serviços!$A$3:$AF$1403</definedName>
    <definedName name="Serviços">[6]Serviços!$A$3:$AF$1403</definedName>
    <definedName name="_xlnm.Print_Titles" localSheetId="2">'Planilha Orçamentária'!$8:$9</definedName>
    <definedName name="_xlnm.Print_Titles" localSheetId="0">'TIPO 1 sapata-110 v (2)'!$19:$19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610" i="77" l="1"/>
  <c r="K609" i="77"/>
  <c r="K605" i="77"/>
  <c r="K604" i="77"/>
  <c r="K602" i="77"/>
  <c r="K592" i="77"/>
  <c r="K591" i="77"/>
  <c r="K590" i="77"/>
  <c r="K589" i="77"/>
  <c r="K588" i="77"/>
  <c r="K587" i="77"/>
  <c r="K586" i="77"/>
  <c r="K582" i="77"/>
  <c r="K581" i="77"/>
  <c r="K580" i="77"/>
  <c r="K579" i="77"/>
  <c r="K578" i="77"/>
  <c r="K577" i="77"/>
  <c r="K576" i="77"/>
  <c r="K575" i="77"/>
  <c r="K574" i="77"/>
  <c r="K573" i="77"/>
  <c r="K572" i="77"/>
  <c r="K571" i="77"/>
  <c r="K570" i="77"/>
  <c r="K566" i="77"/>
  <c r="K565" i="77"/>
  <c r="K564" i="77"/>
  <c r="K560" i="77"/>
  <c r="K559" i="77"/>
  <c r="K558" i="77"/>
  <c r="K557" i="77"/>
  <c r="K556" i="77"/>
  <c r="K555" i="77"/>
  <c r="K553" i="77"/>
  <c r="K552" i="77"/>
  <c r="K550" i="77"/>
  <c r="K549" i="77"/>
  <c r="K548" i="77"/>
  <c r="K546" i="77"/>
  <c r="K545" i="77"/>
  <c r="K543" i="77"/>
  <c r="K542" i="77"/>
  <c r="K541" i="77"/>
  <c r="K539" i="77"/>
  <c r="K538" i="77"/>
  <c r="K537" i="77"/>
  <c r="K536" i="77"/>
  <c r="K535" i="77"/>
  <c r="K534" i="77"/>
  <c r="K533" i="77"/>
  <c r="K532" i="77"/>
  <c r="K531" i="77"/>
  <c r="K530" i="77"/>
  <c r="K529" i="77"/>
  <c r="K528" i="77"/>
  <c r="K527" i="77"/>
  <c r="K522" i="77"/>
  <c r="K519" i="77"/>
  <c r="K515" i="77"/>
  <c r="K514" i="77"/>
  <c r="K513" i="77"/>
  <c r="K512" i="77"/>
  <c r="K511" i="77"/>
  <c r="K510" i="77"/>
  <c r="K509" i="77"/>
  <c r="K508" i="77"/>
  <c r="K507" i="77"/>
  <c r="K505" i="77"/>
  <c r="K504" i="77"/>
  <c r="K503" i="77"/>
  <c r="K502" i="77"/>
  <c r="K501" i="77"/>
  <c r="K500" i="77"/>
  <c r="K499" i="77"/>
  <c r="K498" i="77"/>
  <c r="K497" i="77"/>
  <c r="K496" i="77"/>
  <c r="K495" i="77"/>
  <c r="K494" i="77"/>
  <c r="K493" i="77"/>
  <c r="K492" i="77"/>
  <c r="K491" i="77"/>
  <c r="K490" i="77"/>
  <c r="K488" i="77"/>
  <c r="K487" i="77"/>
  <c r="K486" i="77"/>
  <c r="K485" i="77"/>
  <c r="K484" i="77"/>
  <c r="K483" i="77"/>
  <c r="K482" i="77"/>
  <c r="K481" i="77"/>
  <c r="K480" i="77"/>
  <c r="K479" i="77"/>
  <c r="K476" i="77"/>
  <c r="K475" i="77"/>
  <c r="K474" i="77"/>
  <c r="K473" i="77"/>
  <c r="K472" i="77"/>
  <c r="K471" i="77"/>
  <c r="K470" i="77"/>
  <c r="K469" i="77"/>
  <c r="K468" i="77"/>
  <c r="K467" i="77"/>
  <c r="K466" i="77"/>
  <c r="K464" i="77"/>
  <c r="K463" i="77"/>
  <c r="K462" i="77"/>
  <c r="K461" i="77"/>
  <c r="K460" i="77"/>
  <c r="K459" i="77"/>
  <c r="K458" i="77"/>
  <c r="K457" i="77"/>
  <c r="K456" i="77"/>
  <c r="K455" i="77"/>
  <c r="K454" i="77"/>
  <c r="K453" i="77"/>
  <c r="K452" i="77"/>
  <c r="K451" i="77"/>
  <c r="K450" i="77"/>
  <c r="K449" i="77"/>
  <c r="K448" i="77"/>
  <c r="K446" i="77"/>
  <c r="K445" i="77"/>
  <c r="K444" i="77"/>
  <c r="K443" i="77"/>
  <c r="K438" i="77"/>
  <c r="K437" i="77"/>
  <c r="K436" i="77"/>
  <c r="K435" i="77"/>
  <c r="K434" i="77"/>
  <c r="K433" i="77"/>
  <c r="K432" i="77"/>
  <c r="K431" i="77"/>
  <c r="K430" i="77"/>
  <c r="K428" i="77"/>
  <c r="K429" i="77"/>
  <c r="K427" i="77"/>
  <c r="K426" i="77"/>
  <c r="K425" i="77"/>
  <c r="K424" i="77"/>
  <c r="K423" i="77"/>
  <c r="K422" i="77"/>
  <c r="K421" i="77"/>
  <c r="K420" i="77"/>
  <c r="K419" i="77"/>
  <c r="K418" i="77"/>
  <c r="K416" i="77"/>
  <c r="K415" i="77"/>
  <c r="K414" i="77"/>
  <c r="K411" i="77"/>
  <c r="K410" i="77"/>
  <c r="K406" i="77"/>
  <c r="K405" i="77"/>
  <c r="K404" i="77"/>
  <c r="K403" i="77"/>
  <c r="K402" i="77"/>
  <c r="K401" i="77"/>
  <c r="K400" i="77"/>
  <c r="K399" i="77"/>
  <c r="K398" i="77"/>
  <c r="K397" i="77"/>
  <c r="K396" i="77"/>
  <c r="K395" i="77"/>
  <c r="K394" i="77"/>
  <c r="K393" i="77"/>
  <c r="K391" i="77"/>
  <c r="K390" i="77"/>
  <c r="K388" i="77"/>
  <c r="K387" i="77"/>
  <c r="K386" i="77"/>
  <c r="K382" i="77"/>
  <c r="K381" i="77"/>
  <c r="K380" i="77"/>
  <c r="K379" i="77"/>
  <c r="K378" i="77"/>
  <c r="K377" i="77"/>
  <c r="K376" i="77"/>
  <c r="K375" i="77"/>
  <c r="K374" i="77"/>
  <c r="K373" i="77"/>
  <c r="K372" i="77"/>
  <c r="K371" i="77"/>
  <c r="K370" i="77"/>
  <c r="K369" i="77"/>
  <c r="K368" i="77"/>
  <c r="K367" i="77"/>
  <c r="K366" i="77"/>
  <c r="K365" i="77"/>
  <c r="K364" i="77"/>
  <c r="K363" i="77"/>
  <c r="K362" i="77"/>
  <c r="K361" i="77"/>
  <c r="K360" i="77"/>
  <c r="K359" i="77"/>
  <c r="K358" i="77"/>
  <c r="K357" i="77"/>
  <c r="K356" i="77"/>
  <c r="K355" i="77"/>
  <c r="K354" i="77"/>
  <c r="K350" i="77"/>
  <c r="K348" i="77"/>
  <c r="K349" i="77"/>
  <c r="K347" i="77"/>
  <c r="K345" i="77"/>
  <c r="K344" i="77"/>
  <c r="K342" i="77"/>
  <c r="K341" i="77"/>
  <c r="K340" i="77"/>
  <c r="K339" i="77"/>
  <c r="K338" i="77"/>
  <c r="K337" i="77"/>
  <c r="K336" i="77"/>
  <c r="K334" i="77"/>
  <c r="K333" i="77"/>
  <c r="K332" i="77"/>
  <c r="K331" i="77"/>
  <c r="K330" i="77"/>
  <c r="K329" i="77"/>
  <c r="K328" i="77"/>
  <c r="K327" i="77"/>
  <c r="K315" i="77"/>
  <c r="K314" i="77"/>
  <c r="K313" i="77"/>
  <c r="K312" i="77"/>
  <c r="K311" i="77"/>
  <c r="K307" i="77"/>
  <c r="K306" i="77"/>
  <c r="K299" i="77"/>
  <c r="K298" i="77"/>
  <c r="K293" i="77"/>
  <c r="K292" i="77"/>
  <c r="K291" i="77"/>
  <c r="K290" i="77"/>
  <c r="K288" i="77"/>
  <c r="K287" i="77"/>
  <c r="K286" i="77"/>
  <c r="K285" i="77"/>
  <c r="K284" i="77"/>
  <c r="K283" i="77"/>
  <c r="K280" i="77"/>
  <c r="K279" i="77"/>
  <c r="K278" i="77"/>
  <c r="K277" i="77"/>
  <c r="K276" i="77"/>
  <c r="K275" i="77"/>
  <c r="K274" i="77"/>
  <c r="K273" i="77"/>
  <c r="K272" i="77"/>
  <c r="K271" i="77"/>
  <c r="K270" i="77"/>
  <c r="K269" i="77"/>
  <c r="K268" i="77"/>
  <c r="K267" i="77"/>
  <c r="K266" i="77"/>
  <c r="K265" i="77"/>
  <c r="K264" i="77"/>
  <c r="K262" i="77"/>
  <c r="K261" i="77"/>
  <c r="K260" i="77"/>
  <c r="K259" i="77"/>
  <c r="K258" i="77"/>
  <c r="K257" i="77"/>
  <c r="K256" i="77"/>
  <c r="K222" i="77"/>
  <c r="K221" i="77"/>
  <c r="K220" i="77"/>
  <c r="K219" i="77"/>
  <c r="K218" i="77"/>
  <c r="K217" i="77"/>
  <c r="K216" i="77"/>
  <c r="K215" i="77"/>
  <c r="K214" i="77"/>
  <c r="K209" i="77"/>
  <c r="K208" i="77"/>
  <c r="K207" i="77"/>
  <c r="K206" i="77"/>
  <c r="K205" i="77"/>
  <c r="K204" i="77"/>
  <c r="K200" i="77"/>
  <c r="K199" i="77"/>
  <c r="K198" i="77"/>
  <c r="K197" i="77"/>
  <c r="K196" i="77"/>
  <c r="K195" i="77"/>
  <c r="K194" i="77"/>
  <c r="K193" i="77"/>
  <c r="K191" i="77"/>
  <c r="K190" i="77"/>
  <c r="K189" i="77"/>
  <c r="K188" i="77"/>
  <c r="K187" i="77"/>
  <c r="K186" i="77"/>
  <c r="K185" i="77"/>
  <c r="K184" i="77"/>
  <c r="K183" i="77"/>
  <c r="K182" i="77"/>
  <c r="K181" i="77"/>
  <c r="K177" i="77"/>
  <c r="K176" i="77"/>
  <c r="K175" i="77"/>
  <c r="K174" i="77"/>
  <c r="K173" i="77"/>
  <c r="K172" i="77"/>
  <c r="K171" i="77"/>
  <c r="K170" i="77"/>
  <c r="K169" i="77"/>
  <c r="K168" i="77"/>
  <c r="K167" i="77"/>
  <c r="K166" i="77"/>
  <c r="K162" i="77"/>
  <c r="K158" i="77"/>
  <c r="K157" i="77"/>
  <c r="K156" i="77"/>
  <c r="K155" i="77"/>
  <c r="K154" i="77"/>
  <c r="K149" i="77"/>
  <c r="K148" i="77"/>
  <c r="K146" i="77"/>
  <c r="K145" i="77"/>
  <c r="K144" i="77"/>
  <c r="K142" i="77"/>
  <c r="K141" i="77"/>
  <c r="K140" i="77"/>
  <c r="K139" i="77"/>
  <c r="K138" i="77"/>
  <c r="K137" i="77"/>
  <c r="K136" i="77"/>
  <c r="K135" i="77"/>
  <c r="K134" i="77"/>
  <c r="K133" i="77"/>
  <c r="K132" i="77"/>
  <c r="K131" i="77"/>
  <c r="K130" i="77"/>
  <c r="K129" i="77"/>
  <c r="K128" i="77"/>
  <c r="K127" i="77"/>
  <c r="K125" i="77"/>
  <c r="K124" i="77"/>
  <c r="K123" i="77"/>
  <c r="K120" i="77"/>
  <c r="K121" i="77"/>
  <c r="K119" i="77"/>
  <c r="K118" i="77"/>
  <c r="K117" i="77"/>
  <c r="K116" i="77"/>
  <c r="K115" i="77"/>
  <c r="K113" i="77"/>
  <c r="K111" i="77"/>
  <c r="K110" i="77"/>
  <c r="K109" i="77"/>
  <c r="K108" i="77"/>
  <c r="K107" i="77"/>
  <c r="K106" i="77"/>
  <c r="K105" i="77"/>
  <c r="K100" i="77"/>
  <c r="K98" i="77"/>
  <c r="K97" i="77"/>
  <c r="K96" i="77"/>
  <c r="K92" i="77"/>
  <c r="K87" i="77"/>
  <c r="K86" i="77"/>
  <c r="K85" i="77"/>
  <c r="K84" i="77"/>
  <c r="K82" i="77"/>
  <c r="K80" i="77"/>
  <c r="K79" i="77"/>
  <c r="K78" i="77"/>
  <c r="K77" i="77"/>
  <c r="K75" i="77"/>
  <c r="K74" i="77"/>
  <c r="K73" i="77"/>
  <c r="K72" i="77"/>
  <c r="K67" i="77"/>
  <c r="K66" i="77"/>
  <c r="K65" i="77"/>
  <c r="K64" i="77"/>
  <c r="K63" i="77"/>
  <c r="K62" i="77"/>
  <c r="K61" i="77"/>
  <c r="K60" i="77"/>
  <c r="K59" i="77"/>
  <c r="K58" i="77"/>
  <c r="K23" i="77"/>
  <c r="I609" i="77"/>
  <c r="D164" i="82"/>
  <c r="B164" i="82"/>
  <c r="H166" i="82"/>
  <c r="H168" i="82" s="1"/>
  <c r="H165" i="82"/>
  <c r="H167" i="82" s="1"/>
  <c r="H161" i="82"/>
  <c r="H160" i="82"/>
  <c r="D154" i="82"/>
  <c r="B154" i="82"/>
  <c r="H158" i="82"/>
  <c r="H157" i="82"/>
  <c r="H156" i="82"/>
  <c r="H155" i="82"/>
  <c r="D143" i="82"/>
  <c r="B143" i="82"/>
  <c r="H148" i="82"/>
  <c r="H147" i="82"/>
  <c r="H146" i="82"/>
  <c r="H145" i="82"/>
  <c r="H144" i="82"/>
  <c r="D132" i="82"/>
  <c r="B132" i="82"/>
  <c r="B116" i="82"/>
  <c r="H137" i="82"/>
  <c r="H136" i="82"/>
  <c r="H135" i="82"/>
  <c r="H140" i="82" s="1"/>
  <c r="H134" i="82"/>
  <c r="H133" i="82"/>
  <c r="H126" i="82"/>
  <c r="H125" i="82"/>
  <c r="H124" i="82"/>
  <c r="H123" i="82"/>
  <c r="H122" i="82"/>
  <c r="H121" i="82"/>
  <c r="H120" i="82"/>
  <c r="D116" i="82"/>
  <c r="H119" i="82"/>
  <c r="H118" i="82"/>
  <c r="H117" i="82"/>
  <c r="H110" i="82"/>
  <c r="H109" i="82"/>
  <c r="H108" i="82"/>
  <c r="H107" i="82"/>
  <c r="H106" i="82"/>
  <c r="D104" i="82"/>
  <c r="B104" i="82"/>
  <c r="H105" i="82"/>
  <c r="H97" i="82"/>
  <c r="H101" i="82" s="1"/>
  <c r="B94" i="82"/>
  <c r="D94" i="82"/>
  <c r="H98" i="82"/>
  <c r="H96" i="82"/>
  <c r="H95" i="82"/>
  <c r="D85" i="82"/>
  <c r="B85" i="82"/>
  <c r="H88" i="82"/>
  <c r="H87" i="82"/>
  <c r="H86" i="82"/>
  <c r="H90" i="82" s="1"/>
  <c r="D71" i="82"/>
  <c r="B71" i="82"/>
  <c r="H79" i="82"/>
  <c r="H82" i="82" s="1"/>
  <c r="H78" i="82"/>
  <c r="H77" i="82"/>
  <c r="H76" i="82"/>
  <c r="H75" i="82"/>
  <c r="H74" i="82"/>
  <c r="H73" i="82"/>
  <c r="H72" i="82"/>
  <c r="H65" i="82"/>
  <c r="H64" i="82"/>
  <c r="H63" i="82"/>
  <c r="H62" i="82"/>
  <c r="H61" i="82"/>
  <c r="H60" i="82"/>
  <c r="H59" i="82"/>
  <c r="B56" i="82"/>
  <c r="H58" i="82"/>
  <c r="H57" i="82"/>
  <c r="H49" i="82"/>
  <c r="H48" i="82"/>
  <c r="H47" i="82"/>
  <c r="H46" i="82"/>
  <c r="H45" i="82"/>
  <c r="H44" i="82"/>
  <c r="D41" i="82"/>
  <c r="B41" i="82"/>
  <c r="H50" i="82"/>
  <c r="H43" i="82"/>
  <c r="H42" i="82"/>
  <c r="B31" i="82"/>
  <c r="H35" i="82"/>
  <c r="H34" i="82"/>
  <c r="H33" i="82"/>
  <c r="H32" i="82"/>
  <c r="B18" i="82"/>
  <c r="H128" i="82" l="1"/>
  <c r="H169" i="82"/>
  <c r="H139" i="82"/>
  <c r="H129" i="82"/>
  <c r="H162" i="82"/>
  <c r="I604" i="77" s="1"/>
  <c r="H151" i="82"/>
  <c r="H150" i="82"/>
  <c r="H152" i="82" s="1"/>
  <c r="I558" i="77" s="1"/>
  <c r="H141" i="82"/>
  <c r="I557" i="77" s="1"/>
  <c r="H112" i="82"/>
  <c r="H113" i="82"/>
  <c r="H114" i="82" s="1"/>
  <c r="I387" i="77" s="1"/>
  <c r="H100" i="82"/>
  <c r="H102" i="82" s="1"/>
  <c r="I382" i="77" s="1"/>
  <c r="H37" i="82"/>
  <c r="H81" i="82"/>
  <c r="H91" i="82"/>
  <c r="H92" i="82" s="1"/>
  <c r="I206" i="77" s="1"/>
  <c r="H68" i="82"/>
  <c r="H67" i="82"/>
  <c r="H53" i="82"/>
  <c r="H52" i="82"/>
  <c r="H38" i="82"/>
  <c r="H25" i="82"/>
  <c r="H24" i="82"/>
  <c r="H23" i="82"/>
  <c r="H22" i="82"/>
  <c r="H21" i="82"/>
  <c r="H20" i="82"/>
  <c r="H19" i="82"/>
  <c r="D6" i="82"/>
  <c r="G603" i="77"/>
  <c r="H603" i="77" s="1"/>
  <c r="H534" i="77"/>
  <c r="H533" i="77"/>
  <c r="H532" i="77"/>
  <c r="H531" i="77"/>
  <c r="H530" i="77"/>
  <c r="H529" i="77"/>
  <c r="H528" i="77"/>
  <c r="H464" i="77"/>
  <c r="H463" i="77"/>
  <c r="H462" i="77"/>
  <c r="H461" i="77"/>
  <c r="H438" i="77"/>
  <c r="H437" i="77"/>
  <c r="H436" i="77"/>
  <c r="H435" i="77"/>
  <c r="H427" i="77"/>
  <c r="H423" i="77"/>
  <c r="H421" i="77"/>
  <c r="H418" i="77"/>
  <c r="H414" i="77"/>
  <c r="G412" i="77"/>
  <c r="H412" i="77" s="1"/>
  <c r="H406" i="77"/>
  <c r="H405" i="77"/>
  <c r="H404" i="77"/>
  <c r="H403" i="77"/>
  <c r="H401" i="77"/>
  <c r="H400" i="77"/>
  <c r="H399" i="77"/>
  <c r="H397" i="77"/>
  <c r="H354" i="77"/>
  <c r="H335" i="77"/>
  <c r="G335" i="77"/>
  <c r="H306" i="77"/>
  <c r="H282" i="77"/>
  <c r="G282" i="77"/>
  <c r="H281" i="77"/>
  <c r="H280" i="77"/>
  <c r="H279" i="77"/>
  <c r="G263" i="77"/>
  <c r="H263" i="77" s="1"/>
  <c r="G233" i="77"/>
  <c r="H233" i="77" s="1"/>
  <c r="G192" i="77"/>
  <c r="H192" i="77" s="1"/>
  <c r="H157" i="77"/>
  <c r="H73" i="77"/>
  <c r="H130" i="82" l="1"/>
  <c r="I552" i="77" s="1"/>
  <c r="H39" i="82"/>
  <c r="I146" i="77" s="1"/>
  <c r="H69" i="82"/>
  <c r="I158" i="77" s="1"/>
  <c r="H54" i="82"/>
  <c r="I149" i="77" s="1"/>
  <c r="H83" i="82"/>
  <c r="I177" i="77" s="1"/>
  <c r="H28" i="82"/>
  <c r="H27" i="82"/>
  <c r="H29" i="82" l="1"/>
  <c r="I12" i="77" s="1"/>
  <c r="J12" i="77" s="1"/>
  <c r="K12" i="77" s="1"/>
  <c r="E5" i="81"/>
  <c r="A1" i="78"/>
  <c r="A6" i="78" l="1"/>
  <c r="A5" i="78"/>
  <c r="A4" i="78"/>
  <c r="A3" i="78"/>
  <c r="B559" i="77" l="1"/>
  <c r="B556" i="77"/>
  <c r="B555" i="77"/>
  <c r="B208" i="77" l="1"/>
  <c r="B194" i="77"/>
  <c r="B141" i="77"/>
  <c r="B131" i="77"/>
  <c r="B130" i="77"/>
  <c r="B128" i="77"/>
  <c r="B132" i="77" s="1"/>
  <c r="B121" i="77"/>
  <c r="B116" i="77"/>
  <c r="B117" i="77" s="1"/>
  <c r="B108" i="77"/>
  <c r="B109" i="77" s="1"/>
  <c r="B87" i="77"/>
  <c r="B86" i="77"/>
  <c r="B85" i="77"/>
  <c r="B84" i="77"/>
  <c r="B64" i="77"/>
  <c r="B61" i="77"/>
  <c r="B60" i="77"/>
  <c r="B59" i="77"/>
  <c r="B58" i="77"/>
  <c r="B48" i="77"/>
  <c r="B62" i="77" s="1"/>
  <c r="B67" i="77" s="1"/>
  <c r="B80" i="77" s="1"/>
  <c r="B47" i="77"/>
  <c r="B66" i="77" s="1"/>
  <c r="B46" i="77"/>
  <c r="B65" i="77" s="1"/>
  <c r="B120" i="77" l="1"/>
  <c r="B30" i="77"/>
  <c r="B28" i="77"/>
  <c r="B27" i="81"/>
  <c r="K25" i="81"/>
  <c r="K22" i="81"/>
  <c r="N17" i="81" s="1"/>
  <c r="N18" i="81"/>
  <c r="N16" i="81"/>
  <c r="K15" i="81"/>
  <c r="L10" i="81"/>
  <c r="B3" i="81"/>
  <c r="B2" i="81"/>
  <c r="B29" i="81" l="1"/>
  <c r="N19" i="81"/>
  <c r="N20" i="81" s="1"/>
  <c r="N21" i="81" s="1"/>
  <c r="K32" i="81" s="1"/>
  <c r="B28" i="81"/>
  <c r="I6" i="81" l="1"/>
  <c r="B30" i="81"/>
  <c r="B31" i="81" s="1"/>
  <c r="B32" i="81" s="1"/>
  <c r="J67" i="77"/>
  <c r="J259" i="77" l="1"/>
  <c r="J601" i="77"/>
  <c r="J597" i="77"/>
  <c r="J593" i="77"/>
  <c r="J589" i="77"/>
  <c r="J575" i="77"/>
  <c r="J571" i="77"/>
  <c r="J560" i="77"/>
  <c r="J550" i="77"/>
  <c r="J545" i="77"/>
  <c r="J541" i="77"/>
  <c r="J537" i="77"/>
  <c r="J533" i="77"/>
  <c r="J529" i="77"/>
  <c r="J514" i="77"/>
  <c r="J510" i="77"/>
  <c r="J503" i="77"/>
  <c r="J499" i="77"/>
  <c r="J495" i="77"/>
  <c r="J491" i="77"/>
  <c r="J477" i="77"/>
  <c r="J464" i="77"/>
  <c r="J447" i="77"/>
  <c r="J436" i="77"/>
  <c r="J430" i="77"/>
  <c r="J425" i="77"/>
  <c r="J421" i="77"/>
  <c r="J412" i="77"/>
  <c r="J403" i="77"/>
  <c r="J399" i="77"/>
  <c r="J395" i="77"/>
  <c r="J391" i="77"/>
  <c r="J381" i="77"/>
  <c r="J377" i="77"/>
  <c r="J370" i="77"/>
  <c r="J366" i="77"/>
  <c r="J359" i="77"/>
  <c r="J348" i="77"/>
  <c r="J327" i="77"/>
  <c r="J315" i="77"/>
  <c r="J311" i="77"/>
  <c r="J292" i="77"/>
  <c r="J288" i="77"/>
  <c r="J284" i="77"/>
  <c r="J280" i="77"/>
  <c r="J276" i="77"/>
  <c r="J272" i="77"/>
  <c r="J268" i="77"/>
  <c r="J264" i="77"/>
  <c r="J260" i="77"/>
  <c r="J219" i="77"/>
  <c r="J215" i="77"/>
  <c r="J207" i="77"/>
  <c r="J200" i="77"/>
  <c r="J196" i="77"/>
  <c r="J192" i="77"/>
  <c r="J188" i="77"/>
  <c r="J184" i="77"/>
  <c r="J177" i="77"/>
  <c r="J173" i="77"/>
  <c r="J169" i="77"/>
  <c r="J162" i="77"/>
  <c r="J155" i="77"/>
  <c r="J147" i="77"/>
  <c r="J143" i="77"/>
  <c r="J139" i="77"/>
  <c r="J135" i="77"/>
  <c r="J127" i="77"/>
  <c r="J122" i="77"/>
  <c r="J118" i="77"/>
  <c r="J114" i="77"/>
  <c r="J110" i="77"/>
  <c r="J605" i="77"/>
  <c r="J600" i="77"/>
  <c r="J596" i="77"/>
  <c r="J592" i="77"/>
  <c r="J588" i="77"/>
  <c r="J574" i="77"/>
  <c r="J566" i="77"/>
  <c r="J559" i="77"/>
  <c r="J549" i="77"/>
  <c r="J544" i="77"/>
  <c r="J540" i="77"/>
  <c r="J536" i="77"/>
  <c r="J532" i="77"/>
  <c r="J528" i="77"/>
  <c r="J513" i="77"/>
  <c r="J506" i="77"/>
  <c r="J502" i="77"/>
  <c r="J498" i="77"/>
  <c r="J494" i="77"/>
  <c r="J490" i="77"/>
  <c r="J473" i="77"/>
  <c r="J463" i="77"/>
  <c r="J446" i="77"/>
  <c r="J435" i="77"/>
  <c r="J428" i="77"/>
  <c r="J424" i="77"/>
  <c r="J420" i="77"/>
  <c r="J406" i="77"/>
  <c r="J402" i="77"/>
  <c r="J398" i="77"/>
  <c r="J394" i="77"/>
  <c r="J390" i="77"/>
  <c r="J380" i="77"/>
  <c r="J376" i="77"/>
  <c r="J369" i="77"/>
  <c r="J362" i="77"/>
  <c r="J356" i="77"/>
  <c r="J335" i="77"/>
  <c r="J314" i="77"/>
  <c r="J307" i="77"/>
  <c r="J299" i="77"/>
  <c r="J291" i="77"/>
  <c r="J287" i="77"/>
  <c r="J283" i="77"/>
  <c r="J279" i="77"/>
  <c r="J275" i="77"/>
  <c r="J271" i="77"/>
  <c r="J267" i="77"/>
  <c r="J263" i="77"/>
  <c r="J258" i="77"/>
  <c r="J226" i="77"/>
  <c r="J222" i="77"/>
  <c r="J218" i="77"/>
  <c r="J214" i="77"/>
  <c r="J206" i="77"/>
  <c r="J199" i="77"/>
  <c r="J195" i="77"/>
  <c r="J191" i="77"/>
  <c r="J187" i="77"/>
  <c r="J183" i="77"/>
  <c r="J176" i="77"/>
  <c r="J172" i="77"/>
  <c r="J603" i="77"/>
  <c r="J599" i="77"/>
  <c r="J595" i="77"/>
  <c r="J591" i="77"/>
  <c r="J587" i="77"/>
  <c r="J573" i="77"/>
  <c r="J565" i="77"/>
  <c r="J554" i="77"/>
  <c r="J547" i="77"/>
  <c r="J543" i="77"/>
  <c r="J539" i="77"/>
  <c r="J535" i="77"/>
  <c r="J531" i="77"/>
  <c r="J527" i="77"/>
  <c r="J512" i="77"/>
  <c r="J505" i="77"/>
  <c r="J501" i="77"/>
  <c r="J497" i="77"/>
  <c r="J493" i="77"/>
  <c r="J489" i="77"/>
  <c r="J472" i="77"/>
  <c r="J462" i="77"/>
  <c r="J438" i="77"/>
  <c r="J434" i="77"/>
  <c r="J427" i="77"/>
  <c r="J423" i="77"/>
  <c r="J418" i="77"/>
  <c r="J405" i="77"/>
  <c r="J401" i="77"/>
  <c r="J397" i="77"/>
  <c r="J393" i="77"/>
  <c r="J379" i="77"/>
  <c r="J372" i="77"/>
  <c r="J368" i="77"/>
  <c r="J361" i="77"/>
  <c r="J355" i="77"/>
  <c r="J330" i="77"/>
  <c r="J313" i="77"/>
  <c r="J306" i="77"/>
  <c r="J298" i="77"/>
  <c r="J290" i="77"/>
  <c r="J286" i="77"/>
  <c r="J282" i="77"/>
  <c r="J278" i="77"/>
  <c r="J274" i="77"/>
  <c r="J270" i="77"/>
  <c r="J266" i="77"/>
  <c r="J262" i="77"/>
  <c r="J257" i="77"/>
  <c r="J233" i="77"/>
  <c r="J221" i="77"/>
  <c r="J217" i="77"/>
  <c r="J209" i="77"/>
  <c r="J205" i="77"/>
  <c r="J198" i="77"/>
  <c r="J194" i="77"/>
  <c r="J190" i="77"/>
  <c r="J186" i="77"/>
  <c r="J182" i="77"/>
  <c r="J175" i="77"/>
  <c r="J171" i="77"/>
  <c r="J167" i="77"/>
  <c r="J157" i="77"/>
  <c r="J149" i="77"/>
  <c r="J145" i="77"/>
  <c r="J141" i="77"/>
  <c r="J137" i="77"/>
  <c r="J133" i="77"/>
  <c r="J125" i="77"/>
  <c r="J120" i="77"/>
  <c r="J116" i="77"/>
  <c r="J112" i="77"/>
  <c r="J108" i="77"/>
  <c r="J602" i="77"/>
  <c r="J586" i="77"/>
  <c r="J546" i="77"/>
  <c r="J530" i="77"/>
  <c r="J500" i="77"/>
  <c r="J465" i="77"/>
  <c r="J426" i="77"/>
  <c r="J400" i="77"/>
  <c r="J378" i="77"/>
  <c r="J354" i="77"/>
  <c r="J293" i="77"/>
  <c r="J277" i="77"/>
  <c r="J261" i="77"/>
  <c r="J208" i="77"/>
  <c r="J189" i="77"/>
  <c r="J170" i="77"/>
  <c r="J156" i="77"/>
  <c r="J144" i="77"/>
  <c r="J136" i="77"/>
  <c r="J123" i="77"/>
  <c r="J115" i="77"/>
  <c r="J107" i="77"/>
  <c r="J100" i="77"/>
  <c r="J96" i="77"/>
  <c r="J92" i="77"/>
  <c r="J79" i="77"/>
  <c r="J75" i="77"/>
  <c r="J71" i="77"/>
  <c r="J57" i="77"/>
  <c r="K57" i="77" s="1"/>
  <c r="J53" i="77"/>
  <c r="J49" i="77"/>
  <c r="J140" i="77"/>
  <c r="J119" i="77"/>
  <c r="J94" i="77"/>
  <c r="J82" i="77"/>
  <c r="J68" i="77"/>
  <c r="J51" i="77"/>
  <c r="J590" i="77"/>
  <c r="J478" i="77"/>
  <c r="J404" i="77"/>
  <c r="J360" i="77"/>
  <c r="J216" i="77"/>
  <c r="J158" i="77"/>
  <c r="J126" i="77"/>
  <c r="J109" i="77"/>
  <c r="J93" i="77"/>
  <c r="J76" i="77"/>
  <c r="J54" i="77"/>
  <c r="J598" i="77"/>
  <c r="J572" i="77"/>
  <c r="J542" i="77"/>
  <c r="J515" i="77"/>
  <c r="J496" i="77"/>
  <c r="J461" i="77"/>
  <c r="J422" i="77"/>
  <c r="J396" i="77"/>
  <c r="J371" i="77"/>
  <c r="J328" i="77"/>
  <c r="J312" i="77"/>
  <c r="J273" i="77"/>
  <c r="J256" i="77"/>
  <c r="J224" i="77"/>
  <c r="J204" i="77"/>
  <c r="J185" i="77"/>
  <c r="J168" i="77"/>
  <c r="J154" i="77"/>
  <c r="AR154" i="77" s="1"/>
  <c r="J142" i="77"/>
  <c r="J134" i="77"/>
  <c r="J121" i="77"/>
  <c r="J113" i="77"/>
  <c r="J106" i="77"/>
  <c r="J99" i="77"/>
  <c r="K99" i="77" s="1"/>
  <c r="J95" i="77"/>
  <c r="J83" i="77"/>
  <c r="J78" i="77"/>
  <c r="J74" i="77"/>
  <c r="J69" i="77"/>
  <c r="J56" i="77"/>
  <c r="J52" i="77"/>
  <c r="J23" i="77"/>
  <c r="J148" i="77"/>
  <c r="J111" i="77"/>
  <c r="J98" i="77"/>
  <c r="J77" i="77"/>
  <c r="J55" i="77"/>
  <c r="J44" i="77"/>
  <c r="J27" i="77"/>
  <c r="J551" i="77"/>
  <c r="J504" i="77"/>
  <c r="J431" i="77"/>
  <c r="J386" i="77"/>
  <c r="J265" i="77"/>
  <c r="J174" i="77"/>
  <c r="J146" i="77"/>
  <c r="J117" i="77"/>
  <c r="J101" i="77"/>
  <c r="J81" i="77"/>
  <c r="J72" i="77"/>
  <c r="J50" i="77"/>
  <c r="J38" i="77"/>
  <c r="J594" i="77"/>
  <c r="J564" i="77"/>
  <c r="J538" i="77"/>
  <c r="J511" i="77"/>
  <c r="J492" i="77"/>
  <c r="J437" i="77"/>
  <c r="J414" i="77"/>
  <c r="J367" i="77"/>
  <c r="J305" i="77"/>
  <c r="J285" i="77"/>
  <c r="J269" i="77"/>
  <c r="J220" i="77"/>
  <c r="J197" i="77"/>
  <c r="J181" i="77"/>
  <c r="J166" i="77"/>
  <c r="J129" i="77"/>
  <c r="J105" i="77"/>
  <c r="J73" i="77"/>
  <c r="J534" i="77"/>
  <c r="J281" i="77"/>
  <c r="J193" i="77"/>
  <c r="J138" i="77"/>
  <c r="J97" i="77"/>
  <c r="J63" i="77"/>
  <c r="J609" i="77"/>
  <c r="J580" i="77"/>
  <c r="J576" i="77"/>
  <c r="J553" i="77"/>
  <c r="J604" i="77"/>
  <c r="J579" i="77"/>
  <c r="J570" i="77"/>
  <c r="J558" i="77"/>
  <c r="J552" i="77"/>
  <c r="J581" i="77"/>
  <c r="J522" i="77"/>
  <c r="J582" i="77"/>
  <c r="J578" i="77"/>
  <c r="J557" i="77"/>
  <c r="J548" i="77"/>
  <c r="J519" i="77"/>
  <c r="J577" i="77"/>
  <c r="J555" i="77"/>
  <c r="J556" i="77"/>
  <c r="J488" i="77"/>
  <c r="J484" i="77"/>
  <c r="J480" i="77"/>
  <c r="J483" i="77"/>
  <c r="J479" i="77"/>
  <c r="J486" i="77"/>
  <c r="J507" i="77"/>
  <c r="J485" i="77"/>
  <c r="J509" i="77"/>
  <c r="J487" i="77"/>
  <c r="J508" i="77"/>
  <c r="J481" i="77"/>
  <c r="J482" i="77"/>
  <c r="J476" i="77"/>
  <c r="J470" i="77"/>
  <c r="J466" i="77"/>
  <c r="J468" i="77"/>
  <c r="J467" i="77"/>
  <c r="J475" i="77"/>
  <c r="J469" i="77"/>
  <c r="J474" i="77"/>
  <c r="J471" i="77"/>
  <c r="J460" i="77"/>
  <c r="J456" i="77"/>
  <c r="J452" i="77"/>
  <c r="J448" i="77"/>
  <c r="J433" i="77"/>
  <c r="J454" i="77"/>
  <c r="J450" i="77"/>
  <c r="J429" i="77"/>
  <c r="J453" i="77"/>
  <c r="J443" i="77"/>
  <c r="J459" i="77"/>
  <c r="J455" i="77"/>
  <c r="J451" i="77"/>
  <c r="J445" i="77"/>
  <c r="J432" i="77"/>
  <c r="J458" i="77"/>
  <c r="J444" i="77"/>
  <c r="J457" i="77"/>
  <c r="J449" i="77"/>
  <c r="J419" i="77"/>
  <c r="J411" i="77"/>
  <c r="J413" i="77"/>
  <c r="J416" i="77"/>
  <c r="J410" i="77"/>
  <c r="J415" i="77"/>
  <c r="J387" i="77"/>
  <c r="J388" i="77"/>
  <c r="J382" i="77"/>
  <c r="J365" i="77"/>
  <c r="J357" i="77"/>
  <c r="J336" i="77"/>
  <c r="J340" i="77"/>
  <c r="J344" i="77"/>
  <c r="J333" i="77"/>
  <c r="J374" i="77"/>
  <c r="J338" i="77"/>
  <c r="J373" i="77"/>
  <c r="J334" i="77"/>
  <c r="J375" i="77"/>
  <c r="J364" i="77"/>
  <c r="J350" i="77"/>
  <c r="J337" i="77"/>
  <c r="J341" i="77"/>
  <c r="J345" i="77"/>
  <c r="J332" i="77"/>
  <c r="J363" i="77"/>
  <c r="J342" i="77"/>
  <c r="J331" i="77"/>
  <c r="J358" i="77"/>
  <c r="J339" i="77"/>
  <c r="J347" i="77"/>
  <c r="J349" i="77"/>
  <c r="J329" i="77"/>
  <c r="J131" i="77"/>
  <c r="J128" i="77"/>
  <c r="J64" i="77"/>
  <c r="J86" i="77"/>
  <c r="J84" i="77"/>
  <c r="J60" i="77"/>
  <c r="J58" i="77"/>
  <c r="J85" i="77"/>
  <c r="J61" i="77"/>
  <c r="J130" i="77"/>
  <c r="J87" i="77"/>
  <c r="J66" i="77"/>
  <c r="J59" i="77"/>
  <c r="J124" i="77"/>
  <c r="J28" i="77"/>
  <c r="K28" i="77" s="1"/>
  <c r="J132" i="77"/>
  <c r="J65" i="77"/>
  <c r="J29" i="77"/>
  <c r="K29" i="77" s="1"/>
  <c r="J30" i="77"/>
  <c r="K30" i="77" s="1"/>
  <c r="J62" i="77"/>
  <c r="J80" i="77"/>
  <c r="AR139" i="77"/>
  <c r="N28" i="80"/>
  <c r="O28" i="80" s="1"/>
  <c r="N30" i="80"/>
  <c r="N32" i="80"/>
  <c r="N45" i="80"/>
  <c r="N47" i="80"/>
  <c r="N78" i="80"/>
  <c r="N80" i="80"/>
  <c r="N98" i="80"/>
  <c r="N100" i="80"/>
  <c r="N108" i="80"/>
  <c r="O108" i="80" s="1"/>
  <c r="N111" i="80"/>
  <c r="N113" i="80"/>
  <c r="N133" i="80"/>
  <c r="O133" i="80" s="1"/>
  <c r="N134" i="80"/>
  <c r="O134" i="80" s="1"/>
  <c r="N135" i="80"/>
  <c r="O135" i="80" s="1"/>
  <c r="N154" i="80"/>
  <c r="O154" i="80" s="1"/>
  <c r="N155" i="80"/>
  <c r="O155" i="80" s="1"/>
  <c r="N156" i="80"/>
  <c r="O156" i="80" s="1"/>
  <c r="N160" i="80"/>
  <c r="N162" i="80"/>
  <c r="N163" i="80"/>
  <c r="O163" i="80" s="1"/>
  <c r="N164" i="80"/>
  <c r="O164" i="80" s="1"/>
  <c r="N165" i="80"/>
  <c r="O165" i="80" s="1"/>
  <c r="N166" i="80"/>
  <c r="O166" i="80" s="1"/>
  <c r="N167" i="80"/>
  <c r="O167" i="80" s="1"/>
  <c r="N168" i="80"/>
  <c r="O168" i="80" s="1"/>
  <c r="N169" i="80"/>
  <c r="O169" i="80" s="1"/>
  <c r="O162" i="80" s="1"/>
  <c r="N171" i="80"/>
  <c r="N173" i="80"/>
  <c r="N175" i="80"/>
  <c r="N186" i="80"/>
  <c r="O186" i="80" s="1"/>
  <c r="N188" i="80"/>
  <c r="N190" i="80"/>
  <c r="N211" i="80"/>
  <c r="N213" i="80"/>
  <c r="N220" i="80"/>
  <c r="N222" i="80"/>
  <c r="N304" i="80"/>
  <c r="N306" i="80"/>
  <c r="N318" i="80"/>
  <c r="N320" i="80"/>
  <c r="N361" i="80"/>
  <c r="N363" i="80"/>
  <c r="N393" i="80"/>
  <c r="N395" i="80"/>
  <c r="N417" i="80"/>
  <c r="N419" i="80"/>
  <c r="N449" i="80"/>
  <c r="N451" i="80"/>
  <c r="N526" i="80"/>
  <c r="N528" i="80"/>
  <c r="N535" i="80"/>
  <c r="N571" i="80"/>
  <c r="N573" i="80"/>
  <c r="N577" i="80"/>
  <c r="N579" i="80"/>
  <c r="N593" i="80"/>
  <c r="N595" i="80"/>
  <c r="N597" i="80"/>
  <c r="O597" i="80" s="1"/>
  <c r="N598" i="80"/>
  <c r="O598" i="80" s="1"/>
  <c r="N599" i="80"/>
  <c r="O599" i="80" s="1"/>
  <c r="N601" i="80"/>
  <c r="O601" i="80" s="1"/>
  <c r="N604" i="80"/>
  <c r="O604" i="80" s="1"/>
  <c r="N605" i="80"/>
  <c r="O605" i="80" s="1"/>
  <c r="N606" i="80"/>
  <c r="O606" i="80" s="1"/>
  <c r="N607" i="80"/>
  <c r="O607" i="80" s="1"/>
  <c r="N608" i="80"/>
  <c r="O608" i="80" s="1"/>
  <c r="N609" i="80"/>
  <c r="O609" i="80" s="1"/>
  <c r="N610" i="80"/>
  <c r="O610" i="80" s="1"/>
  <c r="N611" i="80"/>
  <c r="O611" i="80" s="1"/>
  <c r="N612" i="80"/>
  <c r="O612" i="80" s="1"/>
  <c r="N613" i="80"/>
  <c r="O613" i="80" s="1"/>
  <c r="N614" i="80"/>
  <c r="O614" i="80" s="1"/>
  <c r="N615" i="80"/>
  <c r="O615" i="80" s="1"/>
  <c r="N616" i="80"/>
  <c r="N620" i="80"/>
  <c r="J619" i="80"/>
  <c r="H619" i="80"/>
  <c r="I619" i="80" s="1"/>
  <c r="J618" i="80"/>
  <c r="K618" i="80" s="1"/>
  <c r="M617" i="80"/>
  <c r="J617" i="80"/>
  <c r="K617" i="80" s="1"/>
  <c r="L617" i="80" s="1"/>
  <c r="H615" i="80"/>
  <c r="I615" i="80" s="1"/>
  <c r="M615" i="80" s="1"/>
  <c r="H614" i="80"/>
  <c r="I614" i="80" s="1"/>
  <c r="M614" i="80" s="1"/>
  <c r="H613" i="80"/>
  <c r="I613" i="80" s="1"/>
  <c r="M613" i="80" s="1"/>
  <c r="H612" i="80"/>
  <c r="I612" i="80" s="1"/>
  <c r="M612" i="80" s="1"/>
  <c r="H611" i="80"/>
  <c r="I611" i="80" s="1"/>
  <c r="M611" i="80" s="1"/>
  <c r="H610" i="80"/>
  <c r="I610" i="80" s="1"/>
  <c r="M610" i="80" s="1"/>
  <c r="H609" i="80"/>
  <c r="I609" i="80" s="1"/>
  <c r="M609" i="80" s="1"/>
  <c r="H608" i="80"/>
  <c r="I608" i="80" s="1"/>
  <c r="M608" i="80" s="1"/>
  <c r="H607" i="80"/>
  <c r="I607" i="80" s="1"/>
  <c r="M607" i="80" s="1"/>
  <c r="H606" i="80"/>
  <c r="I606" i="80" s="1"/>
  <c r="M606" i="80" s="1"/>
  <c r="H605" i="80"/>
  <c r="I605" i="80" s="1"/>
  <c r="M605" i="80" s="1"/>
  <c r="H604" i="80"/>
  <c r="I604" i="80" s="1"/>
  <c r="M604" i="80" s="1"/>
  <c r="J603" i="80"/>
  <c r="K603" i="80" s="1"/>
  <c r="L603" i="80" s="1"/>
  <c r="H603" i="80"/>
  <c r="I603" i="80" s="1"/>
  <c r="M603" i="80" s="1"/>
  <c r="J602" i="80"/>
  <c r="K602" i="80" s="1"/>
  <c r="L602" i="80" s="1"/>
  <c r="H602" i="80"/>
  <c r="I602" i="80" s="1"/>
  <c r="M602" i="80" s="1"/>
  <c r="H601" i="80"/>
  <c r="I601" i="80" s="1"/>
  <c r="M601" i="80" s="1"/>
  <c r="J600" i="80"/>
  <c r="N600" i="80" s="1"/>
  <c r="O600" i="80" s="1"/>
  <c r="H600" i="80"/>
  <c r="I600" i="80" s="1"/>
  <c r="M600" i="80" s="1"/>
  <c r="H599" i="80"/>
  <c r="I599" i="80" s="1"/>
  <c r="M599" i="80" s="1"/>
  <c r="H598" i="80"/>
  <c r="I598" i="80" s="1"/>
  <c r="M598" i="80" s="1"/>
  <c r="H597" i="80"/>
  <c r="I597" i="80" s="1"/>
  <c r="M597" i="80" s="1"/>
  <c r="J596" i="80"/>
  <c r="N596" i="80" s="1"/>
  <c r="O596" i="80" s="1"/>
  <c r="H596" i="80"/>
  <c r="I596" i="80" s="1"/>
  <c r="M594" i="80"/>
  <c r="J594" i="80"/>
  <c r="K594" i="80" s="1"/>
  <c r="L594" i="80" s="1"/>
  <c r="J592" i="80"/>
  <c r="H592" i="80"/>
  <c r="I592" i="80" s="1"/>
  <c r="M592" i="80" s="1"/>
  <c r="J591" i="80"/>
  <c r="K591" i="80" s="1"/>
  <c r="L591" i="80" s="1"/>
  <c r="H591" i="80"/>
  <c r="I591" i="80" s="1"/>
  <c r="M591" i="80" s="1"/>
  <c r="J590" i="80"/>
  <c r="N590" i="80" s="1"/>
  <c r="O590" i="80" s="1"/>
  <c r="H590" i="80"/>
  <c r="I590" i="80" s="1"/>
  <c r="M590" i="80" s="1"/>
  <c r="J589" i="80"/>
  <c r="K589" i="80" s="1"/>
  <c r="L589" i="80" s="1"/>
  <c r="H589" i="80"/>
  <c r="I589" i="80" s="1"/>
  <c r="M589" i="80" s="1"/>
  <c r="J588" i="80"/>
  <c r="K588" i="80" s="1"/>
  <c r="L588" i="80" s="1"/>
  <c r="H588" i="80"/>
  <c r="I588" i="80" s="1"/>
  <c r="M588" i="80" s="1"/>
  <c r="J587" i="80"/>
  <c r="K587" i="80" s="1"/>
  <c r="L587" i="80" s="1"/>
  <c r="H587" i="80"/>
  <c r="I587" i="80" s="1"/>
  <c r="M587" i="80" s="1"/>
  <c r="J586" i="80"/>
  <c r="H586" i="80"/>
  <c r="I586" i="80" s="1"/>
  <c r="M586" i="80" s="1"/>
  <c r="J585" i="80"/>
  <c r="K585" i="80" s="1"/>
  <c r="L585" i="80" s="1"/>
  <c r="H585" i="80"/>
  <c r="I585" i="80" s="1"/>
  <c r="M585" i="80" s="1"/>
  <c r="J584" i="80"/>
  <c r="K584" i="80" s="1"/>
  <c r="L584" i="80" s="1"/>
  <c r="H584" i="80"/>
  <c r="I584" i="80" s="1"/>
  <c r="M584" i="80" s="1"/>
  <c r="J583" i="80"/>
  <c r="K583" i="80" s="1"/>
  <c r="L583" i="80" s="1"/>
  <c r="H583" i="80"/>
  <c r="I583" i="80" s="1"/>
  <c r="M583" i="80" s="1"/>
  <c r="J582" i="80"/>
  <c r="K582" i="80" s="1"/>
  <c r="L582" i="80" s="1"/>
  <c r="H582" i="80"/>
  <c r="I582" i="80" s="1"/>
  <c r="M582" i="80" s="1"/>
  <c r="J581" i="80"/>
  <c r="K581" i="80" s="1"/>
  <c r="L581" i="80" s="1"/>
  <c r="H581" i="80"/>
  <c r="I581" i="80" s="1"/>
  <c r="M581" i="80" s="1"/>
  <c r="J580" i="80"/>
  <c r="N580" i="80" s="1"/>
  <c r="O580" i="80" s="1"/>
  <c r="H580" i="80"/>
  <c r="I580" i="80" s="1"/>
  <c r="M578" i="80"/>
  <c r="J578" i="80"/>
  <c r="J576" i="80"/>
  <c r="H576" i="80"/>
  <c r="I576" i="80" s="1"/>
  <c r="M576" i="80" s="1"/>
  <c r="J575" i="80"/>
  <c r="K575" i="80" s="1"/>
  <c r="L575" i="80" s="1"/>
  <c r="H575" i="80"/>
  <c r="I575" i="80" s="1"/>
  <c r="M575" i="80" s="1"/>
  <c r="J574" i="80"/>
  <c r="K574" i="80" s="1"/>
  <c r="L574" i="80" s="1"/>
  <c r="H574" i="80"/>
  <c r="I574" i="80" s="1"/>
  <c r="M572" i="80"/>
  <c r="J572" i="80"/>
  <c r="J570" i="80"/>
  <c r="K570" i="80" s="1"/>
  <c r="L570" i="80" s="1"/>
  <c r="H570" i="80"/>
  <c r="I570" i="80" s="1"/>
  <c r="M570" i="80" s="1"/>
  <c r="J569" i="80"/>
  <c r="K569" i="80" s="1"/>
  <c r="L569" i="80" s="1"/>
  <c r="H569" i="80"/>
  <c r="I569" i="80" s="1"/>
  <c r="M569" i="80" s="1"/>
  <c r="J568" i="80"/>
  <c r="K568" i="80" s="1"/>
  <c r="L568" i="80" s="1"/>
  <c r="H568" i="80"/>
  <c r="I568" i="80" s="1"/>
  <c r="M568" i="80" s="1"/>
  <c r="J567" i="80"/>
  <c r="K567" i="80" s="1"/>
  <c r="L567" i="80" s="1"/>
  <c r="H567" i="80"/>
  <c r="I567" i="80" s="1"/>
  <c r="M567" i="80" s="1"/>
  <c r="J566" i="80"/>
  <c r="N566" i="80" s="1"/>
  <c r="O566" i="80" s="1"/>
  <c r="H566" i="80"/>
  <c r="I566" i="80" s="1"/>
  <c r="M566" i="80" s="1"/>
  <c r="J565" i="80"/>
  <c r="H565" i="80"/>
  <c r="I565" i="80" s="1"/>
  <c r="M565" i="80" s="1"/>
  <c r="J564" i="80"/>
  <c r="K564" i="80" s="1"/>
  <c r="L564" i="80" s="1"/>
  <c r="H564" i="80"/>
  <c r="I564" i="80" s="1"/>
  <c r="M564" i="80" s="1"/>
  <c r="J563" i="80"/>
  <c r="K563" i="80" s="1"/>
  <c r="L563" i="80" s="1"/>
  <c r="H563" i="80"/>
  <c r="I563" i="80" s="1"/>
  <c r="M563" i="80" s="1"/>
  <c r="J562" i="80"/>
  <c r="K562" i="80" s="1"/>
  <c r="L562" i="80" s="1"/>
  <c r="H562" i="80"/>
  <c r="I562" i="80" s="1"/>
  <c r="M562" i="80" s="1"/>
  <c r="J561" i="80"/>
  <c r="H561" i="80"/>
  <c r="I561" i="80" s="1"/>
  <c r="M561" i="80" s="1"/>
  <c r="J560" i="80"/>
  <c r="N560" i="80" s="1"/>
  <c r="O560" i="80" s="1"/>
  <c r="H560" i="80"/>
  <c r="I560" i="80" s="1"/>
  <c r="M560" i="80" s="1"/>
  <c r="J559" i="80"/>
  <c r="K559" i="80" s="1"/>
  <c r="L559" i="80" s="1"/>
  <c r="H559" i="80"/>
  <c r="I559" i="80" s="1"/>
  <c r="M559" i="80" s="1"/>
  <c r="J558" i="80"/>
  <c r="H558" i="80"/>
  <c r="I558" i="80" s="1"/>
  <c r="M558" i="80" s="1"/>
  <c r="J557" i="80"/>
  <c r="K557" i="80" s="1"/>
  <c r="L557" i="80" s="1"/>
  <c r="H557" i="80"/>
  <c r="I557" i="80" s="1"/>
  <c r="M557" i="80" s="1"/>
  <c r="J556" i="80"/>
  <c r="K556" i="80" s="1"/>
  <c r="L556" i="80" s="1"/>
  <c r="H556" i="80"/>
  <c r="I556" i="80" s="1"/>
  <c r="M556" i="80" s="1"/>
  <c r="J555" i="80"/>
  <c r="K555" i="80" s="1"/>
  <c r="L555" i="80" s="1"/>
  <c r="H555" i="80"/>
  <c r="I555" i="80" s="1"/>
  <c r="M555" i="80" s="1"/>
  <c r="J554" i="80"/>
  <c r="K554" i="80" s="1"/>
  <c r="L554" i="80" s="1"/>
  <c r="H554" i="80"/>
  <c r="I554" i="80" s="1"/>
  <c r="M554" i="80" s="1"/>
  <c r="J553" i="80"/>
  <c r="H553" i="80"/>
  <c r="I553" i="80" s="1"/>
  <c r="M553" i="80" s="1"/>
  <c r="J552" i="80"/>
  <c r="K552" i="80" s="1"/>
  <c r="L552" i="80" s="1"/>
  <c r="H552" i="80"/>
  <c r="I552" i="80" s="1"/>
  <c r="M552" i="80" s="1"/>
  <c r="J551" i="80"/>
  <c r="N551" i="80" s="1"/>
  <c r="O551" i="80" s="1"/>
  <c r="H551" i="80"/>
  <c r="I551" i="80" s="1"/>
  <c r="M551" i="80" s="1"/>
  <c r="J550" i="80"/>
  <c r="H550" i="80"/>
  <c r="I550" i="80" s="1"/>
  <c r="M550" i="80" s="1"/>
  <c r="J549" i="80"/>
  <c r="K549" i="80" s="1"/>
  <c r="L549" i="80" s="1"/>
  <c r="H549" i="80"/>
  <c r="I549" i="80" s="1"/>
  <c r="M549" i="80" s="1"/>
  <c r="J548" i="80"/>
  <c r="K548" i="80" s="1"/>
  <c r="L548" i="80" s="1"/>
  <c r="H548" i="80"/>
  <c r="I548" i="80" s="1"/>
  <c r="M548" i="80" s="1"/>
  <c r="J547" i="80"/>
  <c r="N547" i="80" s="1"/>
  <c r="O547" i="80" s="1"/>
  <c r="H547" i="80"/>
  <c r="I547" i="80" s="1"/>
  <c r="M547" i="80" s="1"/>
  <c r="J546" i="80"/>
  <c r="K546" i="80" s="1"/>
  <c r="L546" i="80" s="1"/>
  <c r="H546" i="80"/>
  <c r="I546" i="80" s="1"/>
  <c r="M546" i="80" s="1"/>
  <c r="J545" i="80"/>
  <c r="N545" i="80" s="1"/>
  <c r="O545" i="80" s="1"/>
  <c r="H545" i="80"/>
  <c r="I545" i="80" s="1"/>
  <c r="M545" i="80" s="1"/>
  <c r="J544" i="80"/>
  <c r="K544" i="80" s="1"/>
  <c r="L544" i="80" s="1"/>
  <c r="H544" i="80"/>
  <c r="I544" i="80" s="1"/>
  <c r="M544" i="80" s="1"/>
  <c r="J543" i="80"/>
  <c r="N543" i="80" s="1"/>
  <c r="O543" i="80" s="1"/>
  <c r="H543" i="80"/>
  <c r="I543" i="80" s="1"/>
  <c r="M543" i="80" s="1"/>
  <c r="J542" i="80"/>
  <c r="K542" i="80" s="1"/>
  <c r="L542" i="80" s="1"/>
  <c r="H542" i="80"/>
  <c r="I542" i="80" s="1"/>
  <c r="M542" i="80" s="1"/>
  <c r="J541" i="80"/>
  <c r="N541" i="80" s="1"/>
  <c r="O541" i="80" s="1"/>
  <c r="H541" i="80"/>
  <c r="I541" i="80" s="1"/>
  <c r="M541" i="80" s="1"/>
  <c r="J540" i="80"/>
  <c r="K540" i="80" s="1"/>
  <c r="L540" i="80" s="1"/>
  <c r="H540" i="80"/>
  <c r="I540" i="80" s="1"/>
  <c r="M540" i="80" s="1"/>
  <c r="J539" i="80"/>
  <c r="N539" i="80" s="1"/>
  <c r="O539" i="80" s="1"/>
  <c r="H539" i="80"/>
  <c r="I539" i="80" s="1"/>
  <c r="M539" i="80" s="1"/>
  <c r="J538" i="80"/>
  <c r="K538" i="80" s="1"/>
  <c r="L538" i="80" s="1"/>
  <c r="H538" i="80"/>
  <c r="I538" i="80" s="1"/>
  <c r="M538" i="80" s="1"/>
  <c r="J537" i="80"/>
  <c r="H537" i="80"/>
  <c r="I537" i="80" s="1"/>
  <c r="M536" i="80"/>
  <c r="J536" i="80"/>
  <c r="K536" i="80" s="1"/>
  <c r="L536" i="80" s="1"/>
  <c r="M534" i="80"/>
  <c r="J534" i="80"/>
  <c r="K534" i="80" s="1"/>
  <c r="L534" i="80" s="1"/>
  <c r="J532" i="80"/>
  <c r="H532" i="80"/>
  <c r="I532" i="80" s="1"/>
  <c r="M532" i="80" s="1"/>
  <c r="J531" i="80"/>
  <c r="K531" i="80" s="1"/>
  <c r="L531" i="80" s="1"/>
  <c r="H531" i="80"/>
  <c r="I531" i="80" s="1"/>
  <c r="M531" i="80" s="1"/>
  <c r="J530" i="80"/>
  <c r="K530" i="80" s="1"/>
  <c r="L530" i="80" s="1"/>
  <c r="H530" i="80"/>
  <c r="I530" i="80" s="1"/>
  <c r="M530" i="80" s="1"/>
  <c r="J529" i="80"/>
  <c r="K529" i="80" s="1"/>
  <c r="L529" i="80" s="1"/>
  <c r="H529" i="80"/>
  <c r="I529" i="80" s="1"/>
  <c r="I533" i="80" s="1"/>
  <c r="M527" i="80"/>
  <c r="J527" i="80"/>
  <c r="K527" i="80" s="1"/>
  <c r="L527" i="80" s="1"/>
  <c r="J525" i="80"/>
  <c r="K525" i="80" s="1"/>
  <c r="L525" i="80" s="1"/>
  <c r="H525" i="80"/>
  <c r="I525" i="80" s="1"/>
  <c r="M525" i="80" s="1"/>
  <c r="J524" i="80"/>
  <c r="K524" i="80" s="1"/>
  <c r="L524" i="80" s="1"/>
  <c r="H524" i="80"/>
  <c r="I524" i="80" s="1"/>
  <c r="M524" i="80" s="1"/>
  <c r="J523" i="80"/>
  <c r="H523" i="80"/>
  <c r="I523" i="80" s="1"/>
  <c r="M523" i="80" s="1"/>
  <c r="J522" i="80"/>
  <c r="H522" i="80"/>
  <c r="I522" i="80" s="1"/>
  <c r="M522" i="80" s="1"/>
  <c r="J521" i="80"/>
  <c r="K521" i="80" s="1"/>
  <c r="L521" i="80" s="1"/>
  <c r="H521" i="80"/>
  <c r="I521" i="80" s="1"/>
  <c r="M521" i="80" s="1"/>
  <c r="J520" i="80"/>
  <c r="H520" i="80"/>
  <c r="I520" i="80" s="1"/>
  <c r="M520" i="80" s="1"/>
  <c r="J519" i="80"/>
  <c r="K519" i="80" s="1"/>
  <c r="L519" i="80" s="1"/>
  <c r="H519" i="80"/>
  <c r="I519" i="80" s="1"/>
  <c r="M519" i="80" s="1"/>
  <c r="J518" i="80"/>
  <c r="K518" i="80" s="1"/>
  <c r="L518" i="80" s="1"/>
  <c r="H518" i="80"/>
  <c r="I518" i="80" s="1"/>
  <c r="M518" i="80" s="1"/>
  <c r="J517" i="80"/>
  <c r="K517" i="80" s="1"/>
  <c r="L517" i="80" s="1"/>
  <c r="H517" i="80"/>
  <c r="I517" i="80" s="1"/>
  <c r="M517" i="80" s="1"/>
  <c r="J516" i="80"/>
  <c r="K516" i="80" s="1"/>
  <c r="L516" i="80" s="1"/>
  <c r="H516" i="80"/>
  <c r="I516" i="80" s="1"/>
  <c r="M516" i="80" s="1"/>
  <c r="J515" i="80"/>
  <c r="H515" i="80"/>
  <c r="I515" i="80" s="1"/>
  <c r="M515" i="80" s="1"/>
  <c r="J514" i="80"/>
  <c r="H514" i="80"/>
  <c r="I514" i="80" s="1"/>
  <c r="M514" i="80" s="1"/>
  <c r="J513" i="80"/>
  <c r="K513" i="80" s="1"/>
  <c r="L513" i="80" s="1"/>
  <c r="H513" i="80"/>
  <c r="I513" i="80" s="1"/>
  <c r="M513" i="80" s="1"/>
  <c r="J512" i="80"/>
  <c r="K512" i="80" s="1"/>
  <c r="L512" i="80" s="1"/>
  <c r="H512" i="80"/>
  <c r="I512" i="80" s="1"/>
  <c r="M512" i="80" s="1"/>
  <c r="J511" i="80"/>
  <c r="K511" i="80" s="1"/>
  <c r="L511" i="80" s="1"/>
  <c r="H511" i="80"/>
  <c r="I511" i="80" s="1"/>
  <c r="M511" i="80" s="1"/>
  <c r="J510" i="80"/>
  <c r="K510" i="80" s="1"/>
  <c r="L510" i="80" s="1"/>
  <c r="H510" i="80"/>
  <c r="I510" i="80" s="1"/>
  <c r="M510" i="80" s="1"/>
  <c r="J509" i="80"/>
  <c r="K509" i="80" s="1"/>
  <c r="L509" i="80" s="1"/>
  <c r="H509" i="80"/>
  <c r="I509" i="80" s="1"/>
  <c r="M509" i="80" s="1"/>
  <c r="J508" i="80"/>
  <c r="H508" i="80"/>
  <c r="I508" i="80" s="1"/>
  <c r="M508" i="80" s="1"/>
  <c r="J507" i="80"/>
  <c r="K507" i="80" s="1"/>
  <c r="L507" i="80" s="1"/>
  <c r="H507" i="80"/>
  <c r="I507" i="80" s="1"/>
  <c r="M507" i="80" s="1"/>
  <c r="J506" i="80"/>
  <c r="K506" i="80" s="1"/>
  <c r="L506" i="80" s="1"/>
  <c r="H506" i="80"/>
  <c r="I506" i="80" s="1"/>
  <c r="M506" i="80" s="1"/>
  <c r="J505" i="80"/>
  <c r="H505" i="80"/>
  <c r="I505" i="80" s="1"/>
  <c r="M505" i="80" s="1"/>
  <c r="J504" i="80"/>
  <c r="H504" i="80"/>
  <c r="I504" i="80" s="1"/>
  <c r="M504" i="80" s="1"/>
  <c r="J503" i="80"/>
  <c r="K503" i="80" s="1"/>
  <c r="L503" i="80" s="1"/>
  <c r="I503" i="80"/>
  <c r="M503" i="80" s="1"/>
  <c r="H503" i="80"/>
  <c r="J502" i="80"/>
  <c r="K502" i="80" s="1"/>
  <c r="L502" i="80" s="1"/>
  <c r="H502" i="80"/>
  <c r="I502" i="80" s="1"/>
  <c r="M502" i="80" s="1"/>
  <c r="J501" i="80"/>
  <c r="K501" i="80" s="1"/>
  <c r="L501" i="80" s="1"/>
  <c r="H501" i="80"/>
  <c r="I501" i="80" s="1"/>
  <c r="M501" i="80" s="1"/>
  <c r="J500" i="80"/>
  <c r="N500" i="80" s="1"/>
  <c r="O500" i="80" s="1"/>
  <c r="H500" i="80"/>
  <c r="I500" i="80" s="1"/>
  <c r="M500" i="80" s="1"/>
  <c r="M499" i="80"/>
  <c r="J499" i="80"/>
  <c r="J498" i="80"/>
  <c r="H498" i="80"/>
  <c r="I498" i="80" s="1"/>
  <c r="M498" i="80" s="1"/>
  <c r="J497" i="80"/>
  <c r="H497" i="80"/>
  <c r="I497" i="80" s="1"/>
  <c r="M497" i="80" s="1"/>
  <c r="J496" i="80"/>
  <c r="K496" i="80" s="1"/>
  <c r="L496" i="80" s="1"/>
  <c r="H496" i="80"/>
  <c r="I496" i="80" s="1"/>
  <c r="M496" i="80" s="1"/>
  <c r="J495" i="80"/>
  <c r="H495" i="80"/>
  <c r="I495" i="80" s="1"/>
  <c r="M495" i="80" s="1"/>
  <c r="J494" i="80"/>
  <c r="K494" i="80" s="1"/>
  <c r="L494" i="80" s="1"/>
  <c r="H494" i="80"/>
  <c r="I494" i="80" s="1"/>
  <c r="M494" i="80" s="1"/>
  <c r="J493" i="80"/>
  <c r="K493" i="80" s="1"/>
  <c r="L493" i="80" s="1"/>
  <c r="H493" i="80"/>
  <c r="I493" i="80" s="1"/>
  <c r="M493" i="80" s="1"/>
  <c r="J492" i="80"/>
  <c r="K492" i="80" s="1"/>
  <c r="L492" i="80" s="1"/>
  <c r="H492" i="80"/>
  <c r="I492" i="80" s="1"/>
  <c r="M492" i="80" s="1"/>
  <c r="J491" i="80"/>
  <c r="H491" i="80"/>
  <c r="I491" i="80" s="1"/>
  <c r="M491" i="80" s="1"/>
  <c r="J490" i="80"/>
  <c r="K490" i="80" s="1"/>
  <c r="L490" i="80" s="1"/>
  <c r="H490" i="80"/>
  <c r="I490" i="80" s="1"/>
  <c r="M490" i="80" s="1"/>
  <c r="J489" i="80"/>
  <c r="K489" i="80" s="1"/>
  <c r="L489" i="80" s="1"/>
  <c r="H489" i="80"/>
  <c r="I489" i="80" s="1"/>
  <c r="M489" i="80" s="1"/>
  <c r="J488" i="80"/>
  <c r="K488" i="80" s="1"/>
  <c r="L488" i="80" s="1"/>
  <c r="H488" i="80"/>
  <c r="I488" i="80" s="1"/>
  <c r="M488" i="80" s="1"/>
  <c r="J487" i="80"/>
  <c r="N487" i="80" s="1"/>
  <c r="O487" i="80" s="1"/>
  <c r="H487" i="80"/>
  <c r="I487" i="80" s="1"/>
  <c r="M487" i="80" s="1"/>
  <c r="J486" i="80"/>
  <c r="K486" i="80" s="1"/>
  <c r="L486" i="80" s="1"/>
  <c r="H486" i="80"/>
  <c r="I486" i="80" s="1"/>
  <c r="M486" i="80" s="1"/>
  <c r="J485" i="80"/>
  <c r="N485" i="80" s="1"/>
  <c r="O485" i="80" s="1"/>
  <c r="H485" i="80"/>
  <c r="I485" i="80" s="1"/>
  <c r="M485" i="80" s="1"/>
  <c r="J484" i="80"/>
  <c r="K484" i="80" s="1"/>
  <c r="L484" i="80" s="1"/>
  <c r="H484" i="80"/>
  <c r="I484" i="80" s="1"/>
  <c r="M484" i="80" s="1"/>
  <c r="J483" i="80"/>
  <c r="N483" i="80" s="1"/>
  <c r="O483" i="80" s="1"/>
  <c r="H483" i="80"/>
  <c r="I483" i="80" s="1"/>
  <c r="M483" i="80" s="1"/>
  <c r="J482" i="80"/>
  <c r="K482" i="80" s="1"/>
  <c r="L482" i="80" s="1"/>
  <c r="H482" i="80"/>
  <c r="I482" i="80" s="1"/>
  <c r="M482" i="80" s="1"/>
  <c r="J481" i="80"/>
  <c r="H481" i="80"/>
  <c r="I481" i="80" s="1"/>
  <c r="M481" i="80" s="1"/>
  <c r="J480" i="80"/>
  <c r="K480" i="80" s="1"/>
  <c r="L480" i="80" s="1"/>
  <c r="H480" i="80"/>
  <c r="I480" i="80" s="1"/>
  <c r="M480" i="80" s="1"/>
  <c r="J479" i="80"/>
  <c r="H479" i="80"/>
  <c r="I479" i="80" s="1"/>
  <c r="M479" i="80" s="1"/>
  <c r="J478" i="80"/>
  <c r="H478" i="80"/>
  <c r="I478" i="80" s="1"/>
  <c r="M478" i="80" s="1"/>
  <c r="J477" i="80"/>
  <c r="N477" i="80" s="1"/>
  <c r="O477" i="80" s="1"/>
  <c r="H477" i="80"/>
  <c r="I477" i="80" s="1"/>
  <c r="M477" i="80" s="1"/>
  <c r="J476" i="80"/>
  <c r="K476" i="80" s="1"/>
  <c r="L476" i="80" s="1"/>
  <c r="H476" i="80"/>
  <c r="I476" i="80" s="1"/>
  <c r="M476" i="80" s="1"/>
  <c r="J475" i="80"/>
  <c r="N475" i="80" s="1"/>
  <c r="O475" i="80" s="1"/>
  <c r="H475" i="80"/>
  <c r="I475" i="80" s="1"/>
  <c r="M475" i="80" s="1"/>
  <c r="J474" i="80"/>
  <c r="K474" i="80" s="1"/>
  <c r="L474" i="80" s="1"/>
  <c r="H474" i="80"/>
  <c r="I474" i="80" s="1"/>
  <c r="M474" i="80" s="1"/>
  <c r="J473" i="80"/>
  <c r="N473" i="80" s="1"/>
  <c r="O473" i="80" s="1"/>
  <c r="H473" i="80"/>
  <c r="I473" i="80" s="1"/>
  <c r="M473" i="80" s="1"/>
  <c r="J472" i="80"/>
  <c r="K472" i="80" s="1"/>
  <c r="L472" i="80" s="1"/>
  <c r="H472" i="80"/>
  <c r="I472" i="80" s="1"/>
  <c r="M472" i="80" s="1"/>
  <c r="J471" i="80"/>
  <c r="H471" i="80"/>
  <c r="I471" i="80" s="1"/>
  <c r="M471" i="80" s="1"/>
  <c r="J470" i="80"/>
  <c r="H470" i="80"/>
  <c r="I470" i="80" s="1"/>
  <c r="M470" i="80" s="1"/>
  <c r="J469" i="80"/>
  <c r="N469" i="80" s="1"/>
  <c r="O469" i="80" s="1"/>
  <c r="H469" i="80"/>
  <c r="I469" i="80" s="1"/>
  <c r="M469" i="80" s="1"/>
  <c r="J468" i="80"/>
  <c r="K468" i="80" s="1"/>
  <c r="L468" i="80" s="1"/>
  <c r="H468" i="80"/>
  <c r="I468" i="80" s="1"/>
  <c r="M468" i="80" s="1"/>
  <c r="J467" i="80"/>
  <c r="N467" i="80" s="1"/>
  <c r="O467" i="80" s="1"/>
  <c r="H467" i="80"/>
  <c r="I467" i="80" s="1"/>
  <c r="M467" i="80" s="1"/>
  <c r="J466" i="80"/>
  <c r="K466" i="80" s="1"/>
  <c r="L466" i="80" s="1"/>
  <c r="H466" i="80"/>
  <c r="I466" i="80" s="1"/>
  <c r="M466" i="80" s="1"/>
  <c r="J465" i="80"/>
  <c r="N465" i="80" s="1"/>
  <c r="O465" i="80" s="1"/>
  <c r="H465" i="80"/>
  <c r="I465" i="80" s="1"/>
  <c r="M465" i="80" s="1"/>
  <c r="J464" i="80"/>
  <c r="K464" i="80" s="1"/>
  <c r="L464" i="80" s="1"/>
  <c r="H464" i="80"/>
  <c r="I464" i="80" s="1"/>
  <c r="M464" i="80" s="1"/>
  <c r="J463" i="80"/>
  <c r="H463" i="80"/>
  <c r="I463" i="80" s="1"/>
  <c r="M463" i="80" s="1"/>
  <c r="J462" i="80"/>
  <c r="H462" i="80"/>
  <c r="I462" i="80" s="1"/>
  <c r="M462" i="80" s="1"/>
  <c r="J461" i="80"/>
  <c r="N461" i="80" s="1"/>
  <c r="O461" i="80" s="1"/>
  <c r="H461" i="80"/>
  <c r="I461" i="80" s="1"/>
  <c r="M461" i="80" s="1"/>
  <c r="J460" i="80"/>
  <c r="K460" i="80" s="1"/>
  <c r="L460" i="80" s="1"/>
  <c r="H460" i="80"/>
  <c r="I460" i="80" s="1"/>
  <c r="M460" i="80" s="1"/>
  <c r="J459" i="80"/>
  <c r="N459" i="80" s="1"/>
  <c r="O459" i="80" s="1"/>
  <c r="H459" i="80"/>
  <c r="I459" i="80" s="1"/>
  <c r="M459" i="80" s="1"/>
  <c r="J458" i="80"/>
  <c r="K458" i="80" s="1"/>
  <c r="L458" i="80" s="1"/>
  <c r="H458" i="80"/>
  <c r="I458" i="80" s="1"/>
  <c r="M458" i="80" s="1"/>
  <c r="J457" i="80"/>
  <c r="H457" i="80"/>
  <c r="I457" i="80" s="1"/>
  <c r="M457" i="80" s="1"/>
  <c r="J456" i="80"/>
  <c r="K456" i="80" s="1"/>
  <c r="L456" i="80" s="1"/>
  <c r="H456" i="80"/>
  <c r="I456" i="80" s="1"/>
  <c r="M456" i="80" s="1"/>
  <c r="J455" i="80"/>
  <c r="H455" i="80"/>
  <c r="I455" i="80" s="1"/>
  <c r="M455" i="80" s="1"/>
  <c r="J454" i="80"/>
  <c r="K454" i="80" s="1"/>
  <c r="L454" i="80" s="1"/>
  <c r="H454" i="80"/>
  <c r="I454" i="80" s="1"/>
  <c r="M454" i="80" s="1"/>
  <c r="J453" i="80"/>
  <c r="N453" i="80" s="1"/>
  <c r="O453" i="80" s="1"/>
  <c r="H453" i="80"/>
  <c r="I453" i="80" s="1"/>
  <c r="M452" i="80"/>
  <c r="J452" i="80"/>
  <c r="M450" i="80"/>
  <c r="J450" i="80"/>
  <c r="K450" i="80" s="1"/>
  <c r="L450" i="80" s="1"/>
  <c r="J448" i="80"/>
  <c r="N448" i="80" s="1"/>
  <c r="O448" i="80" s="1"/>
  <c r="H448" i="80"/>
  <c r="I448" i="80" s="1"/>
  <c r="M448" i="80" s="1"/>
  <c r="J447" i="80"/>
  <c r="K447" i="80" s="1"/>
  <c r="L447" i="80" s="1"/>
  <c r="H447" i="80"/>
  <c r="I447" i="80" s="1"/>
  <c r="M447" i="80" s="1"/>
  <c r="J446" i="80"/>
  <c r="K446" i="80" s="1"/>
  <c r="L446" i="80" s="1"/>
  <c r="H446" i="80"/>
  <c r="I446" i="80" s="1"/>
  <c r="M446" i="80" s="1"/>
  <c r="J445" i="80"/>
  <c r="H445" i="80"/>
  <c r="I445" i="80" s="1"/>
  <c r="M445" i="80" s="1"/>
  <c r="J444" i="80"/>
  <c r="H444" i="80"/>
  <c r="I444" i="80" s="1"/>
  <c r="M444" i="80" s="1"/>
  <c r="J443" i="80"/>
  <c r="K443" i="80" s="1"/>
  <c r="L443" i="80" s="1"/>
  <c r="H443" i="80"/>
  <c r="I443" i="80" s="1"/>
  <c r="M443" i="80" s="1"/>
  <c r="J442" i="80"/>
  <c r="K442" i="80" s="1"/>
  <c r="L442" i="80" s="1"/>
  <c r="H442" i="80"/>
  <c r="I442" i="80" s="1"/>
  <c r="M442" i="80" s="1"/>
  <c r="J441" i="80"/>
  <c r="K441" i="80" s="1"/>
  <c r="L441" i="80" s="1"/>
  <c r="H441" i="80"/>
  <c r="I441" i="80" s="1"/>
  <c r="M441" i="80" s="1"/>
  <c r="J440" i="80"/>
  <c r="H440" i="80"/>
  <c r="I440" i="80" s="1"/>
  <c r="M440" i="80" s="1"/>
  <c r="J439" i="80"/>
  <c r="K439" i="80" s="1"/>
  <c r="L439" i="80" s="1"/>
  <c r="H439" i="80"/>
  <c r="I439" i="80" s="1"/>
  <c r="M439" i="80" s="1"/>
  <c r="J438" i="80"/>
  <c r="K438" i="80" s="1"/>
  <c r="L438" i="80" s="1"/>
  <c r="H438" i="80"/>
  <c r="I438" i="80" s="1"/>
  <c r="M438" i="80" s="1"/>
  <c r="J437" i="80"/>
  <c r="H437" i="80"/>
  <c r="I437" i="80" s="1"/>
  <c r="M437" i="80" s="1"/>
  <c r="J436" i="80"/>
  <c r="K436" i="80" s="1"/>
  <c r="L436" i="80" s="1"/>
  <c r="H436" i="80"/>
  <c r="I436" i="80" s="1"/>
  <c r="M436" i="80" s="1"/>
  <c r="J435" i="80"/>
  <c r="H435" i="80"/>
  <c r="I435" i="80" s="1"/>
  <c r="M435" i="80" s="1"/>
  <c r="J434" i="80"/>
  <c r="K434" i="80" s="1"/>
  <c r="L434" i="80" s="1"/>
  <c r="H434" i="80"/>
  <c r="I434" i="80" s="1"/>
  <c r="M434" i="80" s="1"/>
  <c r="J433" i="80"/>
  <c r="K433" i="80" s="1"/>
  <c r="L433" i="80" s="1"/>
  <c r="H433" i="80"/>
  <c r="I433" i="80" s="1"/>
  <c r="M433" i="80" s="1"/>
  <c r="J432" i="80"/>
  <c r="N432" i="80" s="1"/>
  <c r="O432" i="80" s="1"/>
  <c r="H432" i="80"/>
  <c r="I432" i="80" s="1"/>
  <c r="M432" i="80" s="1"/>
  <c r="J431" i="80"/>
  <c r="H431" i="80"/>
  <c r="I431" i="80" s="1"/>
  <c r="M431" i="80" s="1"/>
  <c r="J430" i="80"/>
  <c r="N430" i="80" s="1"/>
  <c r="O430" i="80" s="1"/>
  <c r="H430" i="80"/>
  <c r="I430" i="80" s="1"/>
  <c r="M430" i="80" s="1"/>
  <c r="J429" i="80"/>
  <c r="K429" i="80" s="1"/>
  <c r="L429" i="80" s="1"/>
  <c r="H429" i="80"/>
  <c r="I429" i="80" s="1"/>
  <c r="M429" i="80" s="1"/>
  <c r="J428" i="80"/>
  <c r="K428" i="80" s="1"/>
  <c r="L428" i="80" s="1"/>
  <c r="H428" i="80"/>
  <c r="I428" i="80" s="1"/>
  <c r="M428" i="80" s="1"/>
  <c r="J427" i="80"/>
  <c r="K427" i="80" s="1"/>
  <c r="L427" i="80" s="1"/>
  <c r="H427" i="80"/>
  <c r="I427" i="80" s="1"/>
  <c r="M427" i="80" s="1"/>
  <c r="J426" i="80"/>
  <c r="H426" i="80"/>
  <c r="I426" i="80" s="1"/>
  <c r="M426" i="80" s="1"/>
  <c r="J425" i="80"/>
  <c r="K425" i="80" s="1"/>
  <c r="L425" i="80" s="1"/>
  <c r="H425" i="80"/>
  <c r="I425" i="80" s="1"/>
  <c r="M425" i="80" s="1"/>
  <c r="J424" i="80"/>
  <c r="K424" i="80" s="1"/>
  <c r="L424" i="80" s="1"/>
  <c r="H424" i="80"/>
  <c r="I424" i="80" s="1"/>
  <c r="M424" i="80" s="1"/>
  <c r="J423" i="80"/>
  <c r="K423" i="80" s="1"/>
  <c r="L423" i="80" s="1"/>
  <c r="H423" i="80"/>
  <c r="I423" i="80" s="1"/>
  <c r="M423" i="80" s="1"/>
  <c r="J422" i="80"/>
  <c r="K422" i="80" s="1"/>
  <c r="L422" i="80" s="1"/>
  <c r="H422" i="80"/>
  <c r="I422" i="80" s="1"/>
  <c r="M422" i="80" s="1"/>
  <c r="J421" i="80"/>
  <c r="K421" i="80" s="1"/>
  <c r="L421" i="80" s="1"/>
  <c r="H421" i="80"/>
  <c r="I421" i="80" s="1"/>
  <c r="M421" i="80" s="1"/>
  <c r="J420" i="80"/>
  <c r="H420" i="80"/>
  <c r="I420" i="80" s="1"/>
  <c r="M418" i="80"/>
  <c r="J418" i="80"/>
  <c r="K418" i="80" s="1"/>
  <c r="L418" i="80" s="1"/>
  <c r="J416" i="80"/>
  <c r="H416" i="80"/>
  <c r="I416" i="80" s="1"/>
  <c r="M416" i="80" s="1"/>
  <c r="J415" i="80"/>
  <c r="K415" i="80" s="1"/>
  <c r="L415" i="80" s="1"/>
  <c r="H415" i="80"/>
  <c r="I415" i="80" s="1"/>
  <c r="M415" i="80" s="1"/>
  <c r="J414" i="80"/>
  <c r="K414" i="80" s="1"/>
  <c r="L414" i="80" s="1"/>
  <c r="H414" i="80"/>
  <c r="I414" i="80" s="1"/>
  <c r="M414" i="80" s="1"/>
  <c r="J413" i="80"/>
  <c r="K413" i="80" s="1"/>
  <c r="L413" i="80" s="1"/>
  <c r="H413" i="80"/>
  <c r="I413" i="80" s="1"/>
  <c r="M413" i="80" s="1"/>
  <c r="J412" i="80"/>
  <c r="H412" i="80"/>
  <c r="I412" i="80" s="1"/>
  <c r="M412" i="80" s="1"/>
  <c r="J411" i="80"/>
  <c r="K411" i="80" s="1"/>
  <c r="L411" i="80" s="1"/>
  <c r="H411" i="80"/>
  <c r="I411" i="80" s="1"/>
  <c r="M411" i="80" s="1"/>
  <c r="J410" i="80"/>
  <c r="H410" i="80"/>
  <c r="I410" i="80" s="1"/>
  <c r="M410" i="80" s="1"/>
  <c r="J409" i="80"/>
  <c r="K409" i="80" s="1"/>
  <c r="L409" i="80" s="1"/>
  <c r="H409" i="80"/>
  <c r="I409" i="80" s="1"/>
  <c r="M409" i="80" s="1"/>
  <c r="J408" i="80"/>
  <c r="K408" i="80" s="1"/>
  <c r="L408" i="80" s="1"/>
  <c r="H408" i="80"/>
  <c r="I408" i="80" s="1"/>
  <c r="M408" i="80" s="1"/>
  <c r="J407" i="80"/>
  <c r="H407" i="80"/>
  <c r="I407" i="80" s="1"/>
  <c r="M407" i="80" s="1"/>
  <c r="J406" i="80"/>
  <c r="H406" i="80"/>
  <c r="I406" i="80" s="1"/>
  <c r="M406" i="80" s="1"/>
  <c r="J405" i="80"/>
  <c r="K405" i="80" s="1"/>
  <c r="L405" i="80" s="1"/>
  <c r="H405" i="80"/>
  <c r="I405" i="80" s="1"/>
  <c r="M405" i="80" s="1"/>
  <c r="J404" i="80"/>
  <c r="K404" i="80" s="1"/>
  <c r="L404" i="80" s="1"/>
  <c r="H404" i="80"/>
  <c r="I404" i="80" s="1"/>
  <c r="M404" i="80" s="1"/>
  <c r="J403" i="80"/>
  <c r="K403" i="80" s="1"/>
  <c r="L403" i="80" s="1"/>
  <c r="H403" i="80"/>
  <c r="I403" i="80" s="1"/>
  <c r="M403" i="80" s="1"/>
  <c r="J402" i="80"/>
  <c r="K402" i="80" s="1"/>
  <c r="L402" i="80" s="1"/>
  <c r="H402" i="80"/>
  <c r="I402" i="80" s="1"/>
  <c r="M402" i="80" s="1"/>
  <c r="J401" i="80"/>
  <c r="K401" i="80" s="1"/>
  <c r="L401" i="80" s="1"/>
  <c r="H401" i="80"/>
  <c r="I401" i="80" s="1"/>
  <c r="M401" i="80" s="1"/>
  <c r="J400" i="80"/>
  <c r="K400" i="80" s="1"/>
  <c r="L400" i="80" s="1"/>
  <c r="H400" i="80"/>
  <c r="I400" i="80" s="1"/>
  <c r="M400" i="80" s="1"/>
  <c r="J399" i="80"/>
  <c r="K399" i="80" s="1"/>
  <c r="L399" i="80" s="1"/>
  <c r="H399" i="80"/>
  <c r="I399" i="80" s="1"/>
  <c r="M399" i="80" s="1"/>
  <c r="J398" i="80"/>
  <c r="H398" i="80"/>
  <c r="I398" i="80" s="1"/>
  <c r="M398" i="80" s="1"/>
  <c r="J397" i="80"/>
  <c r="H397" i="80"/>
  <c r="I397" i="80" s="1"/>
  <c r="M397" i="80" s="1"/>
  <c r="J396" i="80"/>
  <c r="K396" i="80" s="1"/>
  <c r="L396" i="80" s="1"/>
  <c r="H396" i="80"/>
  <c r="I396" i="80" s="1"/>
  <c r="M394" i="80"/>
  <c r="J394" i="80"/>
  <c r="J392" i="80"/>
  <c r="H392" i="80"/>
  <c r="I392" i="80" s="1"/>
  <c r="M392" i="80" s="1"/>
  <c r="J391" i="80"/>
  <c r="K391" i="80" s="1"/>
  <c r="L391" i="80" s="1"/>
  <c r="H391" i="80"/>
  <c r="I391" i="80" s="1"/>
  <c r="M391" i="80" s="1"/>
  <c r="J390" i="80"/>
  <c r="H390" i="80"/>
  <c r="I390" i="80" s="1"/>
  <c r="M390" i="80" s="1"/>
  <c r="J389" i="80"/>
  <c r="K389" i="80" s="1"/>
  <c r="L389" i="80" s="1"/>
  <c r="H389" i="80"/>
  <c r="I389" i="80" s="1"/>
  <c r="M389" i="80" s="1"/>
  <c r="J388" i="80"/>
  <c r="K388" i="80" s="1"/>
  <c r="L388" i="80" s="1"/>
  <c r="H388" i="80"/>
  <c r="I388" i="80" s="1"/>
  <c r="M388" i="80" s="1"/>
  <c r="J387" i="80"/>
  <c r="K387" i="80" s="1"/>
  <c r="L387" i="80" s="1"/>
  <c r="H387" i="80"/>
  <c r="I387" i="80" s="1"/>
  <c r="M387" i="80" s="1"/>
  <c r="J386" i="80"/>
  <c r="K386" i="80" s="1"/>
  <c r="L386" i="80" s="1"/>
  <c r="H386" i="80"/>
  <c r="I386" i="80" s="1"/>
  <c r="M386" i="80" s="1"/>
  <c r="J385" i="80"/>
  <c r="K385" i="80" s="1"/>
  <c r="L385" i="80" s="1"/>
  <c r="H385" i="80"/>
  <c r="I385" i="80" s="1"/>
  <c r="M385" i="80" s="1"/>
  <c r="J384" i="80"/>
  <c r="K384" i="80" s="1"/>
  <c r="L384" i="80" s="1"/>
  <c r="H384" i="80"/>
  <c r="I384" i="80" s="1"/>
  <c r="M384" i="80" s="1"/>
  <c r="J383" i="80"/>
  <c r="K383" i="80" s="1"/>
  <c r="L383" i="80" s="1"/>
  <c r="H383" i="80"/>
  <c r="I383" i="80" s="1"/>
  <c r="M383" i="80" s="1"/>
  <c r="J382" i="80"/>
  <c r="H382" i="80"/>
  <c r="I382" i="80" s="1"/>
  <c r="M382" i="80" s="1"/>
  <c r="J381" i="80"/>
  <c r="H381" i="80"/>
  <c r="I381" i="80" s="1"/>
  <c r="M381" i="80" s="1"/>
  <c r="J380" i="80"/>
  <c r="K380" i="80" s="1"/>
  <c r="L380" i="80" s="1"/>
  <c r="H380" i="80"/>
  <c r="I380" i="80" s="1"/>
  <c r="M380" i="80" s="1"/>
  <c r="J379" i="80"/>
  <c r="K379" i="80" s="1"/>
  <c r="L379" i="80" s="1"/>
  <c r="H379" i="80"/>
  <c r="I379" i="80" s="1"/>
  <c r="M379" i="80" s="1"/>
  <c r="J378" i="80"/>
  <c r="H378" i="80"/>
  <c r="I378" i="80" s="1"/>
  <c r="M378" i="80" s="1"/>
  <c r="J377" i="80"/>
  <c r="K377" i="80" s="1"/>
  <c r="L377" i="80" s="1"/>
  <c r="H377" i="80"/>
  <c r="I377" i="80" s="1"/>
  <c r="M377" i="80" s="1"/>
  <c r="J376" i="80"/>
  <c r="H376" i="80"/>
  <c r="I376" i="80" s="1"/>
  <c r="M376" i="80" s="1"/>
  <c r="J375" i="80"/>
  <c r="K375" i="80" s="1"/>
  <c r="L375" i="80" s="1"/>
  <c r="H375" i="80"/>
  <c r="I375" i="80" s="1"/>
  <c r="M375" i="80" s="1"/>
  <c r="J374" i="80"/>
  <c r="H374" i="80"/>
  <c r="I374" i="80" s="1"/>
  <c r="M374" i="80" s="1"/>
  <c r="J373" i="80"/>
  <c r="K373" i="80" s="1"/>
  <c r="L373" i="80" s="1"/>
  <c r="H373" i="80"/>
  <c r="I373" i="80" s="1"/>
  <c r="M373" i="80" s="1"/>
  <c r="J372" i="80"/>
  <c r="K372" i="80" s="1"/>
  <c r="L372" i="80" s="1"/>
  <c r="H372" i="80"/>
  <c r="I372" i="80" s="1"/>
  <c r="M372" i="80" s="1"/>
  <c r="J371" i="80"/>
  <c r="K371" i="80" s="1"/>
  <c r="L371" i="80" s="1"/>
  <c r="H371" i="80"/>
  <c r="I371" i="80" s="1"/>
  <c r="M371" i="80" s="1"/>
  <c r="J370" i="80"/>
  <c r="K370" i="80" s="1"/>
  <c r="L370" i="80" s="1"/>
  <c r="H370" i="80"/>
  <c r="I370" i="80" s="1"/>
  <c r="M370" i="80" s="1"/>
  <c r="J369" i="80"/>
  <c r="H369" i="80"/>
  <c r="I369" i="80" s="1"/>
  <c r="M369" i="80" s="1"/>
  <c r="J368" i="80"/>
  <c r="N368" i="80" s="1"/>
  <c r="O368" i="80" s="1"/>
  <c r="H368" i="80"/>
  <c r="I368" i="80" s="1"/>
  <c r="M368" i="80" s="1"/>
  <c r="J367" i="80"/>
  <c r="K367" i="80" s="1"/>
  <c r="L367" i="80" s="1"/>
  <c r="H367" i="80"/>
  <c r="I367" i="80" s="1"/>
  <c r="M367" i="80" s="1"/>
  <c r="J366" i="80"/>
  <c r="K366" i="80" s="1"/>
  <c r="L366" i="80" s="1"/>
  <c r="H366" i="80"/>
  <c r="I366" i="80" s="1"/>
  <c r="M366" i="80" s="1"/>
  <c r="J365" i="80"/>
  <c r="K365" i="80" s="1"/>
  <c r="L365" i="80" s="1"/>
  <c r="H365" i="80"/>
  <c r="I365" i="80" s="1"/>
  <c r="M365" i="80" s="1"/>
  <c r="J364" i="80"/>
  <c r="H364" i="80"/>
  <c r="I364" i="80" s="1"/>
  <c r="M362" i="80"/>
  <c r="J362" i="80"/>
  <c r="K362" i="80" s="1"/>
  <c r="L362" i="80" s="1"/>
  <c r="J360" i="80"/>
  <c r="H360" i="80"/>
  <c r="I360" i="80" s="1"/>
  <c r="M360" i="80" s="1"/>
  <c r="J359" i="80"/>
  <c r="K359" i="80" s="1"/>
  <c r="L359" i="80" s="1"/>
  <c r="H359" i="80"/>
  <c r="I359" i="80" s="1"/>
  <c r="M359" i="80" s="1"/>
  <c r="J358" i="80"/>
  <c r="K358" i="80" s="1"/>
  <c r="L358" i="80" s="1"/>
  <c r="H358" i="80"/>
  <c r="I358" i="80" s="1"/>
  <c r="M358" i="80" s="1"/>
  <c r="J357" i="80"/>
  <c r="K357" i="80" s="1"/>
  <c r="L357" i="80" s="1"/>
  <c r="H357" i="80"/>
  <c r="I357" i="80" s="1"/>
  <c r="M357" i="80" s="1"/>
  <c r="J356" i="80"/>
  <c r="N356" i="80" s="1"/>
  <c r="O356" i="80" s="1"/>
  <c r="H356" i="80"/>
  <c r="I356" i="80" s="1"/>
  <c r="M356" i="80" s="1"/>
  <c r="J355" i="80"/>
  <c r="K355" i="80" s="1"/>
  <c r="L355" i="80" s="1"/>
  <c r="H355" i="80"/>
  <c r="I355" i="80" s="1"/>
  <c r="M355" i="80" s="1"/>
  <c r="J354" i="80"/>
  <c r="K354" i="80" s="1"/>
  <c r="L354" i="80" s="1"/>
  <c r="H354" i="80"/>
  <c r="I354" i="80" s="1"/>
  <c r="M354" i="80" s="1"/>
  <c r="J353" i="80"/>
  <c r="H353" i="80"/>
  <c r="I353" i="80" s="1"/>
  <c r="M353" i="80" s="1"/>
  <c r="J352" i="80"/>
  <c r="K352" i="80" s="1"/>
  <c r="L352" i="80" s="1"/>
  <c r="H352" i="80"/>
  <c r="I352" i="80" s="1"/>
  <c r="M352" i="80" s="1"/>
  <c r="J351" i="80"/>
  <c r="H351" i="80"/>
  <c r="I351" i="80" s="1"/>
  <c r="M351" i="80" s="1"/>
  <c r="J350" i="80"/>
  <c r="H350" i="80"/>
  <c r="I350" i="80" s="1"/>
  <c r="M350" i="80" s="1"/>
  <c r="J349" i="80"/>
  <c r="H349" i="80"/>
  <c r="I349" i="80" s="1"/>
  <c r="M349" i="80" s="1"/>
  <c r="J348" i="80"/>
  <c r="N348" i="80" s="1"/>
  <c r="O348" i="80" s="1"/>
  <c r="H348" i="80"/>
  <c r="I348" i="80" s="1"/>
  <c r="M348" i="80" s="1"/>
  <c r="J347" i="80"/>
  <c r="K347" i="80" s="1"/>
  <c r="L347" i="80" s="1"/>
  <c r="H347" i="80"/>
  <c r="I347" i="80" s="1"/>
  <c r="M347" i="80" s="1"/>
  <c r="J346" i="80"/>
  <c r="N346" i="80" s="1"/>
  <c r="O346" i="80" s="1"/>
  <c r="H346" i="80"/>
  <c r="I346" i="80" s="1"/>
  <c r="M346" i="80" s="1"/>
  <c r="J345" i="80"/>
  <c r="K345" i="80" s="1"/>
  <c r="L345" i="80" s="1"/>
  <c r="H345" i="80"/>
  <c r="I345" i="80" s="1"/>
  <c r="M345" i="80" s="1"/>
  <c r="J344" i="80"/>
  <c r="K344" i="80" s="1"/>
  <c r="L344" i="80" s="1"/>
  <c r="H344" i="80"/>
  <c r="I344" i="80" s="1"/>
  <c r="M344" i="80" s="1"/>
  <c r="J343" i="80"/>
  <c r="H343" i="80"/>
  <c r="I343" i="80" s="1"/>
  <c r="M343" i="80" s="1"/>
  <c r="J342" i="80"/>
  <c r="H342" i="80"/>
  <c r="I342" i="80" s="1"/>
  <c r="M342" i="80" s="1"/>
  <c r="J341" i="80"/>
  <c r="H341" i="80"/>
  <c r="I341" i="80" s="1"/>
  <c r="M341" i="80" s="1"/>
  <c r="J340" i="80"/>
  <c r="H340" i="80"/>
  <c r="I340" i="80" s="1"/>
  <c r="M340" i="80" s="1"/>
  <c r="J339" i="80"/>
  <c r="K339" i="80" s="1"/>
  <c r="L339" i="80" s="1"/>
  <c r="H339" i="80"/>
  <c r="I339" i="80" s="1"/>
  <c r="M339" i="80" s="1"/>
  <c r="J338" i="80"/>
  <c r="K338" i="80" s="1"/>
  <c r="L338" i="80" s="1"/>
  <c r="H338" i="80"/>
  <c r="I338" i="80" s="1"/>
  <c r="M338" i="80" s="1"/>
  <c r="J337" i="80"/>
  <c r="K337" i="80" s="1"/>
  <c r="L337" i="80" s="1"/>
  <c r="H337" i="80"/>
  <c r="I337" i="80" s="1"/>
  <c r="M337" i="80" s="1"/>
  <c r="J336" i="80"/>
  <c r="K336" i="80" s="1"/>
  <c r="L336" i="80" s="1"/>
  <c r="H336" i="80"/>
  <c r="I336" i="80" s="1"/>
  <c r="M336" i="80" s="1"/>
  <c r="J335" i="80"/>
  <c r="K335" i="80" s="1"/>
  <c r="L335" i="80" s="1"/>
  <c r="H335" i="80"/>
  <c r="I335" i="80" s="1"/>
  <c r="M335" i="80" s="1"/>
  <c r="J334" i="80"/>
  <c r="K334" i="80" s="1"/>
  <c r="L334" i="80" s="1"/>
  <c r="H334" i="80"/>
  <c r="I334" i="80" s="1"/>
  <c r="M334" i="80" s="1"/>
  <c r="J333" i="80"/>
  <c r="H333" i="80"/>
  <c r="I333" i="80" s="1"/>
  <c r="M333" i="80" s="1"/>
  <c r="J332" i="80"/>
  <c r="N332" i="80" s="1"/>
  <c r="O332" i="80" s="1"/>
  <c r="H332" i="80"/>
  <c r="I332" i="80" s="1"/>
  <c r="M332" i="80" s="1"/>
  <c r="J331" i="80"/>
  <c r="K331" i="80" s="1"/>
  <c r="L331" i="80" s="1"/>
  <c r="H331" i="80"/>
  <c r="I331" i="80" s="1"/>
  <c r="M331" i="80" s="1"/>
  <c r="J330" i="80"/>
  <c r="K330" i="80" s="1"/>
  <c r="L330" i="80" s="1"/>
  <c r="H330" i="80"/>
  <c r="I330" i="80" s="1"/>
  <c r="M330" i="80" s="1"/>
  <c r="J329" i="80"/>
  <c r="K329" i="80" s="1"/>
  <c r="L329" i="80" s="1"/>
  <c r="H329" i="80"/>
  <c r="I329" i="80" s="1"/>
  <c r="M329" i="80" s="1"/>
  <c r="J328" i="80"/>
  <c r="K328" i="80" s="1"/>
  <c r="L328" i="80" s="1"/>
  <c r="H328" i="80"/>
  <c r="I328" i="80" s="1"/>
  <c r="M328" i="80" s="1"/>
  <c r="J327" i="80"/>
  <c r="H327" i="80"/>
  <c r="I327" i="80" s="1"/>
  <c r="M327" i="80" s="1"/>
  <c r="J326" i="80"/>
  <c r="H326" i="80"/>
  <c r="I326" i="80" s="1"/>
  <c r="M326" i="80" s="1"/>
  <c r="J325" i="80"/>
  <c r="H325" i="80"/>
  <c r="I325" i="80" s="1"/>
  <c r="M325" i="80" s="1"/>
  <c r="J324" i="80"/>
  <c r="K324" i="80" s="1"/>
  <c r="L324" i="80" s="1"/>
  <c r="H324" i="80"/>
  <c r="I324" i="80" s="1"/>
  <c r="M324" i="80" s="1"/>
  <c r="J323" i="80"/>
  <c r="H323" i="80"/>
  <c r="I323" i="80" s="1"/>
  <c r="M323" i="80" s="1"/>
  <c r="J322" i="80"/>
  <c r="N322" i="80" s="1"/>
  <c r="O322" i="80" s="1"/>
  <c r="H322" i="80"/>
  <c r="I322" i="80" s="1"/>
  <c r="M322" i="80" s="1"/>
  <c r="J321" i="80"/>
  <c r="K321" i="80" s="1"/>
  <c r="L321" i="80" s="1"/>
  <c r="H321" i="80"/>
  <c r="I321" i="80" s="1"/>
  <c r="M319" i="80"/>
  <c r="J319" i="80"/>
  <c r="K319" i="80" s="1"/>
  <c r="L319" i="80" s="1"/>
  <c r="J317" i="80"/>
  <c r="K317" i="80" s="1"/>
  <c r="L317" i="80" s="1"/>
  <c r="H317" i="80"/>
  <c r="I317" i="80" s="1"/>
  <c r="M317" i="80" s="1"/>
  <c r="J316" i="80"/>
  <c r="K316" i="80" s="1"/>
  <c r="L316" i="80" s="1"/>
  <c r="H316" i="80"/>
  <c r="I316" i="80" s="1"/>
  <c r="M316" i="80" s="1"/>
  <c r="J315" i="80"/>
  <c r="H315" i="80"/>
  <c r="I315" i="80" s="1"/>
  <c r="M315" i="80" s="1"/>
  <c r="J314" i="80"/>
  <c r="H314" i="80"/>
  <c r="I314" i="80" s="1"/>
  <c r="M314" i="80" s="1"/>
  <c r="J313" i="80"/>
  <c r="K313" i="80" s="1"/>
  <c r="L313" i="80" s="1"/>
  <c r="H313" i="80"/>
  <c r="I313" i="80" s="1"/>
  <c r="M313" i="80" s="1"/>
  <c r="J312" i="80"/>
  <c r="K312" i="80" s="1"/>
  <c r="L312" i="80" s="1"/>
  <c r="H312" i="80"/>
  <c r="I312" i="80" s="1"/>
  <c r="M312" i="80" s="1"/>
  <c r="J311" i="80"/>
  <c r="K311" i="80" s="1"/>
  <c r="L311" i="80" s="1"/>
  <c r="H311" i="80"/>
  <c r="I311" i="80" s="1"/>
  <c r="M311" i="80" s="1"/>
  <c r="J310" i="80"/>
  <c r="K310" i="80" s="1"/>
  <c r="L310" i="80" s="1"/>
  <c r="H310" i="80"/>
  <c r="I310" i="80" s="1"/>
  <c r="M310" i="80" s="1"/>
  <c r="J309" i="80"/>
  <c r="H309" i="80"/>
  <c r="I309" i="80" s="1"/>
  <c r="M309" i="80" s="1"/>
  <c r="J308" i="80"/>
  <c r="H308" i="80"/>
  <c r="I308" i="80" s="1"/>
  <c r="M308" i="80" s="1"/>
  <c r="M307" i="80"/>
  <c r="J307" i="80"/>
  <c r="M305" i="80"/>
  <c r="J305" i="80"/>
  <c r="N305" i="80" s="1"/>
  <c r="O305" i="80" s="1"/>
  <c r="J303" i="80"/>
  <c r="H303" i="80"/>
  <c r="I303" i="80" s="1"/>
  <c r="M303" i="80" s="1"/>
  <c r="J302" i="80"/>
  <c r="K302" i="80" s="1"/>
  <c r="L302" i="80" s="1"/>
  <c r="H302" i="80"/>
  <c r="I302" i="80" s="1"/>
  <c r="M302" i="80" s="1"/>
  <c r="J301" i="80"/>
  <c r="H301" i="80"/>
  <c r="I301" i="80" s="1"/>
  <c r="M301" i="80" s="1"/>
  <c r="J300" i="80"/>
  <c r="H300" i="80"/>
  <c r="I300" i="80" s="1"/>
  <c r="M300" i="80" s="1"/>
  <c r="J299" i="80"/>
  <c r="H299" i="80"/>
  <c r="I299" i="80" s="1"/>
  <c r="M299" i="80" s="1"/>
  <c r="J298" i="80"/>
  <c r="H298" i="80"/>
  <c r="I298" i="80" s="1"/>
  <c r="M298" i="80" s="1"/>
  <c r="J297" i="80"/>
  <c r="N297" i="80" s="1"/>
  <c r="O297" i="80" s="1"/>
  <c r="H297" i="80"/>
  <c r="I297" i="80" s="1"/>
  <c r="M297" i="80" s="1"/>
  <c r="J296" i="80"/>
  <c r="K296" i="80" s="1"/>
  <c r="L296" i="80" s="1"/>
  <c r="H296" i="80"/>
  <c r="I296" i="80" s="1"/>
  <c r="M296" i="80" s="1"/>
  <c r="J295" i="80"/>
  <c r="H295" i="80"/>
  <c r="I295" i="80" s="1"/>
  <c r="M295" i="80" s="1"/>
  <c r="J294" i="80"/>
  <c r="K294" i="80" s="1"/>
  <c r="L294" i="80" s="1"/>
  <c r="H294" i="80"/>
  <c r="I294" i="80" s="1"/>
  <c r="M294" i="80" s="1"/>
  <c r="J293" i="80"/>
  <c r="H293" i="80"/>
  <c r="I293" i="80" s="1"/>
  <c r="M293" i="80" s="1"/>
  <c r="J292" i="80"/>
  <c r="H292" i="80"/>
  <c r="I292" i="80" s="1"/>
  <c r="M292" i="80" s="1"/>
  <c r="J291" i="80"/>
  <c r="H291" i="80"/>
  <c r="I291" i="80" s="1"/>
  <c r="M291" i="80" s="1"/>
  <c r="J290" i="80"/>
  <c r="H290" i="80"/>
  <c r="I290" i="80" s="1"/>
  <c r="M290" i="80" s="1"/>
  <c r="J289" i="80"/>
  <c r="N289" i="80" s="1"/>
  <c r="O289" i="80" s="1"/>
  <c r="H289" i="80"/>
  <c r="I289" i="80" s="1"/>
  <c r="M289" i="80" s="1"/>
  <c r="J288" i="80"/>
  <c r="K288" i="80" s="1"/>
  <c r="L288" i="80" s="1"/>
  <c r="H288" i="80"/>
  <c r="I288" i="80" s="1"/>
  <c r="M288" i="80" s="1"/>
  <c r="J287" i="80"/>
  <c r="H287" i="80"/>
  <c r="I287" i="80" s="1"/>
  <c r="M287" i="80" s="1"/>
  <c r="J286" i="80"/>
  <c r="K286" i="80" s="1"/>
  <c r="L286" i="80" s="1"/>
  <c r="H286" i="80"/>
  <c r="I286" i="80" s="1"/>
  <c r="M286" i="80" s="1"/>
  <c r="J285" i="80"/>
  <c r="H285" i="80"/>
  <c r="I285" i="80" s="1"/>
  <c r="M285" i="80" s="1"/>
  <c r="J284" i="80"/>
  <c r="K284" i="80" s="1"/>
  <c r="L284" i="80" s="1"/>
  <c r="H284" i="80"/>
  <c r="I284" i="80" s="1"/>
  <c r="M284" i="80" s="1"/>
  <c r="J283" i="80"/>
  <c r="H283" i="80"/>
  <c r="I283" i="80" s="1"/>
  <c r="M283" i="80" s="1"/>
  <c r="J282" i="80"/>
  <c r="H282" i="80"/>
  <c r="I282" i="80" s="1"/>
  <c r="M282" i="80" s="1"/>
  <c r="J281" i="80"/>
  <c r="H281" i="80"/>
  <c r="I281" i="80" s="1"/>
  <c r="M281" i="80" s="1"/>
  <c r="J280" i="80"/>
  <c r="K280" i="80" s="1"/>
  <c r="L280" i="80" s="1"/>
  <c r="H280" i="80"/>
  <c r="I280" i="80" s="1"/>
  <c r="M280" i="80" s="1"/>
  <c r="J279" i="80"/>
  <c r="H279" i="80"/>
  <c r="I279" i="80" s="1"/>
  <c r="M279" i="80" s="1"/>
  <c r="J278" i="80"/>
  <c r="K278" i="80" s="1"/>
  <c r="L278" i="80" s="1"/>
  <c r="H278" i="80"/>
  <c r="I278" i="80" s="1"/>
  <c r="M278" i="80" s="1"/>
  <c r="J277" i="80"/>
  <c r="H277" i="80"/>
  <c r="I277" i="80" s="1"/>
  <c r="M277" i="80" s="1"/>
  <c r="J276" i="80"/>
  <c r="K276" i="80" s="1"/>
  <c r="L276" i="80" s="1"/>
  <c r="H276" i="80"/>
  <c r="I276" i="80" s="1"/>
  <c r="M276" i="80" s="1"/>
  <c r="J275" i="80"/>
  <c r="H275" i="80"/>
  <c r="I275" i="80" s="1"/>
  <c r="M275" i="80" s="1"/>
  <c r="J274" i="80"/>
  <c r="K274" i="80" s="1"/>
  <c r="L274" i="80" s="1"/>
  <c r="H274" i="80"/>
  <c r="I274" i="80" s="1"/>
  <c r="M274" i="80" s="1"/>
  <c r="J273" i="80"/>
  <c r="N273" i="80" s="1"/>
  <c r="O273" i="80" s="1"/>
  <c r="H273" i="80"/>
  <c r="I273" i="80" s="1"/>
  <c r="M273" i="80" s="1"/>
  <c r="J272" i="80"/>
  <c r="K272" i="80" s="1"/>
  <c r="L272" i="80" s="1"/>
  <c r="H272" i="80"/>
  <c r="I272" i="80" s="1"/>
  <c r="M272" i="80" s="1"/>
  <c r="J271" i="80"/>
  <c r="H271" i="80"/>
  <c r="I271" i="80" s="1"/>
  <c r="M271" i="80" s="1"/>
  <c r="J270" i="80"/>
  <c r="K270" i="80" s="1"/>
  <c r="L270" i="80" s="1"/>
  <c r="H270" i="80"/>
  <c r="I270" i="80" s="1"/>
  <c r="M270" i="80" s="1"/>
  <c r="J269" i="80"/>
  <c r="H269" i="80"/>
  <c r="I269" i="80" s="1"/>
  <c r="M269" i="80" s="1"/>
  <c r="J268" i="80"/>
  <c r="K268" i="80" s="1"/>
  <c r="L268" i="80" s="1"/>
  <c r="H268" i="80"/>
  <c r="I268" i="80" s="1"/>
  <c r="M268" i="80" s="1"/>
  <c r="J267" i="80"/>
  <c r="H267" i="80"/>
  <c r="I267" i="80" s="1"/>
  <c r="M267" i="80" s="1"/>
  <c r="J266" i="80"/>
  <c r="K266" i="80" s="1"/>
  <c r="L266" i="80" s="1"/>
  <c r="H266" i="80"/>
  <c r="I266" i="80" s="1"/>
  <c r="M266" i="80" s="1"/>
  <c r="J265" i="80"/>
  <c r="N265" i="80" s="1"/>
  <c r="O265" i="80" s="1"/>
  <c r="H265" i="80"/>
  <c r="I265" i="80" s="1"/>
  <c r="M265" i="80" s="1"/>
  <c r="J264" i="80"/>
  <c r="H264" i="80"/>
  <c r="I264" i="80" s="1"/>
  <c r="M264" i="80" s="1"/>
  <c r="J263" i="80"/>
  <c r="H263" i="80"/>
  <c r="I263" i="80" s="1"/>
  <c r="M263" i="80" s="1"/>
  <c r="J262" i="80"/>
  <c r="K262" i="80" s="1"/>
  <c r="L262" i="80" s="1"/>
  <c r="H262" i="80"/>
  <c r="I262" i="80" s="1"/>
  <c r="M262" i="80" s="1"/>
  <c r="J261" i="80"/>
  <c r="H261" i="80"/>
  <c r="I261" i="80" s="1"/>
  <c r="M261" i="80" s="1"/>
  <c r="J260" i="80"/>
  <c r="H260" i="80"/>
  <c r="I260" i="80" s="1"/>
  <c r="M260" i="80" s="1"/>
  <c r="J259" i="80"/>
  <c r="H259" i="80"/>
  <c r="I259" i="80" s="1"/>
  <c r="M259" i="80" s="1"/>
  <c r="J258" i="80"/>
  <c r="H258" i="80"/>
  <c r="I258" i="80" s="1"/>
  <c r="M258" i="80" s="1"/>
  <c r="J257" i="80"/>
  <c r="H257" i="80"/>
  <c r="I257" i="80" s="1"/>
  <c r="M257" i="80" s="1"/>
  <c r="J256" i="80"/>
  <c r="H256" i="80"/>
  <c r="I256" i="80" s="1"/>
  <c r="M256" i="80" s="1"/>
  <c r="J255" i="80"/>
  <c r="N255" i="80" s="1"/>
  <c r="O255" i="80" s="1"/>
  <c r="H255" i="80"/>
  <c r="I255" i="80" s="1"/>
  <c r="M255" i="80" s="1"/>
  <c r="J254" i="80"/>
  <c r="K254" i="80" s="1"/>
  <c r="L254" i="80" s="1"/>
  <c r="H254" i="80"/>
  <c r="I254" i="80" s="1"/>
  <c r="M254" i="80" s="1"/>
  <c r="J253" i="80"/>
  <c r="H253" i="80"/>
  <c r="I253" i="80" s="1"/>
  <c r="M253" i="80" s="1"/>
  <c r="J252" i="80"/>
  <c r="H252" i="80"/>
  <c r="I252" i="80" s="1"/>
  <c r="M252" i="80" s="1"/>
  <c r="J251" i="80"/>
  <c r="H251" i="80"/>
  <c r="I251" i="80" s="1"/>
  <c r="M251" i="80" s="1"/>
  <c r="J250" i="80"/>
  <c r="K250" i="80" s="1"/>
  <c r="L250" i="80" s="1"/>
  <c r="H250" i="80"/>
  <c r="I250" i="80" s="1"/>
  <c r="M250" i="80" s="1"/>
  <c r="J249" i="80"/>
  <c r="N249" i="80" s="1"/>
  <c r="O249" i="80" s="1"/>
  <c r="H249" i="80"/>
  <c r="I249" i="80" s="1"/>
  <c r="M249" i="80" s="1"/>
  <c r="J248" i="80"/>
  <c r="H248" i="80"/>
  <c r="I248" i="80" s="1"/>
  <c r="M248" i="80" s="1"/>
  <c r="J247" i="80"/>
  <c r="H247" i="80"/>
  <c r="I247" i="80" s="1"/>
  <c r="M247" i="80" s="1"/>
  <c r="J246" i="80"/>
  <c r="H246" i="80"/>
  <c r="I246" i="80" s="1"/>
  <c r="M246" i="80" s="1"/>
  <c r="J245" i="80"/>
  <c r="H245" i="80"/>
  <c r="I245" i="80" s="1"/>
  <c r="M245" i="80" s="1"/>
  <c r="J244" i="80"/>
  <c r="H244" i="80"/>
  <c r="I244" i="80" s="1"/>
  <c r="M244" i="80" s="1"/>
  <c r="J243" i="80"/>
  <c r="H243" i="80"/>
  <c r="I243" i="80" s="1"/>
  <c r="M243" i="80" s="1"/>
  <c r="J242" i="80"/>
  <c r="K242" i="80" s="1"/>
  <c r="L242" i="80" s="1"/>
  <c r="H242" i="80"/>
  <c r="I242" i="80" s="1"/>
  <c r="M242" i="80" s="1"/>
  <c r="J241" i="80"/>
  <c r="H241" i="80"/>
  <c r="I241" i="80" s="1"/>
  <c r="M241" i="80" s="1"/>
  <c r="J240" i="80"/>
  <c r="H240" i="80"/>
  <c r="I240" i="80" s="1"/>
  <c r="M240" i="80" s="1"/>
  <c r="J239" i="80"/>
  <c r="H239" i="80"/>
  <c r="I239" i="80" s="1"/>
  <c r="M239" i="80" s="1"/>
  <c r="J238" i="80"/>
  <c r="K238" i="80" s="1"/>
  <c r="L238" i="80" s="1"/>
  <c r="H238" i="80"/>
  <c r="I238" i="80" s="1"/>
  <c r="M238" i="80" s="1"/>
  <c r="J237" i="80"/>
  <c r="H237" i="80"/>
  <c r="I237" i="80" s="1"/>
  <c r="M237" i="80" s="1"/>
  <c r="J236" i="80"/>
  <c r="H236" i="80"/>
  <c r="I236" i="80" s="1"/>
  <c r="M236" i="80" s="1"/>
  <c r="J235" i="80"/>
  <c r="H235" i="80"/>
  <c r="I235" i="80" s="1"/>
  <c r="M235" i="80" s="1"/>
  <c r="J234" i="80"/>
  <c r="H234" i="80"/>
  <c r="I234" i="80" s="1"/>
  <c r="M234" i="80" s="1"/>
  <c r="J233" i="80"/>
  <c r="N233" i="80" s="1"/>
  <c r="O233" i="80" s="1"/>
  <c r="H233" i="80"/>
  <c r="I233" i="80" s="1"/>
  <c r="M233" i="80" s="1"/>
  <c r="J232" i="80"/>
  <c r="H232" i="80"/>
  <c r="I232" i="80" s="1"/>
  <c r="M232" i="80" s="1"/>
  <c r="J231" i="80"/>
  <c r="H231" i="80"/>
  <c r="I231" i="80" s="1"/>
  <c r="M231" i="80" s="1"/>
  <c r="J230" i="80"/>
  <c r="K230" i="80" s="1"/>
  <c r="L230" i="80" s="1"/>
  <c r="H230" i="80"/>
  <c r="I230" i="80" s="1"/>
  <c r="M230" i="80" s="1"/>
  <c r="J229" i="80"/>
  <c r="H229" i="80"/>
  <c r="I229" i="80" s="1"/>
  <c r="M229" i="80" s="1"/>
  <c r="J228" i="80"/>
  <c r="H228" i="80"/>
  <c r="I228" i="80" s="1"/>
  <c r="M228" i="80" s="1"/>
  <c r="J227" i="80"/>
  <c r="H227" i="80"/>
  <c r="I227" i="80" s="1"/>
  <c r="M227" i="80" s="1"/>
  <c r="J226" i="80"/>
  <c r="K226" i="80" s="1"/>
  <c r="L226" i="80" s="1"/>
  <c r="H226" i="80"/>
  <c r="I226" i="80" s="1"/>
  <c r="M226" i="80" s="1"/>
  <c r="J225" i="80"/>
  <c r="H225" i="80"/>
  <c r="I225" i="80" s="1"/>
  <c r="M225" i="80" s="1"/>
  <c r="J224" i="80"/>
  <c r="H224" i="80"/>
  <c r="I224" i="80" s="1"/>
  <c r="M223" i="80"/>
  <c r="J223" i="80"/>
  <c r="M221" i="80"/>
  <c r="J221" i="80"/>
  <c r="J219" i="80"/>
  <c r="H219" i="80"/>
  <c r="I219" i="80" s="1"/>
  <c r="M219" i="80" s="1"/>
  <c r="J218" i="80"/>
  <c r="K218" i="80" s="1"/>
  <c r="L218" i="80" s="1"/>
  <c r="H218" i="80"/>
  <c r="I218" i="80" s="1"/>
  <c r="M218" i="80" s="1"/>
  <c r="J217" i="80"/>
  <c r="H217" i="80"/>
  <c r="I217" i="80" s="1"/>
  <c r="M217" i="80" s="1"/>
  <c r="J216" i="80"/>
  <c r="H216" i="80"/>
  <c r="I216" i="80" s="1"/>
  <c r="M216" i="80" s="1"/>
  <c r="J215" i="80"/>
  <c r="H215" i="80"/>
  <c r="I215" i="80" s="1"/>
  <c r="M215" i="80" s="1"/>
  <c r="J214" i="80"/>
  <c r="H214" i="80"/>
  <c r="I214" i="80" s="1"/>
  <c r="M214" i="80" s="1"/>
  <c r="M212" i="80"/>
  <c r="J212" i="80"/>
  <c r="J210" i="80"/>
  <c r="H210" i="80"/>
  <c r="I210" i="80" s="1"/>
  <c r="M210" i="80" s="1"/>
  <c r="J209" i="80"/>
  <c r="H209" i="80"/>
  <c r="I209" i="80" s="1"/>
  <c r="M209" i="80" s="1"/>
  <c r="J208" i="80"/>
  <c r="H208" i="80"/>
  <c r="I208" i="80" s="1"/>
  <c r="M208" i="80" s="1"/>
  <c r="J207" i="80"/>
  <c r="H207" i="80"/>
  <c r="I207" i="80" s="1"/>
  <c r="M207" i="80" s="1"/>
  <c r="J206" i="80"/>
  <c r="K206" i="80" s="1"/>
  <c r="L206" i="80" s="1"/>
  <c r="H206" i="80"/>
  <c r="I206" i="80" s="1"/>
  <c r="M206" i="80" s="1"/>
  <c r="J205" i="80"/>
  <c r="H205" i="80"/>
  <c r="I205" i="80" s="1"/>
  <c r="M205" i="80" s="1"/>
  <c r="J204" i="80"/>
  <c r="H204" i="80"/>
  <c r="I204" i="80" s="1"/>
  <c r="M204" i="80" s="1"/>
  <c r="J203" i="80"/>
  <c r="H203" i="80"/>
  <c r="I203" i="80" s="1"/>
  <c r="M203" i="80" s="1"/>
  <c r="J202" i="80"/>
  <c r="K202" i="80" s="1"/>
  <c r="L202" i="80" s="1"/>
  <c r="H202" i="80"/>
  <c r="I202" i="80" s="1"/>
  <c r="M202" i="80" s="1"/>
  <c r="J201" i="80"/>
  <c r="H201" i="80"/>
  <c r="I201" i="80" s="1"/>
  <c r="M201" i="80" s="1"/>
  <c r="J200" i="80"/>
  <c r="H200" i="80"/>
  <c r="I200" i="80" s="1"/>
  <c r="M200" i="80" s="1"/>
  <c r="J199" i="80"/>
  <c r="H199" i="80"/>
  <c r="I199" i="80" s="1"/>
  <c r="M199" i="80" s="1"/>
  <c r="J198" i="80"/>
  <c r="K198" i="80" s="1"/>
  <c r="L198" i="80" s="1"/>
  <c r="H198" i="80"/>
  <c r="I198" i="80" s="1"/>
  <c r="M198" i="80" s="1"/>
  <c r="J197" i="80"/>
  <c r="H197" i="80"/>
  <c r="I197" i="80" s="1"/>
  <c r="M197" i="80" s="1"/>
  <c r="J196" i="80"/>
  <c r="H196" i="80"/>
  <c r="I196" i="80" s="1"/>
  <c r="M196" i="80" s="1"/>
  <c r="J195" i="80"/>
  <c r="H195" i="80"/>
  <c r="I195" i="80" s="1"/>
  <c r="M195" i="80" s="1"/>
  <c r="J194" i="80"/>
  <c r="H194" i="80"/>
  <c r="I194" i="80" s="1"/>
  <c r="M194" i="80" s="1"/>
  <c r="J193" i="80"/>
  <c r="H193" i="80"/>
  <c r="I193" i="80" s="1"/>
  <c r="M193" i="80" s="1"/>
  <c r="J192" i="80"/>
  <c r="N192" i="80" s="1"/>
  <c r="O192" i="80" s="1"/>
  <c r="H192" i="80"/>
  <c r="I192" i="80" s="1"/>
  <c r="M192" i="80" s="1"/>
  <c r="J191" i="80"/>
  <c r="H191" i="80"/>
  <c r="I191" i="80" s="1"/>
  <c r="I211" i="80" s="1"/>
  <c r="I190" i="80" s="1"/>
  <c r="M189" i="80"/>
  <c r="J189" i="80"/>
  <c r="J187" i="80"/>
  <c r="H187" i="80"/>
  <c r="I187" i="80" s="1"/>
  <c r="M187" i="80" s="1"/>
  <c r="H186" i="80"/>
  <c r="I186" i="80" s="1"/>
  <c r="M186" i="80" s="1"/>
  <c r="J185" i="80"/>
  <c r="H185" i="80"/>
  <c r="I185" i="80" s="1"/>
  <c r="M185" i="80" s="1"/>
  <c r="J184" i="80"/>
  <c r="H184" i="80"/>
  <c r="I184" i="80" s="1"/>
  <c r="M184" i="80" s="1"/>
  <c r="J183" i="80"/>
  <c r="H183" i="80"/>
  <c r="I183" i="80" s="1"/>
  <c r="M183" i="80" s="1"/>
  <c r="J182" i="80"/>
  <c r="H182" i="80"/>
  <c r="I182" i="80" s="1"/>
  <c r="M182" i="80" s="1"/>
  <c r="J181" i="80"/>
  <c r="H181" i="80"/>
  <c r="I181" i="80" s="1"/>
  <c r="M181" i="80" s="1"/>
  <c r="J180" i="80"/>
  <c r="H180" i="80"/>
  <c r="I180" i="80" s="1"/>
  <c r="M180" i="80" s="1"/>
  <c r="J179" i="80"/>
  <c r="H179" i="80"/>
  <c r="I179" i="80" s="1"/>
  <c r="M179" i="80" s="1"/>
  <c r="J178" i="80"/>
  <c r="K178" i="80" s="1"/>
  <c r="L178" i="80" s="1"/>
  <c r="H178" i="80"/>
  <c r="I178" i="80" s="1"/>
  <c r="M178" i="80" s="1"/>
  <c r="J177" i="80"/>
  <c r="H177" i="80"/>
  <c r="I177" i="80" s="1"/>
  <c r="M177" i="80" s="1"/>
  <c r="J176" i="80"/>
  <c r="H176" i="80"/>
  <c r="I176" i="80" s="1"/>
  <c r="M174" i="80"/>
  <c r="J174" i="80"/>
  <c r="J172" i="80"/>
  <c r="N172" i="80" s="1"/>
  <c r="O172" i="80" s="1"/>
  <c r="O173" i="80" s="1"/>
  <c r="O171" i="80" s="1"/>
  <c r="H172" i="80"/>
  <c r="I172" i="80" s="1"/>
  <c r="M170" i="80"/>
  <c r="J170" i="80"/>
  <c r="K170" i="80" s="1"/>
  <c r="L170" i="80" s="1"/>
  <c r="H168" i="80"/>
  <c r="I168" i="80" s="1"/>
  <c r="M168" i="80" s="1"/>
  <c r="H167" i="80"/>
  <c r="I167" i="80" s="1"/>
  <c r="M167" i="80" s="1"/>
  <c r="H166" i="80"/>
  <c r="I166" i="80" s="1"/>
  <c r="M166" i="80" s="1"/>
  <c r="H165" i="80"/>
  <c r="I165" i="80" s="1"/>
  <c r="M165" i="80" s="1"/>
  <c r="H164" i="80"/>
  <c r="I164" i="80" s="1"/>
  <c r="M164" i="80" s="1"/>
  <c r="L169" i="80"/>
  <c r="L162" i="80" s="1"/>
  <c r="H163" i="80"/>
  <c r="I163" i="80" s="1"/>
  <c r="M163" i="80" s="1"/>
  <c r="M161" i="80"/>
  <c r="J161" i="80"/>
  <c r="J159" i="80"/>
  <c r="H159" i="80"/>
  <c r="I159" i="80" s="1"/>
  <c r="M159" i="80" s="1"/>
  <c r="J158" i="80"/>
  <c r="H158" i="80"/>
  <c r="I158" i="80" s="1"/>
  <c r="M158" i="80" s="1"/>
  <c r="J157" i="80"/>
  <c r="H157" i="80"/>
  <c r="I157" i="80" s="1"/>
  <c r="M157" i="80" s="1"/>
  <c r="H156" i="80"/>
  <c r="I156" i="80" s="1"/>
  <c r="M156" i="80" s="1"/>
  <c r="H155" i="80"/>
  <c r="I155" i="80" s="1"/>
  <c r="M155" i="80" s="1"/>
  <c r="H154" i="80"/>
  <c r="I154" i="80" s="1"/>
  <c r="M154" i="80" s="1"/>
  <c r="J153" i="80"/>
  <c r="H153" i="80"/>
  <c r="I153" i="80" s="1"/>
  <c r="M153" i="80" s="1"/>
  <c r="J152" i="80"/>
  <c r="N152" i="80" s="1"/>
  <c r="O152" i="80" s="1"/>
  <c r="H152" i="80"/>
  <c r="I152" i="80" s="1"/>
  <c r="M152" i="80" s="1"/>
  <c r="J151" i="80"/>
  <c r="H151" i="80"/>
  <c r="I151" i="80" s="1"/>
  <c r="M151" i="80" s="1"/>
  <c r="J150" i="80"/>
  <c r="K150" i="80" s="1"/>
  <c r="L150" i="80" s="1"/>
  <c r="H150" i="80"/>
  <c r="I150" i="80" s="1"/>
  <c r="M150" i="80" s="1"/>
  <c r="J149" i="80"/>
  <c r="H149" i="80"/>
  <c r="I149" i="80" s="1"/>
  <c r="M149" i="80" s="1"/>
  <c r="J148" i="80"/>
  <c r="H148" i="80"/>
  <c r="I148" i="80" s="1"/>
  <c r="M148" i="80" s="1"/>
  <c r="J147" i="80"/>
  <c r="H147" i="80"/>
  <c r="I147" i="80" s="1"/>
  <c r="M147" i="80" s="1"/>
  <c r="J146" i="80"/>
  <c r="K146" i="80" s="1"/>
  <c r="L146" i="80" s="1"/>
  <c r="H146" i="80"/>
  <c r="I146" i="80" s="1"/>
  <c r="M146" i="80" s="1"/>
  <c r="J145" i="80"/>
  <c r="H145" i="80"/>
  <c r="I145" i="80" s="1"/>
  <c r="M145" i="80" s="1"/>
  <c r="J144" i="80"/>
  <c r="N144" i="80" s="1"/>
  <c r="O144" i="80" s="1"/>
  <c r="H144" i="80"/>
  <c r="I144" i="80" s="1"/>
  <c r="M144" i="80" s="1"/>
  <c r="J143" i="80"/>
  <c r="H143" i="80"/>
  <c r="I143" i="80" s="1"/>
  <c r="M143" i="80" s="1"/>
  <c r="J142" i="80"/>
  <c r="K142" i="80" s="1"/>
  <c r="L142" i="80" s="1"/>
  <c r="H142" i="80"/>
  <c r="I142" i="80" s="1"/>
  <c r="M142" i="80" s="1"/>
  <c r="J141" i="80"/>
  <c r="H141" i="80"/>
  <c r="I141" i="80" s="1"/>
  <c r="M141" i="80" s="1"/>
  <c r="J140" i="80"/>
  <c r="H140" i="80"/>
  <c r="I140" i="80" s="1"/>
  <c r="M140" i="80" s="1"/>
  <c r="J139" i="80"/>
  <c r="H139" i="80"/>
  <c r="I139" i="80" s="1"/>
  <c r="M139" i="80" s="1"/>
  <c r="J138" i="80"/>
  <c r="K138" i="80" s="1"/>
  <c r="L138" i="80" s="1"/>
  <c r="H138" i="80"/>
  <c r="I138" i="80" s="1"/>
  <c r="M138" i="80" s="1"/>
  <c r="J137" i="80"/>
  <c r="H137" i="80"/>
  <c r="I137" i="80" s="1"/>
  <c r="M137" i="80" s="1"/>
  <c r="J136" i="80"/>
  <c r="H136" i="80"/>
  <c r="I136" i="80" s="1"/>
  <c r="M136" i="80" s="1"/>
  <c r="H135" i="80"/>
  <c r="I135" i="80" s="1"/>
  <c r="M135" i="80" s="1"/>
  <c r="H134" i="80"/>
  <c r="I134" i="80" s="1"/>
  <c r="M134" i="80" s="1"/>
  <c r="H133" i="80"/>
  <c r="I133" i="80" s="1"/>
  <c r="M133" i="80" s="1"/>
  <c r="J132" i="80"/>
  <c r="H132" i="80"/>
  <c r="I132" i="80" s="1"/>
  <c r="M132" i="80" s="1"/>
  <c r="J131" i="80"/>
  <c r="H131" i="80"/>
  <c r="I131" i="80" s="1"/>
  <c r="M131" i="80" s="1"/>
  <c r="J130" i="80"/>
  <c r="N130" i="80" s="1"/>
  <c r="O130" i="80" s="1"/>
  <c r="H130" i="80"/>
  <c r="I130" i="80" s="1"/>
  <c r="M130" i="80" s="1"/>
  <c r="J129" i="80"/>
  <c r="H129" i="80"/>
  <c r="I129" i="80" s="1"/>
  <c r="M129" i="80" s="1"/>
  <c r="J128" i="80"/>
  <c r="H128" i="80"/>
  <c r="I128" i="80" s="1"/>
  <c r="M128" i="80" s="1"/>
  <c r="J127" i="80"/>
  <c r="H127" i="80"/>
  <c r="I127" i="80" s="1"/>
  <c r="M127" i="80" s="1"/>
  <c r="J126" i="80"/>
  <c r="H126" i="80"/>
  <c r="I126" i="80" s="1"/>
  <c r="M126" i="80" s="1"/>
  <c r="J125" i="80"/>
  <c r="H125" i="80"/>
  <c r="I125" i="80" s="1"/>
  <c r="M125" i="80" s="1"/>
  <c r="J124" i="80"/>
  <c r="H124" i="80"/>
  <c r="I124" i="80" s="1"/>
  <c r="M124" i="80" s="1"/>
  <c r="J123" i="80"/>
  <c r="H123" i="80"/>
  <c r="I123" i="80" s="1"/>
  <c r="M123" i="80" s="1"/>
  <c r="J122" i="80"/>
  <c r="K122" i="80" s="1"/>
  <c r="L122" i="80" s="1"/>
  <c r="H122" i="80"/>
  <c r="I122" i="80" s="1"/>
  <c r="M122" i="80" s="1"/>
  <c r="J121" i="80"/>
  <c r="H121" i="80"/>
  <c r="I121" i="80" s="1"/>
  <c r="M121" i="80" s="1"/>
  <c r="J120" i="80"/>
  <c r="H120" i="80"/>
  <c r="I120" i="80" s="1"/>
  <c r="M120" i="80" s="1"/>
  <c r="J119" i="80"/>
  <c r="H119" i="80"/>
  <c r="I119" i="80" s="1"/>
  <c r="M119" i="80" s="1"/>
  <c r="J118" i="80"/>
  <c r="H118" i="80"/>
  <c r="I118" i="80" s="1"/>
  <c r="M118" i="80" s="1"/>
  <c r="J117" i="80"/>
  <c r="H117" i="80"/>
  <c r="I117" i="80" s="1"/>
  <c r="M117" i="80" s="1"/>
  <c r="J116" i="80"/>
  <c r="H116" i="80"/>
  <c r="I116" i="80" s="1"/>
  <c r="M116" i="80" s="1"/>
  <c r="J115" i="80"/>
  <c r="H115" i="80"/>
  <c r="I115" i="80" s="1"/>
  <c r="M114" i="80"/>
  <c r="J114" i="80"/>
  <c r="M112" i="80"/>
  <c r="J112" i="80"/>
  <c r="J110" i="80"/>
  <c r="H110" i="80"/>
  <c r="I110" i="80" s="1"/>
  <c r="M110" i="80" s="1"/>
  <c r="J109" i="80"/>
  <c r="H109" i="80"/>
  <c r="I109" i="80" s="1"/>
  <c r="M109" i="80" s="1"/>
  <c r="H108" i="80"/>
  <c r="I108" i="80" s="1"/>
  <c r="M108" i="80" s="1"/>
  <c r="J107" i="80"/>
  <c r="H107" i="80"/>
  <c r="I107" i="80" s="1"/>
  <c r="M107" i="80" s="1"/>
  <c r="J106" i="80"/>
  <c r="H106" i="80"/>
  <c r="I106" i="80" s="1"/>
  <c r="M106" i="80" s="1"/>
  <c r="J105" i="80"/>
  <c r="H105" i="80"/>
  <c r="I105" i="80" s="1"/>
  <c r="M105" i="80" s="1"/>
  <c r="J104" i="80"/>
  <c r="H104" i="80"/>
  <c r="I104" i="80" s="1"/>
  <c r="M104" i="80" s="1"/>
  <c r="J103" i="80"/>
  <c r="H103" i="80"/>
  <c r="I103" i="80" s="1"/>
  <c r="M103" i="80" s="1"/>
  <c r="J102" i="80"/>
  <c r="K102" i="80" s="1"/>
  <c r="L102" i="80" s="1"/>
  <c r="H102" i="80"/>
  <c r="I102" i="80" s="1"/>
  <c r="M101" i="80"/>
  <c r="J101" i="80"/>
  <c r="M99" i="80"/>
  <c r="J99" i="80"/>
  <c r="N99" i="80" s="1"/>
  <c r="O99" i="80" s="1"/>
  <c r="J97" i="80"/>
  <c r="H97" i="80"/>
  <c r="I97" i="80" s="1"/>
  <c r="M97" i="80" s="1"/>
  <c r="J96" i="80"/>
  <c r="H96" i="80"/>
  <c r="I96" i="80" s="1"/>
  <c r="M96" i="80" s="1"/>
  <c r="J95" i="80"/>
  <c r="H95" i="80"/>
  <c r="I95" i="80" s="1"/>
  <c r="M95" i="80" s="1"/>
  <c r="J94" i="80"/>
  <c r="H94" i="80"/>
  <c r="I94" i="80" s="1"/>
  <c r="M94" i="80" s="1"/>
  <c r="J93" i="80"/>
  <c r="H93" i="80"/>
  <c r="I93" i="80" s="1"/>
  <c r="M93" i="80" s="1"/>
  <c r="J92" i="80"/>
  <c r="H92" i="80"/>
  <c r="I92" i="80" s="1"/>
  <c r="M92" i="80" s="1"/>
  <c r="J91" i="80"/>
  <c r="H91" i="80"/>
  <c r="I91" i="80" s="1"/>
  <c r="M91" i="80" s="1"/>
  <c r="J90" i="80"/>
  <c r="H90" i="80"/>
  <c r="I90" i="80" s="1"/>
  <c r="M90" i="80" s="1"/>
  <c r="J89" i="80"/>
  <c r="H89" i="80"/>
  <c r="I89" i="80" s="1"/>
  <c r="M89" i="80" s="1"/>
  <c r="J88" i="80"/>
  <c r="H88" i="80"/>
  <c r="I88" i="80" s="1"/>
  <c r="M88" i="80" s="1"/>
  <c r="J87" i="80"/>
  <c r="H87" i="80"/>
  <c r="I87" i="80" s="1"/>
  <c r="M87" i="80" s="1"/>
  <c r="J86" i="80"/>
  <c r="N86" i="80" s="1"/>
  <c r="O86" i="80" s="1"/>
  <c r="H86" i="80"/>
  <c r="I86" i="80" s="1"/>
  <c r="M86" i="80" s="1"/>
  <c r="J85" i="80"/>
  <c r="H85" i="80"/>
  <c r="I85" i="80" s="1"/>
  <c r="M85" i="80" s="1"/>
  <c r="J84" i="80"/>
  <c r="N84" i="80" s="1"/>
  <c r="O84" i="80" s="1"/>
  <c r="H84" i="80"/>
  <c r="I84" i="80" s="1"/>
  <c r="M84" i="80" s="1"/>
  <c r="J83" i="80"/>
  <c r="H83" i="80"/>
  <c r="I83" i="80" s="1"/>
  <c r="M83" i="80" s="1"/>
  <c r="J82" i="80"/>
  <c r="N82" i="80" s="1"/>
  <c r="O82" i="80" s="1"/>
  <c r="H82" i="80"/>
  <c r="I82" i="80" s="1"/>
  <c r="M82" i="80" s="1"/>
  <c r="M81" i="80"/>
  <c r="J81" i="80"/>
  <c r="M79" i="80"/>
  <c r="J79" i="80"/>
  <c r="J77" i="80"/>
  <c r="H77" i="80"/>
  <c r="I77" i="80" s="1"/>
  <c r="M77" i="80" s="1"/>
  <c r="J76" i="80"/>
  <c r="H76" i="80"/>
  <c r="I76" i="80" s="1"/>
  <c r="M76" i="80" s="1"/>
  <c r="J75" i="80"/>
  <c r="H75" i="80"/>
  <c r="I75" i="80" s="1"/>
  <c r="M75" i="80" s="1"/>
  <c r="J74" i="80"/>
  <c r="K74" i="80" s="1"/>
  <c r="L74" i="80" s="1"/>
  <c r="H74" i="80"/>
  <c r="I74" i="80" s="1"/>
  <c r="M74" i="80" s="1"/>
  <c r="M73" i="80"/>
  <c r="J73" i="80"/>
  <c r="J72" i="80"/>
  <c r="N72" i="80" s="1"/>
  <c r="O72" i="80" s="1"/>
  <c r="H72" i="80"/>
  <c r="I72" i="80" s="1"/>
  <c r="M72" i="80" s="1"/>
  <c r="J71" i="80"/>
  <c r="H71" i="80"/>
  <c r="I71" i="80" s="1"/>
  <c r="M71" i="80" s="1"/>
  <c r="J70" i="80"/>
  <c r="N70" i="80" s="1"/>
  <c r="O70" i="80" s="1"/>
  <c r="H70" i="80"/>
  <c r="I70" i="80" s="1"/>
  <c r="M70" i="80" s="1"/>
  <c r="J69" i="80"/>
  <c r="H69" i="80"/>
  <c r="I69" i="80" s="1"/>
  <c r="M69" i="80" s="1"/>
  <c r="J68" i="80"/>
  <c r="N68" i="80" s="1"/>
  <c r="O68" i="80" s="1"/>
  <c r="H68" i="80"/>
  <c r="I68" i="80" s="1"/>
  <c r="M68" i="80" s="1"/>
  <c r="J67" i="80"/>
  <c r="H67" i="80"/>
  <c r="I67" i="80" s="1"/>
  <c r="M67" i="80" s="1"/>
  <c r="M66" i="80"/>
  <c r="J66" i="80"/>
  <c r="J65" i="80"/>
  <c r="N65" i="80" s="1"/>
  <c r="O65" i="80" s="1"/>
  <c r="H65" i="80"/>
  <c r="I65" i="80" s="1"/>
  <c r="M65" i="80" s="1"/>
  <c r="J64" i="80"/>
  <c r="H64" i="80"/>
  <c r="I64" i="80" s="1"/>
  <c r="M64" i="80" s="1"/>
  <c r="J63" i="80"/>
  <c r="H63" i="80"/>
  <c r="I63" i="80" s="1"/>
  <c r="M63" i="80" s="1"/>
  <c r="J62" i="80"/>
  <c r="K62" i="80" s="1"/>
  <c r="L62" i="80" s="1"/>
  <c r="H62" i="80"/>
  <c r="I62" i="80" s="1"/>
  <c r="M62" i="80" s="1"/>
  <c r="J61" i="80"/>
  <c r="N61" i="80" s="1"/>
  <c r="O61" i="80" s="1"/>
  <c r="H61" i="80"/>
  <c r="I61" i="80" s="1"/>
  <c r="M61" i="80" s="1"/>
  <c r="J60" i="80"/>
  <c r="H60" i="80"/>
  <c r="I60" i="80" s="1"/>
  <c r="M60" i="80" s="1"/>
  <c r="J59" i="80"/>
  <c r="N59" i="80" s="1"/>
  <c r="O59" i="80" s="1"/>
  <c r="H59" i="80"/>
  <c r="I59" i="80" s="1"/>
  <c r="M59" i="80" s="1"/>
  <c r="J58" i="80"/>
  <c r="K58" i="80" s="1"/>
  <c r="L58" i="80" s="1"/>
  <c r="H58" i="80"/>
  <c r="I58" i="80" s="1"/>
  <c r="M58" i="80" s="1"/>
  <c r="J57" i="80"/>
  <c r="H57" i="80"/>
  <c r="I57" i="80" s="1"/>
  <c r="M57" i="80" s="1"/>
  <c r="J56" i="80"/>
  <c r="H56" i="80"/>
  <c r="I56" i="80" s="1"/>
  <c r="M56" i="80" s="1"/>
  <c r="J55" i="80"/>
  <c r="N55" i="80" s="1"/>
  <c r="O55" i="80" s="1"/>
  <c r="H55" i="80"/>
  <c r="I55" i="80" s="1"/>
  <c r="M55" i="80" s="1"/>
  <c r="J54" i="80"/>
  <c r="H54" i="80"/>
  <c r="I54" i="80" s="1"/>
  <c r="M54" i="80" s="1"/>
  <c r="J53" i="80"/>
  <c r="N53" i="80" s="1"/>
  <c r="O53" i="80" s="1"/>
  <c r="H53" i="80"/>
  <c r="I53" i="80" s="1"/>
  <c r="M53" i="80" s="1"/>
  <c r="J52" i="80"/>
  <c r="H52" i="80"/>
  <c r="I52" i="80" s="1"/>
  <c r="M52" i="80" s="1"/>
  <c r="J51" i="80"/>
  <c r="H51" i="80"/>
  <c r="I51" i="80" s="1"/>
  <c r="M51" i="80" s="1"/>
  <c r="J50" i="80"/>
  <c r="H50" i="80"/>
  <c r="I50" i="80" s="1"/>
  <c r="M50" i="80" s="1"/>
  <c r="J49" i="80"/>
  <c r="N49" i="80" s="1"/>
  <c r="O49" i="80" s="1"/>
  <c r="H49" i="80"/>
  <c r="I49" i="80" s="1"/>
  <c r="M48" i="80"/>
  <c r="J48" i="80"/>
  <c r="M46" i="80"/>
  <c r="J46" i="80"/>
  <c r="N46" i="80" s="1"/>
  <c r="O46" i="80" s="1"/>
  <c r="J44" i="80"/>
  <c r="H44" i="80"/>
  <c r="I44" i="80" s="1"/>
  <c r="M44" i="80" s="1"/>
  <c r="J43" i="80"/>
  <c r="H43" i="80"/>
  <c r="I43" i="80" s="1"/>
  <c r="M43" i="80" s="1"/>
  <c r="J42" i="80"/>
  <c r="H42" i="80"/>
  <c r="I42" i="80" s="1"/>
  <c r="M42" i="80" s="1"/>
  <c r="M41" i="80"/>
  <c r="J41" i="80"/>
  <c r="J40" i="80"/>
  <c r="H40" i="80"/>
  <c r="I40" i="80" s="1"/>
  <c r="M40" i="80" s="1"/>
  <c r="J39" i="80"/>
  <c r="H39" i="80"/>
  <c r="I39" i="80" s="1"/>
  <c r="M39" i="80" s="1"/>
  <c r="J38" i="80"/>
  <c r="K38" i="80" s="1"/>
  <c r="L38" i="80" s="1"/>
  <c r="H38" i="80"/>
  <c r="I38" i="80" s="1"/>
  <c r="M38" i="80" s="1"/>
  <c r="M37" i="80"/>
  <c r="J37" i="80"/>
  <c r="J36" i="80"/>
  <c r="N36" i="80" s="1"/>
  <c r="O36" i="80" s="1"/>
  <c r="H36" i="80"/>
  <c r="I36" i="80" s="1"/>
  <c r="M36" i="80" s="1"/>
  <c r="J35" i="80"/>
  <c r="H35" i="80"/>
  <c r="I35" i="80" s="1"/>
  <c r="M35" i="80" s="1"/>
  <c r="J34" i="80"/>
  <c r="H34" i="80"/>
  <c r="I34" i="80" s="1"/>
  <c r="M34" i="80" s="1"/>
  <c r="J33" i="80"/>
  <c r="H33" i="80"/>
  <c r="I33" i="80" s="1"/>
  <c r="M31" i="80"/>
  <c r="J31" i="80"/>
  <c r="J29" i="80"/>
  <c r="H29" i="80"/>
  <c r="I29" i="80" s="1"/>
  <c r="M29" i="80" s="1"/>
  <c r="H28" i="80"/>
  <c r="I28" i="80" s="1"/>
  <c r="M28" i="80" s="1"/>
  <c r="J27" i="80"/>
  <c r="H27" i="80"/>
  <c r="I27" i="80" s="1"/>
  <c r="M27" i="80" s="1"/>
  <c r="J26" i="80"/>
  <c r="H26" i="80"/>
  <c r="I26" i="80" s="1"/>
  <c r="M26" i="80" s="1"/>
  <c r="J25" i="80"/>
  <c r="H25" i="80"/>
  <c r="I25" i="80" s="1"/>
  <c r="M25" i="80" s="1"/>
  <c r="J24" i="80"/>
  <c r="N24" i="80" s="1"/>
  <c r="O24" i="80" s="1"/>
  <c r="H24" i="80"/>
  <c r="I24" i="80" s="1"/>
  <c r="M24" i="80" s="1"/>
  <c r="J23" i="80"/>
  <c r="H23" i="80"/>
  <c r="I23" i="80" s="1"/>
  <c r="M23" i="80" s="1"/>
  <c r="J22" i="80"/>
  <c r="H22" i="80"/>
  <c r="I22" i="80" s="1"/>
  <c r="M22" i="80" s="1"/>
  <c r="AP153" i="77" l="1"/>
  <c r="AR153" i="77"/>
  <c r="AP26" i="77"/>
  <c r="AR26" i="77"/>
  <c r="AP155" i="77"/>
  <c r="AR155" i="77"/>
  <c r="K432" i="80"/>
  <c r="L432" i="80" s="1"/>
  <c r="AN154" i="77"/>
  <c r="AP154" i="77"/>
  <c r="K485" i="80"/>
  <c r="L485" i="80" s="1"/>
  <c r="AN139" i="77"/>
  <c r="AT139" i="77" s="1"/>
  <c r="AS139" i="77" s="1"/>
  <c r="H139" i="77" s="1"/>
  <c r="K84" i="80"/>
  <c r="L84" i="80" s="1"/>
  <c r="AN26" i="77"/>
  <c r="AN153" i="77"/>
  <c r="AN155" i="77"/>
  <c r="K322" i="80"/>
  <c r="L322" i="80" s="1"/>
  <c r="K70" i="80"/>
  <c r="L70" i="80" s="1"/>
  <c r="K348" i="80"/>
  <c r="L348" i="80" s="1"/>
  <c r="K461" i="80"/>
  <c r="L461" i="80" s="1"/>
  <c r="K580" i="80"/>
  <c r="L580" i="80" s="1"/>
  <c r="N591" i="80"/>
  <c r="O591" i="80" s="1"/>
  <c r="N555" i="80"/>
  <c r="O555" i="80" s="1"/>
  <c r="N482" i="80"/>
  <c r="O482" i="80" s="1"/>
  <c r="K473" i="80"/>
  <c r="L473" i="80" s="1"/>
  <c r="K547" i="80"/>
  <c r="L547" i="80" s="1"/>
  <c r="K477" i="80"/>
  <c r="L477" i="80" s="1"/>
  <c r="N583" i="80"/>
  <c r="O583" i="80" s="1"/>
  <c r="N474" i="80"/>
  <c r="O474" i="80" s="1"/>
  <c r="K289" i="80"/>
  <c r="L289" i="80" s="1"/>
  <c r="K469" i="80"/>
  <c r="L469" i="80" s="1"/>
  <c r="K590" i="80"/>
  <c r="L590" i="80" s="1"/>
  <c r="K55" i="80"/>
  <c r="L55" i="80" s="1"/>
  <c r="K59" i="80"/>
  <c r="L59" i="80" s="1"/>
  <c r="K86" i="80"/>
  <c r="L86" i="80" s="1"/>
  <c r="K99" i="80"/>
  <c r="L99" i="80" s="1"/>
  <c r="K265" i="80"/>
  <c r="L265" i="80" s="1"/>
  <c r="K332" i="80"/>
  <c r="L332" i="80" s="1"/>
  <c r="K551" i="80"/>
  <c r="L551" i="80" s="1"/>
  <c r="N530" i="80"/>
  <c r="O530" i="80" s="1"/>
  <c r="N454" i="80"/>
  <c r="O454" i="80" s="1"/>
  <c r="K356" i="80"/>
  <c r="L356" i="80" s="1"/>
  <c r="K430" i="80"/>
  <c r="L430" i="80" s="1"/>
  <c r="K539" i="80"/>
  <c r="L539" i="80" s="1"/>
  <c r="K61" i="80"/>
  <c r="L61" i="80" s="1"/>
  <c r="K82" i="80"/>
  <c r="L82" i="80" s="1"/>
  <c r="N386" i="80"/>
  <c r="O386" i="80" s="1"/>
  <c r="K68" i="80"/>
  <c r="L68" i="80" s="1"/>
  <c r="K465" i="80"/>
  <c r="L465" i="80" s="1"/>
  <c r="K297" i="80"/>
  <c r="L297" i="80" s="1"/>
  <c r="K346" i="80"/>
  <c r="L346" i="80" s="1"/>
  <c r="K483" i="80"/>
  <c r="L483" i="80" s="1"/>
  <c r="K543" i="80"/>
  <c r="L543" i="80" s="1"/>
  <c r="K192" i="80"/>
  <c r="L192" i="80" s="1"/>
  <c r="K368" i="80"/>
  <c r="L368" i="80" s="1"/>
  <c r="K448" i="80"/>
  <c r="L448" i="80" s="1"/>
  <c r="K453" i="80"/>
  <c r="L453" i="80" s="1"/>
  <c r="K566" i="80"/>
  <c r="L566" i="80" s="1"/>
  <c r="N450" i="80"/>
  <c r="O450" i="80" s="1"/>
  <c r="N146" i="80"/>
  <c r="O146" i="80" s="1"/>
  <c r="N518" i="80"/>
  <c r="O518" i="80" s="1"/>
  <c r="N362" i="80"/>
  <c r="O362" i="80" s="1"/>
  <c r="N278" i="80"/>
  <c r="O278" i="80" s="1"/>
  <c r="N567" i="80"/>
  <c r="O567" i="80" s="1"/>
  <c r="N494" i="80"/>
  <c r="O494" i="80" s="1"/>
  <c r="N446" i="80"/>
  <c r="O446" i="80" s="1"/>
  <c r="N559" i="80"/>
  <c r="O559" i="80" s="1"/>
  <c r="N490" i="80"/>
  <c r="O490" i="80" s="1"/>
  <c r="N334" i="80"/>
  <c r="O334" i="80" s="1"/>
  <c r="N62" i="80"/>
  <c r="O62" i="80" s="1"/>
  <c r="K398" i="80"/>
  <c r="L398" i="80" s="1"/>
  <c r="N398" i="80"/>
  <c r="O398" i="80" s="1"/>
  <c r="N406" i="80"/>
  <c r="O406" i="80" s="1"/>
  <c r="K406" i="80"/>
  <c r="L406" i="80" s="1"/>
  <c r="N394" i="80"/>
  <c r="O394" i="80" s="1"/>
  <c r="K394" i="80"/>
  <c r="L394" i="80" s="1"/>
  <c r="K426" i="80"/>
  <c r="L426" i="80" s="1"/>
  <c r="N426" i="80"/>
  <c r="O426" i="80" s="1"/>
  <c r="N180" i="80"/>
  <c r="O180" i="80" s="1"/>
  <c r="K180" i="80"/>
  <c r="L180" i="80" s="1"/>
  <c r="K90" i="80"/>
  <c r="L90" i="80" s="1"/>
  <c r="N90" i="80"/>
  <c r="O90" i="80" s="1"/>
  <c r="N126" i="80"/>
  <c r="O126" i="80" s="1"/>
  <c r="K126" i="80"/>
  <c r="L126" i="80" s="1"/>
  <c r="N295" i="80"/>
  <c r="O295" i="80" s="1"/>
  <c r="K295" i="80"/>
  <c r="L295" i="80" s="1"/>
  <c r="N57" i="80"/>
  <c r="O57" i="80" s="1"/>
  <c r="K57" i="80"/>
  <c r="L57" i="80" s="1"/>
  <c r="N51" i="80"/>
  <c r="O51" i="80" s="1"/>
  <c r="K51" i="80"/>
  <c r="L51" i="80" s="1"/>
  <c r="K258" i="80"/>
  <c r="L258" i="80" s="1"/>
  <c r="N258" i="80"/>
  <c r="O258" i="80" s="1"/>
  <c r="N440" i="80"/>
  <c r="O440" i="80" s="1"/>
  <c r="K440" i="80"/>
  <c r="L440" i="80" s="1"/>
  <c r="K410" i="80"/>
  <c r="L410" i="80" s="1"/>
  <c r="N410" i="80"/>
  <c r="O410" i="80" s="1"/>
  <c r="N444" i="80"/>
  <c r="O444" i="80" s="1"/>
  <c r="K444" i="80"/>
  <c r="L444" i="80" s="1"/>
  <c r="K478" i="80"/>
  <c r="L478" i="80" s="1"/>
  <c r="N478" i="80"/>
  <c r="O478" i="80" s="1"/>
  <c r="N495" i="80"/>
  <c r="O495" i="80" s="1"/>
  <c r="K495" i="80"/>
  <c r="L495" i="80" s="1"/>
  <c r="N537" i="80"/>
  <c r="O537" i="80" s="1"/>
  <c r="K537" i="80"/>
  <c r="L537" i="80" s="1"/>
  <c r="N330" i="80"/>
  <c r="O330" i="80" s="1"/>
  <c r="N226" i="80"/>
  <c r="O226" i="80" s="1"/>
  <c r="K130" i="80"/>
  <c r="L130" i="80" s="1"/>
  <c r="N194" i="80"/>
  <c r="O194" i="80" s="1"/>
  <c r="K194" i="80"/>
  <c r="L194" i="80" s="1"/>
  <c r="K233" i="80"/>
  <c r="L233" i="80" s="1"/>
  <c r="N263" i="80"/>
  <c r="O263" i="80" s="1"/>
  <c r="K263" i="80"/>
  <c r="L263" i="80" s="1"/>
  <c r="K326" i="80"/>
  <c r="L326" i="80" s="1"/>
  <c r="N326" i="80"/>
  <c r="O326" i="80" s="1"/>
  <c r="K350" i="80"/>
  <c r="L350" i="80" s="1"/>
  <c r="N350" i="80"/>
  <c r="O350" i="80" s="1"/>
  <c r="K374" i="80"/>
  <c r="L374" i="80" s="1"/>
  <c r="N374" i="80"/>
  <c r="O374" i="80" s="1"/>
  <c r="K378" i="80"/>
  <c r="L378" i="80" s="1"/>
  <c r="N378" i="80"/>
  <c r="O378" i="80" s="1"/>
  <c r="K382" i="80"/>
  <c r="L382" i="80" s="1"/>
  <c r="N382" i="80"/>
  <c r="O382" i="80" s="1"/>
  <c r="N457" i="80"/>
  <c r="O457" i="80" s="1"/>
  <c r="K457" i="80"/>
  <c r="L457" i="80" s="1"/>
  <c r="N514" i="80"/>
  <c r="O514" i="80" s="1"/>
  <c r="K514" i="80"/>
  <c r="L514" i="80" s="1"/>
  <c r="N558" i="80"/>
  <c r="O558" i="80" s="1"/>
  <c r="K558" i="80"/>
  <c r="L558" i="80" s="1"/>
  <c r="N370" i="80"/>
  <c r="O370" i="80" s="1"/>
  <c r="N136" i="80"/>
  <c r="O136" i="80" s="1"/>
  <c r="K136" i="80"/>
  <c r="L136" i="80" s="1"/>
  <c r="K500" i="80"/>
  <c r="L500" i="80" s="1"/>
  <c r="N619" i="80"/>
  <c r="O619" i="80" s="1"/>
  <c r="O620" i="80" s="1"/>
  <c r="O618" i="80" s="1"/>
  <c r="K619" i="80"/>
  <c r="L619" i="80" s="1"/>
  <c r="L620" i="80" s="1"/>
  <c r="K72" i="80"/>
  <c r="L72" i="80" s="1"/>
  <c r="N231" i="80"/>
  <c r="O231" i="80" s="1"/>
  <c r="K231" i="80"/>
  <c r="L231" i="80" s="1"/>
  <c r="K462" i="80"/>
  <c r="L462" i="80" s="1"/>
  <c r="N462" i="80"/>
  <c r="O462" i="80" s="1"/>
  <c r="N504" i="80"/>
  <c r="O504" i="80" s="1"/>
  <c r="K504" i="80"/>
  <c r="L504" i="80" s="1"/>
  <c r="N414" i="80"/>
  <c r="O414" i="80" s="1"/>
  <c r="N310" i="80"/>
  <c r="O310" i="80" s="1"/>
  <c r="N281" i="80"/>
  <c r="O281" i="80" s="1"/>
  <c r="K281" i="80"/>
  <c r="L281" i="80" s="1"/>
  <c r="K522" i="80"/>
  <c r="L522" i="80" s="1"/>
  <c r="N522" i="80"/>
  <c r="O522" i="80" s="1"/>
  <c r="N418" i="80"/>
  <c r="O418" i="80" s="1"/>
  <c r="K36" i="80"/>
  <c r="L36" i="80" s="1"/>
  <c r="K249" i="80"/>
  <c r="L249" i="80" s="1"/>
  <c r="N257" i="80"/>
  <c r="O257" i="80" s="1"/>
  <c r="K257" i="80"/>
  <c r="L257" i="80" s="1"/>
  <c r="K342" i="80"/>
  <c r="L342" i="80" s="1"/>
  <c r="N342" i="80"/>
  <c r="O342" i="80" s="1"/>
  <c r="N508" i="80"/>
  <c r="O508" i="80" s="1"/>
  <c r="K508" i="80"/>
  <c r="L508" i="80" s="1"/>
  <c r="N354" i="80"/>
  <c r="O354" i="80" s="1"/>
  <c r="N225" i="80"/>
  <c r="O225" i="80" s="1"/>
  <c r="K225" i="80"/>
  <c r="L225" i="80" s="1"/>
  <c r="N210" i="80"/>
  <c r="O210" i="80" s="1"/>
  <c r="K210" i="80"/>
  <c r="L210" i="80" s="1"/>
  <c r="K314" i="80"/>
  <c r="L314" i="80" s="1"/>
  <c r="N314" i="80"/>
  <c r="O314" i="80" s="1"/>
  <c r="N390" i="80"/>
  <c r="O390" i="80" s="1"/>
  <c r="K390" i="80"/>
  <c r="L390" i="80" s="1"/>
  <c r="K65" i="80"/>
  <c r="L65" i="80" s="1"/>
  <c r="K24" i="80"/>
  <c r="L24" i="80" s="1"/>
  <c r="K46" i="80"/>
  <c r="L46" i="80" s="1"/>
  <c r="N63" i="80"/>
  <c r="O63" i="80" s="1"/>
  <c r="K63" i="80"/>
  <c r="L63" i="80" s="1"/>
  <c r="K214" i="80"/>
  <c r="L214" i="80" s="1"/>
  <c r="N214" i="80"/>
  <c r="O214" i="80" s="1"/>
  <c r="K470" i="80"/>
  <c r="L470" i="80" s="1"/>
  <c r="N470" i="80"/>
  <c r="O470" i="80" s="1"/>
  <c r="K498" i="80"/>
  <c r="L498" i="80" s="1"/>
  <c r="N498" i="80"/>
  <c r="O498" i="80" s="1"/>
  <c r="N578" i="80"/>
  <c r="O578" i="80" s="1"/>
  <c r="K578" i="80"/>
  <c r="L578" i="80" s="1"/>
  <c r="N338" i="80"/>
  <c r="O338" i="80" s="1"/>
  <c r="N286" i="80"/>
  <c r="O286" i="80" s="1"/>
  <c r="N575" i="80"/>
  <c r="O575" i="80" s="1"/>
  <c r="N438" i="80"/>
  <c r="O438" i="80" s="1"/>
  <c r="N270" i="80"/>
  <c r="O270" i="80" s="1"/>
  <c r="N506" i="80"/>
  <c r="O506" i="80" s="1"/>
  <c r="N434" i="80"/>
  <c r="O434" i="80" s="1"/>
  <c r="N458" i="80"/>
  <c r="O458" i="80" s="1"/>
  <c r="N242" i="80"/>
  <c r="O242" i="80" s="1"/>
  <c r="K29" i="80"/>
  <c r="L29" i="80" s="1"/>
  <c r="N29" i="80"/>
  <c r="O29" i="80" s="1"/>
  <c r="K79" i="80"/>
  <c r="L79" i="80" s="1"/>
  <c r="N79" i="80"/>
  <c r="O79" i="80" s="1"/>
  <c r="N92" i="80"/>
  <c r="O92" i="80" s="1"/>
  <c r="K92" i="80"/>
  <c r="L92" i="80" s="1"/>
  <c r="K121" i="80"/>
  <c r="L121" i="80" s="1"/>
  <c r="N121" i="80"/>
  <c r="O121" i="80" s="1"/>
  <c r="K128" i="80"/>
  <c r="L128" i="80" s="1"/>
  <c r="N128" i="80"/>
  <c r="O128" i="80" s="1"/>
  <c r="N148" i="80"/>
  <c r="O148" i="80" s="1"/>
  <c r="K148" i="80"/>
  <c r="L148" i="80" s="1"/>
  <c r="K196" i="80"/>
  <c r="L196" i="80" s="1"/>
  <c r="N196" i="80"/>
  <c r="O196" i="80" s="1"/>
  <c r="K323" i="80"/>
  <c r="L323" i="80" s="1"/>
  <c r="N323" i="80"/>
  <c r="O323" i="80" s="1"/>
  <c r="K333" i="80"/>
  <c r="L333" i="80" s="1"/>
  <c r="N333" i="80"/>
  <c r="O333" i="80" s="1"/>
  <c r="K349" i="80"/>
  <c r="L349" i="80" s="1"/>
  <c r="N349" i="80"/>
  <c r="O349" i="80" s="1"/>
  <c r="K381" i="80"/>
  <c r="L381" i="80" s="1"/>
  <c r="N381" i="80"/>
  <c r="O381" i="80" s="1"/>
  <c r="N463" i="80"/>
  <c r="O463" i="80" s="1"/>
  <c r="K463" i="80"/>
  <c r="L463" i="80" s="1"/>
  <c r="N491" i="80"/>
  <c r="O491" i="80" s="1"/>
  <c r="K491" i="80"/>
  <c r="L491" i="80" s="1"/>
  <c r="K22" i="80"/>
  <c r="L22" i="80" s="1"/>
  <c r="N22" i="80"/>
  <c r="O22" i="80" s="1"/>
  <c r="K27" i="80"/>
  <c r="L27" i="80" s="1"/>
  <c r="N27" i="80"/>
  <c r="O27" i="80" s="1"/>
  <c r="K33" i="80"/>
  <c r="L33" i="80" s="1"/>
  <c r="N33" i="80"/>
  <c r="O33" i="80" s="1"/>
  <c r="K35" i="80"/>
  <c r="L35" i="80" s="1"/>
  <c r="N35" i="80"/>
  <c r="O35" i="80" s="1"/>
  <c r="K37" i="80"/>
  <c r="L37" i="80" s="1"/>
  <c r="N37" i="80"/>
  <c r="O37" i="80" s="1"/>
  <c r="K40" i="80"/>
  <c r="L40" i="80" s="1"/>
  <c r="N40" i="80"/>
  <c r="O40" i="80" s="1"/>
  <c r="K42" i="80"/>
  <c r="L42" i="80" s="1"/>
  <c r="N42" i="80"/>
  <c r="O42" i="80" s="1"/>
  <c r="K44" i="80"/>
  <c r="L44" i="80" s="1"/>
  <c r="N44" i="80"/>
  <c r="O44" i="80" s="1"/>
  <c r="K48" i="80"/>
  <c r="L48" i="80" s="1"/>
  <c r="N48" i="80"/>
  <c r="O48" i="80" s="1"/>
  <c r="K49" i="80"/>
  <c r="L49" i="80" s="1"/>
  <c r="K53" i="80"/>
  <c r="L53" i="80" s="1"/>
  <c r="K66" i="80"/>
  <c r="L66" i="80" s="1"/>
  <c r="N66" i="80"/>
  <c r="O66" i="80" s="1"/>
  <c r="K96" i="80"/>
  <c r="L96" i="80" s="1"/>
  <c r="N96" i="80"/>
  <c r="O96" i="80" s="1"/>
  <c r="N103" i="80"/>
  <c r="O103" i="80" s="1"/>
  <c r="K103" i="80"/>
  <c r="L103" i="80" s="1"/>
  <c r="K110" i="80"/>
  <c r="L110" i="80" s="1"/>
  <c r="N110" i="80"/>
  <c r="O110" i="80" s="1"/>
  <c r="K118" i="80"/>
  <c r="L118" i="80" s="1"/>
  <c r="N118" i="80"/>
  <c r="O118" i="80" s="1"/>
  <c r="N120" i="80"/>
  <c r="O120" i="80" s="1"/>
  <c r="K120" i="80"/>
  <c r="L120" i="80" s="1"/>
  <c r="K158" i="80"/>
  <c r="L158" i="80" s="1"/>
  <c r="N158" i="80"/>
  <c r="O158" i="80" s="1"/>
  <c r="K161" i="80"/>
  <c r="L161" i="80" s="1"/>
  <c r="N161" i="80"/>
  <c r="O161" i="80" s="1"/>
  <c r="K185" i="80"/>
  <c r="L185" i="80" s="1"/>
  <c r="N185" i="80"/>
  <c r="O185" i="80" s="1"/>
  <c r="K189" i="80"/>
  <c r="L189" i="80" s="1"/>
  <c r="N189" i="80"/>
  <c r="O189" i="80" s="1"/>
  <c r="K193" i="80"/>
  <c r="L193" i="80" s="1"/>
  <c r="N193" i="80"/>
  <c r="O193" i="80" s="1"/>
  <c r="K223" i="80"/>
  <c r="L223" i="80" s="1"/>
  <c r="N223" i="80"/>
  <c r="O223" i="80" s="1"/>
  <c r="K244" i="80"/>
  <c r="L244" i="80" s="1"/>
  <c r="N244" i="80"/>
  <c r="O244" i="80" s="1"/>
  <c r="K246" i="80"/>
  <c r="L246" i="80" s="1"/>
  <c r="N246" i="80"/>
  <c r="O246" i="80" s="1"/>
  <c r="K308" i="80"/>
  <c r="L308" i="80" s="1"/>
  <c r="N308" i="80"/>
  <c r="O308" i="80" s="1"/>
  <c r="K392" i="80"/>
  <c r="L392" i="80" s="1"/>
  <c r="N392" i="80"/>
  <c r="O392" i="80" s="1"/>
  <c r="K407" i="80"/>
  <c r="L407" i="80" s="1"/>
  <c r="N407" i="80"/>
  <c r="O407" i="80" s="1"/>
  <c r="K435" i="80"/>
  <c r="L435" i="80" s="1"/>
  <c r="N435" i="80"/>
  <c r="O435" i="80" s="1"/>
  <c r="K437" i="80"/>
  <c r="L437" i="80" s="1"/>
  <c r="N437" i="80"/>
  <c r="O437" i="80" s="1"/>
  <c r="K520" i="80"/>
  <c r="L520" i="80" s="1"/>
  <c r="N520" i="80"/>
  <c r="O520" i="80" s="1"/>
  <c r="N586" i="80"/>
  <c r="O586" i="80" s="1"/>
  <c r="K586" i="80"/>
  <c r="L586" i="80" s="1"/>
  <c r="N603" i="80"/>
  <c r="O603" i="80" s="1"/>
  <c r="N587" i="80"/>
  <c r="O587" i="80" s="1"/>
  <c r="N563" i="80"/>
  <c r="O563" i="80" s="1"/>
  <c r="N502" i="80"/>
  <c r="O502" i="80" s="1"/>
  <c r="N486" i="80"/>
  <c r="O486" i="80" s="1"/>
  <c r="N366" i="80"/>
  <c r="O366" i="80" s="1"/>
  <c r="N358" i="80"/>
  <c r="O358" i="80" s="1"/>
  <c r="N302" i="80"/>
  <c r="O302" i="80" s="1"/>
  <c r="K50" i="80"/>
  <c r="L50" i="80" s="1"/>
  <c r="N50" i="80"/>
  <c r="O50" i="80" s="1"/>
  <c r="N94" i="80"/>
  <c r="O94" i="80" s="1"/>
  <c r="K94" i="80"/>
  <c r="L94" i="80" s="1"/>
  <c r="K106" i="80"/>
  <c r="L106" i="80" s="1"/>
  <c r="N106" i="80"/>
  <c r="O106" i="80" s="1"/>
  <c r="K114" i="80"/>
  <c r="L114" i="80" s="1"/>
  <c r="N114" i="80"/>
  <c r="O114" i="80" s="1"/>
  <c r="K123" i="80"/>
  <c r="L123" i="80" s="1"/>
  <c r="N123" i="80"/>
  <c r="O123" i="80" s="1"/>
  <c r="N140" i="80"/>
  <c r="O140" i="80" s="1"/>
  <c r="K140" i="80"/>
  <c r="L140" i="80" s="1"/>
  <c r="K234" i="80"/>
  <c r="L234" i="80" s="1"/>
  <c r="N234" i="80"/>
  <c r="O234" i="80" s="1"/>
  <c r="K277" i="80"/>
  <c r="L277" i="80" s="1"/>
  <c r="N277" i="80"/>
  <c r="O277" i="80" s="1"/>
  <c r="K298" i="80"/>
  <c r="L298" i="80" s="1"/>
  <c r="N298" i="80"/>
  <c r="O298" i="80" s="1"/>
  <c r="K325" i="80"/>
  <c r="L325" i="80" s="1"/>
  <c r="N325" i="80"/>
  <c r="O325" i="80" s="1"/>
  <c r="K341" i="80"/>
  <c r="L341" i="80" s="1"/>
  <c r="N341" i="80"/>
  <c r="O341" i="80" s="1"/>
  <c r="K351" i="80"/>
  <c r="L351" i="80" s="1"/>
  <c r="N351" i="80"/>
  <c r="O351" i="80" s="1"/>
  <c r="K364" i="80"/>
  <c r="L364" i="80" s="1"/>
  <c r="N364" i="80"/>
  <c r="O364" i="80" s="1"/>
  <c r="K369" i="80"/>
  <c r="L369" i="80" s="1"/>
  <c r="N369" i="80"/>
  <c r="O369" i="80" s="1"/>
  <c r="K431" i="80"/>
  <c r="L431" i="80" s="1"/>
  <c r="N431" i="80"/>
  <c r="O431" i="80" s="1"/>
  <c r="K481" i="80"/>
  <c r="L481" i="80" s="1"/>
  <c r="N481" i="80"/>
  <c r="O481" i="80" s="1"/>
  <c r="K523" i="80"/>
  <c r="L523" i="80" s="1"/>
  <c r="N523" i="80"/>
  <c r="O523" i="80" s="1"/>
  <c r="K26" i="80"/>
  <c r="L26" i="80" s="1"/>
  <c r="N26" i="80"/>
  <c r="O26" i="80" s="1"/>
  <c r="K31" i="80"/>
  <c r="L31" i="80" s="1"/>
  <c r="N31" i="80"/>
  <c r="O31" i="80" s="1"/>
  <c r="K39" i="80"/>
  <c r="L39" i="80" s="1"/>
  <c r="N39" i="80"/>
  <c r="O39" i="80" s="1"/>
  <c r="K41" i="80"/>
  <c r="L41" i="80" s="1"/>
  <c r="N41" i="80"/>
  <c r="O41" i="80" s="1"/>
  <c r="K52" i="80"/>
  <c r="L52" i="80" s="1"/>
  <c r="N52" i="80"/>
  <c r="O52" i="80" s="1"/>
  <c r="K73" i="80"/>
  <c r="L73" i="80" s="1"/>
  <c r="N73" i="80"/>
  <c r="O73" i="80" s="1"/>
  <c r="K81" i="80"/>
  <c r="L81" i="80" s="1"/>
  <c r="N81" i="80"/>
  <c r="O81" i="80" s="1"/>
  <c r="K91" i="80"/>
  <c r="L91" i="80" s="1"/>
  <c r="N91" i="80"/>
  <c r="O91" i="80" s="1"/>
  <c r="K93" i="80"/>
  <c r="L93" i="80" s="1"/>
  <c r="N93" i="80"/>
  <c r="O93" i="80" s="1"/>
  <c r="M102" i="80"/>
  <c r="I111" i="80"/>
  <c r="K105" i="80"/>
  <c r="L105" i="80" s="1"/>
  <c r="N105" i="80"/>
  <c r="O105" i="80" s="1"/>
  <c r="K107" i="80"/>
  <c r="L107" i="80" s="1"/>
  <c r="N107" i="80"/>
  <c r="O107" i="80" s="1"/>
  <c r="N109" i="80"/>
  <c r="O109" i="80" s="1"/>
  <c r="K109" i="80"/>
  <c r="L109" i="80" s="1"/>
  <c r="K112" i="80"/>
  <c r="L112" i="80" s="1"/>
  <c r="N112" i="80"/>
  <c r="O112" i="80" s="1"/>
  <c r="K124" i="80"/>
  <c r="L124" i="80" s="1"/>
  <c r="N124" i="80"/>
  <c r="O124" i="80" s="1"/>
  <c r="K127" i="80"/>
  <c r="L127" i="80" s="1"/>
  <c r="N127" i="80"/>
  <c r="O127" i="80" s="1"/>
  <c r="K132" i="80"/>
  <c r="L132" i="80" s="1"/>
  <c r="N132" i="80"/>
  <c r="O132" i="80" s="1"/>
  <c r="K139" i="80"/>
  <c r="L139" i="80" s="1"/>
  <c r="N139" i="80"/>
  <c r="O139" i="80" s="1"/>
  <c r="K143" i="80"/>
  <c r="L143" i="80" s="1"/>
  <c r="N143" i="80"/>
  <c r="O143" i="80" s="1"/>
  <c r="K151" i="80"/>
  <c r="L151" i="80" s="1"/>
  <c r="N151" i="80"/>
  <c r="O151" i="80" s="1"/>
  <c r="K174" i="80"/>
  <c r="L174" i="80" s="1"/>
  <c r="N174" i="80"/>
  <c r="O174" i="80" s="1"/>
  <c r="K182" i="80"/>
  <c r="L182" i="80" s="1"/>
  <c r="N182" i="80"/>
  <c r="O182" i="80" s="1"/>
  <c r="K267" i="80"/>
  <c r="L267" i="80" s="1"/>
  <c r="N267" i="80"/>
  <c r="O267" i="80" s="1"/>
  <c r="K290" i="80"/>
  <c r="L290" i="80" s="1"/>
  <c r="N290" i="80"/>
  <c r="O290" i="80" s="1"/>
  <c r="K292" i="80"/>
  <c r="L292" i="80" s="1"/>
  <c r="N292" i="80"/>
  <c r="O292" i="80" s="1"/>
  <c r="K315" i="80"/>
  <c r="L315" i="80" s="1"/>
  <c r="N315" i="80"/>
  <c r="O315" i="80" s="1"/>
  <c r="N340" i="80"/>
  <c r="O340" i="80" s="1"/>
  <c r="K340" i="80"/>
  <c r="L340" i="80" s="1"/>
  <c r="N376" i="80"/>
  <c r="O376" i="80" s="1"/>
  <c r="K376" i="80"/>
  <c r="L376" i="80" s="1"/>
  <c r="K416" i="80"/>
  <c r="L416" i="80" s="1"/>
  <c r="N416" i="80"/>
  <c r="O416" i="80" s="1"/>
  <c r="K420" i="80"/>
  <c r="L420" i="80" s="1"/>
  <c r="N420" i="80"/>
  <c r="O420" i="80" s="1"/>
  <c r="K452" i="80"/>
  <c r="L452" i="80" s="1"/>
  <c r="N452" i="80"/>
  <c r="O452" i="80" s="1"/>
  <c r="N455" i="80"/>
  <c r="O455" i="80" s="1"/>
  <c r="K455" i="80"/>
  <c r="L455" i="80" s="1"/>
  <c r="N471" i="80"/>
  <c r="O471" i="80" s="1"/>
  <c r="K471" i="80"/>
  <c r="L471" i="80" s="1"/>
  <c r="K532" i="80"/>
  <c r="L532" i="80" s="1"/>
  <c r="L533" i="80" s="1"/>
  <c r="L528" i="80" s="1"/>
  <c r="N532" i="80"/>
  <c r="O532" i="80" s="1"/>
  <c r="N553" i="80"/>
  <c r="O553" i="80" s="1"/>
  <c r="K553" i="80"/>
  <c r="L553" i="80" s="1"/>
  <c r="K561" i="80"/>
  <c r="L561" i="80" s="1"/>
  <c r="N561" i="80"/>
  <c r="O561" i="80" s="1"/>
  <c r="K565" i="80"/>
  <c r="L565" i="80" s="1"/>
  <c r="N565" i="80"/>
  <c r="O565" i="80" s="1"/>
  <c r="N592" i="80"/>
  <c r="O592" i="80" s="1"/>
  <c r="K592" i="80"/>
  <c r="L592" i="80" s="1"/>
  <c r="N466" i="80"/>
  <c r="O466" i="80" s="1"/>
  <c r="N442" i="80"/>
  <c r="O442" i="80" s="1"/>
  <c r="N402" i="80"/>
  <c r="O402" i="80" s="1"/>
  <c r="N294" i="80"/>
  <c r="O294" i="80" s="1"/>
  <c r="N206" i="80"/>
  <c r="O206" i="80" s="1"/>
  <c r="N178" i="80"/>
  <c r="O178" i="80" s="1"/>
  <c r="N122" i="80"/>
  <c r="O122" i="80" s="1"/>
  <c r="N102" i="80"/>
  <c r="O102" i="80" s="1"/>
  <c r="K25" i="80"/>
  <c r="L25" i="80" s="1"/>
  <c r="N25" i="80"/>
  <c r="O25" i="80" s="1"/>
  <c r="K104" i="80"/>
  <c r="L104" i="80" s="1"/>
  <c r="N104" i="80"/>
  <c r="O104" i="80" s="1"/>
  <c r="K131" i="80"/>
  <c r="L131" i="80" s="1"/>
  <c r="N131" i="80"/>
  <c r="O131" i="80" s="1"/>
  <c r="K251" i="80"/>
  <c r="L251" i="80" s="1"/>
  <c r="N251" i="80"/>
  <c r="O251" i="80" s="1"/>
  <c r="K300" i="80"/>
  <c r="L300" i="80" s="1"/>
  <c r="N300" i="80"/>
  <c r="O300" i="80" s="1"/>
  <c r="K327" i="80"/>
  <c r="L327" i="80" s="1"/>
  <c r="N327" i="80"/>
  <c r="O327" i="80" s="1"/>
  <c r="K343" i="80"/>
  <c r="L343" i="80" s="1"/>
  <c r="N343" i="80"/>
  <c r="O343" i="80" s="1"/>
  <c r="K353" i="80"/>
  <c r="L353" i="80" s="1"/>
  <c r="N353" i="80"/>
  <c r="O353" i="80" s="1"/>
  <c r="K360" i="80"/>
  <c r="L360" i="80" s="1"/>
  <c r="N360" i="80"/>
  <c r="O360" i="80" s="1"/>
  <c r="K397" i="80"/>
  <c r="L397" i="80" s="1"/>
  <c r="N397" i="80"/>
  <c r="O397" i="80" s="1"/>
  <c r="K479" i="80"/>
  <c r="L479" i="80" s="1"/>
  <c r="N479" i="80"/>
  <c r="O479" i="80" s="1"/>
  <c r="K572" i="80"/>
  <c r="L572" i="80" s="1"/>
  <c r="N572" i="80"/>
  <c r="O572" i="80" s="1"/>
  <c r="K23" i="80"/>
  <c r="L23" i="80" s="1"/>
  <c r="N23" i="80"/>
  <c r="O23" i="80" s="1"/>
  <c r="K34" i="80"/>
  <c r="L34" i="80" s="1"/>
  <c r="N34" i="80"/>
  <c r="O34" i="80" s="1"/>
  <c r="K43" i="80"/>
  <c r="L43" i="80" s="1"/>
  <c r="N43" i="80"/>
  <c r="O43" i="80" s="1"/>
  <c r="K54" i="80"/>
  <c r="L54" i="80" s="1"/>
  <c r="N54" i="80"/>
  <c r="O54" i="80" s="1"/>
  <c r="K95" i="80"/>
  <c r="L95" i="80" s="1"/>
  <c r="N95" i="80"/>
  <c r="O95" i="80" s="1"/>
  <c r="K97" i="80"/>
  <c r="L97" i="80" s="1"/>
  <c r="N97" i="80"/>
  <c r="O97" i="80" s="1"/>
  <c r="N101" i="80"/>
  <c r="O101" i="80" s="1"/>
  <c r="K101" i="80"/>
  <c r="L101" i="80" s="1"/>
  <c r="K117" i="80"/>
  <c r="L117" i="80" s="1"/>
  <c r="N117" i="80"/>
  <c r="O117" i="80" s="1"/>
  <c r="K119" i="80"/>
  <c r="L119" i="80" s="1"/>
  <c r="N119" i="80"/>
  <c r="O119" i="80" s="1"/>
  <c r="N241" i="80"/>
  <c r="O241" i="80" s="1"/>
  <c r="K241" i="80"/>
  <c r="L241" i="80" s="1"/>
  <c r="K259" i="80"/>
  <c r="L259" i="80" s="1"/>
  <c r="N259" i="80"/>
  <c r="O259" i="80" s="1"/>
  <c r="K264" i="80"/>
  <c r="L264" i="80" s="1"/>
  <c r="N264" i="80"/>
  <c r="O264" i="80" s="1"/>
  <c r="K282" i="80"/>
  <c r="L282" i="80" s="1"/>
  <c r="N282" i="80"/>
  <c r="O282" i="80" s="1"/>
  <c r="N287" i="80"/>
  <c r="O287" i="80" s="1"/>
  <c r="K287" i="80"/>
  <c r="L287" i="80" s="1"/>
  <c r="N303" i="80"/>
  <c r="O303" i="80" s="1"/>
  <c r="K303" i="80"/>
  <c r="L303" i="80" s="1"/>
  <c r="N412" i="80"/>
  <c r="O412" i="80" s="1"/>
  <c r="K412" i="80"/>
  <c r="L412" i="80" s="1"/>
  <c r="K445" i="80"/>
  <c r="L445" i="80" s="1"/>
  <c r="N445" i="80"/>
  <c r="O445" i="80" s="1"/>
  <c r="K497" i="80"/>
  <c r="L497" i="80" s="1"/>
  <c r="N497" i="80"/>
  <c r="O497" i="80" s="1"/>
  <c r="K499" i="80"/>
  <c r="L499" i="80" s="1"/>
  <c r="N499" i="80"/>
  <c r="O499" i="80" s="1"/>
  <c r="K505" i="80"/>
  <c r="L505" i="80" s="1"/>
  <c r="N505" i="80"/>
  <c r="O505" i="80" s="1"/>
  <c r="K515" i="80"/>
  <c r="L515" i="80" s="1"/>
  <c r="N515" i="80"/>
  <c r="O515" i="80" s="1"/>
  <c r="K550" i="80"/>
  <c r="L550" i="80" s="1"/>
  <c r="N550" i="80"/>
  <c r="O550" i="80" s="1"/>
  <c r="N576" i="80"/>
  <c r="O576" i="80" s="1"/>
  <c r="K576" i="80"/>
  <c r="L576" i="80" s="1"/>
  <c r="L577" i="80" s="1"/>
  <c r="L573" i="80" s="1"/>
  <c r="N510" i="80"/>
  <c r="O510" i="80" s="1"/>
  <c r="N422" i="80"/>
  <c r="O422" i="80" s="1"/>
  <c r="N38" i="80"/>
  <c r="O38" i="80" s="1"/>
  <c r="K56" i="80"/>
  <c r="L56" i="80" s="1"/>
  <c r="N56" i="80"/>
  <c r="O56" i="80" s="1"/>
  <c r="K60" i="80"/>
  <c r="L60" i="80" s="1"/>
  <c r="N60" i="80"/>
  <c r="O60" i="80" s="1"/>
  <c r="K64" i="80"/>
  <c r="L64" i="80" s="1"/>
  <c r="N64" i="80"/>
  <c r="O64" i="80" s="1"/>
  <c r="K67" i="80"/>
  <c r="L67" i="80" s="1"/>
  <c r="N67" i="80"/>
  <c r="O67" i="80" s="1"/>
  <c r="K71" i="80"/>
  <c r="L71" i="80" s="1"/>
  <c r="N71" i="80"/>
  <c r="O71" i="80" s="1"/>
  <c r="K76" i="80"/>
  <c r="L76" i="80" s="1"/>
  <c r="N76" i="80"/>
  <c r="O76" i="80" s="1"/>
  <c r="K83" i="80"/>
  <c r="L83" i="80" s="1"/>
  <c r="N83" i="80"/>
  <c r="O83" i="80" s="1"/>
  <c r="K87" i="80"/>
  <c r="L87" i="80" s="1"/>
  <c r="N87" i="80"/>
  <c r="O87" i="80" s="1"/>
  <c r="K89" i="80"/>
  <c r="L89" i="80" s="1"/>
  <c r="N89" i="80"/>
  <c r="O89" i="80" s="1"/>
  <c r="K116" i="80"/>
  <c r="L116" i="80" s="1"/>
  <c r="N116" i="80"/>
  <c r="O116" i="80" s="1"/>
  <c r="K125" i="80"/>
  <c r="L125" i="80" s="1"/>
  <c r="N125" i="80"/>
  <c r="O125" i="80" s="1"/>
  <c r="K137" i="80"/>
  <c r="L137" i="80" s="1"/>
  <c r="N137" i="80"/>
  <c r="O137" i="80" s="1"/>
  <c r="K145" i="80"/>
  <c r="L145" i="80" s="1"/>
  <c r="N145" i="80"/>
  <c r="O145" i="80" s="1"/>
  <c r="K153" i="80"/>
  <c r="L153" i="80" s="1"/>
  <c r="N153" i="80"/>
  <c r="O153" i="80" s="1"/>
  <c r="K181" i="80"/>
  <c r="L181" i="80" s="1"/>
  <c r="N181" i="80"/>
  <c r="O181" i="80" s="1"/>
  <c r="K184" i="80"/>
  <c r="L184" i="80" s="1"/>
  <c r="N184" i="80"/>
  <c r="O184" i="80" s="1"/>
  <c r="K200" i="80"/>
  <c r="L200" i="80" s="1"/>
  <c r="N200" i="80"/>
  <c r="O200" i="80" s="1"/>
  <c r="K203" i="80"/>
  <c r="L203" i="80" s="1"/>
  <c r="N203" i="80"/>
  <c r="O203" i="80" s="1"/>
  <c r="K208" i="80"/>
  <c r="L208" i="80" s="1"/>
  <c r="N208" i="80"/>
  <c r="O208" i="80" s="1"/>
  <c r="K215" i="80"/>
  <c r="L215" i="80" s="1"/>
  <c r="N215" i="80"/>
  <c r="O215" i="80" s="1"/>
  <c r="K217" i="80"/>
  <c r="L217" i="80" s="1"/>
  <c r="N217" i="80"/>
  <c r="O217" i="80" s="1"/>
  <c r="K219" i="80"/>
  <c r="L219" i="80" s="1"/>
  <c r="N219" i="80"/>
  <c r="O219" i="80" s="1"/>
  <c r="K228" i="80"/>
  <c r="L228" i="80" s="1"/>
  <c r="N228" i="80"/>
  <c r="O228" i="80" s="1"/>
  <c r="K236" i="80"/>
  <c r="L236" i="80" s="1"/>
  <c r="N236" i="80"/>
  <c r="O236" i="80" s="1"/>
  <c r="K240" i="80"/>
  <c r="L240" i="80" s="1"/>
  <c r="N240" i="80"/>
  <c r="O240" i="80" s="1"/>
  <c r="K243" i="80"/>
  <c r="L243" i="80" s="1"/>
  <c r="N243" i="80"/>
  <c r="O243" i="80" s="1"/>
  <c r="K248" i="80"/>
  <c r="L248" i="80" s="1"/>
  <c r="N248" i="80"/>
  <c r="O248" i="80" s="1"/>
  <c r="K253" i="80"/>
  <c r="L253" i="80" s="1"/>
  <c r="N253" i="80"/>
  <c r="O253" i="80" s="1"/>
  <c r="K256" i="80"/>
  <c r="L256" i="80" s="1"/>
  <c r="N256" i="80"/>
  <c r="O256" i="80" s="1"/>
  <c r="K261" i="80"/>
  <c r="L261" i="80" s="1"/>
  <c r="N261" i="80"/>
  <c r="O261" i="80" s="1"/>
  <c r="K269" i="80"/>
  <c r="L269" i="80" s="1"/>
  <c r="N269" i="80"/>
  <c r="O269" i="80" s="1"/>
  <c r="K271" i="80"/>
  <c r="L271" i="80" s="1"/>
  <c r="N271" i="80"/>
  <c r="O271" i="80" s="1"/>
  <c r="K279" i="80"/>
  <c r="L279" i="80" s="1"/>
  <c r="N279" i="80"/>
  <c r="O279" i="80" s="1"/>
  <c r="K307" i="80"/>
  <c r="L307" i="80" s="1"/>
  <c r="N307" i="80"/>
  <c r="O307" i="80" s="1"/>
  <c r="N618" i="80"/>
  <c r="N602" i="80"/>
  <c r="O602" i="80" s="1"/>
  <c r="N594" i="80"/>
  <c r="O594" i="80" s="1"/>
  <c r="N582" i="80"/>
  <c r="O582" i="80" s="1"/>
  <c r="N574" i="80"/>
  <c r="O574" i="80" s="1"/>
  <c r="N570" i="80"/>
  <c r="O570" i="80" s="1"/>
  <c r="N562" i="80"/>
  <c r="O562" i="80" s="1"/>
  <c r="N554" i="80"/>
  <c r="O554" i="80" s="1"/>
  <c r="N546" i="80"/>
  <c r="O546" i="80" s="1"/>
  <c r="N542" i="80"/>
  <c r="O542" i="80" s="1"/>
  <c r="N538" i="80"/>
  <c r="O538" i="80" s="1"/>
  <c r="N534" i="80"/>
  <c r="O534" i="80" s="1"/>
  <c r="N529" i="80"/>
  <c r="O529" i="80" s="1"/>
  <c r="N525" i="80"/>
  <c r="O525" i="80" s="1"/>
  <c r="N521" i="80"/>
  <c r="O521" i="80" s="1"/>
  <c r="N517" i="80"/>
  <c r="O517" i="80" s="1"/>
  <c r="N513" i="80"/>
  <c r="O513" i="80" s="1"/>
  <c r="N509" i="80"/>
  <c r="O509" i="80" s="1"/>
  <c r="N501" i="80"/>
  <c r="O501" i="80" s="1"/>
  <c r="N493" i="80"/>
  <c r="O493" i="80" s="1"/>
  <c r="N489" i="80"/>
  <c r="O489" i="80" s="1"/>
  <c r="N441" i="80"/>
  <c r="O441" i="80" s="1"/>
  <c r="N433" i="80"/>
  <c r="O433" i="80" s="1"/>
  <c r="N429" i="80"/>
  <c r="O429" i="80" s="1"/>
  <c r="N425" i="80"/>
  <c r="O425" i="80" s="1"/>
  <c r="N421" i="80"/>
  <c r="O421" i="80" s="1"/>
  <c r="N413" i="80"/>
  <c r="O413" i="80" s="1"/>
  <c r="N409" i="80"/>
  <c r="O409" i="80" s="1"/>
  <c r="N405" i="80"/>
  <c r="O405" i="80" s="1"/>
  <c r="N401" i="80"/>
  <c r="O401" i="80" s="1"/>
  <c r="N389" i="80"/>
  <c r="O389" i="80" s="1"/>
  <c r="N385" i="80"/>
  <c r="O385" i="80" s="1"/>
  <c r="N377" i="80"/>
  <c r="O377" i="80" s="1"/>
  <c r="N373" i="80"/>
  <c r="O373" i="80" s="1"/>
  <c r="N365" i="80"/>
  <c r="O365" i="80" s="1"/>
  <c r="N357" i="80"/>
  <c r="O357" i="80" s="1"/>
  <c r="N345" i="80"/>
  <c r="O345" i="80" s="1"/>
  <c r="N337" i="80"/>
  <c r="O337" i="80" s="1"/>
  <c r="N329" i="80"/>
  <c r="O329" i="80" s="1"/>
  <c r="N321" i="80"/>
  <c r="O321" i="80" s="1"/>
  <c r="N317" i="80"/>
  <c r="O317" i="80" s="1"/>
  <c r="N313" i="80"/>
  <c r="O313" i="80" s="1"/>
  <c r="N284" i="80"/>
  <c r="O284" i="80" s="1"/>
  <c r="N276" i="80"/>
  <c r="O276" i="80" s="1"/>
  <c r="N268" i="80"/>
  <c r="O268" i="80" s="1"/>
  <c r="N254" i="80"/>
  <c r="O254" i="80" s="1"/>
  <c r="N238" i="80"/>
  <c r="O238" i="80" s="1"/>
  <c r="N202" i="80"/>
  <c r="O202" i="80" s="1"/>
  <c r="N170" i="80"/>
  <c r="O170" i="80" s="1"/>
  <c r="N142" i="80"/>
  <c r="O142" i="80" s="1"/>
  <c r="N74" i="80"/>
  <c r="O74" i="80" s="1"/>
  <c r="N58" i="80"/>
  <c r="O58" i="80" s="1"/>
  <c r="K147" i="80"/>
  <c r="L147" i="80" s="1"/>
  <c r="N147" i="80"/>
  <c r="O147" i="80" s="1"/>
  <c r="K157" i="80"/>
  <c r="L157" i="80" s="1"/>
  <c r="N157" i="80"/>
  <c r="O157" i="80" s="1"/>
  <c r="K177" i="80"/>
  <c r="L177" i="80" s="1"/>
  <c r="N177" i="80"/>
  <c r="O177" i="80" s="1"/>
  <c r="K179" i="80"/>
  <c r="L179" i="80" s="1"/>
  <c r="N179" i="80"/>
  <c r="O179" i="80" s="1"/>
  <c r="K195" i="80"/>
  <c r="L195" i="80" s="1"/>
  <c r="N195" i="80"/>
  <c r="O195" i="80" s="1"/>
  <c r="K205" i="80"/>
  <c r="L205" i="80" s="1"/>
  <c r="N205" i="80"/>
  <c r="O205" i="80" s="1"/>
  <c r="K207" i="80"/>
  <c r="L207" i="80" s="1"/>
  <c r="N207" i="80"/>
  <c r="O207" i="80" s="1"/>
  <c r="K221" i="80"/>
  <c r="L221" i="80" s="1"/>
  <c r="N221" i="80"/>
  <c r="O221" i="80" s="1"/>
  <c r="K227" i="80"/>
  <c r="L227" i="80" s="1"/>
  <c r="N227" i="80"/>
  <c r="O227" i="80" s="1"/>
  <c r="K232" i="80"/>
  <c r="L232" i="80" s="1"/>
  <c r="N232" i="80"/>
  <c r="O232" i="80" s="1"/>
  <c r="K235" i="80"/>
  <c r="L235" i="80" s="1"/>
  <c r="N235" i="80"/>
  <c r="O235" i="80" s="1"/>
  <c r="K245" i="80"/>
  <c r="L245" i="80" s="1"/>
  <c r="N245" i="80"/>
  <c r="O245" i="80" s="1"/>
  <c r="K283" i="80"/>
  <c r="L283" i="80" s="1"/>
  <c r="N283" i="80"/>
  <c r="O283" i="80" s="1"/>
  <c r="K291" i="80"/>
  <c r="L291" i="80" s="1"/>
  <c r="N291" i="80"/>
  <c r="O291" i="80" s="1"/>
  <c r="K293" i="80"/>
  <c r="L293" i="80" s="1"/>
  <c r="N293" i="80"/>
  <c r="O293" i="80" s="1"/>
  <c r="K299" i="80"/>
  <c r="L299" i="80" s="1"/>
  <c r="N299" i="80"/>
  <c r="O299" i="80" s="1"/>
  <c r="K301" i="80"/>
  <c r="L301" i="80" s="1"/>
  <c r="N301" i="80"/>
  <c r="O301" i="80" s="1"/>
  <c r="K541" i="80"/>
  <c r="L541" i="80" s="1"/>
  <c r="K545" i="80"/>
  <c r="L545" i="80" s="1"/>
  <c r="K560" i="80"/>
  <c r="L560" i="80" s="1"/>
  <c r="K596" i="80"/>
  <c r="L596" i="80" s="1"/>
  <c r="K600" i="80"/>
  <c r="L600" i="80" s="1"/>
  <c r="N617" i="80"/>
  <c r="O617" i="80" s="1"/>
  <c r="N589" i="80"/>
  <c r="O589" i="80" s="1"/>
  <c r="N585" i="80"/>
  <c r="O585" i="80" s="1"/>
  <c r="N581" i="80"/>
  <c r="O581" i="80" s="1"/>
  <c r="N569" i="80"/>
  <c r="O569" i="80" s="1"/>
  <c r="N557" i="80"/>
  <c r="O557" i="80" s="1"/>
  <c r="N549" i="80"/>
  <c r="O549" i="80" s="1"/>
  <c r="N524" i="80"/>
  <c r="O524" i="80" s="1"/>
  <c r="N516" i="80"/>
  <c r="O516" i="80" s="1"/>
  <c r="N512" i="80"/>
  <c r="O512" i="80" s="1"/>
  <c r="N496" i="80"/>
  <c r="O496" i="80" s="1"/>
  <c r="N492" i="80"/>
  <c r="O492" i="80" s="1"/>
  <c r="N488" i="80"/>
  <c r="O488" i="80" s="1"/>
  <c r="N484" i="80"/>
  <c r="O484" i="80" s="1"/>
  <c r="N480" i="80"/>
  <c r="O480" i="80" s="1"/>
  <c r="N476" i="80"/>
  <c r="O476" i="80" s="1"/>
  <c r="N472" i="80"/>
  <c r="O472" i="80" s="1"/>
  <c r="N468" i="80"/>
  <c r="O468" i="80" s="1"/>
  <c r="N464" i="80"/>
  <c r="O464" i="80" s="1"/>
  <c r="N460" i="80"/>
  <c r="O460" i="80" s="1"/>
  <c r="N456" i="80"/>
  <c r="O456" i="80" s="1"/>
  <c r="N436" i="80"/>
  <c r="O436" i="80" s="1"/>
  <c r="N428" i="80"/>
  <c r="O428" i="80" s="1"/>
  <c r="N424" i="80"/>
  <c r="O424" i="80" s="1"/>
  <c r="N408" i="80"/>
  <c r="O408" i="80" s="1"/>
  <c r="N404" i="80"/>
  <c r="O404" i="80" s="1"/>
  <c r="N400" i="80"/>
  <c r="O400" i="80" s="1"/>
  <c r="N396" i="80"/>
  <c r="O396" i="80" s="1"/>
  <c r="N388" i="80"/>
  <c r="O388" i="80" s="1"/>
  <c r="N384" i="80"/>
  <c r="O384" i="80" s="1"/>
  <c r="N380" i="80"/>
  <c r="O380" i="80" s="1"/>
  <c r="N372" i="80"/>
  <c r="O372" i="80" s="1"/>
  <c r="N352" i="80"/>
  <c r="O352" i="80" s="1"/>
  <c r="N344" i="80"/>
  <c r="O344" i="80" s="1"/>
  <c r="N336" i="80"/>
  <c r="O336" i="80" s="1"/>
  <c r="N328" i="80"/>
  <c r="O328" i="80" s="1"/>
  <c r="N324" i="80"/>
  <c r="O324" i="80" s="1"/>
  <c r="N316" i="80"/>
  <c r="O316" i="80" s="1"/>
  <c r="N312" i="80"/>
  <c r="O312" i="80" s="1"/>
  <c r="N274" i="80"/>
  <c r="O274" i="80" s="1"/>
  <c r="N266" i="80"/>
  <c r="O266" i="80" s="1"/>
  <c r="N250" i="80"/>
  <c r="O250" i="80" s="1"/>
  <c r="N198" i="80"/>
  <c r="O198" i="80" s="1"/>
  <c r="N138" i="80"/>
  <c r="O138" i="80" s="1"/>
  <c r="K69" i="80"/>
  <c r="L69" i="80" s="1"/>
  <c r="N69" i="80"/>
  <c r="O69" i="80" s="1"/>
  <c r="K75" i="80"/>
  <c r="L75" i="80" s="1"/>
  <c r="N75" i="80"/>
  <c r="O75" i="80" s="1"/>
  <c r="K77" i="80"/>
  <c r="L77" i="80" s="1"/>
  <c r="N77" i="80"/>
  <c r="O77" i="80" s="1"/>
  <c r="K85" i="80"/>
  <c r="L85" i="80" s="1"/>
  <c r="N85" i="80"/>
  <c r="O85" i="80" s="1"/>
  <c r="K88" i="80"/>
  <c r="L88" i="80" s="1"/>
  <c r="N88" i="80"/>
  <c r="O88" i="80" s="1"/>
  <c r="K115" i="80"/>
  <c r="L115" i="80" s="1"/>
  <c r="N115" i="80"/>
  <c r="O115" i="80" s="1"/>
  <c r="K129" i="80"/>
  <c r="L129" i="80" s="1"/>
  <c r="N129" i="80"/>
  <c r="O129" i="80" s="1"/>
  <c r="K141" i="80"/>
  <c r="L141" i="80" s="1"/>
  <c r="N141" i="80"/>
  <c r="O141" i="80" s="1"/>
  <c r="K144" i="80"/>
  <c r="L144" i="80" s="1"/>
  <c r="K149" i="80"/>
  <c r="L149" i="80" s="1"/>
  <c r="N149" i="80"/>
  <c r="O149" i="80" s="1"/>
  <c r="K152" i="80"/>
  <c r="L152" i="80" s="1"/>
  <c r="K159" i="80"/>
  <c r="L159" i="80" s="1"/>
  <c r="N159" i="80"/>
  <c r="O159" i="80" s="1"/>
  <c r="K172" i="80"/>
  <c r="L172" i="80" s="1"/>
  <c r="L173" i="80" s="1"/>
  <c r="L171" i="80" s="1"/>
  <c r="K176" i="80"/>
  <c r="L176" i="80" s="1"/>
  <c r="N176" i="80"/>
  <c r="O176" i="80" s="1"/>
  <c r="K183" i="80"/>
  <c r="L183" i="80" s="1"/>
  <c r="N183" i="80"/>
  <c r="O183" i="80" s="1"/>
  <c r="K187" i="80"/>
  <c r="L187" i="80" s="1"/>
  <c r="N187" i="80"/>
  <c r="O187" i="80" s="1"/>
  <c r="K191" i="80"/>
  <c r="L191" i="80" s="1"/>
  <c r="N191" i="80"/>
  <c r="O191" i="80" s="1"/>
  <c r="K197" i="80"/>
  <c r="L197" i="80" s="1"/>
  <c r="N197" i="80"/>
  <c r="O197" i="80" s="1"/>
  <c r="K199" i="80"/>
  <c r="L199" i="80" s="1"/>
  <c r="N199" i="80"/>
  <c r="O199" i="80" s="1"/>
  <c r="K201" i="80"/>
  <c r="L201" i="80" s="1"/>
  <c r="N201" i="80"/>
  <c r="O201" i="80" s="1"/>
  <c r="K204" i="80"/>
  <c r="L204" i="80" s="1"/>
  <c r="N204" i="80"/>
  <c r="O204" i="80" s="1"/>
  <c r="K209" i="80"/>
  <c r="L209" i="80" s="1"/>
  <c r="N209" i="80"/>
  <c r="O209" i="80" s="1"/>
  <c r="K212" i="80"/>
  <c r="L212" i="80" s="1"/>
  <c r="N212" i="80"/>
  <c r="O212" i="80" s="1"/>
  <c r="K216" i="80"/>
  <c r="L216" i="80" s="1"/>
  <c r="N216" i="80"/>
  <c r="O216" i="80" s="1"/>
  <c r="K224" i="80"/>
  <c r="L224" i="80" s="1"/>
  <c r="N224" i="80"/>
  <c r="O224" i="80" s="1"/>
  <c r="K229" i="80"/>
  <c r="L229" i="80" s="1"/>
  <c r="N229" i="80"/>
  <c r="O229" i="80" s="1"/>
  <c r="K237" i="80"/>
  <c r="L237" i="80" s="1"/>
  <c r="N237" i="80"/>
  <c r="O237" i="80" s="1"/>
  <c r="K239" i="80"/>
  <c r="L239" i="80" s="1"/>
  <c r="N239" i="80"/>
  <c r="O239" i="80" s="1"/>
  <c r="K247" i="80"/>
  <c r="L247" i="80" s="1"/>
  <c r="N247" i="80"/>
  <c r="O247" i="80" s="1"/>
  <c r="K252" i="80"/>
  <c r="L252" i="80" s="1"/>
  <c r="N252" i="80"/>
  <c r="O252" i="80" s="1"/>
  <c r="K255" i="80"/>
  <c r="L255" i="80" s="1"/>
  <c r="K260" i="80"/>
  <c r="L260" i="80" s="1"/>
  <c r="N260" i="80"/>
  <c r="O260" i="80" s="1"/>
  <c r="K273" i="80"/>
  <c r="L273" i="80" s="1"/>
  <c r="K275" i="80"/>
  <c r="L275" i="80" s="1"/>
  <c r="N275" i="80"/>
  <c r="O275" i="80" s="1"/>
  <c r="K285" i="80"/>
  <c r="L285" i="80" s="1"/>
  <c r="N285" i="80"/>
  <c r="O285" i="80" s="1"/>
  <c r="K305" i="80"/>
  <c r="L305" i="80" s="1"/>
  <c r="K309" i="80"/>
  <c r="L309" i="80" s="1"/>
  <c r="N309" i="80"/>
  <c r="O309" i="80" s="1"/>
  <c r="K459" i="80"/>
  <c r="L459" i="80" s="1"/>
  <c r="K467" i="80"/>
  <c r="L467" i="80" s="1"/>
  <c r="K475" i="80"/>
  <c r="L475" i="80" s="1"/>
  <c r="K487" i="80"/>
  <c r="L487" i="80" s="1"/>
  <c r="N588" i="80"/>
  <c r="O588" i="80" s="1"/>
  <c r="N584" i="80"/>
  <c r="O584" i="80" s="1"/>
  <c r="N568" i="80"/>
  <c r="O568" i="80" s="1"/>
  <c r="N564" i="80"/>
  <c r="O564" i="80" s="1"/>
  <c r="N556" i="80"/>
  <c r="O556" i="80" s="1"/>
  <c r="N552" i="80"/>
  <c r="O552" i="80" s="1"/>
  <c r="N548" i="80"/>
  <c r="O548" i="80" s="1"/>
  <c r="N544" i="80"/>
  <c r="O544" i="80" s="1"/>
  <c r="N540" i="80"/>
  <c r="O540" i="80" s="1"/>
  <c r="N536" i="80"/>
  <c r="O536" i="80" s="1"/>
  <c r="N531" i="80"/>
  <c r="O531" i="80" s="1"/>
  <c r="N527" i="80"/>
  <c r="O527" i="80" s="1"/>
  <c r="N519" i="80"/>
  <c r="O519" i="80" s="1"/>
  <c r="N511" i="80"/>
  <c r="O511" i="80" s="1"/>
  <c r="N507" i="80"/>
  <c r="O507" i="80" s="1"/>
  <c r="N503" i="80"/>
  <c r="O503" i="80" s="1"/>
  <c r="N447" i="80"/>
  <c r="O447" i="80" s="1"/>
  <c r="N443" i="80"/>
  <c r="O443" i="80" s="1"/>
  <c r="N439" i="80"/>
  <c r="O439" i="80" s="1"/>
  <c r="N427" i="80"/>
  <c r="O427" i="80" s="1"/>
  <c r="N423" i="80"/>
  <c r="O423" i="80" s="1"/>
  <c r="N415" i="80"/>
  <c r="O415" i="80" s="1"/>
  <c r="N411" i="80"/>
  <c r="O411" i="80" s="1"/>
  <c r="N403" i="80"/>
  <c r="O403" i="80" s="1"/>
  <c r="N399" i="80"/>
  <c r="O399" i="80" s="1"/>
  <c r="N391" i="80"/>
  <c r="O391" i="80" s="1"/>
  <c r="N387" i="80"/>
  <c r="O387" i="80" s="1"/>
  <c r="N383" i="80"/>
  <c r="O383" i="80" s="1"/>
  <c r="N379" i="80"/>
  <c r="O379" i="80" s="1"/>
  <c r="N375" i="80"/>
  <c r="O375" i="80" s="1"/>
  <c r="N371" i="80"/>
  <c r="O371" i="80" s="1"/>
  <c r="N367" i="80"/>
  <c r="O367" i="80" s="1"/>
  <c r="N359" i="80"/>
  <c r="O359" i="80" s="1"/>
  <c r="N355" i="80"/>
  <c r="O355" i="80" s="1"/>
  <c r="N347" i="80"/>
  <c r="O347" i="80" s="1"/>
  <c r="N339" i="80"/>
  <c r="O339" i="80" s="1"/>
  <c r="N335" i="80"/>
  <c r="O335" i="80" s="1"/>
  <c r="N331" i="80"/>
  <c r="O331" i="80" s="1"/>
  <c r="N319" i="80"/>
  <c r="O319" i="80" s="1"/>
  <c r="N311" i="80"/>
  <c r="O311" i="80" s="1"/>
  <c r="N296" i="80"/>
  <c r="O296" i="80" s="1"/>
  <c r="N288" i="80"/>
  <c r="O288" i="80" s="1"/>
  <c r="N280" i="80"/>
  <c r="O280" i="80" s="1"/>
  <c r="N272" i="80"/>
  <c r="O272" i="80" s="1"/>
  <c r="N262" i="80"/>
  <c r="O262" i="80" s="1"/>
  <c r="N230" i="80"/>
  <c r="O230" i="80" s="1"/>
  <c r="N218" i="80"/>
  <c r="O218" i="80" s="1"/>
  <c r="N150" i="80"/>
  <c r="O150" i="80" s="1"/>
  <c r="M115" i="80"/>
  <c r="I160" i="80"/>
  <c r="I113" i="80" s="1"/>
  <c r="M191" i="80"/>
  <c r="M533" i="80"/>
  <c r="M528" i="80" s="1"/>
  <c r="I528" i="80"/>
  <c r="J621" i="80"/>
  <c r="N621" i="80" s="1"/>
  <c r="I45" i="80"/>
  <c r="M33" i="80"/>
  <c r="I78" i="80"/>
  <c r="M49" i="80"/>
  <c r="I188" i="80"/>
  <c r="M176" i="80"/>
  <c r="I393" i="80"/>
  <c r="M364" i="80"/>
  <c r="I30" i="80"/>
  <c r="I173" i="80"/>
  <c r="M172" i="80"/>
  <c r="I361" i="80"/>
  <c r="M321" i="80"/>
  <c r="I98" i="80"/>
  <c r="M211" i="80"/>
  <c r="M190" i="80" s="1"/>
  <c r="I304" i="80"/>
  <c r="M224" i="80"/>
  <c r="I318" i="80"/>
  <c r="I169" i="80"/>
  <c r="I220" i="80"/>
  <c r="I417" i="80"/>
  <c r="M396" i="80"/>
  <c r="I526" i="80"/>
  <c r="M453" i="80"/>
  <c r="I449" i="80"/>
  <c r="M420" i="80"/>
  <c r="M574" i="80"/>
  <c r="I577" i="80"/>
  <c r="I571" i="80"/>
  <c r="M537" i="80"/>
  <c r="M529" i="80"/>
  <c r="I620" i="80"/>
  <c r="I618" i="80" s="1"/>
  <c r="M619" i="80"/>
  <c r="M620" i="80" s="1"/>
  <c r="M618" i="80" s="1"/>
  <c r="I593" i="80"/>
  <c r="M580" i="80"/>
  <c r="M596" i="80"/>
  <c r="I616" i="80"/>
  <c r="L618" i="80"/>
  <c r="K621" i="80"/>
  <c r="B13" i="78"/>
  <c r="B14" i="78"/>
  <c r="B15" i="78"/>
  <c r="B16" i="78"/>
  <c r="B17" i="78"/>
  <c r="B18" i="78"/>
  <c r="AT154" i="77" l="1"/>
  <c r="AS154" i="77" s="1"/>
  <c r="H154" i="77" s="1"/>
  <c r="AT155" i="77"/>
  <c r="AS155" i="77" s="1"/>
  <c r="H155" i="77" s="1"/>
  <c r="AT26" i="77"/>
  <c r="AS26" i="77" s="1"/>
  <c r="AT153" i="77"/>
  <c r="AS153" i="77" s="1"/>
  <c r="AV139" i="77"/>
  <c r="AU139" i="77" s="1"/>
  <c r="L593" i="80"/>
  <c r="L579" i="80" s="1"/>
  <c r="L361" i="80"/>
  <c r="L320" i="80" s="1"/>
  <c r="L188" i="80"/>
  <c r="L175" i="80" s="1"/>
  <c r="L526" i="80"/>
  <c r="L451" i="80" s="1"/>
  <c r="L220" i="80"/>
  <c r="L213" i="80" s="1"/>
  <c r="L417" i="80"/>
  <c r="L395" i="80" s="1"/>
  <c r="L393" i="80"/>
  <c r="L363" i="80" s="1"/>
  <c r="O616" i="80"/>
  <c r="O595" i="80" s="1"/>
  <c r="O98" i="80"/>
  <c r="O80" i="80" s="1"/>
  <c r="L111" i="80"/>
  <c r="L100" i="80" s="1"/>
  <c r="L211" i="80"/>
  <c r="L190" i="80" s="1"/>
  <c r="O571" i="80"/>
  <c r="O535" i="80" s="1"/>
  <c r="I100" i="80"/>
  <c r="M111" i="80"/>
  <c r="M100" i="80" s="1"/>
  <c r="L78" i="80"/>
  <c r="L47" i="80" s="1"/>
  <c r="L160" i="80"/>
  <c r="L113" i="80" s="1"/>
  <c r="O78" i="80"/>
  <c r="O47" i="80" s="1"/>
  <c r="M160" i="80"/>
  <c r="M113" i="80" s="1"/>
  <c r="L30" i="80"/>
  <c r="L21" i="80" s="1"/>
  <c r="L449" i="80"/>
  <c r="L419" i="80" s="1"/>
  <c r="O593" i="80"/>
  <c r="O579" i="80" s="1"/>
  <c r="L98" i="80"/>
  <c r="L80" i="80" s="1"/>
  <c r="O526" i="80"/>
  <c r="O451" i="80" s="1"/>
  <c r="L304" i="80"/>
  <c r="L222" i="80" s="1"/>
  <c r="O577" i="80"/>
  <c r="O573" i="80" s="1"/>
  <c r="L571" i="80"/>
  <c r="L535" i="80" s="1"/>
  <c r="L616" i="80"/>
  <c r="L595" i="80" s="1"/>
  <c r="O220" i="80"/>
  <c r="O213" i="80" s="1"/>
  <c r="L45" i="80"/>
  <c r="L32" i="80" s="1"/>
  <c r="O533" i="80"/>
  <c r="O528" i="80" s="1"/>
  <c r="O111" i="80"/>
  <c r="O100" i="80" s="1"/>
  <c r="O211" i="80"/>
  <c r="O190" i="80" s="1"/>
  <c r="O304" i="80"/>
  <c r="O222" i="80" s="1"/>
  <c r="O188" i="80"/>
  <c r="O175" i="80" s="1"/>
  <c r="O361" i="80"/>
  <c r="O320" i="80" s="1"/>
  <c r="O449" i="80"/>
  <c r="O419" i="80" s="1"/>
  <c r="O318" i="80"/>
  <c r="O306" i="80" s="1"/>
  <c r="O160" i="80"/>
  <c r="O113" i="80" s="1"/>
  <c r="O417" i="80"/>
  <c r="O395" i="80" s="1"/>
  <c r="O393" i="80"/>
  <c r="O363" i="80" s="1"/>
  <c r="L318" i="80"/>
  <c r="L306" i="80" s="1"/>
  <c r="O45" i="80"/>
  <c r="O32" i="80" s="1"/>
  <c r="O30" i="80"/>
  <c r="O21" i="80" s="1"/>
  <c r="M188" i="80"/>
  <c r="M175" i="80" s="1"/>
  <c r="I175" i="80"/>
  <c r="I579" i="80"/>
  <c r="M593" i="80"/>
  <c r="M579" i="80" s="1"/>
  <c r="I395" i="80"/>
  <c r="M417" i="80"/>
  <c r="M395" i="80" s="1"/>
  <c r="I162" i="80"/>
  <c r="M169" i="80"/>
  <c r="M162" i="80" s="1"/>
  <c r="M304" i="80"/>
  <c r="M222" i="80" s="1"/>
  <c r="I222" i="80"/>
  <c r="M361" i="80"/>
  <c r="M320" i="80" s="1"/>
  <c r="I320" i="80"/>
  <c r="I573" i="80"/>
  <c r="M577" i="80"/>
  <c r="M573" i="80" s="1"/>
  <c r="I363" i="80"/>
  <c r="M393" i="80"/>
  <c r="M363" i="80" s="1"/>
  <c r="I47" i="80"/>
  <c r="M78" i="80"/>
  <c r="M47" i="80" s="1"/>
  <c r="M98" i="80"/>
  <c r="M80" i="80" s="1"/>
  <c r="I80" i="80"/>
  <c r="I21" i="80"/>
  <c r="M30" i="80"/>
  <c r="M21" i="80" s="1"/>
  <c r="I32" i="80"/>
  <c r="M45" i="80"/>
  <c r="M32" i="80" s="1"/>
  <c r="I213" i="80"/>
  <c r="M220" i="80"/>
  <c r="M213" i="80" s="1"/>
  <c r="M616" i="80"/>
  <c r="M595" i="80" s="1"/>
  <c r="I595" i="80"/>
  <c r="M571" i="80"/>
  <c r="M535" i="80" s="1"/>
  <c r="I535" i="80"/>
  <c r="I419" i="80"/>
  <c r="M449" i="80"/>
  <c r="M419" i="80" s="1"/>
  <c r="I451" i="80"/>
  <c r="M526" i="80"/>
  <c r="M451" i="80" s="1"/>
  <c r="M318" i="80"/>
  <c r="M306" i="80" s="1"/>
  <c r="I306" i="80"/>
  <c r="I171" i="80"/>
  <c r="M173" i="80"/>
  <c r="M171" i="80" s="1"/>
  <c r="N12" i="77"/>
  <c r="K19" i="77"/>
  <c r="J608" i="77"/>
  <c r="J21" i="77"/>
  <c r="K27" i="77"/>
  <c r="AR29" i="77"/>
  <c r="J31" i="77"/>
  <c r="K31" i="77" s="1"/>
  <c r="J32" i="77"/>
  <c r="K32" i="77" s="1"/>
  <c r="J33" i="77"/>
  <c r="K33" i="77" s="1"/>
  <c r="J34" i="77"/>
  <c r="K34" i="77" s="1"/>
  <c r="J36" i="77"/>
  <c r="K49" i="77"/>
  <c r="AP49" i="77" s="1"/>
  <c r="AT49" i="77" s="1"/>
  <c r="AS49" i="77" s="1"/>
  <c r="K50" i="77"/>
  <c r="AP50" i="77" s="1"/>
  <c r="AT50" i="77" s="1"/>
  <c r="AS50" i="77" s="1"/>
  <c r="K51" i="77"/>
  <c r="AP51" i="77" s="1"/>
  <c r="AT51" i="77" s="1"/>
  <c r="AS51" i="77" s="1"/>
  <c r="K52" i="77"/>
  <c r="AP52" i="77" s="1"/>
  <c r="AT52" i="77" s="1"/>
  <c r="AS52" i="77" s="1"/>
  <c r="K53" i="77"/>
  <c r="AP53" i="77" s="1"/>
  <c r="AT53" i="77" s="1"/>
  <c r="AS53" i="77" s="1"/>
  <c r="K54" i="77"/>
  <c r="AP54" i="77" s="1"/>
  <c r="AT54" i="77" s="1"/>
  <c r="AS54" i="77" s="1"/>
  <c r="K55" i="77"/>
  <c r="AP55" i="77" s="1"/>
  <c r="AT55" i="77" s="1"/>
  <c r="AS55" i="77" s="1"/>
  <c r="K56" i="77"/>
  <c r="AR57" i="77"/>
  <c r="AR60" i="77"/>
  <c r="AR72" i="77"/>
  <c r="J89" i="77"/>
  <c r="J91" i="77"/>
  <c r="AR92" i="77"/>
  <c r="K94" i="77"/>
  <c r="K95" i="77"/>
  <c r="J102" i="77"/>
  <c r="J104" i="77"/>
  <c r="AR105" i="77"/>
  <c r="AR106" i="77"/>
  <c r="AR108" i="77"/>
  <c r="AR109" i="77"/>
  <c r="AR111" i="77"/>
  <c r="K112" i="77"/>
  <c r="AR113" i="77"/>
  <c r="K114" i="77"/>
  <c r="AR116" i="77"/>
  <c r="AR119" i="77"/>
  <c r="AR120" i="77"/>
  <c r="AR121" i="77"/>
  <c r="K122" i="77"/>
  <c r="AR123" i="77"/>
  <c r="AR124" i="77"/>
  <c r="K126" i="77"/>
  <c r="AR127" i="77"/>
  <c r="AR128" i="77"/>
  <c r="AR129" i="77"/>
  <c r="AR130" i="77"/>
  <c r="AR132" i="77"/>
  <c r="AR133" i="77"/>
  <c r="AR135" i="77"/>
  <c r="AR136" i="77"/>
  <c r="AR137" i="77"/>
  <c r="AR138" i="77"/>
  <c r="N139" i="77"/>
  <c r="AR140" i="77"/>
  <c r="AR141" i="77"/>
  <c r="K143" i="77"/>
  <c r="AR144" i="77"/>
  <c r="AR145" i="77"/>
  <c r="AR146" i="77"/>
  <c r="K147" i="77"/>
  <c r="AR148" i="77"/>
  <c r="J151" i="77"/>
  <c r="N155" i="77"/>
  <c r="J160" i="77"/>
  <c r="AR162" i="77"/>
  <c r="J164" i="77"/>
  <c r="J179" i="77"/>
  <c r="AR183" i="77"/>
  <c r="AR186" i="77"/>
  <c r="AR187" i="77"/>
  <c r="K192" i="77"/>
  <c r="J202" i="77"/>
  <c r="AR204" i="77"/>
  <c r="AR207" i="77"/>
  <c r="AR208" i="77"/>
  <c r="J211" i="77"/>
  <c r="J213" i="77"/>
  <c r="AR220" i="77"/>
  <c r="AR221" i="77"/>
  <c r="AR238" i="77"/>
  <c r="AR259" i="77"/>
  <c r="AR267" i="77"/>
  <c r="AR275" i="77"/>
  <c r="J295" i="77"/>
  <c r="J297" i="77"/>
  <c r="AR303" i="77"/>
  <c r="AR306" i="77"/>
  <c r="J309" i="77"/>
  <c r="AR311" i="77"/>
  <c r="AR312" i="77"/>
  <c r="AR315" i="77"/>
  <c r="AR316" i="77"/>
  <c r="AR317" i="77"/>
  <c r="AR318" i="77"/>
  <c r="AR319" i="77"/>
  <c r="AR320" i="77"/>
  <c r="AR323" i="77"/>
  <c r="AR324" i="77"/>
  <c r="AR325" i="77"/>
  <c r="AR326" i="77"/>
  <c r="AR327" i="77"/>
  <c r="AR328" i="77"/>
  <c r="AR331" i="77"/>
  <c r="AR332" i="77"/>
  <c r="AR333" i="77"/>
  <c r="AR334" i="77"/>
  <c r="K335" i="77"/>
  <c r="AR335" i="77" s="1"/>
  <c r="AR336" i="77"/>
  <c r="AR339" i="77"/>
  <c r="AR340" i="77"/>
  <c r="AR341" i="77"/>
  <c r="AR342" i="77"/>
  <c r="AR343" i="77"/>
  <c r="AR344" i="77"/>
  <c r="AR346" i="77"/>
  <c r="AR347" i="77"/>
  <c r="AR348" i="77"/>
  <c r="AR349" i="77"/>
  <c r="AR350" i="77"/>
  <c r="J352" i="77"/>
  <c r="AR354" i="77"/>
  <c r="AR355" i="77"/>
  <c r="AR357" i="77"/>
  <c r="AR358" i="77"/>
  <c r="AR360" i="77"/>
  <c r="AR362" i="77"/>
  <c r="AR363" i="77"/>
  <c r="AR365" i="77"/>
  <c r="AR366" i="77"/>
  <c r="AR368" i="77"/>
  <c r="AR370" i="77"/>
  <c r="AR371" i="77"/>
  <c r="AR373" i="77"/>
  <c r="AR374" i="77"/>
  <c r="AR376" i="77"/>
  <c r="AR378" i="77"/>
  <c r="AR379" i="77"/>
  <c r="AR381" i="77"/>
  <c r="AR382" i="77"/>
  <c r="J384" i="77"/>
  <c r="AR386" i="77"/>
  <c r="AR387" i="77"/>
  <c r="AR390" i="77"/>
  <c r="AR392" i="77"/>
  <c r="AR393" i="77"/>
  <c r="AR394" i="77"/>
  <c r="AR395" i="77"/>
  <c r="AR396" i="77"/>
  <c r="AR397" i="77"/>
  <c r="AR398" i="77"/>
  <c r="AR400" i="77"/>
  <c r="AR401" i="77"/>
  <c r="AR402" i="77"/>
  <c r="AR403" i="77"/>
  <c r="AR405" i="77"/>
  <c r="AR406" i="77"/>
  <c r="J408" i="77"/>
  <c r="J440" i="77"/>
  <c r="J442" i="77"/>
  <c r="AR444" i="77"/>
  <c r="K447" i="77"/>
  <c r="AR448" i="77"/>
  <c r="AR449" i="77"/>
  <c r="AR450" i="77"/>
  <c r="AR451" i="77"/>
  <c r="AR453" i="77"/>
  <c r="AR454" i="77"/>
  <c r="AR455" i="77"/>
  <c r="AR456" i="77"/>
  <c r="AR457" i="77"/>
  <c r="AR458" i="77"/>
  <c r="AR459" i="77"/>
  <c r="AR461" i="77"/>
  <c r="AR462" i="77"/>
  <c r="AR463" i="77"/>
  <c r="AR464" i="77"/>
  <c r="K465" i="77"/>
  <c r="AR472" i="77"/>
  <c r="AR476" i="77"/>
  <c r="K477" i="77"/>
  <c r="K478" i="77"/>
  <c r="AR484" i="77"/>
  <c r="K489" i="77"/>
  <c r="AP489" i="77" s="1"/>
  <c r="AT489" i="77" s="1"/>
  <c r="AS489" i="77" s="1"/>
  <c r="AR492" i="77"/>
  <c r="AR493" i="77"/>
  <c r="AR497" i="77"/>
  <c r="AR500" i="77"/>
  <c r="AR501" i="77"/>
  <c r="AR505" i="77"/>
  <c r="K506" i="77"/>
  <c r="AR511" i="77"/>
  <c r="J517" i="77"/>
  <c r="J524" i="77"/>
  <c r="J526" i="77"/>
  <c r="AR528" i="77"/>
  <c r="AR529" i="77"/>
  <c r="AR530" i="77"/>
  <c r="AR531" i="77"/>
  <c r="AR533" i="77"/>
  <c r="AR534" i="77"/>
  <c r="AR536" i="77"/>
  <c r="AR538" i="77"/>
  <c r="AR539" i="77"/>
  <c r="K540" i="77"/>
  <c r="AR541" i="77"/>
  <c r="AR542" i="77"/>
  <c r="AR543" i="77"/>
  <c r="K544" i="77"/>
  <c r="K547" i="77"/>
  <c r="AR549" i="77"/>
  <c r="K551" i="77"/>
  <c r="AR552" i="77"/>
  <c r="AR555" i="77"/>
  <c r="AR557" i="77"/>
  <c r="AR558" i="77"/>
  <c r="AR559" i="77"/>
  <c r="AR560" i="77"/>
  <c r="J562" i="77"/>
  <c r="J568" i="77"/>
  <c r="AR571" i="77"/>
  <c r="AR572" i="77"/>
  <c r="AR573" i="77"/>
  <c r="AR574" i="77"/>
  <c r="AR576" i="77"/>
  <c r="AR577" i="77"/>
  <c r="AR579" i="77"/>
  <c r="AR580" i="77"/>
  <c r="AR581" i="77"/>
  <c r="AR582" i="77"/>
  <c r="J584" i="77"/>
  <c r="AR586" i="77"/>
  <c r="AR589" i="77"/>
  <c r="AR590" i="77"/>
  <c r="K593" i="77"/>
  <c r="K594" i="77"/>
  <c r="K595" i="77"/>
  <c r="K596" i="77"/>
  <c r="K597" i="77"/>
  <c r="K598" i="77"/>
  <c r="K599" i="77"/>
  <c r="K600" i="77"/>
  <c r="K601" i="77"/>
  <c r="AR602" i="77"/>
  <c r="AR604" i="77"/>
  <c r="AR605" i="77"/>
  <c r="J607" i="77"/>
  <c r="AR609" i="77"/>
  <c r="L440" i="77"/>
  <c r="L442" i="77"/>
  <c r="L517" i="77"/>
  <c r="L524" i="77"/>
  <c r="L526" i="77"/>
  <c r="L562" i="77"/>
  <c r="L568" i="77"/>
  <c r="L584" i="77"/>
  <c r="L21" i="77"/>
  <c r="L27" i="77"/>
  <c r="L31" i="77"/>
  <c r="L36" i="77"/>
  <c r="L38" i="77"/>
  <c r="L56" i="77"/>
  <c r="L63" i="77"/>
  <c r="L69" i="77"/>
  <c r="L71" i="77"/>
  <c r="L89" i="77"/>
  <c r="L91" i="77"/>
  <c r="L102" i="77"/>
  <c r="L104" i="77"/>
  <c r="L151" i="77"/>
  <c r="L160" i="77"/>
  <c r="L164" i="77"/>
  <c r="L179" i="77"/>
  <c r="L202" i="77"/>
  <c r="L211" i="77"/>
  <c r="L213" i="77"/>
  <c r="L295" i="77"/>
  <c r="L297" i="77"/>
  <c r="L309" i="77"/>
  <c r="L352" i="77"/>
  <c r="L384" i="77"/>
  <c r="L408" i="77"/>
  <c r="L489" i="77"/>
  <c r="L607" i="77"/>
  <c r="L611" i="77"/>
  <c r="AV155" i="77" l="1"/>
  <c r="AU155" i="77" s="1"/>
  <c r="AN546" i="77"/>
  <c r="AR546" i="77"/>
  <c r="AN527" i="77"/>
  <c r="AR527" i="77"/>
  <c r="AP503" i="77"/>
  <c r="AR503" i="77"/>
  <c r="AP494" i="77"/>
  <c r="AR494" i="77"/>
  <c r="AP486" i="77"/>
  <c r="AR486" i="77"/>
  <c r="AP469" i="77"/>
  <c r="AR469" i="77"/>
  <c r="AP361" i="77"/>
  <c r="AR361" i="77"/>
  <c r="AP194" i="77"/>
  <c r="AR194" i="77"/>
  <c r="AP185" i="77"/>
  <c r="AR185" i="77"/>
  <c r="AP157" i="77"/>
  <c r="AR157" i="77"/>
  <c r="AN117" i="77"/>
  <c r="AR117" i="77"/>
  <c r="AN592" i="77"/>
  <c r="AR592" i="77"/>
  <c r="AN535" i="77"/>
  <c r="AR535" i="77"/>
  <c r="AP510" i="77"/>
  <c r="AR510" i="77"/>
  <c r="AP502" i="77"/>
  <c r="AR502" i="77"/>
  <c r="AP485" i="77"/>
  <c r="AR485" i="77"/>
  <c r="AP468" i="77"/>
  <c r="AR468" i="77"/>
  <c r="AP436" i="77"/>
  <c r="AR436" i="77"/>
  <c r="AP254" i="77"/>
  <c r="AR254" i="77"/>
  <c r="AN205" i="77"/>
  <c r="AR205" i="77"/>
  <c r="AP193" i="77"/>
  <c r="AR193" i="77"/>
  <c r="AP184" i="77"/>
  <c r="AR184" i="77"/>
  <c r="AP156" i="77"/>
  <c r="AR156" i="77"/>
  <c r="AN125" i="77"/>
  <c r="AR125" i="77"/>
  <c r="AP67" i="77"/>
  <c r="AR67" i="77"/>
  <c r="AP59" i="77"/>
  <c r="AR59" i="77"/>
  <c r="AP30" i="77"/>
  <c r="AR30" i="77"/>
  <c r="AN570" i="77"/>
  <c r="AR570" i="77"/>
  <c r="AP509" i="77"/>
  <c r="AR509" i="77"/>
  <c r="AP475" i="77"/>
  <c r="AR475" i="77"/>
  <c r="AP431" i="77"/>
  <c r="AR431" i="77"/>
  <c r="AP369" i="77"/>
  <c r="AR369" i="77"/>
  <c r="AP66" i="77"/>
  <c r="AR66" i="77"/>
  <c r="AP58" i="77"/>
  <c r="AR58" i="77"/>
  <c r="AN578" i="77"/>
  <c r="AR578" i="77"/>
  <c r="AP508" i="77"/>
  <c r="AR508" i="77"/>
  <c r="AP491" i="77"/>
  <c r="AR491" i="77"/>
  <c r="AP483" i="77"/>
  <c r="AR483" i="77"/>
  <c r="AP474" i="77"/>
  <c r="AR474" i="77"/>
  <c r="AP428" i="77"/>
  <c r="AR428" i="77"/>
  <c r="AP338" i="77"/>
  <c r="AR338" i="77"/>
  <c r="AP330" i="77"/>
  <c r="AR330" i="77"/>
  <c r="AP322" i="77"/>
  <c r="AR322" i="77"/>
  <c r="AP314" i="77"/>
  <c r="AR314" i="77"/>
  <c r="AP190" i="77"/>
  <c r="AR190" i="77"/>
  <c r="AP182" i="77"/>
  <c r="AR182" i="77"/>
  <c r="AP65" i="77"/>
  <c r="AR65" i="77"/>
  <c r="AP28" i="77"/>
  <c r="AR28" i="77"/>
  <c r="AV26" i="77"/>
  <c r="AU26" i="77" s="1"/>
  <c r="AN587" i="77"/>
  <c r="AR587" i="77"/>
  <c r="AN564" i="77"/>
  <c r="AR564" i="77"/>
  <c r="AP515" i="77"/>
  <c r="AR515" i="77"/>
  <c r="AP507" i="77"/>
  <c r="AR507" i="77"/>
  <c r="AP499" i="77"/>
  <c r="AR499" i="77"/>
  <c r="AP490" i="77"/>
  <c r="AR490" i="77"/>
  <c r="AP482" i="77"/>
  <c r="AR482" i="77"/>
  <c r="AP473" i="77"/>
  <c r="AR473" i="77"/>
  <c r="AP423" i="77"/>
  <c r="AR423" i="77"/>
  <c r="AP377" i="77"/>
  <c r="AR377" i="77"/>
  <c r="AP345" i="77"/>
  <c r="AR345" i="77"/>
  <c r="AP337" i="77"/>
  <c r="AR337" i="77"/>
  <c r="AP329" i="77"/>
  <c r="AR329" i="77"/>
  <c r="AP321" i="77"/>
  <c r="AR321" i="77"/>
  <c r="AP313" i="77"/>
  <c r="AR313" i="77"/>
  <c r="AP291" i="77"/>
  <c r="AR291" i="77"/>
  <c r="AP200" i="77"/>
  <c r="AR200" i="77"/>
  <c r="AP189" i="77"/>
  <c r="AR189" i="77"/>
  <c r="AN149" i="77"/>
  <c r="AR149" i="77"/>
  <c r="AP100" i="77"/>
  <c r="AR100" i="77"/>
  <c r="AP82" i="77"/>
  <c r="AR82" i="77"/>
  <c r="AP64" i="77"/>
  <c r="AR64" i="77"/>
  <c r="AN550" i="77"/>
  <c r="AR550" i="77"/>
  <c r="AP514" i="77"/>
  <c r="AR514" i="77"/>
  <c r="AP498" i="77"/>
  <c r="AR498" i="77"/>
  <c r="AP481" i="77"/>
  <c r="AR481" i="77"/>
  <c r="AN446" i="77"/>
  <c r="AR446" i="77"/>
  <c r="AP415" i="77"/>
  <c r="AR415" i="77"/>
  <c r="AP283" i="77"/>
  <c r="AR283" i="77"/>
  <c r="AP198" i="77"/>
  <c r="AR198" i="77"/>
  <c r="AP188" i="77"/>
  <c r="AR188" i="77"/>
  <c r="AP98" i="77"/>
  <c r="AR98" i="77"/>
  <c r="AP75" i="77"/>
  <c r="AR75" i="77"/>
  <c r="AP25" i="77"/>
  <c r="AR25" i="77"/>
  <c r="AP513" i="77"/>
  <c r="AR513" i="77"/>
  <c r="AP488" i="77"/>
  <c r="AR488" i="77"/>
  <c r="AP479" i="77"/>
  <c r="AR479" i="77"/>
  <c r="AP471" i="77"/>
  <c r="AR471" i="77"/>
  <c r="AP197" i="77"/>
  <c r="AR197" i="77"/>
  <c r="AP97" i="77"/>
  <c r="AR97" i="77"/>
  <c r="AP62" i="77"/>
  <c r="AR62" i="77"/>
  <c r="AP24" i="77"/>
  <c r="AR24" i="77"/>
  <c r="AP512" i="77"/>
  <c r="AR512" i="77"/>
  <c r="AP504" i="77"/>
  <c r="AR504" i="77"/>
  <c r="AP495" i="77"/>
  <c r="AR495" i="77"/>
  <c r="AP487" i="77"/>
  <c r="AR487" i="77"/>
  <c r="AP470" i="77"/>
  <c r="AR470" i="77"/>
  <c r="AN460" i="77"/>
  <c r="AR460" i="77"/>
  <c r="AN452" i="77"/>
  <c r="AR452" i="77"/>
  <c r="AP195" i="77"/>
  <c r="AR195" i="77"/>
  <c r="AP73" i="77"/>
  <c r="AR73" i="77"/>
  <c r="AP61" i="77"/>
  <c r="AR61" i="77"/>
  <c r="AP23" i="77"/>
  <c r="AR23" i="77"/>
  <c r="AN500" i="77"/>
  <c r="AP500" i="77"/>
  <c r="AN186" i="77"/>
  <c r="AP186" i="77"/>
  <c r="AN57" i="77"/>
  <c r="AP57" i="77"/>
  <c r="AN511" i="77"/>
  <c r="AP511" i="77"/>
  <c r="AN72" i="77"/>
  <c r="AP72" i="77"/>
  <c r="AN60" i="77"/>
  <c r="AP60" i="77"/>
  <c r="AN493" i="77"/>
  <c r="AP493" i="77"/>
  <c r="AN476" i="77"/>
  <c r="AP476" i="77"/>
  <c r="AN472" i="77"/>
  <c r="AP472" i="77"/>
  <c r="AP92" i="77"/>
  <c r="AN505" i="77"/>
  <c r="AP505" i="77"/>
  <c r="AN501" i="77"/>
  <c r="AP501" i="77"/>
  <c r="AN497" i="77"/>
  <c r="AP497" i="77"/>
  <c r="AN492" i="77"/>
  <c r="AP492" i="77"/>
  <c r="AN484" i="77"/>
  <c r="AP484" i="77"/>
  <c r="AN187" i="77"/>
  <c r="AP187" i="77"/>
  <c r="AN183" i="77"/>
  <c r="AP183" i="77"/>
  <c r="AN29" i="77"/>
  <c r="AP29" i="77"/>
  <c r="AN406" i="77"/>
  <c r="AP406" i="77"/>
  <c r="AN362" i="77"/>
  <c r="AP362" i="77"/>
  <c r="AN334" i="77"/>
  <c r="AP334" i="77"/>
  <c r="AP333" i="77"/>
  <c r="AP306" i="77"/>
  <c r="AP403" i="77"/>
  <c r="AP360" i="77"/>
  <c r="AP332" i="77"/>
  <c r="AP379" i="77"/>
  <c r="AP331" i="77"/>
  <c r="AN401" i="77"/>
  <c r="AP401" i="77"/>
  <c r="AP392" i="77"/>
  <c r="AN378" i="77"/>
  <c r="AP378" i="77"/>
  <c r="AP368" i="77"/>
  <c r="AP357" i="77"/>
  <c r="AN346" i="77"/>
  <c r="AP346" i="77"/>
  <c r="AP221" i="77"/>
  <c r="AP396" i="77"/>
  <c r="AN350" i="77"/>
  <c r="AP350" i="77"/>
  <c r="AN318" i="77"/>
  <c r="AP318" i="77"/>
  <c r="AP371" i="77"/>
  <c r="AP317" i="77"/>
  <c r="AN370" i="77"/>
  <c r="AP370" i="77"/>
  <c r="AP316" i="77"/>
  <c r="AP339" i="77"/>
  <c r="AN366" i="77"/>
  <c r="AP366" i="77"/>
  <c r="AN220" i="77"/>
  <c r="AP220" i="77"/>
  <c r="AP373" i="77"/>
  <c r="AN326" i="77"/>
  <c r="AP326" i="77"/>
  <c r="AP267" i="77"/>
  <c r="AP405" i="77"/>
  <c r="AN382" i="77"/>
  <c r="AP382" i="77"/>
  <c r="AP349" i="77"/>
  <c r="AP325" i="77"/>
  <c r="AN394" i="77"/>
  <c r="AP394" i="77"/>
  <c r="AP340" i="77"/>
  <c r="AN402" i="77"/>
  <c r="AP402" i="77"/>
  <c r="AN358" i="77"/>
  <c r="AP358" i="77"/>
  <c r="AP323" i="77"/>
  <c r="AP400" i="77"/>
  <c r="AN398" i="77"/>
  <c r="AP398" i="77"/>
  <c r="AP387" i="77"/>
  <c r="AP376" i="77"/>
  <c r="AP365" i="77"/>
  <c r="AN354" i="77"/>
  <c r="AP354" i="77"/>
  <c r="AP344" i="77"/>
  <c r="AP336" i="77"/>
  <c r="AP328" i="77"/>
  <c r="AP320" i="77"/>
  <c r="AP312" i="77"/>
  <c r="AN342" i="77"/>
  <c r="AP342" i="77"/>
  <c r="AP395" i="77"/>
  <c r="AP341" i="77"/>
  <c r="AP259" i="77"/>
  <c r="AP381" i="77"/>
  <c r="AP348" i="77"/>
  <c r="AP324" i="77"/>
  <c r="AP303" i="77"/>
  <c r="AN393" i="77"/>
  <c r="AP393" i="77"/>
  <c r="AP347" i="77"/>
  <c r="AP315" i="77"/>
  <c r="AN238" i="77"/>
  <c r="AP238" i="77"/>
  <c r="AN390" i="77"/>
  <c r="AP390" i="77"/>
  <c r="AP355" i="77"/>
  <c r="AP397" i="77"/>
  <c r="AN386" i="77"/>
  <c r="AP386" i="77"/>
  <c r="AN374" i="77"/>
  <c r="AP374" i="77"/>
  <c r="AP363" i="77"/>
  <c r="AP343" i="77"/>
  <c r="AP335" i="77"/>
  <c r="AP327" i="77"/>
  <c r="AP319" i="77"/>
  <c r="AP311" i="77"/>
  <c r="AP275" i="77"/>
  <c r="AV154" i="77"/>
  <c r="AU154" i="77" s="1"/>
  <c r="AN577" i="77"/>
  <c r="AT577" i="77" s="1"/>
  <c r="AS577" i="77" s="1"/>
  <c r="H577" i="77" s="1"/>
  <c r="AN558" i="77"/>
  <c r="AT558" i="77" s="1"/>
  <c r="AS558" i="77" s="1"/>
  <c r="H558" i="77" s="1"/>
  <c r="AN469" i="77"/>
  <c r="AN130" i="77"/>
  <c r="AT130" i="77" s="1"/>
  <c r="AS130" i="77" s="1"/>
  <c r="H130" i="77" s="1"/>
  <c r="AN586" i="77"/>
  <c r="AT586" i="77" s="1"/>
  <c r="AS586" i="77" s="1"/>
  <c r="H586" i="77" s="1"/>
  <c r="AN498" i="77"/>
  <c r="AN481" i="77"/>
  <c r="AN454" i="77"/>
  <c r="AT454" i="77" s="1"/>
  <c r="AS454" i="77" s="1"/>
  <c r="H454" i="77" s="1"/>
  <c r="AN30" i="77"/>
  <c r="AN581" i="77"/>
  <c r="AT581" i="77" s="1"/>
  <c r="AS581" i="77" s="1"/>
  <c r="H581" i="77" s="1"/>
  <c r="AN572" i="77"/>
  <c r="AT572" i="77" s="1"/>
  <c r="AS572" i="77" s="1"/>
  <c r="H572" i="77" s="1"/>
  <c r="AN536" i="77"/>
  <c r="AT536" i="77" s="1"/>
  <c r="AS536" i="77" s="1"/>
  <c r="H536" i="77" s="1"/>
  <c r="AN515" i="77"/>
  <c r="AN507" i="77"/>
  <c r="AN499" i="77"/>
  <c r="AT499" i="77" s="1"/>
  <c r="AS499" i="77" s="1"/>
  <c r="H499" i="77" s="1"/>
  <c r="AN490" i="77"/>
  <c r="AN482" i="77"/>
  <c r="AN463" i="77"/>
  <c r="AT463" i="77" s="1"/>
  <c r="AS463" i="77" s="1"/>
  <c r="AN455" i="77"/>
  <c r="AT455" i="77" s="1"/>
  <c r="AS455" i="77" s="1"/>
  <c r="H455" i="77" s="1"/>
  <c r="AN423" i="77"/>
  <c r="AN400" i="77"/>
  <c r="AN377" i="77"/>
  <c r="AN371" i="77"/>
  <c r="AN361" i="77"/>
  <c r="AN349" i="77"/>
  <c r="AN341" i="77"/>
  <c r="AN333" i="77"/>
  <c r="AN325" i="77"/>
  <c r="AN317" i="77"/>
  <c r="AN306" i="77"/>
  <c r="AN200" i="77"/>
  <c r="AN189" i="77"/>
  <c r="AN145" i="77"/>
  <c r="AT145" i="77" s="1"/>
  <c r="AS145" i="77" s="1"/>
  <c r="H145" i="77" s="1"/>
  <c r="AN136" i="77"/>
  <c r="AT136" i="77" s="1"/>
  <c r="AS136" i="77" s="1"/>
  <c r="H136" i="77" s="1"/>
  <c r="AN106" i="77"/>
  <c r="AT106" i="77" s="1"/>
  <c r="AS106" i="77" s="1"/>
  <c r="H106" i="77" s="1"/>
  <c r="AN605" i="77"/>
  <c r="AT605" i="77" s="1"/>
  <c r="AS605" i="77" s="1"/>
  <c r="H605" i="77" s="1"/>
  <c r="AN580" i="77"/>
  <c r="AT580" i="77" s="1"/>
  <c r="AS580" i="77" s="1"/>
  <c r="H580" i="77" s="1"/>
  <c r="AN571" i="77"/>
  <c r="AT571" i="77" s="1"/>
  <c r="AS571" i="77" s="1"/>
  <c r="H571" i="77" s="1"/>
  <c r="AN557" i="77"/>
  <c r="AT557" i="77" s="1"/>
  <c r="AS557" i="77" s="1"/>
  <c r="H557" i="77" s="1"/>
  <c r="AN514" i="77"/>
  <c r="AN502" i="77"/>
  <c r="AN468" i="77"/>
  <c r="AN458" i="77"/>
  <c r="AT458" i="77" s="1"/>
  <c r="AS458" i="77" s="1"/>
  <c r="H458" i="77" s="1"/>
  <c r="AN450" i="77"/>
  <c r="AT450" i="77" s="1"/>
  <c r="AS450" i="77" s="1"/>
  <c r="H450" i="77" s="1"/>
  <c r="AN436" i="77"/>
  <c r="AN403" i="77"/>
  <c r="AN381" i="77"/>
  <c r="AN376" i="77"/>
  <c r="AN360" i="77"/>
  <c r="AN344" i="77"/>
  <c r="AN336" i="77"/>
  <c r="AN328" i="77"/>
  <c r="AT328" i="77" s="1"/>
  <c r="AS328" i="77" s="1"/>
  <c r="H328" i="77" s="1"/>
  <c r="AN320" i="77"/>
  <c r="AT320" i="77" s="1"/>
  <c r="AS320" i="77" s="1"/>
  <c r="AN312" i="77"/>
  <c r="AN303" i="77"/>
  <c r="AN193" i="77"/>
  <c r="AN188" i="77"/>
  <c r="AN156" i="77"/>
  <c r="AN144" i="77"/>
  <c r="AT144" i="77" s="1"/>
  <c r="AS144" i="77" s="1"/>
  <c r="H144" i="77" s="1"/>
  <c r="AN135" i="77"/>
  <c r="AT135" i="77" s="1"/>
  <c r="AS135" i="77" s="1"/>
  <c r="H135" i="77" s="1"/>
  <c r="AN129" i="77"/>
  <c r="AT129" i="77" s="1"/>
  <c r="AS129" i="77" s="1"/>
  <c r="H129" i="77" s="1"/>
  <c r="AN121" i="77"/>
  <c r="AT121" i="77" s="1"/>
  <c r="AS121" i="77" s="1"/>
  <c r="H121" i="77" s="1"/>
  <c r="AN111" i="77"/>
  <c r="AT111" i="77" s="1"/>
  <c r="AS111" i="77" s="1"/>
  <c r="H111" i="77" s="1"/>
  <c r="AN98" i="77"/>
  <c r="AN75" i="77"/>
  <c r="AN25" i="77"/>
  <c r="AN604" i="77"/>
  <c r="AT604" i="77" s="1"/>
  <c r="AS604" i="77" s="1"/>
  <c r="H604" i="77" s="1"/>
  <c r="AN590" i="77"/>
  <c r="AT590" i="77" s="1"/>
  <c r="AS590" i="77" s="1"/>
  <c r="H590" i="77" s="1"/>
  <c r="AN579" i="77"/>
  <c r="AT579" i="77" s="1"/>
  <c r="AS579" i="77" s="1"/>
  <c r="H579" i="77" s="1"/>
  <c r="AN574" i="77"/>
  <c r="AT574" i="77" s="1"/>
  <c r="AS574" i="77" s="1"/>
  <c r="H574" i="77" s="1"/>
  <c r="AN560" i="77"/>
  <c r="AT560" i="77" s="1"/>
  <c r="AS560" i="77" s="1"/>
  <c r="H560" i="77" s="1"/>
  <c r="AN555" i="77"/>
  <c r="AT555" i="77" s="1"/>
  <c r="AS555" i="77" s="1"/>
  <c r="H555" i="77" s="1"/>
  <c r="AN549" i="77"/>
  <c r="AT549" i="77" s="1"/>
  <c r="AS549" i="77" s="1"/>
  <c r="H549" i="77" s="1"/>
  <c r="AN543" i="77"/>
  <c r="AT543" i="77" s="1"/>
  <c r="AS543" i="77" s="1"/>
  <c r="H543" i="77" s="1"/>
  <c r="AN539" i="77"/>
  <c r="AT539" i="77" s="1"/>
  <c r="AS539" i="77" s="1"/>
  <c r="H539" i="77" s="1"/>
  <c r="AN534" i="77"/>
  <c r="AT534" i="77" s="1"/>
  <c r="AS534" i="77" s="1"/>
  <c r="AN529" i="77"/>
  <c r="AT529" i="77" s="1"/>
  <c r="AS529" i="77" s="1"/>
  <c r="AN513" i="77"/>
  <c r="AN509" i="77"/>
  <c r="AN488" i="77"/>
  <c r="AN479" i="77"/>
  <c r="AN475" i="77"/>
  <c r="AN471" i="77"/>
  <c r="AN461" i="77"/>
  <c r="AT461" i="77" s="1"/>
  <c r="AS461" i="77" s="1"/>
  <c r="AN457" i="77"/>
  <c r="AT457" i="77" s="1"/>
  <c r="AS457" i="77" s="1"/>
  <c r="H457" i="77" s="1"/>
  <c r="AN453" i="77"/>
  <c r="AT453" i="77" s="1"/>
  <c r="AN449" i="77"/>
  <c r="AT449" i="77" s="1"/>
  <c r="AS449" i="77" s="1"/>
  <c r="H449" i="77" s="1"/>
  <c r="AN444" i="77"/>
  <c r="AT444" i="77" s="1"/>
  <c r="AS444" i="77" s="1"/>
  <c r="H444" i="77" s="1"/>
  <c r="AN431" i="77"/>
  <c r="AN397" i="77"/>
  <c r="AN379" i="77"/>
  <c r="AN369" i="77"/>
  <c r="AN363" i="77"/>
  <c r="AN347" i="77"/>
  <c r="AN343" i="77"/>
  <c r="AN339" i="77"/>
  <c r="AN335" i="77"/>
  <c r="AN331" i="77"/>
  <c r="AN327" i="77"/>
  <c r="AN323" i="77"/>
  <c r="AN319" i="77"/>
  <c r="AN315" i="77"/>
  <c r="AN311" i="77"/>
  <c r="AN275" i="77"/>
  <c r="AN204" i="77"/>
  <c r="AT204" i="77" s="1"/>
  <c r="AS204" i="77" s="1"/>
  <c r="H204" i="77" s="1"/>
  <c r="AN197" i="77"/>
  <c r="K163" i="77"/>
  <c r="G20" i="78" s="1"/>
  <c r="AN162" i="77"/>
  <c r="AT162" i="77" s="1"/>
  <c r="AS162" i="77" s="1"/>
  <c r="H162" i="77" s="1"/>
  <c r="AN138" i="77"/>
  <c r="AT138" i="77" s="1"/>
  <c r="AS138" i="77" s="1"/>
  <c r="H138" i="77" s="1"/>
  <c r="AN133" i="77"/>
  <c r="AT133" i="77" s="1"/>
  <c r="AS133" i="77" s="1"/>
  <c r="H133" i="77" s="1"/>
  <c r="AN128" i="77"/>
  <c r="AT128" i="77" s="1"/>
  <c r="AS128" i="77" s="1"/>
  <c r="H128" i="77" s="1"/>
  <c r="AN124" i="77"/>
  <c r="AT124" i="77" s="1"/>
  <c r="AN120" i="77"/>
  <c r="AT120" i="77" s="1"/>
  <c r="AS120" i="77" s="1"/>
  <c r="H120" i="77" s="1"/>
  <c r="AN109" i="77"/>
  <c r="AT109" i="77" s="1"/>
  <c r="AS109" i="77" s="1"/>
  <c r="H109" i="77" s="1"/>
  <c r="AN97" i="77"/>
  <c r="AN66" i="77"/>
  <c r="AN62" i="77"/>
  <c r="AN58" i="77"/>
  <c r="AN24" i="77"/>
  <c r="AV153" i="77"/>
  <c r="AN541" i="77"/>
  <c r="AT541" i="77" s="1"/>
  <c r="AS541" i="77" s="1"/>
  <c r="H541" i="77" s="1"/>
  <c r="AN531" i="77"/>
  <c r="AT531" i="77" s="1"/>
  <c r="AN503" i="77"/>
  <c r="AN494" i="77"/>
  <c r="AN486" i="77"/>
  <c r="AN473" i="77"/>
  <c r="AN459" i="77"/>
  <c r="AT459" i="77" s="1"/>
  <c r="AS459" i="77" s="1"/>
  <c r="H459" i="77" s="1"/>
  <c r="AN451" i="77"/>
  <c r="AT451" i="77" s="1"/>
  <c r="AS451" i="77" s="1"/>
  <c r="H451" i="77" s="1"/>
  <c r="AN405" i="77"/>
  <c r="AT405" i="77" s="1"/>
  <c r="AS405" i="77" s="1"/>
  <c r="AN395" i="77"/>
  <c r="AN355" i="77"/>
  <c r="AN345" i="77"/>
  <c r="AN337" i="77"/>
  <c r="AN329" i="77"/>
  <c r="AT329" i="77" s="1"/>
  <c r="AS329" i="77" s="1"/>
  <c r="H329" i="77" s="1"/>
  <c r="AN321" i="77"/>
  <c r="AN313" i="77"/>
  <c r="AN291" i="77"/>
  <c r="AN259" i="77"/>
  <c r="AN207" i="77"/>
  <c r="AT207" i="77" s="1"/>
  <c r="AN194" i="77"/>
  <c r="AN185" i="77"/>
  <c r="AN157" i="77"/>
  <c r="AN140" i="77"/>
  <c r="AT140" i="77" s="1"/>
  <c r="AS140" i="77" s="1"/>
  <c r="H140" i="77" s="1"/>
  <c r="AN100" i="77"/>
  <c r="AN82" i="77"/>
  <c r="AT82" i="77" s="1"/>
  <c r="AS82" i="77" s="1"/>
  <c r="H82" i="77" s="1"/>
  <c r="AN64" i="77"/>
  <c r="AN18" i="77"/>
  <c r="AN576" i="77"/>
  <c r="AT576" i="77" s="1"/>
  <c r="AS576" i="77" s="1"/>
  <c r="H576" i="77" s="1"/>
  <c r="AN530" i="77"/>
  <c r="AT530" i="77" s="1"/>
  <c r="AS530" i="77" s="1"/>
  <c r="AN510" i="77"/>
  <c r="AN485" i="77"/>
  <c r="AN462" i="77"/>
  <c r="AT462" i="77" s="1"/>
  <c r="AS462" i="77" s="1"/>
  <c r="AN415" i="77"/>
  <c r="AN387" i="77"/>
  <c r="AT387" i="77" s="1"/>
  <c r="AS387" i="77" s="1"/>
  <c r="H387" i="77" s="1"/>
  <c r="AN365" i="77"/>
  <c r="AN348" i="77"/>
  <c r="AT348" i="77" s="1"/>
  <c r="AS348" i="77" s="1"/>
  <c r="H348" i="77" s="1"/>
  <c r="AN340" i="77"/>
  <c r="AN332" i="77"/>
  <c r="AT332" i="77" s="1"/>
  <c r="AS332" i="77" s="1"/>
  <c r="H332" i="77" s="1"/>
  <c r="AN324" i="77"/>
  <c r="AN316" i="77"/>
  <c r="AN283" i="77"/>
  <c r="AN254" i="77"/>
  <c r="AN198" i="77"/>
  <c r="AN184" i="77"/>
  <c r="AN148" i="77"/>
  <c r="AT148" i="77" s="1"/>
  <c r="AS148" i="77" s="1"/>
  <c r="H148" i="77" s="1"/>
  <c r="AN116" i="77"/>
  <c r="AT116" i="77" s="1"/>
  <c r="AS116" i="77" s="1"/>
  <c r="H116" i="77" s="1"/>
  <c r="AN105" i="77"/>
  <c r="AT105" i="77" s="1"/>
  <c r="AS105" i="77" s="1"/>
  <c r="H105" i="77" s="1"/>
  <c r="AN92" i="77"/>
  <c r="AN67" i="77"/>
  <c r="AN59" i="77"/>
  <c r="G36" i="78"/>
  <c r="AN609" i="77"/>
  <c r="AT609" i="77" s="1"/>
  <c r="AS609" i="77" s="1"/>
  <c r="H609" i="77" s="1"/>
  <c r="AN602" i="77"/>
  <c r="AT602" i="77" s="1"/>
  <c r="AS602" i="77" s="1"/>
  <c r="H602" i="77" s="1"/>
  <c r="AN589" i="77"/>
  <c r="AT589" i="77" s="1"/>
  <c r="AS589" i="77" s="1"/>
  <c r="H589" i="77" s="1"/>
  <c r="AN582" i="77"/>
  <c r="AT582" i="77" s="1"/>
  <c r="AS582" i="77" s="1"/>
  <c r="H582" i="77" s="1"/>
  <c r="AN573" i="77"/>
  <c r="AT573" i="77" s="1"/>
  <c r="AS573" i="77" s="1"/>
  <c r="H573" i="77" s="1"/>
  <c r="AN559" i="77"/>
  <c r="AT559" i="77" s="1"/>
  <c r="AS559" i="77" s="1"/>
  <c r="H559" i="77" s="1"/>
  <c r="AN552" i="77"/>
  <c r="AT552" i="77" s="1"/>
  <c r="AS552" i="77" s="1"/>
  <c r="H552" i="77" s="1"/>
  <c r="AN542" i="77"/>
  <c r="AT542" i="77" s="1"/>
  <c r="AS542" i="77" s="1"/>
  <c r="H542" i="77" s="1"/>
  <c r="AN538" i="77"/>
  <c r="AT538" i="77" s="1"/>
  <c r="AS538" i="77" s="1"/>
  <c r="H538" i="77" s="1"/>
  <c r="AN533" i="77"/>
  <c r="AT533" i="77" s="1"/>
  <c r="AS533" i="77" s="1"/>
  <c r="AN528" i="77"/>
  <c r="AT528" i="77" s="1"/>
  <c r="AS528" i="77" s="1"/>
  <c r="AN512" i="77"/>
  <c r="AN508" i="77"/>
  <c r="AN504" i="77"/>
  <c r="AN495" i="77"/>
  <c r="AN491" i="77"/>
  <c r="AN487" i="77"/>
  <c r="AN483" i="77"/>
  <c r="AN474" i="77"/>
  <c r="AN470" i="77"/>
  <c r="AN464" i="77"/>
  <c r="AT464" i="77" s="1"/>
  <c r="AS464" i="77" s="1"/>
  <c r="AN456" i="77"/>
  <c r="AT456" i="77" s="1"/>
  <c r="AS456" i="77" s="1"/>
  <c r="H456" i="77" s="1"/>
  <c r="AN448" i="77"/>
  <c r="AT448" i="77" s="1"/>
  <c r="AS448" i="77" s="1"/>
  <c r="H448" i="77" s="1"/>
  <c r="AN428" i="77"/>
  <c r="AN396" i="77"/>
  <c r="AN392" i="77"/>
  <c r="AN373" i="77"/>
  <c r="AN368" i="77"/>
  <c r="AT368" i="77" s="1"/>
  <c r="AS368" i="77" s="1"/>
  <c r="H368" i="77" s="1"/>
  <c r="AN357" i="77"/>
  <c r="AN338" i="77"/>
  <c r="AN330" i="77"/>
  <c r="AN322" i="77"/>
  <c r="AN314" i="77"/>
  <c r="AN267" i="77"/>
  <c r="AN221" i="77"/>
  <c r="AN208" i="77"/>
  <c r="AT208" i="77" s="1"/>
  <c r="AS208" i="77" s="1"/>
  <c r="H208" i="77" s="1"/>
  <c r="AN195" i="77"/>
  <c r="AN190" i="77"/>
  <c r="AN182" i="77"/>
  <c r="AN146" i="77"/>
  <c r="AT146" i="77" s="1"/>
  <c r="AS146" i="77" s="1"/>
  <c r="H146" i="77" s="1"/>
  <c r="AN141" i="77"/>
  <c r="AT141" i="77" s="1"/>
  <c r="AS141" i="77" s="1"/>
  <c r="H141" i="77" s="1"/>
  <c r="AN137" i="77"/>
  <c r="AT137" i="77" s="1"/>
  <c r="AS137" i="77" s="1"/>
  <c r="H137" i="77" s="1"/>
  <c r="AN132" i="77"/>
  <c r="AT132" i="77" s="1"/>
  <c r="AS132" i="77" s="1"/>
  <c r="H132" i="77" s="1"/>
  <c r="AN127" i="77"/>
  <c r="AT127" i="77" s="1"/>
  <c r="AN123" i="77"/>
  <c r="AT123" i="77" s="1"/>
  <c r="AS123" i="77" s="1"/>
  <c r="H123" i="77" s="1"/>
  <c r="AN119" i="77"/>
  <c r="AT119" i="77" s="1"/>
  <c r="AS119" i="77" s="1"/>
  <c r="H119" i="77" s="1"/>
  <c r="AN113" i="77"/>
  <c r="AT113" i="77" s="1"/>
  <c r="AS113" i="77" s="1"/>
  <c r="H113" i="77" s="1"/>
  <c r="AN108" i="77"/>
  <c r="AT108" i="77" s="1"/>
  <c r="AN73" i="77"/>
  <c r="AN65" i="77"/>
  <c r="AN61" i="77"/>
  <c r="AN28" i="77"/>
  <c r="AN23" i="77"/>
  <c r="K20" i="77"/>
  <c r="G13" i="78" s="1"/>
  <c r="K351" i="77"/>
  <c r="G26" i="78" s="1"/>
  <c r="K35" i="77"/>
  <c r="G14" i="78" s="1"/>
  <c r="AR575" i="77"/>
  <c r="AR301" i="77"/>
  <c r="AR251" i="77"/>
  <c r="AR227" i="77"/>
  <c r="AR300" i="77"/>
  <c r="AR274" i="77"/>
  <c r="AR250" i="77"/>
  <c r="K226" i="77"/>
  <c r="AR226" i="77" s="1"/>
  <c r="AR545" i="77"/>
  <c r="AR445" i="77"/>
  <c r="AR375" i="77"/>
  <c r="AR359" i="77"/>
  <c r="AR273" i="77"/>
  <c r="AR257" i="77"/>
  <c r="AR241" i="77"/>
  <c r="AR115" i="77"/>
  <c r="AR298" i="77"/>
  <c r="AR280" i="77"/>
  <c r="AR256" i="77"/>
  <c r="AR240" i="77"/>
  <c r="K224" i="77"/>
  <c r="AR224" i="77" s="1"/>
  <c r="AR206" i="77"/>
  <c r="AR170" i="77"/>
  <c r="AR391" i="77"/>
  <c r="AR279" i="77"/>
  <c r="K263" i="77"/>
  <c r="AR263" i="77" s="1"/>
  <c r="AR247" i="77"/>
  <c r="AR231" i="77"/>
  <c r="AR223" i="77"/>
  <c r="AR372" i="77"/>
  <c r="AR304" i="77"/>
  <c r="AR230" i="77"/>
  <c r="AR214" i="77"/>
  <c r="AR176" i="77"/>
  <c r="K93" i="77"/>
  <c r="K603" i="77"/>
  <c r="AR603" i="77" s="1"/>
  <c r="AR566" i="77"/>
  <c r="AR556" i="77"/>
  <c r="AR548" i="77"/>
  <c r="AR532" i="77"/>
  <c r="AR404" i="77"/>
  <c r="AR388" i="77"/>
  <c r="AR302" i="77"/>
  <c r="AR276" i="77"/>
  <c r="AR268" i="77"/>
  <c r="AR260" i="77"/>
  <c r="AR252" i="77"/>
  <c r="AR244" i="77"/>
  <c r="AR236" i="77"/>
  <c r="AR228" i="77"/>
  <c r="AR174" i="77"/>
  <c r="AR166" i="77"/>
  <c r="AR142" i="77"/>
  <c r="AR134" i="77"/>
  <c r="AR118" i="77"/>
  <c r="AR110" i="77"/>
  <c r="K81" i="77"/>
  <c r="X81" i="77" s="1"/>
  <c r="AR39" i="77"/>
  <c r="AR243" i="77"/>
  <c r="AR209" i="77"/>
  <c r="K282" i="77"/>
  <c r="N282" i="77" s="1"/>
  <c r="AR266" i="77"/>
  <c r="AR242" i="77"/>
  <c r="AR218" i="77"/>
  <c r="AR172" i="77"/>
  <c r="AR553" i="77"/>
  <c r="AR565" i="77"/>
  <c r="K413" i="77"/>
  <c r="AR235" i="77"/>
  <c r="AR219" i="77"/>
  <c r="K412" i="77"/>
  <c r="AR258" i="77"/>
  <c r="AR234" i="77"/>
  <c r="AR591" i="77"/>
  <c r="AR537" i="77"/>
  <c r="AR367" i="77"/>
  <c r="AR307" i="77"/>
  <c r="AR299" i="77"/>
  <c r="K281" i="77"/>
  <c r="K233" i="77"/>
  <c r="AR171" i="77"/>
  <c r="AR131" i="77"/>
  <c r="AR107" i="77"/>
  <c r="K44" i="77"/>
  <c r="AH44" i="77" s="1"/>
  <c r="AR272" i="77"/>
  <c r="AR264" i="77"/>
  <c r="AR248" i="77"/>
  <c r="AR232" i="77"/>
  <c r="AR216" i="77"/>
  <c r="AR443" i="77"/>
  <c r="AR399" i="77"/>
  <c r="K305" i="77"/>
  <c r="AR271" i="77"/>
  <c r="AR255" i="77"/>
  <c r="AR239" i="77"/>
  <c r="AR215" i="77"/>
  <c r="AR177" i="77"/>
  <c r="AR169" i="77"/>
  <c r="AB76" i="77"/>
  <c r="AR380" i="77"/>
  <c r="AR364" i="77"/>
  <c r="AR356" i="77"/>
  <c r="AR168" i="77"/>
  <c r="K83" i="77"/>
  <c r="Z83" i="77" s="1"/>
  <c r="AR389" i="77"/>
  <c r="AR277" i="77"/>
  <c r="AR269" i="77"/>
  <c r="AR261" i="77"/>
  <c r="AR253" i="77"/>
  <c r="AR245" i="77"/>
  <c r="AR237" i="77"/>
  <c r="AR229" i="77"/>
  <c r="AR175" i="77"/>
  <c r="AR167" i="77"/>
  <c r="AL350" i="77"/>
  <c r="AL342" i="77"/>
  <c r="AL334" i="77"/>
  <c r="AL326" i="77"/>
  <c r="AL318" i="77"/>
  <c r="AH73" i="77"/>
  <c r="AL349" i="77"/>
  <c r="AL341" i="77"/>
  <c r="AL333" i="77"/>
  <c r="AL325" i="77"/>
  <c r="AL317" i="77"/>
  <c r="AH72" i="77"/>
  <c r="AL348" i="77"/>
  <c r="AL340" i="77"/>
  <c r="AL332" i="77"/>
  <c r="AL324" i="77"/>
  <c r="AL316" i="77"/>
  <c r="N306" i="77"/>
  <c r="AL339" i="77"/>
  <c r="AL323" i="77"/>
  <c r="AL346" i="77"/>
  <c r="AL330" i="77"/>
  <c r="AL314" i="77"/>
  <c r="AL337" i="77"/>
  <c r="AL321" i="77"/>
  <c r="N303" i="77"/>
  <c r="AH221" i="77"/>
  <c r="AL344" i="77"/>
  <c r="AL336" i="77"/>
  <c r="AL328" i="77"/>
  <c r="AL320" i="77"/>
  <c r="AL312" i="77"/>
  <c r="AH220" i="77"/>
  <c r="AH75" i="77"/>
  <c r="AL347" i="77"/>
  <c r="AL331" i="77"/>
  <c r="AL315" i="77"/>
  <c r="AL338" i="77"/>
  <c r="AL322" i="77"/>
  <c r="N254" i="77"/>
  <c r="N238" i="77"/>
  <c r="AL345" i="77"/>
  <c r="AL329" i="77"/>
  <c r="AL313" i="77"/>
  <c r="AL343" i="77"/>
  <c r="AL335" i="77"/>
  <c r="AL327" i="77"/>
  <c r="AL319" i="77"/>
  <c r="AL311" i="77"/>
  <c r="N291" i="77"/>
  <c r="N283" i="77"/>
  <c r="N275" i="77"/>
  <c r="N267" i="77"/>
  <c r="N259" i="77"/>
  <c r="AH82" i="77"/>
  <c r="AJ95" i="77"/>
  <c r="AH95" i="77"/>
  <c r="N431" i="77"/>
  <c r="AH431" i="77"/>
  <c r="AJ94" i="77"/>
  <c r="AH94" i="77"/>
  <c r="N415" i="77"/>
  <c r="AH415" i="77"/>
  <c r="N183" i="77"/>
  <c r="AJ183" i="77"/>
  <c r="N423" i="77"/>
  <c r="AH423" i="77"/>
  <c r="N436" i="77"/>
  <c r="AH436" i="77"/>
  <c r="N428" i="77"/>
  <c r="AH428" i="77"/>
  <c r="AL182" i="77"/>
  <c r="AL201" i="77" s="1"/>
  <c r="AJ182" i="77"/>
  <c r="T594" i="77"/>
  <c r="N594" i="77"/>
  <c r="N512" i="77"/>
  <c r="N448" i="77"/>
  <c r="N362" i="77"/>
  <c r="V328" i="77"/>
  <c r="P328" i="77"/>
  <c r="N328" i="77"/>
  <c r="N200" i="77"/>
  <c r="N136" i="77"/>
  <c r="R65" i="77"/>
  <c r="P65" i="77"/>
  <c r="N65" i="77"/>
  <c r="N16" i="77"/>
  <c r="N555" i="77"/>
  <c r="N531" i="77"/>
  <c r="N495" i="77"/>
  <c r="N463" i="77"/>
  <c r="N403" i="77"/>
  <c r="N369" i="77"/>
  <c r="V335" i="77"/>
  <c r="P335" i="77"/>
  <c r="N335" i="77"/>
  <c r="V311" i="77"/>
  <c r="P311" i="77"/>
  <c r="N311" i="77"/>
  <c r="N127" i="77"/>
  <c r="X92" i="77"/>
  <c r="N92" i="77"/>
  <c r="N15" i="77"/>
  <c r="N574" i="77"/>
  <c r="N530" i="77"/>
  <c r="N502" i="77"/>
  <c r="N402" i="77"/>
  <c r="N368" i="77"/>
  <c r="V334" i="77"/>
  <c r="P334" i="77"/>
  <c r="N334" i="77"/>
  <c r="N208" i="77"/>
  <c r="N198" i="77"/>
  <c r="N190" i="77"/>
  <c r="Z182" i="77"/>
  <c r="N182" i="77"/>
  <c r="AB162" i="77"/>
  <c r="AB163" i="77" s="1"/>
  <c r="R162" i="77"/>
  <c r="R163" i="77" s="1"/>
  <c r="P162" i="77"/>
  <c r="P163" i="77" s="1"/>
  <c r="N162" i="77"/>
  <c r="AB100" i="77"/>
  <c r="Z100" i="77"/>
  <c r="X100" i="77"/>
  <c r="V100" i="77"/>
  <c r="T100" i="77"/>
  <c r="N100" i="77"/>
  <c r="AB73" i="77"/>
  <c r="Z73" i="77"/>
  <c r="X73" i="77"/>
  <c r="V73" i="77"/>
  <c r="T73" i="77"/>
  <c r="N73" i="77"/>
  <c r="R55" i="77"/>
  <c r="P55" i="77"/>
  <c r="N55" i="77"/>
  <c r="R29" i="77"/>
  <c r="P29" i="77"/>
  <c r="N29" i="77"/>
  <c r="N14" i="77"/>
  <c r="T599" i="77"/>
  <c r="N599" i="77"/>
  <c r="N581" i="77"/>
  <c r="N573" i="77"/>
  <c r="N529" i="77"/>
  <c r="N509" i="77"/>
  <c r="N501" i="77"/>
  <c r="N493" i="77"/>
  <c r="N485" i="77"/>
  <c r="AB469" i="77"/>
  <c r="N469" i="77"/>
  <c r="N461" i="77"/>
  <c r="N453" i="77"/>
  <c r="N401" i="77"/>
  <c r="N393" i="77"/>
  <c r="V349" i="77"/>
  <c r="P349" i="77"/>
  <c r="N349" i="77"/>
  <c r="U341" i="77"/>
  <c r="P341" i="77"/>
  <c r="N341" i="77"/>
  <c r="V333" i="77"/>
  <c r="P333" i="77"/>
  <c r="N333" i="77"/>
  <c r="V325" i="77"/>
  <c r="P325" i="77"/>
  <c r="N325" i="77"/>
  <c r="V317" i="77"/>
  <c r="P317" i="77"/>
  <c r="N317" i="77"/>
  <c r="N207" i="77"/>
  <c r="N197" i="77"/>
  <c r="N189" i="77"/>
  <c r="N149" i="77"/>
  <c r="N141" i="77"/>
  <c r="N133" i="77"/>
  <c r="N125" i="77"/>
  <c r="N117" i="77"/>
  <c r="N109" i="77"/>
  <c r="AB98" i="77"/>
  <c r="Z98" i="77"/>
  <c r="X98" i="77"/>
  <c r="V98" i="77"/>
  <c r="T98" i="77"/>
  <c r="N98" i="77"/>
  <c r="AB72" i="77"/>
  <c r="Z72" i="77"/>
  <c r="X72" i="77"/>
  <c r="V72" i="77"/>
  <c r="T72" i="77"/>
  <c r="N72" i="77"/>
  <c r="R62" i="77"/>
  <c r="P62" i="77"/>
  <c r="N62" i="77"/>
  <c r="R54" i="77"/>
  <c r="P54" i="77"/>
  <c r="N54" i="77"/>
  <c r="R28" i="77"/>
  <c r="P28" i="77"/>
  <c r="N28" i="77"/>
  <c r="N13" i="77"/>
  <c r="T602" i="77"/>
  <c r="N602" i="77"/>
  <c r="N576" i="77"/>
  <c r="AB472" i="77"/>
  <c r="N472" i="77"/>
  <c r="N370" i="77"/>
  <c r="V344" i="77"/>
  <c r="P344" i="77"/>
  <c r="N344" i="77"/>
  <c r="V312" i="77"/>
  <c r="P312" i="77"/>
  <c r="N312" i="77"/>
  <c r="N220" i="77"/>
  <c r="N154" i="77"/>
  <c r="N128" i="77"/>
  <c r="AB75" i="77"/>
  <c r="Z75" i="77"/>
  <c r="X75" i="77"/>
  <c r="V75" i="77"/>
  <c r="T75" i="77"/>
  <c r="N75" i="77"/>
  <c r="N511" i="77"/>
  <c r="N487" i="77"/>
  <c r="N455" i="77"/>
  <c r="N395" i="77"/>
  <c r="N361" i="77"/>
  <c r="V327" i="77"/>
  <c r="P327" i="77"/>
  <c r="N327" i="77"/>
  <c r="N111" i="77"/>
  <c r="AB82" i="77"/>
  <c r="Z82" i="77"/>
  <c r="X82" i="77"/>
  <c r="V82" i="77"/>
  <c r="T82" i="77"/>
  <c r="N82" i="77"/>
  <c r="R30" i="77"/>
  <c r="P30" i="77"/>
  <c r="N30" i="77"/>
  <c r="N592" i="77"/>
  <c r="N564" i="77"/>
  <c r="N538" i="77"/>
  <c r="N510" i="77"/>
  <c r="AB470" i="77"/>
  <c r="N470" i="77"/>
  <c r="N386" i="77"/>
  <c r="N360" i="77"/>
  <c r="V326" i="77"/>
  <c r="P326" i="77"/>
  <c r="N326" i="77"/>
  <c r="N590" i="77"/>
  <c r="N560" i="77"/>
  <c r="N536" i="77"/>
  <c r="N508" i="77"/>
  <c r="N484" i="77"/>
  <c r="N460" i="77"/>
  <c r="N444" i="77"/>
  <c r="N400" i="77"/>
  <c r="N374" i="77"/>
  <c r="V348" i="77"/>
  <c r="P348" i="77"/>
  <c r="N348" i="77"/>
  <c r="V332" i="77"/>
  <c r="P332" i="77"/>
  <c r="N332" i="77"/>
  <c r="N148" i="77"/>
  <c r="N132" i="77"/>
  <c r="N108" i="77"/>
  <c r="R61" i="77"/>
  <c r="P61" i="77"/>
  <c r="N61" i="77"/>
  <c r="T605" i="77"/>
  <c r="N605" i="77"/>
  <c r="N589" i="77"/>
  <c r="N579" i="77"/>
  <c r="AB571" i="77"/>
  <c r="AB583" i="77" s="1"/>
  <c r="P571" i="77"/>
  <c r="P583" i="77" s="1"/>
  <c r="N571" i="77"/>
  <c r="N559" i="77"/>
  <c r="N543" i="77"/>
  <c r="N535" i="77"/>
  <c r="N527" i="77"/>
  <c r="N515" i="77"/>
  <c r="N507" i="77"/>
  <c r="N499" i="77"/>
  <c r="N491" i="77"/>
  <c r="N483" i="77"/>
  <c r="AB475" i="77"/>
  <c r="N475" i="77"/>
  <c r="N459" i="77"/>
  <c r="N451" i="77"/>
  <c r="N381" i="77"/>
  <c r="N373" i="77"/>
  <c r="N365" i="77"/>
  <c r="N357" i="77"/>
  <c r="V347" i="77"/>
  <c r="P347" i="77"/>
  <c r="N347" i="77"/>
  <c r="V339" i="77"/>
  <c r="P339" i="77"/>
  <c r="N339" i="77"/>
  <c r="V331" i="77"/>
  <c r="P331" i="77"/>
  <c r="N331" i="77"/>
  <c r="V323" i="77"/>
  <c r="P323" i="77"/>
  <c r="N323" i="77"/>
  <c r="V315" i="77"/>
  <c r="P315" i="77"/>
  <c r="N315" i="77"/>
  <c r="N205" i="77"/>
  <c r="N195" i="77"/>
  <c r="N187" i="77"/>
  <c r="N157" i="77"/>
  <c r="N123" i="77"/>
  <c r="R60" i="77"/>
  <c r="P60" i="77"/>
  <c r="N60" i="77"/>
  <c r="R52" i="77"/>
  <c r="P52" i="77"/>
  <c r="N52" i="77"/>
  <c r="R34" i="77"/>
  <c r="P34" i="77"/>
  <c r="N34" i="77"/>
  <c r="R26" i="77"/>
  <c r="P26" i="77"/>
  <c r="N26" i="77"/>
  <c r="N19" i="77"/>
  <c r="L621" i="80"/>
  <c r="N504" i="77"/>
  <c r="N456" i="77"/>
  <c r="N396" i="77"/>
  <c r="V336" i="77"/>
  <c r="P336" i="77"/>
  <c r="N336" i="77"/>
  <c r="N184" i="77"/>
  <c r="N120" i="77"/>
  <c r="N479" i="77"/>
  <c r="N387" i="77"/>
  <c r="V343" i="77"/>
  <c r="P343" i="77"/>
  <c r="N343" i="77"/>
  <c r="N135" i="77"/>
  <c r="T600" i="77"/>
  <c r="N600" i="77"/>
  <c r="N546" i="77"/>
  <c r="N494" i="77"/>
  <c r="N454" i="77"/>
  <c r="N394" i="77"/>
  <c r="V342" i="77"/>
  <c r="P342" i="77"/>
  <c r="N342" i="77"/>
  <c r="T598" i="77"/>
  <c r="N598" i="77"/>
  <c r="N572" i="77"/>
  <c r="N500" i="77"/>
  <c r="AB468" i="77"/>
  <c r="N468" i="77"/>
  <c r="N392" i="77"/>
  <c r="N358" i="77"/>
  <c r="V324" i="77"/>
  <c r="P324" i="77"/>
  <c r="N324" i="77"/>
  <c r="N124" i="77"/>
  <c r="AB97" i="77"/>
  <c r="Z97" i="77"/>
  <c r="X97" i="77"/>
  <c r="V97" i="77"/>
  <c r="T97" i="77"/>
  <c r="N97" i="77"/>
  <c r="R53" i="77"/>
  <c r="P53" i="77"/>
  <c r="N53" i="77"/>
  <c r="N550" i="77"/>
  <c r="N406" i="77"/>
  <c r="N398" i="77"/>
  <c r="N390" i="77"/>
  <c r="V346" i="77"/>
  <c r="P346" i="77"/>
  <c r="N346" i="77"/>
  <c r="V338" i="77"/>
  <c r="P338" i="77"/>
  <c r="N338" i="77"/>
  <c r="V330" i="77"/>
  <c r="P330" i="77"/>
  <c r="N330" i="77"/>
  <c r="V322" i="77"/>
  <c r="P322" i="77"/>
  <c r="N322" i="77"/>
  <c r="V314" i="77"/>
  <c r="P314" i="77"/>
  <c r="N314" i="77"/>
  <c r="N204" i="77"/>
  <c r="N194" i="77"/>
  <c r="N186" i="77"/>
  <c r="N156" i="77"/>
  <c r="N146" i="77"/>
  <c r="N138" i="77"/>
  <c r="N130" i="77"/>
  <c r="N106" i="77"/>
  <c r="AB95" i="77"/>
  <c r="Z95" i="77"/>
  <c r="X95" i="77"/>
  <c r="V95" i="77"/>
  <c r="T95" i="77"/>
  <c r="N95" i="77"/>
  <c r="R67" i="77"/>
  <c r="P67" i="77"/>
  <c r="N67" i="77"/>
  <c r="R59" i="77"/>
  <c r="P59" i="77"/>
  <c r="N59" i="77"/>
  <c r="R51" i="77"/>
  <c r="P51" i="77"/>
  <c r="N51" i="77"/>
  <c r="R33" i="77"/>
  <c r="P33" i="77"/>
  <c r="N33" i="77"/>
  <c r="R25" i="77"/>
  <c r="P25" i="77"/>
  <c r="N25" i="77"/>
  <c r="N18" i="77"/>
  <c r="N586" i="77"/>
  <c r="N488" i="77"/>
  <c r="N464" i="77"/>
  <c r="N378" i="77"/>
  <c r="N354" i="77"/>
  <c r="V320" i="77"/>
  <c r="P320" i="77"/>
  <c r="N320" i="77"/>
  <c r="N144" i="77"/>
  <c r="R57" i="77"/>
  <c r="P57" i="77"/>
  <c r="N57" i="77"/>
  <c r="R23" i="77"/>
  <c r="P23" i="77"/>
  <c r="N23" i="77"/>
  <c r="T601" i="77"/>
  <c r="N601" i="77"/>
  <c r="N539" i="77"/>
  <c r="N503" i="77"/>
  <c r="AB471" i="77"/>
  <c r="N471" i="77"/>
  <c r="N377" i="77"/>
  <c r="V319" i="77"/>
  <c r="P319" i="77"/>
  <c r="N319" i="77"/>
  <c r="N153" i="77"/>
  <c r="N119" i="77"/>
  <c r="R64" i="77"/>
  <c r="P64" i="77"/>
  <c r="N64" i="77"/>
  <c r="N582" i="77"/>
  <c r="N486" i="77"/>
  <c r="N462" i="77"/>
  <c r="N446" i="77"/>
  <c r="N376" i="77"/>
  <c r="V350" i="77"/>
  <c r="P350" i="77"/>
  <c r="N350" i="77"/>
  <c r="V318" i="77"/>
  <c r="P318" i="77"/>
  <c r="N318" i="77"/>
  <c r="N580" i="77"/>
  <c r="N552" i="77"/>
  <c r="N528" i="77"/>
  <c r="N492" i="77"/>
  <c r="AB476" i="77"/>
  <c r="N476" i="77"/>
  <c r="N452" i="77"/>
  <c r="N382" i="77"/>
  <c r="N366" i="77"/>
  <c r="V340" i="77"/>
  <c r="P340" i="77"/>
  <c r="N340" i="77"/>
  <c r="V316" i="77"/>
  <c r="P316" i="77"/>
  <c r="N316" i="77"/>
  <c r="N188" i="77"/>
  <c r="N140" i="77"/>
  <c r="N116" i="77"/>
  <c r="T597" i="77"/>
  <c r="N597" i="77"/>
  <c r="T604" i="77"/>
  <c r="N604" i="77"/>
  <c r="T596" i="77"/>
  <c r="N596" i="77"/>
  <c r="N578" i="77"/>
  <c r="N570" i="77"/>
  <c r="N558" i="77"/>
  <c r="N542" i="77"/>
  <c r="N534" i="77"/>
  <c r="N514" i="77"/>
  <c r="N498" i="77"/>
  <c r="N490" i="77"/>
  <c r="N482" i="77"/>
  <c r="AB474" i="77"/>
  <c r="N474" i="77"/>
  <c r="N458" i="77"/>
  <c r="N450" i="77"/>
  <c r="T595" i="77"/>
  <c r="N595" i="77"/>
  <c r="N587" i="77"/>
  <c r="N577" i="77"/>
  <c r="N557" i="77"/>
  <c r="N549" i="77"/>
  <c r="N541" i="77"/>
  <c r="N533" i="77"/>
  <c r="N513" i="77"/>
  <c r="N505" i="77"/>
  <c r="N497" i="77"/>
  <c r="N481" i="77"/>
  <c r="AB473" i="77"/>
  <c r="N473" i="77"/>
  <c r="N457" i="77"/>
  <c r="N449" i="77"/>
  <c r="N405" i="77"/>
  <c r="N397" i="77"/>
  <c r="N379" i="77"/>
  <c r="N371" i="77"/>
  <c r="N363" i="77"/>
  <c r="N355" i="77"/>
  <c r="V345" i="77"/>
  <c r="P345" i="77"/>
  <c r="N345" i="77"/>
  <c r="V337" i="77"/>
  <c r="P337" i="77"/>
  <c r="N337" i="77"/>
  <c r="V329" i="77"/>
  <c r="P329" i="77"/>
  <c r="N329" i="77"/>
  <c r="V321" i="77"/>
  <c r="P321" i="77"/>
  <c r="N321" i="77"/>
  <c r="V313" i="77"/>
  <c r="P313" i="77"/>
  <c r="N313" i="77"/>
  <c r="N221" i="77"/>
  <c r="N193" i="77"/>
  <c r="N185" i="77"/>
  <c r="N145" i="77"/>
  <c r="N137" i="77"/>
  <c r="N129" i="77"/>
  <c r="N121" i="77"/>
  <c r="N113" i="77"/>
  <c r="N105" i="77"/>
  <c r="AB94" i="77"/>
  <c r="Z94" i="77"/>
  <c r="X94" i="77"/>
  <c r="V94" i="77"/>
  <c r="T94" i="77"/>
  <c r="N94" i="77"/>
  <c r="R66" i="77"/>
  <c r="P66" i="77"/>
  <c r="N66" i="77"/>
  <c r="R58" i="77"/>
  <c r="P58" i="77"/>
  <c r="N58" i="77"/>
  <c r="R50" i="77"/>
  <c r="P50" i="77"/>
  <c r="N50" i="77"/>
  <c r="R32" i="77"/>
  <c r="P32" i="77"/>
  <c r="N32" i="77"/>
  <c r="R24" i="77"/>
  <c r="P24" i="77"/>
  <c r="N24" i="77"/>
  <c r="N17" i="77"/>
  <c r="O621" i="80"/>
  <c r="M621" i="80"/>
  <c r="I621" i="80"/>
  <c r="I17" i="80" s="1"/>
  <c r="J612" i="77"/>
  <c r="AT374" i="77" l="1"/>
  <c r="AS374" i="77" s="1"/>
  <c r="H374" i="77" s="1"/>
  <c r="AT483" i="77"/>
  <c r="AS483" i="77" s="1"/>
  <c r="H483" i="77" s="1"/>
  <c r="AT436" i="77"/>
  <c r="AS436" i="77" s="1"/>
  <c r="AT493" i="77"/>
  <c r="AT57" i="77"/>
  <c r="AT343" i="77"/>
  <c r="AS343" i="77" s="1"/>
  <c r="AT303" i="77"/>
  <c r="AS303" i="77" s="1"/>
  <c r="AT259" i="77"/>
  <c r="AS259" i="77" s="1"/>
  <c r="H259" i="77" s="1"/>
  <c r="AT336" i="77"/>
  <c r="AS336" i="77" s="1"/>
  <c r="H336" i="77" s="1"/>
  <c r="AT316" i="77"/>
  <c r="AS316" i="77" s="1"/>
  <c r="AT311" i="77"/>
  <c r="AS311" i="77" s="1"/>
  <c r="H311" i="77" s="1"/>
  <c r="AT315" i="77"/>
  <c r="AS315" i="77" s="1"/>
  <c r="H315" i="77" s="1"/>
  <c r="AT403" i="77"/>
  <c r="AS403" i="77" s="1"/>
  <c r="AT546" i="77"/>
  <c r="AT344" i="77"/>
  <c r="AS344" i="77" s="1"/>
  <c r="H344" i="77" s="1"/>
  <c r="AT92" i="77"/>
  <c r="AS92" i="77" s="1"/>
  <c r="H92" i="77" s="1"/>
  <c r="AT446" i="77"/>
  <c r="AS446" i="77" s="1"/>
  <c r="H446" i="77" s="1"/>
  <c r="AV450" i="77"/>
  <c r="AU450" i="77" s="1"/>
  <c r="AV459" i="77"/>
  <c r="AU459" i="77" s="1"/>
  <c r="AT335" i="77"/>
  <c r="AS335" i="77" s="1"/>
  <c r="AT370" i="77"/>
  <c r="AS370" i="77" s="1"/>
  <c r="H370" i="77" s="1"/>
  <c r="AT392" i="77"/>
  <c r="AS392" i="77" s="1"/>
  <c r="AT349" i="77"/>
  <c r="AS349" i="77" s="1"/>
  <c r="H349" i="77" s="1"/>
  <c r="AT220" i="77"/>
  <c r="AS220" i="77" s="1"/>
  <c r="H220" i="77" s="1"/>
  <c r="AT346" i="77"/>
  <c r="AS346" i="77" s="1"/>
  <c r="AT497" i="77"/>
  <c r="AS497" i="77" s="1"/>
  <c r="H497" i="77" s="1"/>
  <c r="AT73" i="77"/>
  <c r="AS73" i="77" s="1"/>
  <c r="AT396" i="77"/>
  <c r="AS396" i="77" s="1"/>
  <c r="H396" i="77" s="1"/>
  <c r="AT347" i="77"/>
  <c r="AS347" i="77" s="1"/>
  <c r="H347" i="77" s="1"/>
  <c r="AT341" i="77"/>
  <c r="AS341" i="77" s="1"/>
  <c r="H341" i="77" s="1"/>
  <c r="AT355" i="77"/>
  <c r="AS355" i="77" s="1"/>
  <c r="H355" i="77" s="1"/>
  <c r="AT319" i="77"/>
  <c r="AS319" i="77" s="1"/>
  <c r="AV571" i="77"/>
  <c r="AU571" i="77" s="1"/>
  <c r="AT362" i="77"/>
  <c r="AS362" i="77" s="1"/>
  <c r="H362" i="77" s="1"/>
  <c r="AT369" i="77"/>
  <c r="AS369" i="77" s="1"/>
  <c r="H369" i="77" s="1"/>
  <c r="AT306" i="77"/>
  <c r="AS306" i="77" s="1"/>
  <c r="AT238" i="77"/>
  <c r="AS238" i="77" s="1"/>
  <c r="AT317" i="77"/>
  <c r="AS317" i="77" s="1"/>
  <c r="AT400" i="77"/>
  <c r="AS400" i="77" s="1"/>
  <c r="AT357" i="77"/>
  <c r="AS357" i="77" s="1"/>
  <c r="H357" i="77" s="1"/>
  <c r="AT379" i="77"/>
  <c r="AS379" i="77" s="1"/>
  <c r="H379" i="77" s="1"/>
  <c r="AT471" i="77"/>
  <c r="AS471" i="77" s="1"/>
  <c r="H471" i="77" s="1"/>
  <c r="AT117" i="77"/>
  <c r="AS117" i="77" s="1"/>
  <c r="H117" i="77" s="1"/>
  <c r="AT360" i="77"/>
  <c r="AS360" i="77" s="1"/>
  <c r="H360" i="77" s="1"/>
  <c r="AT350" i="77"/>
  <c r="AS350" i="77" s="1"/>
  <c r="H350" i="77" s="1"/>
  <c r="AT378" i="77"/>
  <c r="AS378" i="77" s="1"/>
  <c r="H378" i="77" s="1"/>
  <c r="AT406" i="77"/>
  <c r="AS406" i="77" s="1"/>
  <c r="AT484" i="77"/>
  <c r="AS484" i="77" s="1"/>
  <c r="H484" i="77" s="1"/>
  <c r="AT475" i="77"/>
  <c r="AS475" i="77" s="1"/>
  <c r="H475" i="77" s="1"/>
  <c r="AT376" i="77"/>
  <c r="AS376" i="77" s="1"/>
  <c r="H376" i="77" s="1"/>
  <c r="AT60" i="77"/>
  <c r="AS60" i="77" s="1"/>
  <c r="AT381" i="77"/>
  <c r="AS381" i="77" s="1"/>
  <c r="H381" i="77" s="1"/>
  <c r="AT29" i="77"/>
  <c r="AS29" i="77" s="1"/>
  <c r="AT513" i="77"/>
  <c r="AS513" i="77" s="1"/>
  <c r="H513" i="77" s="1"/>
  <c r="AT312" i="77"/>
  <c r="AS312" i="77" s="1"/>
  <c r="H312" i="77" s="1"/>
  <c r="AT535" i="77"/>
  <c r="AT324" i="77"/>
  <c r="AS324" i="77" s="1"/>
  <c r="AT254" i="77"/>
  <c r="AS254" i="77" s="1"/>
  <c r="AT363" i="77"/>
  <c r="AS363" i="77" s="1"/>
  <c r="H363" i="77" s="1"/>
  <c r="AV577" i="77"/>
  <c r="AU577" i="77" s="1"/>
  <c r="AT550" i="77"/>
  <c r="AS550" i="77" s="1"/>
  <c r="H550" i="77" s="1"/>
  <c r="AT149" i="77"/>
  <c r="AS149" i="77" s="1"/>
  <c r="H149" i="77" s="1"/>
  <c r="AT482" i="77"/>
  <c r="AS482" i="77" s="1"/>
  <c r="H482" i="77" s="1"/>
  <c r="AT515" i="77"/>
  <c r="AS515" i="77" s="1"/>
  <c r="H515" i="77" s="1"/>
  <c r="AT592" i="77"/>
  <c r="AT23" i="77"/>
  <c r="AT283" i="77"/>
  <c r="AS283" i="77" s="1"/>
  <c r="H283" i="77" s="1"/>
  <c r="AT345" i="77"/>
  <c r="AS345" i="77" s="1"/>
  <c r="H345" i="77" s="1"/>
  <c r="AT393" i="77"/>
  <c r="AS393" i="77" s="1"/>
  <c r="H393" i="77" s="1"/>
  <c r="AT354" i="77"/>
  <c r="AS354" i="77" s="1"/>
  <c r="AT401" i="77"/>
  <c r="AS401" i="77" s="1"/>
  <c r="AT472" i="77"/>
  <c r="AS472" i="77" s="1"/>
  <c r="H472" i="77" s="1"/>
  <c r="AT72" i="77"/>
  <c r="AS72" i="77" s="1"/>
  <c r="AT500" i="77"/>
  <c r="AS500" i="77" s="1"/>
  <c r="H500" i="77" s="1"/>
  <c r="AT66" i="77"/>
  <c r="AS66" i="77" s="1"/>
  <c r="AT221" i="77"/>
  <c r="AS221" i="77" s="1"/>
  <c r="H221" i="77" s="1"/>
  <c r="AT373" i="77"/>
  <c r="AS373" i="77" s="1"/>
  <c r="H373" i="77" s="1"/>
  <c r="AT395" i="77"/>
  <c r="AS395" i="77" s="1"/>
  <c r="H395" i="77" s="1"/>
  <c r="AT503" i="77"/>
  <c r="AS503" i="77" s="1"/>
  <c r="H503" i="77" s="1"/>
  <c r="AT323" i="77"/>
  <c r="AS323" i="77" s="1"/>
  <c r="AT371" i="77"/>
  <c r="AS371" i="77" s="1"/>
  <c r="H371" i="77" s="1"/>
  <c r="AT390" i="77"/>
  <c r="AS390" i="77" s="1"/>
  <c r="H390" i="77" s="1"/>
  <c r="AT476" i="77"/>
  <c r="AS476" i="77" s="1"/>
  <c r="H476" i="77" s="1"/>
  <c r="AT511" i="77"/>
  <c r="AS511" i="77" s="1"/>
  <c r="H511" i="77" s="1"/>
  <c r="AT498" i="77"/>
  <c r="AS498" i="77" s="1"/>
  <c r="H498" i="77" s="1"/>
  <c r="AT28" i="77"/>
  <c r="AS28" i="77" s="1"/>
  <c r="AT509" i="77"/>
  <c r="AS509" i="77" s="1"/>
  <c r="H509" i="77" s="1"/>
  <c r="AT510" i="77"/>
  <c r="AS510" i="77" s="1"/>
  <c r="H510" i="77" s="1"/>
  <c r="AT327" i="77"/>
  <c r="AS327" i="77" s="1"/>
  <c r="H327" i="77" s="1"/>
  <c r="AT402" i="77"/>
  <c r="AS402" i="77" s="1"/>
  <c r="H402" i="77" s="1"/>
  <c r="AT366" i="77"/>
  <c r="AS366" i="77" s="1"/>
  <c r="H366" i="77" s="1"/>
  <c r="AT318" i="77"/>
  <c r="AS318" i="77" s="1"/>
  <c r="AT187" i="77"/>
  <c r="AS187" i="77" s="1"/>
  <c r="H187" i="77" s="1"/>
  <c r="AT501" i="77"/>
  <c r="AS501" i="77" s="1"/>
  <c r="H501" i="77" s="1"/>
  <c r="AT527" i="77"/>
  <c r="AS527" i="77" s="1"/>
  <c r="H527" i="77" s="1"/>
  <c r="AT494" i="77"/>
  <c r="AS494" i="77" s="1"/>
  <c r="H494" i="77" s="1"/>
  <c r="AT313" i="77"/>
  <c r="AS313" i="77" s="1"/>
  <c r="H313" i="77" s="1"/>
  <c r="AT331" i="77"/>
  <c r="AS331" i="77" s="1"/>
  <c r="H331" i="77" s="1"/>
  <c r="AT397" i="77"/>
  <c r="AS397" i="77" s="1"/>
  <c r="AT398" i="77"/>
  <c r="AS398" i="77" s="1"/>
  <c r="H398" i="77" s="1"/>
  <c r="AT505" i="77"/>
  <c r="AS505" i="77" s="1"/>
  <c r="H505" i="77" s="1"/>
  <c r="AT460" i="77"/>
  <c r="AT485" i="77"/>
  <c r="AS485" i="77" s="1"/>
  <c r="H485" i="77" s="1"/>
  <c r="AT428" i="77"/>
  <c r="AS428" i="77" s="1"/>
  <c r="H428" i="77" s="1"/>
  <c r="AT321" i="77"/>
  <c r="AS321" i="77" s="1"/>
  <c r="AT325" i="77"/>
  <c r="AS325" i="77" s="1"/>
  <c r="AT100" i="77"/>
  <c r="AS100" i="77" s="1"/>
  <c r="H100" i="77" s="1"/>
  <c r="AT338" i="77"/>
  <c r="AS338" i="77" s="1"/>
  <c r="H338" i="77" s="1"/>
  <c r="AT431" i="77"/>
  <c r="AS431" i="77" s="1"/>
  <c r="H431" i="77" s="1"/>
  <c r="AT64" i="77"/>
  <c r="AS64" i="77" s="1"/>
  <c r="AT365" i="77"/>
  <c r="AS365" i="77" s="1"/>
  <c r="H365" i="77" s="1"/>
  <c r="AT333" i="77"/>
  <c r="AS333" i="77" s="1"/>
  <c r="H333" i="77" s="1"/>
  <c r="AT386" i="77"/>
  <c r="AS386" i="77" s="1"/>
  <c r="H386" i="77" s="1"/>
  <c r="AT394" i="77"/>
  <c r="AS394" i="77" s="1"/>
  <c r="H394" i="77" s="1"/>
  <c r="AS453" i="77"/>
  <c r="H453" i="77" s="1"/>
  <c r="AV453" i="77"/>
  <c r="AU453" i="77" s="1"/>
  <c r="AS207" i="77"/>
  <c r="H207" i="77" s="1"/>
  <c r="AV207" i="77"/>
  <c r="AU207" i="77" s="1"/>
  <c r="AS531" i="77"/>
  <c r="AV531" i="77"/>
  <c r="AU531" i="77" s="1"/>
  <c r="AS127" i="77"/>
  <c r="H127" i="77" s="1"/>
  <c r="AV127" i="77"/>
  <c r="AU127" i="77" s="1"/>
  <c r="AS493" i="77"/>
  <c r="H493" i="77" s="1"/>
  <c r="AV493" i="77"/>
  <c r="AU493" i="77" s="1"/>
  <c r="AS57" i="77"/>
  <c r="AV57" i="77"/>
  <c r="AU57" i="77" s="1"/>
  <c r="AS108" i="77"/>
  <c r="H108" i="77" s="1"/>
  <c r="AV108" i="77"/>
  <c r="AU108" i="77" s="1"/>
  <c r="AS124" i="77"/>
  <c r="H124" i="77" s="1"/>
  <c r="AV124" i="77"/>
  <c r="AU124" i="77" s="1"/>
  <c r="AP290" i="77"/>
  <c r="AR290" i="77"/>
  <c r="AP285" i="77"/>
  <c r="AR285" i="77"/>
  <c r="AP433" i="77"/>
  <c r="AR433" i="77"/>
  <c r="AP412" i="77"/>
  <c r="AR412" i="77"/>
  <c r="AP225" i="77"/>
  <c r="AR225" i="77"/>
  <c r="AP522" i="77"/>
  <c r="AR522" i="77"/>
  <c r="AP78" i="77"/>
  <c r="AR78" i="77"/>
  <c r="AP289" i="77"/>
  <c r="AR289" i="77"/>
  <c r="AP87" i="77"/>
  <c r="AR87" i="77"/>
  <c r="AP199" i="77"/>
  <c r="AR199" i="77"/>
  <c r="AT267" i="77"/>
  <c r="AS267" i="77" s="1"/>
  <c r="H267" i="77" s="1"/>
  <c r="AT470" i="77"/>
  <c r="AS470" i="77" s="1"/>
  <c r="H470" i="77" s="1"/>
  <c r="AT377" i="77"/>
  <c r="AS377" i="77" s="1"/>
  <c r="H377" i="77" s="1"/>
  <c r="AT342" i="77"/>
  <c r="AS342" i="77" s="1"/>
  <c r="H342" i="77" s="1"/>
  <c r="AT358" i="77"/>
  <c r="AS358" i="77" s="1"/>
  <c r="H358" i="77" s="1"/>
  <c r="AT334" i="77"/>
  <c r="AS334" i="77" s="1"/>
  <c r="H334" i="77" s="1"/>
  <c r="AT183" i="77"/>
  <c r="AT487" i="77"/>
  <c r="AS487" i="77" s="1"/>
  <c r="H487" i="77" s="1"/>
  <c r="AT488" i="77"/>
  <c r="AS488" i="77" s="1"/>
  <c r="H488" i="77" s="1"/>
  <c r="AT182" i="77"/>
  <c r="AS182" i="77" s="1"/>
  <c r="H182" i="77" s="1"/>
  <c r="AT67" i="77"/>
  <c r="AS67" i="77" s="1"/>
  <c r="AT156" i="77"/>
  <c r="AS156" i="77" s="1"/>
  <c r="H156" i="77" s="1"/>
  <c r="AT157" i="77"/>
  <c r="AS157" i="77" s="1"/>
  <c r="AP293" i="77"/>
  <c r="AR293" i="77"/>
  <c r="AP411" i="77"/>
  <c r="AR411" i="77"/>
  <c r="AP46" i="77"/>
  <c r="AR46" i="77"/>
  <c r="AP427" i="77"/>
  <c r="AR427" i="77"/>
  <c r="AP80" i="77"/>
  <c r="AR80" i="77"/>
  <c r="AP432" i="77"/>
  <c r="AR432" i="77"/>
  <c r="AP96" i="77"/>
  <c r="AP101" i="77" s="1"/>
  <c r="AR96" i="77"/>
  <c r="AT474" i="77"/>
  <c r="AS474" i="77" s="1"/>
  <c r="H474" i="77" s="1"/>
  <c r="AT512" i="77"/>
  <c r="AS512" i="77" s="1"/>
  <c r="H512" i="77" s="1"/>
  <c r="AT291" i="77"/>
  <c r="AS291" i="77" s="1"/>
  <c r="H291" i="77" s="1"/>
  <c r="AV539" i="77"/>
  <c r="AU539" i="77" s="1"/>
  <c r="AV579" i="77"/>
  <c r="AU579" i="77" s="1"/>
  <c r="AT502" i="77"/>
  <c r="AV106" i="77"/>
  <c r="AU106" i="77" s="1"/>
  <c r="AT382" i="77"/>
  <c r="AS382" i="77" s="1"/>
  <c r="H382" i="77" s="1"/>
  <c r="AT197" i="77"/>
  <c r="AS197" i="77" s="1"/>
  <c r="H197" i="77" s="1"/>
  <c r="AT481" i="77"/>
  <c r="AS481" i="77" s="1"/>
  <c r="H481" i="77" s="1"/>
  <c r="AT423" i="77"/>
  <c r="AS423" i="77" s="1"/>
  <c r="AT490" i="77"/>
  <c r="AS490" i="77" s="1"/>
  <c r="H490" i="77" s="1"/>
  <c r="AT330" i="77"/>
  <c r="AS330" i="77" s="1"/>
  <c r="H330" i="77" s="1"/>
  <c r="AT578" i="77"/>
  <c r="AT469" i="77"/>
  <c r="AS469" i="77" s="1"/>
  <c r="H469" i="77" s="1"/>
  <c r="AP416" i="77"/>
  <c r="AR416" i="77"/>
  <c r="AP43" i="77"/>
  <c r="AR43" i="77"/>
  <c r="AP233" i="77"/>
  <c r="AR233" i="77"/>
  <c r="AP435" i="77"/>
  <c r="AR435" i="77"/>
  <c r="AP191" i="77"/>
  <c r="AR191" i="77"/>
  <c r="AP414" i="77"/>
  <c r="AR414" i="77"/>
  <c r="AP466" i="77"/>
  <c r="AR466" i="77"/>
  <c r="AT275" i="77"/>
  <c r="AS275" i="77" s="1"/>
  <c r="H275" i="77" s="1"/>
  <c r="AT339" i="77"/>
  <c r="AS339" i="77" s="1"/>
  <c r="H339" i="77" s="1"/>
  <c r="AT61" i="77"/>
  <c r="AS61" i="77" s="1"/>
  <c r="AT452" i="77"/>
  <c r="AT97" i="77"/>
  <c r="AS97" i="77" s="1"/>
  <c r="H97" i="77" s="1"/>
  <c r="AT564" i="77"/>
  <c r="AS564" i="77" s="1"/>
  <c r="H564" i="77" s="1"/>
  <c r="AT65" i="77"/>
  <c r="AS65" i="77" s="1"/>
  <c r="AT190" i="77"/>
  <c r="AS190" i="77" s="1"/>
  <c r="H190" i="77" s="1"/>
  <c r="AT570" i="77"/>
  <c r="AS570" i="77" s="1"/>
  <c r="H570" i="77" s="1"/>
  <c r="AT184" i="77"/>
  <c r="AS184" i="77" s="1"/>
  <c r="H184" i="77" s="1"/>
  <c r="AT185" i="77"/>
  <c r="AS185" i="77" s="1"/>
  <c r="H185" i="77" s="1"/>
  <c r="AP85" i="77"/>
  <c r="AR85" i="77"/>
  <c r="AP288" i="77"/>
  <c r="AR288" i="77"/>
  <c r="AP79" i="77"/>
  <c r="AR79" i="77"/>
  <c r="AP422" i="77"/>
  <c r="AR422" i="77"/>
  <c r="AP246" i="77"/>
  <c r="AR246" i="77"/>
  <c r="AN588" i="77"/>
  <c r="AR588" i="77"/>
  <c r="AP425" i="77"/>
  <c r="AR425" i="77"/>
  <c r="AP181" i="77"/>
  <c r="AR181" i="77"/>
  <c r="AP419" i="77"/>
  <c r="AR419" i="77"/>
  <c r="AP42" i="77"/>
  <c r="AR42" i="77"/>
  <c r="AP287" i="77"/>
  <c r="AR287" i="77"/>
  <c r="AP158" i="77"/>
  <c r="AP159" i="77" s="1"/>
  <c r="AR158" i="77"/>
  <c r="AP418" i="77"/>
  <c r="AR418" i="77"/>
  <c r="AP265" i="77"/>
  <c r="AR265" i="77"/>
  <c r="AP437" i="77"/>
  <c r="AR437" i="77"/>
  <c r="AP430" i="77"/>
  <c r="AR430" i="77"/>
  <c r="AP262" i="77"/>
  <c r="AR262" i="77"/>
  <c r="AP84" i="77"/>
  <c r="AR84" i="77"/>
  <c r="AP467" i="77"/>
  <c r="AR467" i="77"/>
  <c r="AP217" i="77"/>
  <c r="AR217" i="77"/>
  <c r="AP421" i="77"/>
  <c r="AR421" i="77"/>
  <c r="AT491" i="77"/>
  <c r="AS491" i="77" s="1"/>
  <c r="H491" i="77" s="1"/>
  <c r="AP351" i="77"/>
  <c r="AO351" i="77" s="1"/>
  <c r="AT504" i="77"/>
  <c r="AS504" i="77" s="1"/>
  <c r="H504" i="77" s="1"/>
  <c r="AT24" i="77"/>
  <c r="AS24" i="77" s="1"/>
  <c r="AT415" i="77"/>
  <c r="AS415" i="77" s="1"/>
  <c r="H415" i="77" s="1"/>
  <c r="AT508" i="77"/>
  <c r="AS508" i="77" s="1"/>
  <c r="H508" i="77" s="1"/>
  <c r="AT30" i="77"/>
  <c r="AS30" i="77" s="1"/>
  <c r="AT193" i="77"/>
  <c r="AS193" i="77" s="1"/>
  <c r="H193" i="77" s="1"/>
  <c r="AT468" i="77"/>
  <c r="AS468" i="77" s="1"/>
  <c r="H468" i="77" s="1"/>
  <c r="AT194" i="77"/>
  <c r="AS194" i="77" s="1"/>
  <c r="H194" i="77" s="1"/>
  <c r="AP424" i="77"/>
  <c r="AR424" i="77"/>
  <c r="AP249" i="77"/>
  <c r="AR249" i="77"/>
  <c r="AP40" i="77"/>
  <c r="AR40" i="77"/>
  <c r="AP222" i="77"/>
  <c r="AR222" i="77"/>
  <c r="AP196" i="77"/>
  <c r="AR196" i="77"/>
  <c r="AP413" i="77"/>
  <c r="AR413" i="77"/>
  <c r="AP284" i="77"/>
  <c r="AR284" i="77"/>
  <c r="AP438" i="77"/>
  <c r="AR438" i="77"/>
  <c r="AP278" i="77"/>
  <c r="AR278" i="77"/>
  <c r="AP77" i="77"/>
  <c r="AR77" i="77"/>
  <c r="AP410" i="77"/>
  <c r="AR410" i="77"/>
  <c r="AP519" i="77"/>
  <c r="AR519" i="77"/>
  <c r="AP420" i="77"/>
  <c r="AR420" i="77"/>
  <c r="AP521" i="77"/>
  <c r="AR521" i="77"/>
  <c r="AT195" i="77"/>
  <c r="AS195" i="77" s="1"/>
  <c r="H195" i="77" s="1"/>
  <c r="AT495" i="77"/>
  <c r="AS495" i="77" s="1"/>
  <c r="H495" i="77" s="1"/>
  <c r="AT340" i="77"/>
  <c r="AS340" i="77" s="1"/>
  <c r="H340" i="77" s="1"/>
  <c r="AT337" i="77"/>
  <c r="AS337" i="77" s="1"/>
  <c r="H337" i="77" s="1"/>
  <c r="AT25" i="77"/>
  <c r="AT326" i="77"/>
  <c r="AS326" i="77" s="1"/>
  <c r="AT186" i="77"/>
  <c r="AS186" i="77" s="1"/>
  <c r="H186" i="77" s="1"/>
  <c r="AT75" i="77"/>
  <c r="AS75" i="77" s="1"/>
  <c r="H75" i="77" s="1"/>
  <c r="AT188" i="77"/>
  <c r="AS188" i="77" s="1"/>
  <c r="H188" i="77" s="1"/>
  <c r="AT514" i="77"/>
  <c r="AS514" i="77" s="1"/>
  <c r="H514" i="77" s="1"/>
  <c r="AT189" i="77"/>
  <c r="AS189" i="77" s="1"/>
  <c r="H189" i="77" s="1"/>
  <c r="AT473" i="77"/>
  <c r="AS473" i="77" s="1"/>
  <c r="H473" i="77" s="1"/>
  <c r="AT507" i="77"/>
  <c r="AS507" i="77" s="1"/>
  <c r="H507" i="77" s="1"/>
  <c r="AT587" i="77"/>
  <c r="AT314" i="77"/>
  <c r="AS314" i="77" s="1"/>
  <c r="H314" i="77" s="1"/>
  <c r="AT58" i="77"/>
  <c r="AS58" i="77" s="1"/>
  <c r="AP48" i="77"/>
  <c r="AR48" i="77"/>
  <c r="AP270" i="77"/>
  <c r="AR270" i="77"/>
  <c r="AP86" i="77"/>
  <c r="AR86" i="77"/>
  <c r="AP429" i="77"/>
  <c r="AR429" i="77"/>
  <c r="AP47" i="77"/>
  <c r="AR47" i="77"/>
  <c r="AP292" i="77"/>
  <c r="AR292" i="77"/>
  <c r="AP480" i="77"/>
  <c r="AR480" i="77"/>
  <c r="AP41" i="77"/>
  <c r="AR41" i="77"/>
  <c r="AP286" i="77"/>
  <c r="AR286" i="77"/>
  <c r="AP426" i="77"/>
  <c r="AR426" i="77"/>
  <c r="AP520" i="77"/>
  <c r="AR520" i="77"/>
  <c r="AT486" i="77"/>
  <c r="AS486" i="77" s="1"/>
  <c r="H486" i="77" s="1"/>
  <c r="AT361" i="77"/>
  <c r="AS361" i="77" s="1"/>
  <c r="H361" i="77" s="1"/>
  <c r="AV558" i="77"/>
  <c r="AU558" i="77" s="1"/>
  <c r="AT492" i="77"/>
  <c r="AS492" i="77" s="1"/>
  <c r="H492" i="77" s="1"/>
  <c r="AT62" i="77"/>
  <c r="AS62" i="77" s="1"/>
  <c r="AT479" i="77"/>
  <c r="AS479" i="77" s="1"/>
  <c r="H479" i="77" s="1"/>
  <c r="AT59" i="77"/>
  <c r="AS59" i="77" s="1"/>
  <c r="AT125" i="77"/>
  <c r="AT205" i="77"/>
  <c r="AP417" i="77"/>
  <c r="AR417" i="77"/>
  <c r="AP496" i="77"/>
  <c r="AR496" i="77"/>
  <c r="AP434" i="77"/>
  <c r="AR434" i="77"/>
  <c r="AP45" i="77"/>
  <c r="AR45" i="77"/>
  <c r="AN173" i="77"/>
  <c r="AR173" i="77"/>
  <c r="AT98" i="77"/>
  <c r="AS98" i="77" s="1"/>
  <c r="H98" i="77" s="1"/>
  <c r="AT198" i="77"/>
  <c r="AS198" i="77" s="1"/>
  <c r="H198" i="77" s="1"/>
  <c r="AT200" i="77"/>
  <c r="AT322" i="77"/>
  <c r="AS322" i="77" s="1"/>
  <c r="AV495" i="77"/>
  <c r="AU495" i="77" s="1"/>
  <c r="AV512" i="77"/>
  <c r="AU512" i="77" s="1"/>
  <c r="AV100" i="77"/>
  <c r="AU100" i="77" s="1"/>
  <c r="AV499" i="77"/>
  <c r="AU499" i="77" s="1"/>
  <c r="AV119" i="77"/>
  <c r="AU119" i="77" s="1"/>
  <c r="AV448" i="77"/>
  <c r="AU448" i="77" s="1"/>
  <c r="AV456" i="77"/>
  <c r="AU456" i="77" s="1"/>
  <c r="AV464" i="77"/>
  <c r="AU464" i="77" s="1"/>
  <c r="AV559" i="77"/>
  <c r="AU559" i="77" s="1"/>
  <c r="AV116" i="77"/>
  <c r="AU116" i="77" s="1"/>
  <c r="AV148" i="77"/>
  <c r="AU148" i="77" s="1"/>
  <c r="AV140" i="77"/>
  <c r="AU140" i="77" s="1"/>
  <c r="AV109" i="77"/>
  <c r="AU109" i="77" s="1"/>
  <c r="AV444" i="77"/>
  <c r="AU444" i="77" s="1"/>
  <c r="AV529" i="77"/>
  <c r="AU529" i="77" s="1"/>
  <c r="AV135" i="77"/>
  <c r="AU135" i="77" s="1"/>
  <c r="AV145" i="77"/>
  <c r="AU145" i="77" s="1"/>
  <c r="AV455" i="77"/>
  <c r="AU455" i="77" s="1"/>
  <c r="AN39" i="77"/>
  <c r="AP39" i="77"/>
  <c r="AV405" i="77"/>
  <c r="AU405" i="77" s="1"/>
  <c r="AV137" i="77"/>
  <c r="AU137" i="77" s="1"/>
  <c r="AV589" i="77"/>
  <c r="AU589" i="77" s="1"/>
  <c r="AV462" i="77"/>
  <c r="AU462" i="77" s="1"/>
  <c r="AV133" i="77"/>
  <c r="AU133" i="77" s="1"/>
  <c r="AV461" i="77"/>
  <c r="AU461" i="77" s="1"/>
  <c r="AV574" i="77"/>
  <c r="AU574" i="77" s="1"/>
  <c r="AV590" i="77"/>
  <c r="AU590" i="77" s="1"/>
  <c r="AV605" i="77"/>
  <c r="AU605" i="77" s="1"/>
  <c r="AV581" i="77"/>
  <c r="AU581" i="77" s="1"/>
  <c r="AP35" i="77"/>
  <c r="AO35" i="77" s="1"/>
  <c r="AP255" i="77"/>
  <c r="AN260" i="77"/>
  <c r="AP260" i="77"/>
  <c r="AP375" i="77"/>
  <c r="AP271" i="77"/>
  <c r="AP298" i="77"/>
  <c r="AP261" i="77"/>
  <c r="AP218" i="77"/>
  <c r="AP269" i="77"/>
  <c r="AP399" i="77"/>
  <c r="AP216" i="77"/>
  <c r="AP299" i="77"/>
  <c r="AP258" i="77"/>
  <c r="AP242" i="77"/>
  <c r="AN228" i="77"/>
  <c r="AP228" i="77"/>
  <c r="AP231" i="77"/>
  <c r="AN257" i="77"/>
  <c r="AP257" i="77"/>
  <c r="AV146" i="77"/>
  <c r="AU146" i="77" s="1"/>
  <c r="AV533" i="77"/>
  <c r="AU533" i="77" s="1"/>
  <c r="AV549" i="77"/>
  <c r="AU549" i="77" s="1"/>
  <c r="AV130" i="77"/>
  <c r="AU130" i="77" s="1"/>
  <c r="AV306" i="77"/>
  <c r="AU306" i="77" s="1"/>
  <c r="AP391" i="77"/>
  <c r="AP250" i="77"/>
  <c r="AP243" i="77"/>
  <c r="AP301" i="77"/>
  <c r="AP235" i="77"/>
  <c r="AP276" i="77"/>
  <c r="AN300" i="77"/>
  <c r="AP300" i="77"/>
  <c r="AP277" i="77"/>
  <c r="AP356" i="77"/>
  <c r="AN232" i="77"/>
  <c r="AP232" i="77"/>
  <c r="AP307" i="77"/>
  <c r="AP266" i="77"/>
  <c r="AN236" i="77"/>
  <c r="AP236" i="77"/>
  <c r="AP302" i="77"/>
  <c r="AP304" i="77"/>
  <c r="AP247" i="77"/>
  <c r="AN273" i="77"/>
  <c r="AP273" i="77"/>
  <c r="AP389" i="77"/>
  <c r="AN272" i="77"/>
  <c r="AP272" i="77"/>
  <c r="AN256" i="77"/>
  <c r="AP256" i="77"/>
  <c r="AP251" i="77"/>
  <c r="AP253" i="77"/>
  <c r="AP223" i="77"/>
  <c r="AN241" i="77"/>
  <c r="AP241" i="77"/>
  <c r="AP364" i="77"/>
  <c r="AP215" i="77"/>
  <c r="AP248" i="77"/>
  <c r="AP367" i="77"/>
  <c r="AP244" i="77"/>
  <c r="AP388" i="77"/>
  <c r="AP372" i="77"/>
  <c r="AP263" i="77"/>
  <c r="AN224" i="77"/>
  <c r="AP224" i="77"/>
  <c r="AP237" i="77"/>
  <c r="AN230" i="77"/>
  <c r="AP230" i="77"/>
  <c r="AV374" i="77"/>
  <c r="AU374" i="77" s="1"/>
  <c r="AP245" i="77"/>
  <c r="AP219" i="77"/>
  <c r="AN268" i="77"/>
  <c r="AP268" i="77"/>
  <c r="AN280" i="77"/>
  <c r="AP280" i="77"/>
  <c r="AP274" i="77"/>
  <c r="AV345" i="77"/>
  <c r="AU345" i="77" s="1"/>
  <c r="AP234" i="77"/>
  <c r="AV254" i="77"/>
  <c r="AU254" i="77" s="1"/>
  <c r="AP229" i="77"/>
  <c r="AP380" i="77"/>
  <c r="AP239" i="77"/>
  <c r="AP264" i="77"/>
  <c r="AN252" i="77"/>
  <c r="AP252" i="77"/>
  <c r="AP404" i="77"/>
  <c r="AN214" i="77"/>
  <c r="AP214" i="77"/>
  <c r="AP279" i="77"/>
  <c r="AN240" i="77"/>
  <c r="AP240" i="77"/>
  <c r="AP359" i="77"/>
  <c r="AP226" i="77"/>
  <c r="AP227" i="77"/>
  <c r="AV487" i="77"/>
  <c r="AU487" i="77" s="1"/>
  <c r="AV542" i="77"/>
  <c r="AU542" i="77" s="1"/>
  <c r="AV329" i="77"/>
  <c r="AU329" i="77" s="1"/>
  <c r="AV560" i="77"/>
  <c r="AU560" i="77" s="1"/>
  <c r="AV121" i="77"/>
  <c r="AU121" i="77" s="1"/>
  <c r="AV348" i="77"/>
  <c r="AU348" i="77" s="1"/>
  <c r="AV395" i="77"/>
  <c r="AU395" i="77" s="1"/>
  <c r="AV328" i="77"/>
  <c r="AU328" i="77" s="1"/>
  <c r="AH40" i="77"/>
  <c r="AN40" i="77"/>
  <c r="N222" i="77"/>
  <c r="AN222" i="77"/>
  <c r="N443" i="77"/>
  <c r="AN443" i="77"/>
  <c r="AT443" i="77" s="1"/>
  <c r="AS443" i="77" s="1"/>
  <c r="H443" i="77" s="1"/>
  <c r="AN171" i="77"/>
  <c r="AT171" i="77" s="1"/>
  <c r="AS171" i="77" s="1"/>
  <c r="H171" i="77" s="1"/>
  <c r="AH427" i="77"/>
  <c r="AN427" i="77"/>
  <c r="N359" i="77"/>
  <c r="AN359" i="77"/>
  <c r="AH521" i="77"/>
  <c r="AN521" i="77"/>
  <c r="N229" i="77"/>
  <c r="AN229" i="77"/>
  <c r="N380" i="77"/>
  <c r="AN380" i="77"/>
  <c r="AN234" i="77"/>
  <c r="N284" i="77"/>
  <c r="AN284" i="77"/>
  <c r="N532" i="77"/>
  <c r="AN532" i="77"/>
  <c r="AT532" i="77" s="1"/>
  <c r="AS532" i="77" s="1"/>
  <c r="AH432" i="77"/>
  <c r="AN432" i="77"/>
  <c r="V77" i="77"/>
  <c r="AN77" i="77"/>
  <c r="X96" i="77"/>
  <c r="AN96" i="77"/>
  <c r="AN101" i="77" s="1"/>
  <c r="AH420" i="77"/>
  <c r="AN420" i="77"/>
  <c r="AN270" i="77"/>
  <c r="AH43" i="77"/>
  <c r="AN43" i="77"/>
  <c r="AH86" i="77"/>
  <c r="AN86" i="77"/>
  <c r="AN258" i="77"/>
  <c r="AT258" i="77" s="1"/>
  <c r="AS258" i="77" s="1"/>
  <c r="H258" i="77" s="1"/>
  <c r="N209" i="77"/>
  <c r="AN209" i="77"/>
  <c r="AT209" i="77" s="1"/>
  <c r="AS209" i="77" s="1"/>
  <c r="H209" i="77" s="1"/>
  <c r="N480" i="77"/>
  <c r="AN480" i="77"/>
  <c r="AJ466" i="77"/>
  <c r="AN466" i="77"/>
  <c r="N391" i="77"/>
  <c r="AN391" i="77"/>
  <c r="AH170" i="77"/>
  <c r="AN170" i="77"/>
  <c r="AT170" i="77" s="1"/>
  <c r="AS170" i="77" s="1"/>
  <c r="H170" i="77" s="1"/>
  <c r="AH426" i="77"/>
  <c r="AN426" i="77"/>
  <c r="N115" i="77"/>
  <c r="AN115" i="77"/>
  <c r="AT115" i="77" s="1"/>
  <c r="AS115" i="77" s="1"/>
  <c r="H115" i="77" s="1"/>
  <c r="N375" i="77"/>
  <c r="AN375" i="77"/>
  <c r="N545" i="77"/>
  <c r="AN545" i="77"/>
  <c r="AT545" i="77" s="1"/>
  <c r="AS545" i="77" s="1"/>
  <c r="H545" i="77" s="1"/>
  <c r="AN250" i="77"/>
  <c r="AH520" i="77"/>
  <c r="AN520" i="77"/>
  <c r="AN251" i="77"/>
  <c r="N575" i="77"/>
  <c r="N583" i="77" s="1"/>
  <c r="AN575" i="77"/>
  <c r="AT575" i="77" s="1"/>
  <c r="AN351" i="77"/>
  <c r="AM351" i="77" s="1"/>
  <c r="AN261" i="77"/>
  <c r="N196" i="77"/>
  <c r="AN196" i="77"/>
  <c r="N411" i="77"/>
  <c r="AN411" i="77"/>
  <c r="AH413" i="77"/>
  <c r="AN413" i="77"/>
  <c r="AB80" i="77"/>
  <c r="AN80" i="77"/>
  <c r="Z174" i="77"/>
  <c r="AN174" i="77"/>
  <c r="AT174" i="77" s="1"/>
  <c r="AH438" i="77"/>
  <c r="AN438" i="77"/>
  <c r="N603" i="77"/>
  <c r="AN603" i="77"/>
  <c r="AT603" i="77" s="1"/>
  <c r="AS603" i="77" s="1"/>
  <c r="AN279" i="77"/>
  <c r="AN226" i="77"/>
  <c r="AU153" i="77"/>
  <c r="AN237" i="77"/>
  <c r="AH389" i="77"/>
  <c r="AN389" i="77"/>
  <c r="AH416" i="77"/>
  <c r="AN416" i="77"/>
  <c r="AN255" i="77"/>
  <c r="N216" i="77"/>
  <c r="AN216" i="77"/>
  <c r="N299" i="77"/>
  <c r="AN299" i="77"/>
  <c r="N191" i="77"/>
  <c r="AN191" i="77"/>
  <c r="N553" i="77"/>
  <c r="AN553" i="77"/>
  <c r="AT553" i="77" s="1"/>
  <c r="AS553" i="77" s="1"/>
  <c r="H553" i="77" s="1"/>
  <c r="AH47" i="77"/>
  <c r="AN47" i="77"/>
  <c r="N134" i="77"/>
  <c r="AN134" i="77"/>
  <c r="AT134" i="77" s="1"/>
  <c r="AS134" i="77" s="1"/>
  <c r="H134" i="77" s="1"/>
  <c r="AH414" i="77"/>
  <c r="AN414" i="77"/>
  <c r="AH41" i="77"/>
  <c r="AN41" i="77"/>
  <c r="AN286" i="77"/>
  <c r="Z167" i="77"/>
  <c r="AN167" i="77"/>
  <c r="AT167" i="77" s="1"/>
  <c r="AS167" i="77" s="1"/>
  <c r="H167" i="77" s="1"/>
  <c r="N245" i="77"/>
  <c r="AN245" i="77"/>
  <c r="AN277" i="77"/>
  <c r="N356" i="77"/>
  <c r="AN356" i="77"/>
  <c r="AH424" i="77"/>
  <c r="AN424" i="77"/>
  <c r="AL177" i="77"/>
  <c r="AN177" i="77"/>
  <c r="AT177" i="77" s="1"/>
  <c r="AS177" i="77" s="1"/>
  <c r="H177" i="77" s="1"/>
  <c r="AN271" i="77"/>
  <c r="AH417" i="77"/>
  <c r="AN417" i="77"/>
  <c r="N85" i="77"/>
  <c r="AN85" i="77"/>
  <c r="N288" i="77"/>
  <c r="AN288" i="77"/>
  <c r="N107" i="77"/>
  <c r="AN107" i="77"/>
  <c r="AT107" i="77" s="1"/>
  <c r="N249" i="77"/>
  <c r="AN249" i="77"/>
  <c r="AN307" i="77"/>
  <c r="N537" i="77"/>
  <c r="AN537" i="77"/>
  <c r="AT537" i="77" s="1"/>
  <c r="AS537" i="77" s="1"/>
  <c r="H537" i="77" s="1"/>
  <c r="AN290" i="77"/>
  <c r="N219" i="77"/>
  <c r="AN219" i="77"/>
  <c r="N565" i="77"/>
  <c r="AN565" i="77"/>
  <c r="AT565" i="77" s="1"/>
  <c r="AS565" i="77" s="1"/>
  <c r="H565" i="77" s="1"/>
  <c r="AB79" i="77"/>
  <c r="AN79" i="77"/>
  <c r="AN266" i="77"/>
  <c r="AN243" i="77"/>
  <c r="N142" i="77"/>
  <c r="AN142" i="77"/>
  <c r="AT142" i="77" s="1"/>
  <c r="AS142" i="77" s="1"/>
  <c r="H142" i="77" s="1"/>
  <c r="AN302" i="77"/>
  <c r="AH422" i="77"/>
  <c r="AN422" i="77"/>
  <c r="N496" i="77"/>
  <c r="AN496" i="77"/>
  <c r="N556" i="77"/>
  <c r="AN556" i="77"/>
  <c r="AT556" i="77" s="1"/>
  <c r="AS556" i="77" s="1"/>
  <c r="H556" i="77" s="1"/>
  <c r="K101" i="77"/>
  <c r="G17" i="78" s="1"/>
  <c r="H17" i="78" s="1"/>
  <c r="AN246" i="77"/>
  <c r="N304" i="77"/>
  <c r="AN304" i="77"/>
  <c r="N247" i="77"/>
  <c r="AN247" i="77"/>
  <c r="N425" i="77"/>
  <c r="AN425" i="77"/>
  <c r="N206" i="77"/>
  <c r="AN206" i="77"/>
  <c r="AT206" i="77" s="1"/>
  <c r="AS206" i="77" s="1"/>
  <c r="H206" i="77" s="1"/>
  <c r="AH434" i="77"/>
  <c r="AN434" i="77"/>
  <c r="AN181" i="77"/>
  <c r="AH419" i="77"/>
  <c r="AN419" i="77"/>
  <c r="AH45" i="77"/>
  <c r="AN45" i="77"/>
  <c r="N274" i="77"/>
  <c r="AN274" i="77"/>
  <c r="AN301" i="77"/>
  <c r="AN35" i="77"/>
  <c r="AM35" i="77" s="1"/>
  <c r="AN610" i="77"/>
  <c r="AM610" i="77" s="1"/>
  <c r="AV530" i="77"/>
  <c r="AU530" i="77" s="1"/>
  <c r="AV576" i="77"/>
  <c r="AU576" i="77" s="1"/>
  <c r="AV82" i="77"/>
  <c r="AU82" i="77" s="1"/>
  <c r="AV451" i="77"/>
  <c r="AU451" i="77" s="1"/>
  <c r="AV541" i="77"/>
  <c r="AU541" i="77" s="1"/>
  <c r="AN163" i="77"/>
  <c r="AM163" i="77" s="1"/>
  <c r="AV449" i="77"/>
  <c r="AU449" i="77" s="1"/>
  <c r="AV457" i="77"/>
  <c r="AU457" i="77" s="1"/>
  <c r="AV471" i="77"/>
  <c r="AU471" i="77" s="1"/>
  <c r="AV534" i="77"/>
  <c r="AU534" i="77" s="1"/>
  <c r="AV543" i="77"/>
  <c r="AU543" i="77" s="1"/>
  <c r="AV555" i="77"/>
  <c r="AU555" i="77" s="1"/>
  <c r="AV604" i="77"/>
  <c r="AU604" i="77" s="1"/>
  <c r="AV111" i="77"/>
  <c r="AU111" i="77" s="1"/>
  <c r="AV129" i="77"/>
  <c r="AU129" i="77" s="1"/>
  <c r="AV144" i="77"/>
  <c r="AU144" i="77" s="1"/>
  <c r="AV188" i="77"/>
  <c r="AU188" i="77" s="1"/>
  <c r="AV436" i="77"/>
  <c r="AU436" i="77" s="1"/>
  <c r="AV458" i="77"/>
  <c r="AU458" i="77" s="1"/>
  <c r="AV557" i="77"/>
  <c r="AU557" i="77" s="1"/>
  <c r="AV580" i="77"/>
  <c r="AU580" i="77" s="1"/>
  <c r="AV136" i="77"/>
  <c r="AU136" i="77" s="1"/>
  <c r="AV189" i="77"/>
  <c r="AU189" i="77" s="1"/>
  <c r="AV423" i="77"/>
  <c r="AU423" i="77" s="1"/>
  <c r="AV463" i="77"/>
  <c r="AU463" i="77" s="1"/>
  <c r="AV490" i="77"/>
  <c r="AU490" i="77" s="1"/>
  <c r="AV536" i="77"/>
  <c r="AU536" i="77" s="1"/>
  <c r="AV572" i="77"/>
  <c r="AU572" i="77" s="1"/>
  <c r="AV454" i="77"/>
  <c r="AU454" i="77" s="1"/>
  <c r="N293" i="77"/>
  <c r="AN293" i="77"/>
  <c r="AT293" i="77" s="1"/>
  <c r="AS293" i="77" s="1"/>
  <c r="H293" i="77" s="1"/>
  <c r="AN239" i="77"/>
  <c r="AT239" i="77" s="1"/>
  <c r="AS239" i="77" s="1"/>
  <c r="N264" i="77"/>
  <c r="AN264" i="77"/>
  <c r="AH46" i="77"/>
  <c r="AN46" i="77"/>
  <c r="N218" i="77"/>
  <c r="AN218" i="77"/>
  <c r="N118" i="77"/>
  <c r="AN118" i="77"/>
  <c r="AT118" i="77" s="1"/>
  <c r="AS118" i="77" s="1"/>
  <c r="H118" i="77" s="1"/>
  <c r="N404" i="77"/>
  <c r="AN404" i="77"/>
  <c r="N278" i="77"/>
  <c r="AN278" i="77"/>
  <c r="N223" i="77"/>
  <c r="AN223" i="77"/>
  <c r="AH410" i="77"/>
  <c r="AN410" i="77"/>
  <c r="AH519" i="77"/>
  <c r="AN519" i="77"/>
  <c r="AN227" i="77"/>
  <c r="AH48" i="77"/>
  <c r="AN48" i="77"/>
  <c r="AN269" i="77"/>
  <c r="AF169" i="77"/>
  <c r="AN169" i="77"/>
  <c r="AT169" i="77" s="1"/>
  <c r="AS169" i="77" s="1"/>
  <c r="H169" i="77" s="1"/>
  <c r="N399" i="77"/>
  <c r="AN399" i="77"/>
  <c r="AN233" i="77"/>
  <c r="AH435" i="77"/>
  <c r="AN435" i="77"/>
  <c r="AH429" i="77"/>
  <c r="AN429" i="77"/>
  <c r="AN242" i="77"/>
  <c r="AN292" i="77"/>
  <c r="N548" i="77"/>
  <c r="AN548" i="77"/>
  <c r="AT548" i="77" s="1"/>
  <c r="AS548" i="77" s="1"/>
  <c r="H548" i="77" s="1"/>
  <c r="N231" i="77"/>
  <c r="AN231" i="77"/>
  <c r="AJ175" i="77"/>
  <c r="AN175" i="77"/>
  <c r="AT175" i="77" s="1"/>
  <c r="AS175" i="77" s="1"/>
  <c r="H175" i="77" s="1"/>
  <c r="AN253" i="77"/>
  <c r="N285" i="77"/>
  <c r="AN285" i="77"/>
  <c r="AH168" i="77"/>
  <c r="AN168" i="77"/>
  <c r="AT168" i="77" s="1"/>
  <c r="AS168" i="77" s="1"/>
  <c r="H168" i="77" s="1"/>
  <c r="N364" i="77"/>
  <c r="AN364" i="77"/>
  <c r="P42" i="77"/>
  <c r="AN42" i="77"/>
  <c r="AN215" i="77"/>
  <c r="N287" i="77"/>
  <c r="AN287" i="77"/>
  <c r="N433" i="77"/>
  <c r="AN433" i="77"/>
  <c r="N158" i="77"/>
  <c r="N159" i="77" s="1"/>
  <c r="AN158" i="77"/>
  <c r="N248" i="77"/>
  <c r="AN248" i="77"/>
  <c r="AH418" i="77"/>
  <c r="AN418" i="77"/>
  <c r="N131" i="77"/>
  <c r="AN131" i="77"/>
  <c r="AT131" i="77" s="1"/>
  <c r="AS131" i="77" s="1"/>
  <c r="H131" i="77" s="1"/>
  <c r="N265" i="77"/>
  <c r="AN265" i="77"/>
  <c r="N367" i="77"/>
  <c r="AN367" i="77"/>
  <c r="N591" i="77"/>
  <c r="AN591" i="77"/>
  <c r="AT591" i="77" s="1"/>
  <c r="AS591" i="77" s="1"/>
  <c r="H591" i="77" s="1"/>
  <c r="N412" i="77"/>
  <c r="AN412" i="77"/>
  <c r="N235" i="77"/>
  <c r="AN235" i="77"/>
  <c r="N225" i="77"/>
  <c r="AN225" i="77"/>
  <c r="AH172" i="77"/>
  <c r="AN172" i="77"/>
  <c r="AT172" i="77" s="1"/>
  <c r="AS172" i="77" s="1"/>
  <c r="H172" i="77" s="1"/>
  <c r="AH437" i="77"/>
  <c r="AN437" i="77"/>
  <c r="N110" i="77"/>
  <c r="AN110" i="77"/>
  <c r="AT110" i="77" s="1"/>
  <c r="AS110" i="77" s="1"/>
  <c r="H110" i="77" s="1"/>
  <c r="AN166" i="77"/>
  <c r="AT166" i="77" s="1"/>
  <c r="AS166" i="77" s="1"/>
  <c r="H166" i="77" s="1"/>
  <c r="N244" i="77"/>
  <c r="AN244" i="77"/>
  <c r="N276" i="77"/>
  <c r="AN276" i="77"/>
  <c r="N388" i="77"/>
  <c r="AN388" i="77"/>
  <c r="AH430" i="77"/>
  <c r="AN430" i="77"/>
  <c r="N522" i="77"/>
  <c r="AN522" i="77"/>
  <c r="N566" i="77"/>
  <c r="AN566" i="77"/>
  <c r="AT566" i="77" s="1"/>
  <c r="AL176" i="77"/>
  <c r="AN176" i="77"/>
  <c r="AT176" i="77" s="1"/>
  <c r="AS176" i="77" s="1"/>
  <c r="H176" i="77" s="1"/>
  <c r="N262" i="77"/>
  <c r="AN262" i="77"/>
  <c r="N372" i="77"/>
  <c r="AN372" i="77"/>
  <c r="N84" i="77"/>
  <c r="AN84" i="77"/>
  <c r="N263" i="77"/>
  <c r="AN263" i="77"/>
  <c r="N467" i="77"/>
  <c r="AN467" i="77"/>
  <c r="AN298" i="77"/>
  <c r="AT298" i="77" s="1"/>
  <c r="AS298" i="77" s="1"/>
  <c r="H298" i="77" s="1"/>
  <c r="X78" i="77"/>
  <c r="AN78" i="77"/>
  <c r="N217" i="77"/>
  <c r="AN217" i="77"/>
  <c r="N289" i="77"/>
  <c r="AN289" i="77"/>
  <c r="N445" i="77"/>
  <c r="AN445" i="77"/>
  <c r="AT445" i="77" s="1"/>
  <c r="Z87" i="77"/>
  <c r="AN87" i="77"/>
  <c r="N199" i="77"/>
  <c r="AN199" i="77"/>
  <c r="N421" i="77"/>
  <c r="AN421" i="77"/>
  <c r="AV113" i="77"/>
  <c r="AU113" i="77" s="1"/>
  <c r="AV123" i="77"/>
  <c r="AU123" i="77" s="1"/>
  <c r="AV132" i="77"/>
  <c r="AU132" i="77" s="1"/>
  <c r="AV141" i="77"/>
  <c r="AU141" i="77" s="1"/>
  <c r="AV208" i="77"/>
  <c r="AU208" i="77" s="1"/>
  <c r="AV483" i="77"/>
  <c r="AU483" i="77" s="1"/>
  <c r="AV528" i="77"/>
  <c r="AU528" i="77" s="1"/>
  <c r="AV538" i="77"/>
  <c r="AU538" i="77" s="1"/>
  <c r="AV552" i="77"/>
  <c r="AU552" i="77" s="1"/>
  <c r="AV573" i="77"/>
  <c r="AU573" i="77" s="1"/>
  <c r="AV582" i="77"/>
  <c r="AU582" i="77" s="1"/>
  <c r="AV602" i="77"/>
  <c r="AU602" i="77" s="1"/>
  <c r="AN20" i="77"/>
  <c r="AM20" i="77" s="1"/>
  <c r="AT18" i="77"/>
  <c r="AV97" i="77"/>
  <c r="AU97" i="77" s="1"/>
  <c r="AV120" i="77"/>
  <c r="AU120" i="77" s="1"/>
  <c r="AV128" i="77"/>
  <c r="AU128" i="77" s="1"/>
  <c r="AV138" i="77"/>
  <c r="AU138" i="77" s="1"/>
  <c r="AB77" i="77"/>
  <c r="K201" i="77"/>
  <c r="G22" i="78" s="1"/>
  <c r="AB169" i="77"/>
  <c r="AD169" i="77"/>
  <c r="AL170" i="77"/>
  <c r="K178" i="77"/>
  <c r="G21" i="78" s="1"/>
  <c r="K210" i="77"/>
  <c r="G23" i="78" s="1"/>
  <c r="V76" i="77"/>
  <c r="N170" i="77"/>
  <c r="T76" i="77"/>
  <c r="AF170" i="77"/>
  <c r="R47" i="77"/>
  <c r="X76" i="77"/>
  <c r="Z77" i="77"/>
  <c r="P41" i="77"/>
  <c r="N426" i="77"/>
  <c r="AD174" i="77"/>
  <c r="N86" i="77"/>
  <c r="T86" i="77"/>
  <c r="N521" i="77"/>
  <c r="K583" i="77"/>
  <c r="G34" i="78" s="1"/>
  <c r="N420" i="77"/>
  <c r="K407" i="77"/>
  <c r="G28" i="78" s="1"/>
  <c r="K383" i="77"/>
  <c r="G27" i="78" s="1"/>
  <c r="N298" i="77"/>
  <c r="K308" i="77"/>
  <c r="G25" i="78" s="1"/>
  <c r="K294" i="77"/>
  <c r="G24" i="78" s="1"/>
  <c r="H24" i="78" s="1"/>
  <c r="X181" i="77"/>
  <c r="X201" i="77" s="1"/>
  <c r="AJ166" i="77"/>
  <c r="K159" i="77"/>
  <c r="G19" i="78" s="1"/>
  <c r="H19" i="78" s="1"/>
  <c r="K150" i="77"/>
  <c r="G18" i="78" s="1"/>
  <c r="L18" i="78" s="1"/>
  <c r="V86" i="77"/>
  <c r="Z86" i="77"/>
  <c r="N41" i="77"/>
  <c r="AH39" i="77"/>
  <c r="K68" i="77"/>
  <c r="P47" i="77"/>
  <c r="K567" i="77"/>
  <c r="G33" i="78" s="1"/>
  <c r="P45" i="77"/>
  <c r="AD167" i="77"/>
  <c r="T45" i="77"/>
  <c r="N417" i="77"/>
  <c r="N166" i="77"/>
  <c r="AF167" i="77"/>
  <c r="R45" i="77"/>
  <c r="N273" i="77"/>
  <c r="N277" i="77"/>
  <c r="AB167" i="77"/>
  <c r="N45" i="77"/>
  <c r="N232" i="77"/>
  <c r="X417" i="77"/>
  <c r="X439" i="77" s="1"/>
  <c r="Z166" i="77"/>
  <c r="AH167" i="77"/>
  <c r="AB466" i="77"/>
  <c r="N302" i="77"/>
  <c r="AJ167" i="77"/>
  <c r="AL167" i="77"/>
  <c r="N268" i="77"/>
  <c r="N466" i="77"/>
  <c r="N301" i="77"/>
  <c r="N437" i="77"/>
  <c r="N410" i="77"/>
  <c r="T85" i="77"/>
  <c r="N237" i="77"/>
  <c r="N435" i="77"/>
  <c r="Z181" i="77"/>
  <c r="Z201" i="77" s="1"/>
  <c r="AF172" i="77"/>
  <c r="AL172" i="77"/>
  <c r="R181" i="77"/>
  <c r="R201" i="77" s="1"/>
  <c r="N419" i="77"/>
  <c r="AD175" i="77"/>
  <c r="N214" i="77"/>
  <c r="AD173" i="77"/>
  <c r="K606" i="77"/>
  <c r="G35" i="78" s="1"/>
  <c r="N230" i="77"/>
  <c r="V85" i="77"/>
  <c r="T80" i="77"/>
  <c r="X85" i="77"/>
  <c r="N260" i="77"/>
  <c r="N43" i="77"/>
  <c r="N252" i="77"/>
  <c r="N255" i="77"/>
  <c r="N280" i="77"/>
  <c r="AH173" i="77"/>
  <c r="N432" i="77"/>
  <c r="V78" i="77"/>
  <c r="N171" i="77"/>
  <c r="N438" i="77"/>
  <c r="AH85" i="77"/>
  <c r="AB175" i="77"/>
  <c r="AB85" i="77"/>
  <c r="R41" i="77"/>
  <c r="N39" i="77"/>
  <c r="T81" i="77"/>
  <c r="N251" i="77"/>
  <c r="AF173" i="77"/>
  <c r="AL173" i="77"/>
  <c r="AJ173" i="77"/>
  <c r="N588" i="77"/>
  <c r="N290" i="77"/>
  <c r="P43" i="77"/>
  <c r="X84" i="77"/>
  <c r="R43" i="77"/>
  <c r="Z85" i="77"/>
  <c r="N173" i="77"/>
  <c r="P46" i="77"/>
  <c r="P39" i="77"/>
  <c r="N429" i="77"/>
  <c r="K439" i="77"/>
  <c r="G29" i="78" s="1"/>
  <c r="N270" i="77"/>
  <c r="Z170" i="77"/>
  <c r="N169" i="77"/>
  <c r="Z173" i="77"/>
  <c r="R46" i="77"/>
  <c r="R39" i="77"/>
  <c r="N266" i="77"/>
  <c r="AH169" i="77"/>
  <c r="AB96" i="77"/>
  <c r="AB101" i="77" s="1"/>
  <c r="T47" i="77"/>
  <c r="R40" i="77"/>
  <c r="AB170" i="77"/>
  <c r="N236" i="77"/>
  <c r="Z169" i="77"/>
  <c r="AB173" i="77"/>
  <c r="N47" i="77"/>
  <c r="AH174" i="77"/>
  <c r="AJ169" i="77"/>
  <c r="AF174" i="77"/>
  <c r="N177" i="77"/>
  <c r="N414" i="77"/>
  <c r="N79" i="77"/>
  <c r="V80" i="77"/>
  <c r="Z171" i="77"/>
  <c r="N307" i="77"/>
  <c r="AH83" i="77"/>
  <c r="AH79" i="77"/>
  <c r="AH425" i="77"/>
  <c r="N256" i="77"/>
  <c r="T79" i="77"/>
  <c r="X80" i="77"/>
  <c r="AB171" i="77"/>
  <c r="Z81" i="77"/>
  <c r="T48" i="77"/>
  <c r="K561" i="77"/>
  <c r="G32" i="78" s="1"/>
  <c r="N269" i="77"/>
  <c r="N272" i="77"/>
  <c r="N520" i="77"/>
  <c r="N413" i="77"/>
  <c r="X83" i="77"/>
  <c r="N292" i="77"/>
  <c r="N176" i="77"/>
  <c r="N246" i="77"/>
  <c r="N424" i="77"/>
  <c r="AD170" i="77"/>
  <c r="N434" i="77"/>
  <c r="N243" i="77"/>
  <c r="X86" i="77"/>
  <c r="AD177" i="77"/>
  <c r="N271" i="77"/>
  <c r="V79" i="77"/>
  <c r="N300" i="77"/>
  <c r="T46" i="77"/>
  <c r="Z80" i="77"/>
  <c r="N181" i="77"/>
  <c r="N233" i="77"/>
  <c r="AB81" i="77"/>
  <c r="N422" i="77"/>
  <c r="AL168" i="77"/>
  <c r="AJ170" i="77"/>
  <c r="N389" i="77"/>
  <c r="N253" i="77"/>
  <c r="N228" i="77"/>
  <c r="Z177" i="77"/>
  <c r="AL174" i="77"/>
  <c r="N261" i="77"/>
  <c r="AB177" i="77"/>
  <c r="Z176" i="77"/>
  <c r="X79" i="77"/>
  <c r="N241" i="77"/>
  <c r="AH177" i="77"/>
  <c r="N167" i="77"/>
  <c r="N40" i="77"/>
  <c r="N227" i="77"/>
  <c r="AB83" i="77"/>
  <c r="N286" i="77"/>
  <c r="AB86" i="77"/>
  <c r="Z79" i="77"/>
  <c r="V181" i="77"/>
  <c r="V201" i="77" s="1"/>
  <c r="N519" i="77"/>
  <c r="N234" i="77"/>
  <c r="AJ177" i="77"/>
  <c r="AH171" i="77"/>
  <c r="AJ181" i="77"/>
  <c r="AJ201" i="77" s="1"/>
  <c r="V81" i="77"/>
  <c r="AJ174" i="77"/>
  <c r="AH81" i="77"/>
  <c r="X93" i="77"/>
  <c r="T83" i="77"/>
  <c r="N48" i="77"/>
  <c r="V83" i="77"/>
  <c r="N416" i="77"/>
  <c r="N258" i="77"/>
  <c r="AF177" i="77"/>
  <c r="V84" i="77"/>
  <c r="N250" i="77"/>
  <c r="P40" i="77"/>
  <c r="T78" i="77"/>
  <c r="N96" i="77"/>
  <c r="N101" i="77" s="1"/>
  <c r="N257" i="77"/>
  <c r="N242" i="77"/>
  <c r="AJ171" i="77"/>
  <c r="Z84" i="77"/>
  <c r="AH42" i="77"/>
  <c r="AH522" i="77"/>
  <c r="AJ467" i="77"/>
  <c r="AH78" i="77"/>
  <c r="T87" i="77"/>
  <c r="N430" i="77"/>
  <c r="AB467" i="77"/>
  <c r="N224" i="77"/>
  <c r="Z76" i="77"/>
  <c r="AB78" i="77"/>
  <c r="AL171" i="77"/>
  <c r="AH411" i="77"/>
  <c r="AH80" i="77"/>
  <c r="AH603" i="77"/>
  <c r="AH606" i="77" s="1"/>
  <c r="AH77" i="77"/>
  <c r="AH96" i="77"/>
  <c r="AH101" i="77" s="1"/>
  <c r="K523" i="77"/>
  <c r="G31" i="78" s="1"/>
  <c r="R42" i="77"/>
  <c r="T84" i="77"/>
  <c r="Z175" i="77"/>
  <c r="T603" i="77"/>
  <c r="T606" i="77" s="1"/>
  <c r="AB87" i="77"/>
  <c r="AB174" i="77"/>
  <c r="X77" i="77"/>
  <c r="AF168" i="77"/>
  <c r="N78" i="77"/>
  <c r="Z96" i="77"/>
  <c r="Z101" i="77" s="1"/>
  <c r="N239" i="77"/>
  <c r="N418" i="77"/>
  <c r="N46" i="77"/>
  <c r="N80" i="77"/>
  <c r="N427" i="77"/>
  <c r="AD172" i="77"/>
  <c r="N226" i="77"/>
  <c r="R48" i="77"/>
  <c r="AJ172" i="77"/>
  <c r="AJ168" i="77"/>
  <c r="AL166" i="77"/>
  <c r="AL175" i="77"/>
  <c r="N87" i="77"/>
  <c r="AB176" i="77"/>
  <c r="AB166" i="77"/>
  <c r="AH433" i="77"/>
  <c r="AH388" i="77"/>
  <c r="N168" i="77"/>
  <c r="Z78" i="77"/>
  <c r="K516" i="77"/>
  <c r="G30" i="78" s="1"/>
  <c r="V87" i="77"/>
  <c r="N77" i="77"/>
  <c r="AF176" i="77"/>
  <c r="T96" i="77"/>
  <c r="T101" i="77" s="1"/>
  <c r="N215" i="77"/>
  <c r="N240" i="77"/>
  <c r="AD171" i="77"/>
  <c r="AF166" i="77"/>
  <c r="AH176" i="77"/>
  <c r="AH76" i="77"/>
  <c r="N42" i="77"/>
  <c r="X87" i="77"/>
  <c r="N174" i="77"/>
  <c r="T77" i="77"/>
  <c r="AB168" i="77"/>
  <c r="V96" i="77"/>
  <c r="V101" i="77" s="1"/>
  <c r="AF171" i="77"/>
  <c r="Z172" i="77"/>
  <c r="AJ176" i="77"/>
  <c r="AH166" i="77"/>
  <c r="AH175" i="77"/>
  <c r="AF175" i="77"/>
  <c r="AH412" i="77"/>
  <c r="AH84" i="77"/>
  <c r="AH87" i="77"/>
  <c r="AH421" i="77"/>
  <c r="AB84" i="77"/>
  <c r="AD176" i="77"/>
  <c r="AD166" i="77"/>
  <c r="Z168" i="77"/>
  <c r="N279" i="77"/>
  <c r="N172" i="77"/>
  <c r="N175" i="77"/>
  <c r="AD168" i="77"/>
  <c r="AB172" i="77"/>
  <c r="P48" i="77"/>
  <c r="AL169" i="77"/>
  <c r="AL351" i="77"/>
  <c r="AK351" i="77" s="1"/>
  <c r="AH294" i="77"/>
  <c r="AJ101" i="77"/>
  <c r="N20" i="77"/>
  <c r="M20" i="77" s="1"/>
  <c r="N351" i="77"/>
  <c r="M351" i="77" s="1"/>
  <c r="P351" i="77"/>
  <c r="O351" i="77" s="1"/>
  <c r="V351" i="77"/>
  <c r="R35" i="77"/>
  <c r="Q35" i="77" s="1"/>
  <c r="N163" i="77"/>
  <c r="M163" i="77" s="1"/>
  <c r="O163" i="77"/>
  <c r="Q163" i="77"/>
  <c r="N35" i="77"/>
  <c r="M35" i="77" s="1"/>
  <c r="AA163" i="77"/>
  <c r="P35" i="77"/>
  <c r="O35" i="77" s="1"/>
  <c r="J14" i="78"/>
  <c r="H14" i="78"/>
  <c r="J13" i="78"/>
  <c r="H13" i="78"/>
  <c r="L13" i="78"/>
  <c r="Z13" i="78"/>
  <c r="Z14" i="78"/>
  <c r="Z34" i="78"/>
  <c r="Z35" i="78"/>
  <c r="Z36" i="78"/>
  <c r="R37" i="78"/>
  <c r="P37" i="78"/>
  <c r="AT218" i="77" l="1"/>
  <c r="AS218" i="77" s="1"/>
  <c r="H218" i="77" s="1"/>
  <c r="AV193" i="77"/>
  <c r="AU193" i="77" s="1"/>
  <c r="AT215" i="77"/>
  <c r="AS215" i="77" s="1"/>
  <c r="H215" i="77" s="1"/>
  <c r="AV322" i="77"/>
  <c r="AU322" i="77" s="1"/>
  <c r="AV397" i="77"/>
  <c r="AU397" i="77" s="1"/>
  <c r="AV470" i="77"/>
  <c r="AU470" i="77" s="1"/>
  <c r="AT375" i="77"/>
  <c r="AS375" i="77" s="1"/>
  <c r="H375" i="77" s="1"/>
  <c r="AT391" i="77"/>
  <c r="AS391" i="77" s="1"/>
  <c r="H391" i="77" s="1"/>
  <c r="AT302" i="77"/>
  <c r="AS302" i="77" s="1"/>
  <c r="AT277" i="77"/>
  <c r="AS277" i="77" s="1"/>
  <c r="H277" i="77" s="1"/>
  <c r="AV333" i="77"/>
  <c r="AU333" i="77" s="1"/>
  <c r="AV488" i="77"/>
  <c r="AU488" i="77" s="1"/>
  <c r="AV446" i="77"/>
  <c r="AU446" i="77" s="1"/>
  <c r="AV194" i="77"/>
  <c r="AU194" i="77" s="1"/>
  <c r="AV337" i="77"/>
  <c r="AU337" i="77" s="1"/>
  <c r="AT242" i="77"/>
  <c r="AS242" i="77" s="1"/>
  <c r="AV377" i="77"/>
  <c r="AU377" i="77" s="1"/>
  <c r="AT251" i="77"/>
  <c r="AS251" i="77" s="1"/>
  <c r="AV59" i="77"/>
  <c r="AU59" i="77" s="1"/>
  <c r="AV428" i="77"/>
  <c r="AU428" i="77" s="1"/>
  <c r="AV336" i="77"/>
  <c r="AU336" i="77" s="1"/>
  <c r="AV510" i="77"/>
  <c r="AU510" i="77" s="1"/>
  <c r="AV475" i="77"/>
  <c r="AU475" i="77" s="1"/>
  <c r="AJ516" i="77"/>
  <c r="AI516" i="77" s="1"/>
  <c r="AV190" i="77"/>
  <c r="AU190" i="77" s="1"/>
  <c r="AT435" i="77"/>
  <c r="AS435" i="77" s="1"/>
  <c r="AT301" i="77"/>
  <c r="AS301" i="77" s="1"/>
  <c r="AV182" i="77"/>
  <c r="AU182" i="77" s="1"/>
  <c r="AT222" i="77"/>
  <c r="AS222" i="77" s="1"/>
  <c r="H222" i="77" s="1"/>
  <c r="AV570" i="77"/>
  <c r="AV66" i="77"/>
  <c r="AU66" i="77" s="1"/>
  <c r="AT227" i="77"/>
  <c r="AS227" i="77" s="1"/>
  <c r="AV117" i="77"/>
  <c r="AU117" i="77" s="1"/>
  <c r="AT404" i="77"/>
  <c r="AS404" i="77" s="1"/>
  <c r="AT245" i="77"/>
  <c r="AS245" i="77" s="1"/>
  <c r="AV73" i="77"/>
  <c r="AU73" i="77" s="1"/>
  <c r="AT425" i="77"/>
  <c r="AS425" i="77" s="1"/>
  <c r="H425" i="77" s="1"/>
  <c r="AV369" i="77"/>
  <c r="AU369" i="77" s="1"/>
  <c r="AV283" i="77"/>
  <c r="AU283" i="77" s="1"/>
  <c r="AV476" i="77"/>
  <c r="AU476" i="77" s="1"/>
  <c r="AT234" i="77"/>
  <c r="AS234" i="77" s="1"/>
  <c r="AV498" i="77"/>
  <c r="AU498" i="77" s="1"/>
  <c r="AT216" i="77"/>
  <c r="AS216" i="77" s="1"/>
  <c r="H216" i="77" s="1"/>
  <c r="AT250" i="77"/>
  <c r="AS250" i="77" s="1"/>
  <c r="AV398" i="77"/>
  <c r="AU398" i="77" s="1"/>
  <c r="AV347" i="77"/>
  <c r="AU347" i="77" s="1"/>
  <c r="AV486" i="77"/>
  <c r="AU486" i="77" s="1"/>
  <c r="AV350" i="77"/>
  <c r="AU350" i="77" s="1"/>
  <c r="AV370" i="77"/>
  <c r="AU370" i="77" s="1"/>
  <c r="AT231" i="77"/>
  <c r="AS231" i="77" s="1"/>
  <c r="AV527" i="77"/>
  <c r="AV513" i="77"/>
  <c r="AU513" i="77" s="1"/>
  <c r="AV185" i="77"/>
  <c r="AU185" i="77" s="1"/>
  <c r="AT276" i="77"/>
  <c r="AS276" i="77" s="1"/>
  <c r="H276" i="77" s="1"/>
  <c r="AV157" i="77"/>
  <c r="AU157" i="77" s="1"/>
  <c r="AS546" i="77"/>
  <c r="H546" i="77" s="1"/>
  <c r="AV546" i="77"/>
  <c r="AU546" i="77" s="1"/>
  <c r="AV75" i="77"/>
  <c r="AU75" i="77" s="1"/>
  <c r="AV361" i="77"/>
  <c r="AU361" i="77" s="1"/>
  <c r="AV341" i="77"/>
  <c r="AU341" i="77" s="1"/>
  <c r="AV61" i="77"/>
  <c r="AU61" i="77" s="1"/>
  <c r="AT248" i="77"/>
  <c r="AS248" i="77" s="1"/>
  <c r="AV392" i="77"/>
  <c r="AU392" i="77" s="1"/>
  <c r="AV64" i="77"/>
  <c r="AU64" i="77" s="1"/>
  <c r="AV28" i="77"/>
  <c r="AU28" i="77" s="1"/>
  <c r="AV431" i="77"/>
  <c r="AU431" i="77" s="1"/>
  <c r="AT266" i="77"/>
  <c r="AS266" i="77" s="1"/>
  <c r="H266" i="77" s="1"/>
  <c r="AT236" i="77"/>
  <c r="AS236" i="77" s="1"/>
  <c r="AT300" i="77"/>
  <c r="AS300" i="77" s="1"/>
  <c r="AT257" i="77"/>
  <c r="AS257" i="77" s="1"/>
  <c r="H257" i="77" s="1"/>
  <c r="AV197" i="77"/>
  <c r="AU197" i="77" s="1"/>
  <c r="AV511" i="77"/>
  <c r="AU511" i="77" s="1"/>
  <c r="N567" i="77"/>
  <c r="M567" i="77" s="1"/>
  <c r="AV98" i="77"/>
  <c r="AU98" i="77" s="1"/>
  <c r="AT253" i="77"/>
  <c r="AS253" i="77" s="1"/>
  <c r="AV514" i="77"/>
  <c r="AU514" i="77" s="1"/>
  <c r="AT45" i="77"/>
  <c r="AS45" i="77" s="1"/>
  <c r="AT219" i="77"/>
  <c r="AS219" i="77" s="1"/>
  <c r="H219" i="77" s="1"/>
  <c r="AT271" i="77"/>
  <c r="AS271" i="77" s="1"/>
  <c r="H271" i="77" s="1"/>
  <c r="AT389" i="77"/>
  <c r="AS389" i="77" s="1"/>
  <c r="AT438" i="77"/>
  <c r="AS438" i="77" s="1"/>
  <c r="AV321" i="77"/>
  <c r="AU321" i="77" s="1"/>
  <c r="AV313" i="77"/>
  <c r="AU313" i="77" s="1"/>
  <c r="AV402" i="77"/>
  <c r="AU402" i="77" s="1"/>
  <c r="AV500" i="77"/>
  <c r="AU500" i="77" s="1"/>
  <c r="AT77" i="77"/>
  <c r="AS77" i="77" s="1"/>
  <c r="H77" i="77" s="1"/>
  <c r="AV491" i="77"/>
  <c r="AU491" i="77" s="1"/>
  <c r="AT433" i="77"/>
  <c r="AS433" i="77" s="1"/>
  <c r="H433" i="77" s="1"/>
  <c r="AT48" i="77"/>
  <c r="AS48" i="77" s="1"/>
  <c r="AV58" i="77"/>
  <c r="AU58" i="77" s="1"/>
  <c r="AV195" i="77"/>
  <c r="AU195" i="77" s="1"/>
  <c r="AV472" i="77"/>
  <c r="AU472" i="77" s="1"/>
  <c r="AT226" i="77"/>
  <c r="AS226" i="77" s="1"/>
  <c r="G226" i="77" s="1"/>
  <c r="H226" i="77" s="1"/>
  <c r="AV357" i="77"/>
  <c r="AU357" i="77" s="1"/>
  <c r="AV468" i="77"/>
  <c r="AU468" i="77" s="1"/>
  <c r="AP516" i="77"/>
  <c r="AO516" i="77" s="1"/>
  <c r="AN583" i="77"/>
  <c r="AM583" i="77" s="1"/>
  <c r="AV494" i="77"/>
  <c r="AU494" i="77" s="1"/>
  <c r="AV484" i="77"/>
  <c r="AU484" i="77" s="1"/>
  <c r="AV515" i="77"/>
  <c r="AU515" i="77" s="1"/>
  <c r="AT367" i="77"/>
  <c r="AS367" i="77" s="1"/>
  <c r="H367" i="77" s="1"/>
  <c r="AT299" i="77"/>
  <c r="AS299" i="77" s="1"/>
  <c r="H299" i="77" s="1"/>
  <c r="AV30" i="77"/>
  <c r="AU30" i="77" s="1"/>
  <c r="AV485" i="77"/>
  <c r="AU485" i="77" s="1"/>
  <c r="AP201" i="77"/>
  <c r="AO201" i="77" s="1"/>
  <c r="AV503" i="77"/>
  <c r="AU503" i="77" s="1"/>
  <c r="AV184" i="77"/>
  <c r="AU184" i="77" s="1"/>
  <c r="AT243" i="77"/>
  <c r="AS243" i="77" s="1"/>
  <c r="AT237" i="77"/>
  <c r="AS237" i="77" s="1"/>
  <c r="AT244" i="77"/>
  <c r="AS244" i="77" s="1"/>
  <c r="AT285" i="77"/>
  <c r="AS285" i="77" s="1"/>
  <c r="H285" i="77" s="1"/>
  <c r="AT399" i="77"/>
  <c r="AS399" i="77" s="1"/>
  <c r="AT264" i="77"/>
  <c r="AS264" i="77" s="1"/>
  <c r="H264" i="77" s="1"/>
  <c r="AT247" i="77"/>
  <c r="AS247" i="77" s="1"/>
  <c r="AV481" i="77"/>
  <c r="AU481" i="77" s="1"/>
  <c r="AV338" i="77"/>
  <c r="AU338" i="77" s="1"/>
  <c r="AT272" i="77"/>
  <c r="AS272" i="77" s="1"/>
  <c r="H272" i="77" s="1"/>
  <c r="AT228" i="77"/>
  <c r="AS228" i="77" s="1"/>
  <c r="AT260" i="77"/>
  <c r="AS260" i="77" s="1"/>
  <c r="H260" i="77" s="1"/>
  <c r="AV291" i="77"/>
  <c r="AU291" i="77" s="1"/>
  <c r="AV149" i="77"/>
  <c r="AU149" i="77" s="1"/>
  <c r="AT233" i="77"/>
  <c r="AS233" i="77" s="1"/>
  <c r="AT268" i="77"/>
  <c r="AS268" i="77" s="1"/>
  <c r="H268" i="77" s="1"/>
  <c r="AV473" i="77"/>
  <c r="AU473" i="77" s="1"/>
  <c r="AT79" i="77"/>
  <c r="AS79" i="77" s="1"/>
  <c r="H79" i="77" s="1"/>
  <c r="AT85" i="77"/>
  <c r="AS85" i="77" s="1"/>
  <c r="H85" i="77" s="1"/>
  <c r="AT380" i="77"/>
  <c r="AS380" i="77" s="1"/>
  <c r="H380" i="77" s="1"/>
  <c r="AT427" i="77"/>
  <c r="AS427" i="77" s="1"/>
  <c r="AT278" i="77"/>
  <c r="AS278" i="77" s="1"/>
  <c r="H278" i="77" s="1"/>
  <c r="AT430" i="77"/>
  <c r="AS430" i="77" s="1"/>
  <c r="H430" i="77" s="1"/>
  <c r="AT422" i="77"/>
  <c r="AS422" i="77" s="1"/>
  <c r="H422" i="77" s="1"/>
  <c r="AT307" i="77"/>
  <c r="AS307" i="77" s="1"/>
  <c r="H307" i="77" s="1"/>
  <c r="AT279" i="77"/>
  <c r="AS279" i="77" s="1"/>
  <c r="AV482" i="77"/>
  <c r="AU482" i="77" s="1"/>
  <c r="AT252" i="77"/>
  <c r="AS252" i="77" s="1"/>
  <c r="AT224" i="77"/>
  <c r="AS224" i="77" s="1"/>
  <c r="G224" i="77" s="1"/>
  <c r="H224" i="77" s="1"/>
  <c r="AV474" i="77"/>
  <c r="AU474" i="77" s="1"/>
  <c r="AV339" i="77"/>
  <c r="AU339" i="77" s="1"/>
  <c r="AV550" i="77"/>
  <c r="AU550" i="77" s="1"/>
  <c r="AV507" i="77"/>
  <c r="AU507" i="77" s="1"/>
  <c r="AV509" i="77"/>
  <c r="AU509" i="77" s="1"/>
  <c r="AS592" i="77"/>
  <c r="H592" i="77" s="1"/>
  <c r="AV592" i="77"/>
  <c r="AU592" i="77" s="1"/>
  <c r="AT158" i="77"/>
  <c r="AS158" i="77" s="1"/>
  <c r="H158" i="77" s="1"/>
  <c r="AV24" i="77"/>
  <c r="AU24" i="77" s="1"/>
  <c r="AT263" i="77"/>
  <c r="AS263" i="77" s="1"/>
  <c r="AT388" i="77"/>
  <c r="AS388" i="77" s="1"/>
  <c r="H388" i="77" s="1"/>
  <c r="AT269" i="77"/>
  <c r="AS269" i="77" s="1"/>
  <c r="H269" i="77" s="1"/>
  <c r="AT223" i="77"/>
  <c r="AS223" i="77" s="1"/>
  <c r="AT414" i="77"/>
  <c r="AS414" i="77" s="1"/>
  <c r="AT420" i="77"/>
  <c r="AS420" i="77" s="1"/>
  <c r="H420" i="77" s="1"/>
  <c r="AV501" i="77"/>
  <c r="AU501" i="77" s="1"/>
  <c r="AS535" i="77"/>
  <c r="H535" i="77" s="1"/>
  <c r="AV535" i="77"/>
  <c r="AU535" i="77" s="1"/>
  <c r="AV330" i="77"/>
  <c r="AU330" i="77" s="1"/>
  <c r="AT496" i="77"/>
  <c r="AS496" i="77" s="1"/>
  <c r="H496" i="77" s="1"/>
  <c r="AP523" i="77"/>
  <c r="AO523" i="77" s="1"/>
  <c r="AT217" i="77"/>
  <c r="AS217" i="77" s="1"/>
  <c r="H217" i="77" s="1"/>
  <c r="AV67" i="77"/>
  <c r="AU67" i="77" s="1"/>
  <c r="AT419" i="77"/>
  <c r="AS419" i="77" s="1"/>
  <c r="H419" i="77" s="1"/>
  <c r="AT240" i="77"/>
  <c r="AS240" i="77" s="1"/>
  <c r="AT230" i="77"/>
  <c r="AS230" i="77" s="1"/>
  <c r="AT241" i="77"/>
  <c r="AS241" i="77" s="1"/>
  <c r="AT181" i="77"/>
  <c r="AS181" i="77" s="1"/>
  <c r="H181" i="77" s="1"/>
  <c r="AS460" i="77"/>
  <c r="H460" i="77" s="1"/>
  <c r="AV460" i="77"/>
  <c r="AU460" i="77" s="1"/>
  <c r="AV479" i="77"/>
  <c r="AU479" i="77" s="1"/>
  <c r="AT466" i="77"/>
  <c r="AS466" i="77" s="1"/>
  <c r="H466" i="77" s="1"/>
  <c r="AT359" i="77"/>
  <c r="AS359" i="77" s="1"/>
  <c r="H359" i="77" s="1"/>
  <c r="AP407" i="77"/>
  <c r="AO407" i="77" s="1"/>
  <c r="AT273" i="77"/>
  <c r="AS273" i="77" s="1"/>
  <c r="H273" i="77" s="1"/>
  <c r="AT173" i="77"/>
  <c r="AS173" i="77" s="1"/>
  <c r="H173" i="77" s="1"/>
  <c r="AP439" i="77"/>
  <c r="AO439" i="77" s="1"/>
  <c r="AV508" i="77"/>
  <c r="AU508" i="77" s="1"/>
  <c r="AT364" i="77"/>
  <c r="AS364" i="77" s="1"/>
  <c r="H364" i="77" s="1"/>
  <c r="AT261" i="77"/>
  <c r="AS261" i="77" s="1"/>
  <c r="H261" i="77" s="1"/>
  <c r="AV327" i="77"/>
  <c r="AU327" i="77" s="1"/>
  <c r="AT412" i="77"/>
  <c r="AS412" i="77" s="1"/>
  <c r="AT255" i="77"/>
  <c r="AS255" i="77" s="1"/>
  <c r="AV314" i="77"/>
  <c r="AU314" i="77" s="1"/>
  <c r="AT256" i="77"/>
  <c r="AS256" i="77" s="1"/>
  <c r="H256" i="77" s="1"/>
  <c r="AT39" i="77"/>
  <c r="AS39" i="77" s="1"/>
  <c r="AV415" i="77"/>
  <c r="AU415" i="77" s="1"/>
  <c r="AT46" i="77"/>
  <c r="AS46" i="77" s="1"/>
  <c r="AV72" i="77"/>
  <c r="AU72" i="77" s="1"/>
  <c r="AT274" i="77"/>
  <c r="AS274" i="77" s="1"/>
  <c r="H274" i="77" s="1"/>
  <c r="AV365" i="77"/>
  <c r="AU365" i="77" s="1"/>
  <c r="AV504" i="77"/>
  <c r="AU504" i="77" s="1"/>
  <c r="N201" i="77"/>
  <c r="M201" i="77" s="1"/>
  <c r="AT246" i="77"/>
  <c r="AS246" i="77" s="1"/>
  <c r="AV564" i="77"/>
  <c r="AU564" i="77" s="1"/>
  <c r="AS566" i="77"/>
  <c r="H566" i="77" s="1"/>
  <c r="AV566" i="77"/>
  <c r="AU566" i="77" s="1"/>
  <c r="AS107" i="77"/>
  <c r="H107" i="77" s="1"/>
  <c r="AV107" i="77"/>
  <c r="AU107" i="77" s="1"/>
  <c r="AS575" i="77"/>
  <c r="H575" i="77" s="1"/>
  <c r="AV575" i="77"/>
  <c r="AU575" i="77" s="1"/>
  <c r="AT583" i="77"/>
  <c r="AS583" i="77" s="1"/>
  <c r="AS445" i="77"/>
  <c r="H445" i="77" s="1"/>
  <c r="AV445" i="77"/>
  <c r="AU445" i="77" s="1"/>
  <c r="AS174" i="77"/>
  <c r="H174" i="77" s="1"/>
  <c r="AV174" i="77"/>
  <c r="AU174" i="77" s="1"/>
  <c r="AT522" i="77"/>
  <c r="AS522" i="77" s="1"/>
  <c r="H522" i="77" s="1"/>
  <c r="AV118" i="77"/>
  <c r="AU118" i="77" s="1"/>
  <c r="AT356" i="77"/>
  <c r="AS356" i="77" s="1"/>
  <c r="H356" i="77" s="1"/>
  <c r="AT41" i="77"/>
  <c r="AS41" i="77" s="1"/>
  <c r="AT47" i="77"/>
  <c r="AS47" i="77" s="1"/>
  <c r="AT410" i="77"/>
  <c r="AS410" i="77" s="1"/>
  <c r="H410" i="77" s="1"/>
  <c r="AT437" i="77"/>
  <c r="AS183" i="77"/>
  <c r="H183" i="77" s="1"/>
  <c r="AV183" i="77"/>
  <c r="AU183" i="77" s="1"/>
  <c r="AT235" i="77"/>
  <c r="AS235" i="77" s="1"/>
  <c r="AT417" i="77"/>
  <c r="AS417" i="77" s="1"/>
  <c r="AT280" i="77"/>
  <c r="AS280" i="77" s="1"/>
  <c r="AV198" i="77"/>
  <c r="AU198" i="77" s="1"/>
  <c r="AT521" i="77"/>
  <c r="AS521" i="77" s="1"/>
  <c r="AT284" i="77"/>
  <c r="AT196" i="77"/>
  <c r="AS196" i="77" s="1"/>
  <c r="H196" i="77" s="1"/>
  <c r="AT424" i="77"/>
  <c r="AS424" i="77" s="1"/>
  <c r="H424" i="77" s="1"/>
  <c r="AT287" i="77"/>
  <c r="AS287" i="77" s="1"/>
  <c r="H287" i="77" s="1"/>
  <c r="AT288" i="77"/>
  <c r="AS288" i="77" s="1"/>
  <c r="H288" i="77" s="1"/>
  <c r="AT87" i="77"/>
  <c r="AS87" i="77" s="1"/>
  <c r="H87" i="77" s="1"/>
  <c r="N407" i="77"/>
  <c r="M407" i="77" s="1"/>
  <c r="AT270" i="77"/>
  <c r="AS270" i="77" s="1"/>
  <c r="H270" i="77" s="1"/>
  <c r="AT214" i="77"/>
  <c r="AS214" i="77" s="1"/>
  <c r="H214" i="77" s="1"/>
  <c r="AV469" i="77"/>
  <c r="AU469" i="77" s="1"/>
  <c r="AT426" i="77"/>
  <c r="AS426" i="77" s="1"/>
  <c r="H426" i="77" s="1"/>
  <c r="AT480" i="77"/>
  <c r="AS480" i="77" s="1"/>
  <c r="H480" i="77" s="1"/>
  <c r="AT429" i="77"/>
  <c r="AS429" i="77" s="1"/>
  <c r="H429" i="77" s="1"/>
  <c r="AS25" i="77"/>
  <c r="AV25" i="77"/>
  <c r="AU25" i="77" s="1"/>
  <c r="AT265" i="77"/>
  <c r="AS265" i="77" s="1"/>
  <c r="H265" i="77" s="1"/>
  <c r="AT42" i="77"/>
  <c r="AS42" i="77" s="1"/>
  <c r="AS578" i="77"/>
  <c r="H578" i="77" s="1"/>
  <c r="AV578" i="77"/>
  <c r="AU578" i="77" s="1"/>
  <c r="AS502" i="77"/>
  <c r="H502" i="77" s="1"/>
  <c r="AV502" i="77"/>
  <c r="AU502" i="77" s="1"/>
  <c r="AT80" i="77"/>
  <c r="AS80" i="77" s="1"/>
  <c r="H80" i="77" s="1"/>
  <c r="AT289" i="77"/>
  <c r="AS289" i="77" s="1"/>
  <c r="AS587" i="77"/>
  <c r="H587" i="77" s="1"/>
  <c r="AV587" i="77"/>
  <c r="AU587" i="77" s="1"/>
  <c r="AT372" i="77"/>
  <c r="AS372" i="77" s="1"/>
  <c r="H372" i="77" s="1"/>
  <c r="AT290" i="77"/>
  <c r="AS290" i="77" s="1"/>
  <c r="H290" i="77" s="1"/>
  <c r="AT411" i="77"/>
  <c r="AS411" i="77" s="1"/>
  <c r="H411" i="77" s="1"/>
  <c r="AT232" i="77"/>
  <c r="AS232" i="77" s="1"/>
  <c r="AS205" i="77"/>
  <c r="H205" i="77" s="1"/>
  <c r="AV205" i="77"/>
  <c r="AU205" i="77" s="1"/>
  <c r="AT43" i="77"/>
  <c r="AS43" i="77" s="1"/>
  <c r="AT96" i="77"/>
  <c r="AS96" i="77" s="1"/>
  <c r="H96" i="77" s="1"/>
  <c r="AT229" i="77"/>
  <c r="AS229" i="77" s="1"/>
  <c r="AV62" i="77"/>
  <c r="AU62" i="77" s="1"/>
  <c r="AV65" i="77"/>
  <c r="AU65" i="77" s="1"/>
  <c r="AS125" i="77"/>
  <c r="H125" i="77" s="1"/>
  <c r="AV125" i="77"/>
  <c r="AU125" i="77" s="1"/>
  <c r="AT292" i="77"/>
  <c r="AS292" i="77" s="1"/>
  <c r="H292" i="77" s="1"/>
  <c r="AT519" i="77"/>
  <c r="AS519" i="77" s="1"/>
  <c r="H519" i="77" s="1"/>
  <c r="AT40" i="77"/>
  <c r="AS40" i="77" s="1"/>
  <c r="AT467" i="77"/>
  <c r="AS467" i="77" s="1"/>
  <c r="H467" i="77" s="1"/>
  <c r="AT418" i="77"/>
  <c r="AS418" i="77" s="1"/>
  <c r="AS452" i="77"/>
  <c r="H452" i="77" s="1"/>
  <c r="AV452" i="77"/>
  <c r="AU452" i="77" s="1"/>
  <c r="AT78" i="77"/>
  <c r="AS78" i="77" s="1"/>
  <c r="H78" i="77" s="1"/>
  <c r="AT225" i="77"/>
  <c r="AS225" i="77" s="1"/>
  <c r="AT262" i="77"/>
  <c r="AS262" i="77" s="1"/>
  <c r="H262" i="77" s="1"/>
  <c r="AN407" i="77"/>
  <c r="AM407" i="77" s="1"/>
  <c r="AT413" i="77"/>
  <c r="AS413" i="77" s="1"/>
  <c r="H413" i="77" s="1"/>
  <c r="AT421" i="77"/>
  <c r="AS421" i="77" s="1"/>
  <c r="AT588" i="77"/>
  <c r="AT606" i="77" s="1"/>
  <c r="AT191" i="77"/>
  <c r="AS191" i="77" s="1"/>
  <c r="H191" i="77" s="1"/>
  <c r="AA101" i="77"/>
  <c r="AT304" i="77"/>
  <c r="AS304" i="77" s="1"/>
  <c r="AV326" i="77"/>
  <c r="AU326" i="77" s="1"/>
  <c r="AS200" i="77"/>
  <c r="H200" i="77" s="1"/>
  <c r="AV200" i="77"/>
  <c r="AU200" i="77" s="1"/>
  <c r="AT434" i="77"/>
  <c r="AS434" i="77" s="1"/>
  <c r="H434" i="77" s="1"/>
  <c r="AT520" i="77"/>
  <c r="AS520" i="77" s="1"/>
  <c r="AT286" i="77"/>
  <c r="AS286" i="77" s="1"/>
  <c r="H286" i="77" s="1"/>
  <c r="AT86" i="77"/>
  <c r="AS86" i="77" s="1"/>
  <c r="H86" i="77" s="1"/>
  <c r="AT249" i="77"/>
  <c r="AS249" i="77" s="1"/>
  <c r="AT84" i="77"/>
  <c r="AS84" i="77" s="1"/>
  <c r="H84" i="77" s="1"/>
  <c r="AT416" i="77"/>
  <c r="AS416" i="77" s="1"/>
  <c r="H416" i="77" s="1"/>
  <c r="AT432" i="77"/>
  <c r="AS432" i="77" s="1"/>
  <c r="H432" i="77" s="1"/>
  <c r="AT199" i="77"/>
  <c r="AV435" i="77"/>
  <c r="AU435" i="77" s="1"/>
  <c r="AV548" i="77"/>
  <c r="AU548" i="77" s="1"/>
  <c r="AV170" i="77"/>
  <c r="AU170" i="77" s="1"/>
  <c r="N561" i="77"/>
  <c r="M561" i="77" s="1"/>
  <c r="AV245" i="77"/>
  <c r="AU245" i="77" s="1"/>
  <c r="AV373" i="77"/>
  <c r="AU373" i="77" s="1"/>
  <c r="AV390" i="77"/>
  <c r="AU390" i="77" s="1"/>
  <c r="AP68" i="77"/>
  <c r="AO68" i="77" s="1"/>
  <c r="AV497" i="77"/>
  <c r="AU497" i="77" s="1"/>
  <c r="AV275" i="77"/>
  <c r="AU275" i="77" s="1"/>
  <c r="AV396" i="77"/>
  <c r="AU396" i="77" s="1"/>
  <c r="AV186" i="77"/>
  <c r="AU186" i="77" s="1"/>
  <c r="AV187" i="77"/>
  <c r="AU187" i="77" s="1"/>
  <c r="AV354" i="77"/>
  <c r="AU354" i="77" s="1"/>
  <c r="AV238" i="77"/>
  <c r="AU238" i="77" s="1"/>
  <c r="N383" i="77"/>
  <c r="M383" i="77" s="1"/>
  <c r="N210" i="77"/>
  <c r="M210" i="77" s="1"/>
  <c r="AV532" i="77"/>
  <c r="AU532" i="77" s="1"/>
  <c r="AV335" i="77"/>
  <c r="AU335" i="77" s="1"/>
  <c r="AV492" i="77"/>
  <c r="AU492" i="77" s="1"/>
  <c r="AO101" i="77"/>
  <c r="AV60" i="77"/>
  <c r="AU60" i="77" s="1"/>
  <c r="AV29" i="77"/>
  <c r="AU29" i="77" s="1"/>
  <c r="N150" i="77"/>
  <c r="M150" i="77" s="1"/>
  <c r="AV368" i="77"/>
  <c r="AU368" i="77" s="1"/>
  <c r="AV403" i="77"/>
  <c r="AU403" i="77" s="1"/>
  <c r="AV381" i="77"/>
  <c r="AU381" i="77" s="1"/>
  <c r="AV92" i="77"/>
  <c r="AU92" i="77" s="1"/>
  <c r="AV505" i="77"/>
  <c r="AU505" i="77" s="1"/>
  <c r="AV362" i="77"/>
  <c r="AU362" i="77" s="1"/>
  <c r="AV325" i="77"/>
  <c r="AU325" i="77" s="1"/>
  <c r="AV379" i="77"/>
  <c r="AU379" i="77" s="1"/>
  <c r="AV400" i="77"/>
  <c r="AU400" i="77" s="1"/>
  <c r="AH407" i="77"/>
  <c r="AG407" i="77" s="1"/>
  <c r="AV358" i="77"/>
  <c r="AU358" i="77" s="1"/>
  <c r="AV312" i="77"/>
  <c r="AU312" i="77" s="1"/>
  <c r="AP308" i="77"/>
  <c r="AV349" i="77"/>
  <c r="AU349" i="77" s="1"/>
  <c r="AV221" i="77"/>
  <c r="AU221" i="77" s="1"/>
  <c r="AV259" i="77"/>
  <c r="AU259" i="77" s="1"/>
  <c r="AH523" i="77"/>
  <c r="AG523" i="77" s="1"/>
  <c r="AN150" i="77"/>
  <c r="AM150" i="77" s="1"/>
  <c r="AV422" i="77"/>
  <c r="AU422" i="77" s="1"/>
  <c r="AV366" i="77"/>
  <c r="AU366" i="77" s="1"/>
  <c r="AV320" i="77"/>
  <c r="AU320" i="77" s="1"/>
  <c r="AV371" i="77"/>
  <c r="AU371" i="77" s="1"/>
  <c r="AV303" i="77"/>
  <c r="AU303" i="77" s="1"/>
  <c r="AV258" i="77"/>
  <c r="AU258" i="77" s="1"/>
  <c r="AV218" i="77"/>
  <c r="AU218" i="77" s="1"/>
  <c r="AV406" i="77"/>
  <c r="AU406" i="77" s="1"/>
  <c r="AV393" i="77"/>
  <c r="AU393" i="77" s="1"/>
  <c r="AN210" i="77"/>
  <c r="AM210" i="77" s="1"/>
  <c r="AV319" i="77"/>
  <c r="AU319" i="77" s="1"/>
  <c r="AV344" i="77"/>
  <c r="AU344" i="77" s="1"/>
  <c r="AV222" i="77"/>
  <c r="AU222" i="77" s="1"/>
  <c r="AT561" i="77"/>
  <c r="AS561" i="77" s="1"/>
  <c r="AV360" i="77"/>
  <c r="AU360" i="77" s="1"/>
  <c r="AV324" i="77"/>
  <c r="AU324" i="77" s="1"/>
  <c r="AV215" i="77"/>
  <c r="AU215" i="77" s="1"/>
  <c r="AO159" i="77"/>
  <c r="AV382" i="77"/>
  <c r="AU382" i="77" s="1"/>
  <c r="AV316" i="77"/>
  <c r="AU316" i="77" s="1"/>
  <c r="AV343" i="77"/>
  <c r="AU343" i="77" s="1"/>
  <c r="AV363" i="77"/>
  <c r="AU363" i="77" s="1"/>
  <c r="AV323" i="77"/>
  <c r="AU323" i="77" s="1"/>
  <c r="AV332" i="77"/>
  <c r="AU332" i="77" s="1"/>
  <c r="AV267" i="77"/>
  <c r="AU267" i="77" s="1"/>
  <c r="AV317" i="77"/>
  <c r="AU317" i="77" s="1"/>
  <c r="X101" i="77"/>
  <c r="W101" i="77" s="1"/>
  <c r="AN561" i="77"/>
  <c r="AM561" i="77" s="1"/>
  <c r="AV315" i="77"/>
  <c r="AU315" i="77" s="1"/>
  <c r="AV340" i="77"/>
  <c r="AU340" i="77" s="1"/>
  <c r="AV401" i="77"/>
  <c r="AU401" i="77" s="1"/>
  <c r="AV220" i="77"/>
  <c r="AU220" i="77" s="1"/>
  <c r="AV311" i="77"/>
  <c r="AU311" i="77" s="1"/>
  <c r="AV331" i="77"/>
  <c r="AU331" i="77" s="1"/>
  <c r="AV318" i="77"/>
  <c r="AU318" i="77" s="1"/>
  <c r="AV386" i="77"/>
  <c r="AU386" i="77" s="1"/>
  <c r="AV387" i="77"/>
  <c r="AU387" i="77" s="1"/>
  <c r="AP294" i="77"/>
  <c r="AO294" i="77" s="1"/>
  <c r="AV376" i="77"/>
  <c r="AU376" i="77" s="1"/>
  <c r="AV378" i="77"/>
  <c r="AU378" i="77" s="1"/>
  <c r="AV206" i="77"/>
  <c r="AU206" i="77" s="1"/>
  <c r="AV209" i="77"/>
  <c r="AU209" i="77" s="1"/>
  <c r="AV346" i="77"/>
  <c r="AU346" i="77" s="1"/>
  <c r="AV355" i="77"/>
  <c r="AU355" i="77" s="1"/>
  <c r="AV342" i="77"/>
  <c r="AU342" i="77" s="1"/>
  <c r="AV334" i="77"/>
  <c r="AU334" i="77" s="1"/>
  <c r="AV394" i="77"/>
  <c r="AU394" i="77" s="1"/>
  <c r="L17" i="78"/>
  <c r="AT20" i="77"/>
  <c r="AS20" i="77" s="1"/>
  <c r="AS18" i="77"/>
  <c r="AV18" i="77"/>
  <c r="AV293" i="77"/>
  <c r="AU293" i="77" s="1"/>
  <c r="AU527" i="77"/>
  <c r="AU570" i="77"/>
  <c r="AN201" i="77"/>
  <c r="AM201" i="77" s="1"/>
  <c r="AV142" i="77"/>
  <c r="AU142" i="77" s="1"/>
  <c r="AV177" i="77"/>
  <c r="AU177" i="77" s="1"/>
  <c r="AV134" i="77"/>
  <c r="AU134" i="77" s="1"/>
  <c r="AN383" i="77"/>
  <c r="AM383" i="77" s="1"/>
  <c r="AT210" i="77"/>
  <c r="AS210" i="77" s="1"/>
  <c r="AV204" i="77"/>
  <c r="AV176" i="77"/>
  <c r="AU176" i="77" s="1"/>
  <c r="AN178" i="77"/>
  <c r="AM178" i="77" s="1"/>
  <c r="AV175" i="77"/>
  <c r="AU175" i="77" s="1"/>
  <c r="AV169" i="77"/>
  <c r="AU169" i="77" s="1"/>
  <c r="AN439" i="77"/>
  <c r="AM439" i="77" s="1"/>
  <c r="AT163" i="77"/>
  <c r="AS163" i="77" s="1"/>
  <c r="AV162" i="77"/>
  <c r="AV537" i="77"/>
  <c r="AU537" i="77" s="1"/>
  <c r="AV167" i="77"/>
  <c r="AU167" i="77" s="1"/>
  <c r="AV553" i="77"/>
  <c r="AU553" i="77" s="1"/>
  <c r="AV603" i="77"/>
  <c r="AU603" i="77" s="1"/>
  <c r="AM101" i="77"/>
  <c r="AV545" i="77"/>
  <c r="AU545" i="77" s="1"/>
  <c r="AV115" i="77"/>
  <c r="AU115" i="77" s="1"/>
  <c r="AN516" i="77"/>
  <c r="AM516" i="77" s="1"/>
  <c r="AT150" i="77"/>
  <c r="AS150" i="77" s="1"/>
  <c r="AV105" i="77"/>
  <c r="AV110" i="77"/>
  <c r="AU110" i="77" s="1"/>
  <c r="AV591" i="77"/>
  <c r="AU591" i="77" s="1"/>
  <c r="AV131" i="77"/>
  <c r="AU131" i="77" s="1"/>
  <c r="AV168" i="77"/>
  <c r="AU168" i="77" s="1"/>
  <c r="AT610" i="77"/>
  <c r="AS610" i="77" s="1"/>
  <c r="AV609" i="77"/>
  <c r="AV556" i="77"/>
  <c r="AU556" i="77" s="1"/>
  <c r="AN567" i="77"/>
  <c r="AM567" i="77" s="1"/>
  <c r="AN606" i="77"/>
  <c r="AN159" i="77"/>
  <c r="AM159" i="77" s="1"/>
  <c r="AV171" i="77"/>
  <c r="AU171" i="77" s="1"/>
  <c r="AN308" i="77"/>
  <c r="AM308" i="77" s="1"/>
  <c r="AV172" i="77"/>
  <c r="AU172" i="77" s="1"/>
  <c r="AN523" i="77"/>
  <c r="AM523" i="77" s="1"/>
  <c r="AT35" i="77"/>
  <c r="AS35" i="77" s="1"/>
  <c r="AS23" i="77"/>
  <c r="AV23" i="77"/>
  <c r="AV586" i="77"/>
  <c r="AV156" i="77"/>
  <c r="AT351" i="77"/>
  <c r="AS351" i="77" s="1"/>
  <c r="AN68" i="77"/>
  <c r="AM68" i="77" s="1"/>
  <c r="AN294" i="77"/>
  <c r="AM294" i="77" s="1"/>
  <c r="J18" i="78"/>
  <c r="M583" i="77"/>
  <c r="H18" i="78"/>
  <c r="X18" i="78"/>
  <c r="AH68" i="77"/>
  <c r="AG68" i="77" s="1"/>
  <c r="G15" i="78"/>
  <c r="L15" i="78" s="1"/>
  <c r="AA583" i="77"/>
  <c r="O583" i="77"/>
  <c r="AG101" i="77"/>
  <c r="AI201" i="77"/>
  <c r="AB516" i="77"/>
  <c r="AA516" i="77" s="1"/>
  <c r="N516" i="77"/>
  <c r="M516" i="77" s="1"/>
  <c r="AI101" i="77"/>
  <c r="AG606" i="77"/>
  <c r="M101" i="77"/>
  <c r="AK201" i="77"/>
  <c r="U101" i="77"/>
  <c r="S101" i="77"/>
  <c r="Y101" i="77"/>
  <c r="N308" i="77"/>
  <c r="M308" i="77" s="1"/>
  <c r="T68" i="77"/>
  <c r="S68" i="77" s="1"/>
  <c r="AG294" i="77"/>
  <c r="W439" i="77"/>
  <c r="R68" i="77"/>
  <c r="R612" i="77" s="1"/>
  <c r="AF178" i="77"/>
  <c r="AE178" i="77" s="1"/>
  <c r="U201" i="77"/>
  <c r="P68" i="77"/>
  <c r="O68" i="77" s="1"/>
  <c r="N606" i="77"/>
  <c r="M606" i="77" s="1"/>
  <c r="AD178" i="77"/>
  <c r="AD612" i="77" s="1"/>
  <c r="AH439" i="77"/>
  <c r="AG439" i="77" s="1"/>
  <c r="N178" i="77"/>
  <c r="M178" i="77" s="1"/>
  <c r="AJ178" i="77"/>
  <c r="AI178" i="77" s="1"/>
  <c r="N439" i="77"/>
  <c r="M439" i="77" s="1"/>
  <c r="W201" i="77"/>
  <c r="N294" i="77"/>
  <c r="M294" i="77" s="1"/>
  <c r="AL178" i="77"/>
  <c r="AK178" i="77" s="1"/>
  <c r="Z178" i="77"/>
  <c r="Y178" i="77" s="1"/>
  <c r="M159" i="77"/>
  <c r="N68" i="77"/>
  <c r="M68" i="77" s="1"/>
  <c r="N523" i="77"/>
  <c r="M523" i="77" s="1"/>
  <c r="AB178" i="77"/>
  <c r="AA178" i="77" s="1"/>
  <c r="Q201" i="77"/>
  <c r="AH178" i="77"/>
  <c r="AG178" i="77" s="1"/>
  <c r="U351" i="77"/>
  <c r="Y201" i="77"/>
  <c r="J17" i="78"/>
  <c r="B36" i="78"/>
  <c r="B35" i="78"/>
  <c r="B34" i="78"/>
  <c r="B33" i="78"/>
  <c r="B32" i="78"/>
  <c r="B31" i="78"/>
  <c r="B30" i="78"/>
  <c r="B29" i="78"/>
  <c r="B28" i="78"/>
  <c r="B27" i="78"/>
  <c r="B26" i="78"/>
  <c r="B25" i="78"/>
  <c r="B24" i="78"/>
  <c r="B23" i="78"/>
  <c r="B22" i="78"/>
  <c r="B21" i="78"/>
  <c r="B20" i="78"/>
  <c r="B19" i="78"/>
  <c r="Z33" i="78"/>
  <c r="Z32" i="78"/>
  <c r="Z31" i="78"/>
  <c r="Z30" i="78"/>
  <c r="Z29" i="78"/>
  <c r="Z28" i="78"/>
  <c r="Z27" i="78"/>
  <c r="Z26" i="78"/>
  <c r="Z25" i="78"/>
  <c r="Z24" i="78"/>
  <c r="Z23" i="78"/>
  <c r="Z22" i="78"/>
  <c r="Z21" i="78"/>
  <c r="Z20" i="78"/>
  <c r="X20" i="78"/>
  <c r="V20" i="78"/>
  <c r="T20" i="78"/>
  <c r="Z19" i="78"/>
  <c r="X19" i="78"/>
  <c r="V19" i="78"/>
  <c r="T19" i="78"/>
  <c r="Z18" i="78"/>
  <c r="Z17" i="78"/>
  <c r="Z16" i="78"/>
  <c r="Z15" i="78"/>
  <c r="L587" i="77"/>
  <c r="L588" i="77"/>
  <c r="L589" i="77"/>
  <c r="L590" i="77"/>
  <c r="L591" i="77"/>
  <c r="L592" i="77"/>
  <c r="L593" i="77"/>
  <c r="L594" i="77"/>
  <c r="L595" i="77"/>
  <c r="L596" i="77"/>
  <c r="L597" i="77"/>
  <c r="L598" i="77"/>
  <c r="L599" i="77"/>
  <c r="L600" i="77"/>
  <c r="L601" i="77"/>
  <c r="L602" i="77"/>
  <c r="L603" i="77"/>
  <c r="L604" i="77"/>
  <c r="L605" i="77"/>
  <c r="L586" i="77"/>
  <c r="L571" i="77"/>
  <c r="L572" i="77"/>
  <c r="L573" i="77"/>
  <c r="L574" i="77"/>
  <c r="L575" i="77"/>
  <c r="L576" i="77"/>
  <c r="L577" i="77"/>
  <c r="L578" i="77"/>
  <c r="L579" i="77"/>
  <c r="L580" i="77"/>
  <c r="L581" i="77"/>
  <c r="L582" i="77"/>
  <c r="L570" i="77"/>
  <c r="L565" i="77"/>
  <c r="L566" i="77"/>
  <c r="L564" i="77"/>
  <c r="L528" i="77"/>
  <c r="L529" i="77"/>
  <c r="L530" i="77"/>
  <c r="L531" i="77"/>
  <c r="L532" i="77"/>
  <c r="L533" i="77"/>
  <c r="L534" i="77"/>
  <c r="L535" i="77"/>
  <c r="L536" i="77"/>
  <c r="L537" i="77"/>
  <c r="L538" i="77"/>
  <c r="L539" i="77"/>
  <c r="L540" i="77"/>
  <c r="L541" i="77"/>
  <c r="L542" i="77"/>
  <c r="L543" i="77"/>
  <c r="L544" i="77"/>
  <c r="L545" i="77"/>
  <c r="L546" i="77"/>
  <c r="L547" i="77"/>
  <c r="L548" i="77"/>
  <c r="L549" i="77"/>
  <c r="L550" i="77"/>
  <c r="L551" i="77"/>
  <c r="L552" i="77"/>
  <c r="L553" i="77"/>
  <c r="L554" i="77"/>
  <c r="L555" i="77"/>
  <c r="L556" i="77"/>
  <c r="L557" i="77"/>
  <c r="L558" i="77"/>
  <c r="L559" i="77"/>
  <c r="L560" i="77"/>
  <c r="L527" i="77"/>
  <c r="L520" i="77"/>
  <c r="L521" i="77"/>
  <c r="L522" i="77"/>
  <c r="L491" i="77"/>
  <c r="L492" i="77"/>
  <c r="L493" i="77"/>
  <c r="L494" i="77"/>
  <c r="L495" i="77"/>
  <c r="L496" i="77"/>
  <c r="L497" i="77"/>
  <c r="L498" i="77"/>
  <c r="L499" i="77"/>
  <c r="L500" i="77"/>
  <c r="L501" i="77"/>
  <c r="L502" i="77"/>
  <c r="L503" i="77"/>
  <c r="L504" i="77"/>
  <c r="L505" i="77"/>
  <c r="L506" i="77"/>
  <c r="L507" i="77"/>
  <c r="L508" i="77"/>
  <c r="L509" i="77"/>
  <c r="L510" i="77"/>
  <c r="L511" i="77"/>
  <c r="L512" i="77"/>
  <c r="L513" i="77"/>
  <c r="L514" i="77"/>
  <c r="L515" i="77"/>
  <c r="L490" i="77"/>
  <c r="AV86" i="77" l="1"/>
  <c r="AU86" i="77" s="1"/>
  <c r="AV234" i="77"/>
  <c r="AU234" i="77" s="1"/>
  <c r="AV225" i="77"/>
  <c r="AU225" i="77" s="1"/>
  <c r="AV191" i="77"/>
  <c r="AU191" i="77" s="1"/>
  <c r="AV240" i="77"/>
  <c r="AU240" i="77" s="1"/>
  <c r="AV40" i="77"/>
  <c r="AU40" i="77" s="1"/>
  <c r="AV196" i="77"/>
  <c r="AU196" i="77" s="1"/>
  <c r="AV47" i="77"/>
  <c r="AU47" i="77" s="1"/>
  <c r="AV289" i="77"/>
  <c r="AU289" i="77" s="1"/>
  <c r="AV255" i="77"/>
  <c r="AU255" i="77" s="1"/>
  <c r="AV278" i="77"/>
  <c r="AU278" i="77" s="1"/>
  <c r="AV250" i="77"/>
  <c r="AU250" i="77" s="1"/>
  <c r="AT101" i="77"/>
  <c r="AS101" i="77" s="1"/>
  <c r="AV273" i="77"/>
  <c r="AU273" i="77" s="1"/>
  <c r="AV42" i="77"/>
  <c r="AU42" i="77" s="1"/>
  <c r="AV241" i="77"/>
  <c r="AU241" i="77" s="1"/>
  <c r="AV236" i="77"/>
  <c r="AU236" i="77" s="1"/>
  <c r="AV268" i="77"/>
  <c r="AU268" i="77" s="1"/>
  <c r="AV404" i="77"/>
  <c r="AU404" i="77" s="1"/>
  <c r="AV414" i="77"/>
  <c r="AU414" i="77" s="1"/>
  <c r="AV43" i="77"/>
  <c r="AU43" i="77" s="1"/>
  <c r="AV45" i="77"/>
  <c r="AU45" i="77" s="1"/>
  <c r="AV425" i="77"/>
  <c r="AU425" i="77" s="1"/>
  <c r="AV96" i="77"/>
  <c r="AU96" i="77" s="1"/>
  <c r="AV173" i="77"/>
  <c r="AU173" i="77" s="1"/>
  <c r="AV307" i="77"/>
  <c r="AU307" i="77" s="1"/>
  <c r="AV496" i="77"/>
  <c r="AU496" i="77" s="1"/>
  <c r="AV416" i="77"/>
  <c r="AU416" i="77" s="1"/>
  <c r="AV244" i="77"/>
  <c r="AU244" i="77" s="1"/>
  <c r="AV228" i="77"/>
  <c r="AU228" i="77" s="1"/>
  <c r="AV85" i="77"/>
  <c r="AU85" i="77" s="1"/>
  <c r="AV217" i="77"/>
  <c r="AU217" i="77" s="1"/>
  <c r="AV411" i="77"/>
  <c r="AU411" i="77" s="1"/>
  <c r="AV246" i="77"/>
  <c r="AU246" i="77" s="1"/>
  <c r="AV39" i="77"/>
  <c r="AU39" i="77" s="1"/>
  <c r="AV480" i="77"/>
  <c r="AU480" i="77" s="1"/>
  <c r="AV438" i="77"/>
  <c r="AU438" i="77" s="1"/>
  <c r="AV224" i="77"/>
  <c r="AU224" i="77" s="1"/>
  <c r="AV427" i="77"/>
  <c r="AU427" i="77" s="1"/>
  <c r="AV288" i="77"/>
  <c r="AU288" i="77" s="1"/>
  <c r="AV421" i="77"/>
  <c r="AU421" i="77" s="1"/>
  <c r="AV256" i="77"/>
  <c r="AU256" i="77" s="1"/>
  <c r="AT159" i="77"/>
  <c r="AS159" i="77" s="1"/>
  <c r="AV48" i="77"/>
  <c r="AU48" i="77" s="1"/>
  <c r="AV80" i="77"/>
  <c r="AU80" i="77" s="1"/>
  <c r="AV426" i="77"/>
  <c r="AU426" i="77" s="1"/>
  <c r="AV290" i="77"/>
  <c r="AU290" i="77" s="1"/>
  <c r="AV158" i="77"/>
  <c r="AU158" i="77" s="1"/>
  <c r="AV77" i="77"/>
  <c r="AU77" i="77" s="1"/>
  <c r="AV79" i="77"/>
  <c r="AU79" i="77" s="1"/>
  <c r="AV434" i="77"/>
  <c r="AU434" i="77" s="1"/>
  <c r="AV418" i="77"/>
  <c r="AU418" i="77" s="1"/>
  <c r="AV285" i="77"/>
  <c r="AU285" i="77" s="1"/>
  <c r="AV420" i="77"/>
  <c r="AU420" i="77" s="1"/>
  <c r="AV78" i="77"/>
  <c r="AU78" i="77" s="1"/>
  <c r="AV430" i="77"/>
  <c r="AU430" i="77" s="1"/>
  <c r="AV247" i="77"/>
  <c r="AU247" i="77" s="1"/>
  <c r="AV389" i="77"/>
  <c r="AU389" i="77" s="1"/>
  <c r="AV233" i="77"/>
  <c r="AU233" i="77" s="1"/>
  <c r="AV433" i="77"/>
  <c r="AU433" i="77" s="1"/>
  <c r="AV519" i="77"/>
  <c r="AU519" i="77" s="1"/>
  <c r="AV263" i="77"/>
  <c r="AU263" i="77" s="1"/>
  <c r="AV265" i="77"/>
  <c r="AU265" i="77" s="1"/>
  <c r="AV417" i="77"/>
  <c r="AU417" i="77" s="1"/>
  <c r="AV286" i="77"/>
  <c r="AU286" i="77" s="1"/>
  <c r="AV287" i="77"/>
  <c r="AU287" i="77" s="1"/>
  <c r="AT68" i="77"/>
  <c r="AS68" i="77" s="1"/>
  <c r="AV413" i="77"/>
  <c r="AU413" i="77" s="1"/>
  <c r="AV270" i="77"/>
  <c r="AU270" i="77" s="1"/>
  <c r="AV41" i="77"/>
  <c r="AU41" i="77" s="1"/>
  <c r="AV46" i="77"/>
  <c r="AU46" i="77" s="1"/>
  <c r="AV412" i="77"/>
  <c r="AU412" i="77" s="1"/>
  <c r="AV87" i="77"/>
  <c r="AU87" i="77" s="1"/>
  <c r="AV466" i="77"/>
  <c r="AU466" i="77" s="1"/>
  <c r="AV292" i="77"/>
  <c r="AU292" i="77" s="1"/>
  <c r="AV429" i="77"/>
  <c r="AU429" i="77" s="1"/>
  <c r="AV432" i="77"/>
  <c r="AU432" i="77" s="1"/>
  <c r="AV419" i="77"/>
  <c r="AU419" i="77" s="1"/>
  <c r="AV274" i="77"/>
  <c r="AU274" i="77" s="1"/>
  <c r="AV467" i="77"/>
  <c r="AU467" i="77" s="1"/>
  <c r="AV583" i="77"/>
  <c r="AU583" i="77" s="1"/>
  <c r="AV424" i="77"/>
  <c r="AU424" i="77" s="1"/>
  <c r="AS284" i="77"/>
  <c r="H284" i="77" s="1"/>
  <c r="AV284" i="77"/>
  <c r="AU284" i="77" s="1"/>
  <c r="AS437" i="77"/>
  <c r="AV437" i="77"/>
  <c r="AU437" i="77" s="1"/>
  <c r="AV249" i="77"/>
  <c r="AU249" i="77" s="1"/>
  <c r="AS199" i="77"/>
  <c r="H199" i="77" s="1"/>
  <c r="AV199" i="77"/>
  <c r="AU199" i="77" s="1"/>
  <c r="AS588" i="77"/>
  <c r="H588" i="77" s="1"/>
  <c r="AV588" i="77"/>
  <c r="AU588" i="77" s="1"/>
  <c r="AT383" i="77"/>
  <c r="AS383" i="77" s="1"/>
  <c r="AV262" i="77"/>
  <c r="AU262" i="77" s="1"/>
  <c r="AV84" i="77"/>
  <c r="AU84" i="77" s="1"/>
  <c r="AV364" i="77"/>
  <c r="AU364" i="77" s="1"/>
  <c r="AV231" i="77"/>
  <c r="AU231" i="77" s="1"/>
  <c r="AV277" i="77"/>
  <c r="AU277" i="77" s="1"/>
  <c r="AV372" i="77"/>
  <c r="AU372" i="77" s="1"/>
  <c r="AV216" i="77"/>
  <c r="AU216" i="77" s="1"/>
  <c r="AV359" i="77"/>
  <c r="AU359" i="77" s="1"/>
  <c r="AV375" i="77"/>
  <c r="AU375" i="77" s="1"/>
  <c r="AV304" i="77"/>
  <c r="AU304" i="77" s="1"/>
  <c r="AV264" i="77"/>
  <c r="AU264" i="77" s="1"/>
  <c r="AV399" i="77"/>
  <c r="AU399" i="77" s="1"/>
  <c r="AV280" i="77"/>
  <c r="AU280" i="77" s="1"/>
  <c r="AV276" i="77"/>
  <c r="AU276" i="77" s="1"/>
  <c r="AV302" i="77"/>
  <c r="AU302" i="77" s="1"/>
  <c r="AV299" i="77"/>
  <c r="AU299" i="77" s="1"/>
  <c r="AV229" i="77"/>
  <c r="AU229" i="77" s="1"/>
  <c r="AV223" i="77"/>
  <c r="AU223" i="77" s="1"/>
  <c r="AV214" i="77"/>
  <c r="AU214" i="77" s="1"/>
  <c r="AV237" i="77"/>
  <c r="AU237" i="77" s="1"/>
  <c r="AV248" i="77"/>
  <c r="AU248" i="77" s="1"/>
  <c r="AV380" i="77"/>
  <c r="AU380" i="77" s="1"/>
  <c r="AV266" i="77"/>
  <c r="AU266" i="77" s="1"/>
  <c r="AV522" i="77"/>
  <c r="AU522" i="77" s="1"/>
  <c r="AV239" i="77"/>
  <c r="AU239" i="77" s="1"/>
  <c r="AV521" i="77"/>
  <c r="AU521" i="77" s="1"/>
  <c r="AV261" i="77"/>
  <c r="AU261" i="77" s="1"/>
  <c r="AV272" i="77"/>
  <c r="AU272" i="77" s="1"/>
  <c r="AO308" i="77"/>
  <c r="AV252" i="77"/>
  <c r="AU252" i="77" s="1"/>
  <c r="AV367" i="77"/>
  <c r="AU367" i="77" s="1"/>
  <c r="AV230" i="77"/>
  <c r="AU230" i="77" s="1"/>
  <c r="AV251" i="77"/>
  <c r="AU251" i="77" s="1"/>
  <c r="AV388" i="77"/>
  <c r="AV257" i="77"/>
  <c r="AU257" i="77" s="1"/>
  <c r="AV219" i="77"/>
  <c r="AU219" i="77" s="1"/>
  <c r="AV298" i="77"/>
  <c r="AU298" i="77" s="1"/>
  <c r="AT407" i="77"/>
  <c r="AS407" i="77" s="1"/>
  <c r="AV300" i="77"/>
  <c r="AU300" i="77" s="1"/>
  <c r="AV227" i="77"/>
  <c r="AU227" i="77" s="1"/>
  <c r="AV253" i="77"/>
  <c r="AU253" i="77" s="1"/>
  <c r="AV242" i="77"/>
  <c r="AU242" i="77" s="1"/>
  <c r="AV269" i="77"/>
  <c r="AU269" i="77" s="1"/>
  <c r="AV271" i="77"/>
  <c r="AU271" i="77" s="1"/>
  <c r="AV391" i="77"/>
  <c r="AU391" i="77" s="1"/>
  <c r="AV260" i="77"/>
  <c r="AU260" i="77" s="1"/>
  <c r="AV235" i="77"/>
  <c r="AU235" i="77" s="1"/>
  <c r="AV243" i="77"/>
  <c r="AU243" i="77" s="1"/>
  <c r="AV301" i="77"/>
  <c r="AU301" i="77" s="1"/>
  <c r="AV226" i="77"/>
  <c r="AU226" i="77" s="1"/>
  <c r="AV520" i="77"/>
  <c r="AU520" i="77" s="1"/>
  <c r="AT294" i="77"/>
  <c r="AS294" i="77" s="1"/>
  <c r="AV356" i="77"/>
  <c r="AU356" i="77" s="1"/>
  <c r="AV232" i="77"/>
  <c r="AU232" i="77" s="1"/>
  <c r="AV279" i="77"/>
  <c r="AU279" i="77" s="1"/>
  <c r="AV351" i="77"/>
  <c r="AU351" i="77" s="1"/>
  <c r="AS606" i="77"/>
  <c r="AT523" i="77"/>
  <c r="AS523" i="77" s="1"/>
  <c r="AM606" i="77"/>
  <c r="AU162" i="77"/>
  <c r="AV163" i="77"/>
  <c r="AU163" i="77" s="1"/>
  <c r="AT178" i="77"/>
  <c r="AS178" i="77" s="1"/>
  <c r="AV166" i="77"/>
  <c r="AU204" i="77"/>
  <c r="AV210" i="77"/>
  <c r="AU210" i="77" s="1"/>
  <c r="AV561" i="77"/>
  <c r="AU561" i="77" s="1"/>
  <c r="AU105" i="77"/>
  <c r="AV150" i="77"/>
  <c r="AU150" i="77" s="1"/>
  <c r="AT516" i="77"/>
  <c r="AS516" i="77" s="1"/>
  <c r="AV443" i="77"/>
  <c r="AV410" i="77"/>
  <c r="AT439" i="77"/>
  <c r="AS439" i="77" s="1"/>
  <c r="AT201" i="77"/>
  <c r="AS201" i="77" s="1"/>
  <c r="AV181" i="77"/>
  <c r="AU586" i="77"/>
  <c r="AU23" i="77"/>
  <c r="AV35" i="77"/>
  <c r="AU35" i="77" s="1"/>
  <c r="AU609" i="77"/>
  <c r="AV610" i="77"/>
  <c r="AU610" i="77" s="1"/>
  <c r="AU156" i="77"/>
  <c r="AT308" i="77"/>
  <c r="AS308" i="77" s="1"/>
  <c r="AT567" i="77"/>
  <c r="AS567" i="77" s="1"/>
  <c r="AV565" i="77"/>
  <c r="AV20" i="77"/>
  <c r="AU20" i="77" s="1"/>
  <c r="AU18" i="77"/>
  <c r="H15" i="78"/>
  <c r="J15" i="78"/>
  <c r="AF612" i="77"/>
  <c r="AL612" i="77"/>
  <c r="Q68" i="77"/>
  <c r="AC178" i="77"/>
  <c r="AJ612" i="77"/>
  <c r="P612" i="77"/>
  <c r="T36" i="78"/>
  <c r="L609" i="77"/>
  <c r="L610" i="77" s="1"/>
  <c r="L608" i="77" s="1"/>
  <c r="L519" i="77"/>
  <c r="X36" i="78"/>
  <c r="L444" i="77"/>
  <c r="L445" i="77"/>
  <c r="L446" i="77"/>
  <c r="L447" i="77"/>
  <c r="L448" i="77"/>
  <c r="L449" i="77"/>
  <c r="L450" i="77"/>
  <c r="L451" i="77"/>
  <c r="L452" i="77"/>
  <c r="L453" i="77"/>
  <c r="L454" i="77"/>
  <c r="L455" i="77"/>
  <c r="L456" i="77"/>
  <c r="L457" i="77"/>
  <c r="L458" i="77"/>
  <c r="L459" i="77"/>
  <c r="L460" i="77"/>
  <c r="L461" i="77"/>
  <c r="L462" i="77"/>
  <c r="L463" i="77"/>
  <c r="L464" i="77"/>
  <c r="L465" i="77"/>
  <c r="L466" i="77"/>
  <c r="L467" i="77"/>
  <c r="L468" i="77"/>
  <c r="L469" i="77"/>
  <c r="L470" i="77"/>
  <c r="L471" i="77"/>
  <c r="L472" i="77"/>
  <c r="L473" i="77"/>
  <c r="L474" i="77"/>
  <c r="L475" i="77"/>
  <c r="L476" i="77"/>
  <c r="L477" i="77"/>
  <c r="L478" i="77"/>
  <c r="L479" i="77"/>
  <c r="L480" i="77"/>
  <c r="L481" i="77"/>
  <c r="L482" i="77"/>
  <c r="L483" i="77"/>
  <c r="L484" i="77"/>
  <c r="L485" i="77"/>
  <c r="L486" i="77"/>
  <c r="L487" i="77"/>
  <c r="L488" i="77"/>
  <c r="L411" i="77"/>
  <c r="L412" i="77"/>
  <c r="L413" i="77"/>
  <c r="L414" i="77"/>
  <c r="L415" i="77"/>
  <c r="L416" i="77"/>
  <c r="L417" i="77"/>
  <c r="L418" i="77"/>
  <c r="L419" i="77"/>
  <c r="L420" i="77"/>
  <c r="L421" i="77"/>
  <c r="L422" i="77"/>
  <c r="L423" i="77"/>
  <c r="L424" i="77"/>
  <c r="L425" i="77"/>
  <c r="L426" i="77"/>
  <c r="L427" i="77"/>
  <c r="L428" i="77"/>
  <c r="L429" i="77"/>
  <c r="L430" i="77"/>
  <c r="L431" i="77"/>
  <c r="L432" i="77"/>
  <c r="L433" i="77"/>
  <c r="L434" i="77"/>
  <c r="L435" i="77"/>
  <c r="L436" i="77"/>
  <c r="L437" i="77"/>
  <c r="L438" i="77"/>
  <c r="L387" i="77"/>
  <c r="L388" i="77"/>
  <c r="L389" i="77"/>
  <c r="L390" i="77"/>
  <c r="L391" i="77"/>
  <c r="L392" i="77"/>
  <c r="L393" i="77"/>
  <c r="L394" i="77"/>
  <c r="L395" i="77"/>
  <c r="L396" i="77"/>
  <c r="L397" i="77"/>
  <c r="L398" i="77"/>
  <c r="L399" i="77"/>
  <c r="L400" i="77"/>
  <c r="L401" i="77"/>
  <c r="L402" i="77"/>
  <c r="L403" i="77"/>
  <c r="L404" i="77"/>
  <c r="L405" i="77"/>
  <c r="L406" i="77"/>
  <c r="L355" i="77"/>
  <c r="L356" i="77"/>
  <c r="L357" i="77"/>
  <c r="L358" i="77"/>
  <c r="L359" i="77"/>
  <c r="L360" i="77"/>
  <c r="L361" i="77"/>
  <c r="L362" i="77"/>
  <c r="L363" i="77"/>
  <c r="L364" i="77"/>
  <c r="L365" i="77"/>
  <c r="L366" i="77"/>
  <c r="L367" i="77"/>
  <c r="L368" i="77"/>
  <c r="L369" i="77"/>
  <c r="L370" i="77"/>
  <c r="L371" i="77"/>
  <c r="L372" i="77"/>
  <c r="L373" i="77"/>
  <c r="L374" i="77"/>
  <c r="L375" i="77"/>
  <c r="L376" i="77"/>
  <c r="L377" i="77"/>
  <c r="L378" i="77"/>
  <c r="L379" i="77"/>
  <c r="L380" i="77"/>
  <c r="L381" i="77"/>
  <c r="L382" i="77"/>
  <c r="L312" i="77"/>
  <c r="L313" i="77"/>
  <c r="L314" i="77"/>
  <c r="L315" i="77"/>
  <c r="L316" i="77"/>
  <c r="L317" i="77"/>
  <c r="L318" i="77"/>
  <c r="L319" i="77"/>
  <c r="L320" i="77"/>
  <c r="L321" i="77"/>
  <c r="L322" i="77"/>
  <c r="L323" i="77"/>
  <c r="L324" i="77"/>
  <c r="L325" i="77"/>
  <c r="L326" i="77"/>
  <c r="L327" i="77"/>
  <c r="L328" i="77"/>
  <c r="L329" i="77"/>
  <c r="L330" i="77"/>
  <c r="L331" i="77"/>
  <c r="L332" i="77"/>
  <c r="L333" i="77"/>
  <c r="L334" i="77"/>
  <c r="L335" i="77"/>
  <c r="L336" i="77"/>
  <c r="L337" i="77"/>
  <c r="L338" i="77"/>
  <c r="L339" i="77"/>
  <c r="L340" i="77"/>
  <c r="L341" i="77"/>
  <c r="L342" i="77"/>
  <c r="L343" i="77"/>
  <c r="L344" i="77"/>
  <c r="L345" i="77"/>
  <c r="L346" i="77"/>
  <c r="L347" i="77"/>
  <c r="L348" i="77"/>
  <c r="L349" i="77"/>
  <c r="L350" i="77"/>
  <c r="L299" i="77"/>
  <c r="L300" i="77"/>
  <c r="L301" i="77"/>
  <c r="L302" i="77"/>
  <c r="L303" i="77"/>
  <c r="L304" i="77"/>
  <c r="L305" i="77"/>
  <c r="L306" i="77"/>
  <c r="L307" i="77"/>
  <c r="L215" i="77"/>
  <c r="L216" i="77"/>
  <c r="L217" i="77"/>
  <c r="L218" i="77"/>
  <c r="L219" i="77"/>
  <c r="L220" i="77"/>
  <c r="L221" i="77"/>
  <c r="L222" i="77"/>
  <c r="L223" i="77"/>
  <c r="L224" i="77"/>
  <c r="L225" i="77"/>
  <c r="L226" i="77"/>
  <c r="L227" i="77"/>
  <c r="L228" i="77"/>
  <c r="L229" i="77"/>
  <c r="L230" i="77"/>
  <c r="L231" i="77"/>
  <c r="L232" i="77"/>
  <c r="L233" i="77"/>
  <c r="L234" i="77"/>
  <c r="L235" i="77"/>
  <c r="L236" i="77"/>
  <c r="L237" i="77"/>
  <c r="L238" i="77"/>
  <c r="L239" i="77"/>
  <c r="L240" i="77"/>
  <c r="L241" i="77"/>
  <c r="L242" i="77"/>
  <c r="L243" i="77"/>
  <c r="L244" i="77"/>
  <c r="L245" i="77"/>
  <c r="L246" i="77"/>
  <c r="L247" i="77"/>
  <c r="L248" i="77"/>
  <c r="L249" i="77"/>
  <c r="L250" i="77"/>
  <c r="L251" i="77"/>
  <c r="L252" i="77"/>
  <c r="L253" i="77"/>
  <c r="L254" i="77"/>
  <c r="L255" i="77"/>
  <c r="L256" i="77"/>
  <c r="L257" i="77"/>
  <c r="L258" i="77"/>
  <c r="L259" i="77"/>
  <c r="L260" i="77"/>
  <c r="L261" i="77"/>
  <c r="L262" i="77"/>
  <c r="L263" i="77"/>
  <c r="L264" i="77"/>
  <c r="L265" i="77"/>
  <c r="L266" i="77"/>
  <c r="L267" i="77"/>
  <c r="L268" i="77"/>
  <c r="L269" i="77"/>
  <c r="L270" i="77"/>
  <c r="L271" i="77"/>
  <c r="L272" i="77"/>
  <c r="L273" i="77"/>
  <c r="L274" i="77"/>
  <c r="L275" i="77"/>
  <c r="L276" i="77"/>
  <c r="L277" i="77"/>
  <c r="L278" i="77"/>
  <c r="L279" i="77"/>
  <c r="L280" i="77"/>
  <c r="L281" i="77"/>
  <c r="L282" i="77"/>
  <c r="L283" i="77"/>
  <c r="L284" i="77"/>
  <c r="L285" i="77"/>
  <c r="L286" i="77"/>
  <c r="L287" i="77"/>
  <c r="L288" i="77"/>
  <c r="L289" i="77"/>
  <c r="L290" i="77"/>
  <c r="L291" i="77"/>
  <c r="L292" i="77"/>
  <c r="L293" i="77"/>
  <c r="L214" i="77"/>
  <c r="L205" i="77"/>
  <c r="L206" i="77"/>
  <c r="L207" i="77"/>
  <c r="L208" i="77"/>
  <c r="L209" i="77"/>
  <c r="L204" i="77"/>
  <c r="L182" i="77"/>
  <c r="L183" i="77"/>
  <c r="L184" i="77"/>
  <c r="L185" i="77"/>
  <c r="L186" i="77"/>
  <c r="L187" i="77"/>
  <c r="L188" i="77"/>
  <c r="L189" i="77"/>
  <c r="L190" i="77"/>
  <c r="L191" i="77"/>
  <c r="L192" i="77"/>
  <c r="L193" i="77"/>
  <c r="L194" i="77"/>
  <c r="L195" i="77"/>
  <c r="L196" i="77"/>
  <c r="L197" i="77"/>
  <c r="L198" i="77"/>
  <c r="L199" i="77"/>
  <c r="L200" i="77"/>
  <c r="L167" i="77"/>
  <c r="L168" i="77"/>
  <c r="L169" i="77"/>
  <c r="L170" i="77"/>
  <c r="L171" i="77"/>
  <c r="L172" i="77"/>
  <c r="L173" i="77"/>
  <c r="L174" i="77"/>
  <c r="L175" i="77"/>
  <c r="L176" i="77"/>
  <c r="L177" i="77"/>
  <c r="L154" i="77"/>
  <c r="L155" i="77"/>
  <c r="L156" i="77"/>
  <c r="L157" i="77"/>
  <c r="L158" i="77"/>
  <c r="L153" i="77"/>
  <c r="L106" i="77"/>
  <c r="L107" i="77"/>
  <c r="L108" i="77"/>
  <c r="L109" i="77"/>
  <c r="L110" i="77"/>
  <c r="L111" i="77"/>
  <c r="L112" i="77"/>
  <c r="L113" i="77"/>
  <c r="L114" i="77"/>
  <c r="L115" i="77"/>
  <c r="L116" i="77"/>
  <c r="L117" i="77"/>
  <c r="L118" i="77"/>
  <c r="L119" i="77"/>
  <c r="L120" i="77"/>
  <c r="L121" i="77"/>
  <c r="L122" i="77"/>
  <c r="L123" i="77"/>
  <c r="L124" i="77"/>
  <c r="L125" i="77"/>
  <c r="L126" i="77"/>
  <c r="L127" i="77"/>
  <c r="L128" i="77"/>
  <c r="L129" i="77"/>
  <c r="L130" i="77"/>
  <c r="L131" i="77"/>
  <c r="L132" i="77"/>
  <c r="L133" i="77"/>
  <c r="L134" i="77"/>
  <c r="L135" i="77"/>
  <c r="L136" i="77"/>
  <c r="L137" i="77"/>
  <c r="L138" i="77"/>
  <c r="L139" i="77"/>
  <c r="L140" i="77"/>
  <c r="L141" i="77"/>
  <c r="L142" i="77"/>
  <c r="L143" i="77"/>
  <c r="L144" i="77"/>
  <c r="L145" i="77"/>
  <c r="L146" i="77"/>
  <c r="L147" i="77"/>
  <c r="L148" i="77"/>
  <c r="L149" i="77"/>
  <c r="L105" i="77"/>
  <c r="L93" i="77"/>
  <c r="L94" i="77"/>
  <c r="L95" i="77"/>
  <c r="L96" i="77"/>
  <c r="L97" i="77"/>
  <c r="L98" i="77"/>
  <c r="L100" i="77"/>
  <c r="L92" i="77"/>
  <c r="L73" i="77"/>
  <c r="L74" i="77"/>
  <c r="L75" i="77"/>
  <c r="L76" i="77"/>
  <c r="L77" i="77"/>
  <c r="L78" i="77"/>
  <c r="L79" i="77"/>
  <c r="L80" i="77"/>
  <c r="L81" i="77"/>
  <c r="L82" i="77"/>
  <c r="L83" i="77"/>
  <c r="L84" i="77"/>
  <c r="L85" i="77"/>
  <c r="L86" i="77"/>
  <c r="L87" i="77"/>
  <c r="L40" i="77"/>
  <c r="L41" i="77"/>
  <c r="L42" i="77"/>
  <c r="L43" i="77"/>
  <c r="L44" i="77"/>
  <c r="L45" i="77"/>
  <c r="L46" i="77"/>
  <c r="L47" i="77"/>
  <c r="L48" i="77"/>
  <c r="L49" i="77"/>
  <c r="L50" i="77"/>
  <c r="L51" i="77"/>
  <c r="L52" i="77"/>
  <c r="L53" i="77"/>
  <c r="L54" i="77"/>
  <c r="L55" i="77"/>
  <c r="L57" i="77"/>
  <c r="L58" i="77"/>
  <c r="L59" i="77"/>
  <c r="L60" i="77"/>
  <c r="L61" i="77"/>
  <c r="L62" i="77"/>
  <c r="L64" i="77"/>
  <c r="L65" i="77"/>
  <c r="L66" i="77"/>
  <c r="L67" i="77"/>
  <c r="L24" i="77"/>
  <c r="L25" i="77"/>
  <c r="L26" i="77"/>
  <c r="L28" i="77"/>
  <c r="L29" i="77"/>
  <c r="L30" i="77"/>
  <c r="L32" i="77"/>
  <c r="L33" i="77"/>
  <c r="L34" i="77"/>
  <c r="L13" i="77"/>
  <c r="L14" i="77"/>
  <c r="L15" i="77"/>
  <c r="L16" i="77"/>
  <c r="L17" i="77"/>
  <c r="L18" i="77"/>
  <c r="L19" i="77"/>
  <c r="L12" i="77"/>
  <c r="AV159" i="77" l="1"/>
  <c r="AU159" i="77" s="1"/>
  <c r="AV101" i="77"/>
  <c r="AU101" i="77" s="1"/>
  <c r="AV606" i="77"/>
  <c r="AU606" i="77" s="1"/>
  <c r="AV68" i="77"/>
  <c r="AU68" i="77" s="1"/>
  <c r="AV383" i="77"/>
  <c r="AU383" i="77" s="1"/>
  <c r="AU388" i="77"/>
  <c r="AV407" i="77"/>
  <c r="AU407" i="77" s="1"/>
  <c r="AV294" i="77"/>
  <c r="AU294" i="77" s="1"/>
  <c r="AU181" i="77"/>
  <c r="AV201" i="77"/>
  <c r="AU201" i="77" s="1"/>
  <c r="AU565" i="77"/>
  <c r="AV567" i="77"/>
  <c r="AU567" i="77" s="1"/>
  <c r="AV308" i="77"/>
  <c r="AU308" i="77" s="1"/>
  <c r="AU410" i="77"/>
  <c r="AV439" i="77"/>
  <c r="AU439" i="77" s="1"/>
  <c r="AV523" i="77"/>
  <c r="AU523" i="77" s="1"/>
  <c r="AU443" i="77"/>
  <c r="AV516" i="77"/>
  <c r="AU516" i="77" s="1"/>
  <c r="AU166" i="77"/>
  <c r="AV178" i="77"/>
  <c r="AU178" i="77" s="1"/>
  <c r="R36" i="78"/>
  <c r="J36" i="78"/>
  <c r="V36" i="78"/>
  <c r="N36" i="78"/>
  <c r="P36" i="78"/>
  <c r="L162" i="77"/>
  <c r="L443" i="77"/>
  <c r="L39" i="77"/>
  <c r="L23" i="77"/>
  <c r="L35" i="77"/>
  <c r="L22" i="77" s="1"/>
  <c r="L298" i="77"/>
  <c r="L354" i="77"/>
  <c r="L410" i="77"/>
  <c r="L386" i="77"/>
  <c r="L523" i="77"/>
  <c r="L518" i="77" s="1"/>
  <c r="L72" i="77"/>
  <c r="L166" i="77"/>
  <c r="L181" i="77"/>
  <c r="L311" i="77"/>
  <c r="AA36" i="78" l="1"/>
  <c r="L583" i="77"/>
  <c r="L569" i="77" s="1"/>
  <c r="L561" i="77"/>
  <c r="L525" i="77" s="1"/>
  <c r="L351" i="77"/>
  <c r="L310" i="77" s="1"/>
  <c r="L178" i="77"/>
  <c r="L165" i="77" s="1"/>
  <c r="L439" i="77"/>
  <c r="L409" i="77" s="1"/>
  <c r="L308" i="77"/>
  <c r="L296" i="77" s="1"/>
  <c r="L68" i="77"/>
  <c r="L37" i="77" s="1"/>
  <c r="L163" i="77"/>
  <c r="L161" i="77" s="1"/>
  <c r="L88" i="77"/>
  <c r="L70" i="77" s="1"/>
  <c r="L567" i="77"/>
  <c r="L563" i="77" s="1"/>
  <c r="V31" i="78"/>
  <c r="J31" i="78"/>
  <c r="L31" i="78"/>
  <c r="N31" i="78"/>
  <c r="R31" i="78"/>
  <c r="T31" i="78"/>
  <c r="P31" i="78"/>
  <c r="X31" i="78"/>
  <c r="L407" i="77"/>
  <c r="L385" i="77" s="1"/>
  <c r="L516" i="77"/>
  <c r="L441" i="77" s="1"/>
  <c r="L201" i="77"/>
  <c r="L180" i="77" s="1"/>
  <c r="L383" i="77"/>
  <c r="L353" i="77" s="1"/>
  <c r="L606" i="77"/>
  <c r="L585" i="77" s="1"/>
  <c r="N15" i="78" l="1"/>
  <c r="P15" i="78"/>
  <c r="T26" i="78"/>
  <c r="V26" i="78"/>
  <c r="L26" i="78"/>
  <c r="R26" i="78"/>
  <c r="N26" i="78"/>
  <c r="X26" i="78"/>
  <c r="J26" i="78"/>
  <c r="P26" i="78"/>
  <c r="T34" i="78"/>
  <c r="V34" i="78"/>
  <c r="L34" i="78"/>
  <c r="R34" i="78"/>
  <c r="J34" i="78"/>
  <c r="X34" i="78"/>
  <c r="N34" i="78"/>
  <c r="P34" i="78"/>
  <c r="L22" i="78"/>
  <c r="V22" i="78"/>
  <c r="R22" i="78"/>
  <c r="J22" i="78"/>
  <c r="P22" i="78"/>
  <c r="N22" i="78"/>
  <c r="X22" i="78"/>
  <c r="T22" i="78"/>
  <c r="N28" i="78"/>
  <c r="L28" i="78"/>
  <c r="T28" i="78"/>
  <c r="V28" i="78"/>
  <c r="R28" i="78"/>
  <c r="P28" i="78"/>
  <c r="X28" i="78"/>
  <c r="J28" i="78"/>
  <c r="R29" i="78"/>
  <c r="J29" i="78"/>
  <c r="X29" i="78"/>
  <c r="L29" i="78"/>
  <c r="P29" i="78"/>
  <c r="T29" i="78"/>
  <c r="N29" i="78"/>
  <c r="V29" i="78"/>
  <c r="J35" i="78"/>
  <c r="L35" i="78"/>
  <c r="V35" i="78"/>
  <c r="R35" i="78"/>
  <c r="N35" i="78"/>
  <c r="X35" i="78"/>
  <c r="T35" i="78"/>
  <c r="P35" i="78"/>
  <c r="L30" i="78"/>
  <c r="T30" i="78"/>
  <c r="R30" i="78"/>
  <c r="V30" i="78"/>
  <c r="P30" i="78"/>
  <c r="J30" i="78"/>
  <c r="H30" i="78"/>
  <c r="X30" i="78"/>
  <c r="N30" i="78"/>
  <c r="J33" i="78"/>
  <c r="T33" i="78"/>
  <c r="L33" i="78"/>
  <c r="R33" i="78"/>
  <c r="V33" i="78"/>
  <c r="X33" i="78"/>
  <c r="N33" i="78"/>
  <c r="P33" i="78"/>
  <c r="L294" i="77"/>
  <c r="L212" i="77" s="1"/>
  <c r="T27" i="78"/>
  <c r="R27" i="78"/>
  <c r="V27" i="78"/>
  <c r="X27" i="78"/>
  <c r="J27" i="78"/>
  <c r="P27" i="78"/>
  <c r="N27" i="78"/>
  <c r="L27" i="78"/>
  <c r="R20" i="78"/>
  <c r="J20" i="78"/>
  <c r="L20" i="78"/>
  <c r="P20" i="78"/>
  <c r="N20" i="78"/>
  <c r="H20" i="78"/>
  <c r="V25" i="78"/>
  <c r="R25" i="78"/>
  <c r="J25" i="78"/>
  <c r="X25" i="78"/>
  <c r="N25" i="78"/>
  <c r="P25" i="78"/>
  <c r="T25" i="78"/>
  <c r="L25" i="78"/>
  <c r="R21" i="78"/>
  <c r="N21" i="78"/>
  <c r="J21" i="78"/>
  <c r="P21" i="78"/>
  <c r="L21" i="78"/>
  <c r="X32" i="78"/>
  <c r="T32" i="78"/>
  <c r="P32" i="78"/>
  <c r="R32" i="78"/>
  <c r="V32" i="78"/>
  <c r="N32" i="78"/>
  <c r="J32" i="78"/>
  <c r="L32" i="78"/>
  <c r="AA31" i="78"/>
  <c r="L20" i="77"/>
  <c r="L11" i="77" s="1"/>
  <c r="AA32" i="78" l="1"/>
  <c r="AA33" i="78"/>
  <c r="L101" i="77"/>
  <c r="L90" i="77" s="1"/>
  <c r="V24" i="78"/>
  <c r="R24" i="78"/>
  <c r="J24" i="78"/>
  <c r="P24" i="78"/>
  <c r="N24" i="78"/>
  <c r="T24" i="78"/>
  <c r="L24" i="78"/>
  <c r="X24" i="78"/>
  <c r="AA27" i="78"/>
  <c r="AA29" i="78"/>
  <c r="L159" i="77"/>
  <c r="L152" i="77" s="1"/>
  <c r="L210" i="77"/>
  <c r="L203" i="77" s="1"/>
  <c r="AA15" i="78"/>
  <c r="AA20" i="78"/>
  <c r="AA30" i="78"/>
  <c r="L150" i="77"/>
  <c r="L103" i="77" s="1"/>
  <c r="AA25" i="78"/>
  <c r="AA34" i="78"/>
  <c r="AA26" i="78"/>
  <c r="AA22" i="78"/>
  <c r="AA21" i="78"/>
  <c r="AA35" i="78"/>
  <c r="AA28" i="78"/>
  <c r="L612" i="77" l="1"/>
  <c r="AA24" i="78"/>
  <c r="V18" i="78"/>
  <c r="R18" i="78"/>
  <c r="T18" i="78"/>
  <c r="N18" i="78"/>
  <c r="P18" i="78"/>
  <c r="P17" i="78"/>
  <c r="R17" i="78"/>
  <c r="N17" i="78"/>
  <c r="N19" i="78"/>
  <c r="R19" i="78"/>
  <c r="J19" i="78"/>
  <c r="P19" i="78"/>
  <c r="L19" i="78"/>
  <c r="V23" i="78"/>
  <c r="R23" i="78"/>
  <c r="P23" i="78"/>
  <c r="N23" i="78"/>
  <c r="J23" i="78"/>
  <c r="T23" i="78"/>
  <c r="L23" i="78"/>
  <c r="X23" i="78"/>
  <c r="AA14" i="78"/>
  <c r="AA18" i="78" l="1"/>
  <c r="V38" i="78"/>
  <c r="T38" i="78"/>
  <c r="AA23" i="78"/>
  <c r="X38" i="78"/>
  <c r="AA13" i="78"/>
  <c r="AA17" i="78"/>
  <c r="R38" i="78"/>
  <c r="AA19" i="78"/>
  <c r="AH74" i="77"/>
  <c r="AH88" i="77" s="1"/>
  <c r="AH612" i="77" s="1"/>
  <c r="V74" i="77"/>
  <c r="V88" i="77"/>
  <c r="V612" i="77" s="1"/>
  <c r="T74" i="77"/>
  <c r="T88" i="77" s="1"/>
  <c r="AR612" i="77"/>
  <c r="AR74" i="77"/>
  <c r="AB74" i="77"/>
  <c r="AB88" i="77" s="1"/>
  <c r="AP74" i="77"/>
  <c r="AP88" i="77" s="1"/>
  <c r="N74" i="77"/>
  <c r="N88" i="77" s="1"/>
  <c r="Z74" i="77"/>
  <c r="Z88" i="77" s="1"/>
  <c r="Z612" i="77" s="1"/>
  <c r="X74" i="77"/>
  <c r="X88" i="77" s="1"/>
  <c r="K88" i="77"/>
  <c r="G16" i="78" s="1"/>
  <c r="K612" i="77"/>
  <c r="AK612" i="77" s="1"/>
  <c r="AN74" i="77"/>
  <c r="AN88" i="77" s="1"/>
  <c r="AQ612" i="77" l="1"/>
  <c r="U612" i="77"/>
  <c r="Y612" i="77"/>
  <c r="AG612" i="77"/>
  <c r="AO88" i="77"/>
  <c r="AP612" i="77"/>
  <c r="AO612" i="77" s="1"/>
  <c r="U88" i="77"/>
  <c r="AC612" i="77"/>
  <c r="N612" i="77"/>
  <c r="M612" i="77" s="1"/>
  <c r="M88" i="77"/>
  <c r="AA88" i="77"/>
  <c r="AB612" i="77"/>
  <c r="AA612" i="77" s="1"/>
  <c r="AM88" i="77"/>
  <c r="AN612" i="77"/>
  <c r="J16" i="78"/>
  <c r="J38" i="78" s="1"/>
  <c r="P16" i="78"/>
  <c r="N16" i="78"/>
  <c r="N38" i="78" s="1"/>
  <c r="L16" i="78"/>
  <c r="L38" i="78" s="1"/>
  <c r="G38" i="78"/>
  <c r="H16" i="78"/>
  <c r="H38" i="78" s="1"/>
  <c r="W88" i="77"/>
  <c r="X612" i="77"/>
  <c r="W612" i="77" s="1"/>
  <c r="S88" i="77"/>
  <c r="T612" i="77"/>
  <c r="S612" i="77" s="1"/>
  <c r="AI612" i="77"/>
  <c r="K34" i="81"/>
  <c r="Y88" i="77"/>
  <c r="AG88" i="77"/>
  <c r="AT74" i="77"/>
  <c r="O612" i="77"/>
  <c r="Q612" i="77"/>
  <c r="AE612" i="77"/>
  <c r="K38" i="78" l="1"/>
  <c r="P38" i="78"/>
  <c r="Q38" i="78" s="1"/>
  <c r="AA16" i="78"/>
  <c r="AA38" i="78" s="1"/>
  <c r="AV74" i="77"/>
  <c r="AT88" i="77"/>
  <c r="AS74" i="77"/>
  <c r="H74" i="77" s="1"/>
  <c r="AM612" i="77"/>
  <c r="AT616" i="77"/>
  <c r="J39" i="78"/>
  <c r="L39" i="78" s="1"/>
  <c r="N39" i="78" s="1"/>
  <c r="I38" i="78"/>
  <c r="M38" i="78"/>
  <c r="O38" i="78"/>
  <c r="F25" i="78"/>
  <c r="F23" i="78"/>
  <c r="F36" i="78"/>
  <c r="F13" i="78"/>
  <c r="F33" i="78"/>
  <c r="F15" i="78"/>
  <c r="F29" i="78"/>
  <c r="F28" i="78"/>
  <c r="F14" i="78"/>
  <c r="F20" i="78"/>
  <c r="F34" i="78"/>
  <c r="F22" i="78"/>
  <c r="F27" i="78"/>
  <c r="F19" i="78"/>
  <c r="F30" i="78"/>
  <c r="F35" i="78"/>
  <c r="F31" i="78"/>
  <c r="W38" i="78"/>
  <c r="F17" i="78"/>
  <c r="Y38" i="78"/>
  <c r="F18" i="78"/>
  <c r="F21" i="78"/>
  <c r="U38" i="78"/>
  <c r="F26" i="78"/>
  <c r="F24" i="78"/>
  <c r="F32" i="78"/>
  <c r="S38" i="78"/>
  <c r="F16" i="78"/>
  <c r="K39" i="78" l="1"/>
  <c r="P39" i="78"/>
  <c r="R39" i="78" s="1"/>
  <c r="T39" i="78" s="1"/>
  <c r="V39" i="78" s="1"/>
  <c r="X39" i="78" s="1"/>
  <c r="F38" i="78"/>
  <c r="AU74" i="77"/>
  <c r="AV88" i="77"/>
  <c r="AT612" i="77"/>
  <c r="AS612" i="77" s="1"/>
  <c r="AS88" i="77"/>
  <c r="M39" i="78"/>
  <c r="O39" i="78" s="1"/>
  <c r="Q39" i="78" s="1"/>
  <c r="S39" i="78" s="1"/>
  <c r="U39" i="78" s="1"/>
  <c r="W39" i="78" s="1"/>
  <c r="Y39" i="78" s="1"/>
  <c r="AU88" i="77" l="1"/>
  <c r="AV612" i="77"/>
  <c r="AU612" i="77" s="1"/>
</calcChain>
</file>

<file path=xl/sharedStrings.xml><?xml version="1.0" encoding="utf-8"?>
<sst xmlns="http://schemas.openxmlformats.org/spreadsheetml/2006/main" count="23745" uniqueCount="12525">
  <si>
    <t>C4623</t>
  </si>
  <si>
    <t>11.1</t>
  </si>
  <si>
    <t xml:space="preserve">Soleira em granito cinza andorinha, L=15cm, E=2cm </t>
  </si>
  <si>
    <t>11.4</t>
  </si>
  <si>
    <t>MERCADO</t>
  </si>
  <si>
    <t xml:space="preserve">PINTURA </t>
  </si>
  <si>
    <t>12.1</t>
  </si>
  <si>
    <t>12.2</t>
  </si>
  <si>
    <t>12.3</t>
  </si>
  <si>
    <t>12.4</t>
  </si>
  <si>
    <t>12.5</t>
  </si>
  <si>
    <t>Pintura em esmalte sintético 02 demãos em esquadrias de madeira</t>
  </si>
  <si>
    <t>12.6</t>
  </si>
  <si>
    <t>Condutor de cobre unipolar, isolação em PVC/70ºC, camada de proteção em PVC, não propagador de chamas, classe de tensão 750V, encordoamento classe 5, flexível, com as seguintes seções nominais:</t>
  </si>
  <si>
    <t>13.2</t>
  </si>
  <si>
    <t>INSTALAÇÕES DE REDE ESTRUTURADA</t>
  </si>
  <si>
    <t>Patch Panel 19"  - 24 portas, Categoria 6</t>
  </si>
  <si>
    <t xml:space="preserve">un </t>
  </si>
  <si>
    <t xml:space="preserve">Guia de Cabos Vertical, fechado </t>
  </si>
  <si>
    <t xml:space="preserve">Guia de Cabos Superior, fechado </t>
  </si>
  <si>
    <t>14.1</t>
  </si>
  <si>
    <t>TUBULAÇÕES E CONEXÕES DE PVC RÍGIDO</t>
  </si>
  <si>
    <t>14.2</t>
  </si>
  <si>
    <t>DRENAGEM DE ÁGUAS PLUVIAIS</t>
  </si>
  <si>
    <t>ACESSÓRIOS</t>
  </si>
  <si>
    <t>Ralo hemisférico (formato abacaxi) de ferro fundido, Ø100mm</t>
  </si>
  <si>
    <t>17.1</t>
  </si>
  <si>
    <t xml:space="preserve">LOUÇAS E METAIS </t>
  </si>
  <si>
    <t>19.1</t>
  </si>
  <si>
    <t>SISTEMA DE PROTEÇÃO CONTRA DESCARGAS ATMOSFÉRICAS (SPDA)</t>
  </si>
  <si>
    <t>20.1</t>
  </si>
  <si>
    <t>21.1</t>
  </si>
  <si>
    <t>SERVIÇOS FINAIS</t>
  </si>
  <si>
    <t>Limpeza final da obra</t>
  </si>
  <si>
    <t>6.5</t>
  </si>
  <si>
    <t>VIDROS</t>
  </si>
  <si>
    <t>Peitoril em granito cinza, largura=17,00cm espessura variável e pingadeira</t>
  </si>
  <si>
    <t>11.3</t>
  </si>
  <si>
    <t>13.1</t>
  </si>
  <si>
    <t>CENTRO DE DISTRIBUIÇÃO</t>
  </si>
  <si>
    <t>ELETRODUTOS E ACESSÓRIOS</t>
  </si>
  <si>
    <t>13.3</t>
  </si>
  <si>
    <t>CABOS E FIOS (CONDUTORES)</t>
  </si>
  <si>
    <t>#2,5 mm²</t>
  </si>
  <si>
    <t>#4 mm²</t>
  </si>
  <si>
    <t>13.4</t>
  </si>
  <si>
    <t>ILUMINAÇÃO E TOMADAS</t>
  </si>
  <si>
    <t>Interruptor simples 10 A, completa</t>
  </si>
  <si>
    <t>Projetor com lâmpada de vapor metálico 150W</t>
  </si>
  <si>
    <t>13.5</t>
  </si>
  <si>
    <t>EQUIPAMENTOS PASSIVOS</t>
  </si>
  <si>
    <t>Bloco 110 para rack 19” 100 pares</t>
  </si>
  <si>
    <t>CABOS EM PAR TRANÇADOS</t>
  </si>
  <si>
    <t>Cabo coaxial</t>
  </si>
  <si>
    <t>CABOS DE CONEXÃO</t>
  </si>
  <si>
    <t>TOMADAS</t>
  </si>
  <si>
    <t>CAIXAS E ACESSÓRIOS</t>
  </si>
  <si>
    <t xml:space="preserve">INSTALAÇÃO HIDRÁULICA </t>
  </si>
  <si>
    <t>TUBULAÇÕES E CONEXÕES DE PVC</t>
  </si>
  <si>
    <t xml:space="preserve">INSTALAÇÃO SANITÁRIA </t>
  </si>
  <si>
    <t>15.1</t>
  </si>
  <si>
    <t>15.2</t>
  </si>
  <si>
    <t>15.3</t>
  </si>
  <si>
    <t>15.5</t>
  </si>
  <si>
    <t>15.6</t>
  </si>
  <si>
    <t>15.7</t>
  </si>
  <si>
    <t>15.8</t>
  </si>
  <si>
    <t>15.9</t>
  </si>
  <si>
    <t>15.10</t>
  </si>
  <si>
    <t>15.11</t>
  </si>
  <si>
    <t>15.13</t>
  </si>
  <si>
    <t>15.14</t>
  </si>
  <si>
    <t>15.15</t>
  </si>
  <si>
    <t>15.16</t>
  </si>
  <si>
    <t>15.17</t>
  </si>
  <si>
    <t>un.</t>
  </si>
  <si>
    <t>Bancada em granito cinza andorinha - espessura 2cm, conforme projeto</t>
  </si>
  <si>
    <t>17.2</t>
  </si>
  <si>
    <t>17.3</t>
  </si>
  <si>
    <t>Pára-raios tipo Franklin em aço inox 3 pontas em haste de 3 m. x 1.1/2" tipo simples</t>
  </si>
  <si>
    <t>Custo TOTAL com BDI incluso</t>
  </si>
  <si>
    <t>ITEM</t>
  </si>
  <si>
    <t>CÓDIGO</t>
  </si>
  <si>
    <t>FONTE</t>
  </si>
  <si>
    <t>DESCRIÇÃO DOS SERVIÇOS</t>
  </si>
  <si>
    <t>UNID.</t>
  </si>
  <si>
    <t>QUANT.</t>
  </si>
  <si>
    <t>VALOR (R$)</t>
  </si>
  <si>
    <t>1.1</t>
  </si>
  <si>
    <t>un</t>
  </si>
  <si>
    <t>2.1</t>
  </si>
  <si>
    <t>3.1</t>
  </si>
  <si>
    <t>m³</t>
  </si>
  <si>
    <t>4.1</t>
  </si>
  <si>
    <t>SINAPI</t>
  </si>
  <si>
    <t>m²</t>
  </si>
  <si>
    <t>4.2</t>
  </si>
  <si>
    <t>4.3</t>
  </si>
  <si>
    <t>5.1</t>
  </si>
  <si>
    <t>Aterro apiloado em camadas de 0,20 m com material argilo - arenoso (entre baldrames)</t>
  </si>
  <si>
    <t xml:space="preserve">Escavação manual de valas em qualquer terreno exceto rocha até h=1,50 m </t>
  </si>
  <si>
    <t xml:space="preserve">Regularização e compactação do fundo de valas </t>
  </si>
  <si>
    <t xml:space="preserve">Reaterro apiloado de vala com material da obra  </t>
  </si>
  <si>
    <t>5.2</t>
  </si>
  <si>
    <t>kg</t>
  </si>
  <si>
    <t>CONCRETO ARMADO PARA FUNDAÇÕES - VIGAS BALDRAMES</t>
  </si>
  <si>
    <t>6.1</t>
  </si>
  <si>
    <t>m</t>
  </si>
  <si>
    <t>3.2</t>
  </si>
  <si>
    <t>7.1</t>
  </si>
  <si>
    <t>7.2</t>
  </si>
  <si>
    <t>8.1</t>
  </si>
  <si>
    <t xml:space="preserve">SERVIÇOS PRELIMINARES </t>
  </si>
  <si>
    <t>Placa da obra - padrão Governo Federal</t>
  </si>
  <si>
    <t xml:space="preserve"> m²</t>
  </si>
  <si>
    <t>1.2</t>
  </si>
  <si>
    <t>SEINFRA</t>
  </si>
  <si>
    <t xml:space="preserve">Instalação provisória de água </t>
  </si>
  <si>
    <t>1.3</t>
  </si>
  <si>
    <t xml:space="preserve">Instalação provisória de energia elétrica em baixa tensão </t>
  </si>
  <si>
    <t>1.4</t>
  </si>
  <si>
    <t>C2849</t>
  </si>
  <si>
    <t>Instalações provisórias de esgoto</t>
  </si>
  <si>
    <t>1.5</t>
  </si>
  <si>
    <t>Barracões provisórios (depósito, escritório, vestiário e refeitório) com piso cimentado</t>
  </si>
  <si>
    <t>1.6</t>
  </si>
  <si>
    <t xml:space="preserve">Locação da obra (execução de gabarito) </t>
  </si>
  <si>
    <t>2.2</t>
  </si>
  <si>
    <t>2.3</t>
  </si>
  <si>
    <t>2.4</t>
  </si>
  <si>
    <t xml:space="preserve">SUPERESTRUTURA </t>
  </si>
  <si>
    <t>CONCRETO ARMADO PARA VERGAS</t>
  </si>
  <si>
    <t>ELEMENTOS VAZADOS</t>
  </si>
  <si>
    <t>ALVENARIA DE VEDAÇÃO</t>
  </si>
  <si>
    <t>Divisória de banheiros e sanitários em granito com espessura de 2cm polido assentado com argamassa traço 1:4</t>
  </si>
  <si>
    <t xml:space="preserve">ESQUADRIAS </t>
  </si>
  <si>
    <t>6.2</t>
  </si>
  <si>
    <t xml:space="preserve">Impermeabilização com tinta betuminosa em fundações, baldrames </t>
  </si>
  <si>
    <t>9.1</t>
  </si>
  <si>
    <t>9.3</t>
  </si>
  <si>
    <t>9.4</t>
  </si>
  <si>
    <t>9.6</t>
  </si>
  <si>
    <t>9.7</t>
  </si>
  <si>
    <t>10.1</t>
  </si>
  <si>
    <t>10.2</t>
  </si>
  <si>
    <t>10.3</t>
  </si>
  <si>
    <t>10.4</t>
  </si>
  <si>
    <t>10.6</t>
  </si>
  <si>
    <t>Lastro de concreto magro (e=3,0 cm) - preparo mecânico</t>
  </si>
  <si>
    <t>Concreto para Fundação fck=25MPa, incluindo preparo, lançamento, adensamento.</t>
  </si>
  <si>
    <t>Concreto Bombeado fck=25MPa, incluindo preparo, lançamento e adensamento.</t>
  </si>
  <si>
    <t>CONCRETO ARMADO - PILARES</t>
  </si>
  <si>
    <t>CONCRETO ARMADO - VIGAS</t>
  </si>
  <si>
    <t>PORTAS DE MADEIRA</t>
  </si>
  <si>
    <t>Ducha Higiênica com registro e derivação Izy, código 1984.C37. ACT.CR, DECA, ou equivalente</t>
  </si>
  <si>
    <t>Papeleira Metálica Linha Izy, código 2020.C37, DECA ou equivalente</t>
  </si>
  <si>
    <t>Torneira para lavatório de mesa bica baixa Izy, código 1193.C37, Deca ou equivalente</t>
  </si>
  <si>
    <t>Cuba de Embutir Oval cor Branco Gelo, código L.37, DECA, ou equivalente, em bancada  ecomplementos (válvula, sifao e engate flexível cromados), exceto torneira.</t>
  </si>
  <si>
    <t>Dispenser Toalha Linha Excellence, código 7007, Melhoramentos ou equivalente.</t>
  </si>
  <si>
    <t xml:space="preserve">Chuveiro Maxi Ducha, LORENZETTI, com Mangueira plástica/desviador para duchas elétricas, cógigo 8010-A, LORENZETTI,  ou equivalente </t>
  </si>
  <si>
    <t>Torneira Acabamento para registro pequeno Linha Izy, código: 4900.C37.PQ, DECA ou equivalente (para chuveiros), Deca ou equivalente</t>
  </si>
  <si>
    <t>Cuba industrial 50x40 profundidade 30 – HIDRONOX, ou equivalente, com sifão em metal cromado 1.1/2x1.1/2", válvula em metal cromado tipo americana 3.1/2"x1.1/2" para pia - fornecimento e instalação</t>
  </si>
  <si>
    <t>Cuba Inox Embutir 40x34x17cm, cuba 3, básica aço inoxidável, com válvula, FRANKE, ou equivalente, com sifão em metal cromado 1.1/2x1.1/2", válvula em metal cromado tipo americana 3.1/2"x1.1/2" para pia - fornecimento e instalação</t>
  </si>
  <si>
    <t>Torneira para cozinha de mesa bica móvel Izy, código 1167.C37, DECA, ou equivalente</t>
  </si>
  <si>
    <t>Caixa de passagem 30x30cm em alvenaria com tampa de ferro fundido tipo leve</t>
  </si>
  <si>
    <t>Cabo UTP Categoria 5e</t>
  </si>
  <si>
    <t>Sumidouro em alvenaria 2,40 x 2,40 m</t>
  </si>
  <si>
    <t>Fossa séptica 2,30 x 2,30 m</t>
  </si>
  <si>
    <t>Válvula esfera Ø 3/4" NPT 300</t>
  </si>
  <si>
    <t>Marcação no Piso - 1 x 1m para hidrante</t>
  </si>
  <si>
    <t>Vergalhão CA - 25 # 10 mm2</t>
  </si>
  <si>
    <t>Armação aço CA-50, Diam. 6,3 (1/4) á 12,5mm(1/2) -Fornecimento/corte perda de 10%) / dobra / colocação.</t>
  </si>
  <si>
    <t>Armação de aço  CA-60 Diam. 3,4 a 6,0mm-Fornecimento/corte perda de 10%) / dobra / colocação.</t>
  </si>
  <si>
    <t>4.4</t>
  </si>
  <si>
    <t>Encunhamento (aperto de alvenaria) em tijolo cerâmicos maciços 5x10x20cm 1 vez (esp. 20cm), assentamento c/ argamassa traço1:6 (cimento e areia)</t>
  </si>
  <si>
    <t>Alvenaria de vedação de 1 vez em tijolos cerâmicos de 08 furos (dimensões nominais: 19x19x09); assentamento em argamassa no traço 1:2:8 (cimento, cal e areia)</t>
  </si>
  <si>
    <t>Fechadura de embutir completa, para portas internas</t>
  </si>
  <si>
    <t>6.3</t>
  </si>
  <si>
    <t>6.4</t>
  </si>
  <si>
    <t>10.8</t>
  </si>
  <si>
    <t>10.12</t>
  </si>
  <si>
    <t>20.2</t>
  </si>
  <si>
    <t>20.3</t>
  </si>
  <si>
    <t>20.4</t>
  </si>
  <si>
    <t>20.5</t>
  </si>
  <si>
    <t>20.6</t>
  </si>
  <si>
    <t>20.7</t>
  </si>
  <si>
    <t>20.8</t>
  </si>
  <si>
    <t>21.2</t>
  </si>
  <si>
    <t>21.3</t>
  </si>
  <si>
    <t>Caixa de passagem em alvenaria 30x30x12 com tampa de ferro fundido</t>
  </si>
  <si>
    <t>PORTAS DE VIDRO - PV</t>
  </si>
  <si>
    <t>6.6</t>
  </si>
  <si>
    <t xml:space="preserve">JANELAS DE ALUMÍNIO - JA </t>
  </si>
  <si>
    <t>7.5</t>
  </si>
  <si>
    <t>22.1</t>
  </si>
  <si>
    <t>22.2</t>
  </si>
  <si>
    <t>PAVIMENTAÇÃO EXTERNA</t>
  </si>
  <si>
    <t>22.3</t>
  </si>
  <si>
    <t>ESQUADRIA - GRADIL METÁLICO</t>
  </si>
  <si>
    <t>23.1</t>
  </si>
  <si>
    <t>24.1</t>
  </si>
  <si>
    <t>17.4</t>
  </si>
  <si>
    <t>17.5</t>
  </si>
  <si>
    <t>7.4</t>
  </si>
  <si>
    <t>FERRAGENS E ACESSÓRIOS</t>
  </si>
  <si>
    <t>Corte e reparo em cabeça de estaca</t>
  </si>
  <si>
    <t>Forma de madeira comum para Fundações  - reaproveitamento 5X</t>
  </si>
  <si>
    <t>FUNDAÇÃO DO CASTELO D'ÁGUA</t>
  </si>
  <si>
    <t>Estaca a trado (broca) d=30 cm com concreto fck=15 Mpa (sem armação) - 7 m</t>
  </si>
  <si>
    <t>1.7</t>
  </si>
  <si>
    <t>10.7</t>
  </si>
  <si>
    <t>10.9</t>
  </si>
  <si>
    <t>22.4</t>
  </si>
  <si>
    <t>22.5</t>
  </si>
  <si>
    <t xml:space="preserve">Piso cerâmico antiderrapante PEI V - 40 x 40 cm - incl. rejunte - conforme projeto </t>
  </si>
  <si>
    <t>74223/1</t>
  </si>
  <si>
    <t>73906/3</t>
  </si>
  <si>
    <t>73838/1</t>
  </si>
  <si>
    <t>73942/2</t>
  </si>
  <si>
    <t>73990/1</t>
  </si>
  <si>
    <t>74254/2</t>
  </si>
  <si>
    <t>74138/3</t>
  </si>
  <si>
    <t>74106/1</t>
  </si>
  <si>
    <t>73860/8</t>
  </si>
  <si>
    <t>73860/9</t>
  </si>
  <si>
    <t>73860/10</t>
  </si>
  <si>
    <t>73860/22</t>
  </si>
  <si>
    <t>74041/1</t>
  </si>
  <si>
    <t>73976/3</t>
  </si>
  <si>
    <t>74104/1</t>
  </si>
  <si>
    <t>74197/1</t>
  </si>
  <si>
    <t>74198/2</t>
  </si>
  <si>
    <t>73764/4</t>
  </si>
  <si>
    <t>74065/2</t>
  </si>
  <si>
    <t>73907/6</t>
  </si>
  <si>
    <t>73960/1</t>
  </si>
  <si>
    <t>74131/5</t>
  </si>
  <si>
    <t>74209/1</t>
  </si>
  <si>
    <t>73805/1</t>
  </si>
  <si>
    <t>74181/1</t>
  </si>
  <si>
    <t>74180/1</t>
  </si>
  <si>
    <t>74175/1</t>
  </si>
  <si>
    <t>MOVIMENTO DE TERRAS PARA FUNDAÇÕES</t>
  </si>
  <si>
    <t>FUNDAÇÕES</t>
  </si>
  <si>
    <t>SISTEMA DE VEDAÇÃO VERTICAL INTERNO E EXTERNO (PAREDES)</t>
  </si>
  <si>
    <t xml:space="preserve">SISTEMAS DE COBERTURA </t>
  </si>
  <si>
    <t>REVESTIMENTOS INTERNOS E EXTERNOS</t>
  </si>
  <si>
    <t>SERVIÇOS COMPLEMENTARES</t>
  </si>
  <si>
    <t>INSTALAÇÃO DE GÁS COMBUSTÍVEL</t>
  </si>
  <si>
    <t>SISTEMA DE PROTEÇÃO CONTRA INCÊNDIO</t>
  </si>
  <si>
    <t>SISTEMA DE EXAUSTÃO MECÂNICA</t>
  </si>
  <si>
    <t>CASTELO D'ÁGUA</t>
  </si>
  <si>
    <t xml:space="preserve">Subtotal </t>
  </si>
  <si>
    <t>2.5</t>
  </si>
  <si>
    <t>2.6</t>
  </si>
  <si>
    <t>2.7</t>
  </si>
  <si>
    <t>3.3</t>
  </si>
  <si>
    <t>3.4</t>
  </si>
  <si>
    <t>4.5</t>
  </si>
  <si>
    <t>5.3</t>
  </si>
  <si>
    <t>9.8</t>
  </si>
  <si>
    <t>10.13</t>
  </si>
  <si>
    <t>10.16</t>
  </si>
  <si>
    <t>10.17</t>
  </si>
  <si>
    <t>10.18</t>
  </si>
  <si>
    <t>12.7</t>
  </si>
  <si>
    <t>12.8</t>
  </si>
  <si>
    <t>3.5</t>
  </si>
  <si>
    <t>3.6</t>
  </si>
  <si>
    <t>3.8</t>
  </si>
  <si>
    <t>3.9</t>
  </si>
  <si>
    <t>3.15</t>
  </si>
  <si>
    <t>3.16</t>
  </si>
  <si>
    <t>4.6</t>
  </si>
  <si>
    <t>4.7</t>
  </si>
  <si>
    <t>4.8</t>
  </si>
  <si>
    <t>4.13</t>
  </si>
  <si>
    <t>11.5</t>
  </si>
  <si>
    <t>11.6</t>
  </si>
  <si>
    <t>12.9</t>
  </si>
  <si>
    <t>12.10</t>
  </si>
  <si>
    <t>12.11</t>
  </si>
  <si>
    <t>12.12</t>
  </si>
  <si>
    <t>12.13</t>
  </si>
  <si>
    <t>12.14</t>
  </si>
  <si>
    <t>12.15</t>
  </si>
  <si>
    <t>12.16</t>
  </si>
  <si>
    <t>12.17</t>
  </si>
  <si>
    <t>12.18</t>
  </si>
  <si>
    <t>12.19</t>
  </si>
  <si>
    <t>12.20</t>
  </si>
  <si>
    <t>12.21</t>
  </si>
  <si>
    <t>12.22</t>
  </si>
  <si>
    <t>12.23</t>
  </si>
  <si>
    <t>12.24</t>
  </si>
  <si>
    <t>12.25</t>
  </si>
  <si>
    <t>13.6</t>
  </si>
  <si>
    <t>13.7</t>
  </si>
  <si>
    <t>13.8</t>
  </si>
  <si>
    <t>14.5</t>
  </si>
  <si>
    <t>14.6</t>
  </si>
  <si>
    <t>14.7</t>
  </si>
  <si>
    <t>14.11</t>
  </si>
  <si>
    <t>14.15</t>
  </si>
  <si>
    <t>14.16</t>
  </si>
  <si>
    <t>15.12</t>
  </si>
  <si>
    <t>15.19</t>
  </si>
  <si>
    <t>15.20</t>
  </si>
  <si>
    <t>15.21</t>
  </si>
  <si>
    <t>15.23</t>
  </si>
  <si>
    <t>15.24</t>
  </si>
  <si>
    <t>15.25</t>
  </si>
  <si>
    <t>15.26</t>
  </si>
  <si>
    <t>16.1</t>
  </si>
  <si>
    <t>16.2</t>
  </si>
  <si>
    <t>16.3</t>
  </si>
  <si>
    <t>16.4</t>
  </si>
  <si>
    <t>16.5</t>
  </si>
  <si>
    <t>16.6</t>
  </si>
  <si>
    <t>16.7</t>
  </si>
  <si>
    <t>16.8</t>
  </si>
  <si>
    <t>17.7</t>
  </si>
  <si>
    <t>18.1</t>
  </si>
  <si>
    <t>18.2</t>
  </si>
  <si>
    <t>18.3</t>
  </si>
  <si>
    <t>18.4</t>
  </si>
  <si>
    <t>18.5</t>
  </si>
  <si>
    <t>18.6</t>
  </si>
  <si>
    <t>18.7</t>
  </si>
  <si>
    <t>18.8</t>
  </si>
  <si>
    <t>18.9</t>
  </si>
  <si>
    <t>18.10</t>
  </si>
  <si>
    <t>18.11</t>
  </si>
  <si>
    <t>18.12</t>
  </si>
  <si>
    <t>18.13</t>
  </si>
  <si>
    <t>18.14</t>
  </si>
  <si>
    <t>18.15</t>
  </si>
  <si>
    <t>18.16</t>
  </si>
  <si>
    <t>18.17</t>
  </si>
  <si>
    <t>18.18</t>
  </si>
  <si>
    <t>18.19</t>
  </si>
  <si>
    <t>18.20</t>
  </si>
  <si>
    <t>18.21</t>
  </si>
  <si>
    <t>18.22</t>
  </si>
  <si>
    <t>18.23</t>
  </si>
  <si>
    <t>18.24</t>
  </si>
  <si>
    <t>18.25</t>
  </si>
  <si>
    <t>18.26</t>
  </si>
  <si>
    <t>18.28</t>
  </si>
  <si>
    <t>18.31</t>
  </si>
  <si>
    <t>18.32</t>
  </si>
  <si>
    <t>18.34</t>
  </si>
  <si>
    <t>18.35</t>
  </si>
  <si>
    <t>18.36</t>
  </si>
  <si>
    <t>18.38</t>
  </si>
  <si>
    <t>INSTALAÇÕES DE CLIMATIZAÇÃO</t>
  </si>
  <si>
    <t>20.9</t>
  </si>
  <si>
    <t>20.10</t>
  </si>
  <si>
    <t>20.11</t>
  </si>
  <si>
    <t>20.12</t>
  </si>
  <si>
    <t>20.13</t>
  </si>
  <si>
    <t>20.16</t>
  </si>
  <si>
    <t>20.17</t>
  </si>
  <si>
    <t>20.22</t>
  </si>
  <si>
    <t>20.23</t>
  </si>
  <si>
    <t>20.24</t>
  </si>
  <si>
    <t>22.6</t>
  </si>
  <si>
    <t>22.7</t>
  </si>
  <si>
    <t>22.8</t>
  </si>
  <si>
    <t>22.9</t>
  </si>
  <si>
    <t>22.10</t>
  </si>
  <si>
    <t>22.11</t>
  </si>
  <si>
    <t>22.12</t>
  </si>
  <si>
    <t>23.2</t>
  </si>
  <si>
    <t>23.3</t>
  </si>
  <si>
    <t>23.7</t>
  </si>
  <si>
    <t>1.8</t>
  </si>
  <si>
    <t>Grama batatais em placas</t>
  </si>
  <si>
    <t>5.4</t>
  </si>
  <si>
    <t>5.6</t>
  </si>
  <si>
    <t>6.9</t>
  </si>
  <si>
    <t>6.11</t>
  </si>
  <si>
    <t>6.12</t>
  </si>
  <si>
    <t>6.13</t>
  </si>
  <si>
    <t>6.14</t>
  </si>
  <si>
    <t>6.15</t>
  </si>
  <si>
    <t>6.16</t>
  </si>
  <si>
    <t>6.17</t>
  </si>
  <si>
    <t>6.18</t>
  </si>
  <si>
    <t>6.19</t>
  </si>
  <si>
    <t>6.20</t>
  </si>
  <si>
    <t>6.21</t>
  </si>
  <si>
    <t>6.22</t>
  </si>
  <si>
    <t>6.23</t>
  </si>
  <si>
    <t>6.24</t>
  </si>
  <si>
    <t>6.25</t>
  </si>
  <si>
    <t>6.26</t>
  </si>
  <si>
    <t>6.27</t>
  </si>
  <si>
    <t>C2851</t>
  </si>
  <si>
    <t>PORTAS EM ALUMÍNIO</t>
  </si>
  <si>
    <t>74071/2</t>
  </si>
  <si>
    <t>Piso podotátil de alerta em borracha integrado 30x30cm, assentamento com argamassa (fornecimento e assentamento)</t>
  </si>
  <si>
    <t>Piso podotátil direcional em borracha integrado 30x30cm, assentamento com argamassa (fornecimento e assentamento)</t>
  </si>
  <si>
    <t>Piso tátil de alerta em placas pré-moldadas - 5MPa</t>
  </si>
  <si>
    <t>Piso tátil direcional em placas pré-moldadas - 5MPa</t>
  </si>
  <si>
    <t>74065/1</t>
  </si>
  <si>
    <t>Pintura em esmalte sintético 02 demãos em rodameio de madeira</t>
  </si>
  <si>
    <t>C2910</t>
  </si>
  <si>
    <t xml:space="preserve">Prateleiras e escaninhos em mdf </t>
  </si>
  <si>
    <t>Tela de nylon de proteção- fixada na esquadria</t>
  </si>
  <si>
    <t>73907/3</t>
  </si>
  <si>
    <t>Rampa de acesso em concreto não estrutural</t>
  </si>
  <si>
    <t>cj</t>
  </si>
  <si>
    <t>C1869</t>
  </si>
  <si>
    <t>C0544</t>
  </si>
  <si>
    <t>C2045</t>
  </si>
  <si>
    <t>C0864</t>
  </si>
  <si>
    <t>C4642</t>
  </si>
  <si>
    <t>C4635</t>
  </si>
  <si>
    <t>75381/1</t>
  </si>
  <si>
    <t>73910/3</t>
  </si>
  <si>
    <t>73910/5</t>
  </si>
  <si>
    <t>74072/3</t>
  </si>
  <si>
    <t>73737/2</t>
  </si>
  <si>
    <t>74070/3</t>
  </si>
  <si>
    <t>73809/1</t>
  </si>
  <si>
    <t>74156/2</t>
  </si>
  <si>
    <t>74007/1</t>
  </si>
  <si>
    <t>74138/2</t>
  </si>
  <si>
    <t>74252/1</t>
  </si>
  <si>
    <t>73860/12</t>
  </si>
  <si>
    <t>73860/14</t>
  </si>
  <si>
    <t>73860/15</t>
  </si>
  <si>
    <t>73860/16</t>
  </si>
  <si>
    <t>73860/18</t>
  </si>
  <si>
    <t>73860/21</t>
  </si>
  <si>
    <t>DISJUNTORES</t>
  </si>
  <si>
    <t>74130/1</t>
  </si>
  <si>
    <t>74130/2</t>
  </si>
  <si>
    <t>74130/3</t>
  </si>
  <si>
    <t>74130/4</t>
  </si>
  <si>
    <t>74130/5</t>
  </si>
  <si>
    <t>74131/4</t>
  </si>
  <si>
    <t>73976/8</t>
  </si>
  <si>
    <t>74051/2</t>
  </si>
  <si>
    <t>73795/6</t>
  </si>
  <si>
    <t>73870/4</t>
  </si>
  <si>
    <t>74174/1</t>
  </si>
  <si>
    <t>74178/1</t>
  </si>
  <si>
    <t>74179/1</t>
  </si>
  <si>
    <t>74184/1</t>
  </si>
  <si>
    <t>79517/1</t>
  </si>
  <si>
    <t>73962/13</t>
  </si>
  <si>
    <t>76444/1</t>
  </si>
  <si>
    <t>73935/2</t>
  </si>
  <si>
    <t>73988/1</t>
  </si>
  <si>
    <t>73937/4</t>
  </si>
  <si>
    <t>73922/5</t>
  </si>
  <si>
    <t>73886/1</t>
  </si>
  <si>
    <t>73892/2</t>
  </si>
  <si>
    <t>74220/1</t>
  </si>
  <si>
    <t>74077/2</t>
  </si>
  <si>
    <t>74236/1</t>
  </si>
  <si>
    <t>6.33</t>
  </si>
  <si>
    <t>6.34</t>
  </si>
  <si>
    <t>6.36</t>
  </si>
  <si>
    <t>6.37</t>
  </si>
  <si>
    <t>Banheira Embutir em plástico tipo PVC, 77x45x20cm, Burigotto ou equivalente</t>
  </si>
  <si>
    <t>15.4</t>
  </si>
  <si>
    <t>Conjunto de mastros para bandeiras em tubo ferro galvanizado telescópico (alt= 7m (3mx2" + 4mx1 1/2")</t>
  </si>
  <si>
    <t>23.4</t>
  </si>
  <si>
    <t>23.5</t>
  </si>
  <si>
    <t>Projetor com lâmpada de vapor metálico 250W</t>
  </si>
  <si>
    <t>18.41</t>
  </si>
  <si>
    <t>18.43</t>
  </si>
  <si>
    <t>18.44</t>
  </si>
  <si>
    <t>18.45</t>
  </si>
  <si>
    <t>18.46</t>
  </si>
  <si>
    <t>18.47</t>
  </si>
  <si>
    <t>18.48</t>
  </si>
  <si>
    <t>18.49</t>
  </si>
  <si>
    <t>18.50</t>
  </si>
  <si>
    <t>17.9</t>
  </si>
  <si>
    <t>17.10</t>
  </si>
  <si>
    <t>17.11</t>
  </si>
  <si>
    <t>17.12</t>
  </si>
  <si>
    <t>3.7</t>
  </si>
  <si>
    <t>C4065</t>
  </si>
  <si>
    <t>C1207</t>
  </si>
  <si>
    <t>C0361</t>
  </si>
  <si>
    <t>Luminária de emergência com lampada fluorescente 9W de 1 hora</t>
  </si>
  <si>
    <t>18.33</t>
  </si>
  <si>
    <t>18.51</t>
  </si>
  <si>
    <t>18.52</t>
  </si>
  <si>
    <t>18.53</t>
  </si>
  <si>
    <t>18.54</t>
  </si>
  <si>
    <t>18.55</t>
  </si>
  <si>
    <t>14.17</t>
  </si>
  <si>
    <t>18.56</t>
  </si>
  <si>
    <t>Lastro de concreto magro, e=3,0 cm-reparo mecânico</t>
  </si>
  <si>
    <t>Bacia Convencional Studio Kids, código PI.16, para valvula de descarga, em louca branca,  assento plastico, anel de vedação, tubo pvc ligacao - fornecimento e instalacao, Deca ou equivalente</t>
  </si>
  <si>
    <t>Quadro de medição - fornecimento e instalação</t>
  </si>
  <si>
    <t>Roda meio em madeira (largura=10cm)</t>
  </si>
  <si>
    <t>Vidro liso temperado incolor, espessura 6mm- fornecimento e instalação</t>
  </si>
  <si>
    <t>Vidro liso temperado incolor, espessura 10mm- fornecimento e instalação</t>
  </si>
  <si>
    <t>12.26</t>
  </si>
  <si>
    <t>12.27</t>
  </si>
  <si>
    <t>12.28</t>
  </si>
  <si>
    <t>12.29</t>
  </si>
  <si>
    <t>12.30</t>
  </si>
  <si>
    <t>23.8</t>
  </si>
  <si>
    <t>Alça de içamento</t>
  </si>
  <si>
    <t>23.10</t>
  </si>
  <si>
    <t>Suporte de luz piloto</t>
  </si>
  <si>
    <t>23.11</t>
  </si>
  <si>
    <t>Suporte para cinto de segurança</t>
  </si>
  <si>
    <t>23.12</t>
  </si>
  <si>
    <t>Suporte para Pára-raio</t>
  </si>
  <si>
    <t>23.13</t>
  </si>
  <si>
    <t>23.14</t>
  </si>
  <si>
    <t>Escada interna e externa tipo marinheiro, inclusive pintura</t>
  </si>
  <si>
    <t>23.15</t>
  </si>
  <si>
    <t>Chapa de aço carbono de alta resistência a corrosão e de qualidade estrutural e solda interna e externa, para confecção do reservatorioconforme projeto</t>
  </si>
  <si>
    <t>Tapume de chapa de madeira compensada, 6mm (40x2,00m, frente do terreno)</t>
  </si>
  <si>
    <t>Conector de bronze para haste de 5/8" e cabo de 50 mm²</t>
  </si>
  <si>
    <t>Pintura em latex acrílico 02 demãos sobre paredes internas, externas</t>
  </si>
  <si>
    <t>6.10</t>
  </si>
  <si>
    <t>6.39</t>
  </si>
  <si>
    <t>10.11</t>
  </si>
  <si>
    <t>Arandelas de sobrepor com 1 lâmpada fluorescente compacta de 60W</t>
  </si>
  <si>
    <t>Luminária de piso, com lâmpada vapor metálico 70W</t>
  </si>
  <si>
    <t>C4624</t>
  </si>
  <si>
    <t>16.9</t>
  </si>
  <si>
    <t>16.10</t>
  </si>
  <si>
    <t>Placa de sinalização em pvc cod 1 - (348x348) Proibido fumar</t>
  </si>
  <si>
    <t>Placa de sinalização em pvc cod 6 - (348x348) Perigo Inflamável</t>
  </si>
  <si>
    <t>União 3/4" NPT 300</t>
  </si>
  <si>
    <t>Niple 3/4" NPT 300</t>
  </si>
  <si>
    <t>Tê redução 3/4"x1/2"</t>
  </si>
  <si>
    <t>Redução 1/2" x 1/4"</t>
  </si>
  <si>
    <t>Niple 1/2" NPT 300</t>
  </si>
  <si>
    <t xml:space="preserve">Luva de redução 3/4 x 1/2" </t>
  </si>
  <si>
    <t>Regulador 1º estagio com manometro</t>
  </si>
  <si>
    <t>Mangueira Flexivel</t>
  </si>
  <si>
    <t>Regulador 2º estágio com registro</t>
  </si>
  <si>
    <t>Luva de redução 1/4" x 1/2"</t>
  </si>
  <si>
    <t>Niple 1/4" NPT 300</t>
  </si>
  <si>
    <t>Joelho 1/2" NPT 300</t>
  </si>
  <si>
    <t>Manômetro NPT 1/4", 0 a 300 psi</t>
  </si>
  <si>
    <t>Abrigo para Central de GLP, em concreto</t>
  </si>
  <si>
    <t>16.11</t>
  </si>
  <si>
    <t>16.12</t>
  </si>
  <si>
    <t>16.13</t>
  </si>
  <si>
    <t>16.14</t>
  </si>
  <si>
    <t>16.15</t>
  </si>
  <si>
    <t>16.16</t>
  </si>
  <si>
    <t>16.17</t>
  </si>
  <si>
    <t>16.18</t>
  </si>
  <si>
    <t>16.20</t>
  </si>
  <si>
    <t>16.21</t>
  </si>
  <si>
    <t>Envelopamento de concreto - 3cm</t>
  </si>
  <si>
    <t>C1250</t>
  </si>
  <si>
    <t>Marcação no Piso - 1 x 1m para extintor</t>
  </si>
  <si>
    <t>Presilha em latão</t>
  </si>
  <si>
    <t>Haste tipo coopperweld 5/8" x 2,40m.</t>
  </si>
  <si>
    <t>Caixa de inspeção, PVC de 12", com tampa de ferro fundido,conforme detalhe no projeto</t>
  </si>
  <si>
    <t>Caixa de equalização de potências 200x200mm em aço com barramento, expessura  6 mm</t>
  </si>
  <si>
    <t>22.13</t>
  </si>
  <si>
    <t>CAIXA DÁGUA - 30.000L</t>
  </si>
  <si>
    <t>3.10</t>
  </si>
  <si>
    <t>3.11</t>
  </si>
  <si>
    <t>3.12</t>
  </si>
  <si>
    <t>3.13</t>
  </si>
  <si>
    <t>3.14</t>
  </si>
  <si>
    <t>Revestimento cerâmico de paredes PEI IV- cerâmica 30 x 40 cm - incl. rejunte - conforme projeto - branca</t>
  </si>
  <si>
    <t>Revestimento cerâmico de paredes PEI IV - cerâmica 10 x 10 cm - incl. rejunte - conforme projeto - azul</t>
  </si>
  <si>
    <t>Revestimento cerâmico de paredes PEI IV - cerâmica 10 x 10 cm - incl. rejunte - conforme projeto - vermelho</t>
  </si>
  <si>
    <t>Revestimento cerâmico de paredes PEI IV - cerâmica 10 x 10 cm - incl. rejunte - conforme projeto - branco</t>
  </si>
  <si>
    <t>Pintura em latex PVA 02 demãos sobre teto</t>
  </si>
  <si>
    <t>Bancos de concreto</t>
  </si>
  <si>
    <t>C2290</t>
  </si>
  <si>
    <t>Sondagem do terreno ( um furo de 7m a cada 200 m²)</t>
  </si>
  <si>
    <t xml:space="preserve">Porta de Vidro temperado - PV1 - 175x230, com ferragens, conforme projeto de esquadrias </t>
  </si>
  <si>
    <t>Porta de correr - PA5 - 240x210  com vidro - conforme projeto de esquadrias, inclusive ferragens</t>
  </si>
  <si>
    <t>Porta de abrir - PA6 - 120x185 - veneziana- conforme projeto de esquadrias, inclusive ferragens</t>
  </si>
  <si>
    <t>Porta de abrir - PA7 - 160+90x210 - veneziana- conforme projeto de esquadrias, inclusive ferragens</t>
  </si>
  <si>
    <t>Janela de Alumínio - JA-01, 70x125, completa conforme projeto de esquadrias - Guilhotina</t>
  </si>
  <si>
    <t>Janela de Alumínio - JA-02, 110x145, completa conforme projeto de esquadrias - Guilhotina</t>
  </si>
  <si>
    <t>Janela de Alumínio - JA-04, 140x145, completa conforme projeto de esquadrias - Guilhotina</t>
  </si>
  <si>
    <t>Janela de Alumínio - JA-05, 200x105, completa conforme projeto de esquadrias - Fixa</t>
  </si>
  <si>
    <t>5.5</t>
  </si>
  <si>
    <t>9.2</t>
  </si>
  <si>
    <t>9.5</t>
  </si>
  <si>
    <t>9.9</t>
  </si>
  <si>
    <t>9.10</t>
  </si>
  <si>
    <t>Revestimento cerâmico de paredes PEI IV - cerâmica 10 x 10 cm - incl. rejunte - conforme projeto - amarelo</t>
  </si>
  <si>
    <t>C4294</t>
  </si>
  <si>
    <t xml:space="preserve">IMPERMEABILIZAÇÃO </t>
  </si>
  <si>
    <t xml:space="preserve">Porta de Madeira - PM1 - 70x210, folha lisa com chapa metalica, incluso ferragens, conforme projeto de esquadrias </t>
  </si>
  <si>
    <t xml:space="preserve">Porta de Madeira - PM4 - 80x210, folha lisa com chapa metalica, incluso ferragens, conforme projeto de esquadrias </t>
  </si>
  <si>
    <t>Porta de Madeira - PM5 - 80x210, com barra e chapa metálica e visor, incluso ferragens, conforme projeto de esquadrias</t>
  </si>
  <si>
    <t>Porta de Madeira - PM3 - 80x210, barra e chapa metálica, incluso ferragens, conforme projeto de esquadrias</t>
  </si>
  <si>
    <t>Porta de Madeira - PM2 - 80x210, com veneziana, incluso ferragens, conforme projeto de esquadrias</t>
  </si>
  <si>
    <t>Janela de Alumínio - JA-06, 210x50, completa conforme projeto de esquadrias - Maxim-ar - incluso vidro liso incolor, espessura 6mm</t>
  </si>
  <si>
    <t>Janela de Alumínio - JA-07, 210x75, completa conforme projeto de esquadrias - Maxim-ar - incluso vidro liso incolor, espessura 6mm</t>
  </si>
  <si>
    <t>Janela de Alumínio - JA-08, 210x100, completa conforme projeto de esquadrias - Maxim-ar - incluso vidro liso incolor, espessura 6mm</t>
  </si>
  <si>
    <t>Janela de Alumínio - JA-09, 210x150, completa conforme projeto de esquadrias - Maxim-ar - incluso vidro liso incolor, espessura 6mm</t>
  </si>
  <si>
    <t>Janela de Alumínio - JA-10, 140x150, completa conforme projeto de esquadrias - Maxim-ar - incluso vidro liso incolor, espessura 6mm</t>
  </si>
  <si>
    <t>Janela de Alumínio - JA-11, 140x75, completa conforme projeto de esquadrias - Maxim-ar - incluso vidro liso incolor, espessura 6mm</t>
  </si>
  <si>
    <t>Janela de Alumínio - JA-12, 420x50, completa conforme projeto de esquadrias - Maxim-ar - incluso vidro liso incolor, espessura 6mm</t>
  </si>
  <si>
    <t>Janela de Alumínio - JA-13, 420x150, completa conforme projeto de esquadrias - Maxim-ar - incluso vidro liso incolor, espessura 6mm</t>
  </si>
  <si>
    <t>Janela de Alumínio - JA-14, 560x100, completa conforme projeto de esquadrias - Maxim-ar - incluso vidro liso incolor, espessura 6mm</t>
  </si>
  <si>
    <t>Janela de Alumínio - JA-15, 560x150, completa conforme projeto de esquadrias - Maxim-ar -incluso vidro liso incolor, espessura 6mm</t>
  </si>
  <si>
    <t>6.8</t>
  </si>
  <si>
    <t>Verga e contravergas pré-moldada em concreto armado fck 15Mpa - 10x10cm, conforme projeto.</t>
  </si>
  <si>
    <t>C4559</t>
  </si>
  <si>
    <t>Telha Sanduiche metalica</t>
  </si>
  <si>
    <t>Banco e acabamento em granito</t>
  </si>
  <si>
    <t>C2284</t>
  </si>
  <si>
    <t>C2285</t>
  </si>
  <si>
    <t>Rufo em chapa de aço galvanizado nr. 24, desenvolvimento 25 cm</t>
  </si>
  <si>
    <t>Forro de gesso acartonado estruturado - montagem e instalação</t>
  </si>
  <si>
    <t>Prateleira,acabamentos em granito cinza andorinha - espessura 2cm, conforme projeto</t>
  </si>
  <si>
    <t>Forma de madeira comum para Fundações  - reaproveitamento 10X</t>
  </si>
  <si>
    <t>Forma de madeira comum para Fundções  - reaproveitamento 10X</t>
  </si>
  <si>
    <t>Armação aço CA-50, para 1,0 m³ de concreto</t>
  </si>
  <si>
    <t>Concreto fck=25MPa, incluindo preparo, lançamento e adensamento.</t>
  </si>
  <si>
    <t>Forma em chapa de madeira compensada plastificada- Pilares</t>
  </si>
  <si>
    <t>Forma madeira comp. plastificada 12mm p/ Estrutura corte/ Montagem/ Escoramento/ Desforma-  Vigas</t>
  </si>
  <si>
    <t>Cobogó de concreto (elemento vazado)  - (6x40x40cm) assentado com argamassa traço 1:4 (cimento, areia)</t>
  </si>
  <si>
    <t>7.3</t>
  </si>
  <si>
    <t>7.6</t>
  </si>
  <si>
    <t>Pingadeira (chapim) em concreto</t>
  </si>
  <si>
    <t>Calha em chapa metalica Nº 22 desenvolvimento de 50 cm</t>
  </si>
  <si>
    <t>10.5</t>
  </si>
  <si>
    <t>10.10</t>
  </si>
  <si>
    <t>Contrapiso e=5,0cm</t>
  </si>
  <si>
    <t xml:space="preserve">Camada regularizadora e=2,0cm </t>
  </si>
  <si>
    <t>Piso cimentado desempenado com acabamento liso e=3,0cm com junta plastica acabada 1,2m</t>
  </si>
  <si>
    <t>Pintura de base epoxi sobre piso</t>
  </si>
  <si>
    <t xml:space="preserve">Piso cerâmico antiderrapante PEI V - 60 x 60 cm - incl. rejunte - conforme projeto </t>
  </si>
  <si>
    <t>Piso vinílico em manta e=2,0mm</t>
  </si>
  <si>
    <t xml:space="preserve">Soleira em granito cinza andorinha, L=30cm, E=2cm </t>
  </si>
  <si>
    <t>10.14</t>
  </si>
  <si>
    <t>10.15</t>
  </si>
  <si>
    <t>10.19</t>
  </si>
  <si>
    <t>Passeio em concreto desempenado com junta plastica a cada 1,20m, e=7cm</t>
  </si>
  <si>
    <t xml:space="preserve">Meio -fio (guia) de concreto pré-moldado, rejuntado com argamassa, incluindo escavação e reaterro </t>
  </si>
  <si>
    <t>Pavimetação em blocos intertravado de concreto, e= 6,0cm, FCK 35MPa, assentados sobre colchão de areia</t>
  </si>
  <si>
    <t>Colchão de areia e=10cm</t>
  </si>
  <si>
    <t>Porta de compesando de madeira - PM6 - 60x100, folha lisa revestida com laminado melamínico, incluso ferragens, conforme projeto de esquadrias</t>
  </si>
  <si>
    <r>
      <t xml:space="preserve">Porta de abrir - PA1 - 100x210 em chapa de alumínio e veneziana- </t>
    </r>
    <r>
      <rPr>
        <sz val="10"/>
        <rFont val="Arial"/>
        <family val="2"/>
      </rPr>
      <t>conforme projeto de esquadrias, inclusive ferragens</t>
    </r>
  </si>
  <si>
    <t>Porta de abrir - PA2 - 80x210 em chapa de alumínio com veneziana- conforme projeto de esquadrias, inclusive ferragens</t>
  </si>
  <si>
    <t>Porta de abrir - PA3 - 160x210 em chapa de alumínio com veneziana- conforme projeto de esquadrias, inclusive ferragens</t>
  </si>
  <si>
    <t>Porta de correr - PA4 - 450x210  conforme projeto de esquadrias, inclusive ferragens</t>
  </si>
  <si>
    <t>6.7</t>
  </si>
  <si>
    <t>6.28</t>
  </si>
  <si>
    <t>6.29</t>
  </si>
  <si>
    <t>6.30</t>
  </si>
  <si>
    <t>6.31</t>
  </si>
  <si>
    <t>6.32</t>
  </si>
  <si>
    <t>6.35</t>
  </si>
  <si>
    <t>6.38</t>
  </si>
  <si>
    <t xml:space="preserve">Porta de Vidro temperado - PV2 - 110x230, de abir,com ferragens, conforme projeto de esquadrias </t>
  </si>
  <si>
    <t>Bandeiras fixas de vidro para porta PV2, conforme projeto 175x35</t>
  </si>
  <si>
    <t>Vidro fixo - JA-03, 140x115, completa conforme projeto de esquadrias</t>
  </si>
  <si>
    <t>23.6</t>
  </si>
  <si>
    <t>23.9</t>
  </si>
  <si>
    <t>ALVENARIA DA MURETA</t>
  </si>
  <si>
    <t>Portão de abrir com gradil metálico e tela de aço galvanizado, inclusive pintura - fornecimento e instalação</t>
  </si>
  <si>
    <t>MURETA</t>
  </si>
  <si>
    <t>2.8</t>
  </si>
  <si>
    <t>2.9</t>
  </si>
  <si>
    <t>2.10</t>
  </si>
  <si>
    <t>Lastro de concreto magro, e=3,0 cm-preparo mecânico</t>
  </si>
  <si>
    <t>Bacia Sanitária Convencional, código Izy P.11, DECA, ou equivalente com acessórios- fornecimento e instalação</t>
  </si>
  <si>
    <t>Valvula de descarga 1 1/2", com registro, acabamento em metal cromado - fornecimento e instalação</t>
  </si>
  <si>
    <t>Assento Poliéster com abertura frontal Vogue Plus, Linha Conforto, cor Branco Gelo, código AP.52, DECA, ou equivalente</t>
  </si>
  <si>
    <t>Assento plástico Izy, código AP.01, DECA</t>
  </si>
  <si>
    <t>Lavatório de canto suspenso com mesa, linha Izy código L101.17, DECA ou equivalente, com válvula, sifão e engate flexivel cromados</t>
  </si>
  <si>
    <t>Lavatório pequeno Ravena/Izy cor branco gelo, com coluna suspensa, código L915 DECA ou equivalente</t>
  </si>
  <si>
    <t>Dispenser Saboneteira Linha Excellence, código 7009, Melhoramentos ou equivalente</t>
  </si>
  <si>
    <t>Barra de apoio, Linha conforto, código 2310.I.080.ESC, aço inox polido, DECA ou equivalente</t>
  </si>
  <si>
    <t>Barra de apoio de chuveiro PNE, em "L", Linha conforto código 2335.I.ESC</t>
  </si>
  <si>
    <t>Torneira elétrica Fortti Maxi, com mangueira plastica, código 79004, LORENZETTI ou equivalente</t>
  </si>
  <si>
    <t>15.22</t>
  </si>
  <si>
    <t>15.27</t>
  </si>
  <si>
    <t>15.28</t>
  </si>
  <si>
    <t>15.29</t>
  </si>
  <si>
    <t>Bacia Sanitária Vogue Plus, Linha Conforto com abertura, cor Branco Gelo, código P.51,  DECA, ou equivalente p/ de descarga, com acessórios, bolsa de borracha para ligacao, tubo pvc ligacao - fornecimento e instalação</t>
  </si>
  <si>
    <t>Torneira elétrica LorenEasy, LORENZETTI ou equivalente</t>
  </si>
  <si>
    <t>Torneira de parede de uso geral para jardim ou tanque</t>
  </si>
  <si>
    <t>Tanque Grande (40 L) cor Branco Gelo, código TQ.03, DECA, ou equivalente incluso torneira cromada</t>
  </si>
  <si>
    <t>Barra de apoio de canto para lavatório, aço inox polido,Celite ou equivalente</t>
  </si>
  <si>
    <t>Barra metálica com pintura azul para proteção dos espelhos e chuveiro infantil d=1 1/4"</t>
  </si>
  <si>
    <t>11.2</t>
  </si>
  <si>
    <t>3.17</t>
  </si>
  <si>
    <t>3.18</t>
  </si>
  <si>
    <t>3.19</t>
  </si>
  <si>
    <t>3.20</t>
  </si>
  <si>
    <t>3.21</t>
  </si>
  <si>
    <t>3.22</t>
  </si>
  <si>
    <t>MURETA - VIGAS BALDRAME</t>
  </si>
  <si>
    <t>MURETA - BLOCOS</t>
  </si>
  <si>
    <t>3.23</t>
  </si>
  <si>
    <t>3.24</t>
  </si>
  <si>
    <t>3.25</t>
  </si>
  <si>
    <t>CONCRETO ARMADO - MURETA - PILARES</t>
  </si>
  <si>
    <t>Forma madeira comp. plastificada 12mm p/ Estrutura corte/ Montagem/ Escoramento/ Desforma</t>
  </si>
  <si>
    <t>4.9</t>
  </si>
  <si>
    <t>4.10</t>
  </si>
  <si>
    <t>4.11</t>
  </si>
  <si>
    <t>4.12</t>
  </si>
  <si>
    <t>Edificação principal do Proinfância 1</t>
  </si>
  <si>
    <t>Reboco para paredes internas, externas, pórticos, vigas, traço 1:4,5  - espessura 0,5 cm</t>
  </si>
  <si>
    <t>Tubo de Aço Galvanizado Ø 3/4", inclusive conexões</t>
  </si>
  <si>
    <t>Tela metálica para ventilação com requadro em alumínio</t>
  </si>
  <si>
    <t>Chapa metalica (alumínio) 0,8*0,5x 1mm para as portas - fornecimento e instalação</t>
  </si>
  <si>
    <t>Fita anticorrosiva 5cmx30m (2 camadas)</t>
  </si>
  <si>
    <t>Chapa de aço perfurada, inclusive pintura - fornecimento e instalação</t>
  </si>
  <si>
    <t>SISTEMAS DE PISOS INTERNOS E EXTERNOS (PAVIMENTAÇÃO)</t>
  </si>
  <si>
    <t>Escavação de vala para aterramento</t>
  </si>
  <si>
    <t>C3478</t>
  </si>
  <si>
    <t>C0860</t>
  </si>
  <si>
    <t>Parafuso fenda em aço inox 4,2 x 32mm e bucha de nylon</t>
  </si>
  <si>
    <t>Coifa de Centro em Aço Inox de 1200x900x600</t>
  </si>
  <si>
    <t>Duto de ligação 1000 X 0.80mm</t>
  </si>
  <si>
    <t>Chapéu chines em aluminio</t>
  </si>
  <si>
    <t>Bucha de redução PVC longa 50mm-40mm</t>
  </si>
  <si>
    <t>Tubo de PVC rígido 100mm, fornec. e instalação</t>
  </si>
  <si>
    <t>Tubo de PVC rígido 40mm, fornec. e instalação</t>
  </si>
  <si>
    <t>Tubo de PVC rígido 150mm, fornec. e instalação</t>
  </si>
  <si>
    <t>Tubo de PVC rígido 50mm, fornec. e instalação</t>
  </si>
  <si>
    <t>Tubo de PVC rígido 75mm, fornec. e instalação</t>
  </si>
  <si>
    <t>Curva PVC 90º curta - 40mm - fornecimento e instalação</t>
  </si>
  <si>
    <t>Joelho PVC 45º 100mm - fornecimento e instalação</t>
  </si>
  <si>
    <t>Joelho PVC 45º 75mm - fornecimento e instalação</t>
  </si>
  <si>
    <t>Joelho PVC 45º 50mm - fornecimento e instalação</t>
  </si>
  <si>
    <t>Joelho PVC 45º 40mm - fornecimento e instalação</t>
  </si>
  <si>
    <t>Joelho PVC 90º 100mm - fornecimento e instalação</t>
  </si>
  <si>
    <t>Joelho PVC 90º 50mm - fornecimento e instalação</t>
  </si>
  <si>
    <t>Joelho PVC 90º 40mm - fornecimento e instalação</t>
  </si>
  <si>
    <t>Joelho PVC 90 com anel para esgoto secundario - 40mm - 1 1/2" - fornecimento e instalação</t>
  </si>
  <si>
    <t>Junção PVC simples 100mm-50mm - fornecimento e instalação</t>
  </si>
  <si>
    <t>Junção PVC simples 100mm-75mm - fornecimento e instalação</t>
  </si>
  <si>
    <t>Junção PVC simples 100mm-100mm - fornecimento e instalação</t>
  </si>
  <si>
    <t>Junção PVC simples 75mm-50mm - fornecimento e instalação</t>
  </si>
  <si>
    <t>Junção PVC simples 75mm-75mm - fornecimento e instalação</t>
  </si>
  <si>
    <t>Redução excêntrica PVC 100mm-50mm - fornecimento e instalação</t>
  </si>
  <si>
    <t>Redução excêntrica PVC 75mm-50mm - fornecimento e instalação</t>
  </si>
  <si>
    <t>Tê PVC 45º - 40mm - fornecimento e instalação</t>
  </si>
  <si>
    <t>Tê PVC 90º - 40mm - fornecimento e instalação</t>
  </si>
  <si>
    <t>Tê PVC sanitario 150mm-100mm - fornecimento e instalação</t>
  </si>
  <si>
    <t>Tê PVC sanitario 100mm-50mm - fornecimento e instalação</t>
  </si>
  <si>
    <t>Tê PVC sanitario 50mm-50mm - fornecimento e instalação</t>
  </si>
  <si>
    <t>Ralo sifonado, PVC 100x100X40mm</t>
  </si>
  <si>
    <t>Caixa sifonada 150x185x75mm</t>
  </si>
  <si>
    <t>Caixa sifonada 150x150x50mm</t>
  </si>
  <si>
    <t>Tubo de descarga VDE 38mm</t>
  </si>
  <si>
    <t>Tubo de ligação latao cromado com canopla para vaso sanitario</t>
  </si>
  <si>
    <t>Luva soldável com rosca 25mm - 3/4"</t>
  </si>
  <si>
    <t>Tubo PVC soldável Ø 20 mm, fornecimento e instalação</t>
  </si>
  <si>
    <t>Tubo PVC soldável Ø 25 mm, fornecimento e instalação</t>
  </si>
  <si>
    <t>Tubo PVC soldável Ø 32 mm, fornecimento e instalação</t>
  </si>
  <si>
    <t>Tê soldavel com rosca bolsa central - 20mm - 1/2"</t>
  </si>
  <si>
    <t>TUBULAÇÕES E CONEXÕES - METAIS</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</si>
  <si>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</si>
  <si>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</si>
  <si>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</si>
  <si>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</si>
  <si>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</si>
  <si>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</si>
  <si>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</si>
  <si>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</si>
  <si>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</si>
  <si>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</si>
  <si>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</si>
  <si>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</si>
  <si>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</si>
  <si>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</si>
  <si>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</si>
  <si>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</si>
  <si>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</si>
  <si>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</si>
  <si>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</si>
  <si>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</si>
  <si>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</si>
  <si>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</si>
  <si>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</si>
  <si>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</si>
  <si>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</si>
  <si>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</si>
  <si>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</si>
  <si>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</si>
  <si>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</si>
  <si>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</si>
  <si>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</si>
  <si>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</si>
  <si>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</si>
  <si>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</si>
  <si>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</si>
  <si>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</si>
  <si>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</si>
  <si>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</si>
  <si>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</si>
  <si>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</si>
  <si>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</si>
  <si>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</si>
  <si>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</si>
  <si>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</si>
  <si>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</si>
  <si>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</si>
  <si>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</si>
  <si>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</si>
  <si>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</si>
  <si>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Bucha de redução sold. curta 32mm - 25mm, fornecimento e instalação</t>
  </si>
  <si>
    <t>Bucha de redução sold. curta 60mm - 50mm, fornecimento e instalação</t>
  </si>
  <si>
    <t>Bucha de redução sold. curta 75mm - 60mm, fornecimento e instalação</t>
  </si>
  <si>
    <t>Bucha de redução sold. curta 85mm - 75mm, fornecimento e instalação</t>
  </si>
  <si>
    <t>Bucha de redução sold. longa 50mm-25mm, fornecimento e instalação</t>
  </si>
  <si>
    <t>Bucha de redução sold. longa 50mm-32mm, fornecimento e instalação</t>
  </si>
  <si>
    <t>Bucha de redução sold. longa 60mm-25mm, fornecimento e instalação</t>
  </si>
  <si>
    <t>Bucha de redução sold. longa 75mm-50mm, fornecimento e instalação</t>
  </si>
  <si>
    <t>Bucha de redução sold. longa 85mm-60mm, fornecimento e instalação</t>
  </si>
  <si>
    <t>Joelho 45 soldável - 25mm, fornecimento e instalação</t>
  </si>
  <si>
    <t>Joelho 45 soldável - 32mm, fornecimento e instalação</t>
  </si>
  <si>
    <t>Joelho 45 soldável - 50mm, fornecimento e instalação</t>
  </si>
  <si>
    <t>Joelho 45 soldável - 75mm, fornecimento e instalação</t>
  </si>
  <si>
    <t>Joelho 45 soldável - 85mm, fornecimento e instalação</t>
  </si>
  <si>
    <t>Joelho 90 soldável - 110mm, fornecimento e instalação</t>
  </si>
  <si>
    <t>Joelho 90 soldável - 20mm, fornecimento e instalação</t>
  </si>
  <si>
    <t>Joelho 90 soldável - 25mm, fornecimento e instalação</t>
  </si>
  <si>
    <t>Joelho 90 soldável - 32mm, fornecimento e instalação</t>
  </si>
  <si>
    <t>Joelho 90 soldável - 50mm, fornecimento e instalação</t>
  </si>
  <si>
    <t>Joelho 90 soldável - 60mm, fornecimento e instalação</t>
  </si>
  <si>
    <t>Joelho 90 soldável - 75mm, fornecimento e instalação</t>
  </si>
  <si>
    <t>Joelho 90 soldável - 85mm, fornecimento e instalação</t>
  </si>
  <si>
    <t>Joelho de redução 90º soldavel 32mm-25mm, fornecimento e instalação</t>
  </si>
  <si>
    <t>Tê 90 soldável - 110mm, fornecimento e instalação</t>
  </si>
  <si>
    <t>Tê 90 soldável - 25mm, fornecimento e instalação</t>
  </si>
  <si>
    <t>Tê 90 soldável - 32mm, fornecimento e instalação</t>
  </si>
  <si>
    <t>Tê 90 soldável - 50mm, fornecimento e instalação</t>
  </si>
  <si>
    <t>Tê 90 soldável - 60mm, fornecimento e instalação</t>
  </si>
  <si>
    <t>Tê 90 soldável - 75mm, fornecimento e instalação</t>
  </si>
  <si>
    <t>Tê 90 soldável - 85mm, fornecimento e instalação</t>
  </si>
  <si>
    <t>Tê de redução 90 soldavel - 32mm - 25mm, fornecimento e instalação</t>
  </si>
  <si>
    <t>Tê de redução 90 soldavel - 50mm - 25mm, fornecimento e instalação</t>
  </si>
  <si>
    <t>Tê de redução 90 soldavel - 75mm - 50mm, fornecimento e instalação</t>
  </si>
  <si>
    <t>Tê de redução 90 soldavel - 75mm - 60mm, fornecimento e instalação</t>
  </si>
  <si>
    <t>Tê de redução 90 soldavel - 85mm - 60mm, fornecimento e instalação</t>
  </si>
  <si>
    <t>Tê de redução 90 soldavel - 85mm - 75mm, fornecimento e instalação</t>
  </si>
  <si>
    <t>Joelho 90º soldavel com bucha de latão - 25mm - 3/4", fornecimento e instalação</t>
  </si>
  <si>
    <t>Joelho de redução 90º soldavel com bucha latão - 25mm - 1/2", fornecimento e instalação</t>
  </si>
  <si>
    <t>Luva de redução soldavel com bucha latão - 25mm - 1/2", fornecimento e instalação</t>
  </si>
  <si>
    <t>Tê redução 90º soldavel com bucha latão B central - 25mm - 1/2", fornecimento e instalação</t>
  </si>
  <si>
    <t>Tê soldavel com bucha latão bolsa central - 25mm - 3/4", fornecimento e instalação</t>
  </si>
  <si>
    <t>Joelho 90 soldavel com rosca 20mm - 1/2", fornecimento e instalação</t>
  </si>
  <si>
    <t>Adaptador soldavel com flange livre para caixa d'agua - 85mm - 3", fornecimento e instalação</t>
  </si>
  <si>
    <t>Adaptador soldavel com flange livre para caixa d'agua - 20mm - 1/2", fornecimento e instalação</t>
  </si>
  <si>
    <t>Adaptador sol. curto com bolsa-rosca para registro - 20mm - 1/2", fornecimento e instalação</t>
  </si>
  <si>
    <t>Adaptador sol. curto com bolsa-rosca para registro - 110mm - 4", fornecimento e instalação</t>
  </si>
  <si>
    <t>Adaptador sol. curto com bolsa-rosca para registro - 25mm - 3/4", fornecimento e instalação</t>
  </si>
  <si>
    <t>Adaptador sol. curto com bolsa-rosca para registro - 32mm - 1", fornecimento e instalação</t>
  </si>
  <si>
    <t>Adaptador sol. curto com bolsa-rosca para registro - 50mm - 1 1/2", fornecimento e instalação</t>
  </si>
  <si>
    <t>Adaptador sol. curto com bolsa-rosca para registro - 60mm - 2", fornecimento e instalação</t>
  </si>
  <si>
    <t>Adaptador sol. curto com bolsa-rosca para registro - 75mm - 2 1/2", fornecimento e instalação</t>
  </si>
  <si>
    <t>Adaptador sol. curto com bolsa-rosca para registro - 85mm - 3", fornecimento e instalação</t>
  </si>
  <si>
    <t>Tubo PVC soldável Ø 50 mm, fornecimento e instalação</t>
  </si>
  <si>
    <t>Tubo PVC soldável Ø 60 mm, fornecimento e instalação</t>
  </si>
  <si>
    <t>Tubo PVC soldável Ø 75mm, fornecimento e instalação</t>
  </si>
  <si>
    <t>Tubo PVC soldável Ø 85mm, fornecimento e instalação</t>
  </si>
  <si>
    <t>Tubo PVC soldável Ø 110mm, fornecimento e instalação</t>
  </si>
  <si>
    <t>Registro de esfera 1/2", fornecimento e instalação</t>
  </si>
  <si>
    <t>Registro de gaveta com canopla cromada - 1/2", fornecimento e instalação</t>
  </si>
  <si>
    <t>Registro esfera borboleta bruto PVC - 1/2", fornecimento e instalação</t>
  </si>
  <si>
    <t>Registro bruto de gaveta 2", fornecimento e instalação</t>
  </si>
  <si>
    <t>Registro bruto de gaveta 2 1/2", fornecimento e instalação</t>
  </si>
  <si>
    <t>Registro bruto de gaveta 3", fornecimento e instalação</t>
  </si>
  <si>
    <t>Registro bruto de gaveta 4", fornecimento e instalação</t>
  </si>
  <si>
    <t>Registro de gaveta com canopla cromada 1", fornecimento e instalação</t>
  </si>
  <si>
    <t>Registro de gaveta com canopla cromada 1 1/2", fornecimento e instalação</t>
  </si>
  <si>
    <t>Registro de gaveta com canopla cromada 3/4", fornecimento e instalação</t>
  </si>
  <si>
    <t>Registro de pressão com canopla cromada 3/4", fornecimento e instalação</t>
  </si>
  <si>
    <t>Conjunto motobomba trifasico BC-21 R 1 1/2 3 CV</t>
  </si>
  <si>
    <t>Tê aço galvanizado 2 1/2"</t>
  </si>
  <si>
    <t>Extintor CO2 - 6KG</t>
  </si>
  <si>
    <t>Extintor ABC - 6KG</t>
  </si>
  <si>
    <t xml:space="preserve">Emboço para paredes internas e externas traço 1:2:9 - preparo manual - espessura 2,0 cm </t>
  </si>
  <si>
    <t xml:space="preserve">Emboço paulista para paredes externas traço 1:2:9 - preparo manual - espessura 2,5 cm </t>
  </si>
  <si>
    <t>Pintura epoxi - 02 demãos</t>
  </si>
  <si>
    <t>5.7</t>
  </si>
  <si>
    <t>9.11</t>
  </si>
  <si>
    <t>9.12</t>
  </si>
  <si>
    <t>Cotovelo 45º galvanizado 2 1/2"</t>
  </si>
  <si>
    <t>Cotovelo 90º galvanizado 2 1/2"</t>
  </si>
  <si>
    <t>Niple duplo aço galvanizado 2 1/2"</t>
  </si>
  <si>
    <t>Tubo aço carbono 2 1/2"</t>
  </si>
  <si>
    <t>Tubo aço galvanizado 65mm - 2 1/2"2 1/2"</t>
  </si>
  <si>
    <t>Adaptador storz - roscas internas 2 1/2"</t>
  </si>
  <si>
    <t>Chave para conexão de mangueira tipo stroz engate rápido - dupla 1 1/2" x 1 1/2"</t>
  </si>
  <si>
    <t>Esguicho jato solido 1 1/2" 16mm</t>
  </si>
  <si>
    <t>Niple paralelo em ferro maleavél 2 1/2"</t>
  </si>
  <si>
    <t>Redução giratória tipo Storz - 2 1/2 x 1 1/2"</t>
  </si>
  <si>
    <t>Registro globo 2 1/2" 45º</t>
  </si>
  <si>
    <t>Tampão cego com corrente tipo storz 1 1/2"</t>
  </si>
  <si>
    <t>Registro bruto de gaveta insutrial 2 1/2"</t>
  </si>
  <si>
    <t>Válvula de retenção vertical 2 1/2"</t>
  </si>
  <si>
    <t>14.3</t>
  </si>
  <si>
    <t>14.4</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</si>
  <si>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</si>
  <si>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</si>
  <si>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</si>
  <si>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</si>
  <si>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</si>
  <si>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</si>
  <si>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</si>
  <si>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</si>
  <si>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</si>
  <si>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</si>
  <si>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</si>
  <si>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</si>
  <si>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</si>
  <si>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</si>
  <si>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</si>
  <si>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</si>
  <si>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</si>
  <si>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</si>
  <si>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</si>
  <si>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</si>
  <si>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</si>
  <si>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17.6</t>
  </si>
  <si>
    <t>17.8</t>
  </si>
  <si>
    <t>17.13</t>
  </si>
  <si>
    <t>17.14</t>
  </si>
  <si>
    <t>17.15</t>
  </si>
  <si>
    <t>17.16</t>
  </si>
  <si>
    <t>17.17</t>
  </si>
  <si>
    <t>17.18</t>
  </si>
  <si>
    <t>17.19</t>
  </si>
  <si>
    <t>17.20</t>
  </si>
  <si>
    <t>17.21</t>
  </si>
  <si>
    <t>17.22</t>
  </si>
  <si>
    <t>17.23</t>
  </si>
  <si>
    <t>17.24</t>
  </si>
  <si>
    <t>17.25</t>
  </si>
  <si>
    <t>17.26</t>
  </si>
  <si>
    <t>17.27</t>
  </si>
  <si>
    <t>17.28</t>
  </si>
  <si>
    <t>14.8</t>
  </si>
  <si>
    <t>14.9</t>
  </si>
  <si>
    <t>14.10</t>
  </si>
  <si>
    <t>14.12</t>
  </si>
  <si>
    <t>14.13</t>
  </si>
  <si>
    <t>14.14</t>
  </si>
  <si>
    <t>14.18</t>
  </si>
  <si>
    <t>14.19</t>
  </si>
  <si>
    <t>Curva PVC 90º curta - 75mm - fornecimento e instalação</t>
  </si>
  <si>
    <t>Joelho PVC 90º 75mm - fornecimento e instalação</t>
  </si>
  <si>
    <t>Tê PVC sanitario 75mm-75mm - fornecimento e instalação</t>
  </si>
  <si>
    <t>Caixa de areia sem grelha 80x80cm</t>
  </si>
  <si>
    <t>Joelho 45 - 100mm, fornecimento e instalação</t>
  </si>
  <si>
    <t>Joelho 90 - 100mm, fornecimento e instalação</t>
  </si>
  <si>
    <t>Tê sanitario - 100mm - 100mm, fornecimento e instalação</t>
  </si>
  <si>
    <t>Curva curta 90 - 100mm, fornecimento e instalação</t>
  </si>
  <si>
    <t>União de ferro conico macho-femea  2 1/2"</t>
  </si>
  <si>
    <t>Tubo de PVC Ø150mm, fornecimento e instalação</t>
  </si>
  <si>
    <t>Tubo de PVC Ø100mm, fornecimento e instalação</t>
  </si>
  <si>
    <t>19.2</t>
  </si>
  <si>
    <t>Tubo PVC soldável Ø 25 mm, inclusive conexões</t>
  </si>
  <si>
    <t>Joelho 45 - 25mm, fornecimento e instalação</t>
  </si>
  <si>
    <t xml:space="preserve">Emassamento de paredes internas com massa acrílica - 02 demãos </t>
  </si>
  <si>
    <t>Dispositivo de proteção contra surto - 175V - 40KA</t>
  </si>
  <si>
    <t>Dispositivo de proteção contra surto - 175V - 80KA</t>
  </si>
  <si>
    <t>#6 mm²</t>
  </si>
  <si>
    <t>#16 mm²</t>
  </si>
  <si>
    <t>#50 mm²</t>
  </si>
  <si>
    <t>#95 mm²</t>
  </si>
  <si>
    <t>Tomada universal, circular, 2P+T, 10A, cor branca, completa</t>
  </si>
  <si>
    <t>Tomada universal, circular, 2P+T, 20A, cor branca, completa</t>
  </si>
  <si>
    <t>Quadro de Distribuição de embutir, completo, (para 08 disjuntores monopolares, com barramento para as fases, neutro e para proteção, metálico, pintura eletrostática epóxi cor bege, c/ porta, trinco e acessórios)</t>
  </si>
  <si>
    <t>Quadro de Distribuição de embutir, completo, (para 18 disjuntores monopolares, com barramento para as fases, neutro e para proteção, metálico, pintura eletrostática epóxi cor bege, c/ porta, trinco e acessórios)</t>
  </si>
  <si>
    <t>Quadro de Distribuição de embutir, completo, (para 24 disjuntores monopolares, com barramento para as fases, neutro e para proteção, metálico, pintura eletrostática epóxi cor bege, c/ porta, trinco e acessórios)</t>
  </si>
  <si>
    <t>Caixa inspeção aterramento 250x250x400mm</t>
  </si>
  <si>
    <t>Eletroduto PVC flexível corrugado reforçado, Ø20mm (DN 3/4"), inclusive conexões</t>
  </si>
  <si>
    <t>Eletroduto PVC flexível corrugado reforçado, Ø25mm (DN 1"), inclusive conexões</t>
  </si>
  <si>
    <t>ELETROCALHAS</t>
  </si>
  <si>
    <t>Interruptor bipolar DR - 100A</t>
  </si>
  <si>
    <t>Caixa de passagem 40x40cm em alvenaria com tampa de ferro fundido tipo leve</t>
  </si>
  <si>
    <t>18.27</t>
  </si>
  <si>
    <t>18.29</t>
  </si>
  <si>
    <t>18.30</t>
  </si>
  <si>
    <t>18.37</t>
  </si>
  <si>
    <t>18.39</t>
  </si>
  <si>
    <t>18.40</t>
  </si>
  <si>
    <t>18.42</t>
  </si>
  <si>
    <t>18.57</t>
  </si>
  <si>
    <t>18.58</t>
  </si>
  <si>
    <t>18.59</t>
  </si>
  <si>
    <t>18.60</t>
  </si>
  <si>
    <t>18.61</t>
  </si>
  <si>
    <t>18.62</t>
  </si>
  <si>
    <t>18.63</t>
  </si>
  <si>
    <t>18.64</t>
  </si>
  <si>
    <t>18.65</t>
  </si>
  <si>
    <t>Switch de 48 portas</t>
  </si>
  <si>
    <t>Cabo UTP -6 (24AWG)</t>
  </si>
  <si>
    <t>Eletrocalha lisa com tampa 50 x 50 mm, inclusive conexões</t>
  </si>
  <si>
    <t>Eletrocalha lisa tipo U 100x100mm com tampa, inclusive conexões</t>
  </si>
  <si>
    <t>Eletrocalha lisa tipo U 200x50mm com tampa, inclusive conexões</t>
  </si>
  <si>
    <t>Eletrocalha lisa tipo U 100x50mm com tampa, inclusive conexões</t>
  </si>
  <si>
    <t>Eletrocalha lisa tipo U 150x50mm com tampa, inclusive conexões</t>
  </si>
  <si>
    <t>Eletrocalha lisa tipo U 50x50mm com tampa, inclusive conexões</t>
  </si>
  <si>
    <t>Eletrocalha lisa tipo U 75x50mm com tampa, inclusive conexões</t>
  </si>
  <si>
    <t>Eletrocalha lisa tipo U 75x75mm com tampa, inclusive conexões</t>
  </si>
  <si>
    <t>Cabos de conexões – Patch cord categoria 6  - 2,5 metros</t>
  </si>
  <si>
    <t>Plugue 100 IDC - 4 pares</t>
  </si>
  <si>
    <t>Perfil de montagem</t>
  </si>
  <si>
    <t>Anel organizador de cabos</t>
  </si>
  <si>
    <t>Bandeja deslizante perfurada</t>
  </si>
  <si>
    <t>Guias de cabos simples</t>
  </si>
  <si>
    <t>Guia de Cabos Vertical</t>
  </si>
  <si>
    <t>Kit pés niveladores</t>
  </si>
  <si>
    <t>Eletroduto PVC flexivel 1", inclusive conexões</t>
  </si>
  <si>
    <t>Eletroduto PVC flexivel 3/4", inclusive conexões</t>
  </si>
  <si>
    <t>20.14</t>
  </si>
  <si>
    <t>20.15</t>
  </si>
  <si>
    <t>20.18</t>
  </si>
  <si>
    <t>20.19</t>
  </si>
  <si>
    <t>20.20</t>
  </si>
  <si>
    <t>20.21</t>
  </si>
  <si>
    <t>20.25</t>
  </si>
  <si>
    <t>20.26</t>
  </si>
  <si>
    <t>20.27</t>
  </si>
  <si>
    <t>20.28</t>
  </si>
  <si>
    <t>20.29</t>
  </si>
  <si>
    <t>Caixa de passagem PVC 4x2" - fornecimento e instalação</t>
  </si>
  <si>
    <t>CONCRETO ARMADO PARA FUNDAÇÕES - SAPATAS</t>
  </si>
  <si>
    <t>INSTALAÇÕES ELÉTRICAS - 220V</t>
  </si>
  <si>
    <t>Suporte vertical eletrocalha 120x146mm</t>
  </si>
  <si>
    <t>Suporte vertical eletrocalha 120x160mm</t>
  </si>
  <si>
    <t>Suporte vertical eletrocalha 70x125mm</t>
  </si>
  <si>
    <t>Suporte vertical eletrocalha 70x81mm</t>
  </si>
  <si>
    <t>Suporte vertical eletrocalha 70x96mm</t>
  </si>
  <si>
    <t>Suporte vertical eletrocalha 95x114mm</t>
  </si>
  <si>
    <t>Tala plana perfurada 50mm</t>
  </si>
  <si>
    <t>Tala plana perfurada 75mm</t>
  </si>
  <si>
    <t>Guarda corpo de 1,0m de altura</t>
  </si>
  <si>
    <t>Preparo de superfície: jateamento abrasivo ao metal branco (interno e externo), padrão AS 3.</t>
  </si>
  <si>
    <t>Acabamento interno: duas demãos de espessura seca de primer Epóxi</t>
  </si>
  <si>
    <t>Acabamento externo: uma demão de espessura seca de primer Epóxi</t>
  </si>
  <si>
    <t>Pintura Externa: uma demão de poliuretano na cor amarelo</t>
  </si>
  <si>
    <t>C1520</t>
  </si>
  <si>
    <t>C2041</t>
  </si>
  <si>
    <t>C4409</t>
  </si>
  <si>
    <t>23.16</t>
  </si>
  <si>
    <t>23.17</t>
  </si>
  <si>
    <t>23.18</t>
  </si>
  <si>
    <t>23.19</t>
  </si>
  <si>
    <t>C2450</t>
  </si>
  <si>
    <t>Estrutura metalica em tesouras</t>
  </si>
  <si>
    <t>Cumeeira em perfil ondulado de aço zincado</t>
  </si>
  <si>
    <t>Cabide metálico Izy, código 2060.C37, Deca ou equivalente</t>
  </si>
  <si>
    <t>Caixa de gordura simples - CG 37cm</t>
  </si>
  <si>
    <t>Caixa de passagem modulada DN 30cm</t>
  </si>
  <si>
    <t>Caixa de inspeção 60x60cm</t>
  </si>
  <si>
    <t>Terminal de Ventilação 50mm</t>
  </si>
  <si>
    <t>Tê PVC sanitario 100mm-75mm - fornecimento e instalação</t>
  </si>
  <si>
    <t>C0497</t>
  </si>
  <si>
    <t>C0492</t>
  </si>
  <si>
    <t>C0490</t>
  </si>
  <si>
    <t>C0503</t>
  </si>
  <si>
    <t>C0501</t>
  </si>
  <si>
    <t>C0498</t>
  </si>
  <si>
    <t>C0500</t>
  </si>
  <si>
    <t>C0504</t>
  </si>
  <si>
    <t>C0505</t>
  </si>
  <si>
    <t>C0508</t>
  </si>
  <si>
    <t>C1158</t>
  </si>
  <si>
    <t>C1161</t>
  </si>
  <si>
    <t>C1160</t>
  </si>
  <si>
    <t>C1159</t>
  </si>
  <si>
    <t>C1155</t>
  </si>
  <si>
    <t>C1154</t>
  </si>
  <si>
    <t>C0543</t>
  </si>
  <si>
    <t>C4533</t>
  </si>
  <si>
    <t>C4530</t>
  </si>
  <si>
    <t>C4531</t>
  </si>
  <si>
    <t>C4412</t>
  </si>
  <si>
    <t>C1665</t>
  </si>
  <si>
    <t>C1666</t>
  </si>
  <si>
    <t>C4567</t>
  </si>
  <si>
    <t>C4568</t>
  </si>
  <si>
    <t>C3768</t>
  </si>
  <si>
    <t>C4562</t>
  </si>
  <si>
    <t>19.3</t>
  </si>
  <si>
    <t>19.4</t>
  </si>
  <si>
    <t>C4627</t>
  </si>
  <si>
    <t>C4628</t>
  </si>
  <si>
    <t>PR. UNIT.(R$) SEM BDI</t>
  </si>
  <si>
    <t>PR. UNIT.(R$) COM BDI</t>
  </si>
  <si>
    <t>Bucha de redução sold. curta 110mm - 85mm, fornecimento e instalação</t>
  </si>
  <si>
    <t>Forro em fibra mineral removível (1250x625x16mm) apoiado sobre perfil metálico "T" invertido 24mm</t>
  </si>
  <si>
    <t>15.18</t>
  </si>
  <si>
    <t>Conector mini-Bar em bronze estanhado Tel-583</t>
  </si>
  <si>
    <t>Disjuntor unipolar termomagnético 16A</t>
  </si>
  <si>
    <t>Disjuntor unipolar termomagnético 20A</t>
  </si>
  <si>
    <t>Disjuntor unipolar termomagnético 25A</t>
  </si>
  <si>
    <t>Adaptador soldavel com flange livre para caixa d'agua - 100mm - 4", fornecimento e instalação</t>
  </si>
  <si>
    <t>Tê de redução 90 soldavel - 50mm - 32mm, fornecimento e instalação</t>
  </si>
  <si>
    <t>Registro bruto de gaveta 3/4", fornecimento e instalação</t>
  </si>
  <si>
    <t>Junção simples - 100mm - 100mm, fornecimento e instalação</t>
  </si>
  <si>
    <t>13.9</t>
  </si>
  <si>
    <t>ORSE</t>
  </si>
  <si>
    <t>08695</t>
  </si>
  <si>
    <t>09519</t>
  </si>
  <si>
    <t>Eletroduto Aço Galvanizado DN 32mm (1 1/4"), inclusive conexões</t>
  </si>
  <si>
    <t>Tala plana perfurada 100mm</t>
  </si>
  <si>
    <t>Luminárias 2x40W completa</t>
  </si>
  <si>
    <t>Luminárias 2x20W completa</t>
  </si>
  <si>
    <t>Caixa para abrigo de mangueira - 90x60v17cm</t>
  </si>
  <si>
    <t>Mangueiras de incêndio de nylon -  1 1/2" 16mm</t>
  </si>
  <si>
    <t>Placa de sinalização em pvc cod 25 - (200x200) Hidrante de incendio</t>
  </si>
  <si>
    <t>Placa de sinalização em pvc cod 17 - (250x125) Mensagem "Saída"</t>
  </si>
  <si>
    <t>Placa de sinalização em pvc cod 23 - (200x200) Extintor de Incêndio</t>
  </si>
  <si>
    <t>Placa de sinalização em pvc cod 12 e 13- (250x125) Saída de emergência</t>
  </si>
  <si>
    <t>Joelho 90 - 25mm, fornecimento e instalação</t>
  </si>
  <si>
    <t>Caixa de areia 40x40x40 com fundo de brita nº 1</t>
  </si>
  <si>
    <t>17.29</t>
  </si>
  <si>
    <t>Tampão de FoFo 50x50cm</t>
  </si>
  <si>
    <t>01089/ORSE</t>
  </si>
  <si>
    <t>Eletroduto Aço Galvanizado , Ø 1", fornecimento e instalação</t>
  </si>
  <si>
    <t>Eletroduto Aço Galvanizado , Ø 1.1/4", fornecimento e instalação</t>
  </si>
  <si>
    <t>Tomada modular RJ-45 Categoria 6 (completa)</t>
  </si>
  <si>
    <t>Conector de TV Tipo F (Coaxial) com placa</t>
  </si>
  <si>
    <t>Central PABX 4/12</t>
  </si>
  <si>
    <t>Chapisco de aderência em paredes internas, externas, vigas, platibanda e calhas</t>
  </si>
  <si>
    <t>Disjuntor tripolar termomagnético 25A</t>
  </si>
  <si>
    <t>09524</t>
  </si>
  <si>
    <t>Eletroduto Aço Galvanizado DN 100mm (2"), inclusive conexões</t>
  </si>
  <si>
    <t>Eletroduto PVC roscável, Ø15mm (DN 1/2"), inclusive conexões</t>
  </si>
  <si>
    <t>Eletroduto PVC roscável, Ø40mm (DN 1.1/2"), inclusive conexões</t>
  </si>
  <si>
    <t>Eletroduto Aço Galvanizado DN 125mm (3"), inclusive conexões</t>
  </si>
  <si>
    <t>#35 mm²</t>
  </si>
  <si>
    <t>#70 mm²</t>
  </si>
  <si>
    <t>Eletroduto PVC roscável, Ø25mm (DN 1"), inclusive conexões</t>
  </si>
  <si>
    <t>16.19</t>
  </si>
  <si>
    <t>Eletroduto Aço Galvanizado , Ø 2", fornecimento e instalação</t>
  </si>
  <si>
    <t>Mini-rack de parede 19" x 8u x 450mm - fornecimento e instalação</t>
  </si>
  <si>
    <t>Access Point Wireless 2.4 GHz - 300Mpbs - fornecimento e instalação</t>
  </si>
  <si>
    <t>08439/ORSE</t>
  </si>
  <si>
    <t>10765/ORSE</t>
  </si>
  <si>
    <t xml:space="preserve">Alvenaria de vedação de 1/2 vez em tijolos cerâmicos de 08 furos (dimensões nominais: 39x19x09); assentamento em argamassa no traço 1:2:8 (cimento, cal e areia) </t>
  </si>
  <si>
    <t>Alvenaria de vedação horizontal em tijolos cerâmicos Dimensões nominais: 14x19x39; assentamento em argamassa no traço 1:2:8 (cimento, cal e areia) para parede externa</t>
  </si>
  <si>
    <t>Alvenaria de vedação de 1/2 vez em tijolos cerâmicos (dimensões nominais: 39x19x09); assentamento em argamassa no traço 1:2:8 (cimento, cal e areia)  para parede interna</t>
  </si>
  <si>
    <t>Cabo de cobre nu 16 mm2</t>
  </si>
  <si>
    <t>Cabo de cobre nu 35 mm2</t>
  </si>
  <si>
    <t>Cabo de cobre nu 50 mm2</t>
  </si>
  <si>
    <t>Espelho cristal esp. 4mm sem moldura de madeira</t>
  </si>
  <si>
    <t>#150 mm²</t>
  </si>
  <si>
    <t>#300 mm²</t>
  </si>
  <si>
    <t>Disjuntor unipolar termomagnético 50A</t>
  </si>
  <si>
    <t>Disjuntor unipolar termomagnético 63A</t>
  </si>
  <si>
    <t>Disjuntor tripolar termomagnético 16A</t>
  </si>
  <si>
    <t>Interruptor bipolar DR - 40A</t>
  </si>
  <si>
    <t>Disjuntor bipolar termomagnético 15A</t>
  </si>
  <si>
    <t>Disjuntor bipolar termomagnético 20A</t>
  </si>
  <si>
    <t>Disjuntor bipolar termomagnético 25A</t>
  </si>
  <si>
    <t>Disjuntor bipolar termomagnético 32A</t>
  </si>
  <si>
    <t>Disjuntor tripolar termomagnético 30A</t>
  </si>
  <si>
    <t>Disjuntor tripolar termomagnético 100A</t>
  </si>
  <si>
    <t>18.66</t>
  </si>
  <si>
    <t>18.67</t>
  </si>
  <si>
    <t>Sistema de ancoragem com 6 nichos, conforme projeto</t>
  </si>
  <si>
    <t>04291/ORSE</t>
  </si>
  <si>
    <t>04290/ORSE</t>
  </si>
  <si>
    <t>BDI : 24,3 %</t>
  </si>
  <si>
    <t>Preço base: Sinapi mar com desoneração/2015 - SEINFRA  desonerada Jul/2015 - Orse Mar/2015</t>
  </si>
  <si>
    <t>CRONOGRAMA FÍSICO-FINANCEIRO</t>
  </si>
  <si>
    <t>Item</t>
  </si>
  <si>
    <t>Discriminação dos serviços</t>
  </si>
  <si>
    <t>Peso (%)</t>
  </si>
  <si>
    <t>Valor das obras/serviços (R$)</t>
  </si>
  <si>
    <t>Mês 01</t>
  </si>
  <si>
    <t>Mês 02</t>
  </si>
  <si>
    <t>Mês 03</t>
  </si>
  <si>
    <t>Mês 04</t>
  </si>
  <si>
    <t>Mês 05</t>
  </si>
  <si>
    <t>Mês 06</t>
  </si>
  <si>
    <t>Mês 07</t>
  </si>
  <si>
    <t>Mês 08</t>
  </si>
  <si>
    <t>Mês 09</t>
  </si>
  <si>
    <t>Concedente R$</t>
  </si>
  <si>
    <t>%</t>
  </si>
  <si>
    <t>Total simples</t>
  </si>
  <si>
    <t>Total acumulado</t>
  </si>
  <si>
    <t>Obra: Proinfância - Tipo  1 (CRECHE NOSSO LAR)</t>
  </si>
  <si>
    <t>Local: Rua Pariri, bairro Padre Duílio</t>
  </si>
  <si>
    <t>Cidade: Juína - MT</t>
  </si>
  <si>
    <t>PREFEITURA MUNICIPAL DE JUÍNA</t>
  </si>
  <si>
    <t>PREFEITURA MUNICIPAL DE JUINA</t>
  </si>
  <si>
    <t>PLANILHA ORÇAMENTÁRIA</t>
  </si>
  <si>
    <t>CONSTRUTORA: MATERIAL FORTE INCORPORADORA LTDA.        PRAZO: 08 MESES         DATA: 27/10/2015</t>
  </si>
  <si>
    <t>CNPJ: 10.505.889/0001-12</t>
  </si>
  <si>
    <t>END.: AV. ULISSES GUIMARÃES, N. 1052, MODULO 05, JUINA - MT</t>
  </si>
  <si>
    <t>RESPONSÁVEL TÉCNICO: ISAAC COSTA QUEIROZ</t>
  </si>
  <si>
    <t>PREÇO UNIT.(R$) MÃO DE OBRA</t>
  </si>
  <si>
    <t>VALOR DOS SERVIÇOS DE EMPREITA: R$347.552,54 (TREZENTOS E QUARENTA E SETE MIL, QUINHENTOS E CINQUENTA E DOIS REAIS E CINQUENTA E QUATRO CENTAVOS)</t>
  </si>
  <si>
    <t>1A MEDIÇÃO</t>
  </si>
  <si>
    <t>R$</t>
  </si>
  <si>
    <t>2A MEDIÇÃO</t>
  </si>
  <si>
    <t>3A MEDIÇÃO</t>
  </si>
  <si>
    <t>4A MEDIÇÃO</t>
  </si>
  <si>
    <t>5A MEDIÇÃO</t>
  </si>
  <si>
    <t>6A MEDIÇÃO</t>
  </si>
  <si>
    <t>7A MEDIÇÃO</t>
  </si>
  <si>
    <t>8A MEDIÇÃO</t>
  </si>
  <si>
    <t>9A MEDIÇÃO</t>
  </si>
  <si>
    <t>10A MEDIÇÃO</t>
  </si>
  <si>
    <t>DATA: 17/11/2016</t>
  </si>
  <si>
    <t>11A MEDIÇÃO</t>
  </si>
  <si>
    <t>12A MEDIÇÃO</t>
  </si>
  <si>
    <t>13A MEDIÇÃO</t>
  </si>
  <si>
    <t>ENG. PETERSON FELBER</t>
  </si>
  <si>
    <t>CREA MT 014468</t>
  </si>
  <si>
    <t>PERÍODO  23/11/2017   a    07/03/2018</t>
  </si>
  <si>
    <t>BDI</t>
  </si>
  <si>
    <t>OBRA:</t>
  </si>
  <si>
    <t>DATA:</t>
  </si>
  <si>
    <t>LOCAL:</t>
  </si>
  <si>
    <t>LEIS SOCIAIS:</t>
  </si>
  <si>
    <t>DISCRIMINAÇÃO</t>
  </si>
  <si>
    <t>PERCENTUAL</t>
  </si>
  <si>
    <t>( % )</t>
  </si>
  <si>
    <t>MAX</t>
  </si>
  <si>
    <t>MIN</t>
  </si>
  <si>
    <t>ADMINISTRAÇÃO DA OBRA</t>
  </si>
  <si>
    <r>
      <rPr>
        <b/>
        <sz val="12"/>
        <rFont val="Arial"/>
        <family val="2"/>
      </rPr>
      <t>AC -</t>
    </r>
    <r>
      <rPr>
        <sz val="12"/>
        <rFont val="Arial"/>
        <family val="2"/>
      </rPr>
      <t xml:space="preserve"> Administração Central</t>
    </r>
  </si>
  <si>
    <r>
      <rPr>
        <b/>
        <sz val="12"/>
        <rFont val="Arial"/>
        <family val="2"/>
      </rPr>
      <t>DF -</t>
    </r>
    <r>
      <rPr>
        <sz val="12"/>
        <rFont val="Arial"/>
        <family val="2"/>
      </rPr>
      <t xml:space="preserve"> Custos Financeiras</t>
    </r>
  </si>
  <si>
    <r>
      <rPr>
        <b/>
        <sz val="12"/>
        <rFont val="Arial"/>
        <family val="2"/>
      </rPr>
      <t xml:space="preserve">C - </t>
    </r>
    <r>
      <rPr>
        <sz val="12"/>
        <rFont val="Arial"/>
        <family val="2"/>
      </rPr>
      <t>Riscos</t>
    </r>
  </si>
  <si>
    <t>2.0</t>
  </si>
  <si>
    <t>LUCRO</t>
  </si>
  <si>
    <r>
      <rPr>
        <b/>
        <sz val="12"/>
        <rFont val="Arial"/>
        <family val="2"/>
      </rPr>
      <t>L -</t>
    </r>
    <r>
      <rPr>
        <sz val="12"/>
        <rFont val="Arial"/>
        <family val="2"/>
      </rPr>
      <t xml:space="preserve"> Lucro Operacional</t>
    </r>
  </si>
  <si>
    <t>3.0</t>
  </si>
  <si>
    <t>TRIBUTOS</t>
  </si>
  <si>
    <t>**ISS</t>
  </si>
  <si>
    <t>Cofins</t>
  </si>
  <si>
    <t>Pis</t>
  </si>
  <si>
    <t>Contribuição Previdenciária - Lei nº 12.546/13</t>
  </si>
  <si>
    <t>**ISS - Repassado pelo município</t>
  </si>
  <si>
    <t>Segundo o que determina a lei nº 8.666/93, admite-se fixar o percentual de BDI, dede que seguindo as técnicas da Engenharia e Custos.</t>
  </si>
  <si>
    <t xml:space="preserve">TAXA DE BDI A SER APLICADA 
SOBRE O CUSTO DIRETO </t>
  </si>
  <si>
    <t>VALOR DA OBRA</t>
  </si>
  <si>
    <t>Não incidem IRPJ e CSLL na composição de Tributos.</t>
  </si>
  <si>
    <t>CÁLCULO DO BDI</t>
  </si>
  <si>
    <t xml:space="preserve">BDI = </t>
  </si>
  <si>
    <t>( 1 + AC + S + R + G ) ( 1 + DF ) ( 1 + L )</t>
  </si>
  <si>
    <t>(1-I)</t>
  </si>
  <si>
    <t>**ISS -  Imposto Sobre Serviços</t>
  </si>
  <si>
    <t>ISS - Repassado pelo município</t>
  </si>
  <si>
    <t>% SOBRE MÃO DE OBRA</t>
  </si>
  <si>
    <t>Proinfância - Tipo  1 (CRECHE NOSSO LAR)</t>
  </si>
  <si>
    <t>Rua Pariri, bairro Padre Duílio, Juína-MT</t>
  </si>
  <si>
    <t>BDI:</t>
  </si>
  <si>
    <t>ASSENTAMENTO DE TUBO DE FERRO FUNDIDO PARA REDE DE ÁGUA, DN 80 MM, JUNTA ELÁSTICA, INSTALADO EM LOCAL COM NÍVEL ALTO DE INTERFERÊNCIAS (NÃO INCLUI FORNECIMENTO). AF_11/2017</t>
  </si>
  <si>
    <t>M</t>
  </si>
  <si>
    <t>ASSENTAMENTO DE TUBO DE FERRO FUNDIDO PARA REDE DE ÁGUA, DN 100 MM, JUNTA ELÁSTICA, INSTALADO EM LOCAL COM NÍVEL ALTO DE INTERFERÊNCIAS (NÃO INCLUI FORNECIMENTO). AF_11/2017</t>
  </si>
  <si>
    <t>ASSENTAMENTO DE TUBO DE FERRO FUNDIDO PARA REDE DE ÁGUA, DN 150 MM, JUNTA ELÁSTICA, INSTALADO EM LOCAL COM NÍVEL ALTO DE INTERFERÊNCIAS (NÃO INCLUI FORNECIMENTO). AF_11/2017</t>
  </si>
  <si>
    <t>ASSENTAMENTO DE TUBO DE FERRO FUNDIDO PARA REDE DE ÁGUA, DN 200 MM, JUNTA ELÁSTICA, INSTALADO EM LOCAL COM NÍVEL ALTO DE INTERFERÊNCIAS (NÃO INCLUI FORNECIMENTO). AF_11/2017</t>
  </si>
  <si>
    <t>ASSENTAMENTO DE TUBO DE FERRO FUNDIDO PARA REDE DE ÁGUA, DN 250 MM, JUNTA ELÁSTICA, INSTALADO EM LOCAL COM NÍVEL ALTO DE INTERFERÊNCIAS (NÃO INCLUI FORNECIMENTO). AF_11/2017</t>
  </si>
  <si>
    <t>ASSENTAMENTO DE TUBO DE FERRO FUNDIDO PARA REDE DE ÁGUA, DN 300 MM, JUNTA ELÁSTICA, INSTALADO EM LOCAL COM NÍVEL ALTO DE INTERFERÊNCIAS (NÃO INCLUI FORNECIMENTO). AF_11/2017</t>
  </si>
  <si>
    <t>ASSENTAMENTO DE TUBO DE FERRO FUNDIDO PARA REDE DE ÁGUA, DN 350 MM, JUNTA ELÁSTICA, INSTALADO EM LOCAL COM NÍVEL ALTO DE INTERFERÊNCIAS (NÃO INCLUI FORNECIMENTO). AF_11/2017</t>
  </si>
  <si>
    <t>ASSENTAMENTO DE TUBO DE FERRO FUNDIDO PARA REDE DE ÁGUA, DN 400 MM, JUNTA ELÁSTICA, INSTALADO EM LOCAL COM NÍVEL ALTO DE INTERFERÊNCIAS (NÃO INCLUI FORNECIMENTO). AF_11/2017</t>
  </si>
  <si>
    <t>ASSENTAMENTO DE TUBO DE FERRO FUNDIDO PARA REDE DE ÁGUA, DN 450 MM, JUNTA ELÁSTICA, INSTALADO EM LOCAL COM NÍVEL ALTO DE INTERFERÊNCIAS (NÃO INCLUI FORNECIMENTO). AF_11/2017</t>
  </si>
  <si>
    <t>ASSENTAMENTO DE TUBO DE FERRO FUNDIDO PARA REDE DE ÁGUA, DN 500 MM, JUNTA ELÁSTICA, INSTALADO EM LOCAL COM NÍVEL ALTO DE INTERFERÊNCIAS (NÃO INCLUI FORNECIMENTO). AF_11/2017</t>
  </si>
  <si>
    <t>ASSENTAMENTO DE TUBO DE FERRO FUNDIDO PARA REDE DE ÁGUA, DN 600 MM, JUNTA ELÁSTICA, INSTALADO EM LOCAL COM NÍVEL ALTO DE INTERFERÊNCIAS (NÃO INCLUI FORNECIMENTO). AF_11/2017</t>
  </si>
  <si>
    <t>ASSENTAMENTO DE TUBO DE FERRO FUNDIDO PARA REDE DE ÁGUA, DN 700 MM, JUNTA ELÁSTICA, INSTALADO EM LOCAL COM NÍVEL ALTO DE INTERFERÊNCIAS (NÃO INCLUI FORNECIMENTO). AF_11/2017</t>
  </si>
  <si>
    <t>ASSENTAMENTO DE TUBO DE FERRO FUNDIDO PARA REDE DE ÁGUA, DN 800 MM, JUNTA ELÁSTICA, INSTALADO EM LOCAL COM NÍVEL ALTO DE INTERFERÊNCIAS (NÃO INCLUI FORNECIMENTO). AF_11/2017</t>
  </si>
  <si>
    <t>ASSENTAMENTO DE TUBO DE FERRO FUNDIDO PARA REDE DE ÁGUA, DN 900 MM, JUNTA ELÁSTICA, INSTALADO EM LOCAL COM NÍVEL ALTO DE INTERFERÊNCIAS (NÃO INCLUI FORNECIMENTO). AF_11/2017</t>
  </si>
  <si>
    <t>ASSENTAMENTO DE TUBO DE FERRO FUNDIDO PARA REDE DE ÁGUA, DN 1000 MM, JUNTA ELÁSTICA, INSTALADO EM LOCAL COM NÍVEL ALTO DE INTERFERÊNCIAS (NÃO INCLUI FORNECIMENTO). AF_11/2017</t>
  </si>
  <si>
    <t>ASSENTAMENTO DE TUBO DE FERRO FUNDIDO PARA REDE DE ÁGUA, DN 1200 MM, JUNTA ELÁSTICA, INSTALADO EM LOCAL COM NÍVEL ALTO DE INTERFERÊNCIAS (NÃO INCLUI FORNECIMENTO). AF_11/2017</t>
  </si>
  <si>
    <t>ASSENTAMENTO DE TUBO DE FERRO FUNDIDO PARA REDE DE ÁGUA, DN 80 MM, JUNTA ELÁSTICA, INSTALADO EM LOCAL COM NÍVEL BAIXO DE INTERFERÊNCIAS (NÃO INCLUI FORNECIMENTO). AF_11/2017</t>
  </si>
  <si>
    <t>ASSENTAMENTO DE TUBO DE FERRO FUNDIDO PARA REDE DE ÁGUA, DN 100 MM, JUNTA ELÁSTICA, INSTALADO EM LOCAL COM NÍVEL BAIXO DE INTERFERÊNCIAS (NÃO INCLUI FORNECIMENTO). AF_11/2017</t>
  </si>
  <si>
    <t>ASSENTAMENTO DE TUBO DE FERRO FUNDIDO PARA REDE DE ÁGUA, DN 150 MM, JUNTA ELÁSTICA, INSTALADO EM LOCAL COM NÍVEL BAIXO DE INTERFERÊNCIAS (NÃO INCLUI FORNECIMENTO). AF_11/2017</t>
  </si>
  <si>
    <t>ASSENTAMENTO DE TUBO DE FERRO FUNDIDO PARA REDE DE ÁGUA, DN 200 MM, JUNTA ELÁSTICA, INSTALADO EM LOCAL COM NÍVEL BAIXO DE INTERFERÊNCIAS (NÃO INCLUI FORNECIMENTO). AF_11/2017</t>
  </si>
  <si>
    <t>ASSENTAMENTO DE TUBO DE FERRO FUNDIDO PARA REDE DE ÁGUA, DN 250 MM, JUNTA ELÁSTICA, INSTALADO EM LOCAL COM NÍVEL BAIXO DE INTERFERÊNCIAS (NÃO INCLUI FORNECIMENTO). AF_11/2017</t>
  </si>
  <si>
    <t>ASSENTAMENTO DE TUBO DE FERRO FUNDIDO PARA REDE DE ÁGUA, DN 300 MM, JUNTA ELÁSTICA, INSTALADO EM LOCAL COM NÍVEL BAIXO DE INTERFERÊNCIAS (NÃO INCLUI FORNECIMENTO). AF_11/2017</t>
  </si>
  <si>
    <t>ASSENTAMENTO DE TUBO DE FERRO FUNDIDO PARA REDE DE ÁGUA, DN 350 MM, JUNTA ELÁSTICA, INSTALADO EM LOCAL COM NÍVEL BAIXO DE INTERFERÊNCIAS (NÃO INCLUI FORNECIMENTO). AF_11/2017</t>
  </si>
  <si>
    <t>ASSENTAMENTO DE TUBO DE FERRO FUNDIDO PARA REDE DE ÁGUA, DN 400 MM, JUNTA ELÁSTICA, INSTALADO EM LOCAL COM NÍVEL BAIXO DE INTERFERÊNCIAS (NÃO INCLUI FORNECIMENTO). AF_11/2017</t>
  </si>
  <si>
    <t>ASSENTAMENTO DE TUBO DE FERRO FUNDIDO PARA REDE DE ÁGUA, DN 450 MM, JUNTA ELÁSTICA, INSTALADO EM LOCAL COM NÍVEL BAIXO DE INTERFERÊNCIAS (NÃO INCLUI FORNECIMENTO). AF_11/2017</t>
  </si>
  <si>
    <t>ASSENTAMENTO DE TUBO DE FERRO FUNDIDO PARA REDE DE ÁGUA, DN 500 MM, JUNTA ELÁSTICA, INSTALADO EM LOCAL COM NÍVEL BAIXO DE INTERFERÊNCIAS (NÃO INCLUI FORNECIMENTO). AF_11/2017</t>
  </si>
  <si>
    <t>ASSENTAMENTO DE TUBO DE FERRO FUNDIDO PARA REDE DE ÁGUA, DN 600 MM, JUNTA ELÁSTICA, INSTALADO EM LOCAL COM NÍVEL BAIXO DE INTERFERÊNCIAS (NÃO INCLUI FORNECIMENTO). AF_11/2017</t>
  </si>
  <si>
    <t>ASSENTAMENTO DE TUBO DE FERRO FUNDIDO PARA REDE DE ÁGUA, DN 700 MM, JUNTA ELÁSTICA, INSTALADO EM LOCAL COM NÍVEL BAIXO DE INTERFERÊNCIAS (NÃO INCLUI FORNECIMENTO). AF_11/2017</t>
  </si>
  <si>
    <t>ASSENTAMENTO DE TUBO DE FERRO FUNDIDO PARA REDE DE ÁGUA, DN 800 MM, JUNTA ELÁSTICA, INSTALADO EM LOCAL COM NÍVEL BAIXO DE INTERFERÊNCIAS (NÃO INCLUI FORNECIMENTO). AF_11/2017</t>
  </si>
  <si>
    <t>ASSENTAMENTO DE TUBO DE FERRO FUNDIDO PARA REDE DE ÁGUA, DN 900 MM, JUNTA ELÁSTICA, INSTALADO EM LOCAL COM NÍVEL BAIXO DE INTERFERÊNCIAS (NÃO INCLUI FORNECIMENTO). AF_11/2017</t>
  </si>
  <si>
    <t>ASSENTAMENTO DE TUBO DE FERRO FUNDIDO PARA REDE DE ÁGUA, DN 1000 MM, JUNTA ELÁSTICA, INSTALADO EM LOCAL COM NÍVEL BAIXO DE INTERFERÊNCIAS (NÃO INCLUI FORNECIMENTO). AF_11/2017</t>
  </si>
  <si>
    <t>ASSENTAMENTO DE TUBO DE FERRO FUNDIDO PARA REDE DE ÁGUA, DN 1200 MM, JUNTA ELÁSTICA, INSTALADO EM LOCAL COM NÍVEL BAIXO DE INTERFERÊNCIAS (NÃO INCLUI FORNECIMENTO). AF_11/2017</t>
  </si>
  <si>
    <t>ASSENTAMENTO DE TUBO DE AÇO CARBONO PARA REDE DE ÁGUA, DN 600 MM (24), JUNTA SOLDADA, INSTALADO EM LOCAL COM NÍVEL ALTO DE INTERFERÊNCIAS (NÃO INCLUI FORNECIMENTO). AF_11/2017</t>
  </si>
  <si>
    <t>ASSENTAMENTO DE TUBO DE AÇO CARBONO PARA REDE DE ÁGUA, DN 700 MM (28), JUNTA SOLDADA, INSTALADO EM LOCAL COM NÍVEL ALTO DE INTERFERÊNCIAS (NÃO INCLUI FORNECIMENTO). AF_11/2017</t>
  </si>
  <si>
    <t>ASSENTAMENTO DE TUBO DE AÇO CARBONO PARA REDE DE ÁGUA, DN 800 MM (32), JUNTA SOLDADA, INSTALADO EM LOCAL COM NÍVEL ALTO DE INTERFERÊNCIAS (NÃO INCLUI FORNECIMENTO). AF_11/2017</t>
  </si>
  <si>
    <t>ASSENTAMENTO DE TUBO DE AÇO CARBONO PARA REDE DE ÁGUA, DN 900 MM (36), JUNTA SOLDADA, INSTALADO EM LOCAL COM NÍVEL ALTO DE INTERFERÊNCIAS (NÃO INCLUI FORNECIMENTO). AF_11/2017</t>
  </si>
  <si>
    <t>ASSENTAMENTO DE TUBO DE AÇO CARBONO PARA REDE DE ÁGUA, DN 1000 MM (40) OU DN 1100 MM (44), JUNTA SOLDADA, INSTALADO EM LOCAL COM NÍVEL ALTO DE INTERFERÊNCIAS (NÃO INCLUI FORNECIMENTO). AF_11/2017</t>
  </si>
  <si>
    <t>ASSENTAMENTO DE TUBO DE AÇO CARBONO PARA REDE DE ÁGUA, DN 1200 MM (48) OU DN 1300 MM (52), JUNTA SOLDADA, INSTALADO EM LOCAL COM NÍVEL ALTO DE INTERFERÊNCIAS (NÃO INCLUI FORNECIMENTO). AF_11/2017</t>
  </si>
  <si>
    <t>ASSENTAMENTO DE TUBO DE AÇO CARBONO PARA REDE DE ÁGUA, DN 1400 MM (56'') OU DN 1500 MM (60), JUNTA SOLDADA, INSTALADO EM LOCAL COM NÍVEL ALTO DE INTERFERÊNCIAS (NÃO INCLUI FORNECIMENTO). AF_11/2017</t>
  </si>
  <si>
    <t>ASSENTAMENTO DE TUBO DE AÇO CARBONO PARA REDE DE ÁGUA, DN 1600 MM (64) OU DN 1700 MM (68), JUNTA SOLDADA, INSTALADO EM LOCAL COM NÍVEL ALTO DE INTERFERÊNCIAS (NÃO INCLUI FORNECIMENTO). AF_11/2017</t>
  </si>
  <si>
    <t>ASSENTAMENTO DE TUBO DE AÇO CARBONO PARA REDE DE ÁGUA, DN 1800 MM (72) OU DN 1900 MM (76), JUNTA SOLDADA, INSTALADO EM LOCAL COM NÍVEL ALTO DE INTERFERÊNCIAS (NÃO INCLUI FORNECIMENTO). AF_11/2017</t>
  </si>
  <si>
    <t>ASSENTAMENTO DE TUBO DE AÇO CARBONO PARA REDE DE ÁGUA, DN 2000 MM (80) OU DN 2100 MM (84), JUNTA SOLDADA, INSTALADO EM LOCAL COM NÍVEL ALTO DE INTERFERÊNCIAS (NÃO INCLUI FORNECIMENTO). AF_11/2017</t>
  </si>
  <si>
    <t>ASSENTAMENTO DE TUBO DE AÇO CARBONO PARA REDE DE ÁGUA, DN 600 MM (24), JUNTA SOLDADA, INSTALADO EM LOCAL COM NÍVEL BAIXO DE INTERFERÊNCIAS (NÃO INCLUI FORNECIMENTO). AF_11/2017</t>
  </si>
  <si>
    <t>ASSENTAMENTO DE TUBO DE AÇO CARBONO PARA REDE DE ÁGUA, DN 700 MM (28), JUNTA SOLDADA, INSTALADO EM LOCAL COM NÍVEL BAIXO DE INTERFERÊNCIAS (NÃO INCLUI FORNECIMENTO). AF_11/2017</t>
  </si>
  <si>
    <t>ASSENTAMENTO DE TUBO DE AÇO CARBONO PARA REDE DE ÁGUA, DN 800 MM (32), JUNTA SOLDADA, INSTALADO EM LOCAL COM NÍVEL BAIXO DE INTERFERÊNCIAS (NÃO INCLUI FORNECIMENTO). AF_11/2017</t>
  </si>
  <si>
    <t>ASSENTAMENTO DE TUBO DE AÇO CARBONO PARA REDE DE ÁGUA, DN 900 MM (36), JUNTA SOLDADA, INSTALADO EM LOCAL COM NÍVEL BAIXO DE INTERFERÊNCIAS (NÃO INCLUI FORNECIMENTO). AF_11/2017</t>
  </si>
  <si>
    <t>ASSENTAMENTO DE TUBO DE AÇO CARBONO PARA REDE DE ÁGUA, DN 1200 MM (48) OU DN 1300 MM (52), JUNTA SOLDADA, INSTALADO EM LOCAL COM NÍVEL BAIXO DE INTERFERÊNCIAS (NÃO INCLUI FORNECIMENTO). AF_11/2017</t>
  </si>
  <si>
    <t>ASSENTAMENTO DE TUBO DE AÇO CARBONO PARA REDE DE ÁGUA, DN 1400 MM (56'') OU DN 1500 MM (60), JUNTA SOLDADA, INSTALADO EM LOCAL COM NÍVEL BAIXO DE INTERFERÊNCIAS (NÃO INCLUI FORNECIMENTO). AF_11/2017</t>
  </si>
  <si>
    <t>ASSENTAMENTO DE TUBO DE AÇO CARBONO PARA REDE DE ÁGUA, DN 1600 MM (64) OU DN 1700 MM (68), JUNTA SOLDADA, INSTALADO EM LOCAL COM NÍVEL BAIXO DE INTERFERÊNCIAS (NÃO INCLUI FORNECIMENTO). AF_11/2017</t>
  </si>
  <si>
    <t>ASSENTAMENTO DE TUBO DE AÇO CARBONO PARA REDE DE ÁGUA, DN 1800 MM (72) OU DN 1900 MM (76), JUNTA SOLDADA, INSTALADO EM LOCAL COM NÍVEL BAIXO DE INTERFERÊNCIAS (NÃO INCLUI FORNECIMENTO). AF_11/2017</t>
  </si>
  <si>
    <t>ASSENTAMENTO DE TUBO DE AÇO CARBONO PARA REDE DE ÁGUA, DN 2000 MM (80) OU DN 2100 MM (84), JUNTA SOLDADA, INSTALADO EM LOCAL COM NÍVEL BAIXO DE INTERFERÊNCIAS (NÃO INCLUI FORNECIMENTO). AF_11/2017</t>
  </si>
  <si>
    <t>TUBO DE PVC PARA REDE COLETORA DE ESGOTO DE PAREDE MACIÇA, DN 100 MM, JUNTA ELÁSTICA, INSTALADO EM LOCAL COM NÍVEL BAIXO DE INTERFERÊNCIAS - FORNECIMENTO E ASSENTAMENTO. AF_06/2015</t>
  </si>
  <si>
    <t>TUBO DE PVC PARA REDE COLETORA DE ESGOTO DE PAREDE MACIÇA, DN 150 MM, JUNTA ELÁSTICA, INSTALADO EM LOCAL COM NÍVEL BAIXO DE INTERFERÊNCIAS - FORNECIMENTO E ASSENTAMENTO. AF_06/2015</t>
  </si>
  <si>
    <t>TUBO DE PVC PARA REDE COLETORA DE ESGOTO DE PAREDE MACIÇA, DN 200 MM, JUNTA ELÁSTICA, INSTALADO EM LOCAL COM NÍVEL BAIXO DE INTERFERÊNCIAS - FORNECIMENTO E ASSENTAMENTO. AF_06/2015</t>
  </si>
  <si>
    <t>TUBO DE PVC PARA REDE COLETORA DE ESGOTO DE PAREDE MACIÇA, DN 250 MM, JUNTA ELÁSTICA, INSTALADO EM LOCAL COM NÍVEL BAIXO DE INTERFERÊNCIAS - FORNECIMENTO E ASSENTAMENTO. AF_06/2015</t>
  </si>
  <si>
    <t>TUBO DE PVC PARA REDE COLETORA DE ESGOTO DE PAREDE MACIÇA, DN 300 MM, JUNTA ELÁSTICA, INSTALADO EM LOCAL COM NÍVEL BAIXO DE INTERFERÊNCIAS - FORNECIMENTO E ASSENTAMENTO. AF_06/2015</t>
  </si>
  <si>
    <t>TUBO DE PVC PARA REDE COLETORA DE ESGOTO DE PAREDE MACIÇA, DN 350 MM, JUNTA ELÁSTICA, INSTALADO EM LOCAL COM NÍVEL BAIXO DE INTERFERÊNCIAS - FORNECIMENTO E ASSENTAMENTO. AF_06/2015</t>
  </si>
  <si>
    <t>TUBO DE PVC PARA REDE COLETORA DE ESGOTO DE PAREDE MACIÇA, DN 400 MM, JUNTA ELÁSTICA, INSTALADO EM LOCAL COM NÍVEL BAIXO DE INTERFERÊNCIAS - FORNECIMENTO E ASSENTAMENTO. AF_06/2015</t>
  </si>
  <si>
    <t>TUBO DE PVC CORRUGADO DE DUPLA PAREDE PARA REDE COLETORA DE ESGOTO, DN 150 MM, JUNTA ELÁSTICA, INSTALADO EM LOCAL COM NÍVEL BAIXO DE INTERFERÊNCIAS - FORNECIMENTO E ASSENTAMENTO. AF_06/2015</t>
  </si>
  <si>
    <t>TUBO DE PVC CORRUGADO DE DUPLA PAREDE PARA REDE COLETORA DE ESGOTO, DN 200 MM, JUNTA ELÁSTICA, INSTALADO EM LOCAL COM NÍVEL BAIXO DE INTERFERÊNCIAS - FORNECIMENTO E ASSENTAMENTO. AF_06/2015</t>
  </si>
  <si>
    <t>TUBO DE PVC CORRUGADO DE DUPLA PAREDE PARA REDE COLETORA DE ESGOTO, DN 250 MM, JUNTA ELÁSTICA, INSTALADO EM LOCAL COM NÍVEL BAIXO DE INTERFERÊNCIAS - FORNECIMENTO E ASSENTAMENTO. AF_06/2015</t>
  </si>
  <si>
    <t>TUBO DE PVC CORRUGADO DE DUPLA PAREDE PARA REDE COLETORA DE ESGOTO, DN 300 MM, JUNTA ELÁSTICA, INSTALADO EM LOCAL COM NÍVEL BAIXO DE INTERFERÊNCIAS - FORNECIMENTO E ASSENTAMENTO. AF_06/2015</t>
  </si>
  <si>
    <t>TUBO DE PVC CORRUGADO DE DUPLA PAREDE PARA REDE COLETORA DE ESGOTO, DN 350 MM, JUNTA ELÁSTICA, INSTALADO EM LOCAL COM NÍVEL BAIXO DE INTERFERÊNCIAS - FORNECIMENTO E ASSENTAMENTO. AF_06/2015</t>
  </si>
  <si>
    <t>TUBO DE PVC CORRUGADO DE DUPLA PAREDE PARA REDE COLETORA DE ESGOTO, DN 400 MM, JUNTA ELÁSTICA, INSTALADO EM LOCAL COM NÍVEL BAIXO DE INTERFERÊNCIAS - FORNECIMENTO E ASSENTAMENTO. AF_06/2015</t>
  </si>
  <si>
    <t>TUBO DE PEAD CORRUGADO DE DUPLA PAREDE PARA REDE COLETORA DE ESGOTO, DN 600 MM, JUNTA ELÁSTICA INTEGRADA, INSTALADO EM LOCAL COM NÍVEL BAIXO DE INTERFERÊNCIAS - FORNECIMENTO E ASSENTAMENTO. AF_06/2015</t>
  </si>
  <si>
    <t>TUBO DE PVC PARA REDE COLETORA DE ESGOTO DE PAREDE MACIÇA, DN 100 MM, JUNTA ELÁSTICA, INSTALADO EM LOCAL COM NÍVEL ALTO DE INTERFERÊNCIAS - FORNECIMENTO E ASSENTAMENTO. AF_06/2015</t>
  </si>
  <si>
    <t>TUBO DE PVC PARA REDE COLETORA DE ESGOTO DE PAREDE MACIÇA, DN 150 MM, JUNTA ELÁSTICA, INSTALADO EM LOCAL COM NÍVEL ALTO DE INTERFERÊNCIAS - FORNECIMENTO E ASSENTAMENTO. AF_06/2015</t>
  </si>
  <si>
    <t>TUBO DE PVC PARA REDE COLETORA DE ESGOTO DE PAREDE MACIÇA, DN 200 MM, JUNTA ELÁSTICA, INSTALADO EM LOCAL COM NÍVEL ALTO DE INTERFERÊNCIAS - FORNECIMENTO E ASSENTAMENTO. AF_06/2015</t>
  </si>
  <si>
    <t>TUBO DE PVC PARA REDE COLETORA DE ESGOTO DE PAREDE MACIÇA, DN 250 MM, JUNTA ELÁSTICA, INSTALADO EM LOCAL COM NÍVEL ALTO DE INTERFERÊNCIAS - FORNECIMENTO E ASSENTAMENTO. AF_06/2015</t>
  </si>
  <si>
    <t>TUBO DE PVC PARA REDE COLETORA DE ESGOTO DE PAREDE MACIÇA, DN 300 MM, JUNTA ELÁSTICA, INSTALADO EM LOCAL COM NÍVEL ALTO DE INTERFERÊNCIAS - FORNECIMENTO E ASSENTAMENTO. AF_06/2015</t>
  </si>
  <si>
    <t>TUBO DE PVC PARA REDE COLETORA DE ESGOTO DE PAREDE MACIÇA, DN 350 MM, JUNTA ELÁSTICA, INSTALADO EM LOCAL COM NÍVEL ALTO DE INTERFERÊNCIAS - FORNECIMENTO E ASSENTAMENTO. AF_06/2015</t>
  </si>
  <si>
    <t>TUBO DE PVC PARA REDE COLETORA DE ESGOTO DE PAREDE MACIÇA, DN 400 MM, JUNTA ELÁSTICA, INSTALADO EM LOCAL COM NÍVEL ALTO DE INTERFERÊNCIAS - FORNECIMENTO E ASSENTAMENTO. AF_06/2015</t>
  </si>
  <si>
    <t>TUBO DE PVC CORRUGADO DE DUPLA PAREDE PARA REDE COLETORA DE ESGOTO, DN 150 MM, JUNTA ELÁSTICA, INSTALADO EM LOCAL COM NÍVEL ALTO DE INTERFERÊNCIAS - FORNECIMENTO E ASSENTAMENTO. AF_06/2015</t>
  </si>
  <si>
    <t>TUBO DE PVC CORRUGADO DE DUPLA PAREDE PARA REDE COLETORA DE ESGOTO, DN 200 MM, JUNTA ELÁSTICA, INSTALADO EM LOCAL COM NÍVEL ALTO DE INTERFERÊNCIAS - FORNECIMENTO E ASSENTAMENTO. AF_06/2015</t>
  </si>
  <si>
    <t>TUBO DE PVC CORRUGADO DE DUPLA PAREDE PARA REDE COLETORA DE ESGOTO, DN 250 MM, JUNTA ELÁSTICA, INSTALADO EM LOCAL COM NÍVEL ALTO DE INTERFERÊNCIAS - FORNECIMENTO E ASSENTAMENTO. AF_06/2015</t>
  </si>
  <si>
    <t>TUBO DE PVC CORRUGADO DE DUPLA PAREDE PARA REDE COLETORA DE ESGOTO, DN 300 MM, JUNTA ELÁSTICA, INSTALADO EM LOCAL COM NÍVEL ALTO DE INTERFERÊNCIAS - FORNECIMENTO E ASSENTAMENTO. AF_06/2015</t>
  </si>
  <si>
    <t>TUBO DE PVC CORRUGADO DE DUPLA PAREDE PARA REDE COLETORA DE ESGOTO, DN 350 MM, JUNTA ELÁSTICA, INSTALADO EM LOCAL COM NÍVEL ALTO DE INTERFERÊNCIAS - FORNECIMENTO E ASSENTAMENTO. AF_06/2015</t>
  </si>
  <si>
    <t>TUBO DE PVC CORRUGADO DE DUPLA PAREDE PARA REDE COLETORA DE ESGOTO, DN 400 MM, EM JUNTA ELÁSTICA, INSTALADO EM LOCAL COM NÍVEL ALTO DE INTERFERÊNCIAS - FORNECIMENTO E ASSENTAMENTO. AF_06/2015</t>
  </si>
  <si>
    <t>TUBO DE PEAD CORRUGADO DE DUPLA PAREDE PARA REDE COLETORA DE ESGOTO, DN 600 MM, JUNTA ELÁSTICA INTEGRADA, INSTALADO EM LOCAL COM NÍVEL ALTO DE INTERFERÊNCIAS - FORNECIMENTO E ASSENTAMENTO. AF_06/2015</t>
  </si>
  <si>
    <t>JUNTA ARGAMASSADA ENTRE TUBO DN 100 MM E O POÇO DE VISITA/ CAIXA DE CONCRETO OU ALVENARIA EM REDES DE ESGOTO. AF_06/2015</t>
  </si>
  <si>
    <t>UN</t>
  </si>
  <si>
    <t>JUNTA ARGAMASSADA ENTRE TUBO DN 150 MM E O POÇO DE VISITA/ CAIXA DE CONCRETO OU ALVENARIA EM REDES DE ESGOTO. AF_06/2015</t>
  </si>
  <si>
    <t>JUNTA ARGAMASSADA ENTRE TUBO DN 200 MM E O POÇO/ CAIXA DE CONCRETO OU ALVENARIA EM REDES DE ESGOTO. AF_06/2015</t>
  </si>
  <si>
    <t>JUNTA ARGAMASSADA ENTRE TUBO DN 250 MM E O POÇO DE VISITA/ CAIXA DE CONCRETO OU ALVENARIA EM REDES DE ESGOTO. AF_06/2015</t>
  </si>
  <si>
    <t>JUNTA ARGAMASSADA ENTRE TUBO DN 300 MM E O POÇO DE VISITA/ CAIXA DE CONCRETO OU ALVENARIA EM REDES DE ESGOTO. AF_06/2015</t>
  </si>
  <si>
    <t>JUNTA ARGAMASSADA ENTRE TUBO DN 350 MM E O POÇO DE VISITA/ CAIXA DE CONCRETO OU ALVENARIA EM REDES DE ESGOTO. AF_06/2015</t>
  </si>
  <si>
    <t>JUNTA ARGAMASSADA ENTRE TUBO DN 400 MM E O POÇO DE VISITA/ CAIXA DE CONCRETO OU ALVENARIA EM REDES DE ESGOTO. AF_06/2015</t>
  </si>
  <si>
    <t>JUNTA ARGAMASSADA ENTRE TUBO DN 450 MM E O POÇO DE VISITA/ CAIXA DE CONCRETO OU ALVENARIA EM REDES DE ESGOTO. AF_06/2015</t>
  </si>
  <si>
    <t>JUNTA ARGAMASSADA ENTRE TUBO DN 600 MM E O POÇO DE VISITA/ CAIXA DE CONCRETO OU ALVENARIA EM REDES DE ESGOTO. AF_06/2015</t>
  </si>
  <si>
    <t>ASSENTAMENTO DE TUBO DE PVC PARA REDE COLETORA DE ESGOTO DE PAREDE MACIÇA, DN 100 MM, JUNTA ELÁSTICA, INSTALADO EM LOCAL COM NÍVEL BAIXO DE INTERFERÊNCIAS (NÃO INCLUI FORNECIMENTO). AF_06/2015</t>
  </si>
  <si>
    <t>ASSENTAMENTO DE TUBO DE PVC PARA REDE COLETORA DE ESGOTO DE PAREDE MACIÇA, DN 150 MM, JUNTA ELÁSTICA, INSTALADO EM LOCAL COM NÍVEL BAIXO DE INTERFERÊNCIAS (NÃO INCLUI FORNECIMENTO). AF_06/2015</t>
  </si>
  <si>
    <t>ASSENTAMENTO DE TUBO DE PVC PARA REDE COLETORA DE ESGOTO DE PAREDE MACIÇA, DN 200 MM, JUNTA ELÁSTICA, INSTALADO EM LOCAL COM NÍVEL BAIXO DE INTERFERÊNCIAS (NÃO INCLUI FORNECIMENTO). AF_06/2015</t>
  </si>
  <si>
    <t>ASSENTAMENTO DE TUBO DE PVC PARA REDE COLETORA DE ESGOTO DE PAREDE MACIÇA, DN 250 MM, JUNTA ELÁSTICA, INSTALADO EM LOCAL COM NÍVEL BAIXO DE INTERFERÊNCIAS (NÃO INCLUI FORNECIMENTO). AF_06/2015</t>
  </si>
  <si>
    <t>ASSENTAMENTO DE TUBO DE PVC PARA REDE COLETORA DE ESGOTO DE PAREDE MACIÇA, DN 300 MM, JUNTA ELÁSTICA, INSTALADO EM LOCAL COM NÍVEL BAIXO DE INTERFERÊNCIAS (NÃO INCLUI FORNECIMENTO). AF_06/2015</t>
  </si>
  <si>
    <t>ASSENTAMENTO DE TUBO DE PVC PARA REDE COLETORA DE ESGOTO DE PAREDE MACIÇA, DN 350 MM, JUNTA ELÁSTICA, INSTALADO EM LOCAL COM NÍVEL BAIXO DE INTERFERÊNCIAS (NÃO INCLUI FORNECIMENTO). AF_06/2015</t>
  </si>
  <si>
    <t>ASSENTAMENTO DE TUBO DE PVC PARA REDE COLETORA DE ESGOTO DE PAREDE MACIÇA, DN 400 MM, JUNTA ELÁSTICA, INSTALADO EM LOCAL COM NÍVEL BAIXO DE INTERFERÊNCIAS (NÃO INCLUI FORNECIMENTO). AF_06/2015</t>
  </si>
  <si>
    <t>ASSENTAMENTO DE TUBO DE PVC CORRUGADO DE DUPLA PAREDE PARA REDE COLETORA DE ESGOTO, DN 150 MM, JUNTA ELÁSTICA, INSTALADO EM LOCAL COM NÍVEL BAIXO DE INTERFERÊNCIAS (NÃO INCLUI FORNECIMENTO). AF_06/2015</t>
  </si>
  <si>
    <t>ASSENTAMENTO DE TUBO DE PVC CORRUGADO DE DUPLA PAREDE PARA REDE COLETORA DE ESGOTO, DN 200 MM, JUNTA ELÁSTICA, INSTALADO EM LOCAL COM NÍVEL BAIXO DE INTERFERÊNCIAS (NÃO INCLUI FORNECIMENTO). AF_06/2015</t>
  </si>
  <si>
    <t>ASSENTAMENTO DE TUBO DE PVC CORRUGADO DE DUPLA PAREDE PARA REDE COLETORA DE ESGOTO, DN 250 MM, JUNTA ELÁSTICA, INSTALADO EM LOCAL COM NÍVEL BAIXO DE INTERFERÊNCIAS (NÃO INCLUI FORNECIMENTO). AF_06/2015</t>
  </si>
  <si>
    <t>ASSENTAMENTO DE TUBO DE PVC CORRUGADO DE DUPLA PAREDE PARA REDE COLETORA DE ESGOTO, DN 300 MM, JUNTA ELÁSTICA, INSTALADO EM LOCAL COM NÍVEL BAIXO DE INTERFERÊNCIAS (NÃO INCLUI FORNECIMENTO). AF_06/2015</t>
  </si>
  <si>
    <t>ASSENTAMENTO DE TUBO DE PVC CORRUGADO DE DUPLA PAREDE PARA REDE COLETORA DE ESGOTO, DN 350 MM, JUNTA ELÁSTICA, INSTALADO EM LOCAL COM NÍVEL BAIXO DE INTERFERÊNCIAS (NÃO INCLUI FORNECIMENTO). AF_06/2015</t>
  </si>
  <si>
    <t>ASSENTAMENTO DE TUBO DE PVC CORRUGADO DE DUPLA PAREDE PARA REDE COLETORA DE ESGOTO, DN 400 MM, JUNTA ELÁSTICA, INSTALADO EM LOCAL COM NÍVEL BAIXO DE INTERFERÊNCIAS (NÃO INCLUI FORNECIMENTO). AF_06/2015</t>
  </si>
  <si>
    <t>ASSENTAMENTO DE TUBO DE PEAD CORRUGADO DE DUPLA PAREDE PARA REDE COLETORA DE ESGOTO, DN 450 MM, JUNTA ELÁSTICA INTEGRADA, INSTALADO EM LOCAL COM NÍVEL BAIXO DE INTERFERÊNCIAS (NÃO INCLUI FORNECIMENTO). AF_06/2015</t>
  </si>
  <si>
    <t>ASSENTAMENTO DE TUBO DE PEAD CORRUGADO DE DUPLA PAREDE PARA REDE COLETORA DE ESGOTO, DN 600 MM, JUNTA ELÁSTICA INTEGRADA, INSTALADO EM LOCAL COM NÍVEL BAIXO DE INTERFERÊNCIAS (NÃO INCLUI FORNECIMENTO). AF_06/2015</t>
  </si>
  <si>
    <t>ASSENTAMENTO DE TUBO DE PVC PARA REDE COLETORA DE ESGOTO DE PAREDE MACIÇA, DN 100 MM, JUNTA ELÁSTICA, INSTALADO EM LOCAL COM NÍVEL ALTO DE INTERFERÊNCIAS (NÃO INCLUI FORNECIMENTO). AF_06/2015</t>
  </si>
  <si>
    <t>ASSENTAMENTO DE TUBO DE PVC PARA REDE COLETORA DE ESGOTO DE PAREDE MACIÇA, DN 150 MM, JUNTA ELÁSTICA, INSTALADO EM LOCAL COM NÍVEL ALTO DE INTERFERÊNCIAS (NÃO INCLUI FORNECIMENTO). AF_06/2015</t>
  </si>
  <si>
    <t>ASSENTAMENTO DE TUBO DE PVC PARA REDE COLETORA DE ESGOTO DE PAREDE MACIÇA, DN 200 MM, JUNTA ELÁSTICA, INSTALADO EM LOCAL COM NÍVEL ALTO DE INTERFERÊNCIAS (NÃO INCLUI FORNECIMENTO). AF_06/2015</t>
  </si>
  <si>
    <t>ASSENTAMENTO DE TUBO DE PVC PARA REDE COLETORA DE ESGOTO DE PAREDE MACIÇA, DN 250 MM, JUNTA ELÁSTICA, INSTALADO EM LOCAL COM NÍVEL ALTO DE INTERFERÊNCIAS (NÃO INCLUI FORNECIMENTO). AF_06/2015</t>
  </si>
  <si>
    <t>ASSENTAMENTO DE TUBO DE PVC PARA REDE COLETORA DE ESGOTO DE PAREDE MACIÇA, DN 300 MM, JUNTA ELÁSTICA, INSTALADO EM LOCAL COM NÍVEL ALTO DE INTERFERÊNCIAS (NÃO INCLUI FORNECIMENTO). AF_06/2015</t>
  </si>
  <si>
    <t>ASSENTAMENTO DE TUBO DE PVC PARA REDE COLETORA DE ESGOTO DE PAREDE MACIÇA, DN 350 MM, JUNTA ELÁSTICA, INSTALADO EM LOCAL COM NÍVEL ALTO DE INTERFERÊNCIAS (NÃO INCLUI FORNECIMENTO). AF_06/2015</t>
  </si>
  <si>
    <t>ASSENTAMENTO DE TUBO DE PVC PARA REDE COLETORA DE ESGOTO DE PAREDE MACIÇA, DN 400 MM, JUNTA ELÁSTICA, INSTALADO EM LOCAL COM NÍVEL ALTO DE INTERFERÊNCIAS (NÃO INCLUI FORNECIMENTO). AF_06/2015</t>
  </si>
  <si>
    <t>ASSENTAMENTO DE TUBO DE PVC CORRUGADO DE DUPLA PAREDE PARA REDE COLETORA DE ESGOTO, DN 150 MM, JUNTA ELÁSTICA, INSTALADO EM LOCAL COM NÍVEL ALTO DE INTERFERÊNCIAS (NÃO INCLUI FORNECIMENTO). AF_06/2015</t>
  </si>
  <si>
    <t>ASSENTAMENTO DE TUBO DE PVC CORRUGADO DE DUPLA PAREDE PARA REDE COLETORA DE ESGOTO, DN 200 MM, JUNTA ELÁSTICA, INSTALADO EM LOCAL COM NÍVEL ALTO DE INTERFERÊNCIAS (NÃO INCLUI FORNECIMENTO). AF_06/2015</t>
  </si>
  <si>
    <t>ASSENTAMENTO DE TUBO DE PVC CORRUGADO DE DUPLA PAREDE PARA REDE COLETORA DE ESGOTO, DN 250 MM, JUNTA ELÁSTICA, INSTALADO EM LOCAL COM NÍVEL ALTO DE INTERFERÊNCIAS (NÃO INCLUI FORNECIMENTO). AF_06/2015</t>
  </si>
  <si>
    <t>ASSENTAMENTO DE TUBO DE PVC CORRUGADO DE DUPLA PAREDE PARA REDE COLETORA DE ESGOTO, DN 300 MM, JUNTA ELÁSTICA, INSTALADO EM LOCAL COM NÍVEL ALTO DE INTERFERÊNCIAS (NÃO INCLUI FORNECIMENTO). AF_06/2015</t>
  </si>
  <si>
    <t>ASSENTAMENTO DE TUBO DE PVC CORRUGADO DE DUPLA PAREDE PARA REDE COLETORA DE ESGOTO, DN 350 MM, JUNTA ELÁSTICA, INSTALADO EM LOCAL COM NÍVEL ALTO DE INTERFERÊNCIAS (NÃO INCLUI FORNECIMENTO). AF_06/2015</t>
  </si>
  <si>
    <t>ASSENTAMENTO DE TUBO DE PVC CORRUGADO DE DUPLA PAREDE PARA REDE COLETORA DE ESGOTO, DN 400 MM, EM JUNTA ELÁSTICA, INSTALADO EM LOCAL COM NÍVEL ALTO DE INTERFERÊNCIAS (NÃO INCLUI FORNECIMENTO). AF_06/2015</t>
  </si>
  <si>
    <t>ASSENTAMENTO DE TUBO DE PEAD CORRUGADO DE DUPLA PAREDE PARA REDE COLETORA DE ESGOTO, DN 450 MM, JUNTA ELÁSTICA INTEGRADA, INSTALADO EM LOCAL COM NÍVEL ALTO DE INTERFERÊNCIAS (NÃO INCLUI FORNECIMENTO). AF_06/2015</t>
  </si>
  <si>
    <t>ASSENTAMENTO DE TUBO DE PEAD CORRUGADO DE DUPLA PAREDE PARA REDE COLETORA DE ESGOTO, DN 600 MM, JUNTA ELÁSTICA INTEGRADA, INSTALADO EM LOCAL COM NÍVEL ALTO DE INTERFERÊNCIAS (NÃO INCLUI FORNECIMENTO). AF_06/2015</t>
  </si>
  <si>
    <t>TUBO DE PEAD CORRUGADO DE DUPLA PAREDE PARA REDE COLETORA DE ESGOTO, DN 250 MM, JUNTA ELÁSTICA INTEGRADA, INSTALADO EM LOCAL COM NÍVEL BAIXO DE INTERFERÊNCIAS - FORNECIMENTO E ASSENTAMENTO. AF_06/2016</t>
  </si>
  <si>
    <t>ASSENTAMENTO DE TUBO DE PEAD CORRUGADO DE DUPLA PAREDE PARA REDE COLETORA DE ESGOTO, DN 250 MM, JUNTA ELÁSTICA INTEGRADA, INSTALADO EM LOCAL COM NÍVEL BAIXO DE INTERFERÊNCIAS (NÃO INCLUI FORNECIMENTO). AF_06/2016</t>
  </si>
  <si>
    <t>TUBO DE PEAD CORRUGADO DE DUPLA PAREDE PARA REDE COLETORA DE ESGOTO, DN 300 MM, JUNTA ELÁSTICA INTEGRADA, INSTALADO EM LOCAL COM NÍVEL BAIXO DE INTERFERÊNCIAS - FORNECIMENTO E ASSENTAMENTO. AF_06/2016</t>
  </si>
  <si>
    <t>ASSENTAMENTO DE TUBO DE PEAD CORRUGADO DE DUPLA PAREDE PARA REDE COLETORA DE ESGOTO, DN 300 MM, JUNTA ELÁSTICA INTEGRADA, INSTALADO EM LOCAL COM NÍVEL BAIXO DE INTERFERÊNCIAS (NÃO INCLUI FORNECIMENTO). AF_06/2016</t>
  </si>
  <si>
    <t>TUBO DE PEAD CORRUGADO DE DUPLA PAREDE PARA REDE COLETORA DE ESGOTO, DN 750 MM, JUNTA ELÁSTICA INTEGRADA, INSTALADO EM LOCAL COM NÍVEL BAIXO DE INTERFERÊNCIAS - FORNECIMENTO E ASSENTAMENTO. AF_06/2016</t>
  </si>
  <si>
    <t>ASSENTAMENTO DE TUBO DE PEAD CORRUGADO DE DUPLA PAREDE PARA REDE COLETORA DE ESGOTO, DN 750 MM, JUNTA ELÁSTICA INTEGRADA, INSTALADO EM LOCAL COM NÍVEL BAIXO DE INTERFERÊNCIAS (NÃO INCLUI FORNECIMENTO). AF_06/2016</t>
  </si>
  <si>
    <t>ASSENTAMENTO DE TUBO DE PEAD CORRUGADO DE DUPLA PAREDE PARA REDE COLETORA DE ESGOTO, DN 900 MM, JUNTA ELÁSTICA INTEGRADA, INSTALADO EM LOCAL COM NÍVEL BAIXO DE INTERFERÊNCIAS (NÃO INCLUI FORNECIMENTO). AF_06/2016</t>
  </si>
  <si>
    <t>TUBO DE PEAD CORRUGADO DE DUPLA PAREDE PARA REDE COLETORA DE ESGOTO, DN 1000 MM, JUNTA ELÁSTICA INTEGRADA, INSTALADO EM LOCAL COM NÍVEL BAIXO DE INTERFERÊNCIAS - FORNECIMENTO E ASSENTAMENTO. AF_06/2016</t>
  </si>
  <si>
    <t>ASSENTAMENTO DE TUBO DE PEAD CORRUGADO DE DUPLA PAREDE PARA REDE COLETORA DE ESGOTO, DN 1000 MM, JUNTA ELÁSTICA INTEGRADA, INSTALADO EM LOCAL COM NÍVEL BAIXO DE INTERFERÊNCIAS (NÃO INCLUI FORNECIMENTO). AF_06/2016</t>
  </si>
  <si>
    <t>TUBO DE PEAD CORRUGADO DE DUPLA PAREDE PARA REDE COLETORA DE ESGOTO, DN 1200 MM, JUNTA ELÁSTICA INTEGRADA, INSTALADO EM LOCAL COM NÍVEL BAIXO DE INTERFERÊNCIAS - FORNECIMENTO E ASSENTAMENTO. AF_06/2016</t>
  </si>
  <si>
    <t>ASSENTAMENTO DE TUBO DE PEAD CORRUGADO DE DUPLA PAREDE PARA REDE COLETORA DE ESGOTO, DN 1200 MM, JUNTA ELÁSTICA INTEGRADA, INSTALADO EM LOCAL COM NÍVEL BAIXO DE INTERFERÊNCIAS (NÃO INCLUI FORNECIMENTO). AF_06/2016</t>
  </si>
  <si>
    <t>ASSENTAMENTO DE TUBO DE PEAD CORRUGADO DE DUPLA PAREDE PARA REDE COLETORA DE ESGOTO, DN 1500 MM, JUNTA ELÁSTICA INTEGRADA, INSTALADO EM LOCAL COM NÍVEL BAIXO DE INTERFERÊNCIAS (NÃO INCLUI FORNECIMENTO). AF_06/2016</t>
  </si>
  <si>
    <t>TUBO DE PEAD CORRUGADO DE DUPLA PAREDE PARA REDE COLETORA DE ESGOTO, DN 250 MM, JUNTA ELÁSTICA INTEGRADA, INSTALADO EM LOCAL COM NÍVEL ALTO DE INTERFERÊNCIAS - FORNECIMENTO E ASSENTAMENTO. AF_06/2016</t>
  </si>
  <si>
    <t>ASSENTAMENTO DE TUBO DE PEAD CORRUGADO DE DUPLA PAREDE PARA REDE COLETORA DE ESGOTO, DN 250 MM, JUNTA ELÁSTICA INTEGRADA, INSTALADO EM LOCAL COM NÍVEL ALTO DE INTERFERÊNCIAS (NÃO INCLUI FORNECIMENTO). AF_06/2016</t>
  </si>
  <si>
    <t>TUBO DE PEAD CORRUGADO DE DUPLA PAREDE PARA REDE COLETORA DE ESGOTO, DN 300 MM, JUNTA ELÁSTICA INTEGRADA, INSTALADO EM LOCAL COM NÍVEL ALTO DE INTERFERÊNCIAS - FORNECIMENTO E ASSENTAMENTO. AF_06/2016</t>
  </si>
  <si>
    <t>ASSENTAMENTO DE TUBO DE PEAD CORRUGADO DE DUPLA PAREDE PARA REDE COLETORA DE ESGOTO, DN 300 MM, JUNTA ELÁSTICA INTEGRADA, INSTALADO EM LOCAL COM NÍVEL ALTO DE INTERFERÊNCIAS (NÃO INCLUI FORNECIMENTO). AF_06/2016</t>
  </si>
  <si>
    <t>TUBO DE PEAD CORRUGADO DE DUPLA PAREDE PARA REDE COLETORA DE ESGOTO, DN 750 MM, JUNTA ELÁSTICA INTEGRADA, INSTALADO EM LOCAL COM NÍVEL ALTO DE INTERFERÊNCIAS - FORNECIMENTO E ASSENTAMENTO. AF_06/2016</t>
  </si>
  <si>
    <t>ASSENTAMENTO DE TUBO DE PEAD CORRUGADO DE DUPLA PAREDE PARA REDE COLETORA DE ESGOTO, DN 750 MM, JUNTA ELÁSTICA INTEGRADA, INSTALADO EM LOCAL COM NÍVEL ALTO DE INTERFERÊNCIAS (NÃO INCLUI FORNECIMENTO). AF_06/2016</t>
  </si>
  <si>
    <t>ASSENTAMENTO DE TUBO DE PEAD CORRUGADO DE DUPLA PAREDE PARA REDE COLETORA DE ESGOTO, DN 900 MM, JUNTA ELÁSTICA INTEGRADA, INSTALADO EM LOCAL COM NÍVEL ALTO DE INTERFERÊNCIAS (NÃO INCLUI FORNECIMENTO). AF_06/2016</t>
  </si>
  <si>
    <t>TUBO DE PEAD CORRUGADO DE DUPLA PAREDE PARA REDE COLETORA DE ESGOTO, DN 1000 MM, JUNTA ELÁSTICA INTEGRADA, INSTALADO EM LOCAL COM NÍVEL ALTO DE INTERFERÊNCIAS - FORNECIMENTO E ASSENTAMENTO. AF_06/2016</t>
  </si>
  <si>
    <t>ASSENTAMENTO DE TUBO DE PEAD CORRUGADO DE DUPLA PAREDE PARA REDE COLETORA DE ESGOTO, DN 1000 MM, JUNTA ELÁSTICA INTEGRADA, INSTALADO EM LOCAL COM NÍVEL ALTO DE INTERFERÊNCIAS (NÃO INCLUI FORNECIMENTO). AF_06/2016</t>
  </si>
  <si>
    <t>TUBO DE PEAD CORRUGADO DE DUPLA PAREDE PARA REDE COLETORA DE ESGOTO, DN 1200 MM, JUNTA ELÁSTICA INTEGRADA, INSTALADO EM LOCAL COM NÍVEL ALTO DE INTERFERÊNCIAS - FORNECIMENTO E ASSENTAMENTO. AF_06/2016</t>
  </si>
  <si>
    <t>ASSENTAMENTO DE TUBO DE PEAD CORRUGADO DE DUPLA PAREDE PARA REDE COLETORA DE ESGOTO, DN 1200 MM, JUNTA ELÁSTICA INTEGRADA, INSTALADO EM LOCAL COM NÍVEL ALTO DE INTERFERÊNCIAS (NÃO INCLUI FORNECIMENTO). AF_06/2016</t>
  </si>
  <si>
    <t>ASSENTAMENTO DE TUBO DE PEAD CORRUGADO DE DUPLA PAREDE PARA REDE COLETORA DE ESGOTO, DN 1500 MM, JUNTA ELÁSTICA INTEGRADA, INSTALADO EM LOCAL COM NÍVEL ALTO DE INTERFERÊNCIAS (NÃO INCLUI FORNECIMENTO). AF_06/2016</t>
  </si>
  <si>
    <t>ASSENTAMENTO DE TUBO DE PVC PBA PARA REDE DE ÁGUA, DN 50 MM, JUNTA ELÁSTICA INTEGRADA, INSTALADO EM LOCAL COM NÍVEL ALTO DE INTERFERÊNCIAS (NÃO INCLUI FORNECIMENTO). AF_11/2017</t>
  </si>
  <si>
    <t>ASSENTAMENTO DE TUBO DE PVC PBA PARA REDE DE ÁGUA, DN 75 MM, JUNTA ELÁSTICA INTEGRADA, INSTALADO EM LOCAL COM NÍVEL ALTO DE INTERFERÊNCIAS (NÃO INCLUI FORNECIMENTO). AF_11/2017</t>
  </si>
  <si>
    <t>ASSENTAMENTO DE TUBO DE PVC PBA PARA REDE DE ÁGUA, DN 100 MM, JUNTA ELÁSTICA INTEGRADA, INSTALADO EM LOCAL COM NÍVEL ALTO DE INTERFERÊNCIAS (NÃO INCLUI FORNECIMENTO). AF_11/2017</t>
  </si>
  <si>
    <t>ASSENTAMENTO DE TUBO DE PVC PBA PARA REDE DE ÁGUA, DN 50 MM, JUNTA ELÁSTICA INTEGRADA, INSTALADO EM LOCAL COM NÍVEL BAIXO DE INTERFERÊNCIAS (NÃO INCLUI FORNECIMENTO). AF_11/2017</t>
  </si>
  <si>
    <t>ASSENTAMENTO DE TUBO DE PVC PBA PARA REDE DE ÁGUA, DN 75 MM, JUNTA ELÁSTICA INTEGRADA, INSTALADO EM LOCAL COM NÍVEL BAIXO DE INTERFERÊNCIAS (NÃO INCLUI FORNECIMENTO). AF_11/2017</t>
  </si>
  <si>
    <t>ASSENTAMENTO DE TUBO DE PVC PBA PARA REDE DE ÁGUA, DN 100 MM, JUNTA ELÁSTICA INTEGRADA, INSTALADO EM LOCAL COM NÍVEL BAIXO DE INTERFERÊNCIAS (NÃO INCLUI FORNECIMENTO). AF_11/2017</t>
  </si>
  <si>
    <t>TUBO DE CONCRETO PARA REDES COLETORAS DE ESGOTO SANITÁRIO, DIÂMETRO DE 300 MM, JUNTA ELÁSTICA, INSTALADO EM LOCAL COM BAIXO NÍVEL DE INTERFERÊNCIAS - FORNECIMENTO E ASSENTAMENTO. AF_12/2015</t>
  </si>
  <si>
    <t>ASSENTAMENTO DE TUBO DE CONCRETO PARA REDES COLETORAS DE ESGOTO SANITÁRIO, DIÂMETRO DE 300 MM, JUNTA ELÁSTICA, INSTALADO EM LOCAL COM BAIXO NÍVEL DE INTERFERÊNCIAS (NÃO INCLUI FORNECIMENTO). AF_12/2015</t>
  </si>
  <si>
    <t>TUBO DE CONCRETO PARA REDES COLETORAS DE ESGOTO SANITÁRIO, DIÂMETRO DE 400 MM, JUNTA ELÁSTICA, INSTALADO EM LOCAL COM BAIXO NÍVEL DE INTERFERÊNCIAS - FORNECIMENTO E ASSENTAMENTO. AF_12/2015</t>
  </si>
  <si>
    <t>ASSENTAMENTO DE TUBO DE CONCRETO PARA REDES COLETORAS DE ESGOTO SANITÁRIO, DIÂMETRO DE 400 MM, JUNTA ELÁSTICA, INSTALADO EM LOCAL COM BAIXO NÍVEL DE INTERFERÊNCIAS (NÃO INCLUI FORNECIMENTO). AF_12/2015</t>
  </si>
  <si>
    <t>TUBO DE CONCRETO PARA REDES COLETORAS DE ESGOTO SANITÁRIO, DIÂMETRO DE 500 MM, JUNTA ELÁSTICA, INSTALADO EM LOCAL COM BAIXO NÍVEL DE INTERFERÊNCIAS - FORNECIMENTO E ASSENTAMENTO. AF_12/2015</t>
  </si>
  <si>
    <t>ASSENTAMENTO DE TUBO DE CONCRETO PARA REDES COLETORAS DE ESGOTO SANITÁRIO, DIÂMETRO DE 500 MM, JUNTA ELÁSTICA, INSTALADO EM LOCAL COM BAIXO NÍVEL DE INTERFERÊNCIAS (NÃO INCLUI FORNECIMENTO). AF_12/2015</t>
  </si>
  <si>
    <t>TUBO DE CONCRETO PARA REDES COLETORAS DE ESGOTO SANITÁRIO, DIÂMETRO DE 600 MM, JUNTA ELÁSTICA, INSTALADO EM LOCAL COM BAIXO NÍVEL DE INTERFERÊNCIAS - FORNECIMENTO E ASSENTAMENTO. AF_12/2015</t>
  </si>
  <si>
    <t>ASSENTAMENTO DE TUBO DE CONCRETO PARA REDES COLETORAS DE ESGOTO SANITÁRIO, DIÂMETRO DE 600 MM, JUNTA ELÁSTICA, INSTALADO EM LOCAL COM BAIXO NÍVEL DE INTERFERÊNCIAS (NÃO INCLUI FORNECIMENTO). AF_12/2015</t>
  </si>
  <si>
    <t>TUBO DE CONCRETO PARA REDES COLETORAS DE ESGOTO SANITÁRIO, DIÂMETRO DE 700 MM, JUNTA ELÁSTICA, INSTALADO EM LOCAL COM BAIXO NÍVEL DE INTERFERÊNCIAS - FORNECIMENTO E ASSENTAMENTO. AF_12/2015</t>
  </si>
  <si>
    <t>ASSENTAMENTO DE TUBO DE CONCRETO PARA REDES COLETORAS DE ESGOTO SANITÁRIO, DIÂMETRO DE 700 MM, JUNTA ELÁSTICA, INSTALADO EM LOCAL COM BAIXO NÍVEL DE INTERFERÊNCIAS (NÃO INCLUI FORNECIMENTO). AF_12/2015</t>
  </si>
  <si>
    <t>ASSENTAMENTO DE TUBO DE CONCRETO PARA REDES COLETORAS DE ESGOTO SANITÁRIO, DIÂMETRO DE 800 MM, JUNTA ELÁSTICA, INSTALADO EM LOCAL COM BAIXO NÍVEL DE INTERFERÊNCIAS (NÃO INCLUI FORNECIMENTO). AF_12/2015</t>
  </si>
  <si>
    <t>ASSENTAMENTO DE TUBO DE CONCRETO PARA REDES COLETORAS DE ESGOTO SANITÁRIO, DIÂMETRO DE 900 MM, JUNTA ELÁSTICA, INSTALADO EM LOCAL COM BAIXO NÍVEL DE INTERFERÊNCIAS (NÃO INCLUI FORNECIMENTO). AF_12/2015</t>
  </si>
  <si>
    <t>TUBO DE CONCRETO PARA REDES COLETORAS DE ESGOTO SANITÁRIO, DIÂMETRO DE 1000 MM, JUNTA ELÁSTICA, INSTALADO EM LOCAL COM BAIXO NÍVEL DE INTERFERÊNCIAS - FORNECIMENTO E ASSENTAMENTO. AF_12/2015</t>
  </si>
  <si>
    <t>ASSENTAMENTO DE TUBO DE CONCRETO PARA REDES COLETORAS DE ESGOTO SANITÁRIO, DIÂMETRO DE 1000 MM, JUNTA ELÁSTICA, INSTALADO EM LOCAL COM BAIXO NÍVEL DE INTERFERÊNCIAS (NÃO INCLUI FORNECIMENTO). AF_12/2015</t>
  </si>
  <si>
    <t>TUBO DE CONCRETO PARA REDES COLETORAS DE ESGOTO SANITÁRIO, DIÂMETRO DE 300 MM, JUNTA ELÁSTICA, INSTALADO EM LOCAL COM ALTO NÍVEL DE INTERFERÊNCIAS - FORNECIMENTO E ASSENTAMENTO. AF_12/2015</t>
  </si>
  <si>
    <t>ASSENTAMENTO DE TUBO DE CONCRETO PARA REDES COLETORAS DE ESGOTO SANITÁRIO, DIÂMETRO DE 300 MM, JUNTA ELÁSTICA, INSTALADO EM LOCAL COM ALTO NÍVEL DE INTERFERÊNCIAS (NÃO INCLUI FORNECIMENTO). AF_12/2015</t>
  </si>
  <si>
    <t>TUBO DE CONCRETO PARA REDES COLETORAS DE ESGOTO SANITÁRIO, DIÂMETRO DE 400 MM, JUNTA ELÁSTICA, INSTALADO EM LOCAL COM ALTO NÍVEL DE INTERFERÊNCIAS - FORNECIMENTO E ASSENTAMENTO. AF_12/2015</t>
  </si>
  <si>
    <t>ASSENTAMENTO DE TUBO DE CONCRETO PARA REDES COLETORAS DE ESGOTO SANITÁRIO, DIÂMETRO DE 400 MM, JUNTA ELÁSTICA, INSTALADO EM LOCAL COM ALTO NÍVEL DE INTERFERÊNCIAS (NÃO INCLUI FORNECIMENTO). AF_12/2015</t>
  </si>
  <si>
    <t>TUBO DE CONCRETO PARA REDES COLETORAS DE ESGOTO SANITÁRIO, DIÂMETRO DE 500 MM, JUNTA ELÁSTICA, INSTALADO EM LOCAL COM ALTO NÍVEL DE INTERFERÊNCIAS - FORNECIMENTO E ASSENTAMENTO. AF_12/2015</t>
  </si>
  <si>
    <t>ASSENTAMENTO DE TUBO DE CONCRETO PARA REDES COLETORAS DE ESGOTO SANITÁRIO, DIÂMETRO DE 500 MM, JUNTA ELÁSTICA, INSTALADO EM LOCAL COM ALTO NÍVEL DE INTERFERÊNCIAS (NÃO INCLUI FORNECIMENTO). AF_12/2015</t>
  </si>
  <si>
    <t>TUBO DE CONCRETO PARA REDES COLETORAS DE ESGOTO SANITÁRIO, DIÂMETRO DE 600 MM, JUNTA ELÁSTICA, INSTALADO EM LOCAL COM ALTO NÍVEL DE INTERFERÊNCIAS - FORNECIMENTO E ASSENTAMENTO. AF_12/2015</t>
  </si>
  <si>
    <t>ASSENTAMENTO DE TUBO DE CONCRETO PARA REDES COLETORAS DE ESGOTO SANITÁRIO, DIÂMETRO DE 600 MM, JUNTA ELÁSTICA, INSTALADO EM LOCAL COM ALTO NÍVEL DE INTERFERÊNCIAS (NÃO INCLUI FORNECIMENTO). AF_12/2015</t>
  </si>
  <si>
    <t>TUBO DE CONCRETO PARA REDES COLETORAS DE ESGOTO SANITÁRIO, DIÂMETRO DE 700 MM, JUNTA ELÁSTICA, INSTALADO EM LOCAL COM ALTO NÍVEL DE INTERFERÊNCIAS - FORNECIMENTO E ASSENTAMENTO. AF_12/2015</t>
  </si>
  <si>
    <t>ASSENTAMENTO DE TUBO DE CONCRETO PARA REDES COLETORAS DE ESGOTO SANITÁRIO, DIÂMETRO DE 700 MM, JUNTA ELÁSTICA, INSTALADO EM LOCAL COM ALTO NÍVEL DE INTERFERÊNCIAS (NÃO INCLUI FORNECIMENTO). AF_12/2015</t>
  </si>
  <si>
    <t>ASSENTAMENTO DE TUBO DE CONCRETO PARA REDES COLETORAS DE ESGOTO SANITÁRIO, DIÂMETRO DE 800 MM, JUNTA ELÁSTICA, INSTALADO EM LOCAL COM ALTO NÍVEL DE INTERFERÊNCIAS (NÃO INCLUI FORNECIMENTO). AF_12/2015</t>
  </si>
  <si>
    <t>ASSENTAMENTO DE TUBO DE CONCRETO PARA REDES COLETORAS DE ESGOTO SANITÁRIO, DIÂMETRO DE 900 MM, JUNTA ELÁSTICA, INSTALADO EM LOCAL COM ALTO NÍVEL DE INTERFERÊNCIAS (NÃO INCLUI FORNECIMENTO). AF_12/2015</t>
  </si>
  <si>
    <t>TUBO DE CONCRETO PARA REDES COLETORAS DE ESGOTO SANITÁRIO, DIÂMETRO DE 1000 MM, JUNTA ELÁSTICA, INSTALADO EM LOCAL COM ALTO NÍVEL DE INTERFERÊNCIAS - FORNECIMENTO E ASSENTAMENTO. AF_12/2015</t>
  </si>
  <si>
    <t>ASSENTAMENTO DE TUBO DE CONCRETO PARA REDES COLETORAS DE ESGOTO SANITÁRIO, DIÂMETRO DE 1000 MM, JUNTA ELÁSTICA, INSTALADO EM LOCAL COM ALTO NÍVEL DE INTERFERÊNCIAS (NÃO INCLUI FORNECIMENTO). AF_12/2015</t>
  </si>
  <si>
    <t>TUBO DE CONCRETO PARA REDES COLETORAS DE ÁGUAS PLUVIAIS, DIÂMETRO DE 400 MM, JUNTA RÍGIDA, INSTALADO EM LOCAL COM BAIXO NÍVEL DE INTERFERÊNCIAS - FORNECIMENTO E ASSENTAMENTO. AF_12/2015</t>
  </si>
  <si>
    <t>TUBO DE CONCRETO PARA REDES COLETORAS DE ÁGUAS PLUVIAIS, DIÂMETRO DE 500 MM, JUNTA RÍGIDA, INSTALADO EM LOCAL COM BAIXO NÍVEL DE INTERFERÊNCIAS - FORNECIMENTO E ASSENTAMENTO. AF_12/2015</t>
  </si>
  <si>
    <t>TUBO DE CONCRETO PARA REDES COLETORAS DE ÁGUAS PLUVIAIS, DIÂMETRO DE 600 MM, JUNTA RÍGIDA, INSTALADO EM LOCAL COM BAIXO NÍVEL DE INTERFERÊNCIAS - FORNECIMENTO E ASSENTAMENTO. AF_12/2015</t>
  </si>
  <si>
    <t>TUBO DE CONCRETO PARA REDES COLETORAS DE ÁGUAS PLUVIAIS, DIÂMETRO DE 700 MM, JUNTA RÍGIDA, INSTALADO EM LOCAL COM BAIXO NÍVEL DE INTERFERÊNCIAS - FORNECIMENTO E ASSENTAMENTO. AF_12/2015</t>
  </si>
  <si>
    <t>TUBO DE CONCRETO PARA REDES COLETORAS DE ÁGUAS PLUVIAIS, DIÂMETRO DE 800 MM, JUNTA RÍGIDA, INSTALADO EM LOCAL COM BAIXO NÍVEL DE INTERFERÊNCIAS - FORNECIMENTO E ASSENTAMENTO. AF_12/2015</t>
  </si>
  <si>
    <t>TUBO DE CONCRETO PARA REDES COLETORAS DE ÁGUAS PLUVIAIS, DIÂMETRO DE 900 MM, JUNTA RÍGIDA, INSTALADO EM LOCAL COM BAIXO NÍVEL DE INTERFERÊNCIAS - FORNECIMENTO E ASSENTAMENTO. AF_12/2015</t>
  </si>
  <si>
    <t>TUBO DE CONCRETO PARA REDES COLETORAS DE ÁGUAS PLUVIAIS, DIÂMETRO DE 1000 MM, JUNTA RÍGIDA, INSTALADO EM LOCAL COM BAIXO NÍVEL DE INTERFERÊNCIAS - FORNECIMENTO E ASSENTAMENTO. AF_12/2015</t>
  </si>
  <si>
    <t>TUBO DE CONCRETO PARA REDES COLETORAS DE ÁGUAS PLUVIAIS, DIÂMETRO DE 400 MM, JUNTA RÍGIDA, INSTALADO EM LOCAL COM ALTO NÍVEL DE INTERFERÊNCIAS - FORNECIMENTO E ASSENTAMENTO. AF_12/2015</t>
  </si>
  <si>
    <t>TUBO DE CONCRETO PARA REDES COLETORAS DE ÁGUAS PLUVIAIS, DIÂMETRO DE 500 MM, JUNTA RÍGIDA, INSTALADO EM LOCAL COM ALTO NÍVEL DE INTERFERÊNCIAS - FORNECIMENTO E ASSENTAMENTO. AF_12/2015</t>
  </si>
  <si>
    <t>TUBO DE CONCRETO PARA REDES COLETORAS DE ÁGUAS PLUVIAIS, DIÂMETRO DE 600 MM, JUNTA RÍGIDA, INSTALADO EM LOCAL COM ALTO NÍVEL DE INTERFERÊNCIAS - FORNECIMENTO E ASSENTAMENTO. AF_12/2015</t>
  </si>
  <si>
    <t>TUBO DE CONCRETO PARA REDES COLETORAS DE ÁGUAS PLUVIAIS, DIÂMETRO DE 700 MM, JUNTA RÍGIDA, INSTALADO EM LOCAL COM ALTO NÍVEL DE INTERFERÊNCIAS - FORNECIMENTO E ASSENTAMENTO. AF_12/2015</t>
  </si>
  <si>
    <t>TUBO DE CONCRETO PARA REDES COLETORAS DE ÁGUAS PLUVIAIS, DIÂMETRO DE 800 MM, JUNTA RÍGIDA, INSTALADO EM LOCAL COM ALTO NÍVEL DE INTERFERÊNCIAS - FORNECIMENTO E ASSENTAMENTO. AF_12/2015</t>
  </si>
  <si>
    <t>TUBO DE CONCRETO PARA REDES COLETORAS DE ÁGUAS PLUVIAIS, DIÂMETRO DE 900 MM, JUNTA RÍGIDA, INSTALADO EM LOCAL COM ALTO NÍVEL DE INTERFERÊNCIAS - FORNECIMENTO E ASSENTAMENTO. AF_12/2015</t>
  </si>
  <si>
    <t>TUBO DE CONCRETO PARA REDES COLETORAS DE ÁGUAS PLUVIAIS, DIÂMETRO DE 1000 MM, JUNTA RÍGIDA, INSTALADO EM LOCAL COM ALTO NÍVEL DE INTERFERÊNCIAS - FORNECIMENTO E ASSENTAMENTO. AF_12/2015</t>
  </si>
  <si>
    <t>ASSENTAMENTO DE TUBO DE CONCRETO PARA REDES COLETORAS DE ÁGUAS PLUVIAIS, DIÂMETRO DE 300 MM, JUNTA RÍGIDA, INSTALADO EM LOCAL COM BAIXO NÍVEL DE INTERFERÊNCIAS (NÃO INCLUI FORNECIMENTO). AF_12/2015</t>
  </si>
  <si>
    <t>ASSENTAMENTO DE TUBO DE CONCRETO PARA REDES COLETORAS DE ÁGUAS PLUVIAIS, DIÂMETRO DE 400 MM, JUNTA RÍGIDA, INSTALADO EM LOCAL COM BAIXO NÍVEL DE INTERFERÊNCIAS (NÃO INCLUI FORNECIMENTO). AF_12/2015</t>
  </si>
  <si>
    <t>ASSENTAMENTO DE TUBO DE CONCRETO PARA REDES COLETORAS DE ÁGUAS PLUVIAIS, DIÂMETRO DE 500 MM, JUNTA RÍGIDA, INSTALADO EM LOCAL COM BAIXO NÍVEL DE INTERFERÊNCIAS (NÃO INCLUI FORNECIMENTO). AF_12/2015</t>
  </si>
  <si>
    <t>ASSENTAMENTO DE TUBO DE CONCRETO PARA REDES COLETORAS DE ÁGUAS PLUVIAIS, DIÂMETRO DE 600 MM, JUNTA RÍGIDA, INSTALADO EM LOCAL COM BAIXO NÍVEL DE INTERFERÊNCIAS (NÃO INCLUI FORNECIMENTO). AF_12/2015</t>
  </si>
  <si>
    <t>ASSENTAMENTO DE TUBO DE CONCRETO PARA REDES COLETORAS DE ÁGUAS PLUVIAIS, DIÂMETRO DE 700 MM, JUNTA RÍGIDA, INSTALADO EM LOCAL COM BAIXO NÍVEL DE INTERFERÊNCIAS (NÃO INCLUI FORNECIMENTO). AF_12/2015</t>
  </si>
  <si>
    <t>ASSENTAMENTO DE TUBO DE CONCRETO PARA REDES COLETORAS DE ÁGUAS PLUVIAIS, DIÂMETRO DE 800 MM, JUNTA RÍGIDA, INSTALADO EM LOCAL COM BAIXO NÍVEL DE INTERFERÊNCIAS (NÃO INCLUI FORNECIMENTO). AF_12/2015</t>
  </si>
  <si>
    <t>ASSENTAMENTO DE TUBO DE CONCRETO PARA REDES COLETORAS DE ÁGUAS PLUVIAIS, DIÂMETRO DE 900 MM, JUNTA RÍGIDA, INSTALADO EM LOCAL COM BAIXO NÍVEL DE INTERFERÊNCIAS (NÃO INCLUI FORNECIMENTO). AF_12/2015</t>
  </si>
  <si>
    <t>ASSENTAMENTO DE TUBO DE CONCRETO PARA REDES COLETORAS DE ÁGUAS PLUVIAIS, DIÂMETRO DE 1000 MM, JUNTA RÍGIDA, INSTALADO EM LOCAL COM BAIXO NÍVEL DE INTERFERÊNCIAS (NÃO INCLUI FORNECIMENTO). AF_12/2015</t>
  </si>
  <si>
    <t>TUBO DE CONCRETO PARA REDES COLETORAS DE ÁGUAS PLUVIAIS, DIÂMETRO DE 1200 MM, JUNTA RÍGIDA, INSTALADO EM LOCAL COM BAIXO NÍVEL DE INTERFERÊNCIAS - FORNECIMENTO E ASSENTAMENTO. AF_12/2015</t>
  </si>
  <si>
    <t>ASSENTAMENTO DE TUBO DE CONCRETO PARA REDES COLETORAS DE ÁGUAS PLUVIAIS, DIÂMETRO DE 1200 MM, JUNTA RÍGIDA, INSTALADO EM LOCAL COM BAIXO NÍVEL DE INTERFERÊNCIAS (NÃO INCLUI FORNECIMENTO). AF_12/2015</t>
  </si>
  <si>
    <t>TUBO DE CONCRETO PARA REDES COLETORAS DE ÁGUAS PLUVIAIS, DIÂMETRO DE 1500 MM, JUNTA RÍGIDA, INSTALADO EM LOCAL COM BAIXO NÍVEL DE INTERFERÊNCIAS - FORNECIMENTO E ASSENTAMENTO. AF_12/2015</t>
  </si>
  <si>
    <t>ASSENTAMENTO DE TUBO DE CONCRETO PARA REDES COLETORAS DE ÁGUAS PLUVIAIS, DIÂMETRO DE 1500 MM, JUNTA RÍGIDA, INSTALADO EM LOCAL COM BAIXO NÍVEL DE INTERFERÊNCIAS (NÃO INCLUI FORNECIMENTO). AF_12/2015</t>
  </si>
  <si>
    <t>ASSENTAMENTO DE TUBO DE CONCRETO PARA REDES COLETORAS DE ÁGUAS PLUVIAIS, DIÂMETRO DE 300 MM, JUNTA RÍGIDA, INSTALADO EM LOCAL COM ALTO NÍVEL DE INTERFERÊNCIAS (NÃO INCLUI FORNECIMENTO). AF_12/2015</t>
  </si>
  <si>
    <t>ASSENTAMENTO DE TUBO DE CONCRETO PARA REDES COLETORAS DE ÁGUAS PLUVIAIS, DIÂMETRO DE 400 MM, JUNTA RÍGIDA, INSTALADO EM LOCAL COM ALTO NÍVEL DE INTERFERÊNCIAS (NÃO INCLUI FORNECIMENTO). AF_12/2015</t>
  </si>
  <si>
    <t>ASSENTAMENTO DE TUBO DE CONCRETO PARA REDES COLETORAS DE ÁGUAS PLUVIAIS, DIÂMETRO DE 500 MM, JUNTA RÍGIDA, INSTALADO EM LOCAL COM ALTO NÍVEL DE INTERFERÊNCIAS (NÃO INCLUI FORNECIMENTO). AF_12/2015</t>
  </si>
  <si>
    <t>ASSENTAMENTO DE TUBO DE CONCRETO PARA REDES COLETORAS DE ÁGUAS PLUVIAIS, DIÂMETRO DE 600 MM, JUNTA RÍGIDA, INSTALADO EM LOCAL COM ALTO NÍVEL DE INTERFERÊNCIAS (NÃO INCLUI FORNECIMENTO). AF_12/2015</t>
  </si>
  <si>
    <t>ASSENTAMENTO DE TUBO DE CONCRETO PARA REDES COLETORAS DE ÁGUAS PLUVIAIS, DIÂMETRO DE 700 MM, JUNTA RÍGIDA, INSTALADO EM LOCAL COM ALTO NÍVEL DE INTERFERÊNCIAS (NÃO INCLUI FORNECIMENTO). AF_12/2015</t>
  </si>
  <si>
    <t>ASSENTAMENTO DE TUBO DE CONCRETO PARA REDES COLETORAS DE ÁGUAS PLUVIAIS, DIÂMETRO DE 800 MM, JUNTA RÍGIDA, INSTALADO EM LOCAL COM ALTO NÍVEL DE INTERFERÊNCIAS (NÃO INCLUI FORNECIMENTO). AF_12/2015</t>
  </si>
  <si>
    <t>ASSENTAMENTO DE TUBO DE CONCRETO PARA REDES COLETORAS DE ÁGUAS PLUVIAIS, DIÂMETRO DE 900 MM, JUNTA RÍGIDA, INSTALADO EM LOCAL COM ALTO NÍVEL DE INTERFERÊNCIAS (NÃO INCLUI FORNECIMENTO). AF_12/2015</t>
  </si>
  <si>
    <t>ASSENTAMENTO DE TUBO DE CONCRETO PARA REDES COLETORAS DE ÁGUAS PLUVIAIS, DIÂMETRO DE 1000 MM, JUNTA RÍGIDA, INSTALADO EM LOCAL COM ALTO NÍVEL DE INTERFERÊNCIAS (NÃO INCLUI FORNECIMENTO). AF_12/2015</t>
  </si>
  <si>
    <t>TUBO DE CONCRETO PARA REDES COLETORAS DE ÁGUAS PLUVIAIS, DIÂMETRO DE 1200 MM, JUNTA RÍGIDA, INSTALADO EM LOCAL COM ALTO NÍVEL DE INTERFERÊNCIAS - FORNECIMENTO E ASSENTAMENTO. AF_12/2015</t>
  </si>
  <si>
    <t>ASSENTAMENTO DE TUBO DE CONCRETO PARA REDES COLETORAS DE ÁGUAS PLUVIAIS, DIÂMETRO DE 1200 MM, JUNTA RÍGIDA, INSTALADO EM LOCAL COM ALTO NÍVEL DE INTERFERÊNCIAS (NÃO INCLUI FORNECIMENTO). AF_12/2015</t>
  </si>
  <si>
    <t>TUBO DE CONCRETO PARA REDES COLETORAS DE ÁGUAS PLUVIAIS, DIÂMETRO DE 1500 MM, JUNTA RÍGIDA, INSTALADO EM LOCAL COM ALTO NÍVEL DE INTERFERÊNCIAS - FORNECIMENTO E ASSENTAMENTO. AF_12/2015</t>
  </si>
  <si>
    <t>ASSENTAMENTO DE TUBO DE CONCRETO PARA REDES COLETORAS DE ÁGUAS PLUVIAIS, DIÂMETRO DE 1500 MM, JUNTA RÍGIDA, INSTALADO EM LOCAL COM ALTO NÍVEL DE INTERFERÊNCIAS (NÃO INCLUI FORNECIMENTO). AF_12/2015</t>
  </si>
  <si>
    <t>TUBO DE CONCRETO PARA REDES COLETORAS DE ÁGUAS PLUVIAIS, DIÂMETRO DE 300MM, JUNTA RÍGIDA, INSTALADO EM LOCAL COM BAIXO NÍVEL DE INTERFERÊNCIAS - FORNECIMENTO E ASSENTAMENTO. AF_12/2015</t>
  </si>
  <si>
    <t>TUBO DE CONCRETO PARA REDES COLETORAS DE ÁGUAS PLUVIAIS, DIÂMETRO DE 300MM, JUNTA RÍGIDA, INSTALADO EM LOCAL COM ALTO NÍVEL DE INTERFERÊNCIAS - FORNECIMENTO E ASSENTAMENTO. AF_12/2015</t>
  </si>
  <si>
    <t>TUBO DE CONCRETO (SIMPLES) PARA REDES COLETORAS DE ÁGUAS PLUVIAIS, DIÂMETRO DE 300 MM, JUNTA RÍGIDA, INSTALADO EM LOCAL COM BAIXO NÍVEL DE INTERFERÊNCIAS - FORNECIMENTO E ASSENTAMENTO. AF_12/2015</t>
  </si>
  <si>
    <t>TUBO DE CONCRETO (SIMPLES) PARA REDES COLETORAS DE ÁGUAS PLUVIAIS, DIÂMETRO DE 400 MM, JUNTA RÍGIDA, INSTALADO EM LOCAL COM BAIXO NÍVEL DE INTERFERÊNCIAS - FORNECIMENTO E ASSENTAMENTO. AF_12/2015</t>
  </si>
  <si>
    <t>TUBO DE CONCRETO (SIMPLES) PARA REDES COLETORAS DE ÁGUAS PLUVIAIS, DIÂMETRO DE 500 MM, JUNTA RÍGIDA, INSTALADO EM LOCAL COM BAIXO NÍVEL DE INTERFERÊNCIAS - FORNECIMENTO E ASSENTAMENTO. AF_12/2015</t>
  </si>
  <si>
    <t>TUBO DE CONCRETO (SIMPLES) PARA REDES COLETORAS DE ÁGUAS PLUVIAIS, DIÂMETRO DE 300 MM, JUNTA RÍGIDA, INSTALADO EM LOCAL COM ALTO NÍVEL DE INTERFERÊNCIAS - FORNECIMENTO E ASSENTAMENTO. AF_12/2015</t>
  </si>
  <si>
    <t>TUBO DE CONCRETO (SIMPLES) PARA REDES COLETORAS DE ÁGUAS PLUVIAIS, DIÂMETRO DE 400 MM, JUNTA RÍGIDA, INSTALADO EM LOCAL COM ALTO NÍVEL DE INTERFERÊNCIAS - FORNECIMENTO E ASSENTAMENTO. AF_12/2015</t>
  </si>
  <si>
    <t>TUBO DE CONCRETO (SIMPLES) PARA REDES COLETORAS DE ÁGUAS PLUVIAIS, DIÂMETRO DE 500 MM, JUNTA RÍGIDA, INSTALADO EM LOCAL COM ALTO NÍVEL DE INTERFERÊNCIAS - FORNECIMENTO E ASSENTAMENTO. AF_12/2015</t>
  </si>
  <si>
    <t>ASSENTAMENTO DE TAMPAO DE FERRO FUNDIDO 900 MM</t>
  </si>
  <si>
    <t>ASSENTAMENTO DE TAMPAO DE FERRO FUNDIDO 600 MM</t>
  </si>
  <si>
    <t>GRELHA DE FERRO FUNDIDO PARA CANALETA LARG = 30CM, FORNECIMENTO E ASSENTAMENTO</t>
  </si>
  <si>
    <t>GRELHA DE FERRO FUNDIDO PARA CANALETA LARG = 20CM, FORNECIMENTO E ASSENTAMENTO</t>
  </si>
  <si>
    <t>GRELHA DE FERRO FUNDIDO PARA CANALETA LARG = 15CM, FORNECIMENTO E ASSENTAMENTO</t>
  </si>
  <si>
    <t>TAMPAO FOFO ARTICULADO, CLASSE B125 CARGA MAX 12,5 T, REDONDO TAMPA 600 MM, REDE PLUVIAL/ESGOTO, P = CHAMINE CX AREIA / POCO VISITA ASSENTADO COM ARG CIM/AREIA 1:4, FORNECIMENTO E ASSENTAMENTO</t>
  </si>
  <si>
    <t>ASSENTAMENTO DE PECAS, CONEXOES, APARELHOS E ACESSORIOS DE FERRO FUNDIDO DUCTIL, JUNTA ELASTICA, MECANICA OU FLANGEADA, COM DIAMETROS DE 50 A 300 MM.</t>
  </si>
  <si>
    <t>KG</t>
  </si>
  <si>
    <t>ASSENTAMENTO DE PECAS, CONEXOES, APARELHOS E ACESSORIOS DE FERRO FUNDIDO DUCTIL, JUNTA ELASTICA, MECANICA OU FLANGEADA, COM DIAMETROS DE 350 A 600 MM.</t>
  </si>
  <si>
    <t>ASSENTAMENTO DE PECAS, CONEXOES, APARELHOS E ACESSORIOS DE FERRO FUNDIDO DUCTIL, JUNTA ELASTICA, MECANICA OU FLANGEADA, COM DIAMETROS DE 700 A 1200 MM.</t>
  </si>
  <si>
    <t>ASSENTAMENTO DE TUBO DE PVC DEFOFO OU PRFV OU RPVC PARA REDE DE ÁGUA, DN 150 MM, JUNTA ELÁSTICA INTEGRADA, INSTALADO EM LOCAL COM NÍVEL ALTO DE INTERFERÊNCIAS (NÃO INCLUI FORNECIMENTO). AF_11/2017</t>
  </si>
  <si>
    <t>ASSENTAMENTO DE TUBO DE PVC DEFOFO OU PRFV OU RPVC PARA REDE DE ÁGUA, DN 200 MM, JUNTA ELÁSTICA INTEGRADA, INSTALADO EM LOCAL COM NÍVEL ALTO DE INTERFERÊNCIAS (NÃO INCLUI FORNECIMENTO). AF_11/2017</t>
  </si>
  <si>
    <t>ASSENTAMENTO DE TUBO DE PVC DEFOFO OU PRFV OU RPVC PARA REDE DE ÁGUA, DN 250 MM, JUNTA ELÁSTICA INTEGRADA, INSTALADO EM LOCAL COM NÍVEL ALTO DE INTERFERÊNCIAS (NÃO INCLUI FORNECIMENTO). AF_11/2017</t>
  </si>
  <si>
    <t>ASSENTAMENTO DE TUBO DE PVC DEFOFO OU PRFV OU RPVC PARA REDE DE ÁGUA, DN 300 MM, JUNTA ELÁSTICA INTEGRADA, INSTALADO EM LOCAL COM NÍVEL ALTO DE INTERFERÊNCIAS (NÃO INCLUI FORNECIMENTO). AF_11/2017</t>
  </si>
  <si>
    <t>ASSENTAMENTO DE TUBO DE PVC DEFOFO OU PRFV OU RPVC PARA REDE DE ÁGUA, DN 350 MM, JUNTA ELÁSTICA INTEGRADA, INSTALADO EM LOCAL COM NÍVEL ALTO DE INTERFERÊNCIAS (NÃO INCLUI FORNECIMENTO). AF_11/2017</t>
  </si>
  <si>
    <t>ASSENTAMENTO DE TUBO DE PVC DEFOFO OU PRFV OU RPVC PARA REDE DE ÁGUA, DN 400 MM, JUNTA ELÁSTICA INTEGRADA, INSTALADO EM LOCAL COM NÍVEL ALTO DE INTERFERÊNCIAS (NÃO INCLUI FORNECIMENTO). AF_11/2017</t>
  </si>
  <si>
    <t>ASSENTAMENTO DE TUBO DE PVC DEFOFO OU PRFV OU RPVC PARA REDE DE ÁGUA, DN 500 MM, JUNTA ELÁSTICA INTEGRADA, INSTALADO EM LOCAL COM NÍVEL ALTO DE INTERFERÊNCIAS (NÃO INCLUI FORNECIMENTO). AF_11/2017</t>
  </si>
  <si>
    <t>ASSENTAMENTO DE TUBO DE PVC DEFOFO OU PRFV OU RPVC PARA REDE DE ÁGUA, DN 150 MM, JUNTA ELÁSTICA INTEGRADA, INSTALADO EM LOCAL COM NÍVEL BAIXO DE INTERFERÊNCIAS (NÃO INCLUI FORNECIMENTO). AF_11/2017</t>
  </si>
  <si>
    <t>ASSENTAMENTO DE TUBO DE PVC DEFOFO OU PRFV OU RPVC PARA REDE DE ÁGUA, DN 200 MM, JUNTA ELÁSTICA INTEGRADA, INSTALADO EM LOCAL COM NÍVEL BAIXO DE INTERFERÊNCIAS (NÃO INCLUI FORNECIMENTO). AF_11/2017</t>
  </si>
  <si>
    <t>ASSENTAMENTO DE TUBO DE PVC DEFOFO OU PRFV OU RPVC PARA REDE DE ÁGUA, DN 250 MM, JUNTA ELÁSTICA INTEGRADA, INSTALADO EM LOCAL COM NÍVEL BAIXO DE INTERFERÊNCIAS (NÃO INCLUI FORNECIMENTO). AF_11/2017</t>
  </si>
  <si>
    <t>ASSENTAMENTO DE TUBO DE PVC DEFOFO OU PRFV OU RPVC PARA REDE DE ÁGUA, DN 300 MM, JUNTA ELÁSTICA INTEGRADA, INSTALADO EM LOCAL COM NÍVEL BAIXO DE INTERFERÊNCIAS (NÃO INCLUI FORNECIMENTO). AF_11/2017</t>
  </si>
  <si>
    <t>ASSENTAMENTO DE TUBO DE PVC DEFOFO OU PRFV OU RPVC PARA REDE DE ÁGUA, DN 350 MM, JUNTA ELÁSTICA INTEGRADA, INSTALADO EM LOCAL COM NÍVEL BAIXO DE INTERFERÊNCIAS (NÃO INCLUI FORNECIMENTO). AF_11/2017</t>
  </si>
  <si>
    <t>ASSENTAMENTO DE TUBO DE PVC DEFOFO OU PRFV OU RPVC PARA REDE DE ÁGUA, DN 400 MM, JUNTA ELÁSTICA INTEGRADA, INSTALADO EM LOCAL COM NÍVEL BAIXO DE INTERFERÊNCIAS (NÃO INCLUI FORNECIMENTO). AF_11/2017</t>
  </si>
  <si>
    <t>ASSENTAMENTO DE TUBO DE PVC DEFOFO OU PRFV OU RPVC PARA REDE DE ÁGUA, DN 500 MM, JUNTA ELÁSTICA INTEGRADA, INSTALADO EM LOCAL COM NÍVEL BAIXO DE INTERFERÊNCIAS (NÃO INCLUI FORNECIMENTO). AF_11/2017</t>
  </si>
  <si>
    <t>TE PVC PARA COLETOR ESGOTO, EB644, D=100MM, COM JUNTA ELASTICA.</t>
  </si>
  <si>
    <t>CURVA PARA REDE COLETOR ESGOTO, EB 644, 90GR, DN=200MM, COM JUNTA ELASTICA</t>
  </si>
  <si>
    <t>CURVA PVC PARA REDE COLETOR ESGOTO, EB-644, 45 GR, 200 MM, COM JUNTA ELASTICA.</t>
  </si>
  <si>
    <t>73884/1</t>
  </si>
  <si>
    <t>INSTALAÇÃO DE VÁLVULAS OU REGISTROS COM JUNTA FLANGEADA - DN 50</t>
  </si>
  <si>
    <t>73884/2</t>
  </si>
  <si>
    <t>INSTALAÇÃO DE VÁLVULAS OU REGISTROS COM JUNTA FLANGEADA - DN 75</t>
  </si>
  <si>
    <t>73884/3</t>
  </si>
  <si>
    <t>INSTALAÇÃO DE VÁLVULAS OU REGISTROS COM JUNTA FLANGEADA - DN 100</t>
  </si>
  <si>
    <t>73884/4</t>
  </si>
  <si>
    <t>INSTALAÇÃO DE VÁLVULAS OU REGISTROS COM JUNTA FLANGEADA - DN 150</t>
  </si>
  <si>
    <t>73884/5</t>
  </si>
  <si>
    <t>INSTALAÇÃO DE VÁLVULAS OU REGISTROS COM JUNTA FLANGEADA - DN 200</t>
  </si>
  <si>
    <t>73884/6</t>
  </si>
  <si>
    <t>INSTALAÇÃO DE VÁLVULAS OU REGISTROS COM JUNTA FLANGEADA - DN 250</t>
  </si>
  <si>
    <t>73884/7</t>
  </si>
  <si>
    <t>INSTALAÇÃO DE VÁLVULAS OU REGISTROS COM JUNTA FLANGEADA - DN 300</t>
  </si>
  <si>
    <t>73884/8</t>
  </si>
  <si>
    <t>INSTALAÇÃO DE VÁLVULAS OU REGISTROS COM JUNTA FLANGEADA - DN 350</t>
  </si>
  <si>
    <t>73884/9</t>
  </si>
  <si>
    <t>INSTALAÇÃO DE VÁLVULAS OU REGISTROS COM JUNTA FLANGEADA - DN 400</t>
  </si>
  <si>
    <t>73884/10</t>
  </si>
  <si>
    <t>INSTALAÇÃO DE VÁLVULAS OU REGISTROS COM JUNTA FLANGEADA - DN 450</t>
  </si>
  <si>
    <t>73884/11</t>
  </si>
  <si>
    <t>INSTALAÇÃO DE VÁLVULAS OU REGISTROS COM JUNTA FLANGEADA - DN 500</t>
  </si>
  <si>
    <t>73884/12</t>
  </si>
  <si>
    <t>INSTALAÇÃO DE VÁLVULAS OU REGISTROS COM JUNTA FLANGEADA - DN 600</t>
  </si>
  <si>
    <t>73884/13</t>
  </si>
  <si>
    <t>INSTALAÇÃO DE VÁLVULAS OU REGISTROS COM JUNTA FLANGEADA - DN 700</t>
  </si>
  <si>
    <t>73884/14</t>
  </si>
  <si>
    <t>INSTALAÇÃO DE VÁLVULAS OU REGISTROS COM JUNTA FLANGEADA - DN 800</t>
  </si>
  <si>
    <t>73884/15</t>
  </si>
  <si>
    <t>INSTALAÇÃO DE VÁLVULAS OU REGISTROS COM JUNTA FLANGEADA - DN 900</t>
  </si>
  <si>
    <t>73884/16</t>
  </si>
  <si>
    <t>INSTALAÇÃO DE VÁLVULAS OU REGISTROS COM JUNTA FLANGEADA - DN 1000</t>
  </si>
  <si>
    <t>73885/1</t>
  </si>
  <si>
    <t>INSTALAÇÃO DE VÁLVULAS OU REGISTROS COM JUNTA ELÁSTICA - DN 50</t>
  </si>
  <si>
    <t>73885/2</t>
  </si>
  <si>
    <t>INSTALAÇÃO DE VÁLVULAS OU REGISTROS COM JUNTA ELÁSTICA - DN 75</t>
  </si>
  <si>
    <t>73885/3</t>
  </si>
  <si>
    <t>INSTALAÇÃO DE VÁLVULAS OU REGISTROS COM JUNTA ELÁSTICA - DN 100</t>
  </si>
  <si>
    <t>73885/4</t>
  </si>
  <si>
    <t>INSTALAÇÃO DE VÁLVULAS OU REGISTROS COM JUNTA ELÁSTICA - DN 150</t>
  </si>
  <si>
    <t>73885/5</t>
  </si>
  <si>
    <t>INSTALAÇÃO DE VÁLVULAS OU REGISTROS COM JUNTA ELÁSTICA - DN 200</t>
  </si>
  <si>
    <t>73885/6</t>
  </si>
  <si>
    <t>INSTALAÇÃO DE VÁLVULAS OU REGISTROS COM JUNTA ELÁSTICA - DN 250</t>
  </si>
  <si>
    <t>73885/7</t>
  </si>
  <si>
    <t>INSTALAÇÃO DE VÁLVULAS OU REGISTROS COM JUNTA ELÁSTICA - DN 300</t>
  </si>
  <si>
    <t>73885/8</t>
  </si>
  <si>
    <t>INSTALAÇÃO DE VÁLVULAS OU REGISTROS COM JUNTA ELÁSTICA - DN 350</t>
  </si>
  <si>
    <t>73885/9</t>
  </si>
  <si>
    <t>INSTALAÇÃO DE VÁLVULAS OU REGISTROS COM JUNTA ELÁSTICA - DN 400</t>
  </si>
  <si>
    <t>73885/10</t>
  </si>
  <si>
    <t>INSTALAÇÃO DE VÁLVULAS OU REGISTROS COM JUNTA ELÁSTICA - DN 450</t>
  </si>
  <si>
    <t>73885/11</t>
  </si>
  <si>
    <t>INSTALAÇÃO DE VÁLVULAS OU REGISTROS COM JUNTA ELÁSTICA - DN 500</t>
  </si>
  <si>
    <t>73885/12</t>
  </si>
  <si>
    <t>INSTALAÇÃO DE VÁLVULAS OU REGISTROS COM JUNTA ELÁSTICA - DN 600</t>
  </si>
  <si>
    <t>FECHAMENTO DE CONSTRUÇÃO TEMPORÁRIA EM CHAPA DE MADEIRA COMPENSADA E=10MM, COM REAPROVEITAMENTO DE 2X.</t>
  </si>
  <si>
    <t>M2</t>
  </si>
  <si>
    <t>EXECUÇÃO DE ESCRITÓRIO EM CANTEIRO DE OBRA EM ALVENARIA, NÃO INCLUSO MOBILIÁRIO E EQUIPAMENTOS. AF_02/2016</t>
  </si>
  <si>
    <t>EXECUÇÃO DE ESCRITÓRIO EM CANTEIRO DE OBRA EM CHAPA DE MADEIRA COMPENSADA, NÃO INCLUSO MOBILIÁRIO E EQUIPAMENTOS. AF_02/2016</t>
  </si>
  <si>
    <t>EXECUÇÃO DE ALMOXARIFADO EM CANTEIRO DE OBRA EM CHAPA DE MADEIRA COMPENSADA, INCLUSO PRATELEIRAS. AF_02/2016</t>
  </si>
  <si>
    <t>EXECUÇÃO DE ALMOXARIFADO EM CANTEIRO DE OBRA EM ALVENARIA, INCLUSO PRATELEIRAS. AF_02/2016</t>
  </si>
  <si>
    <t>EXECUÇÃO DE REFEITÓRIO EM CANTEIRO DE OBRA EM CHAPA DE MADEIRA COMPENSADA, NÃO INCLUSO MOBILIÁRIO E EQUIPAMENTOS. AF_02/2016</t>
  </si>
  <si>
    <t>EXECUÇÃO DE REFEITÓRIO EM CANTEIRO DE OBRA EM ALVENARIA, NÃO INCLUSO MOBILIÁRIO E EQUIPAMENTOS. AF_02/2016</t>
  </si>
  <si>
    <t>EXECUÇÃO DE SANITÁRIO E VESTIÁRIO EM CANTEIRO DE OBRA EM CHAPA DE MADEIRA COMPENSADA, NÃO INCLUSO MOBILIÁRIO. AF_02/2016</t>
  </si>
  <si>
    <t>EXECUÇÃO DE SANITÁRIO E VESTIÁRIO EM CANTEIRO DE OBRA EM ALVENARIA, NÃO INCLUSO MOBILIÁRIO. AF_02/2016</t>
  </si>
  <si>
    <t>EXECUÇÃO DE RESERVATÓRIO ELEVADO DE ÁGUA (1000 LITROS) EM CANTEIRO DE OBRA, APOIADO EM ESTRUTURA DE MADEIRA. AF_02/2016</t>
  </si>
  <si>
    <t>EXECUÇÃO DE RESERVATÓRIO ELEVADO DE ÁGUA (2000 LITROS) EM CANTEIRO DE OBRA, APOIADO EM ESTRUTURA DE MADEIRA. AF_02/2016</t>
  </si>
  <si>
    <t>EXECUÇÃO DE CENTRAL DE ARMADURA EM CANTEIRO DE OBRA, NÃO INCLUSO MOBILIÁRIO E EQUIPAMENTOS. AF_04/2016</t>
  </si>
  <si>
    <t>EXECUÇÃO DE CENTRAL DE FÔRMAS, PRODUÇÃO DE ARGAMASSA OU CONCRETO EM CANTEIRO DE OBRA, NÃO INCLUSO MOBILIÁRIO E EQUIPAMENTOS. AF_04/2016</t>
  </si>
  <si>
    <t>EXECUÇÃO DE DEPÓSITO EM CANTEIRO DE OBRA EM CHAPA DE MADEIRA COMPENSADA, NÃO INCLUSO MOBILIÁRIO. AF_04/2016</t>
  </si>
  <si>
    <t>EXECUÇÃO DE GUARITA EM CANTEIRO DE OBRA EM CHAPA DE MADEIRA COMPENSADA, NÃO INCLUSO MOBILIÁRIO. AF_04/2016</t>
  </si>
  <si>
    <t>PLACA DE OBRA EM CHAPA DE ACO GALVANIZADO</t>
  </si>
  <si>
    <t>73847/1</t>
  </si>
  <si>
    <t>ALUGUEL CONTAINER/ESCRIT INCL INST ELET LARG=2,20 COMP=6,20M          ALT=2,50M CHAPA ACO C/NERV TRAPEZ FORRO C/ISOL TERMO/ACUSTICO         CHASSIS REFORC PISO COMPENS NAVAL EXC TRANSP/CARGA/DESCARGA</t>
  </si>
  <si>
    <t>MES</t>
  </si>
  <si>
    <t>ESCAVADEIRA HIDRÁULICA SOBRE ESTEIRAS, CAÇAMBA 0,80 M3, PESO OPERACIONAL 17 T, POTENCIA BRUTA 111 HP - CHP DIURNO. AF_06/2014</t>
  </si>
  <si>
    <t>CHP</t>
  </si>
  <si>
    <t>RETROESCAVADEIRA SOBRE RODAS COM CARREGADEIRA, TRAÇÃO 4X4, POTÊNCIA LÍQ. 88 HP, CAÇAMBA CARREG. CAP. MÍN. 1 M3, CAÇAMBA RETRO CAP. 0,26 M3, PESO OPERACIONAL MÍN. 6.674 KG, PROFUNDIDADE ESCAVAÇÃO MÁX. 4,37 M - CHP DIURNO. AF_06/2014</t>
  </si>
  <si>
    <t>RETROESCAVADEIRA SOBRE RODAS COM CARREGADEIRA, TRAÇÃO 4X2, POTÊNCIA LÍQ. 79 HP, CAÇAMBA CARREG. CAP. MÍN. 1 M3, CAÇAMBA RETRO CAP. 0,20 M3, PESO OPERACIONAL MÍN. 6.570 KG, PROFUNDIDADE ESCAVAÇÃO MÁX. 4,37 M - CHP DIURNO. AF_06/2014</t>
  </si>
  <si>
    <t>ROLO COMPACTADOR VIBRATÓRIO DE UM CILINDRO AÇO LISO, POTÊNCIA 80 HP, PESO OPERACIONAL MÁXIMO 8,1 T, IMPACTO DINÂMICO 16,15 / 9,5 T, LARGURA DE TRABALHO 1,68 M - CHP DIURNO. AF_06/2014</t>
  </si>
  <si>
    <t>GRADE DE DISCO CONTROLE REMOTO REBOCÁVEL, COM 24 DISCOS 24 X 6 MM COM PNEUS PARA TRANSPORTE - CHP DIURNO. AF_06/2014</t>
  </si>
  <si>
    <t>MARTELETE OU ROMPEDOR PNEUMÁTICO MANUAL, 28 KG, COM SILENCIADOR - CHP DIURNO. AF_07/2016</t>
  </si>
  <si>
    <t>CAMINHÃO BASCULANTE 6 M3, PESO BRUTO TOTAL 16.000 KG, CARGA ÚTIL MÁXIMA 13.071 KG, DISTÂNCIA ENTRE EIXOS 4,80 M, POTÊNCIA 230 CV INCLUSIVE CAÇAMBA METÁLICA - CHP DIURNO. AF_06/2014</t>
  </si>
  <si>
    <t>USINA DE CONCRETO FIXA, CAPACIDADE NOMINAL DE 90 A 120 M3/H, SEM SILO - CHP DIURNO. AF_07/2016</t>
  </si>
  <si>
    <t>CAMINHÃO TOCO, PBT 16.000 KG, CARGA ÚTIL MÁX. 10.685 KG, DIST. ENTRE EIXOS 4,8 M, POTÊNCIA 189 CV, INCLUSIVE CARROCERIA FIXA ABERTA DE MADEIRA P/ TRANSPORTE GERAL DE CARGA SECA, DIMEN. APROX. 2,5 X 7,00 X 0,50 M - CHP DIURNO. AF_06/2014</t>
  </si>
  <si>
    <t>VIBROACABADORA DE ASFALTO SOBRE ESTEIRAS, LARGURA DE PAVIMENTAÇÃO 1,90 M A 5,30 M, POTÊNCIA 105 HP CAPACIDADE 450 T/H - CHP DIURNO. AF_11/2014</t>
  </si>
  <si>
    <t>VASSOURA MECÂNICA REBOCÁVEL COM ESCOVA CILÍNDRICA, LARGURA ÚTIL DE VARRIMENTO DE 2,44 M - CHP DIURNO. AF_06/2014</t>
  </si>
  <si>
    <t>TRATOR DE PNEUS, POTÊNCIA 122 CV, TRAÇÃO 4X4, PESO COM LASTRO DE 4.510 KG - CHP DIURNO. AF_06/2014</t>
  </si>
  <si>
    <t>TRATOR DE ESTEIRAS, POTÊNCIA 170 HP, PESO OPERACIONAL 19 T, CAÇAMBA 5,2 M3 - CHP DIURNO. AF_06/2014</t>
  </si>
  <si>
    <t>TRATOR DE ESTEIRAS, POTÊNCIA 150 HP, PESO OPERACIONAL 16,7 T, COM RODA MOTRIZ ELEVADA E LÂMINA 3,18 M3 - CHP DIURNO. AF_06/2014</t>
  </si>
  <si>
    <t>TRATOR DE ESTEIRAS, POTÊNCIA 347 HP, PESO OPERACIONAL 38,5 T, COM LÂMINA 8,70 M3 - CHP DIURNO. AF_06/2014</t>
  </si>
  <si>
    <t>ROLO COMPACTADOR VIBRATÓRIO REBOCÁVEL, CILINDRO DE AÇO LISO, POTÊNCIA DE TRAÇÃO DE 65 CV, PESO 4,7 T, IMPACTO DINÂMICO 18,3 T, LARGURA DE TRABALHO 1,67 M - CHP DIURNO. AF_02/2016</t>
  </si>
  <si>
    <t>ROLO COMPACTADOR VIBRATÓRIO TANDEM AÇO LISO, POTÊNCIA 58 HP, PESO SEM/COM LASTRO 6,5 / 9,4 T, LARGURA DE TRABALHO 1,2 M - CHP DIURNO. AF_06/2014</t>
  </si>
  <si>
    <t>RETROESCAVADEIRA SOBRE RODAS COM CARREGADEIRA, TRAÇÃO 4X4, POTÊNCIA LÍQ. 72 HP, CAÇAMBA CARREG. CAP. MÍN. 0,79 M3, CAÇAMBA RETRO CAP. 0,18 M3, PESO OPERACIONAL MÍN. 7.140 KG, PROFUNDIDADE ESCAVAÇÃO MÁX. 4,50 M - CHP DIURNO. AF_06/2014</t>
  </si>
  <si>
    <t>ROLO COMPACTADOR VIBRATÓRIO PÉ DE CARNEIRO, OPERADO POR CONTROLE REMOTO, POTÊNCIA 12,5 KW, PESO OPERACIONAL 1,675 T, LARGURA DE TRABALHO 0,85 M - CHP DIURNO. AF_02/2016</t>
  </si>
  <si>
    <t>USINA DE LAMA ASFÁLTICA, PROD 30 A 50 T/H, SILO DE AGREGADO 7 M3, RESERVATÓRIOS PARA EMULSÃO E ÁGUA DE 2,3 M3 CADA, MISTURADOR TIPO PUG MILL A SER MONTADO SOBRE CAMINHÃO - CHP DIURNO. AF_10/2014</t>
  </si>
  <si>
    <t>CAMINHÃO TOCO, PESO BRUTO TOTAL 14.300 KG, CARGA ÚTIL MÁXIMA 9590 KG, DISTÂNCIA ENTRE EIXOS 4,76 M, POTÊNCIA 185 CV (NÃO INCLUI CARROCERIA) - CHP DIURNO. AF_06/2014</t>
  </si>
  <si>
    <t>CAMINHÃO TOCO, PESO BRUTO TOTAL 16.000 KG, CARGA ÚTIL MÁXIMA DE 10.685 KG, DISTÂNCIA ENTRE EIXOS 4,80 M, POTÊNCIA 189 CV EXCLUSIVE CARROCERIA - CHP DIURNO. AF_06/2014</t>
  </si>
  <si>
    <t>CAMINHÃO PIPA 10.000 L TRUCADO, PESO BRUTO TOTAL 23.000 KG, CARGA ÚTIL MÁXIMA 15.935 KG, DISTÂNCIA ENTRE EIXOS 4,8 M, POTÊNCIA 230 CV, INCLUSIVE TANQUE DE AÇO PARA TRANSPORTE DE ÁGUA - CHP DIURNO. AF_06/2014</t>
  </si>
  <si>
    <t>ESPARGIDOR DE ASFALTO PRESSURIZADO COM TANQUE DE 2500 L, REBOCÁVEL COM MOTOR A GASOLINA POTÊNCIA 3,4 HP - CHP DIURNO. AF_07/2014</t>
  </si>
  <si>
    <t>GRADE DE DISCO REBOCÁVEL COM 20 DISCOS 24" X 6 MM COM PNEUS PARA TRANSPORTE - CHP DIURNO. AF_06/2014</t>
  </si>
  <si>
    <t>GUINDAUTO HIDRÁULICO, CAPACIDADE MÁXIMA DE CARGA 6200 KG, MOMENTO MÁXIMO DE CARGA 11,7 TM, ALCANCE MÁXIMO HORIZONTAL 9,70 M, INCLUSIVE CAMINHÃO TOCO PBT 16.000 KG, POTÊNCIA DE 189 CV - CHP DIURNO. AF_06/2014</t>
  </si>
  <si>
    <t>MOTONIVELADORA POTÊNCIA BÁSICA LÍQUIDA (PRIMEIRA MARCHA) 125 HP, PESO BRUTO 13032 KG, LARGURA DA LÂMINA DE 3,7 M - CHP DIURNO. AF_06/2014</t>
  </si>
  <si>
    <t>PÁ CARREGADEIRA SOBRE RODAS, POTÊNCIA LÍQUIDA 128 HP, CAPACIDADE DA CAÇAMBA 1,7 A 2,8 M3, PESO OPERACIONAL 11632 KG - CHP DIURNO. AF_06/2014</t>
  </si>
  <si>
    <t>PÁ CARREGADEIRA SOBRE RODAS, POTÊNCIA 197 HP, CAPACIDADE DA CAÇAMBA 2,5 A 3,5 M3, PESO OPERACIONAL 18338 KG - CHP DIURNO. AF_06/2014</t>
  </si>
  <si>
    <t>COMPRESSOR DE AR REBOCÁVEL, VAZÃO 189 PCM, PRESSÃO EFETIVA DE TRABALHO 102 PSI, MOTOR DIESEL, POTÊNCIA 63 CV - CHP DIURNO. AF_06/2015</t>
  </si>
  <si>
    <t>CAMINHÃO PIPA 6.000 L, PESO BRUTO TOTAL 13.000 KG, DISTÂNCIA ENTRE EIXOS 4,80 M, POTÊNCIA 189 CV INCLUSIVE TANQUE DE AÇO PARA TRANSPORTE DE ÁGUA, CAPACIDADE 6 M3 - CHP DIURNO. AF_06/2014</t>
  </si>
  <si>
    <t>ROLO COMPACTADOR DE PNEUS ESTÁTICO, PRESSÃO VARIÁVEL, POTÊNCIA 111 HP, PESO SEM/COM LASTRO 9,5 / 26 T, LARGURA DE TRABALHO 1,90 M - CHP DIURNO. AF_07/2014</t>
  </si>
  <si>
    <t>TANQUE DE ASFALTO ESTACIONÁRIO COM SERPENTINA, CAPACIDADE 30.000 L - CHP DIURNO. AF_06/2014</t>
  </si>
  <si>
    <t>MOTOBOMBA TRASH (PARA ÁGUA SUJA) AUTO ESCORVANTE, MOTOR GASOLINA DE 6,41 HP, DIÂMETROS DE SUCÇÃO X RECALQUE: 3" X 3", HM/Q = 10 MCA / 60 M3/H A 23 MCA / 0 M3/H - CHP DIURNO. AF_10/2014</t>
  </si>
  <si>
    <t>ROLO COMPACTADOR PE DE CARNEIRO VIBRATORIO, POTENCIA 125 HP, PESO OPERACIONAL SEM/COM LASTRO 11,95 / 13,30 T, IMPACTO DINAMICO 38,5 / 22,5 T, LARGURA DE TRABALHO 2,15 M - CHP DIURNO. AF_06/2014</t>
  </si>
  <si>
    <t>CAMINHÃO BASCULANTE 6 M3 TOCO, PESO BRUTO TOTAL 16.000 KG, CARGA ÚTIL MÁXIMA 11.130 KG, DISTÂNCIA ENTRE EIXOS 5,36 M, POTÊNCIA 185 CV, INCLUSIVE CAÇAMBA METÁLICA - CHP DIURNO. AF_06/2014</t>
  </si>
  <si>
    <t>GRUPO GERADOR ESTACIONÁRIO, MOTOR DIESEL POTÊNCIA 170 KVA - CHP DIURNO. AF_02/2016</t>
  </si>
  <si>
    <t>ROLO COMPACTADOR VIBRATÓRIO PÉ DE CARNEIRO PARA SOLOS, POTÊNCIA 80 HP, PESO OPERACIONAL SEM/COM LASTRO 7,4 / 8,8 T, LARGURA DE TRABALHO 1,68 M - CHP DIURNO. AF_02/2016</t>
  </si>
  <si>
    <t>CAMINHÃO TOCO, PBT 14.300 KG, CARGA ÚTIL MÁX. 9.710 KG, DIST. ENTRE EIXOS 3,56 M, POTÊNCIA 185 CV, INCLUSIVE CARROCERIA FIXA ABERTA DE MADEIRA P/ TRANSPORTE GERAL DE CARGA SECA, DIMEN. APROX. 2,50 X 6,50 X 0,50 M - CHP DIURNO. AF_06/2014</t>
  </si>
  <si>
    <t>MOTOBOMBA CENTRÍFUGA, MOTOR A GASOLINA, POTÊNCIA 5,42 HP, BOCAIS 1 1/2" X 1", DIÂMETRO ROTOR 143 MM HM/Q = 6 MCA / 16,8 M3/H A 38 MCA / 6,6 M3/H - CHP DIURNO. AF_06/2014</t>
  </si>
  <si>
    <t>ESPARGIDOR DE ASFALTO PRESSURIZADO, TANQUE 6 M3 COM ISOLAÇÃO TÉRMICA, AQUECIDO COM 2 MAÇARICOS, COM BARRA ESPARGIDORA 3,60 M, MONTADO SOBRE CAMINHÃO  TOCO, PBT 14.300 KG, POTÊNCIA 185 CV - CHP DIURNO. AF_08/2015</t>
  </si>
  <si>
    <t>GRUPO DE SOLDAGEM COM GERADOR A DIESEL 60 CV PARA SOLDA ELÉTRICA, SOBRE 04 RODAS, COM MOTOR 4 CILINDROS 600 A - CHP DIURNO. AF_02/2016</t>
  </si>
  <si>
    <t>BETONEIRA CAPACIDADE NOMINAL 400 L, CAPACIDADE DE MISTURA 310 L, MOTOR A DIESEL POTÊNCIA 5,0 HP, SEM CARREGADOR - CHP DIURNO. AF_06/2014</t>
  </si>
  <si>
    <t>MISTURADOR DE ARGAMASSA, EIXO HORIZONTAL, CAPACIDADE DE MISTURA 300 KG, MOTOR ELÉTRICO POTÊNCIA 5 CV - CHP DIURNO. AF_06/2014</t>
  </si>
  <si>
    <t>MISTURADOR DE ARGAMASSA, EIXO HORIZONTAL, CAPACIDADE DE MISTURA 600 KG, MOTOR ELÉTRICO POTÊNCIA 7,5 CV - CHP DIURNO. AF_06/2014</t>
  </si>
  <si>
    <t>MISTURADOR DE ARGAMASSA, EIXO HORIZONTAL, CAPACIDADE DE MISTURA 160 KG, MOTOR ELÉTRICO POTÊNCIA 3 CV - CHP DIURNO. AF_06/2014</t>
  </si>
  <si>
    <t>PROJETOR DE ARGAMASSA, CAPACIDADE DE PROJEÇÃO 1,5 M3/H, ALCANCE DE 30 ATÉ 60 M, MOTOR ELÉTRICO POTÊNCIA 7,5 HP - CHP DIURNO. AF_06/2014</t>
  </si>
  <si>
    <t>PROJETOR DE ARGAMASSA, CAPACIDADE DE PROJEÇÃO 2 M3/H, ALCANCE ATÉ 50 M, MOTOR ELÉTRICO POTÊNCIA 7,5 HP - CHP DIURNO. AF_06/2014</t>
  </si>
  <si>
    <t>BETONEIRA CAPACIDADE NOMINAL DE 400 L, CAPACIDADE DE MISTURA 280 L, MOTOR ELÉTRICO TRIFÁSICO POTÊNCIA DE 2 CV, SEM CARREGADOR - CHP DIURNO. AF_10/2014</t>
  </si>
  <si>
    <t>TRATOR DE ESTEIRAS, POTÊNCIA 125 HP, PESO OPERACIONAL 12,9 T, COM LÂMINA 2,7 M3 - CHP DIURNO. AF_10/2014</t>
  </si>
  <si>
    <t>ESCAVADEIRA HIDRÁULICA SOBRE ESTEIRAS, CAÇAMBA 1,20 M3, PESO OPERACIONAL 21 T, POTÊNCIA BRUTA 155 HP - CHP DIURNO. AF_06/2014</t>
  </si>
  <si>
    <t>BOMBA SUBMERSÍVEL ELÉTRICA TRIFÁSICA, POTÊNCIA 2,96 HP, Ø ROTOR 144 MM SEMI-ABERTO, BOCAL DE SAÍDA Ø 2, HM/Q = 2 MCA / 38,8 M3/H A 28 MCA / 5 M3/H - CHP DIURNO. AF_06/2014</t>
  </si>
  <si>
    <t>TANQUE DE ASFALTO ESTACIONÁRIO COM MAÇARICO, CAPACIDADE 20.000 L - CHP DIURNO. AF_06/2014</t>
  </si>
  <si>
    <t>TRATOR DE ESTEIRAS, POTÊNCIA 100 HP, PESO OPERACIONAL 9,4 T, COM LÂMINA 2,19 M3 - CHP DIURNO. AF_06/2014</t>
  </si>
  <si>
    <t>TRATOR DE PNEUS, POTÊNCIA 85 CV, TRAÇÃO 4X4, PESO COM LASTRO DE 4.675 KG - CHP DIURNO. AF_06/2014</t>
  </si>
  <si>
    <t>BETONEIRA CAPACIDADE NOMINAL DE 600 L, CAPACIDADE DE MISTURA 360 L, MOTOR ELÉTRICO TRIFÁSICO POTÊNCIA DE 4 CV, SEM CARREGADOR - CHP DIURNO. AF_11/2014</t>
  </si>
  <si>
    <t>FRESADORA DE ASFALTO A FRIO SOBRE RODAS, LARGURA FRESAGEM DE 1,0 M, POTÊNCIA 208 HP - CHP DIURNO. AF_11/2014</t>
  </si>
  <si>
    <t>FRESADORA DE ASFALTO A FRIO SOBRE RODAS, LARGURA FRESAGEM DE 2,0 M, POTÊNCIA 550 HP - CHP DIURNO. AF_11/2014</t>
  </si>
  <si>
    <t>RECICLADORA DE ASFALTO A FRIO SOBRE RODAS, LARGURA FRESAGEM DE 2,0 M, POTÊNCIA 422 HP - CHP DIURNO. AF_11/2014</t>
  </si>
  <si>
    <t>VIBROACABADORA DE ASFALTO SOBRE ESTEIRAS, LARGURA DE PAVIMENTAÇÃO 2,13 M A 4,55 M, POTÊNCIA 100 HP CAPACIDADE 400 T/H - CHP DIURNO. AF_11/2014</t>
  </si>
  <si>
    <t>GUINDASTE HIDRÁULICO AUTOPROPELIDO, COM LANÇA TELESCÓPICA 28,80 M, CAPACIDADE MÁXIMA 30 T, POTÊNCIA 97 KW, TRAÇÃO 4 X 4 - CHP DIURNO. AF_11/2014</t>
  </si>
  <si>
    <t>BETONEIRA CAPACIDADE NOMINAL DE 600 L, CAPACIDADE DE MISTURA 440 L, MOTOR A DIESEL POTÊNCIA 10 HP, COM CARREGADOR - CHP DIURNO. AF_11/2014</t>
  </si>
  <si>
    <t>BATE-ESTACAS POR GRAVIDADE, POTÊNCIA DE 160 HP, PESO DO MARTELO ATÉ 3 TONELADAS - CHP DIURNO. AF_11/2014</t>
  </si>
  <si>
    <t>CAMINHÃO BASCULANTE 14 M3, COM CAVALO MECÂNICO DE CAPACIDADE MÁXIMA DE TRAÇÃO COMBINADO DE 36000 KG, POTÊNCIA 286 CV, INCLUSIVE SEMIREBOQUE COM CAÇAMBA METÁLICA - CHP DIURNO. AF_12/2014</t>
  </si>
  <si>
    <t>CAMINHÃO BASCULANTE 18 M3, COM CAVALO MECÂNICO DE CAPACIDADE MÁXIMA DE TRAÇÃO COMBINADO DE 45000 KG, POTÊNCIA 330 CV, INCLUSIVE SEMIREBOQUE COM CAÇAMBA METÁLICA - CHP DIURNO. AF_12/2014</t>
  </si>
  <si>
    <t>VIBRADOR DE IMERSÃO, DIÂMETRO DE PONTEIRA 45MM, MOTOR ELÉTRICO TRIFÁSICO POTÊNCIA DE 2 CV - CHP DIURNO. AF_06/2015</t>
  </si>
  <si>
    <t>PERFURATRIZ MANUAL, TORQUE MÁXIMO 83 N.M, POTÊNCIA 5 CV, COM DIÂMETRO MÁXIMO 4" - CHP DIURNO. AF_06/2015</t>
  </si>
  <si>
    <t>PERFURATRIZ SOBRE ESTEIRA, TORQUE MÁXIMO 600 KGF, PESO MÉDIO 1000 KG, POTÊNCIA 20 HP, DIÂMETRO MÁXIMO 10" - CHP DIURNO. AF_06/2015</t>
  </si>
  <si>
    <t>MISTURADOR DUPLO HORIZONTAL DE ALTA TURBULÊNCIA, CAPACIDADE / VOLUME 2 X 500 LITROS, MOTORES ELÉTRICOS MÍNIMO 5 CV CADA, PARA NATA CIMENTO, ARGAMASSA E OUTROS - CHP DIURNO. AF_06/2015</t>
  </si>
  <si>
    <t>BOMBA TRIPLEX, PARA INJEÇÃO DE NATA DE CIMENTO, VAZÃO MÁXIMA DE 100 LITROS/MINUTO, PRESSÃO MÁXIMA DE 70 BAR - CHP DIURNO. AF_06/2015</t>
  </si>
  <si>
    <t>BOMBA CENTRÍFUGA MONOESTÁGIO COM MOTOR ELÉTRICO MONOFÁSICO, POTÊNCIA 15 HP, DIÂMETRO DO ROTOR 173 MM, HM/Q = 30 MCA / 90 M3/H A 45 MCA / 55 M3/H - CHP DIURNO. AF_06/2015</t>
  </si>
  <si>
    <t>BOMBA DE PROJEÇÃO DE CONCRETO SECO, POTÊNCIA 10 CV, VAZÃO 3 M3/H - CHP DIURNO. AF_06/2015</t>
  </si>
  <si>
    <t>BOMBA DE PROJEÇÃO DE CONCRETO SECO, POTÊNCIA 10 CV, VAZÃO 6 M3/H - CHP DIURNO. AF_06/2015</t>
  </si>
  <si>
    <t>PROJETOR PNEUMÁTICO DE ARGAMASSA PARA CHAPISCO E REBOCO COM RECIPIENTE ACOPLADO, TIPO CANEQUINHA, COM COMPRESSOR DE AR REBOCÁVEL VAZÃO 89 PCM E MOTOR DIESEL DE 20 CV - CHP DIURNO. AF_06/2015</t>
  </si>
  <si>
    <t>PERFURATRIZ COM TORRE METÁLICA PARA EXECUÇÃO DE ESTACA HÉLICE CONTÍNUA, PROFUNDIDADE MÁXIMA DE 30 M, DIÂMETRO MÁXIMO DE 800 MM, POTÊNCIA INSTALADA DE 268 HP, MESA ROTATIVA COM TORQUE MÁXIMO DE 170 KNM - CHP DIURNO. AF_06/2015</t>
  </si>
  <si>
    <t>PERFURATRIZ HIDRÁULICA SOBRE CAMINHÃO COM TRADO CURTO ACOPLADO, PROFUNDIDADE MÁXIMA DE 20 M, DIÂMETRO MÁXIMO DE 1500 MM, POTÊNCIA INSTALADA DE 137 HP, MESA ROTATIVA COM TORQUE MÁXIMO DE 30 KNM - CHP DIURNO. AF_06/2015</t>
  </si>
  <si>
    <t>MANIPULADOR TELESCÓPICO, POTÊNCIA DE 85 HP, CAPACIDADE DE CARGA DE 3.500 KG, ALTURA MÁXIMA DE ELEVAÇÃO DE 12,3 M - CHP DIURNO. AF_06/2015</t>
  </si>
  <si>
    <t>MINICARREGADEIRA SOBRE RODAS, POTÊNCIA LÍQUIDA DE 47 HP, CAPACIDADE NOMINAL DE OPERAÇÃO DE 646 KG - CHP DIURNO. AF_06/2015</t>
  </si>
  <si>
    <t>COMPRESSOR DE AR REBOCÁVEL, VAZÃO 89 PCM, PRESSÃO EFETIVA DE TRABALHO 102 PSI, MOTOR DIESEL, POTÊNCIA 20 CV - CHP DIURNO. AF_06/2015</t>
  </si>
  <si>
    <t>COMPRESSOR DE AR REBOCAVEL, VAZÃO 250 PCM, PRESSAO DE TRABALHO 102 PSI, MOTOR A DIESEL POTÊNCIA 81 CV - CHP DIURNO. AF_06/2015</t>
  </si>
  <si>
    <t>COMPRESSOR DE AR REBOCÁVEL, VAZÃO 748 PCM, PRESSÃO EFETIVA DE TRABALHO 102 PSI, MOTOR DIESEL, POTÊNCIA 210 CV - CHP DIURNO. AF_06/2015</t>
  </si>
  <si>
    <t>ESCAVADEIRA HIDRÁULICA SOBRE ESTEIRAS, CAÇAMBA 0,80 M3, PESO OPERACIONAL 17,8 T, POTÊNCIA LÍQUIDA 110 HP - CHP DIURNO. AF_10/2014</t>
  </si>
  <si>
    <t>COMPRESSOR DE AR REBOCAVEL, VAZÃO 400 PCM, PRESSAO DE TRABALHO 102 PSI, MOTOR A DIESEL POTÊNCIA 110 CV - CHP DIURNO. AF_06/2015</t>
  </si>
  <si>
    <t>CAMINHÃO TRUCADO (C/ TERCEIRO EIXO) ELETRÔNICO - POTÊNCIA 231CV - PBT = 22000KG - DIST. ENTRE EIXOS 5170 MM - INCLUI CARROCERIA FIXA ABERTA DE MADEIRA - CHP DIURNO. AF_06/2015</t>
  </si>
  <si>
    <t>PLACA VIBRATÓRIA REVERSÍVEL COM MOTOR 4 TEMPOS A GASOLINA, FORÇA CENTRÍFUGA DE 25 KN (2500 KGF), POTÊNCIA 5,5 CV - CHP DIURNO. AF_08/2015</t>
  </si>
  <si>
    <t>CORTADORA DE PISO COM MOTOR 4 TEMPOS A GASOLINA, POTÊNCIA DE 13 HP, COM DISCO DE CORTE DIAMANTADO SEGMENTADO PARA CONCRETO, DIÂMETRO DE 350 MM, FURO DE 1" (14 X 1") - CHP DIURNO. AF_08/2015</t>
  </si>
  <si>
    <t>CAMINHÃO BASCULANTE 10 M3, TRUCADO CABINE SIMPLES, PESO BRUTO TOTAL 23.000 KG, CARGA ÚTIL MÁXIMA 15.935 KG, DISTÂNCIA ENTRE EIXOS 4,80 M, POTÊNCIA 230 CV INCLUSIVE CAÇAMBA METÁLICA - CHP DIURNO. AF_06/2014</t>
  </si>
  <si>
    <t>COMPACTADOR DE SOLOS DE PERCUSSÃO (SOQUETE) COM MOTOR A GASOLINA 4 TEMPOS, POTÊNCIA 4 CV - CHP DIURNO. AF_08/2015</t>
  </si>
  <si>
    <t>GUINDAUTO HIDRÁULICO, CAPACIDADE MÁXIMA DE CARGA 6500 KG, MOMENTO MÁXIMO DE CARGA 5,8 TM, ALCANCE MÁXIMO HORIZONTAL 7,60 M, INCLUSIVE CAMINHÃO TOCO PBT 9.700 KG, POTÊNCIA DE 160 CV - CHP DIURNO. AF_08/2015</t>
  </si>
  <si>
    <t>CAMINHÃO DE TRANSPORTE DE MATERIAL ASFÁLTICO 30.000 L, COM CAVALO MECÂNICO DE CAPACIDADE MÁXIMA DE TRAÇÃO COMBINADO DE 66.000 KG, POTÊNCIA 360 CV, INCLUSIVE TANQUE DE ASFALTO COM SERPENTINA - CHP DIURNO. AF_08/2015</t>
  </si>
  <si>
    <t>SERRA CIRCULAR DE BANCADA COM MOTOR ELÉTRICO POTÊNCIA DE 5HP, COM COIFA PARA DISCO 10" - CHP DIURNO. AF_08/2015</t>
  </si>
  <si>
    <t>DISTRIBUIDOR DE AGREGADOS REBOCAVEL, CAPACIDADE 1,9 M³, LARGURA DE TRABALHO 3,66 M - CHP DIURNO. AF_11/2015</t>
  </si>
  <si>
    <t>CAMINHÃO PARA EQUIPAMENTO DE LIMPEZA A SUCÇÃO, COM CAMINHÃO TRUCADO DE PESO BRUTO TOTAL 23000 KG, CARGA ÚTIL MÁXIMA 15935 KG, DISTÂNCIA ENTRE EIXOS 4,80 M, POTÊNCIA 230 CV, INCLUSIVE LIMPADORA A SUCÇÃO, TANQUE 12000 L - CHP DIURNO. AF_11/2015</t>
  </si>
  <si>
    <t>PENEIRA ROTATIVA COM MOTOR ELÉTRICO TRIFÁSICO DE 2 CV, CILINDRO DE 1 M X 0,60 M, COM FUROS DE 3,17 MM - CHP DIURNO. AF_11/2015</t>
  </si>
  <si>
    <t>DOSADOR DE AREIA, CAPACIDADE DE 26 LITROS - CHP DIURNO. AF_11/2015</t>
  </si>
  <si>
    <t>CAMINHONETE COM MOTOR A DIESEL, POTÊNCIA 180 CV, CABINE DUPLA, 4X4 - CHP DIURNO. AF_11/2015</t>
  </si>
  <si>
    <t>CAMINHONETE CABINE SIMPLES COM MOTOR 1.6 FLEX, CÂMBIO MANUAL, POTÊNCIA 101/104 CV, 2 PORTAS - CHP DIURNO. AF_11/2015</t>
  </si>
  <si>
    <t>CAMINHÃO DE TRANSPORTE DE MATERIAL ASFÁLTICO 20.000 L, COM CAVALO MECÂNICO DE CAPACIDADE MÁXIMA DE TRAÇÃO COMBINADO DE 45.000 KG, POTÊNCIA 330 CV, INCLUSIVE TANQUE DE ASFALTO COM MAÇARICO - CHP DIURNO. AF_12/2015</t>
  </si>
  <si>
    <t>APARELHO PARA CORTE E SOLDA OXI-ACETILENO SOBRE RODAS, INCLUSIVE CILINDROS E MAÇARICOS - CHP DIURNO. AF_12/2015</t>
  </si>
  <si>
    <t>MÁQUINA EXTRUSORA DE CONCRETO PARA GUIAS E SARJETAS, MOTOR A DIESEL, POTÊNCIA 14 CV - CHP DIURNO. AF_12/2015</t>
  </si>
  <si>
    <t>MARTELO PERFURADOR PNEUMÁTICO MANUAL, HASTE 25 X 75 MM, 21 KG - CHP DIURNO. AF_12/2015</t>
  </si>
  <si>
    <t>PERFURATRIZ COM TORRE METÁLICA PARA EXECUÇÃO DE ESTACA HÉLICE CONTÍNUA, PROFUNDIDADE MÁXIMA DE 32 M, DIÂMETRO MÁXIMO DE 1000 MM, POTÊNCIA INSTALADA DE 350 HP, MESA ROTATIVA COM TORQUE MÁXIMO DE 263 KNM - CHP DIURNO. AF_01/2016</t>
  </si>
  <si>
    <t>BETONEIRA CAPACIDADE NOMINAL 400 L, CAPACIDADE DE MISTURA 310 L, MOTOR A GASOLINA POTÊNCIA 5,5 HP, SEM CARREGADOR - CHP DIURNO. AF_02/2016</t>
  </si>
  <si>
    <t>GRUA ASCENSIONAL, LANCA DE 30 M, CAPACIDADE DE 1,0 T A 30 M, ALTURA ATE 39 M - CHP DIURNO. AF_03/2016</t>
  </si>
  <si>
    <t>GUINCHO ELÉTRICO DE COLUNA, CAPACIDADE 400 KG, COM MOTO FREIO, MOTOR TRIFÁSICO DE 1,25 CV - CHP DIURNO. AF_03/2016</t>
  </si>
  <si>
    <t>GUINDASTE HIDRÁULICO AUTOPROPELIDO, COM LANÇA TELESCÓPICA 40 M, CAPACIDADE MÁXIMA 60 T, POTÊNCIA 260 KW - CHP DIURNO. AF_03/2016</t>
  </si>
  <si>
    <t>GUINDAUTO HIDRÁULICO, CAPACIDADE MÁXIMA DE CARGA 3300 KG, MOMENTO MÁXIMO DE CARGA 5,8 TM, ALCANCE MÁXIMO HORIZONTAL 7,60 M, INCLUSIVE CAMINHÃO TOCO PBT 16.000 KG, POTÊNCIA DE 189 CV - CHP DIURNO. AF_03/2016</t>
  </si>
  <si>
    <t>MÁQUINA JATO DE PRESSAO PORTÁTIL PARA JATEAMENTO, CONTROLE AUTOMATICO REMOTO, CAMARA DE 1 SAIDA, CAPACIDADE 280 L, DIAMETRO 670 MM, BICO DE JATO CURTO VENTURI DE 5/16, MANGUEIRA DE 1 COM COMPRESSOR DE AR REBOCÁVEL VAZÃO 189 PCM E MOTOR DIESEL DE 63 CV- CHP DIURNO. AF_03/2016</t>
  </si>
  <si>
    <t>GERADOR PORTÁTIL MONOFÁSICO, POTÊNCIA 5500 VA, MOTOR A GASOLINA, POTÊNCIA DO MOTOR 13 CV - CHP DIURNO. AF_03/2016</t>
  </si>
  <si>
    <t>GRUPO GERADOR REBOCÁVEL, POTÊNCIA 66 KVA, MOTOR A DIESEL - CHP DIURNO. AF_03/2016</t>
  </si>
  <si>
    <t>GRUPO GERADOR ESTACIONÁRIO, POTÊNCIA 150 KVA, MOTOR A DIESEL- CHP DIURNO. AF_03/2016</t>
  </si>
  <si>
    <t>USINA DE MISTURA ASFÁLTICA À QUENTE, TIPO CONTRA FLUXO, PROD 40 A 80 TON/HORA - CHP DIURNO. AF_03/2016</t>
  </si>
  <si>
    <t>USINA DE ASFALTO À FRIO, CAPACIDADE DE 40 A 60 TON/HORA, ELÉTRICA POTÊNCIA 30 CV - CHP DIURNO. AF_03/2016</t>
  </si>
  <si>
    <t>USINA MISTURADORA DE SOLOS, CAPACIDADE DE 200 A 500 TON/H, POTENCIA 75KW - CHP DIURNO. AF_07/2016</t>
  </si>
  <si>
    <t>DISTRIBUIDOR DE AGREGADOS AUTOPROPELIDO, CAP 3 M3, A DIESEL, POTÊNCIA 176CV - CHP DIURNO. AF_07/2016</t>
  </si>
  <si>
    <t>MÁQUINA DEMARCADORA DE FAIXA DE TRÁFEGO À FRIO, AUTOPROPELIDA, POTÊNCIA 38 HP - CHP DIURNO. AF_07/2016</t>
  </si>
  <si>
    <t>TALHA MANUAL DE CORRENTE, CAPACIDADE DE 2 TON. COM ELEVAÇÃO DE 3 M - CHP DIURNO. AF_07/2016</t>
  </si>
  <si>
    <t>GRUA ASCENCIONAL, LANCA DE 42 M, CAPACIDADE DE 1,5 T A 30 M, ALTURA ATE 39 M - CHP DIURNO. AF_08/2016</t>
  </si>
  <si>
    <t>PULVERIZADOR DE TINTA ELÉTRICO/MÁQUINA DE PINTURA AIRLESS, VAZÃO 2 L/MIN - CHP DIURNO. AF_08/2016</t>
  </si>
  <si>
    <t>MARTELO DEMOLIDOR PNEUMÁTICO MANUAL, 32 KG - CHP DIURNO. AF_09/2016</t>
  </si>
  <si>
    <t>COMPACTADOR DE SOLOS DE PERCUSÃO (SOQUETE) COM MOTOR A GASOLINA, POTÊNCIA 3 CV - CHP DIURNO. AF_09/2016</t>
  </si>
  <si>
    <t>RÉGUA VIBRATÓRIA DUPLA PARA CONCRETO, PESO DE 60KG, COMPRIMENTO 4 M, COM MOTOR A GASOLINA, POTÊNCIA 5,5 HP - CHP DIURNO. AF_09/2016</t>
  </si>
  <si>
    <t>POLIDORA DE PISO (POLITRIZ), PESO DE 100KG, DIÂMETRO 450 MM, MOTOR ELÉTRICO, POTÊNCIA 4 HP - CHP DIURNO. AF_09/2016</t>
  </si>
  <si>
    <t>DESEMPENADEIRA DE CONCRETO, PESO DE 75KG, 4 PÁS, MOTOR A GASOLINA, POTÊNCIA 5,5 HP - CHP DIURNO. AF_09/2016</t>
  </si>
  <si>
    <t>PERFURATRIZ PNEUMATICA MANUAL DE PESO MEDIO, MARTELETE, 18KG, COMPRIMENTO MÁXIMO DE CURSO DE 6 M, DIAMETRO DO PISTAO DE 5,5 CM - CHP DIURNO. AF_11/2016</t>
  </si>
  <si>
    <t>ROLO COMPACTADOR VIBRATORIO TANDEM, ACO LISO, POTENCIA 125 HP, PESO SEM/COM LASTRO 10,20/11,65 T, LARGURA DE TRABALHO 1,73 M - CHP DIURNO. AF_11/2016</t>
  </si>
  <si>
    <t>PERFURATRIZ MANUAL, TORQUE MAXIMO 55 KGF.M, POTENCIA 5 CV, COM DIAMETRO MAXIMO 8 1/2" - CHP DIURNO. AF_11/2016</t>
  </si>
  <si>
    <t>PERFURATRIZ SOBRE ESTEIRA, TORQUE MÁXIMO 600 KGF, POTÊNCIA ENTRE 50 E 60 HP, DIÂMETRO MÁXIMO 10 - CHP DIURNO. AF_11/2016</t>
  </si>
  <si>
    <t>ESCAVADEIRA HIDRAULICA SOBRE ESTEIRA, COM GARRA GIRATORIA DE MANDIBULAS, PESO OPERACIONAL ENTRE 22,00 E 25,50 TON, POTENCIA LIQUIDA ENTRE 150 E 160 HP - CHP DIURNO. AF_11/2016</t>
  </si>
  <si>
    <t>ESCAVADEIRA HIDRAULICA SOBRE ESTEIRA, EQUIPADA COM CLAMSHELL, COM CAPACIDADE DA CAÇAMBA ENTRE 1,20 E 1,50 M3, PESO OPERACIONAL ENTRE 20,00 E 22,00 TON, POTENCIA LIQUIDA ENTRE 150 E 160 HP - CHP DIURNO. AF_11/2016</t>
  </si>
  <si>
    <t>GRUPO GERADOR COM CARENAGEM, MOTOR DIESEL POTÊNCIA STANDART ENTRE 250 E 260 KVA - CHP DIURNO. AF_12/2016</t>
  </si>
  <si>
    <t>TRATOR DE PNEUS COM POTÊNCIA DE 122 CV, TRAÇÃO 4X4, COM VASSOURA MECÂNICA ACOPLADA - CHP DIURNO. AF_02/2017</t>
  </si>
  <si>
    <t>TRATOR DE PNEUS COM POTÊNCIA DE 122 CV, TRAÇÃO 4X4, COM GRADE DE DISCOS ACOPLADA - CHP DIURNO. AF_02/2017</t>
  </si>
  <si>
    <t>TRATOR DE PNEUS COM POTÊNCIA DE 85 CV, TRAÇÃO 4X4, COM GRADE DE DISCOS ACOPLADA - CHP DIURNO. AF_02/2017</t>
  </si>
  <si>
    <t>CAMINHÃO BASCULANTE 10 M3, TRUCADO, POTÊNCIA 230 CV, INCLUSIVE CAÇAMBA METÁLICA, COM DISTRIBUIDOR DE AGREGADOS ACOPLADO - CHP DIURNO. AF_02/2017</t>
  </si>
  <si>
    <t>TRATOR DE PNEUS COM POTÊNCIA DE 85 CV, TRAÇÃO 4X4, COM VASSOURA MECÂNICA ACOPLADA - CHP DIURNO. AF_03/2017</t>
  </si>
  <si>
    <t>MINICARREGADEIRA SOBRE RODAS POTENCIA 47HP CAPACIDADE OPERACAO 646 KG, COM VASSOURA MECÂNICA ACOPLADA - CHP DIURNO. AF_03/2017</t>
  </si>
  <si>
    <t>MINIESCAVADEIRA SOBRE ESTEIRAS, POTENCIA LIQUIDA DE *30* HP, PESO OPERACIONAL DE *3.500* KG - CHP DIURNO. AF_04/2017</t>
  </si>
  <si>
    <t>PERFURATRIZ ROTATIVA SOBRE ESTEIRA, TORQUE MAXIMO 2500 KGM, POTENCIA 110 HP, MOTOR DIESEL- CHP DIURNO. AF_05/2017</t>
  </si>
  <si>
    <t>COMPRESSOR DE AR, VAZAO DE 10 PCM, RESERVATORIO 100 L, PRESSAO DE TRABALHO ENTRE 6,9 E 9,7 BAR, POTENCIA 2 HP, TENSAO 110/220 V - CHP DIURNO. AF_05/2017</t>
  </si>
  <si>
    <t>ROLO COMPACTADOR DE PNEUS, ESTATICO, PRESSAO VARIAVEL, POTENCIA 110 HP, PESO SEM/COM LASTRO 10,8/27 T, LARGURA DE ROLAGEM 2,30 M - CHP DIURNO. AF_06/2017</t>
  </si>
  <si>
    <t>ESCAVADEIRA HIDRÁULICA SOBRE ESTEIRAS, CAÇAMBA 0,80 M3, PESO OPERACIONAL 17 T, POTENCIA BRUTA 111 HP - CHI DIURNO. AF_06/2014</t>
  </si>
  <si>
    <t>CHI</t>
  </si>
  <si>
    <t>RETROESCAVADEIRA SOBRE RODAS COM CARREGADEIRA, TRAÇÃO 4X4, POTÊNCIA LÍQ. 88 HP, CAÇAMBA CARREG. CAP. MÍN. 1 M3, CAÇAMBA RETRO CAP. 0,26 M3, PESO OPERACIONAL MÍN. 6.674 KG, PROFUNDIDADE ESCAVAÇÃO MÁX. 4,37 M - CHI DIURNO. AF_06/2014</t>
  </si>
  <si>
    <t>RETROESCAVADEIRA SOBRE RODAS COM CARREGADEIRA, TRAÇÃO 4X2, POTÊNCIA LÍQ. 79 HP, CAÇAMBA CARREG. CAP. MÍN. 1 M3, CAÇAMBA RETRO CAP. 0,20 M3, PESO OPERACIONAL MÍN. 6.570 KG, PROFUNDIDADE ESCAVAÇÃO MÁX. 4,37 M - CHI DIURNO. AF_06/2014</t>
  </si>
  <si>
    <t>ROLO COMPACTADOR VIBRATÓRIO DE UM CILINDRO AÇO LISO, POTÊNCIA 80 HP, PESO OPERACIONAL MÁXIMO 8,1 T, IMPACTO DINÂMICO 16,15 / 9,5 T, LARGURA DE TRABALHO 1,68 M - CHI DIURNO. AF_06/2014</t>
  </si>
  <si>
    <t>GRADE DE DISCO CONTROLE REMOTO REBOCÁVEL, COM 24 DISCOS 24 X 6 MM COM PNEUS PARA TRANSPORTE - CHI DIURNO. AF_06/2014</t>
  </si>
  <si>
    <t>MOTOBOMBA CENTRÍFUGA, MOTOR A GASOLINA, POTÊNCIA 5,42 HP, BOCAIS 1 1/2" X 1", DIÂMETRO ROTOR 143 MM HM/Q = 6 MCA / 16,8 M3/H A 38 MCA / 6,6 M3/H - CHI DIURNO. AF_06/2014</t>
  </si>
  <si>
    <t>CAMINHÃO TOCO, PBT 16.000 KG, CARGA ÚTIL MÁX. 10.685 KG, DIST. ENTRE EIXOS 4,8 M, POTÊNCIA 189 CV, INCLUSIVE CARROCERIA FIXA ABERTA DE MADEIRA P/ TRANSPORTE GERAL DE CARGA SECA, DIMEN. APROX. 2,5 X 7,00 X 0,50 M - CHI DIURNO. AF_06/2014</t>
  </si>
  <si>
    <t>USINA DE CONCRETO FIXA, CAPACIDADE NOMINAL DE 90 A 120 M3/H, SEM SILO - CHI DIURNO. AF_07/2016</t>
  </si>
  <si>
    <t>VIBROACABADORA DE ASFALTO SOBRE ESTEIRAS, LARGURA DE PAVIMENTAÇÃO 1,90 M A 5,30 M, POTÊNCIA 105 HP CAPACIDADE 450 T/H - CHI DIURNO. AF_11/2014</t>
  </si>
  <si>
    <t>VASSOURA MECÂNICA REBOCÁVEL COM ESCOVA CILÍNDRICA, LARGURA ÚTIL DE VARRIMENTO DE 2,44 M - CHI DIURNO. AF_06/2014</t>
  </si>
  <si>
    <t>TRATOR DE PNEUS, POTÊNCIA 122 CV, TRAÇÃO 4X4, PESO COM LASTRO DE 4.510 KG - CHI DIURNO. AF_06/2014</t>
  </si>
  <si>
    <t>TRATOR DE ESTEIRAS, POTÊNCIA 170 HP, PESO OPERACIONAL 19 T, CAÇAMBA 5,2 M3 - CHI DIURNO. AF_06/2014</t>
  </si>
  <si>
    <t>TRATOR DE ESTEIRAS, POTÊNCIA 150 HP, PESO OPERACIONAL 16,7 T, COM RODA MOTRIZ ELEVADA E LÂMINA 3,18 M3 - CHI DIURNO. AF_06/2014</t>
  </si>
  <si>
    <t>TRATOR DE ESTEIRAS, POTÊNCIA 347 HP, PESO OPERACIONAL 38,5 T, COM LÂMINA 8,70 M3 - CHI DIURNO. AF_06/2014</t>
  </si>
  <si>
    <t>ROLO COMPACTADOR VIBRATÓRIO REBOCÁVEL, CILINDRO DE AÇO LISO, POTÊNCIA DE TRAÇÃO DE 65 CV, PESO 4,7 T, IMPACTO DINÂMICO 18,3 T, LARGURA DE TRABALHO 1,67 M - CHI DIURNO. AF_02/2016</t>
  </si>
  <si>
    <t>ROLO COMPACTADOR VIBRATÓRIO TANDEM AÇO LISO, POTÊNCIA 58 HP, PESO SEM/COM LASTRO 6,5 / 9,4 T, LARGURA DE TRABALHO 1,2 M - CHI DIURNO. AF_06/2014</t>
  </si>
  <si>
    <t>RETROESCAVADEIRA SOBRE RODAS COM CARREGADEIRA, TRAÇÃO 4X4, POTÊNCIA LÍQ. 72 HP, CAÇAMBA CARREG. CAP. MÍN. 0,79 M3, CAÇAMBA RETRO CAP. 0,18 M3, PESO OPERACIONAL MÍN. 7.140 KG, PROFUNDIDADE ESCAVAÇÃO MÁX. 4,50 M - CHI DIURNO. AF_06/2014</t>
  </si>
  <si>
    <t>ROLO COMPACTADOR VIBRATÓRIO PÉ DE CARNEIRO, OPERADO POR CONTROLE REMOTO, POTÊNCIA 12,5 KW, PESO OPERACIONAL 1,675 T, LARGURA DE TRABALHO 0,85 M - CHI DIURNO. AF_02/2016</t>
  </si>
  <si>
    <t>USINA DE LAMA ASFÁLTICA, PROD 30 A 50 T/H, SILO DE AGREGADO 7 M3, RESERVATÓRIOS PARA EMULSÃO E ÁGUA DE 2,3 M3 CADA, MISTURADOR TIPO PUG MILL A SER MONTADO SOBRE CAMINHÃO - CHI DIURNO. AF_10/2014</t>
  </si>
  <si>
    <t>CAMINHÃO TOCO, PESO BRUTO TOTAL 14.300 KG, CARGA ÚTIL MÁXIMA 9590 KG, DISTÂNCIA ENTRE EIXOS 4,76 M, POTÊNCIA 185 CV (NÃO INCLUI CARROCERIA) - CHI DIURNO. AF_06/2014</t>
  </si>
  <si>
    <t>CAMINHÃO TOCO, PESO BRUTO TOTAL 16.000 KG, CARGA ÚTIL MÁXIMA DE 10.685 KG, DISTÂNCIA ENTRE EIXOS 4,80 M, POTÊNCIA 189 CV EXCLUSIVE CARROCERIA - CHI DIURNO. AF_06/2014</t>
  </si>
  <si>
    <t>CAMINHÃO PIPA 10.000 L TRUCADO, PESO BRUTO TOTAL 23.000 KG, CARGA ÚTIL MÁXIMA 15.935 KG, DISTÂNCIA ENTRE EIXOS 4,8 M, POTÊNCIA 230 CV, INCLUSIVE TANQUE DE AÇO PARA TRANSPORTE DE ÁGUA - CHI DIURNO. AF_06/2014</t>
  </si>
  <si>
    <t>ESPARGIDOR DE ASFALTO PRESSURIZADO COM TANQUE DE 2500 L, REBOCÁVEL COM MOTOR A GASOLINA POTÊNCIA 3,4 HP - CHI DIURNO. AF_07/2014</t>
  </si>
  <si>
    <t>GRADE DE DISCO REBOCÁVEL COM 20 DISCOS 24" X 6 MM COM PNEUS PARA TRANSPORTE - CHI DIURNO. AF_06/2014</t>
  </si>
  <si>
    <t>GUINDAUTO HIDRÁULICO, CAPACIDADE MÁXIMA DE CARGA 6200 KG, MOMENTO MÁXIMO DE CARGA 11,7 TM, ALCANCE MÁXIMO HORIZONTAL 9,70 M, INCLUSIVE CAMINHÃO TOCO PBT 16.000 KG, POTÊNCIA DE 189 CV - CHI DIURNO. AF_06/2014</t>
  </si>
  <si>
    <t>MOTONIVELADORA POTÊNCIA BÁSICA LÍQUIDA (PRIMEIRA MARCHA) 125 HP, PESO BRUTO 13032 KG, LARGURA DA LÂMINA DE 3,7 M - CHI DIURNO. AF_06/2014</t>
  </si>
  <si>
    <t>PÁ CARREGADEIRA SOBRE RODAS, POTÊNCIA LÍQUIDA 128 HP, CAPACIDADE DA CAÇAMBA 1,7 A 2,8 M3, PESO OPERACIONAL 11632 KG - CHI DIURNO. AF_06/2014</t>
  </si>
  <si>
    <t>PÁ CARREGADEIRA SOBRE RODAS, POTÊNCIA 197 HP, CAPACIDADE DA CAÇAMBA 2,5 A 3,5 M3, PESO OPERACIONAL 18338 KG - CHI DIURNO. AF_06/2014</t>
  </si>
  <si>
    <t>MARTELETE OU ROMPEDOR PNEUMÁTICO MANUAL, 28 KG, COM SILENCIADOR - CHI DIURNO. AF_07/2016</t>
  </si>
  <si>
    <t>COMPRESSOR DE AR REBOCÁVEL, VAZÃO 189 PCM, PRESSÃO EFETIVA DE TRABALHO 102 PSI, MOTOR DIESEL, POTÊNCIA 63 CV - CHI DIURNO. AF_06/2015</t>
  </si>
  <si>
    <t>CAMINHÃO BASCULANTE 6 M3, PESO BRUTO TOTAL 16.000 KG, CARGA ÚTIL MÁXIMA 13.071 KG, DISTÂNCIA ENTRE EIXOS 4,80 M, POTÊNCIA 230 CV INCLUSIVE CAÇAMBA METÁLICA - CHI DIURNO. AF_06/2014</t>
  </si>
  <si>
    <t>CAMINHÃO PIPA 6.000 L, PESO BRUTO TOTAL 13.000 KG, DISTÂNCIA ENTRE EIXOS 4,80 M, POTÊNCIA 189 CV INCLUSIVE TANQUE DE AÇO PARA TRANSPORTE DE ÁGUA, CAPACIDADE 6 M3 - CHI DIURNO. AF_06/2014</t>
  </si>
  <si>
    <t>ROLO COMPACTADOR DE PNEUS ESTÁTICO, PRESSÃO VARIÁVEL, POTÊNCIA 111 HP, PESO SEM/COM LASTRO 9,5 / 26 T, LARGURA DE TRABALHO 1,90 M - CHI DIURNO. AF_07/2014</t>
  </si>
  <si>
    <t>TANQUE DE ASFALTO ESTACIONÁRIO COM SERPENTINA, CAPACIDADE 30.000 L - CHI DIURNO. AF_06/2014</t>
  </si>
  <si>
    <t>MOTOBOMBA TRASH (PARA ÁGUA SUJA) AUTO ESCORVANTE, MOTOR GASOLINA DE 6,41 HP, DIÂMETROS DE SUCÇÃO X RECALQUE: 3" X 3", HM/Q = 10 MCA / 60 M3/H A 23 MCA / 0 M3/H - CHI DIURNO. AF_10/2014</t>
  </si>
  <si>
    <t>ROLO COMPACTADOR PE DE CARNEIRO VIBRATORIO, POTENCIA 125 HP, PESO OPERACIONAL SEM/COM LASTRO 11,95 / 13,30 T, IMPACTO DINAMICO 38,5 / 22,5 T, LARGURA DE TRABALHO 2,15 M - CHI DIURNO. AF_06/2014</t>
  </si>
  <si>
    <t>CAMINHÃO BASCULANTE 6 M3 TOCO, PESO BRUTO TOTAL 16.000 KG, CARGA ÚTIL MÁXIMA 11.130 KG, DISTÂNCIA ENTRE EIXOS 5,36 M, POTÊNCIA 185 CV, INCLUSIVE CAÇAMBA METÁLICA - CHI DIURNO. AF_06/2014</t>
  </si>
  <si>
    <t>GRUPO GERADOR ESTACIONÁRIO, MOTOR DIESEL POTÊNCIA 170 KVA - CHI DIURNO. AF_02/2016</t>
  </si>
  <si>
    <t>GRUPO DE SOLDAGEM COM GERADOR A DIESEL 60 CV PARA SOLDA ELÉTRICA, SOBRE 04 RODAS, COM MOTOR 4 CILINDROS 600 A - CHI DIURNO. AF_02/2016</t>
  </si>
  <si>
    <t>ESCAVADEIRA HIDRÁULICA SOBRE ESTEIRAS, CAÇAMBA 0,80 M3, PESO OPERACIONAL 17,8 T, POTÊNCIA LÍQUIDA 110 HP - CHI DIURNO. AF_10/2014</t>
  </si>
  <si>
    <t>BETONEIRA CAPACIDADE NOMINAL 400 L, CAPACIDADE DE MISTURA 310 L, MOTOR A DIESEL POTÊNCIA 5,0 HP, SEM CARREGADOR - CHI DIURNO. AF_06/2014</t>
  </si>
  <si>
    <t>MISTURADOR DE ARGAMASSA, EIXO HORIZONTAL, CAPACIDADE DE MISTURA 300 KG, MOTOR ELÉTRICO POTÊNCIA 5 CV - CHI DIURNO. AF_06/2014</t>
  </si>
  <si>
    <t>MISTURADOR DE ARGAMASSA, EIXO HORIZONTAL, CAPACIDADE DE MISTURA 600 KG, MOTOR ELÉTRICO POTÊNCIA 7,5 CV - CHI DIURNO. AF_06/2014</t>
  </si>
  <si>
    <t>MISTURADOR DE ARGAMASSA, EIXO HORIZONTAL, CAPACIDADE DE MISTURA 160 KG, MOTOR ELÉTRICO POTÊNCIA 3 CV - CHI DIURNO. AF_06/2014</t>
  </si>
  <si>
    <t>PROJETOR DE ARGAMASSA, CAPACIDADE DE PROJEÇÃO 1,5 M3/H, ALCANCE DE 30 ATÉ 60 M, MOTOR ELÉTRICO POTÊNCIA 7,5 HP - CHI DIURNO. AF_06/2014</t>
  </si>
  <si>
    <t>PROJETOR DE ARGAMASSA, CAPACIDADE DE PROJEÇÃO 2 M3/H, ALCANCE ATÉ 50 M, MOTOR ELÉTRICO POTÊNCIA 7,5 HP - CHI DIURNO. AF_06/2014</t>
  </si>
  <si>
    <t>BETONEIRA CAPACIDADE NOMINAL DE 400 L, CAPACIDADE DE MISTURA 280 L, MOTOR ELÉTRICO TRIFÁSICO POTÊNCIA DE 2 CV, SEM CARREGADOR - CHI DIURNO. AF_10/2014</t>
  </si>
  <si>
    <t>TRATOR DE ESTEIRAS, POTÊNCIA 125 HP, PESO OPERACIONAL 12,9 T, COM LÂMINA 2,7 M3 - CHI DIURNO. AF_10/2014</t>
  </si>
  <si>
    <t>ESCAVADEIRA HIDRÁULICA SOBRE ESTEIRAS, CAÇAMBA 1,20 M3, PESO OPERACIONAL 21 T, POTÊNCIA BRUTA 155 HP - CHI DIURNO. AF_06/2014</t>
  </si>
  <si>
    <t>BOMBA SUBMERSÍVEL ELÉTRICA TRIFÁSICA, POTÊNCIA 2,96 HP, Ø ROTOR 144 MM SEMI-ABERTO, BOCAL DE SAÍDA Ø 2, HM/Q = 2 MCA / 38,8 M3/H A 28 MCA / 5 M3/H - CHI DIURNO. AF_06/2014</t>
  </si>
  <si>
    <t>TANQUE DE ASFALTO ESTACIONÁRIO COM MAÇARICO, CAPACIDADE 20.000 L - CHI DIURNO. AF_06/2014</t>
  </si>
  <si>
    <t>TRATOR DE ESTEIRAS, POTÊNCIA 100 HP, PESO OPERACIONAL 9,4 T, COM LÂMINA 2,19 M3 - CHI DIURNO. AF_06/2014</t>
  </si>
  <si>
    <t>TRATOR DE PNEUS, POTÊNCIA 85 CV, TRAÇÃO 4X4, PESO COM LASTRO DE 4.675 KG - CHI DIURNO. AF_06/2014</t>
  </si>
  <si>
    <t>BATE-ESTACAS POR GRAVIDADE, POTÊNCIA DE 160 HP, PESO DO MARTELO ATÉ 3 TONELADAS - CHI DIURNO. AF_11/2014</t>
  </si>
  <si>
    <t>BETONEIRA CAPACIDADE NOMINAL DE 600 L, CAPACIDADE DE MISTURA 360 L, MOTOR ELÉTRICO TRIFÁSICO POTÊNCIA DE 4 CV, SEM CARREGADOR - CHI DIURNO. AF_11/2014</t>
  </si>
  <si>
    <t>FRESADORA DE ASFALTO A FRIO SOBRE RODAS, LARGURA FRESAGEM DE 1,0 M, POTÊNCIA 208 HP - CHI DIURNO. AF_11/2014</t>
  </si>
  <si>
    <t>FRESADORA DE ASFALTO A FRIO SOBRE RODAS, LARGURA FRESAGEM DE 2,0 M, POTÊNCIA 550 HP - CHI DIURNO. AF_11/2014</t>
  </si>
  <si>
    <t>RECICLADORA DE ASFALTO A FRIO SOBRE RODAS, LARGURA FRESAGEM DE 2,0 M, POTÊNCIA 422 HP - CHI DIURNO. AF_11/2014</t>
  </si>
  <si>
    <t>VIBROACABADORA DE ASFALTO SOBRE ESTEIRAS, LARGURA DE PAVIMENTAÇÃO 2,13 M A 4,55 M, POTÊNCIA 100 HP, CAPACIDADE 400 T/H - CHI DIURNO. AF_11/2014</t>
  </si>
  <si>
    <t>GUINDASTE HIDRÁULICO AUTOPROPELIDO, COM LANÇA TELESCÓPICA 28,80 M, CAPACIDADE MÁXIMA 30 T, POTÊNCIA 97 KW, TRAÇÃO 4 X 4 - CHI DIURNO. AF_11/2014</t>
  </si>
  <si>
    <t>BETONEIRA CAPACIDADE NOMINAL DE 600 L, CAPACIDADE DE MISTURA 440 L, MOTOR A DIESEL POTÊNCIA 10 HP, COM CARREGADOR - CHI DIURNO. AF_11/2014</t>
  </si>
  <si>
    <t>CAMINHÃO BASCULANTE 14 M3, COM CAVALO MECÂNICO DE CAPACIDADE MÁXIMA DE TRAÇÃO COMBINADO DE 36000 KG, POTÊNCIA 286 CV, INCLUSIVE SEMIREBOQUE COM CAÇAMBA METÁLICA - CHI DIURNO. AF_12/2014</t>
  </si>
  <si>
    <t>CAMINHÃO BASCULANTE 18 M3, COM CAVALO MECÂNICO DE CAPACIDADE MÁXIMA DE TRAÇÃO COMBINADO DE 45000 KG, POTÊNCIA 330 CV, INCLUSIVE SEMIREBOQUE COM CAÇAMBA METÁLICA - CHI DIURNO. AF_12/2014</t>
  </si>
  <si>
    <t>VIBRADOR DE IMERSÃO, DIÂMETRO DE PONTEIRA 45MM, MOTOR ELÉTRICO TRIFÁSICO POTÊNCIA DE 2 CV - CHI DIURNO. AF_06/2015</t>
  </si>
  <si>
    <t>PERFURATRIZ MANUAL, TORQUE MÁXIMO 83 N.M, POTÊNCIA 5 CV, COM DIÂMETRO MÁXIMO 4" - CHI DIURNO. AF_06/2015</t>
  </si>
  <si>
    <t>PERFURATRIZ SOBRE ESTEIRA, TORQUE MÁXIMO 600 KGF, PESO MÉDIO 1000 KG, POTÊNCIA 20 HP, DIÂMETRO MÁXIMO 10" - CHI DIURNO. AF_06/2015</t>
  </si>
  <si>
    <t>MISTURADOR DUPLO HORIZONTAL DE ALTA TURBULÊNCIA, CAPACIDADE / VOLUME 2 X 500 LITROS, MOTORES ELÉTRICOS MÍNIMO 5 CV CADA, PARA NATA CIMENTO, ARGAMASSA E OUTROS - CHI DIURNO. AF_06/2015</t>
  </si>
  <si>
    <t>BOMBA TRIPLEX, PARA INJEÇÃO DE NATA DE CIMENTO, VAZÃO MÁXIMA DE 100 LITROS/MINUTO, PRESSÃO MÁXIMA DE 70 BAR - CHI DIURNO. AF_06/2015</t>
  </si>
  <si>
    <t>BOMBA CENTRÍFUGA MONOESTÁGIO COM MOTOR ELÉTRICO MONOFÁSICO, POTÊNCIA 15 HP, DIÂMETRO DO ROTOR 173 MM, HM/Q = 30 MCA / 90 M3/H A 45 MCA / 55 M3/H - CHI DIURNO. AF_06/2015</t>
  </si>
  <si>
    <t>BOMBA DE PROJEÇÃO DE CONCRETO SECO, POTÊNCIA 10 CV, VAZÃO 3 M3/H - CHI DIURNO. AF_06/2015</t>
  </si>
  <si>
    <t>BOMBA DE PROJEÇÃO DE CONCRETO SECO, POTÊNCIA 10 CV, VAZÃO 6 M3/H - CHI DIURNO. AF_06/2015</t>
  </si>
  <si>
    <t>PROJETOR PNEUMÁTICO DE ARGAMASSA PARA CHAPISCO E REBOCO COM RECIPIENTE ACOPLADO, TIPO CANEQUINHA, COM COMPRESSOR DE AR REBOCÁVEL VAZÃO 89 PCM E MOTOR DIESEL DE 20 CV - CHI DIURNO. AF_06/2015</t>
  </si>
  <si>
    <t>PERFURATRIZ COM TORRE METÁLICA PARA EXECUÇÃO DE ESTACA HÉLICE CONTÍNUA, PROFUNDIDADE MÁXIMA DE 30 M, DIÂMETRO MÁXIMO DE 800 MM, POTÊNCIA INSTALADA DE 268 HP, MESA ROTATIVA COM TORQUE MÁXIMO DE 170 KNM - CHI DIURNO. AF_06/2015</t>
  </si>
  <si>
    <t>PERFURATRIZ HIDRÁULICA SOBRE CAMINHÃO COM TRADO CURTO ACOPLADO, PROFUNDIDADE MÁXIMA DE 20 M, DIÂMETRO MÁXIMO DE 1500 MM, POTÊNCIA INSTALADA DE 137 HP, MESA ROTATIVA COM TORQUE MÁXIMO DE 30 KNM - CHI DIURNO. AF_06/2015</t>
  </si>
  <si>
    <t>MANIPULADOR TELESCÓPICO, POTÊNCIA DE 85 HP, CAPACIDADE DE CARGA DE 3.500 KG, ALTURA MÁXIMA DE ELEVAÇÃO DE 12,3 M - CHI DIURNO. AF_06/2015</t>
  </si>
  <si>
    <t>MINICARREGADEIRA SOBRE RODAS, POTÊNCIA LÍQUIDA DE 47 HP, CAPACIDADE NOMINAL DE OPERAÇÃO DE 646 KG - CHI DIURNO. AF_06/2015</t>
  </si>
  <si>
    <t>COMPRESSOR DE AR REBOCÁVEL, VAZÃO 89 PCM, PRESSÃO EFETIVA DE TRABALHO 102 PSI, MOTOR DIESEL, POTÊNCIA 20 CV - CHI DIURNO. AF_06/2015</t>
  </si>
  <si>
    <t>COMPRESSOR DE AR REBOCAVEL, VAZÃO 250 PCM, PRESSAO DE TRABALHO 102 PSI, MOTOR A DIESEL POTÊNCIA 81 CV - CHI DIURNO. AF_06/2015</t>
  </si>
  <si>
    <t>COMPRESSOR DE AR REBOCÁVEL, VAZÃO 748 PCM, PRESSÃO EFETIVA DE TRABALHO 102 PSI, MOTOR DIESEL, POTÊNCIA 210 CV - CHI DIURNO. AF_06/2015</t>
  </si>
  <si>
    <t>COMPRESSOR DE AR REBOCAVEL, VAZÃO 400 PCM, PRESSAO DE TRABALHO 102 PSI, MOTOR A DIESEL POTÊNCIA 110 CV - CHI DIURNO. AF_06/2015</t>
  </si>
  <si>
    <t>CAMINHÃO TRUCADO (C/ TERCEIRO EIXO) ELETRÔNICO - POTÊNCIA 231CV - PBT = 22000KG - DIST. ENTRE EIXOS 5170 MM - INCLUI CARROCERIA FIXA ABERTA DE MADEIRA - CHI DIURNO. AF_06/2015</t>
  </si>
  <si>
    <t>PLACA VIBRATÓRIA REVERSÍVEL COM MOTOR 4 TEMPOS A GASOLINA, FORÇA CENTRÍFUGA DE 25 KN (2500 KGF), POTÊNCIA 5,5 CV - CHI DIURNO. AF_08/2015</t>
  </si>
  <si>
    <t>CORTADORA DE PISO COM MOTOR 4 TEMPOS A GASOLINA, POTÊNCIA DE 13 HP, COM DISCO DE CORTE DIAMANTADO SEGMENTADO PARA CONCRETO, DIÂMETRO DE 350 MM, FURO DE 1" (14 X 1") - CHI DIURNO. AF_08/2015</t>
  </si>
  <si>
    <t>CAMINHÃO BASCULANTE 10 M3, TRUCADO CABINE SIMPLES, PESO BRUTO TOTAL 23.000 KG, CARGA ÚTIL MÁXIMA 15.935 KG, DISTÂNCIA ENTRE EIXOS 4,80 M, POTÊNCIA 230 CV INCLUSIVE CAÇAMBA METÁLICA - CHI DIURNO. AF_06/2014</t>
  </si>
  <si>
    <t>CAMINHÃO TOCO, PBT 14.300 KG, CARGA ÚTIL MÁX. 9.710 KG, DIST. ENTRE EIXOS 3,56 M, POTÊNCIA 185 CV, INCLUSIVE CARROCERIA FIXA ABERTA DE MADEIRA P/ TRANSPORTE GERAL DE CARGA SECA, DIMEN. APROX. 2,50 X 6,50 X 0,50 M - CHI DIURNO. AF_06/2014</t>
  </si>
  <si>
    <t>ESPARGIDOR DE ASFALTO PRESSURIZADO, TANQUE 6 M3 COM ISOLAÇÃO TÉRMICA, AQUECIDO COM 2 MAÇARICOS, COM BARRA ESPARGIDORA 3,60 M, MONTADO SOBRE CAMINHÃO  TOCO, PBT 14.300 KG, POTÊNCIA 185 CV - CHI DIURNO. AF_08/2015</t>
  </si>
  <si>
    <t>COMPACTADOR DE SOLOS DE PERCUSSÃO (SOQUETE) COM MOTOR A GASOLINA 4 TEMPOS, POTÊNCIA 4 CV - CHI DIURNO. AF_08/2015</t>
  </si>
  <si>
    <t>GUINDAUTO HIDRÁULICO, CAPACIDADE MÁXIMA DE CARGA 6500 KG, MOMENTO MÁXIMO DE CARGA 5,8 TM, ALCANCE MÁXIMO HORIZONTAL 7,60 M, INCLUSIVE CAMINHÃO TOCO PBT 9.700 KG, POTÊNCIA DE 160 CV - CHI DIURNO. AF_08/2015</t>
  </si>
  <si>
    <t>CAMINHÃO DE TRANSPORTE DE MATERIAL ASFÁLTICO 30.000 L, COM CAVALO MECÂNICO DE CAPACIDADE MÁXIMA DE TRAÇÃO COMBINADO DE 66.000 KG, POTÊNCIA 360 CV, INCLUSIVE TANQUE DE ASFALTO COM SERPENTINA - CHI DIURNO. AF_08/2015</t>
  </si>
  <si>
    <t>SERRA CIRCULAR DE BANCADA COM MOTOR ELÉTRICO POTÊNCIA DE 5HP, COM COIFA PARA DISCO 10" - CHI DIURNO. AF_08/2015</t>
  </si>
  <si>
    <t>DISTRIBUIDOR DE AGREGADOS REBOCAVEL, CAPACIDADE 1,9 M³, LARGURA DE TRABALHO 3,66 M - CHI DIURNO. AF_11/2015</t>
  </si>
  <si>
    <t>CAMINHÃO PARA EQUIPAMENTO DE LIMPEZA A SUCÇÃO COM CAMINHÃO TRUCADO DE PESO BRUTO TOTAL 23000 KG, CARGA ÚTIL MÁXIMA 15935 KG, DISTÂNCIA ENTRE EIXOS 4,80 M, POTÊNCIA 230 CV, INCLUSIVE LIMPADORA A SUCÇÃO, TANQUE 12000 L - CHI DIURNO. AF_11/2015</t>
  </si>
  <si>
    <t>PENEIRA ROTATIVA COM MOTOR ELÉTRICO TRIFÁSICO DE 2 CV, CILINDRO DE 1 M X 0,60 M, COM FUROS DE 3,17 MM - CHI DIURNO. AF_11/2015</t>
  </si>
  <si>
    <t>DOSADOR DE AREIA, CAPACIDADE DE 26 LITROS - CHI DIURNO. AF_11/2015</t>
  </si>
  <si>
    <t>CAMINHONETE COM MOTOR A DIESEL, POTÊNCIA 180 CV, CABINE DUPLA, 4X4 - CHI DIURNO. AF_11/2015</t>
  </si>
  <si>
    <t>CAMINHONETE CABINE SIMPLES COM MOTOR 1.6 FLEX, CÂMBIO MANUAL, POTÊNCIA 101/104 CV, 2 PORTAS - CHI DIURNO. AF_11/2015</t>
  </si>
  <si>
    <t>CAMINHÃO DE TRANSPORTE DE MATERIAL ASFÁLTICO 20.000 L, COM CAVALO MECÂNICO DE CAPACIDADE MÁXIMA DE TRAÇÃO COMBINADO DE 45.000 KG, POTÊNCIA 330 CV, INCLUSIVE TANQUE DE ASFALTO COM MAÇARICO - CHI DIURNO. AF_12/2015</t>
  </si>
  <si>
    <t>APARELHO PARA CORTE E SOLDA OXI-ACETILENO SOBRE RODAS, INCLUSIVE CILINDROS E MAÇARICOS - CHI DIURNO. AF_12/2015</t>
  </si>
  <si>
    <t>MÁQUINA EXTRUSORA DE CONCRETO PARA GUIAS E SARJETAS, MOTOR A DIESEL, POTÊNCIA 14 CV - CHI DIURNO. AF_12/2015</t>
  </si>
  <si>
    <t>MARTELO PERFURADOR PNEUMÁTICO MANUAL, HASTE 25 X 75 MM, 21 KG - CHI DIURNO. AF_12/2015</t>
  </si>
  <si>
    <t>PERFURATRIZ COM TORRE METÁLICA PARA EXECUÇÃO DE ESTACA HÉLICE CONTÍNUA, PROFUNDIDADE MÁXIMA DE 32 M, DIÂMETRO MÁXIMO DE 1000 MM, POTÊNCIA INSTALADA DE 350 HP, MESA ROTATIVA COM TORQUE MÁXIMO DE 263 KNM - CHI DIURNO. AF_01/2016</t>
  </si>
  <si>
    <t>BETONEIRA CAPACIDADE NOMINAL 400 L, CAPACIDADE DE MISTURA 310 L, MOTOR A GASOLINA POTÊNCIA 5,5 HP, SEM CARREGADOR - CHI DIURNO. AF_02/2016</t>
  </si>
  <si>
    <t>ROLO COMPACTADOR VIBRATÓRIO PÉ DE CARNEIRO PARA SOLOS, POTÊNCIA 80 HP, PESO OPERACIONAL SEM/COM LASTRO 7,4 / 8,8 T, LARGURA DE TRABALHO 1,68 M - CHI DIURNO. AF_02/2016</t>
  </si>
  <si>
    <t>GRUA ASCENSIONAL, LANÇA DE 30 M, CAPACIDADE DE 1,0 T A 30 M, ALTURA ATÉ 39 M - CHI DIURNO. AF_03/2016</t>
  </si>
  <si>
    <t>GUINCHO ELÉTRICO DE COLUNA, CAPACIDADE 400 KG, COM MOTO FREIO, MOTOR TRIFÁSICO DE 1,25 CV - CHI DIURNO. AF_03/2016</t>
  </si>
  <si>
    <t>GUINDASTE HIDRÁULICO AUTOPROPELIDO, COM LANÇA TELESCÓPICA 40 M, CAPACIDADE MÁXIMA 60 T, POTÊNCIA 260 KW - CHI DIURNO. AF_03/2016</t>
  </si>
  <si>
    <t>GUINDAUTO HIDRÁULICO, CAPACIDADE MÁXIMA DE CARGA 3300 KG, MOMENTO MÁXIMO DE CARGA 5,8 TM, ALCANCE MÁXIMO HORIZONTAL 7,60 M, INCLUSIVE CAMINHÃO TOCO PBT 16.000 KG, POTÊNCIA DE 189 CV - CHI DIURNO. AF_03/2016</t>
  </si>
  <si>
    <t>MÁQUINA JATO DE PRESSAO PORTÁTIL PARA JATEAMENTO, CONTROLE AUTOMATICO REMOTO, CAMARA DE 1 SAIDA, CAPACIDADE 280 L, DIAMETRO 670 MM, BICO DE JATO CURTO VENTURI DE 5/16, MANGUEIRA DE 1 COM COMPRESSOR DE AR REBOCÁVEL VAZÃO 189 PCM E MOTOR DIESEL DE 63 CV- CHI DIURNO. AF_03/2016</t>
  </si>
  <si>
    <t>GERADOR PORTÁTIL MONOFÁSICO, POTÊNCIA 5500 VA, MOTOR A GASOLINA, POTÊNCIA DO MOTOR 13 CV - CHI DIURNO. AF_03/2016</t>
  </si>
  <si>
    <t>GRUPO GERADOR REBOCÁVEL, POTÊNCIA 66 KVA, MOTOR A DIESEL - CHI DIURNO. AF_03/2016</t>
  </si>
  <si>
    <t>GRUPO GERADOR ESTACIONÁRIO, POTÊNCIA 150 KVA, MOTOR A DIESEL- CHI DIURNO. AF_03/2016</t>
  </si>
  <si>
    <t>USINA DE MISTURA ASFÁLTICA À QUENTE, TIPO CONTRA FLUXO, PROD 40 A 80 TON/HORA - CHI DIURNO. AF_03/2016</t>
  </si>
  <si>
    <t>USINA DE ASFALTO À FRIO, CAPACIDADE DE 40 A 60 TON/HORA, ELÉTRICA POTÊNCIA 30 CV - CHI DIURNO. AF_03/2016</t>
  </si>
  <si>
    <t>USINA MISTURADORA DE SOLOS, CAPACIDADE DE 200 A 500 TON/H, POTENCIA 75KW - CHI DIURNO. AF_07/2016</t>
  </si>
  <si>
    <t>DISTRIBUIDOR DE AGREGADOS AUTOPROPELIDO, CAP 3 M3, A DIESEL, POTÊNCIA 176CV - CHI DIURNO. AF_07/2016</t>
  </si>
  <si>
    <t>TALHA MANUAL DE CORRENTE, CAPACIDADE DE 2 TON. COM ELEVAÇÃO DE 3 M - CHI DIURNO. AF_07/2016</t>
  </si>
  <si>
    <t>GRUA ASCENCIONAL, LANÇA DE 42 M, CAPACIDADE DE 1,5 T A 30 M, ALTURA ATÉ 39 M - CHI DIURNO. AF_08/2016</t>
  </si>
  <si>
    <t>PULVERIZADOR DE TINTA ELÉTRICO/MÁQUINA DE PINTURA AIRLESS, VAZÃO 2 L/MIN - CHI DIURNO. AF_08/2016</t>
  </si>
  <si>
    <t>MARTELO DEMOLIDOR PNEUMÁTICO MANUAL, 32 KG - CHI DIURNO. AF_09/2016</t>
  </si>
  <si>
    <t>COMPACTADOR DE SOLOS DE PERCUSÃO (SOQUETE) COM MOTOR A GASOLINA, POTÊNCIA 3 CV - CHI DIURNO. AF_09/2016</t>
  </si>
  <si>
    <t>RÉGUA VIBRATÓRIA DUPLA PARA CONCRETO, PESO DE 60KG, COMPRIMENTO 4 M, COM MOTOR A GASOLINA, POTÊNCIA 5,5 HP - CHI DIURNO. AF_09/2016</t>
  </si>
  <si>
    <t>POLIDORA DE PISO (POLITRIZ), PESO DE 100KG, DIÂMETRO 450 MM, MOTOR ELÉTRICO, POTÊNCIA 4 HP - CHI DIURNO. AF_09/2016</t>
  </si>
  <si>
    <t>DESEMPENADEIRA DE CONCRETO, PESO DE 75KG, 4 PÁS, MOTOR A GASOLINA, POTÊNCIA 5,5 HP - CHI DIURNO. AF_09/2016</t>
  </si>
  <si>
    <t>PERFURATRIZ PNEUMATICA MANUAL DE PESO MEDIO, MARTELETE, 18KG, COMPRIMENTO MÁXIMO DE CURSO DE 6 M, DIAMETRO DO PISTAO DE 5,5 CM - CHI DIURNO. AF_11/2016</t>
  </si>
  <si>
    <t>ROLO COMPACTADOR VIBRATORIO TANDEM, ACO LISO, POTENCIA 125 HP, PESO SEM/COM LASTRO 10,20/11,65 T, LARGURA DE TRABALHO 1,73 M - CHI DIURNO. AF_11/2016</t>
  </si>
  <si>
    <t>PERFURATRIZ MANUAL, TORQUE MAXIMO 55 KGF.M, POTENCIA 5 CV, COM DIAMETRO MAXIMO 8 1/2" - CHI DIURNO. AF_11/2016</t>
  </si>
  <si>
    <t>PERFURATRIZ SOBRE ESTEIRA, TORQUE MÁXIMO 600 KGF, POTÊNCIA ENTRE 50 E 60 HP, DIÂMETRO MÁXIMO 10 - CHI DIURNO. AF_11/2016</t>
  </si>
  <si>
    <t>ESCAVADEIRA HIDRAULICA SOBRE ESTEIRA, COM GARRA GIRATORIA DE MANDIBULAS, PESO OPERACIONAL ENTRE 22,00 E 25,50 TON, POTENCIA LIQUIDA ENTRE 150 E 160 HP - CHI DIURNO. AF_11/2016</t>
  </si>
  <si>
    <t>ESCAVADEIRA HIDRAULICA SOBRE ESTEIRA, EQUIPADA COM CLAMSHELL, COM CAPACIDADE DA CAÇAMBA ENTRE 1,20 E 1,50 M3, PESO OPERACIONAL ENTRE 20,00 E 22,00 TON, POTENCIA LIQUIDA ENTRE 150 E 160 HP - CHI DIURNO. AF_11/2016</t>
  </si>
  <si>
    <t>GRUPO GERADOR COM CARENAGEM, MOTOR DIESEL POTÊNCIA STANDART ENTRE 250 E 260 KVA - CHI DIURNO. AF_12/2016</t>
  </si>
  <si>
    <t>TRATOR DE PNEUS COM POTÊNCIA DE 122 CV, TRAÇÃO 4X4, COM VASSOURA MECÂNICA ACOPLADA - CHI DIURNO. AF_02/2017</t>
  </si>
  <si>
    <t>TRATOR DE PNEUS COM POTÊNCIA DE 122 CV, TRAÇÃO 4X4, COM GRADE DE DISCOS ACOPLADA - CHI DIURNO. AF_02/2017</t>
  </si>
  <si>
    <t>TRATOR DE PNEUS COM POTÊNCIA DE 85 CV, TRAÇÃO 4X4, COM GRADE DE DISCOS ACOPLADA - CHI DIURNO. AF_02/2017</t>
  </si>
  <si>
    <t>CAMINHÃO BASCULANTE 10 M3, TRUCADO, POTÊNCIA 230 CV, INCLUSIVE CAÇAMBA METÁLICA, COM DISTRIBUIDOR DE AGREGADOS ACOPLADO - CHI DIURNO. AF_02/2017</t>
  </si>
  <si>
    <t>TRATOR DE PNEUS COM POTÊNCIA DE 85 CV, TRAÇÃO 4X4, COM VASSOURA MECÂNICA ACOPLADA - CHI DIURNO. AF_02/2017</t>
  </si>
  <si>
    <t>MINICARREGADEIRA SOBRE RODAS POTENCIA 47HP CAPACIDADE OPERACAO 646 KG, COM VASSOURA MECÂNICA ACOPLADA - CHI DIURNO. AF_03/2017</t>
  </si>
  <si>
    <t>MÁQUINA DEMARCADORA DE FAIXA DE TRÁFEGO À FRIO, AUTOPROPELIDA, POTÊNCIA 38 HP - CHI DIURNO. AF_07/2016</t>
  </si>
  <si>
    <t>MINIESCAVADEIRA SOBRE ESTEIRAS, POTENCIA LIQUIDA DE *30* HP, PESO OPERACIONAL DE *3.500* KG - CHI DIURNO. AF_04/2017</t>
  </si>
  <si>
    <t>PERFURATRIZ ROTATIVA SOBRE ESTEIRA, TORQUE MAXIMO 2500 KGM, POTENCIA 110 HP, MOTOR DIESEL - CHI DIURNO. AF_05/2017</t>
  </si>
  <si>
    <t>COMPRESSOR DE AR, VAZAO DE 10 PCM, RESERVATORIO 100 L, PRESSAO DE TRABALHO ENTRE 6,9 E 9,7 BAR  POTENCIA 2 HP, TENSAO 110/220 V  CHI DIURNO. AF_05/2017</t>
  </si>
  <si>
    <t>ROLO COMPACTADOR DE PNEUS, ESTATICO, PRESSAO VARIAVEL, POTENCIA 110 HP, PESO SEM/COM LASTRO 10,8/27 T, LARGURA DE ROLAGEM 2,30 M - CHI DIURNO. AF_06/2017</t>
  </si>
  <si>
    <t>ROLO COMPACTADOR VIBRATÓRIO PÉ DE CARNEIRO PARA SOLOS, POTÊNCIA 80 HP, PESO OPERACIONAL SEM/COM LASTRO 7,4 / 8,8 T, LARGURA DE TRABALHO 1,68 M - MANUTENÇÃO. AF_02/2016</t>
  </si>
  <si>
    <t>H</t>
  </si>
  <si>
    <t>ESCAVADEIRA HIDRÁULICA SOBRE ESTEIRAS, CAÇAMBA 0,80 M3, PESO OPERACIONAL 17 T, POTENCIA BRUTA 111 HP - DEPRECIAÇÃO. AF_06/2014</t>
  </si>
  <si>
    <t>ESCAVADEIRA HIDRÁULICA SOBRE ESTEIRAS, CAÇAMBA 0,80 M3, PESO OPERACIONAL 17 T, POTENCIA BRUTA 111 HP - JUROS. AF_06/2014</t>
  </si>
  <si>
    <t>ESCAVADEIRA HIDRÁULICA SOBRE ESTEIRAS, CAÇAMBA 0,80 M3, PESO OPERACIONAL 17 T, POTENCIA BRUTA 111 HP - MANUTENÇÃO. AF_06/2014</t>
  </si>
  <si>
    <t>ESCAVADEIRA HIDRÁULICA SOBRE ESTEIRAS, CAÇAMBA 0,80 M3, PESO OPERACIONAL 17 T, POTENCIA BRUTA 111 HP - MATERIAIS NA OPERAÇÃO. AF_06/2014</t>
  </si>
  <si>
    <t>GRADE DE DISCO CONTROLE REMOTO REBOCÁVEL, COM 24 DISCOS 24 X 6 MM COM PNEUS PARA TRANSPORTE - MANUTENÇÃO. AF_06/2014</t>
  </si>
  <si>
    <t>RETROESCAVADEIRA SOBRE RODAS COM CARREGADEIRA, TRAÇÃO 4X4, POTÊNCIA LÍQ. 88 HP, CAÇAMBA CARREG. CAP. MÍN. 1 M3, CAÇAMBA RETRO CAP. 0,26 M3, PESO OPERACIONAL MÍN. 6.674 KG, PROFUNDIDADE ESCAVAÇÃO MÁX. 4,37 M - MANUTENÇÃO. AF_06/2014</t>
  </si>
  <si>
    <t>RETROESCAVADEIRA SOBRE RODAS COM CARREGADEIRA, TRAÇÃO 4X2, POTÊNCIA LÍQ. 79 HP, CAÇAMBA CARREG. CAP. MÍN. 1 M3, CAÇAMBA RETRO CAP. 0,20 M3, PESO OPERACIONAL MÍN. 6.570 KG, PROFUNDIDADE ESCAVAÇÃO MÁX. 4,37 M - MANUTENÇÃO. AF_06/2014</t>
  </si>
  <si>
    <t>RETROESCAVADEIRA SOBRE RODAS COM CARREGADEIRA, TRAÇÃO 4X2, POTÊNCIA LÍQ. 79 HP, CAÇAMBA CARREG. CAP. MÍN. 1 M3, CAÇAMBA RETRO CAP. 0,20 M3, PESO OPERACIONAL MÍN. 6.570 KG, PROFUNDIDADE ESCAVAÇÃO MÁX. 4,37 M - MATERIAIS NA OPERAÇÃO. AF_06/2014</t>
  </si>
  <si>
    <t>ROLO COMPACTADOR VIBRATÓRIO DE UM CILINDRO AÇO LISO, POTÊNCIA 80 HP, PESO OPERACIONAL MÁXIMO 8,1 T, IMPACTO DINÂMICO 16,15 / 9,5 T, LARGURA DE TRABALHO 1,68 M - MANUTENÇÃO. AF_06/2014</t>
  </si>
  <si>
    <t>MOTOBOMBA CENTRÍFUGA, MOTOR A GASOLINA, POTÊNCIA 5,42 HP, BOCAIS 1 1/2" X 1", DIÂMETRO ROTOR 143 MM HM/Q = 6 MCA / 16,8 M3/H A 38 MCA / 6,6 M3/H - MANUTENÇÃO. AF_06/2014</t>
  </si>
  <si>
    <t>MOTOBOMBA CENTRÍFUGA, MOTOR A GASOLINA, POTÊNCIA 5,42 HP, BOCAIS 1 1/2" X 1", DIÂMETRO ROTOR 143 MM HM/Q = 6 MCA / 16,8 M3/H A 38 MCA / 6,6 M3/H - MATERIAIS NA OPERAÇÃO. AF_06/2014</t>
  </si>
  <si>
    <t>CAMINHÃO BASCULANTE 6 M3, PESO BRUTO TOTAL 16.000 KG, CARGA ÚTIL MÁXIMA 13.071 KG, DISTÂNCIA ENTRE EIXOS 4,80 M, POTÊNCIA 230 CV INCLUSIVE CAÇAMBA METÁLICA - MANUTENÇÃO. AF_06/2014</t>
  </si>
  <si>
    <t>USINA DE CONCRETO FIXA, CAPACIDADE NOMINAL DE 90 A 120 M3/H, SEM SILO - MATERIAIS NA OPERAÇÃO. AF_07/2016</t>
  </si>
  <si>
    <t>CAMINHÃO TOCO, PBT 16.000 KG, CARGA ÚTIL MÁX. 10.685 KG, DIST. ENTRE EIXOS 4,8 M, POTÊNCIA 189 CV, INCLUSIVE CARROCERIA FIXA ABERTA DE MADEIRA P/ TRANSPORTE GERAL DE CARGA SECA, DIMEN. APROX. 2,5 X 7,00 X 0,50 M - MANUTENÇÃO. AF_06/2014</t>
  </si>
  <si>
    <t>USINA MISTURADORA DE SOLOS, CAPACIDADE DE 200 A 500 TON/H, POTENCIA 75KW - MANUTENÇÃO. AF_07/2016</t>
  </si>
  <si>
    <t>VIBROACABADORA DE ASFALTO SOBRE ESTEIRAS, LARGURA DE PAVIMENTAÇÃO 1,90 M A 5,30 M, POTÊNCIA 105 HP CAPACIDADE 450 T/H - MANUTENÇÃO. AF_11/2014</t>
  </si>
  <si>
    <t>VIBROACABADORA DE ASFALTO SOBRE ESTEIRAS, LARGURA DE PAVIMENTAÇÃO 1,90 M A 5,30 M, POTÊNCIA 105 HP CAPACIDADE 450 T/H - MATERIAIS NA OPERAÇÃO. AF_11/2014</t>
  </si>
  <si>
    <t>TRATOR DE PNEUS, POTÊNCIA 85 CV, TRAÇÃO 4X4, PESO COM LASTRO DE 4.675 KG - MANUTENÇÃO. AF_06/2014</t>
  </si>
  <si>
    <t>TRATOR DE PNEUS, POTÊNCIA 85 CV, TRAÇÃO 4X4, PESO COM LASTRO DE 4.675 KG - MATERIAIS NA OPERAÇÃO. AF_06/2014</t>
  </si>
  <si>
    <t>TRATOR DE ESTEIRAS, POTÊNCIA 170 HP, PESO OPERACIONAL 19 T, CAÇAMBA 5,2 M3 - MATERIAIS NA OPERAÇÃO. AF_06/2014</t>
  </si>
  <si>
    <t>TRATOR DE ESTEIRAS, POTÊNCIA 150 HP, PESO OPERACIONAL 16,7 T, COM RODA MOTRIZ ELEVADA E LÂMINA 3,18 M3 - MATERIAIS NA OPERAÇÃO. AF_06/2014</t>
  </si>
  <si>
    <t>TRATOR DE ESTEIRAS, POTÊNCIA 347 HP, PESO OPERACIONAL 38,5 T, COM LÂMINA 8,70 M3 - MATERIAIS NA OPERAÇÃO. AF_06/2014</t>
  </si>
  <si>
    <t>TRATOR DE ESTEIRAS, POTÊNCIA 100 HP, PESO OPERACIONAL 9,4 T, COM LÂMINA 2,19 M3 - MANUTENÇÃO. AF_06/2014</t>
  </si>
  <si>
    <t>ROLO COMPACTADOR VIBRATÓRIO REBOCÁVEL, CILINDRO DE AÇO LISO, POTÊNCIA DE TRAÇÃO DE 65 CV, PESO 4,7 T, IMPACTO DINÂMICO 18,3 T, LARGURA DE TRABALHO 1,67 M - MANUTENÇÃO. AF_02/2016</t>
  </si>
  <si>
    <t>ROLO COMPACTADOR VIBRATÓRIO TANDEM AÇO LISO, POTÊNCIA 58 HP, PESO SEM/COM LASTRO 6,5 / 9,4 T, LARGURA DE TRABALHO 1,2 M - MANUTENÇÃO. AF_06/2014</t>
  </si>
  <si>
    <t>ROLO COMPACTADOR VIBRATÓRIO TANDEM AÇO LISO, POTÊNCIA 58 HP, PESO SEM/COM LASTRO 6,5 / 9,4 T, LARGURA DE TRABALHO 1,2 M - MATERIAIS NA OPERAÇÃO. AF_06/2014</t>
  </si>
  <si>
    <t>RETROESCAVADEIRA SOBRE RODAS COM CARREGADEIRA, TRAÇÃO 4X4, POTÊNCIA LÍQ. 72 HP, CAÇAMBA CARREG. CAP. MÍN. 0,79 M3, CAÇAMBA RETRO CAP. 0,18 M3, PESO OPERACIONAL MÍN. 7.140 KG, PROFUNDIDADE ESCAVAÇÃO MÁX. 4,50 M - MANUTENÇÃO. AF_06/2014</t>
  </si>
  <si>
    <t>RETROESCAVADEIRA SOBRE RODAS COM CARREGADEIRA, TRAÇÃO 4X4, POTÊNCIA LÍQ. 72 HP, CAÇAMBA CARREG. CAP. MÍN. 0,79 M3, CAÇAMBA RETRO CAP. 0,18 M3, PESO OPERACIONAL MÍN. 7.140 KG, PROFUNDIDADE ESCAVAÇÃO MÁX. 4,50 M - MATERIAIS NA OPERAÇÃO. AF_06/2014</t>
  </si>
  <si>
    <t>ROLO COMPACTADOR VIBRATÓRIO PÉ DE CARNEIRO, OPERADO POR CONTROLE REMOTO, POTÊNCIA 12,5 KW, PESO OPERACIONAL 1,675 T, LARGURA DE TRABALHO 0,85 M - DEPRECIAÇÃO. AF_02/2016</t>
  </si>
  <si>
    <t>ROLO COMPACTADOR VIBRATÓRIO PÉ DE CARNEIRO, OPERADO POR CONTROLE REMOTO, POTÊNCIA 12,5 KW, PESO OPERACIONAL 1,675 T, LARGURA DE TRABALHO 0,85 M - MANUTENÇÃO. AF_02/2016</t>
  </si>
  <si>
    <t>USINA DE LAMA ASFÁLTICA, PROD 30 A 50 T/H, SILO DE AGREGADO 7 M3, RESERVATÓRIOS PARA EMULSÃO E ÁGUA DE 2,3 M3 CADA, MISTURADOR TIPO PUG MILL A SER MONTADO SOBRE CAMINHÃO - MANUTENÇÃO. AF_10/2014</t>
  </si>
  <si>
    <t>USINA DE LAMA ASFÁLTICA, PROD 30 A 50 T/H, SILO DE AGREGADO 7 M3, RESERVATÓRIOS PARA EMULSÃO E ÁGUA DE 2,3 M3 CADA, MISTURADOR TIPO PUG MILL A SER MONTADO SOBRE CAMINHÃO - MATERIAIS NA OPERAÇÃO. AF_10/2014</t>
  </si>
  <si>
    <t>CAMINHÃO PIPA 6.000 L, PESO BRUTO TOTAL 13.000 KG, DISTÂNCIA ENTRE EIXOS 4,80 M, POTÊNCIA 189 CV INCLUSIVE TANQUE DE AÇO PARA TRANSPORTE DE ÁGUA, CAPACIDADE 6 M3 - MATERIAIS NA OPERAÇÃO. AF_06/2014</t>
  </si>
  <si>
    <t>CAMINHÃO TOCO, PESO BRUTO TOTAL 14.300 KG, CARGA ÚTIL MÁXIMA 9590 KG, DISTÂNCIA ENTRE EIXOS 4,76 M, POTÊNCIA 185 CV (NÃO INCLUI CARROCERIA) - MANUTENÇÃO. AF_06/2014</t>
  </si>
  <si>
    <t>CAMINHÃO TOCO, PESO BRUTO TOTAL 16.000 KG, CARGA ÚTIL MÁXIMA DE 10.685 KG, DISTÂNCIA ENTRE EIXOS 4,80 M, POTÊNCIA 189 CV EXCLUSIVE CARROCERIA - MANUTENÇÃO. AF_06/2014</t>
  </si>
  <si>
    <t>CAMINHÃO PIPA 10.000 L TRUCADO, PESO BRUTO TOTAL 23.000 KG, CARGA ÚTIL MÁXIMA 15.935 KG, DISTÂNCIA ENTRE EIXOS 4,8 M, POTÊNCIA 230 CV, INCLUSIVE TANQUE DE AÇO PARA TRANSPORTE DE ÁGUA - MANUTENÇÃO. AF_06/2014</t>
  </si>
  <si>
    <t>ESPARGIDOR DE ASFALTO PRESSURIZADO COM TANQUE DE 2500 L, REBOCÁVEL COM MOTOR A GASOLINA POTÊNCIA 3,4 HP - MANUTENÇÃO. AF_07/2014</t>
  </si>
  <si>
    <t>ESPARGIDOR DE ASFALTO PRESSURIZADO COM TANQUE DE 2500 L, REBOCÁVEL COM MOTOR A GASOLINA POTÊNCIA 3,4 HP - MATERIAIS NA OPERAÇÃO. AF_07/2014</t>
  </si>
  <si>
    <t>MOTONIVELADORA POTÊNCIA BÁSICA LÍQUIDA (PRIMEIRA MARCHA) 125 HP, PESO BRUTO 13032 KG, LARGURA DA LÂMINA DE 3,7 M - MANUTENÇÃO. AF_06/2014</t>
  </si>
  <si>
    <t>PÁ CARREGADEIRA SOBRE RODAS, POTÊNCIA 197 HP, CAPACIDADE DA CAÇAMBA 2,5 A 3,5 M3, PESO OPERACIONAL 18338 KG - MATERIAIS NA OPERAÇÃO. AF_06/2014</t>
  </si>
  <si>
    <t>COMPRESSOR DE AR REBOCÁVEL, VAZÃO 189 PCM, PRESSÃO EFETIVA DE TRABALHO 102 PSI, MOTOR DIESEL, POTÊNCIA 63 CV - MANUTENÇÃO. AF_06/2015</t>
  </si>
  <si>
    <t>BOMBA SUBMERSÍVEL ELÉTRICA TRIFÁSICA, POTÊNCIA 2,96 HP, Ø ROTOR 144 MM SEMI-ABERTO, BOCAL DE SAÍDA Ø 2, HM/Q = 2 MCA / 38,8 M3/H A 28 MCA / 5 M3/H - MANUTENÇÃO. AF_06/2014</t>
  </si>
  <si>
    <t>TANQUE DE ASFALTO ESTACIONÁRIO COM SERPENTINA, CAPACIDADE 30.000 L - DEPRECIAÇÃO. AF_06/2014</t>
  </si>
  <si>
    <t>TANQUE DE ASFALTO ESTACIONÁRIO COM SERPENTINA, CAPACIDADE 30.000 L - JUROS. AF_06/2014</t>
  </si>
  <si>
    <t>TANQUE DE ASFALTO ESTACIONÁRIO COM SERPENTINA, CAPACIDADE 30.000 L - MANUTENÇÃO. AF_06/2014</t>
  </si>
  <si>
    <t>TANQUE DE ASFALTO ESTACIONÁRIO COM SERPENTINA, CAPACIDADE 30.000 L - MATERIAIS NA OPERAÇÃO. AF_06/2014</t>
  </si>
  <si>
    <t>ROLO COMPACTADOR DE PNEUS ESTÁTICO, PRESSÃO VARIÁVEL, POTÊNCIA 111 HP, PESO SEM/COM LASTRO 9,5 / 26 T, LARGURA DE TRABALHO 1,90 M - DEPRECIAÇÃO. AF_07/2014</t>
  </si>
  <si>
    <t>ROLO COMPACTADOR DE PNEUS ESTÁTICO, PRESSÃO VARIÁVEL, POTÊNCIA 111 HP, PESO SEM/COM LASTRO 9,5 / 26 T, LARGURA DE TRABALHO 1,90 M - JUROS. AF_07/2014</t>
  </si>
  <si>
    <t>ROLO COMPACTADOR DE PNEUS ESTÁTICO, PRESSÃO VARIÁVEL, POTÊNCIA 111 HP, PESO SEM/COM LASTRO 9,5 / 26 T, LARGURA DE TRABALHO 1,90 M - MANUTENÇÃO. AF_07/2014</t>
  </si>
  <si>
    <t>MOTOBOMBA TRASH (PARA ÁGUA SUJA) AUTO ESCORVANTE, MOTOR GASOLINA DE 6,41 HP, DIÂMETROS DE SUCÇÃO X RECALQUE: 3" X 3", HM/Q = 10 MCA / 60 M3/H A 23 MCA / 0 M3/H - DEPRECIAÇÃO. AF_10/2014</t>
  </si>
  <si>
    <t>MOTOBOMBA TRASH (PARA ÁGUA SUJA) AUTO ESCORVANTE, MOTOR GASOLINA DE 6,41 HP, DIÂMETROS DE SUCÇÃO X RECALQUE: 3" X 3", HM/Q = 10 MCA / 60 M3/H A 23 MCA / 0 M3/H - JUROS. AF_10/2014</t>
  </si>
  <si>
    <t>MOTOBOMBA TRASH (PARA ÁGUA SUJA) AUTO ESCORVANTE, MOTOR GASOLINA DE 6,41 HP, DIÂMETROS DE SUCÇÃO X RECALQUE: 3" X 3", HM/Q = 10 MCA / 60 M3/H A 23 MCA / 0 M3/H - MANUTENÇÃO. AF_10/2014</t>
  </si>
  <si>
    <t>MOTOBOMBA TRASH (PARA ÁGUA SUJA) AUTO ESCORVANTE, MOTOR GASOLINA DE 6,41 HP, DIÂMETROS DE SUCÇÃO X RECALQUE: 3" X 3", HM/Q = 10 MCA / 60 M3/H A 23 MCA / 0 M3/H - MATERIAIS NA OPERAÇÃO. AF_10/2014</t>
  </si>
  <si>
    <t>ROLO COMPACTADOR PE DE CARNEIRO VIBRATORIO, POTENCIA 125 HP, PESO OPERACIONAL SEM/COM LASTRO 11,95 / 13,30 T, IMPACTO DINAMICO 38,5 / 22,5 T, LARGURA DE TRABALHO 2,15 M - DEPRECIAÇÃO. AF_06/2014</t>
  </si>
  <si>
    <t>ROLO COMPACTADOR PE DE CARNEIRO VIBRATORIO, POTENCIA 125 HP, PESO OPERACIONAL SEM/COM LASTRO 11,95 / 13,30 T, IMPACTO DINAMICO 38,5 / 22,5 T, LARGURA DE TRABALHO 2,15 M - JUROS. AF_06/2014</t>
  </si>
  <si>
    <t>ROLO COMPACTADOR PE DE CARNEIRO VIBRATORIO, POTENCIA 125 HP, PESO OPERACIONAL SEM/COM LASTRO 11,95 / 13,30 T, IMPACTO DINAMICO 38,5 / 22,5 T, LARGURA DE TRABALHO 2,15 M - MANUTENÇÃO. AF_06/2014</t>
  </si>
  <si>
    <t>ROLO COMPACTADOR PE DE CARNEIRO VIBRATORIO, POTENCIA 125 HP, PESO OPERACIONAL SEM/COM LASTRO 11,95 / 13,30 T, IMPACTO DINAMICO 38,5 / 22,5 T, LARGURA DE TRABALHO 2,15 M - MATERIAIS NA OPERAÇÃO. AF_06/2014</t>
  </si>
  <si>
    <t>CAMINHÃO BASCULANTE 6 M3 TOCO, PESO BRUTO TOTAL 16.000 KG, CARGA ÚTIL MÁXIMA 11.130 KG, DISTÂNCIA ENTRE EIXOS 5,36 M, POTÊNCIA 185 CV, INCLUSIVE CAÇAMBA METÁLICA - DEPRECIAÇÃO. AF_06/2014</t>
  </si>
  <si>
    <t>CAMINHÃO BASCULANTE 6 M3 TOCO, PESO BRUTO TOTAL 16.000 KG, CARGA ÚTIL MÁXIMA 11.130 KG, DISTÂNCIA ENTRE EIXOS 5,36 M, POTÊNCIA 185 CV, INCLUSIVE CAÇAMBA METÁLICA - JUROS. AF_06/2014</t>
  </si>
  <si>
    <t>CAMINHÃO BASCULANTE 6 M3 TOCO, PESO BRUTO TOTAL 16.000 KG, CARGA ÚTIL MÁXIMA 11.130 KG, DISTÂNCIA ENTRE EIXOS 5,36 M, POTÊNCIA 185 CV, INCLUSIVE CAÇAMBA METÁLICA - MANUTENÇÃO. AF_06/2014</t>
  </si>
  <si>
    <t>CAMINHÃO BASCULANTE 6 M3 TOCO, PESO BRUTO TOTAL 16.000 KG, CARGA ÚTIL MÁXIMA 11.130 KG, DISTÂNCIA ENTRE EIXOS 5,36 M, POTÊNCIA 185 CV, INCLUSIVE CAÇAMBA METÁLICA - MATERIAIS NA OPERAÇÃO. AF_06/2014</t>
  </si>
  <si>
    <t>TRATOR DE PNEUS, POTÊNCIA 122 CV, TRAÇÃO 4X4, PESO COM LASTRO DE 4.510 KG - DEPRECIAÇÃO. AF_06/2014</t>
  </si>
  <si>
    <t>TRATOR DE PNEUS, POTÊNCIA 122 CV, TRAÇÃO 4X4, PESO COM LASTRO DE 4.510 KG - JUROS. AF_06/2014</t>
  </si>
  <si>
    <t>TRATOR DE PNEUS, POTÊNCIA 122 CV, TRAÇÃO 4X4, PESO COM LASTRO DE 4.510 KG - MANUTENÇÃO. AF_06/2014</t>
  </si>
  <si>
    <t>TRATOR DE PNEUS, POTÊNCIA 122 CV, TRAÇÃO 4X4, PESO COM LASTRO DE 4.510 KG - MATERIAIS NA OPERAÇÃO. AF_06/2014</t>
  </si>
  <si>
    <t>RETROESCAVADEIRA SOBRE RODAS COM CARREGADEIRA, TRAÇÃO 4X4, POTÊNCIA LÍQ. 88 HP, CAÇAMBA CARREG. CAP. MÍN. 1 M3, CAÇAMBA RETRO CAP. 0,26 M3, PESO OPERACIONAL MÍN. 6.674 KG, PROFUNDIDADE ESCAVAÇÃO MÁX. 4,37 M - MATERIAIS NA OPERAÇÃO. AF_06/2014</t>
  </si>
  <si>
    <t>ROLO COMPACTADOR VIBRATÓRIO DE UM CILINDRO AÇO LISO, POTÊNCIA 80 HP, PESO OPERACIONAL MÁXIMO 8,1 T, IMPACTO DINÂMICO 16,15 / 9,5 T, LARGURA DE TRABALHO 1,68 M - MATERIAIS NA OPERAÇÃO. AF_06/2014</t>
  </si>
  <si>
    <t>CAMINHÃO BASCULANTE 6 M3, PESO BRUTO TOTAL 16.000 KG, CARGA ÚTIL MÁXIMA 13.071 KG, DISTÂNCIA ENTRE EIXOS 4,80 M, POTÊNCIA 230 CV INCLUSIVE CAÇAMBA METÁLICA - MATERIAIS NA OPERAÇÃO. AF_06/2014</t>
  </si>
  <si>
    <t>USINA DE CONCRETO FIXA, CAPACIDADE NOMINAL DE 90 A 120 M3/H, SEM SILO - MANUTENÇÃO. AF_07/2016</t>
  </si>
  <si>
    <t>CAMINHÃO TOCO, PBT 16.000 KG, CARGA ÚTIL MÁX. 10.685 KG, DIST. ENTRE EIXOS 4,8 M, POTÊNCIA 189 CV, INCLUSIVE CARROCERIA FIXA ABERTA DE MADEIRA P/ TRANSPORTE GERAL DE CARGA SECA, DIMEN. APROX. 2,5 X 7,00 X 0,50 M - MATERIAIS NA OPERAÇÃO. AF_06/2014</t>
  </si>
  <si>
    <t>VASSOURA MECÂNICA REBOCÁVEL COM ESCOVA CILÍNDRICA, LARGURA ÚTIL DE VARRIMENTO DE 2,44 M - MANUTENÇÃO. AF_06/2014</t>
  </si>
  <si>
    <t>TRATOR DE ESTEIRAS, POTÊNCIA 170 HP, PESO OPERACIONAL 19 T, CAÇAMBA 5,2 M3 - MANUTENÇÃO. AF_06/2014</t>
  </si>
  <si>
    <t>TRATOR DE ESTEIRAS, POTÊNCIA 150 HP, PESO OPERACIONAL 16,7 T, COM RODA MOTRIZ ELEVADA E LÂMINA 3,18 M3 - MANUTENÇÃO. AF_06/2014</t>
  </si>
  <si>
    <t>TRATOR DE ESTEIRAS, POTÊNCIA 347 HP, PESO OPERACIONAL 38,5 T, COM LÂMINA 8,70 M3 - MANUTENÇÃO. AF_06/2014</t>
  </si>
  <si>
    <t>TRATOR DE ESTEIRAS, POTÊNCIA 100 HP, PESO OPERACIONAL 9,4 T, COM LÂMINA 2,19 M3 - MATERIAIS NA OPERAÇÃO. AF_06/2014</t>
  </si>
  <si>
    <t>ROLO COMPACTADOR VIBRATÓRIO REBOCÁVEL, CILINDRO DE AÇO LISO, POTÊNCIA DE TRAÇÃO DE 65 CV, PESO 4,7 T, IMPACTO DINÂMICO 18,3 T, LARGURA DE TRABALHO 1,67 M - DEPRECIAÇÃO. AF_02/2016</t>
  </si>
  <si>
    <t>CAMINHÃO TOCO, PESO BRUTO TOTAL 14.300 KG, CARGA ÚTIL MÁXIMA 9590 KG, DISTÂNCIA ENTRE EIXOS 4,76 M, POTÊNCIA 185 CV (NÃO INCLUI CARROCERIA) - MATERIAIS NA OPERAÇÃO. AF_06/2014</t>
  </si>
  <si>
    <t>CAMINHÃO TOCO, PESO BRUTO TOTAL 16.000 KG, CARGA ÚTIL MÁXIMA DE 10.685 KG, DISTÂNCIA ENTRE EIXOS 4,80 M, POTÊNCIA 189 CV EXCLUSIVE CARROCERIA - MATERIAIS NA OPERAÇÃO. AF_06/2014</t>
  </si>
  <si>
    <t>CAMINHÃO PIPA 10.000 L TRUCADO, PESO BRUTO TOTAL 23.000 KG, CARGA ÚTIL MÁXIMA 15.935 KG, DISTÂNCIA ENTRE EIXOS 4,8 M, POTÊNCIA 230 CV, INCLUSIVE TANQUE DE AÇO PARA TRANSPORTE DE ÁGUA - MATERIAIS NA OPERAÇÃO. AF_06/2014</t>
  </si>
  <si>
    <t>GRADE DE DISCO REBOCÁVEL COM 20 DISCOS 24" X 6 MM COM PNEUS PARA TRANSPORTE - DEPRECIAÇÃO. AF_06/2014</t>
  </si>
  <si>
    <t>GRADE DE DISCO REBOCÁVEL COM 20 DISCOS 24" X 6 MM COM PNEUS PARA TRANSPORTE - MANUTENÇÃO. AF_06/2014</t>
  </si>
  <si>
    <t>MOTONIVELADORA POTÊNCIA BÁSICA LÍQUIDA (PRIMEIRA MARCHA) 125 HP, PESO BRUTO 13032 KG, LARGURA DA LÂMINA DE 3,7 M - MATERIAIS NA OPERAÇÃO. AF_06/2014</t>
  </si>
  <si>
    <t>PÁ CARREGADEIRA SOBRE RODAS, POTÊNCIA LÍQUIDA 128 HP, CAPACIDADE DA CAÇAMBA 1,7 A 2,8 M3, PESO OPERACIONAL 11632 KG - MANUTENÇÃO. AF_06/2014</t>
  </si>
  <si>
    <t>PÁ CARREGADEIRA SOBRE RODAS, POTÊNCIA LÍQUIDA 128 HP, CAPACIDADE DA CAÇAMBA 1,7 A 2,8 M3, PESO OPERACIONAL 11632 KG - MATERIAIS NA OPERAÇÃO. AF_06/2014</t>
  </si>
  <si>
    <t>PÁ CARREGADEIRA SOBRE RODAS, POTÊNCIA 197 HP, CAPACIDADE DA CAÇAMBA 2,5 A 3,5 M3, PESO OPERACIONAL 18338 KG - MANUTENÇÃO. AF_06/2014</t>
  </si>
  <si>
    <t>MARTELETE OU ROMPEDOR PNEUMÁTICO MANUAL, 28 KG, COM SILENCIADOR - MANUTENÇÃO. AF_07/2016</t>
  </si>
  <si>
    <t>COMPRESSOR DE AR REBOCÁVEL, VAZÃO 189 PCM, PRESSÃO EFETIVA DE TRABALHO 102 PSI, MOTOR DIESEL, POTÊNCIA 63 CV - MATERIAIS NA OPERAÇÃO. AF_06/2015</t>
  </si>
  <si>
    <t>BOMBA SUBMERSÍVEL ELÉTRICA TRIFÁSICA, POTÊNCIA 2,96 HP, Ø ROTOR 144 MM SEMI-ABERTO, BOCAL DE SAÍDA Ø 2, HM/Q = 2 MCA / 38,8 M3/H A 28 MCA / 5 M3/H - MATERIAIS NA OPERAÇÃO. AF_06/2014</t>
  </si>
  <si>
    <t>CAMINHÃO PIPA 6.000 L, PESO BRUTO TOTAL 13.000 KG, DISTÂNCIA ENTRE EIXOS 4,80 M, POTÊNCIA 189 CV INCLUSIVE TANQUE DE AÇO PARA TRANSPORTE DE ÁGUA, CAPACIDADE 6 M3 - MANUTENÇÃO. AF_06/2014</t>
  </si>
  <si>
    <t>ROLO COMPACTADOR DE PNEUS ESTÁTICO, PRESSÃO VARIÁVEL, POTÊNCIA 111 HP, PESO SEM/COM LASTRO 9,5 / 26 T, LARGURA DE TRABALHO 1,90 M - MATERIAIS NA OPERAÇÃO. AF_07/2014</t>
  </si>
  <si>
    <t>GRUPO GERADOR ESTACIONÁRIO, MOTOR DIESEL POTÊNCIA 170 KVA - DEPRECIAÇÃO. AF_02/2016</t>
  </si>
  <si>
    <t>GRUPO GERADOR ESTACIONÁRIO, MOTOR DIESEL POTÊNCIA 170 KVA - MANUTENÇÃO. AF_02/2016</t>
  </si>
  <si>
    <t>ROLO COMPACTADOR VIBRATÓRIO PÉ DE CARNEIRO PARA SOLOS, POTÊNCIA 80 HP, PESO OPERACIONAL SEM/COM LASTRO 7,4 / 8,8 T, LARGURA DE TRABALHO 1,68 M - DEPRECIAÇÃO. AF_02/2016</t>
  </si>
  <si>
    <t>GRUPO GERADOR ESTACIONÁRIO, MOTOR DIESEL POTÊNCIA 170 KVA - MATERIAIS NA OPERAÇÃO. AF_02/2016</t>
  </si>
  <si>
    <t>ROLO COMPACTADOR VIBRATÓRIO PÉ DE CARNEIRO PARA SOLOS, POTÊNCIA 80 HP, PESO OPERACIONAL SEM/COM LASTRO 7,4 / 8,8 T, LARGURA DE TRABALHO 1,68 M - JUROS. AF_02/2016</t>
  </si>
  <si>
    <t>ROLO COMPACTADOR VIBRATÓRIO PÉ DE CARNEIRO PARA SOLOS, POTÊNCIA 80 HP, PESO OPERACIONAL SEM/COM LASTRO 7,4 / 8,8 T, LARGURA DE TRABALHO 1,68 M - MATERIAIS NA OPERAÇÃO. AF_02/2016</t>
  </si>
  <si>
    <t>CAMINHÃO TOCO, PBT 14.300 KG, CARGA ÚTIL MÁX. 9.710 KG, DIST. ENTRE EIXOS 3,56 M, POTÊNCIA 185 CV, INCLUSIVE CARROCERIA FIXA ABERTA DE MADEIRA P/ TRANSPORTE GERAL DE CARGA SECA, DIMEN. APROX. 2,50 X 6,50 X 0,50 M - MANUTENÇÃO. AF_06/2014</t>
  </si>
  <si>
    <t>CAMINHÃO TOCO, PBT 14.300 KG, CARGA ÚTIL MÁX. 9.710 KG, DIST. ENTRE EIXOS 3,56 M, POTÊNCIA 185 CV, INCLUSIVE CARROCERIA FIXA ABERTA DE MADEIRA P/ TRANSPORTE GERAL DE CARGA SECA, DIMEN. APROX. 2,50 X 6,50 X 0,50 M - MATERIAIS NA OPERAÇÃO. AF_06/2014</t>
  </si>
  <si>
    <t>ESPARGIDOR DE ASFALTO PRESSURIZADO, TANQUE 6 M3 COM ISOLAÇÃO TÉRMICA, AQUECIDO COM 2 MAÇARICOS, COM BARRA ESPARGIDORA 3,60 M, MONTADO SOBRE CAMINHÃO  TOCO, PBT 14.300 KG, POTÊNCIA 185 CV - MANUTENÇÃO. AF_08/2015</t>
  </si>
  <si>
    <t>GRUPO DE SOLDAGEM COM GERADOR A DIESEL 60 CV PARA SOLDA ELÉTRICA, SOBRE 04 RODAS, COM MOTOR 4 CILINDROS 600 A - DEPRECIAÇÃO. AF_02/2016</t>
  </si>
  <si>
    <t>GRUPO DE SOLDAGEM COM GERADOR A DIESEL 60 CV PARA SOLDA ELÉTRICA, SOBRE 04 RODAS, COM MOTOR 4 CILINDROS 600 A - MANUTENÇÃO. AF_02/2016</t>
  </si>
  <si>
    <t>GRUPO DE SOLDAGEM COM GERADOR A DIESEL 60 CV PARA SOLDA ELÉTRICA, SOBRE 04 RODAS, COM MOTOR 4 CILINDROS 600 A - MATERIAIS NA OPERAÇÃO. AF_02/2016</t>
  </si>
  <si>
    <t>GRUPO DE SOLDAGEM COM GERADOR A DIESEL 60 CV PARA SOLDA ELÉTRICA, SOBRE 04 RODAS, COM MOTOR 4 CILINDROS 600 A - JUROS. AF_02/2016</t>
  </si>
  <si>
    <t>GRADE DE DISCO REBOCÁVEL COM 20 DISCOS 24" X 6 MM COM PNEUS PARA TRANSPORTE - JUROS. AF_06/2014</t>
  </si>
  <si>
    <t>BETONEIRA CAPACIDADE NOMINAL 400 L, CAPACIDADE DE MISTURA 310 L, MOTOR A DIESEL POTÊNCIA 5,0 HP, SEM CARREGADOR - DEPRECIAÇÃO. AF_06/2014</t>
  </si>
  <si>
    <t>BETONEIRA CAPACIDADE NOMINAL 400 L, CAPACIDADE DE MISTURA 310 L, MOTOR A DIESEL POTÊNCIA 5,0 HP, SEM CARREGADOR - JUROS. AF_06/2014</t>
  </si>
  <si>
    <t>BETONEIRA CAPACIDADE NOMINAL 400 L, CAPACIDADE DE MISTURA 310 L, MOTOR A DIESEL POTÊNCIA 5,0 HP, SEM CARREGADOR - MANUTENÇÃO. AF_06/2014</t>
  </si>
  <si>
    <t>BETONEIRA CAPACIDADE NOMINAL 400 L, CAPACIDADE DE MISTURA 310 L, MOTOR A DIESEL POTÊNCIA 5,0 HP, SEM CARREGADOR - MATERIAIS NA OPERAÇÃO. AF_06/2014</t>
  </si>
  <si>
    <t>MISTURADOR DE ARGAMASSA, EIXO HORIZONTAL, CAPACIDADE DE MISTURA 300 KG, MOTOR ELÉTRICO POTÊNCIA 5 CV - DEPRECIAÇÃO. AF_06/2014</t>
  </si>
  <si>
    <t>MISTURADOR DE ARGAMASSA, EIXO HORIZONTAL, CAPACIDADE DE MISTURA 300 KG, MOTOR ELÉTRICO POTÊNCIA 5 CV - JUROS. AF_06/2014</t>
  </si>
  <si>
    <t>MISTURADOR DE ARGAMASSA, EIXO HORIZONTAL, CAPACIDADE DE MISTURA 300 KG, MOTOR ELÉTRICO POTÊNCIA 5 CV - MANUTENÇÃO. AF_06/2014</t>
  </si>
  <si>
    <t>MISTURADOR DE ARGAMASSA, EIXO HORIZONTAL, CAPACIDADE DE MISTURA 300 KG, MOTOR ELÉTRICO POTÊNCIA 5 CV - MATERIAIS NA OPERAÇÃO. AF_06/2014</t>
  </si>
  <si>
    <t>MISTURADOR DE ARGAMASSA, EIXO HORIZONTAL, CAPACIDADE DE MISTURA 600 KG, MOTOR ELÉTRICO POTÊNCIA 7,5 CV - DEPRECIAÇÃO. AF_06/2014</t>
  </si>
  <si>
    <t>MISTURADOR DE ARGAMASSA, EIXO HORIZONTAL, CAPACIDADE DE MISTURA 600 KG, MOTOR ELÉTRICO POTÊNCIA 7,5 CV - JUROS. AF_06/2014</t>
  </si>
  <si>
    <t>MISTURADOR DE ARGAMASSA, EIXO HORIZONTAL, CAPACIDADE DE MISTURA 600 KG, MOTOR ELÉTRICO POTÊNCIA 7,5 CV - MANUTENÇÃO. AF_06/2014</t>
  </si>
  <si>
    <t>MISTURADOR DE ARGAMASSA, EIXO HORIZONTAL, CAPACIDADE DE MISTURA 600 KG, MOTOR ELÉTRICO POTÊNCIA 7,5 CV - MATERIAIS NA OPERAÇÃO. AF_06/2014</t>
  </si>
  <si>
    <t>MISTURADOR DE ARGAMASSA, EIXO HORIZONTAL, CAPACIDADE DE MISTURA 160 KG, MOTOR ELÉTRICO POTÊNCIA 3 CV - DEPRECIAÇÃO. AF_06/2014</t>
  </si>
  <si>
    <t>MISTURADOR DE ARGAMASSA, EIXO HORIZONTAL, CAPACIDADE DE MISTURA 160 KG, MOTOR ELÉTRICO POTÊNCIA 3 CV - JUROS. AF_06/2014</t>
  </si>
  <si>
    <t>MISTURADOR DE ARGAMASSA, EIXO HORIZONTAL, CAPACIDADE DE MISTURA 160 KG, MOTOR ELÉTRICO POTÊNCIA 3 CV - MANUTENÇÃO. AF_06/2014</t>
  </si>
  <si>
    <t>MISTURADOR DE ARGAMASSA, EIXO HORIZONTAL, CAPACIDADE DE MISTURA 160 KG, MOTOR ELÉTRICO POTÊNCIA 3 CV - MATERIAIS NA OPERAÇÃO. AF_06/2014</t>
  </si>
  <si>
    <t>PROJETOR DE ARGAMASSA, CAPACIDADE DE PROJEÇÃO 1,5 M3/H, ALCANCE DE 30 ATÉ 60 M, MOTOR ELÉTRICO POTÊNCIA 7,5 HP - DEPRECIAÇÃO. AF_06/2014</t>
  </si>
  <si>
    <t>PROJETOR DE ARGAMASSA, CAPACIDADE DE PROJEÇÃO 1,5 M3/H, ALCANCE DE 30 ATÉ 60 M, MOTOR ELÉTRICO POTÊNCIA 7,5 HP - JUROS. AF_06/2014</t>
  </si>
  <si>
    <t>PROJETOR DE ARGAMASSA, CAPACIDADE DE PROJEÇÃO 1,5 M3/H, ALCANCE DE 30 ATÉ 60 M, MOTOR ELÉTRICO POTÊNCIA 7,5 HP - MANUTENÇÃO. AF_06/2014</t>
  </si>
  <si>
    <t>PROJETOR DE ARGAMASSA, CAPACIDADE DE PROJEÇÃO 1,5 M3/H, ALCANCE DE 30 ATÉ 60 M, MOTOR ELÉTRICO POTÊNCIA 7,5 HP - MATERIAIS NA OPERAÇÃO. AF_06/2014</t>
  </si>
  <si>
    <t>PROJETOR DE ARGAMASSA, CAPACIDADE DE PROJEÇÃO 2 M3/H, ALCANCE ATÉ 50 M, MOTOR ELÉTRICO POTÊNCIA 7,5 HP - DEPRECIAÇÃO. AF_06/2014</t>
  </si>
  <si>
    <t>PROJETOR DE ARGAMASSA, CAPACIDADE DE PROJEÇÃO 2 M3/H, ALCANCE ATÉ 50 M, MOTOR ELÉTRICO POTÊNCIA 7,5 HP - JUROS. AF_06/2014</t>
  </si>
  <si>
    <t>PROJETOR DE ARGAMASSA, CAPACIDADE DE PROJEÇÃO 2 M3/H, ALCANCE ATÉ 50 M, MOTOR ELÉTRICO POTÊNCIA 7,5 HP - MANUTENÇÃO. AF_06/2014</t>
  </si>
  <si>
    <t>PROJETOR DE ARGAMASSA, CAPACIDADE DE PROJEÇÃO 2 M3/H, ALCANCE ATÉ 50 M, MOTOR ELÉTRICO POTÊNCIA 7,5 HP - MATERIAIS NA OPERAÇÃO. AF_06/2014</t>
  </si>
  <si>
    <t>ESPARGIDOR DE ASFALTO PRESSURIZADO COM TANQUE DE 2500 L, REBOCÁVEL COM MOTOR A GASOLINA POTÊNCIA 3,4 HP - DEPRECIAÇÃO. AF_07/2014</t>
  </si>
  <si>
    <t>ESPARGIDOR DE ASFALTO PRESSURIZADO COM TANQUE DE 2500 L, REBOCÁVEL COM MOTOR A GASOLINA POTÊNCIA 3,4 HP - JUROS. AF_07/2014</t>
  </si>
  <si>
    <t>BETONEIRA CAPACIDADE NOMINAL DE 400 L, CAPACIDADE DE MISTURA 280 L, MOTOR ELÉTRICO TRIFÁSICO POTÊNCIA DE 2 CV, SEM CARREGADOR - DEPRECIAÇÃO. AF_10/2014</t>
  </si>
  <si>
    <t>BETONEIRA CAPACIDADE NOMINAL DE 400 L, CAPACIDADE DE MISTURA 280 L, MOTOR ELÉTRICO TRIFÁSICO POTÊNCIA DE 2 CV, SEM CARREGADOR - JUROS. AF_10/2014</t>
  </si>
  <si>
    <t>BETONEIRA CAPACIDADE NOMINAL DE 400 L, CAPACIDADE DE MISTURA 280 L, MOTOR ELÉTRICO TRIFÁSICO POTÊNCIA DE 2 CV, SEM CARREGADOR - MANUTENÇÃO. AF_10/2014</t>
  </si>
  <si>
    <t>BETONEIRA CAPACIDADE NOMINAL DE 400 L, CAPACIDADE DE MISTURA 280 L, MOTOR ELÉTRICO TRIFÁSICO POTÊNCIA DE 2 CV, SEM CARREGADOR - MATERIAIS NA OPERAÇÃO. AF_10/2014</t>
  </si>
  <si>
    <t>ESCAVADEIRA HIDRÁULICA SOBRE ESTEIRAS, CAÇAMBA 0,80 M3, PESO OPERACIONAL 17,8 T, POTÊNCIA LÍQUIDA 110 HP - DEPRECIAÇÃO. AF_10/2014</t>
  </si>
  <si>
    <t>ESCAVADEIRA HIDRÁULICA SOBRE ESTEIRAS, CAÇAMBA 0,80 M3, PESO OPERACIONAL 17,8 T, POTÊNCIA LÍQUIDA 110 HP - JUROS. AF_10/2014</t>
  </si>
  <si>
    <t>ESCAVADEIRA HIDRÁULICA SOBRE ESTEIRAS, CAÇAMBA 0,80 M3, PESO OPERACIONAL 17,8 T, POTÊNCIA LÍQUIDA 110 HP - MANUTENÇÃO. AF_10/2014</t>
  </si>
  <si>
    <t>ESCAVADEIRA HIDRÁULICA SOBRE ESTEIRAS, CAÇAMBA 0,80 M3, PESO OPERACIONAL 17,8 T, POTÊNCIA LÍQUIDA 110 HP - MATERIAIS NA OPERAÇÃO. AF_10/2014</t>
  </si>
  <si>
    <t>TRATOR DE ESTEIRAS, POTÊNCIA 125 HP, PESO OPERACIONAL 12,9 T, COM LÂMINA 2,7 M3 - DEPRECIAÇÃO. AF_10/2014</t>
  </si>
  <si>
    <t>TRATOR DE ESTEIRAS, POTÊNCIA 125 HP, PESO OPERACIONAL 12,9 T, COM LÂMINA 2,7 M3 - JUROS. AF_10/2014</t>
  </si>
  <si>
    <t>TRATOR DE ESTEIRAS, POTÊNCIA 125 HP, PESO OPERACIONAL 12,9 T, COM LÂMINA 2,7 M3 - MANUTENÇÃO. AF_10/2014</t>
  </si>
  <si>
    <t>TRATOR DE ESTEIRAS, POTÊNCIA 125 HP, PESO OPERACIONAL 12,9 T, COM LÂMINA 2,7 M3 - MATERIAIS NA OPERAÇÃO. AF_10/2014</t>
  </si>
  <si>
    <t>USINA DE LAMA ASFÁLTICA, PROD 30 A 50 T/H, SILO DE AGREGADO 7 M3, RESERVATÓRIOS PARA EMULSÃO E ÁGUA DE 2,3 M3 CADA, MISTURADOR TIPO PUG MILL A SER MONTADO SOBRE CAMINHÃO - DEPRECIAÇÃO. AF_10/2014</t>
  </si>
  <si>
    <t>USINA DE LAMA ASFÁLTICA, PROD 30 A 50 T/H, SILO DE AGREGADO 7 M3, RESERVATÓRIOS PARA EMULSÃO E ÁGUA DE 2,3 M3 CADA, MISTURADOR TIPO PUG MILL A SER MONTADO SOBRE CAMINHÃO - JUROS. AF_10/2014</t>
  </si>
  <si>
    <t>MOTOBOMBA CENTRÍFUGA, MOTOR A GASOLINA, POTÊNCIA 5,42 HP, BOCAIS 1 1/2" X 1", DIÂMETRO ROTOR 143 MM HM/Q = 6 MCA / 16,8 M3/H A 38 MCA / 6,6 M3/H - DEPRECIAÇÃO. AF_06/2014</t>
  </si>
  <si>
    <t>MOTOBOMBA CENTRÍFUGA, MOTOR A GASOLINA, POTÊNCIA 5,42 HP, BOCAIS 1 1/2" X 1", DIÂMETRO ROTOR 143 MM HM/Q = 6 MCA / 16,8 M3/H A 38 MCA / 6,6 M3/H - JUROS. AF_06/2014</t>
  </si>
  <si>
    <t>GRADE DE DISCO CONTROLE REMOTO REBOCÁVEL, COM 24 DISCOS 24 X 6 MM COM PNEUS PARA TRANSPORTE - DEPRECIAÇÃO. AF_06/2014</t>
  </si>
  <si>
    <t>GRADE DE DISCO CONTROLE REMOTO REBOCÁVEL, COM 24 DISCOS 24 X 6 MM COM PNEUS PARA TRANSPORTE - JUROS. AF_06/2014</t>
  </si>
  <si>
    <t>RETROESCAVADEIRA SOBRE RODAS COM CARREGADEIRA, TRAÇÃO 4X4, POTÊNCIA LÍQ. 88 HP, CAÇAMBA CARREG. CAP. MÍN. 1 M3, CAÇAMBA RETRO CAP. 0,26 M3, PESO OPERACIONAL MÍN. 6.674 KG, PROFUNDIDADE ESCAVAÇÃO MÁX. 4,37 M - DEPRECIAÇÃO. AF_06/2014</t>
  </si>
  <si>
    <t>RETROESCAVADEIRA SOBRE RODAS COM CARREGADEIRA, TRAÇÃO 4X4, POTÊNCIA LÍQ. 88 HP, CAÇAMBA CARREG. CAP. MÍN. 1 M3, CAÇAMBA RETRO CAP. 0,26 M3, PESO OPERACIONAL MÍN. 6.674 KG, PROFUNDIDADE ESCAVAÇÃO MÁX. 4,37 M - JUROS. AF_06/2014</t>
  </si>
  <si>
    <t>RETROESCAVADEIRA SOBRE RODAS COM CARREGADEIRA, TRAÇÃO 4X2, POTÊNCIA LÍQ. 79 HP, CAÇAMBA CARREG. CAP. MÍN. 1 M3, CAÇAMBA RETRO CAP. 0,20 M3, PESO OPERACIONAL MÍN. 6.570 KG, PROFUNDIDADE ESCAVAÇÃO MÁX. 4,37 M - DEPRECIAÇÃO. AF_06/2014</t>
  </si>
  <si>
    <t>RETROESCAVADEIRA SOBRE RODAS COM CARREGADEIRA, TRAÇÃO 4X2, POTÊNCIA LÍQ. 79 HP, CAÇAMBA CARREG. CAP. MÍN. 1 M3, CAÇAMBA RETRO CAP. 0,20 M3, PESO OPERACIONAL MÍN. 6.570 KG, PROFUNDIDADE ESCAVAÇÃO MÁX. 4,37 M - JUROS. AF_06/2014</t>
  </si>
  <si>
    <t>ESCAVADEIRA HIDRÁULICA SOBRE ESTEIRAS, CAÇAMBA 1,20 M3, PESO OPERACIONAL 21 T, POTÊNCIA BRUTA 155 HP - DEPRECIAÇÃO. AF_06/2014</t>
  </si>
  <si>
    <t>ESCAVADEIRA HIDRÁULICA SOBRE ESTEIRAS, CAÇAMBA 1,20 M3, PESO OPERACIONAL 21 T, POTÊNCIA BRUTA 155 HP - JUROS. AF_06/2014</t>
  </si>
  <si>
    <t>ESCAVADEIRA HIDRÁULICA SOBRE ESTEIRAS, CAÇAMBA 1,20 M3, PESO OPERACIONAL 21 T, POTÊNCIA BRUTA 155 HP - MANUTENÇÃO. AF_06/2014</t>
  </si>
  <si>
    <t>ESCAVADEIRA HIDRÁULICA SOBRE ESTEIRAS, CAÇAMBA 1,20 M3, PESO OPERACIONAL 21 T, POTÊNCIA BRUTA 155 HP - MATERIAIS NA OPERAÇÃO. AF_06/2014</t>
  </si>
  <si>
    <t>TRATOR DE ESTEIRAS, POTÊNCIA 150 HP, PESO OPERACIONAL 16,7 T, COM RODA MOTRIZ ELEVADA E LÂMINA 3,18 M3 - DEPRECIAÇÃO. AF_06/2014</t>
  </si>
  <si>
    <t>TRATOR DE ESTEIRAS, POTÊNCIA 150 HP, PESO OPERACIONAL 16,7 T, COM RODA MOTRIZ ELEVADA E LÂMINA 3,18 M3 - JUROS. AF_06/2014</t>
  </si>
  <si>
    <t>RETROESCAVADEIRA SOBRE RODAS COM CARREGADEIRA, TRAÇÃO 4X4, POTÊNCIA LÍQ. 72 HP, CAÇAMBA CARREG. CAP. MÍN. 0,79 M3, CAÇAMBA RETRO CAP. 0,18 M3, PESO OPERACIONAL MÍN. 7.140 KG, PROFUNDIDADE ESCAVAÇÃO MÁX. 4,50 M - DEPRECIAÇÃO. AF_06/2014</t>
  </si>
  <si>
    <t>RETROESCAVADEIRA SOBRE RODAS COM CARREGADEIRA, TRAÇÃO 4X4, POTÊNCIA LÍQ. 72 HP, CAÇAMBA CARREG. CAP. MÍN. 0,79 M3, CAÇAMBA RETRO CAP. 0,18 M3, PESO OPERACIONAL MÍN. 7.140 KG, PROFUNDIDADE ESCAVAÇÃO MÁX. 4,50 M - JUROS. AF_06/2014</t>
  </si>
  <si>
    <t>TRATOR DE ESTEIRAS, POTÊNCIA 347 HP, PESO OPERACIONAL 38,5 T, COM LÂMINA 8,70 M3 - DEPRECIAÇÃO. AF_06/2014</t>
  </si>
  <si>
    <t>TRATOR DE ESTEIRAS, POTÊNCIA 347 HP, PESO OPERACIONAL 38,5 T, COM LÂMINA 8,70 M3 - JUROS. AF_06/2014</t>
  </si>
  <si>
    <t>VASSOURA MECÂNICA REBOCÁVEL COM ESCOVA CILÍNDRICA, LARGURA ÚTIL DE VARRIMENTO DE 2,44 M - DEPRECIAÇÃO. AF_06/2014</t>
  </si>
  <si>
    <t>VASSOURA MECÂNICA REBOCÁVEL COM ESCOVA CILÍNDRICA, LARGURA ÚTIL DE VARRIMENTO DE 2,44 M - JUROS. AF_06/2014</t>
  </si>
  <si>
    <t>TRATOR DE ESTEIRAS, POTÊNCIA 170 HP, PESO OPERACIONAL 19 T, CAÇAMBA 5,2 M3 - DEPRECIAÇÃO. AF_06/2014</t>
  </si>
  <si>
    <t>TRATOR DE ESTEIRAS, POTÊNCIA 170 HP, PESO OPERACIONAL 19 T, CAÇAMBA 5,2 M3 - JUROS. AF_06/2014</t>
  </si>
  <si>
    <t>BOMBA SUBMERSÍVEL ELÉTRICA TRIFÁSICA, POTÊNCIA 2,96 HP, Ø ROTOR 144 MM SEMI-ABERTO, BOCAL DE SAÍDA Ø 2, HM/Q = 2 MCA / 38,8 M3/H A 28 MCA / 5 M3/H - DEPRECIAÇÃO. AF_06/2014</t>
  </si>
  <si>
    <t>BOMBA SUBMERSÍVEL ELÉTRICA TRIFÁSICA, POTÊNCIA 2,96 HP, Ø ROTOR 144 MM SEMI-ABERTO, BOCAL DE SAÍDA Ø 2, HM/Q = 2 MCA / 38,8 M3/H A 28 MCA / 5 M3/H - JUROS. AF_06/2014</t>
  </si>
  <si>
    <t>TANQUE DE ASFALTO ESTACIONÁRIO COM MAÇARICO, CAPACIDADE 20.000 L - DEPRECIAÇÃO. AF_06/2014</t>
  </si>
  <si>
    <t>TANQUE DE ASFALTO ESTACIONÁRIO COM MAÇARICO, CAPACIDADE 20.000 L - JUROS. AF_06/2014</t>
  </si>
  <si>
    <t>TANQUE DE ASFALTO ESTACIONÁRIO COM MAÇARICO, CAPACIDADE 20.000 L - MANUTENÇÃO. AF_06/2014</t>
  </si>
  <si>
    <t>TANQUE DE ASFALTO ESTACIONÁRIO COM MAÇARICO, CAPACIDADE 20.000 L - MATERIAIS NA OPERAÇÃO. AF_06/2014</t>
  </si>
  <si>
    <t>TRATOR DE ESTEIRAS, POTÊNCIA 100 HP, PESO OPERACIONAL 9,4 T, COM LÂMINA 2,19 M3 - DEPRECIAÇÃO. AF_06/2014</t>
  </si>
  <si>
    <t>TRATOR DE ESTEIRAS, POTÊNCIA 100 HP, PESO OPERACIONAL 9,4 T, COM LÂMINA 2,19 M3 - JUROS. AF_06/2014</t>
  </si>
  <si>
    <t>TRATOR DE PNEUS, POTÊNCIA 85 CV, TRAÇÃO 4X4, PESO COM LASTRO DE 4.675 KG - DEPRECIAÇÃO. AF_06/2014</t>
  </si>
  <si>
    <t>TRATOR DE PNEUS, POTÊNCIA 85 CV, TRAÇÃO 4X4, PESO COM LASTRO DE 4.675 KG - JUROS. AF_06/2014</t>
  </si>
  <si>
    <t>PÁ CARREGADEIRA SOBRE RODAS, POTÊNCIA LÍQUIDA 128 HP, CAPACIDADE DA CAÇAMBA 1,7 A 2,8 M3, PESO OPERACIONAL 11632 KG - DEPRECIAÇÃO. AF_06/2014</t>
  </si>
  <si>
    <t>PÁ CARREGADEIRA SOBRE RODAS, POTÊNCIA LÍQUIDA 128 HP, CAPACIDADE DA CAÇAMBA 1,7 A 2,8 M3, PESO OPERACIONAL 11632 KG - JUROS. AF_06/2014</t>
  </si>
  <si>
    <t>PÁ CARREGADEIRA SOBRE RODAS, POTÊNCIA 197 HP, CAPACIDADE DA CAÇAMBA 2,5 A 3,5 M3, PESO OPERACIONAL 18338 KG - DEPRECIAÇÃO. AF_06/2014</t>
  </si>
  <si>
    <t>PÁ CARREGADEIRA SOBRE RODAS, POTÊNCIA 197 HP, CAPACIDADE DA CAÇAMBA 2,5 A 3,5 M3, PESO OPERACIONAL 18338 KG - JUROS. AF_06/2014</t>
  </si>
  <si>
    <t>ROLO COMPACTADOR VIBRATÓRIO DE UM CILINDRO AÇO LISO, POTÊNCIA 80 HP, PESO OPERACIONAL MÁXIMO 8,1 T, IMPACTO DINÂMICO 16,15 / 9,5 T, LARGURA DE TRABALHO 1,68 M - DEPRECIAÇÃO. AF_06/2014</t>
  </si>
  <si>
    <t>ROLO COMPACTADOR VIBRATÓRIO DE UM CILINDRO AÇO LISO, POTÊNCIA 80 HP, PESO OPERACIONAL MÁXIMO 8,1 T, IMPACTO DINÂMICO 16,15 / 9,5 T, LARGURA DE TRABALHO 1,68 M - JUROS. AF_06/2014</t>
  </si>
  <si>
    <t>BATE-ESTACAS POR GRAVIDADE, POTÊNCIA DE 160 HP, PESO DO MARTELO ATÉ 3 TONELADAS - DEPRECIAÇÃO. AF_11/2014</t>
  </si>
  <si>
    <t>BATE-ESTACAS POR GRAVIDADE, POTÊNCIA DE 160 HP, PESO DO MARTELO ATÉ 3 TONELADAS - JUROS. AF_11/2014</t>
  </si>
  <si>
    <t>BATE-ESTACAS POR GRAVIDADE, POTÊNCIA DE 160 HP, PESO DO MARTELO ATÉ 3 TONELADAS - MANUTENÇÃO. AF_11/2014</t>
  </si>
  <si>
    <t>BATE-ESTACAS POR GRAVIDADE, POTÊNCIA DE 160 HP, PESO DO MARTELO ATÉ 3 TONELADAS - MATERIAIS NA OPERAÇÃO. AF_11/2014</t>
  </si>
  <si>
    <t>BETONEIRA CAPACIDADE NOMINAL DE 600 L, CAPACIDADE DE MISTURA 360 L, MOTOR ELÉTRICO TRIFÁSICO POTÊNCIA DE 4 CV, SEM CARREGADOR - DEPRECIAÇÃO. AF_11/2014</t>
  </si>
  <si>
    <t>BETONEIRA CAPACIDADE NOMINAL DE 600 L, CAPACIDADE DE MISTURA 360 L, MOTOR ELÉTRICO TRIFÁSICO POTÊNCIA DE 4 CV, SEM CARREGADOR - JUROS. AF_11/2014</t>
  </si>
  <si>
    <t>BETONEIRA CAPACIDADE NOMINAL DE 600 L, CAPACIDADE DE MISTURA 360 L, MOTOR ELÉTRICO TRIFÁSICO POTÊNCIA DE 4 CV, SEM CARREGADOR - MANUTENÇÃO. AF_11/2014</t>
  </si>
  <si>
    <t>BETONEIRA CAPACIDADE NOMINAL DE 600 L, CAPACIDADE DE MISTURA 360 L, MOTOR ELÉTRICO TRIFÁSICO POTÊNCIA DE 4 CV, SEM CARREGADOR - MATERIAIS NA OPERAÇÃO. AF_11/2014</t>
  </si>
  <si>
    <t>MOTONIVELADORA POTÊNCIA BÁSICA LÍQUIDA (PRIMEIRA MARCHA) 125 HP, PESO BRUTO 13032 KG, LARGURA DA LÂMINA DE 3,7 M - DEPRECIAÇÃO. AF_06/2014</t>
  </si>
  <si>
    <t>MOTONIVELADORA POTÊNCIA BÁSICA LÍQUIDA (PRIMEIRA MARCHA) 125 HP, PESO BRUTO 13032 KG, LARGURA DA LÂMINA DE 3,7 M - JUROS. AF_06/2014</t>
  </si>
  <si>
    <t>FRESADORA DE ASFALTO A FRIO SOBRE RODAS, LARGURA FRESAGEM DE 1,0 M, POTÊNCIA 208 HP - DEPRECIAÇÃO. AF_11/2014</t>
  </si>
  <si>
    <t>FRESADORA DE ASFALTO A FRIO SOBRE RODAS, LARGURA FRESAGEM DE 1,0 M, POTÊNCIA 208 HP - JUROS. AF_11/2014</t>
  </si>
  <si>
    <t>FRESADORA DE ASFALTO A FRIO SOBRE RODAS, LARGURA FRESAGEM DE 1,0 M, POTÊNCIA 208 HP - MANUTENÇÃO. AF_11/2014</t>
  </si>
  <si>
    <t>FRESADORA DE ASFALTO A FRIO SOBRE RODAS, LARGURA FRESAGEM DE 1,0 M, POTÊNCIA 208 HP - MATERIAIS NA OPERAÇÃO. AF_11/2014</t>
  </si>
  <si>
    <t>FRESADORA DE ASFALTO A FRIO SOBRE RODAS, LARGURA FRESAGEM DE 2,0 M, POTÊNCIA 550 HP - DEPRECIAÇÃO. AF_11/2014</t>
  </si>
  <si>
    <t>FRESADORA DE ASFALTO A FRIO SOBRE RODAS, LARGURA FRESAGEM DE 2,0 M, POTÊNCIA 550 HP - JUROS. AF_11/2014</t>
  </si>
  <si>
    <t>FRESADORA DE ASFALTO A FRIO SOBRE RODAS, LARGURA FRESAGEM DE 2,0 M, POTÊNCIA 550 HP - MANUTENÇÃO. AF_11/2014</t>
  </si>
  <si>
    <t>FRESADORA DE ASFALTO A FRIO SOBRE RODAS, LARGURA FRESAGEM DE 2,0 M, POTÊNCIA 550 HP - MATERIAIS NA OPERAÇÃO. AF_11/2014</t>
  </si>
  <si>
    <t>VIBROACABADORA DE ASFALTO SOBRE ESTEIRAS, LARGURA DE PAVIMENTAÇÃO 1,90 M A 5,30 M, POTÊNCIA 105 HP CAPACIDADE 450 T/H - DEPRECIAÇÃO. AF_11/2014</t>
  </si>
  <si>
    <t>VIBROACABADORA DE ASFALTO SOBRE ESTEIRAS, LARGURA DE PAVIMENTAÇÃO 1,90 M A 5,30 M, POTÊNCIA 105 HP CAPACIDADE 450 T/H - JUROS. AF_11/2014</t>
  </si>
  <si>
    <t>RECICLADORA DE ASFALTO A FRIO SOBRE RODAS, LARGURA FRESAGEM DE 2,0 M, POTÊNCIA 422 HP - DEPRECIAÇÃO. AF_11/2014</t>
  </si>
  <si>
    <t>RECICLADORA DE ASFALTO A FRIO SOBRE RODAS, LARGURA FRESAGEM DE 2,0 M, POTÊNCIA 422 HP - JUROS. AF_11/2014</t>
  </si>
  <si>
    <t>RECICLADORA DE ASFALTO A FRIO SOBRE RODAS, LARGURA FRESAGEM DE 2,0 M, POTÊNCIA 422 HP - MANUTENÇÃO. AF_11/2014</t>
  </si>
  <si>
    <t>RECICLADORA DE ASFALTO A FRIO SOBRE RODAS, LARGURA FRESAGEM DE 2,0 M, POTÊNCIA 422 HP - MATERIAIS NA OPERAÇÃO. AF_11/2014</t>
  </si>
  <si>
    <t>VIBROACABADORA DE ASFALTO SOBRE ESTEIRAS, LARGURA DE PAVIMENTAÇÃO 2,13 M A 4,55 M, POTÊNCIA 100 HP, CAPACIDADE 400 T/H - DEPRECIAÇÃO. AF_11/2014</t>
  </si>
  <si>
    <t>VIBROACABADORA DE ASFALTO SOBRE ESTEIRAS, LARGURA DE PAVIMENTAÇÃO 2,13 M A 4,55 M, POTÊNCIA 100 HP, CAPACIDADE 400 T/H - JUROS. AF_11/2014</t>
  </si>
  <si>
    <t>VIBROACABADORA DE ASFALTO SOBRE ESTEIRAS, LARGURA DE PAVIMENTAÇÃO 2,13 M A 4,55 M, POTÊNCIA 100 HP, CAPACIDADE 400 T/H - MANUTENÇÃO. AF_11/2014</t>
  </si>
  <si>
    <t>VIBROACABADORA DE ASFALTO SOBRE ESTEIRAS, LARGURA DE PAVIMENTAÇÃO 2,13 M A 4,55 M, POTÊNCIA 100 HP, CAPACIDADE 400 T/H - MATERIAIS NA OPERAÇÃO. AF_11/2014</t>
  </si>
  <si>
    <t>GUINDAUTO HIDRÁULICO, CAPACIDADE MÁXIMA DE CARGA 6200 KG, MOMENTO MÁXIMO DE CARGA 11,7 TM, ALCANCE MÁXIMO HORIZONTAL 9,70 M, INCLUSIVE CAMINHÃO TOCO PBT 16.000 KG, POTÊNCIA DE 189 CV - DEPRECIAÇÃO. AF_06/2014</t>
  </si>
  <si>
    <t>GUINDAUTO HIDRÁULICO, CAPACIDADE MÁXIMA DE CARGA 6200 KG, MOMENTO MÁXIMO DE CARGA 11,7 TM, ALCANCE MÁXIMO HORIZONTAL 9,70 M, INCLUSIVE CAMINHÃO TOCO PBT 16.000 KG, POTÊNCIA DE 189 CV - JUROS. AF_06/2014</t>
  </si>
  <si>
    <t>GUINDAUTO HIDRÁULICO, CAPACIDADE MÁXIMA DE CARGA 6200 KG, MOMENTO MÁXIMO DE CARGA 11,7 TM, ALCANCE MÁXIMO HORIZONTAL 9,70 M, INCLUSIVE CAMINHÃO TOCO PBT 16.000 KG, POTÊNCIA DE 189 CV - MANUTENÇÃO. AF_06/2014</t>
  </si>
  <si>
    <t>CAMINHÃO TOCO, PBT 16.000 KG, CARGA ÚTIL MÁX. 10.685 KG, DIST. ENTRE EIXOS 4,8 M, POTÊNCIA 189 CV, INCLUSIVE CARROCERIA FIXA ABERTA DE MADEIRA P/ TRANSPORTE GERAL DE CARGA SECA, DIMEN. APROX. 2,5 X 7,00 X 0,50 M - DEPRECIAÇÃO. AF_06/2014</t>
  </si>
  <si>
    <t>CAMINHÃO TOCO, PBT 16.000 KG, CARGA ÚTIL MÁX. 10.685 KG, DIST. ENTRE EIXOS 4,8 M, POTÊNCIA 189 CV, INCLUSIVE CARROCERIA FIXA ABERTA DE MADEIRA P/ TRANSPORTE GERAL DE CARGA SECA, DIMEN. APROX. 2,5 X 7,00 X 0,50 M - JUROS. AF_06/2014</t>
  </si>
  <si>
    <t>CAMINHÃO TOCO, PBT 16.000 KG, CARGA ÚTIL MÁX. 10.685 KG, DIST. ENTRE EIXOS 4,8 M, POTÊNCIA 189 CV, INCLUSIVE CARROCERIA FIXA ABERTA DE MADEIRA P/ TRANSPORTE GERAL DE CARGA SECA, DIMEN. APROX. 2,5 X 7,00 X 0,50 M - IMPOSTOS E SEGUROS. AF_06/2014</t>
  </si>
  <si>
    <t>GUINDASTE HIDRÁULICO AUTOPROPELIDO, COM LANÇA TELESCÓPICA 28,80 M, CAPACIDADE MÁXIMA 30 T, POTÊNCIA 97 KW, TRAÇÃO 4 X 4 - DEPRECIAÇÃO. AF_11/2014</t>
  </si>
  <si>
    <t>GUINDASTE HIDRÁULICO AUTOPROPELIDO, COM LANÇA TELESCÓPICA 28,80 M, CAPACIDADE MÁXIMA 30 T, POTÊNCIA 97 KW, TRAÇÃO 4 X 4 - JUROS. AF_11/2014</t>
  </si>
  <si>
    <t>GUINDASTE HIDRÁULICO AUTOPROPELIDO, COM LANÇA TELESCÓPICA 28,80 M, CAPACIDADE MÁXIMA 30 T, POTÊNCIA 97 KW, TRAÇÃO 4 X 4 - IMPOSTOS E SEGUROS. AF_11/2014</t>
  </si>
  <si>
    <t>GUINDASTE HIDRÁULICO AUTOPROPELIDO, COM LANÇA TELESCÓPICA 28,80 M, CAPACIDADE MÁXIMA 30 T, POTÊNCIA 97 KW, TRAÇÃO 4 X 4 - MANUTENÇÃO. AF_11/2014</t>
  </si>
  <si>
    <t>GUINDASTE HIDRÁULICO AUTOPROPELIDO, COM LANÇA TELESCÓPICA 28,80 M, CAPACIDADE MÁXIMA 30 T, POTÊNCIA 97 KW, TRAÇÃO 4 X 4 - MATERIAIS NA OPERAÇÃO. AF_11/2014</t>
  </si>
  <si>
    <t>BETONEIRA CAPACIDADE NOMINAL DE 600 L, CAPACIDADE DE MISTURA 440 L, MOTOR A DIESEL POTÊNCIA 10 HP, COM CARREGADOR - DEPRECIAÇÃO. AF_11/2014</t>
  </si>
  <si>
    <t>BETONEIRA CAPACIDADE NOMINAL DE 600 L, CAPACIDADE DE MISTURA 440 L, MOTOR A DIESEL POTÊNCIA 10 HP, COM CARREGADOR - JUROS. AF_11/2014</t>
  </si>
  <si>
    <t>BETONEIRA CAPACIDADE NOMINAL DE 600 L, CAPACIDADE DE MISTURA 440 L, MOTOR A DIESEL POTÊNCIA 10 HP, COM CARREGADOR - MANUTENÇÃO. AF_11/2014</t>
  </si>
  <si>
    <t>BETONEIRA CAPACIDADE NOMINAL DE 600 L, CAPACIDADE DE MISTURA 440 L, MOTOR A DIESEL POTÊNCIA 10 HP, COM CARREGADOR - MATERIAIS NA OPERAÇÃO. AF_11/2014</t>
  </si>
  <si>
    <t>ROLO COMPACTADOR VIBRATÓRIO TANDEM AÇO LISO, POTÊNCIA 58 HP, PESO SEM/COM LASTRO 6,5 / 9,4 T, LARGURA DE TRABALHO 1,2 M - DEPRECIAÇÃO. AF_06/2014</t>
  </si>
  <si>
    <t>ROLO COMPACTADOR VIBRATÓRIO TANDEM AÇO LISO, POTÊNCIA 58 HP, PESO SEM/COM LASTRO 6,5 / 9,4 T, LARGURA DE TRABALHO 1,2 M - JUROS. AF_06/2014</t>
  </si>
  <si>
    <t>CAMINHÃO BASCULANTE 14 M3, COM CAVALO MECÂNICO DE CAPACIDADE MÁXIMA DE TRAÇÃO COMBINADO DE 36000 KG, POTÊNCIA 286 CV, INCLUSIVE SEMIREBOQUE COM CAÇAMBA METÁLICA - DEPRECIAÇÃO. AF_12/2014</t>
  </si>
  <si>
    <t>CAMINHÃO BASCULANTE 14 M3, COM CAVALO MECÂNICO DE CAPACIDADE MÁXIMA DE TRAÇÃO COMBINADO DE 36000 KG, POTÊNCIA 286 CV, INCLUSIVE SEMIREBOQUE COM CAÇAMBA METÁLICA - JUROS. AF_12/2014</t>
  </si>
  <si>
    <t>CAMINHÃO BASCULANTE 14 M3, COM CAVALO MECÂNICO DE CAPACIDADE MÁXIMA DE TRAÇÃO COMBINADO DE 36000 KG, POTÊNCIA 286 CV, INCLUSIVE SEMIREBOQUE COM CAÇAMBA METÁLICA - IMPOSTOS E SEGUROS. AF_12/2014</t>
  </si>
  <si>
    <t>CAMINHÃO BASCULANTE 14 M3, COM CAVALO MECÂNICO DE CAPACIDADE MÁXIMA DE TRAÇÃO COMBINADO DE 36000 KG, POTÊNCIA 286 CV, INCLUSIVE SEMIREBOQUE COM CAÇAMBA METÁLICA - MANUTENÇÃO. AF_12/2014</t>
  </si>
  <si>
    <t>CAMINHÃO BASCULANTE 14 M3, COM CAVALO MECÂNICO DE CAPACIDADE MÁXIMA DE TRAÇÃO COMBINADO DE 36000 KG, POTÊNCIA 286 CV, INCLUSIVE SEMIREBOQUE COM CAÇAMBA METÁLICA - MATERIAIS NA OPERAÇÃO. AF_12/2014</t>
  </si>
  <si>
    <t>CAMINHÃO BASCULANTE 18 M3, COM CAVALO MECÂNICO DE CAPACIDADE MÁXIMA DE TRAÇÃO COMBINADO DE 45000 KG, POTÊNCIA 330 CV, INCLUSIVE SEMIREBOQUE COM CAÇAMBA METÁLICA - DEPRECIAÇÃO. AF_12/2014</t>
  </si>
  <si>
    <t>CAMINHÃO BASCULANTE 18 M3, COM CAVALO MECÂNICO DE CAPACIDADE MÁXIMA DE TRAÇÃO COMBINADO DE 45000 KG, POTÊNCIA 330 CV, INCLUSIVE SEMIREBOQUE COM CAÇAMBA METÁLICA - JUROS. AF_12/2014</t>
  </si>
  <si>
    <t>CAMINHÃO BASCULANTE 18 M3, COM CAVALO MECÂNICO DE CAPACIDADE MÁXIMA DE TRAÇÃO COMBINADO DE 45000 KG, POTÊNCIA 330 CV, INCLUSIVE SEMIREBOQUE COM CAÇAMBA METÁLICA - IMPOSTOS E SEGUROS. AF_12/2014</t>
  </si>
  <si>
    <t>CAMINHÃO BASCULANTE 18 M3, COM CAVALO MECÂNICO DE CAPACIDADE MÁXIMA DE TRAÇÃO COMBINADO DE 45000 KG, POTÊNCIA 330 CV, INCLUSIVE SEMIREBOQUE COM CAÇAMBA METÁLICA - MANUTENÇÃO. AF_12/2014</t>
  </si>
  <si>
    <t>CAMINHÃO BASCULANTE 18 M3, COM CAVALO MECÂNICO DE CAPACIDADE MÁXIMA DE TRAÇÃO COMBINADO DE 45000 KG, POTÊNCIA 330 CV, INCLUSIVE SEMIREBOQUE COM CAÇAMBA METÁLICA - MATERIAIS NA OPERAÇÃO. AF_12/2014</t>
  </si>
  <si>
    <t>VIBRADOR DE IMERSÃO, DIÂMETRO DE PONTEIRA 45MM, MOTOR ELÉTRICO TRIFÁSICO POTÊNCIA DE 2 CV - DEPRECIAÇÃO. AF_06/2015</t>
  </si>
  <si>
    <t>VIBRADOR DE IMERSÃO, DIÂMETRO DE PONTEIRA 45MM, MOTOR ELÉTRICO TRIFÁSICO POTÊNCIA DE 2 CV - JUROS. AF_06/2015</t>
  </si>
  <si>
    <t>VIBRADOR DE IMERSÃO, DIÂMETRO DE PONTEIRA 45MM, MOTOR ELÉTRICO TRIFÁSICO POTÊNCIA DE 2 CV - MANUTENÇÃO. AF_06/2015</t>
  </si>
  <si>
    <t>VIBRADOR DE IMERSÃO, DIÂMETRO DE PONTEIRA 45MM, MOTOR ELÉTRICO TRIFÁSICO POTÊNCIA DE 2 CV - MATERIAIS NA OPERAÇÃO. AF_06/2015</t>
  </si>
  <si>
    <t>PERFURATRIZ MANUAL, TORQUE MÁXIMO 83 N.M, POTÊNCIA 5 CV, COM DIÂMETRO MÁXIMO 4" - DEPRECIAÇÃO. AF_06/2015</t>
  </si>
  <si>
    <t>PERFURATRIZ MANUAL, TORQUE MÁXIMO 83 N.M, POTÊNCIA 5 CV, COM DIÂMETRO MÁXIMO 4" - JUROS. AF_06/2015</t>
  </si>
  <si>
    <t>PERFURATRIZ MANUAL, TORQUE MÁXIMO 83 N.M, POTÊNCIA 5 CV, COM DIÂMETRO MÁXIMO 4" - MANUTENÇÃO. AF_06/2015</t>
  </si>
  <si>
    <t>PERFURATRIZ MANUAL, TORQUE MÁXIMO 83 N.M, POTÊNCIA 5 CV, COM DIÂMETRO MÁXIMO 4" - MATERIAIS NA OPERAÇÃO. AF_06/2015</t>
  </si>
  <si>
    <t>PERFURATRIZ SOBRE ESTEIRA, TORQUE MÁXIMO 600 KGF, PESO MÉDIO 1000 KG, POTÊNCIA 20 HP, DIÂMETRO MÁXIMO 10" - DEPRECIAÇÃO. AF_06/2015</t>
  </si>
  <si>
    <t>PERFURATRIZ SOBRE ESTEIRA, TORQUE MÁXIMO 600 KGF, PESO MÉDIO 1000 KG, POTÊNCIA 20 HP, DIÂMETRO MÁXIMO 10" - JUROS. AF_06/2015</t>
  </si>
  <si>
    <t>PERFURATRIZ SOBRE ESTEIRA, TORQUE MÁXIMO 600 KGF, PESO MÉDIO 1000 KG, POTÊNCIA 20 HP, DIÂMETRO MÁXIMO 10" - MANUTENÇÃO. AF_06/2015</t>
  </si>
  <si>
    <t>PERFURATRIZ SOBRE ESTEIRA, TORQUE MÁXIMO 600 KGF, PESO MÉDIO 1000 KG, POTÊNCIA 20 HP, DIÂMETRO MÁXIMO 10" - MATERIAIS NA OPERAÇÃO. AF_06/2015</t>
  </si>
  <si>
    <t>MISTURADOR DUPLO HORIZONTAL DE ALTA TURBULÊNCIA, CAPACIDADE / VOLUME 2 X 500 LITROS, MOTORES ELÉTRICOS MÍNIMO 5 CV CADA, PARA NATA CIMENTO, ARGAMASSA E OUTROS - DEPRECIAÇÃO. AF_06/2015</t>
  </si>
  <si>
    <t>MISTURADOR DUPLO HORIZONTAL DE ALTA TURBULÊNCIA, CAPACIDADE / VOLUME 2 X 500 LITROS, MOTORES ELÉTRICOS MÍNIMO 5 CV CADA, PARA NATA CIMENTO, ARGAMASSA E OUTROS - JUROS. AF_06/2015</t>
  </si>
  <si>
    <t>MISTURADOR DUPLO HORIZONTAL DE ALTA TURBULÊNCIA, CAPACIDADE / VOLUME 2 X 500 LITROS, MOTORES ELÉTRICOS MÍNIMO 5 CV CADA, PARA NATA CIMENTO, ARGAMASSA E OUTROS - MANUTENÇÃO. AF_06/2015</t>
  </si>
  <si>
    <t>MISTURADOR DUPLO HORIZONTAL DE ALTA TURBULÊNCIA, CAPACIDADE / VOLUME 2 X 500 LITROS, MOTORES ELÉTRICOS MÍNIMO 5 CV CADA, PARA NATA CIMENTO, ARGAMASSA E OUTROS - MATERIAIS NA OPERAÇÃO. AF_06/2015</t>
  </si>
  <si>
    <t>BOMBA TRIPLEX, PARA INJEÇÃO DE NATA DE CIMENTO, VAZÃO MÁXIMA DE 100 LITROS/MINUTO, PRESSÃO MÁXIMA DE 70 BAR - DEPRECIAÇÃO. AF_06/2015</t>
  </si>
  <si>
    <t>BOMBA TRIPLEX, PARA INJEÇÃO DE NATA DE CIMENTO, VAZÃO MÁXIMA DE 100 LITROS/MINUTO, PRESSÃO MÁXIMA DE 70 BAR - JUROS. AF_06/2015</t>
  </si>
  <si>
    <t>BOMBA TRIPLEX, PARA INJEÇÃO DE NATA DE CIMENTO, VAZÃO MÁXIMA DE 100 LITROS/MINUTO, PRESSÃO MÁXIMA DE 70 BAR - MANUTENÇÃO. AF_06/2015</t>
  </si>
  <si>
    <t>BOMBA TRIPLEX, PARA INJEÇÃO DE NATA DE CIMENTO, VAZÃO MÁXIMA DE 100 LITROS/MINUTO, PRESSÃO MÁXIMA DE 70 BAR - MATERIAIS NA OPERAÇÃO. AF_06/2015</t>
  </si>
  <si>
    <t>BOMBA CENTRÍFUGA MONOESTÁGIO COM MOTOR ELÉTRICO MONOFÁSICO, POTÊNCIA 15 HP, DIÂMETRO DO ROTOR 173 MM, HM/Q = 30 MCA / 90 M3/H A 45 MCA / 55 M3/H - DEPRECIAÇÃO. AF_06/2015</t>
  </si>
  <si>
    <t>BOMBA CENTRÍFUGA MONOESTÁGIO COM MOTOR ELÉTRICO MONOFÁSICO, POTÊNCIA 15 HP, DIÂMETRO DO ROTOR 173 MM, HM/Q = 30 MCA / 90 M3/H A 45 MCA / 55 M3/H - JUROS. AF_06/2015</t>
  </si>
  <si>
    <t>BOMBA CENTRÍFUGA MONOESTÁGIO COM MOTOR ELÉTRICO MONOFÁSICO, POTÊNCIA 15 HP, DIÂMETRO DO ROTOR 173 MM, HM/Q = 30 MCA / 90 M3/H A 45 MCA / 55 M3/H - MANUTENÇÃO. AF_06/2015</t>
  </si>
  <si>
    <t>BOMBA CENTRÍFUGA MONOESTÁGIO COM MOTOR ELÉTRICO MONOFÁSICO, POTÊNCIA 15 HP, DIÂMETRO DO ROTOR 173 MM, HM/Q = 30 MCA / 90 M3/H A 45 MCA / 55 M3/H - MATERIAIS NA OPERAÇÃO. AF_06/2015</t>
  </si>
  <si>
    <t>BOMBA DE PROJEÇÃO DE CONCRETO SECO, POTÊNCIA 10 CV, VAZÃO 3 M3/H - DEPRECIAÇÃO. AF_06/2015</t>
  </si>
  <si>
    <t>BOMBA DE PROJEÇÃO DE CONCRETO SECO, POTÊNCIA 10 CV, VAZÃO 3 M3/H - JUROS. AF_06/2015</t>
  </si>
  <si>
    <t>BOMBA DE PROJEÇÃO DE CONCRETO SECO, POTÊNCIA 10 CV, VAZÃO 3 M3/H - MANUTENÇÃO. AF_06/2015</t>
  </si>
  <si>
    <t>BOMBA DE PROJEÇÃO DE CONCRETO SECO, POTÊNCIA 10 CV, VAZÃO 3 M3/H - MATERIAIS NA OPERAÇÃO. AF_06/2015</t>
  </si>
  <si>
    <t>BOMBA DE PROJEÇÃO DE CONCRETO SECO, POTÊNCIA 10 CV, VAZÃO 6 M3/H - DEPRECIAÇÃO. AF_06/2015</t>
  </si>
  <si>
    <t>BOMBA DE PROJEÇÃO DE CONCRETO SECO, POTÊNCIA 10 CV, VAZÃO 6 M3/H - JUROS. AF_06/2015</t>
  </si>
  <si>
    <t>BOMBA DE PROJEÇÃO DE CONCRETO SECO, POTÊNCIA 10 CV, VAZÃO 6 M3/H - MANUTENÇÃO. AF_06/2015</t>
  </si>
  <si>
    <t>BOMBA DE PROJEÇÃO DE CONCRETO SECO, POTÊNCIA 10 CV, VAZÃO 6 M3/H - MATERIAIS NA OPERAÇÃO. AF_06/2015</t>
  </si>
  <si>
    <t>PROJETOR PNEUMÁTICO DE ARGAMASSA PARA CHAPISCO E REBOCO COM RECIPIENTE ACOPLADO, TIPO CANEQUINHA, COM COMPRESSOR DE AR REBOCÁVEL VAZÃO 89 PCM E MOTOR DIESEL DE 20 CV - DEPRECIAÇÃO. AF_06/2015</t>
  </si>
  <si>
    <t>PROJETOR PNEUMÁTICO DE ARGAMASSA PARA CHAPISCO E REBOCO COM RECIPIENTE ACOPLADO, TIPO CANEQUINHA, COM COMPRESSOR DE AR REBOCÁVEL VAZÃO 89 PCM E MOTOR DIESEL DE 20 CV - JUROS. AF_06/2015</t>
  </si>
  <si>
    <t>PROJETOR PNEUMÁTICO DE ARGAMASSA PARA CHAPISCO E REBOCO COM RECIPIENTE ACOPLADO, TIPO CANEQUINHA, COM COMPRESSOR DE AR REBOCÁVEL VAZÃO 89 PCM E MOTOR DIESEL DE 20 CV - MANUTENÇÃO. AF_06/2015</t>
  </si>
  <si>
    <t>PROJETOR PNEUMÁTICO DE ARGAMASSA PARA CHAPISCO E REBOCO COM RECIPIENTE ACOPLADO, TIPO CANEQUINHA, COM COMPRESSOR DE AR REBOCÁVEL VAZÃO 89 PCM E MOTOR DIESEL DE 20 CV - MATERIAIS NA OPERAÇÃO. AF_06/2015</t>
  </si>
  <si>
    <t>PERFURATRIZ COM TORRE METÁLICA PARA EXECUÇÃO DE ESTACA HÉLICE CONTÍNUA, PROFUNDIDADE MÁXIMA DE 30 M, DIÂMETRO MÁXIMO DE 800 MM, POTÊNCIA INSTALADA DE 268 HP, MESA ROTATIVA COM TORQUE MÁXIMO DE 170 KNM - DEPRECIAÇÃO. AF_06/2015</t>
  </si>
  <si>
    <t>PERFURATRIZ COM TORRE METÁLICA PARA EXECUÇÃO DE ESTACA HÉLICE CONTÍNUA, PROFUNDIDADE MÁXIMA DE 30 M, DIÂMETRO MÁXIMO DE 800 MM, POTÊNCIA INSTALADA DE 268 HP, MESA ROTATIVA COM TORQUE MÁXIMO DE 170 KNM - JUROS. AF_06/2015</t>
  </si>
  <si>
    <t>PERFURATRIZ COM TORRE METÁLICA PARA EXECUÇÃO DE ESTACA HÉLICE CONTÍNUA, PROFUNDIDADE MÁXIMA DE 30 M, DIÂMETRO MÁXIMO DE 800 MM, POTÊNCIA INSTALADA DE 268 HP, MESA ROTATIVA COM TORQUE MÁXIMO DE 170 KNM - MANUTENÇÃO. AF_06/2015</t>
  </si>
  <si>
    <t>PERFURATRIZ COM TORRE METÁLICA PARA EXECUÇÃO DE ESTACA HÉLICE CONTÍNUA, PROFUNDIDADE MÁXIMA DE 30 M, DIÂMETRO MÁXIMO DE 800 MM, POTÊNCIA INSTALADA DE 268 HP, MESA ROTATIVA COM TORQUE MÁXIMO DE 170 KNM - MATERIAIS NA OPERAÇÃO. AF_06/2015</t>
  </si>
  <si>
    <t>PERFURATRIZ HIDRÁULICA SOBRE CAMINHÃO COM TRADO CURTO ACOPLADO, PROFUNDIDADE MÁXIMA DE 20 M, DIÂMETRO MÁXIMO DE 1500 MM, POTÊNCIA INSTALADA DE 137 HP, MESA ROTATIVA COM TORQUE MÁXIMO DE 30 KNM - DEPRECIAÇÃO. AF_06/2015</t>
  </si>
  <si>
    <t>PERFURATRIZ HIDRÁULICA SOBRE CAMINHÃO COM TRADO CURTO ACOPLADO, PROFUNDIDADE MÁXIMA DE 20 M, DIÂMETRO MÁXIMO DE 1500 MM, POTÊNCIA INSTALADA DE 137 HP, MESA ROTATIVA COM TORQUE MÁXIMO DE 30 KNM - JUROS. AF_06/2015</t>
  </si>
  <si>
    <t>PERFURATRIZ HIDRÁULICA SOBRE CAMINHÃO COM TRADO CURTO ACOPLADO, PROFUNDIDADE MÁXIMA DE 20 M, DIÂMETRO MÁXIMO DE 1500 MM, POTÊNCIA INSTALADA DE 137 HP, MESA ROTATIVA COM TORQUE MÁXIMO DE 30 KNM - MANUTENÇÃO. AF_06/2015</t>
  </si>
  <si>
    <t>PERFURATRIZ HIDRÁULICA SOBRE CAMINHÃO COM TRADO CURTO ACOPLADO, PROFUNDIDADE MÁXIMA DE 20 M, DIÂMETRO MÁXIMO DE 1500 MM, POTÊNCIA INSTALADA DE 137 HP, MESA ROTATIVA COM TORQUE MÁXIMO DE 30 KNM - MATERIAIS NA OPERAÇÃO. AF_06/2015</t>
  </si>
  <si>
    <t>MANIPULADOR TELESCÓPICO, POTÊNCIA DE 85 HP, CAPACIDADE DE CARGA DE 3.500 KG, ALTURA MÁXIMA DE ELEVAÇÃO DE 12,3 M - DEPRECIAÇÃO. AF_06/2015</t>
  </si>
  <si>
    <t>MANIPULADOR TELESCÓPICO, POTÊNCIA DE 85 HP, CAPACIDADE DE CARGA DE 3.500 KG, ALTURA MÁXIMA DE ELEVAÇÃO DE 12,3 M - JUROS. AF_06/2015</t>
  </si>
  <si>
    <t>MANIPULADOR TELESCÓPICO, POTÊNCIA DE 85 HP, CAPACIDADE DE CARGA DE 3.500 KG, ALTURA MÁXIMA DE ELEVAÇÃO DE 12,3 M - MANUTENÇÃO. AF_06/2015</t>
  </si>
  <si>
    <t>MANIPULADOR TELESCÓPICO, POTÊNCIA DE 85 HP, CAPACIDADE DE CARGA DE 3.500 KG, ALTURA MÁXIMA DE ELEVAÇÃO DE 12,3 M - MATERIAIS NA OPERAÇÃO. AF_06/2015</t>
  </si>
  <si>
    <t>MINICARREGADEIRA SOBRE RODAS, POTÊNCIA LÍQUIDA DE 47 HP, CAPACIDADE NOMINAL DE OPERAÇÃO DE 646 KG - DEPRECIAÇÃO. AF_06/2015</t>
  </si>
  <si>
    <t>MINICARREGADEIRA SOBRE RODAS, POTÊNCIA LÍQUIDA DE 47 HP, CAPACIDADE NOMINAL DE OPERAÇÃO DE 646 KG - JUROS. AF_06/2015</t>
  </si>
  <si>
    <t>MINICARREGADEIRA SOBRE RODAS, POTÊNCIA LÍQUIDA DE 47 HP, CAPACIDADE NOMINAL DE OPERAÇÃO DE 646 KG - MANUTENÇÃO. AF_06/2015</t>
  </si>
  <si>
    <t>MINICARREGADEIRA SOBRE RODAS, POTÊNCIA LÍQUIDA DE 47 HP, CAPACIDADE NOMINAL DE OPERAÇÃO DE 646 KG - MATERIAIS NA OPERAÇÃO. AF_06/2015</t>
  </si>
  <si>
    <t>COMPRESSOR DE AR REBOCÁVEL, VAZÃO 189 PCM, PRESSÃO EFETIVA DE TRABALHO 102 PSI, MOTOR DIESEL, POTÊNCIA 63 CV - DEPRECIAÇÃO. AF_06/2015</t>
  </si>
  <si>
    <t>COMPRESSOR DE AR REBOCÁVEL, VAZÃO 189 PCM, PRESSÃO EFETIVA DE TRABALHO 102 PSI, MOTOR DIESEL, POTÊNCIA 63 CV - JUROS. AF_06/2015</t>
  </si>
  <si>
    <t>COMPRESSOR DE AR REBOCÁVEL, VAZÃO 89 PCM, PRESSÃO EFETIVA DE TRABALHO 102 PSI, MOTOR DIESEL, POTÊNCIA 20 CV - DEPRECIAÇÃO. AF_06/2015</t>
  </si>
  <si>
    <t>COMPRESSOR DE AR REBOCÁVEL, VAZÃO 89 PCM, PRESSÃO EFETIVA DE TRABALHO 102 PSI, MOTOR DIESEL, POTÊNCIA 20 CV - JUROS. AF_06/2015</t>
  </si>
  <si>
    <t>COMPRESSOR DE AR REBOCÁVEL, VAZÃO 89 PCM, PRESSÃO EFETIVA DE TRABALHO 102 PSI, MOTOR DIESEL, POTÊNCIA 20 CV - MANUTENÇÃO. AF_06/2015</t>
  </si>
  <si>
    <t>COMPRESSOR DE AR REBOCÁVEL, VAZÃO 89 PCM, PRESSÃO EFETIVA DE TRABALHO 102 PSI, MOTOR DIESEL, POTÊNCIA 20 CV - MATERIAIS NA OPERAÇÃO. AF_06/2015</t>
  </si>
  <si>
    <t>COMPRESSOR DE AR REBOCAVEL, VAZÃO 250 PCM, PRESSAO DE TRABALHO 102 PSI, MOTOR A DIESEL POTÊNCIA 81 CV - DEPRECIAÇÃO. AF_06/2015</t>
  </si>
  <si>
    <t>COMPRESSOR DE AR REBOCAVEL, VAZÃO 250 PCM, PRESSAO DE TRABALHO 102 PSI, MOTOR A DIESEL POTÊNCIA 81 CV - JUROS. AF_06/2015</t>
  </si>
  <si>
    <t>COMPRESSOR DE AR REBOCAVEL, VAZÃO 250 PCM, PRESSAO DE TRABALHO 102 PSI, MOTOR A DIESEL POTÊNCIA 81 CV - MANUTENÇÃO. AF_06/2015</t>
  </si>
  <si>
    <t>COMPRESSOR DE AR REBOCAVEL, VAZÃO 250 PCM, PRESSAO DE TRABALHO 102 PSI, MOTOR A DIESEL POTÊNCIA 81 CV - MATERIAIS NA OPERAÇÃO. AF_06/2015</t>
  </si>
  <si>
    <t>COMPRESSOR DE AR REBOCÁVEL, VAZÃO 748 PCM, PRESSÃO EFETIVA DE TRABALHO 102 PSI, MOTOR DIESEL, POTÊNCIA 210 CV - DEPRECIAÇÃO. AF_06/2015</t>
  </si>
  <si>
    <t>COMPRESSOR DE AR REBOCÁVEL, VAZÃO 748 PCM, PRESSÃO EFETIVA DE TRABALHO 102 PSI, MOTOR DIESEL, POTÊNCIA 210 CV - JUROS. AF_06/2015</t>
  </si>
  <si>
    <t>COMPRESSOR DE AR REBOCÁVEL, VAZÃO 748 PCM, PRESSÃO EFETIVA DE TRABALHO 102 PSI, MOTOR DIESEL, POTÊNCIA 210 CV - MANUTENÇÃO. AF_06/2015</t>
  </si>
  <si>
    <t>COMPRESSOR DE AR REBOCÁVEL, VAZÃO 748 PCM, PRESSÃO EFETIVA DE TRABALHO 102 PSI, MOTOR DIESEL, POTÊNCIA 210 CV - MATERIAIS NA OPERAÇÃO. AF_06/2015</t>
  </si>
  <si>
    <t>COMPRESSOR DE AR REBOCAVEL, VAZÃO 400 PCM, PRESSAO DE TRABALHO 102 PSI, MOTOR A DIESEL POTÊNCIA 110 CV - DEPRECIAÇÃO. AF_06/2015</t>
  </si>
  <si>
    <t>COMPRESSOR DE AR REBOCAVEL, VAZÃO 400 PCM, PRESSAO DE TRABALHO 102 PSI, MOTOR A DIESEL POTÊNCIA 110 CV - JUROS. AF_06/2015</t>
  </si>
  <si>
    <t>COMPRESSOR DE AR REBOCAVEL, VAZÃO 400 PCM, PRESSAO DE TRABALHO 102 PSI, MOTOR A DIESEL POTÊNCIA 110 CV - MANUTENÇÃO. AF_06/2015</t>
  </si>
  <si>
    <t>COMPRESSOR DE AR REBOCAVEL, VAZÃO 400 PCM, PRESSAO DE TRABALHO 102 PSI, MOTOR A DIESEL POTÊNCIA 110 CV - MATERIAIS NA OPERAÇÃO. AF_06/2015</t>
  </si>
  <si>
    <t>PERFURATRIZ HIDRÁULICA SOBRE CAMINHÃO COM TRADO CURTO ACOPLADO, PROFUNDIDADE MÁXIMA DE 20 M, DIÂMETRO MÁXIMO DE 1500 MM, POTÊNCIA INSTALADA DE 137 HP, MESA ROTATIVA COM TORQUE MÁXIMO DE 30 KNM - IMPOSTOS E SEGUROS. AF_06/2015</t>
  </si>
  <si>
    <t>CAMINHÃO TRUCADO (C/ TERCEIRO EIXO) ELETRÔNICO - POTÊNCIA 231CV - PBT = 22000KG - DIST. ENTRE EIXOS 5170 MM - INCLUI CARROCERIA FIXA ABERTA DE MADEIRA - DEPRECIAÇÃO. AF_06/2015</t>
  </si>
  <si>
    <t>CAMINHÃO TRUCADO (C/ TERCEIRO EIXO) ELETRÔNICO - POTÊNCIA 231CV - PBT = 22000KG - DIST. ENTRE EIXOS 5170 MM - INCLUI CARROCERIA FIXA ABERTA DE MADEIRA - JUROS. AF_06/2015</t>
  </si>
  <si>
    <t>CAMINHÃO TRUCADO (C/ TERCEIRO EIXO) ELETRÔNICO - POTÊNCIA 231CV - PBT = 22000KG - DIST. ENTRE EIXOS 5170 MM - INCLUI CARROCERIA FIXA ABERTA DE MADEIRA - IMPOSTOS E SEGUROS. AF_06/2015</t>
  </si>
  <si>
    <t>CAMINHÃO TRUCADO (C/ TERCEIRO EIXO) ELETRÔNICO - POTÊNCIA 231CV - PBT = 22000KG - DIST. ENTRE EIXOS 5170 MM - INCLUI CARROCERIA FIXA ABERTA DE MADEIRA - MANUTENÇÃO. AF_06/2015</t>
  </si>
  <si>
    <t>CAMINHÃO TRUCADO (C/ TERCEIRO EIXO) ELETRÔNICO - POTÊNCIA 231CV - PBT = 22000KG - DIST. ENTRE EIXOS 5170 MM - INCLUI CARROCERIA FIXA ABERTA DE MADEIRA - MATERIAIS NA OPERAÇÃO. AF_06/2015</t>
  </si>
  <si>
    <t>PLACA VIBRATÓRIA REVERSÍVEL COM MOTOR 4 TEMPOS A GASOLINA, FORÇA CENTRÍFUGA DE 25 KN (2500 KGF), POTÊNCIA 5,5 CV - DEPRECIAÇÃO. AF_08/2015</t>
  </si>
  <si>
    <t>PLACA VIBRATÓRIA REVERSÍVEL COM MOTOR 4 TEMPOS A GASOLINA, FORÇA CENTRÍFUGA DE 25 KN (2500 KGF), POTÊNCIA 5,5 CV - JUROS. AF_08/2015</t>
  </si>
  <si>
    <t>PLACA VIBRATÓRIA REVERSÍVEL COM MOTOR 4 TEMPOS A GASOLINA, FORÇA CENTRÍFUGA DE 25 KN (2500 KGF), POTÊNCIA 5,5 CV - MANUTENÇÃO. AF_08/2015</t>
  </si>
  <si>
    <t>PLACA VIBRATÓRIA REVERSÍVEL COM MOTOR 4 TEMPOS A GASOLINA, FORÇA CENTRÍFUGA DE 25 KN (2500 KGF), POTÊNCIA 5,5 CV - MATERIAIS NA OPERAÇÃO. AF_08/2015</t>
  </si>
  <si>
    <t>CORTADORA DE PISO COM MOTOR 4 TEMPOS A GASOLINA, POTÊNCIA DE 13 HP, COM DISCO DE CORTE DIAMANTADO SEGMENTADO PARA CONCRETO, DIÂMETRO DE 350 MM, FURO DE 1" (14 X 1") - DEPRECIAÇÃO. AF_08/2015</t>
  </si>
  <si>
    <t>CORTADORA DE PISO COM MOTOR 4 TEMPOS A GASOLINA, POTÊNCIA DE 13 HP, COM DISCO DE CORTE DIAMANTADO SEGMENTADO PARA CONCRETO, DIÂMETRO DE 350 MM, FURO DE 1" (14 X 1") - JUROS. AF_08/2015</t>
  </si>
  <si>
    <t>CORTADORA DE PISO COM MOTOR 4 TEMPOS A GASOLINA, POTÊNCIA DE 13 HP, COM DISCO DE CORTE DIAMANTADO SEGMENTADO PARA CONCRETO, DIÂMETRO DE 350 MM, FURO DE 1" (14 X 1") - MANUTENÇÃO. AF_08/2015</t>
  </si>
  <si>
    <t>CORTADORA DE PISO COM MOTOR 4 TEMPOS A GASOLINA, POTÊNCIA DE 13 HP, COM DISCO DE CORTE DIAMANTADO SEGMENTADO PARA CONCRETO, DIÂMETRO DE 350 MM, FURO DE 1" (14 X 1") - MATERIAIS NA OPERAÇÃO. AF_08/2015</t>
  </si>
  <si>
    <t>CAMINHÃO TOCO, PESO BRUTO TOTAL 14.300 KG, CARGA ÚTIL MÁXIMA 9590 KG, DISTÂNCIA ENTRE EIXOS 4,76 M, POTÊNCIA 185 CV (NÃO INCLUI CARROCERIA) - DEPRECIAÇÃO. AF_06/2014</t>
  </si>
  <si>
    <t>CAMINHÃO TOCO, PESO BRUTO TOTAL 14.300 KG, CARGA ÚTIL MÁXIMA 9590 KG, DISTÂNCIA ENTRE EIXOS 4,76 M, POTÊNCIA 185 CV (NÃO INCLUI CARROCERIA) - JUROS. AF_06/2014</t>
  </si>
  <si>
    <t>CAMINHÃO TOCO, PESO BRUTO TOTAL 14.300 KG, CARGA ÚTIL MÁXIMA 9590 KG, DISTÂNCIA ENTRE EIXOS 4,76 M, POTÊNCIA 185 CV (NÃO INCLUI CARROCERIA) - IMPOSTOS E SEGUROS. AF_06/2014</t>
  </si>
  <si>
    <t>CAMINHÃO PIPA 6.000 L, PESO BRUTO TOTAL 13.000 KG, DISTÂNCIA ENTRE EIXOS 4,80 M, POTÊNCIA 189 CV INCLUSIVE TANQUE DE AÇO PARA TRANSPORTE DE ÁGUA, CAPACIDADE 6 M3 - DEPRECIAÇÃO. AF_06/2014</t>
  </si>
  <si>
    <t>CAMINHÃO PIPA 6.000 L, PESO BRUTO TOTAL 13.000 KG, DISTÂNCIA ENTRE EIXOS 4,80 M, POTÊNCIA 189 CV INCLUSIVE TANQUE DE AÇO PARA TRANSPORTE DE ÁGUA, CAPACIDADE 6 M3 - JUROS. AF_06/2014</t>
  </si>
  <si>
    <t>CAMINHÃO PIPA 6.000 L, PESO BRUTO TOTAL 13.000 KG, DISTÂNCIA ENTRE EIXOS 4,80 M, POTÊNCIA 189 CV INCLUSIVE TANQUE DE AÇO PARA TRANSPORTE DE ÁGUA, CAPACIDADE 6 M3 - IMPOSTOS E SEGUROS. AF_06/2014</t>
  </si>
  <si>
    <t>CAMINHÃO BASCULANTE 6 M3, PESO BRUTO TOTAL 16.000 KG, CARGA ÚTIL MÁXIMA 13.071 KG, DISTÂNCIA ENTRE EIXOS 4,80 M, POTÊNCIA 230 CV INCLUSIVE CAÇAMBA METÁLICA - DEPRECIAÇÃO. AF_06/2014</t>
  </si>
  <si>
    <t>CAMINHÃO BASCULANTE 6 M3, PESO BRUTO TOTAL 16.000 KG, CARGA ÚTIL MÁXIMA 13.071 KG, DISTÂNCIA ENTRE EIXOS 4,80 M, POTÊNCIA 230 CV INCLUSIVE CAÇAMBA METÁLICA - JUROS. AF_06/2014</t>
  </si>
  <si>
    <t>CAMINHÃO BASCULANTE 6 M3, PESO BRUTO TOTAL 16.000 KG, CARGA ÚTIL MÁXIMA 13.071 KG, DISTÂNCIA ENTRE EIXOS 4,80 M, POTÊNCIA 230 CV INCLUSIVE CAÇAMBA METÁLICA - IMPOSTOS E SEGUROS. AF_06/2014</t>
  </si>
  <si>
    <t>CAMINHÃO TOCO, PESO BRUTO TOTAL 16.000 KG, CARGA ÚTIL MÁXIMA DE 10.685 KG, DISTÂNCIA ENTRE EIXOS 4,80 M, POTÊNCIA 189 CV EXCLUSIVE CARROCERIA - DEPRECIAÇÃO. AF_06/2014</t>
  </si>
  <si>
    <t>CAMINHÃO TOCO, PESO BRUTO TOTAL 16.000 KG, CARGA ÚTIL MÁXIMA DE 10.685 KG, DISTÂNCIA ENTRE EIXOS 4,80 M, POTÊNCIA 189 CV EXCLUSIVE CARROCERIA - JUROS. AF_06/2014</t>
  </si>
  <si>
    <t>CAMINHÃO TOCO, PESO BRUTO TOTAL 16.000 KG, CARGA ÚTIL MÁXIMA DE 10.685 KG, DISTÂNCIA ENTRE EIXOS 4,80 M, POTÊNCIA 189 CV EXCLUSIVE CARROCERIA - IMPOSTOS E SEGUROS. AF_06/2014</t>
  </si>
  <si>
    <t>CAMINHÃO BASCULANTE 10 M3, TRUCADO CABINE SIMPLES, PESO BRUTO TOTAL 23.000 KG, CARGA ÚTIL MÁXIMA 15.935 KG, DISTÂNCIA ENTRE EIXOS 4,80 M, POTÊNCIA 230 CV INCLUSIVE CAÇAMBA METÁLICA - DEPRECIAÇÃO. AF_06/2014</t>
  </si>
  <si>
    <t>CAMINHÃO BASCULANTE 10 M3, TRUCADO CABINE SIMPLES, PESO BRUTO TOTAL 23.000 KG, CARGA ÚTIL MÁXIMA 15.935 KG, DISTÂNCIA ENTRE EIXOS 4,80 M, POTÊNCIA 230 CV INCLUSIVE CAÇAMBA METÁLICA - JUROS. AF_06/2014</t>
  </si>
  <si>
    <t>CAMINHÃO BASCULANTE 10 M3, TRUCADO CABINE SIMPLES, PESO BRUTO TOTAL 23.000 KG, CARGA ÚTIL MÁXIMA 15.935 KG, DISTÂNCIA ENTRE EIXOS 4,80 M, POTÊNCIA 230 CV INCLUSIVE CAÇAMBA METÁLICA - IMPOSTOS E SEGUROS. AF_06/2014</t>
  </si>
  <si>
    <t>CAMINHÃO BASCULANTE 10 M3, TRUCADO CABINE SIMPLES, PESO BRUTO TOTAL 23.000 KG, CARGA ÚTIL MÁXIMA 15.935 KG, DISTÂNCIA ENTRE EIXOS 4,80 M, POTÊNCIA 230 CV INCLUSIVE CAÇAMBA METÁLICA - MANUTENÇÃO. AF_06/2014</t>
  </si>
  <si>
    <t>CAMINHÃO BASCULANTE 10 M3, TRUCADO CABINE SIMPLES, PESO BRUTO TOTAL 23.000 KG, CARGA ÚTIL MÁXIMA 15.935 KG, DISTÂNCIA ENTRE EIXOS 4,80 M, POTÊNCIA 230 CV INCLUSIVE CAÇAMBA METÁLICA - MATERIAIS NA OPERAÇÃO. AF_06/2014</t>
  </si>
  <si>
    <t>CAMINHÃO TOCO, PBT 14.300 KG, CARGA ÚTIL MÁX. 9.710 KG, DIST. ENTRE EIXOS 3,56 M, POTÊNCIA 185 CV, INCLUSIVE CARROCERIA FIXA ABERTA DE MADEIRA P/ TRANSPORTE GERAL DE CARGA SECA, DIMEN. APROX. 2,50 X 6,50 X 0,50 M - DEPRECIAÇÃO. AF_06/2014</t>
  </si>
  <si>
    <t>CAMINHÃO TOCO, PBT 14.300 KG, CARGA ÚTIL MÁX. 9.710 KG, DIST. ENTRE EIXOS 3,56 M, POTÊNCIA 185 CV, INCLUSIVE CARROCERIA FIXA ABERTA DE MADEIRA P/ TRANSPORTE GERAL DE CARGA SECA, DIMEN. APROX. 2,50 X 6,50 X 0,50 M - JUROS. AF_06/2014</t>
  </si>
  <si>
    <t>CAMINHÃO TOCO, PBT 14.300 KG, CARGA ÚTIL MÁX. 9.710 KG, DIST. ENTRE EIXOS 3,56 M, POTÊNCIA 185 CV, INCLUSIVE CARROCERIA FIXA ABERTA DE MADEIRA P/ TRANSPORTE GERAL DE CARGA SECA, DIMEN. APROX. 2,50 X 6,50 X 0,50 M - IMPOSTOS E SEGUROS. AF_06/2014</t>
  </si>
  <si>
    <t>CAMINHÃO PIPA 10.000 L TRUCADO, PESO BRUTO TOTAL 23.000 KG, CARGA ÚTIL MÁXIMA 15.935 KG, DISTÂNCIA ENTRE EIXOS 4,8 M, POTÊNCIA 230 CV, INCLUSIVE TANQUE DE AÇO PARA TRANSPORTE DE ÁGUA - DEPRECIAÇÃO. AF_06/2014</t>
  </si>
  <si>
    <t>CAMINHÃO PIPA 10.000 L TRUCADO, PESO BRUTO TOTAL 23.000 KG, CARGA ÚTIL MÁXIMA 15.935 KG, DISTÂNCIA ENTRE EIXOS 4,8 M, POTÊNCIA 230 CV, INCLUSIVE TANQUE DE AÇO PARA TRANSPORTE DE ÁGUA - JUROS. AF_06/2014</t>
  </si>
  <si>
    <t>CAMINHÃO PIPA 10.000 L TRUCADO, PESO BRUTO TOTAL 23.000 KG, CARGA ÚTIL MÁXIMA 15.935 KG, DISTÂNCIA ENTRE EIXOS 4,8 M, POTÊNCIA 230 CV, INCLUSIVE TANQUE DE AÇO PARA TRANSPORTE DE ÁGUA - IMPOSTOS E SEGUROS. AF_06/2014</t>
  </si>
  <si>
    <t>CAMINHÃO BASCULANTE 6 M3 TOCO, PESO BRUTO TOTAL 16.000 KG, CARGA ÚTIL MÁXIMA 11.130 KG, DISTÂNCIA ENTRE EIXOS 5,36 M, POTÊNCIA 185 CV, INCLUSIVE CAÇAMBA METÁLICA - IMPOSTOS E SEGUROS. AF_06/2014</t>
  </si>
  <si>
    <t>GUINDAUTO HIDRÁULICO, CAPACIDADE MÁXIMA DE CARGA 6200 KG, MOMENTO MÁXIMO DE CARGA 11,7 TM, ALCANCE MÁXIMO HORIZONTAL 9,70 M, INCLUSIVE CAMINHÃO TOCO PBT 16.000 KG, POTÊNCIA DE 189 CV - IMPOSTOS E SEGUROS. AF_08/2015</t>
  </si>
  <si>
    <t>GUINDAUTO HIDRÁULICO, CAPACIDADE MÁXIMA DE CARGA 6200 KG, MOMENTO MÁXIMO DE CARGA 11,7 TM, ALCANCE MÁXIMO HORIZONTAL 9,70 M, INCLUSIVE CAMINHÃO TOCO PBT 16.000 KG, POTÊNCIA DE 189 CV - MATERIAIS NA OPERAÇÃO. AF_08/2015</t>
  </si>
  <si>
    <t>ESPARGIDOR DE ASFALTO PRESSURIZADO, TANQUE 6 M3 COM ISOLAÇÃO TÉRMICA, AQUECIDO COM 2 MAÇARICOS, COM BARRA ESPARGIDORA 3,60 M, MONTADO SOBRE CAMINHÃO  TOCO, PBT 14.300 KG, POTÊNCIA 185 CV - DEPRECIAÇÃO. AF_08/2015</t>
  </si>
  <si>
    <t>ESPARGIDOR DE ASFALTO PRESSURIZADO, TANQUE 6 M3 COM ISOLAÇÃO TÉRMICA, AQUECIDO COM 2 MAÇARICOS, COM BARRA ESPARGIDORA 3,60 M, MONTADO SOBRE CAMINHÃO  TOCO, PBT 14.300 KG, POTÊNCIA 185 CV - JUROS. AF_08/2015</t>
  </si>
  <si>
    <t>ESPARGIDOR DE ASFALTO PRESSURIZADO, TANQUE 6 M3 COM ISOLAÇÃO TÉRMICA, AQUECIDO COM 2 MAÇARICOS, COM BARRA ESPARGIDORA 3,60 M, MONTADO SOBRE CAMINHÃO  TOCO, PBT 14.300 KG, POTÊNCIA 185 CV - IMPOSTOS E SEGUROS. AF_08/2015</t>
  </si>
  <si>
    <t>ESPARGIDOR DE ASFALTO PRESSURIZADO, TANQUE 6 M3 COM ISOLAÇÃO TÉRMICA, AQUECIDO COM 2 MAÇARICOS, COM BARRA ESPARGIDORA 3,60 M, MONTADO SOBRE CAMINHÃO  TOCO, PBT 14.300 KG, POTÊNCIA 185 CV - MATERIAIS NA OPERAÇÃO. AF_08/2015</t>
  </si>
  <si>
    <t>COMPACTADOR DE SOLOS DE PERCUSSÃO (SOQUETE) COM MOTOR A GASOLINA 4 TEMPOS, POTÊNCIA 4 CV - DEPRECIAÇÃO. AF_08/2015</t>
  </si>
  <si>
    <t>COMPACTADOR DE SOLOS DE PERCUSSÃO (SOQUETE) COM MOTOR A GASOLINA 4 TEMPOS, POTÊNCIA 4 CV - JUROS. AF_08/2015</t>
  </si>
  <si>
    <t>COMPACTADOR DE SOLOS DE PERCUSSÃO (SOQUETE) COM MOTOR A GASOLINA 4 TEMPOS, POTÊNCIA 4 CV - MANUTENÇÃO. AF_08/2015</t>
  </si>
  <si>
    <t>COMPACTADOR DE SOLOS DE PERCUSSÃO (SOQUETE) COM MOTOR A GASOLINA 4 TEMPOS, POTÊNCIA 4 CV - MATERIAIS NA OPERAÇÃO. AF_08/2015</t>
  </si>
  <si>
    <t>GUINDAUTO HIDRÁULICO, CAPACIDADE MÁXIMA DE CARGA 6500 KG, MOMENTO MÁXIMO DE CARGA 5,8 TM, ALCANCE MÁXIMO HORIZONTAL 7,60 M, INCLUSIVE CAMINHÃO TOCO PBT 9.700 KG, POTÊNCIA DE 160 CV - DEPRECIAÇÃO. AF_08/2015</t>
  </si>
  <si>
    <t>GUINDAUTO HIDRÁULICO, CAPACIDADE MÁXIMA DE CARGA 6500 KG, MOMENTO MÁXIMO DE CARGA 5,8 TM, ALCANCE MÁXIMO HORIZONTAL 7,60 M, INCLUSIVE CAMINHÃO TOCO PBT 9.700 KG, POTÊNCIA DE 160 CV - JUROS. AF_08/2015</t>
  </si>
  <si>
    <t>GUINDAUTO HIDRÁULICO, CAPACIDADE MÁXIMA DE CARGA 6500 KG, MOMENTO MÁXIMO DE CARGA 5,8 TM, ALCANCE MÁXIMO HORIZONTAL 7,60 M, INCLUSIVE CAMINHÃO TOCO PBT 9.700 KG, POTÊNCIA DE 160 CV - IMPOSTOS E SEGUROS. AF_08/2015</t>
  </si>
  <si>
    <t>GUINDAUTO HIDRÁULICO, CAPACIDADE MÁXIMA DE CARGA 6500 KG, MOMENTO MÁXIMO DE CARGA 5,8 TM, ALCANCE MÁXIMO HORIZONTAL 7,60 M, INCLUSIVE CAMINHÃO TOCO PBT 9.700 KG, POTÊNCIA DE 160 CV - MANUTENÇÃO. AF_08/2015</t>
  </si>
  <si>
    <t>GUINDAUTO HIDRÁULICO, CAPACIDADE MÁXIMA DE CARGA 6500 KG, MOMENTO MÁXIMO DE CARGA 5,8 TM, ALCANCE MÁXIMO HORIZONTAL 7,60 M, INCLUSIVE CAMINHÃO TOCO PBT 9.700 KG, POTÊNCIA DE 160 CV - MATERIAIS NA OPERAÇÃO. AF_08/2015</t>
  </si>
  <si>
    <t>CAMINHÃO DE TRANSPORTE DE MATERIAL ASFÁLTICO 30.000 L, COM CAVALO MECÂNICO DE CAPACIDADE MÁXIMA DE TRAÇÃO COMBINADO DE 66.000 KG, POTÊNCIA 360 CV, INCLUSIVE TANQUE DE ASFALTO COM SERPENTINA - DEPRECIAÇÃO. AF_08/2015</t>
  </si>
  <si>
    <t>CAMINHÃO DE TRANSPORTE DE MATERIAL ASFÁLTICO 30.000 L, COM CAVALO MECÂNICO DE CAPACIDADE MÁXIMA DE TRAÇÃO COMBINADO DE 66.000 KG, POTÊNCIA 360 CV, INCLUSIVE TANQUE DE ASFALTO COM SERPENTINA - JUROS. AF_08/2015</t>
  </si>
  <si>
    <t>CAMINHÃO DE TRANSPORTE DE MATERIAL ASFÁLTICO 30.000 L, COM CAVALO MECÂNICO DE CAPACIDADE MÁXIMA DE TRAÇÃO COMBINADO DE 66.000 KG, POTÊNCIA 360 CV, INCLUSIVE TANQUE DE ASFALTO COM SERPENTINA - IMPOSTOS E SEGUROS. AF_08/2015</t>
  </si>
  <si>
    <t>CAMINHÃO DE TRANSPORTE DE MATERIAL ASFÁLTICO 30.000 L, COM CAVALO MECÂNICO DE CAPACIDADE MÁXIMA DE TRAÇÃO COMBINADO DE 66.000 KG, POTÊNCIA 360 CV, INCLUSIVE TANQUE DE ASFALTO COM SERPENTINA - MANUTENÇÃO. AF_08/2015</t>
  </si>
  <si>
    <t>CAMINHÃO DE TRANSPORTE DE MATERIAL ASFÁLTICO 30.000 L, COM CAVALO MECÂNICO DE CAPACIDADE MÁXIMA DE TRAÇÃO COMBINADO DE 66.000 KG, POTÊNCIA 360 CV, INCLUSIVE TANQUE DE ASFALTO COM SERPENTINA - MATERIAIS NA OPERAÇÃO. AF_08/2015</t>
  </si>
  <si>
    <t>SERRA CIRCULAR DE BANCADA COM MOTOR ELÉTRICO POTÊNCIA DE 5HP, COM COIFA PARA DISCO 10" - DEPRECIAÇÃO. AF_08/2015</t>
  </si>
  <si>
    <t>SERRA CIRCULAR DE BANCADA COM MOTOR ELÉTRICO POTÊNCIA DE 5HP, COM COIFA PARA DISCO 10" - JUROS. AF_08/2015</t>
  </si>
  <si>
    <t>SERRA CIRCULAR DE BANCADA COM MOTOR ELÉTRICO POTÊNCIA DE 5HP, COM COIFA PARA DISCO 10" - MANUTENÇÃO. AF_08/2015</t>
  </si>
  <si>
    <t>SERRA CIRCULAR DE BANCADA COM MOTOR ELÉTRICO POTÊNCIA DE 5HP, COM COIFA PARA DISCO 10" - MATERIAIS NA OPERAÇÃO. AF_08/2015</t>
  </si>
  <si>
    <t>DISTRIBUIDOR DE AGREGADOS REBOCAVEL, CAPACIDADE 1,9 M³, LARGURA DE TRABALHO 3,66 M - DEPRECIAÇÃO. AF_11/2015</t>
  </si>
  <si>
    <t>DISTRIBUIDOR DE AGREGADOS REBOCAVEL, CAPACIDADE 1,9 M³, LARGURA DE TRABALHO 3,66 M - JUROS. AF_11/2015</t>
  </si>
  <si>
    <t>DISTRIBUIDOR DE AGREGADOS REBOCAVEL, CAPACIDADE 1,9 M³, LARGURA DE TRABALHO 3,66 M - MANUTENÇÃO. AF_11/2015</t>
  </si>
  <si>
    <t>CAMINHÃO PARA EQUIPAMENTO DE LIMPEZA A SUCÇÃO COM CAMINHÃO TRUCADO DE PESO BRUTO TOTAL 23000 KG, CARGA ÚTIL MÁXIMA 15935 KG, DISTÂNCIA ENTRE EIXOS 4,80 M, POTÊNCIA 230 CV, INCLUSIVE LIMPADORA A SUCÇÃO, TANQUE 12000 L - DEPRECIAÇÃO. AF_11/2015</t>
  </si>
  <si>
    <t>CAMINHÃO PARA EQUIPAMENTO DE LIMPEZA A SUCÇÃO COM CAMINHÃO TRUCADO DE PESO BRUTO TOTAL 23000 KG, CARGA ÚTIL MÁXIMA 15935 KG, DISTÂNCIA ENTRE EIXOS 4,80 M, POTÊNCIA 230 CV, INCLUSIVE LIMPADORA A SUCÇÃO, TANQUE 12000 L - JUROS. AF_11/2015</t>
  </si>
  <si>
    <t>CAMINHÃO PARA EQUIPAMENTO DE LIMPEZA A SUCÇÃO COM CAMINHÃO TRUCADO DE PESO BRUTO TOTAL 23000 KG, CARGA ÚTIL MÁXIMA 15935 KG, DISTÂNCIA ENTRE EIXOS 4,80 M, POTÊNCIA 230 CV, INCLUSIVE LIMPADORA A SUCÇÃO, TANQUE 12000 L - IMPOSTOS E SEGUROS. AF_11/2015</t>
  </si>
  <si>
    <t>CAMINHÃO PARA EQUIPAMENTO DE LIMPEZA A SUCÇÃO COM CAMINHÃO TRUCADO DE PESO BRUTO TOTAL 23000 KG, CARGA ÚTIL MÁXIMA 15935 KG, DISTÂNCIA ENTRE EIXOS 4,80 M, POTÊNCIA 230 CV, INCLUSIVE LIMPADORA A SUCÇÃO, TANQUE 12000 L - MANUTENÇÃO. AF_11/2015</t>
  </si>
  <si>
    <t>CAMINHÃO PARA EQUIPAMENTO DE LIMPEZA A SUCÇÃO COM CAMINHÃO TRUCADO DE PESO BRUTO TOTAL 23000 KG, CARGA ÚTIL MÁXIMA 15935 KG, DISTÂNCIA ENTRE EIXOS 4,80 M, POTÊNCIA 230 CV, INCLUSIVE LIMPADORA A SUCÇÃO, TANQUE 12000 L - MATERIAIS NA OPERAÇÃO. AF_11/2015</t>
  </si>
  <si>
    <t>PENEIRA ROTATIVA COM MOTOR ELÉTRICO TRIFÁSICO DE 2 CV, CILINDRO DE 1 M X 0,60 M, COM FUROS DE 3,17 MM - DEPRECIAÇÃO. AF_11/2015</t>
  </si>
  <si>
    <t>PENEIRA ROTATIVA COM MOTOR ELÉTRICO TRIFÁSICO DE 2 CV, CILINDRO DE 1 M X 0,60 M, COM FUROS DE 3,17 MM - JUROS. AF_11/2015</t>
  </si>
  <si>
    <t>PENEIRA ROTATIVA COM MOTOR ELÉTRICO TRIFÁSICO DE 2 CV, CILINDRO DE 1 M X 0,60 M, COM FUROS DE 3,17 MM - MANUTENÇÃO. AF_11/2015</t>
  </si>
  <si>
    <t>PENEIRA ROTATIVA COM MOTOR ELÉTRICO TRIFÁSICO DE 2 CV, CILINDRO DE 1 M X 0,60 M, COM FUROS DE 3,17 MM - MATERIAIS NA OPERAÇÃO. AF_11/2015</t>
  </si>
  <si>
    <t>DOSADOR DE AREIA, CAPACIDADE DE 26 LITROS - DEPRECIAÇÃO. AF_11/2015</t>
  </si>
  <si>
    <t>DOSADOR DE AREIA, CAPACIDADE DE 26 LITROS - JUROS. AF_11/2015</t>
  </si>
  <si>
    <t>DOSADOR DE AREIA, CAPACIDADE DE 26 LITROS - MANUTENÇÃO. AF_11/2015</t>
  </si>
  <si>
    <t>CAMINHONETE COM MOTOR A DIESEL, POTÊNCIA 180 CV, CABINE DUPLA, 4X4 - DEPRECIAÇÃO. AF_11/2015</t>
  </si>
  <si>
    <t>CAMINHONETE COM MOTOR A DIESEL, POTÊNCIA 180 CV, CABINE DUPLA, 4X4 - JUROS. AF_11/2015</t>
  </si>
  <si>
    <t>CAMINHONETE COM MOTOR A DIESEL, POTÊNCIA 180 CV, CABINE DUPLA, 4X4 - IMPOSTOS E SEGUROS. AF_11/2015</t>
  </si>
  <si>
    <t>CAMINHONETE COM MOTOR A DIESEL, POTÊNCIA 180 CV, CABINE DUPLA, 4X4 - MANUTENÇÃO. AF_11/2015</t>
  </si>
  <si>
    <t>CAMINHONETE COM MOTOR A DIESEL, POTÊNCIA 180 CV, CABINE DUPLA, 4X4 - MATERIAIS NA OPERAÇÃO. AF_11/2015</t>
  </si>
  <si>
    <t>CAMINHONETE CABINE SIMPLES COM MOTOR 1.6 FLEX, CÂMBIO MANUAL, POTÊNCIA 101/104 CV, 2 PORTAS - DEPRECIAÇÃO. AF_11/2015</t>
  </si>
  <si>
    <t>CAMINHONETE CABINE SIMPLES COM MOTOR 1.6 FLEX, CÂMBIO MANUAL, POTÊNCIA 101/104 CV, 2 PORTAS - JUROS. AF_11/2015</t>
  </si>
  <si>
    <t>CAMINHONETE CABINE SIMPLES COM MOTOR 1.6 FLEX, CÂMBIO MANUAL, POTÊNCIA 101/104 CV, 2 PORTAS - IMPOSTOS E SEGUROS. AF_11/2015</t>
  </si>
  <si>
    <t>CAMINHONETE CABINE SIMPLES COM MOTOR 1.6 FLEX, CÂMBIO MANUAL, POTÊNCIA 101/104 CV, 2 PORTAS - MANUTENÇÃO. AF_11/2015</t>
  </si>
  <si>
    <t>CAMINHONETE CABINE SIMPLES COM MOTOR 1.6 FLEX, CÂMBIO MANUAL, POTÊNCIA 101/104 CV, 2 PORTAS - MATERIAIS NA OPERAÇÃO. AF_11/2015</t>
  </si>
  <si>
    <t>CAMINHÃO DE TRANSPORTE DE MATERIAL ASFÁLTICO 20.000 L, COM CAVALO MECÂNICO DE CAPACIDADE MÁXIMA DE TRAÇÃO COMBINADO DE 45.000 KG, POTÊNCIA 330 CV, INCLUSIVE TANQUE DE ASFALTO COM MAÇARICO - DEPRECIAÇÃO. AF_12/2015</t>
  </si>
  <si>
    <t>CAMINHÃO DE TRANSPORTE DE MATERIAL ASFÁLTICO 20.000 L, COM CAVALO MECÂNICO DE CAPACIDADE MÁXIMA DE TRAÇÃO COMBINADO DE 45.000 KG, POTÊNCIA 330 CV, INCLUSIVE TANQUE DE ASFALTO COM MAÇARICO - JUROS. AF_12/2015</t>
  </si>
  <si>
    <t>CAMINHÃO DE TRANSPORTE DE MATERIAL ASFÁLTICO 20.000 L, COM CAVALO MECÂNICO DE CAPACIDADE MÁXIMA DE TRAÇÃO COMBINADO DE 45.000 KG, POTÊNCIA 330 CV, INCLUSIVE TANQUE DE ASFALTO COM MAÇARICO - IMPOSTOS E SEGUROS. AF_12/2015</t>
  </si>
  <si>
    <t>CAMINHÃO DE TRANSPORTE DE MATERIAL ASFÁLTICO 20.000 L, COM CAVALO MECÂNICO DE CAPACIDADE MÁXIMA DE TRAÇÃO COMBINADO DE 45.000 KG, POTÊNCIA 330 CV, INCLUSIVE TANQUE DE ASFALTO COM MAÇARICO - MANUTENÇÃO. AF_12/2015</t>
  </si>
  <si>
    <t>CAMINHÃO DE TRANSPORTE DE MATERIAL ASFÁLTICO 20.000 L, COM CAVALO MECÂNICO DE CAPACIDADE MÁXIMA DE TRAÇÃO COMBINADO DE 45.000 KG, POTÊNCIA 330 CV, INCLUSIVE TANQUE DE ASFALTO COM MAÇARICO - MATERIAIS NA OPERAÇÃO. AF_12/2015</t>
  </si>
  <si>
    <t>APARELHO PARA CORTE E SOLDA OXI-ACETILENO SOBRE RODAS, INCLUSIVE CILINDROS E MAÇARICOS - DEPRECIAÇÃO. AF_12/2015</t>
  </si>
  <si>
    <t>APARELHO PARA CORTE E SOLDA OXI-ACETILENO SOBRE RODAS, INCLUSIVE CILINDROS E MAÇARICOS - JUROS. AF_12/2015</t>
  </si>
  <si>
    <t>APARELHO PARA CORTE E SOLDA OXI-ACETILENO SOBRE RODAS, INCLUSIVE CILINDROS E MAÇARICOS - MANUTENÇÃO. AF_12/2015</t>
  </si>
  <si>
    <t>APARELHO PARA CORTE E SOLDA OXI-ACETILENO SOBRE RODAS, INCLUSIVE CILINDROS E MAÇARICOS - MATERIAIS NA OPERAÇÃO. AF_12/2015</t>
  </si>
  <si>
    <t>MÁQUINA EXTRUSORA DE CONCRETO PARA GUIAS E SARJETAS, MOTOR A DIESEL, POTÊNCIA 14 CV - DEPRECIAÇÃO. AF_12/2015</t>
  </si>
  <si>
    <t>MÁQUINA EXTRUSORA DE CONCRETO PARA GUIAS E SARJETAS, MOTOR A DIESEL, POTÊNCIA 14 CV - JUROS. AF_12/2015</t>
  </si>
  <si>
    <t>MÁQUINA EXTRUSORA DE CONCRETO PARA GUIAS E SARJETAS, MOTOR A DIESEL, POTÊNCIA 14 CV - MANUTENÇÃO. AF_12/2015</t>
  </si>
  <si>
    <t>MÁQUINA EXTRUSORA DE CONCRETO PARA GUIAS E SARJETAS, MOTOR A DIESEL, POTÊNCIA 14 CV - MATERIAIS NA OPERAÇÃO. AF_12/2015</t>
  </si>
  <si>
    <t>MARTELO PERFURADOR PNEUMÁTICO MANUAL, HASTE 25 X 75 MM, 21 KG - DEPRECIAÇÃO. AF_12/2015</t>
  </si>
  <si>
    <t>MARTELO PERFURADOR PNEUMÁTICO MANUAL, HASTE 25 X 75 MM, 21 KG - JUROS. AF_12/2015</t>
  </si>
  <si>
    <t>MARTELO PERFURADOR PNEUMÁTICO MANUAL, HASTE 25 X 75 MM, 21 KG - MANUTENÇÃO. AF_12/2015</t>
  </si>
  <si>
    <t>PERFURATRIZ COM TORRE METÁLICA PARA EXECUÇÃO DE ESTACA HÉLICE CONTÍNUA, PROFUNDIDADE MÁXIMA DE 32 M, DIÂMETRO MÁXIMO DE 1000 MM, POTÊNCIA INSTALADA DE 350 HP, MESA ROTATIVA COM TORQUE MÁXIMO DE 263 KNM - DEPRECIAÇÃO. AF_01/2016</t>
  </si>
  <si>
    <t>PERFURATRIZ COM TORRE METÁLICA PARA EXECUÇÃO DE ESTACA HÉLICE CONTÍNUA, PROFUNDIDADE MÁXIMA DE 32 M, DIÂMETRO MÁXIMO DE 1000 MM, POTÊNCIA INSTALADA DE 350 HP, MESA ROTATIVA COM TORQUE MÁXIMO DE 263 KNM - JUROS. AF_01/2016</t>
  </si>
  <si>
    <t>PERFURATRIZ COM TORRE METÁLICA PARA EXECUÇÃO DE ESTACA HÉLICE CONTÍNUA, PROFUNDIDADE MÁXIMA DE 32 M, DIÂMETRO MÁXIMO DE 1000 MM, POTÊNCIA INSTALADA DE 350 HP, MESA ROTATIVA COM TORQUE MÁXIMO DE 263 KNM - MANUTENÇÃO. AF_01/2016</t>
  </si>
  <si>
    <t>PERFURATRIZ COM TORRE METÁLICA PARA EXECUÇÃO DE ESTACA HÉLICE CONTÍNUA, PROFUNDIDADE MÁXIMA DE 32 M, DIÂMETRO MÁXIMO DE 1000 MM, POTÊNCIA INSTALADA DE 350 HP, MESA ROTATIVA COM TORQUE MÁXIMO DE 263 KNM  MATERIAIS NA OPERAÇÃO. AF_01/2016</t>
  </si>
  <si>
    <t>BETONEIRA CAPACIDADE NOMINAL 400 L, CAPACIDADE DE MISTURA 310 L, MOTOR A GASOLINA POTÊNCIA 5,5 HP, SEM CARREGADOR - DEPRECIAÇÃO. AF_02/2016</t>
  </si>
  <si>
    <t>BETONEIRA CAPACIDADE NOMINAL 400 L, CAPACIDADE DE MISTURA 310 L, MOTOR A GASOLINA POTÊNCIA 5,5 HP, SEM CARREGADOR - JUROS. AF_02/2016</t>
  </si>
  <si>
    <t>BETONEIRA CAPACIDADE NOMINAL 400 L, CAPACIDADE DE MISTURA 310 L, MOTOR A GASOLINA POTÊNCIA 5,5 HP, SEM CARREGADOR - MANUTENÇÃO. AF_02/2016</t>
  </si>
  <si>
    <t>BETONEIRA CAPACIDADE NOMINAL 400 L, CAPACIDADE DE MISTURA 310 L, MOTOR A GASOLINA POTÊNCIA 5,5 HP, SEM CARREGADOR - MATERIAIS NA OPERAÇÃO. AF_02/2016</t>
  </si>
  <si>
    <t>GRUPO GERADOR ESTACIONÁRIO, MOTOR DIESEL POTÊNCIA 170 KVA - JUROS. AF_02/2016</t>
  </si>
  <si>
    <t>ROLO COMPACTADOR VIBRATÓRIO REBOCÁVEL, CILINDRO DE AÇO LISO, POTÊNCIA DE TRAÇÃO DE 65 CV, PESO 4,7 T, IMPACTO DINÂMICO 18,3 T, LARGURA DE TRABALHO 1,67 M - JUROS. AF_02/2016</t>
  </si>
  <si>
    <t>ROLO COMPACTADOR VIBRATÓRIO PÉ DE CARNEIRO, OPERADO POR CONTROLE REMOTO, POTÊNCIA 12,5 KW, PESO OPERACIONAL 1,675 T, LARGURA DE TRABALHO 0,85 M - JUROS. AF_02/2016</t>
  </si>
  <si>
    <t>ROLO COMPACTADOR VIBRATÓRIO PÉ DE CARNEIRO, OPERADO POR CONTROLE REMOTO, POTÊNCIA 12,5 KW, PESO OPERACIONAL 1,675 T, LARGURA DE TRABALHO 0,85 M - MATERIAIS NA OPERAÇÃO. AF_02/2016</t>
  </si>
  <si>
    <t>GRUA ASCENCIONAL, LANÇA DE 30 M, CAPACIDADE DE 1,0 T A 30 M, ALTURA ATÉ 39 M  DEPRECIAÇÃO. AF_03/2016</t>
  </si>
  <si>
    <t>GRUA ASCENCIONAL, LANÇA DE 30 M, CAPACIDADE DE 1,0 T A 30 M, ALTURA ATÉ 39 M   JUROS. AF_03/2016</t>
  </si>
  <si>
    <t>GRUA ASCENCIONAL, LANÇA DE 30 M, CAPACIDADE DE 1,0 T A 30 M, ALTURA ATÉ 39 M   MANUTENÇÃO. AF_03/2016</t>
  </si>
  <si>
    <t>GRUA ASCENCIONAL, LANÇA DE 30 M, CAPACIDADE DE 1,0 T A 30 M, ALTURA ATÉ 39 M   MATERIAIS NA OPERAÇÃO. AF_03/2016</t>
  </si>
  <si>
    <t>GUINCHO ELÉTRICO DE COLUNA, CAPACIDADE 400 KG, COM MOTO FREIO, MOTOR TRIFÁSICO DE 1,25 CV - DEPRECIAÇÃO. AF_03/2016</t>
  </si>
  <si>
    <t>GUINCHO ELÉTRICO DE COLUNA, CAPACIDADE 400 KG, COM MOTO FREIO, MOTOR TRIFÁSICO DE 1,25 CV - JUROS. AF_03/2016</t>
  </si>
  <si>
    <t>GUINCHO ELÉTRICO DE COLUNA, CAPACIDADE 400 KG, COM MOTO FREIO, MOTOR TRIFÁSICO DE 1,25 CV - MANUTENÇÃO. AF_03/2016</t>
  </si>
  <si>
    <t>GUINCHO ELÉTRICO DE COLUNA, CAPACIDADE 400 KG, COM MOTO FREIO, MOTOR TRIFÁSICO DE 1,25 CV - MATERIAIS NA OPERAÇÃO. AF_03/2016</t>
  </si>
  <si>
    <t>GUINDASTE HIDRÁULICO AUTOPROPELIDO, COM LANÇA TELESCÓPICA 40 M, CAPACIDADE MÁXIMA 60 T, POTÊNCIA 260 KW - DEPRECIAÇÃO. AF_03/2016</t>
  </si>
  <si>
    <t>GUINDASTE HIDRÁULICO AUTOPROPELIDO, COM LANÇA TELESCÓPICA 40 M, CAPACIDADE MÁXIMA 60 T, POTÊNCIA 260 KW - JUROS. AF_03/2016</t>
  </si>
  <si>
    <t>GUINDASTE HIDRÁULICO AUTOPROPELIDO, COM LANÇA TELESCÓPICA 40 M, CAPACIDADE MÁXIMA 60 T, POTÊNCIA 260 KW - MANUTENÇÃO. AF_03/2016</t>
  </si>
  <si>
    <t>GUINDASTE HIDRÁULICO AUTOPROPELIDO, COM LANÇA TELESCÓPICA 40 M, CAPACIDADE MÁXIMA 60 T, POTÊNCIA 260 KW - MATERIAIS NA OPERAÇÃO. AF_03/2016</t>
  </si>
  <si>
    <t>GUINDASTE HIDRÁULICO AUTOPROPELIDO, COM LANÇA TELESCÓPICA 40 M, CAPACIDADE MÁXIMA 60 T, POTÊNCIA 260 KW - IMPOSTOS E SEGUROS. AF_03/2016</t>
  </si>
  <si>
    <t>GUINDAUTO HIDRÁULICO, CAPACIDADE MÁXIMA DE CARGA 3300 KG, MOMENTO MÁXIMO DE CARGA 5,8 TM, ALCANCE MÁXIMO HORIZONTAL 7,60 M, INCLUSIVE CAMINHÃO TOCO PBT 16.000 KG, POTÊNCIA DE 189 CV - DEPRECIAÇÃO. AF_03/2016</t>
  </si>
  <si>
    <t>GUINDAUTO HIDRÁULICO, CAPACIDADE MÁXIMA DE CARGA 3300 KG, MOMENTO MÁXIMO DE CARGA 5,8 TM, ALCANCE MÁXIMO HORIZONTAL 7,60 M, INCLUSIVE CAMINHÃO TOCO PBT 16.000 KG, POTÊNCIA DE 189 CV - JUROS. AF_03/2016</t>
  </si>
  <si>
    <t>GUINDAUTO HIDRÁULICO, CAPACIDADE MÁXIMA DE CARGA 3300 KG, MOMENTO MÁXIMO DE CARGA 5,8 TM, ALCANCE MÁXIMO HORIZONTAL 7,60 M, INCLUSIVE CAMINHÃO TOCO PBT 16.000 KG, POTÊNCIA DE 189 CV  IMPOSTOS E SEGUROS. AF_03/2016</t>
  </si>
  <si>
    <t>GUINDAUTO HIDRÁULICO, CAPACIDADE MÁXIMA DE CARGA 3300 KG, MOMENTO MÁXIMO DE CARGA 5,8 TM, ALCANCE MÁXIMO HORIZONTAL 7,60 M, INCLUSIVE CAMINHÃO TOCO PBT 16.000 KG, POTÊNCIA DE 189 CV - MANUTENÇÃO. AF_03/2016</t>
  </si>
  <si>
    <t>GUINDAUTO HIDRÁULICO, CAPACIDADE MÁXIMA DE CARGA 3300 KG, MOMENTO MÁXIMO DE CARGA 5,8 TM, ALCANCE MÁXIMO HORIZONTAL 7,60 M, INCLUSIVE CAMINHÃO TOCO PBT 16.000 KG, POTÊNCIA DE 189 CV - MATERIAIS NA OPERAÇÃO. AF_03/2016</t>
  </si>
  <si>
    <t>MÁQUINA JATO DE PRESSAO PORTÁTIL PARA JATEAMENTO, CONTROLE AUTOMATICO REMOTO, CAMARA DE 1 SAIDA, CAPACIDADE 280 L, DIAMETRO 670 MM, BICO DE JATO CURTO VENTURI DE 5/16, MANGUEIRA DE 1 COM COMPRESSOR DE AR REBOCÁVEL VAZÃO 189 PCM E MOTOR DIESEL DE 63 CV- DEPRECIAÇÃO. AF_03/2016</t>
  </si>
  <si>
    <t>MÁQUINA JATO DE PRESSAO PORTÁTIL PARA JATEAMENTO, CONTROLE AUTOMATICO REMOTO, CAMARA DE 1 SAIDA, CAPACIDADE 280 L, DIAMETRO 670 MM, BICO DE JATO CURTO VENTURI DE 5/16, MANGUEIRA DE 1 COM COMPRESSOR DE AR REBOCÁVEL VAZÃO 189 PCM E MOTOR DIESEL DE 63 CV- JUROS. AF_03/2016</t>
  </si>
  <si>
    <t>MÁQUINA JATO DE PRESSAO PORTÁTIL PARA JATEAMENTO, CONTROLE AUTOMATICO REMOTO, CAMARA DE 1 SAIDA, CAPACIDADE 280 L, DIAMETRO 670 MM, BICO DE JATO CURTO VENTURI DE 5/16, MANGUEIRA DE 1 COM COMPRESSOR DE AR REBOCÁVEL VAZÃO 189 PCM E MOTOR DIESEL DE 63 CV- MANUTENÇÃO. AF_03/2016</t>
  </si>
  <si>
    <t>MÁQUINA JATO DE PRESSAO PORTÁTIL PARA JATEAMENTO, CONTROLE AUTOMATICO REMOTO, CAMARA DE 1 SAIDA, CAPACIDADE 280 L, DIAMETRO 670 MM, BICO DE JATO CURTO VENTURI DE 5/16, MANGUEIRA DE 1 COM COMPRESSOR DE AR REBOCÁVEL VAZÃO 189 PCM E MOTOR DIESEL DE 63 CV- MATERIAIS NA OPERAÇÃO. AF_03/2016</t>
  </si>
  <si>
    <t>GERADOR PORTÁTIL MONOFÁSICO, POTÊNCIA 5500 VA, MOTOR A GASOLINA, POTÊNCIA DO MOTOR 13 CV - DEPRECIAÇÃO. AF_03/2016</t>
  </si>
  <si>
    <t>GERADOR PORTÁTIL MONOFÁSICO, POTÊNCIA 5500 VA, MOTOR A GASOLINA, POTÊNCIA DO MOTOR 13 CV - JUROS. AF_03/2016</t>
  </si>
  <si>
    <t>GERADOR PORTÁTIL MONOFÁSICO, POTÊNCIA 5500 VA, MOTOR A GASOLINA, POTÊNCIA DO MOTOR 13 CV - MANUTENÇÃO. AF_03/2016</t>
  </si>
  <si>
    <t>GERADOR PORTÁTIL MONOFÁSICO, POTÊNCIA 5500 VA, MOTOR A GASOLINA, POTÊNCIA DO MOTOR 13 CV - MATERIAIS NA OPERAÇÃO. AF_03/2016</t>
  </si>
  <si>
    <t>GRUPO GERADOR REBOCÁVEL, POTÊNCIA 66 KVA, MOTOR A DIESEL - DEPRECIAÇÃO. AF_03/2016</t>
  </si>
  <si>
    <t>GRUPO GERADOR REBOCÁVEL, POTÊNCIA 66 KVA, MOTOR A DIESEL - JUROS. AF_03/2016</t>
  </si>
  <si>
    <t>GRUPO GERADOR REBOCÁVEL, POTÊNCIA 66 KVA, MOTOR A DIESEL - MANUTENÇÃO. AF_03/2016</t>
  </si>
  <si>
    <t>GRUPO GERADOR REBOCÁVEL, POTÊNCIA 66 KVA, MOTOR A DIESEL - MATERIAIS NA OPERAÇÃO. AF_03/2016</t>
  </si>
  <si>
    <t>GRUPO GERADOR ESTACIONÁRIO, POTÊNCIA 150 KVA, MOTOR A DIESEL- DEPRECIAÇÃO. AF_03/2016</t>
  </si>
  <si>
    <t>GRUPO GERADOR ESTACIONÁRIO, POTÊNCIA 150 KVA, MOTOR A DIESEL- JUROS. AF_03/2016</t>
  </si>
  <si>
    <t>GRUPO GERADOR ESTACIONÁRIO, POTÊNCIA 150 KVA, MOTOR A DIESEL- MANUTENÇÃO. AF_03/2016</t>
  </si>
  <si>
    <t>GRUPO GERADOR ESTACIONÁRIO, POTÊNCIA 150 KVA, MOTOR A DIESEL- MATERIAIS NA OPERAÇÃO. AF_03/2016</t>
  </si>
  <si>
    <t>USINA DE MISTURA ASFÁLTICA À QUENTE, TIPO CONTRA FLUXO, PROD 40 A 80 TON/HORA - DEPRECIAÇÃO. AF_03/2016</t>
  </si>
  <si>
    <t>USINA DE MISTURA ASFÁLTICA À QUENTE, TIPO CONTRA FLUXO, PROD 40 A 80 TON/HORA - JUROS. AF_03/2016</t>
  </si>
  <si>
    <t>USINA DE MISTURA ASFÁLTICA À QUENTE, TIPO CONTRA FLUXO, PROD 40 A 80 TON/HORA - MANUTENÇÃO. AF_03/2016</t>
  </si>
  <si>
    <t>USINA DE MISTURA ASFÁLTICA À QUENTE, TIPO CONTRA FLUXO, PROD 40 A 80 TON/HORA - MATERIAIS NA OPERAÇÃO. AF_03/2016</t>
  </si>
  <si>
    <t>USINA DE ASFALTO À FRIO, CAPACIDADE DE 40 A 60 TON/HORA, ELÉTRICA POTÊNCIA 30 CV - DEPRECIAÇÃO. AF_03/2016</t>
  </si>
  <si>
    <t>USINA DE ASFALTO À FRIO, CAPACIDADE DE 40 A 60 TON/HORA, ELÉTRICA POTÊNCIA 30 CV - JUROS. AF_03/2016</t>
  </si>
  <si>
    <t>USINA DE ASFALTO À FRIO, CAPACIDADE DE 40 A 60 TON/HORA, ELÉTRICA POTÊNCIA 30 CV - MANUTENÇÃO. AF_03/2016</t>
  </si>
  <si>
    <t>USINA DE ASFALTO À FRIO, CAPACIDADE DE 40 A 60 TON/HORA, ELÉTRICA POTÊNCIA 30 CV - MATERIAIS NA OPERAÇÃO. AF_03/2016</t>
  </si>
  <si>
    <t>MARTELETE OU ROMPEDOR PNEUMÁTICO MANUAL, 28 KG, COM SILENCIADOR - DEPRECIAÇÃO. AF_07/2016</t>
  </si>
  <si>
    <t>MARTELETE OU ROMPEDOR PNEUMÁTICO MANUAL, 28 KG, COM SILENCIADOR - JUROS. AF_07/2016</t>
  </si>
  <si>
    <t>USINA DE CONCRETO FIXA, CAPACIDADE NOMINAL DE 90 A 120 M3/H, SEM SILO - DEPRECIAÇÃO. AF_07/2016</t>
  </si>
  <si>
    <t>USINA DE CONCRETO FIXA, CAPACIDADE NOMINAL DE 90 A 120 M3/H, SEM SILO - JUROS. AF_07/2016</t>
  </si>
  <si>
    <t>USINA MISTURADORA DE SOLOS, CAPACIDADE DE 200 A 500 TON/H, POTENCIA 75KW - DEPRECIAÇÃO. AF_07/2016</t>
  </si>
  <si>
    <t>USINA MISTURADORA DE SOLOS, CAPACIDADE DE 200 A 500 TON/H, POTENCIA 75KW - JUROS. AF_07/2016</t>
  </si>
  <si>
    <t>USINA MISTURADORA DE SOLOS, CAPACIDADE DE 200 A 500 TON/H, POTENCIA 75KW - MATERIAIS NA OPERAÇÃO. AF_07/2016</t>
  </si>
  <si>
    <t>DISTRIBUIDOR DE AGREGADOS AUTOPROPELIDO, CAP 3 M3, A DIESEL, POTÊNCIA 176CV - DEPRECIAÇÃO. AF_07/2016</t>
  </si>
  <si>
    <t>DISTRIBUIDOR DE AGREGADOS AUTOPROPELIDO, C/AP 3 M3, A DIESEL, POTÊNCIA 176CV - JUROS. AF_07/2016</t>
  </si>
  <si>
    <t>DISTRIBUIDOR DE AGREGADOS AUTOPROPELIDO, CAP 3 M3, A DIESEL, POTÊNCIA 176CV - MANUTENÇÃO. AF_07/2016</t>
  </si>
  <si>
    <t>DISTRIBUIDOR DE AGREGADOS AUTOPROPELIDO, CAP 3 M3, A DIESEL, POTÊNCIA 176CV  MATERIAIS NA OPERAÇÃO. AF_07/2016</t>
  </si>
  <si>
    <t>MÁQUINA DEMARCADORA DE FAIXA DE TRÁFEGO À FRIO, AUTOPROPELIDA, POTÊNCIA 38 HP - DEPRECIAÇÃO. AF_07/2016</t>
  </si>
  <si>
    <t>MÁQUINA DEMARCADORA DE FAIXA DE TRÁFEGO À FRIO, AUTOPROPELIDA, POTÊNCIA 38 HP - JUROS. AF_07/2016</t>
  </si>
  <si>
    <t>MÁQUINA DEMARCADORA DE FAIXA DE TRÁFEGO À FRIO, AUTOPROPELIDA, POTÊNCIA 38 HP - MANUTENÇÃO. AF_07/2016</t>
  </si>
  <si>
    <t>MÁQUINA DEMARCADORA DE FAIXA DE TRÁFEGO À FRIO, AUTOPROPELIDA, POTÊNCIA 38 HP - MATERIAIS NA OPERAÇÃO. AF_07/2016</t>
  </si>
  <si>
    <t>TALHA MANUAL DE CORRENTE, CAPACIDADE DE 2 TON. COM ELEVAÇÃO DE 3 M - DEPRECIAÇÃO. AF_07/2016</t>
  </si>
  <si>
    <t>TALHA MANUAL DE CORRENTE, CAPACIDADE DE 2 TON. COM ELEVAÇÃO DE 3 M - JUROS. AF_07/2016</t>
  </si>
  <si>
    <t>TALHA MANUAL DE CORRENTE, CAPACIDADE DE 2 TON. COM ELEVAÇÃO DE 3 M - MANUTENÇÃO. AF_07/2016</t>
  </si>
  <si>
    <t>GRUA ASCENCIONAL, LANÇA DE 42 M, CAPACIDADE DE 1,5 T A 30 M, ALTURA ATÉ 39 M  DEPRECIAÇÃO. AF_08/2016</t>
  </si>
  <si>
    <t>GRUA ASCENCIONAL, LANCA DE 42 M, CAPACIDADE DE 1,5 T A 30 M, ALTURA ATE 39 M  JUROS. AF_08/2016</t>
  </si>
  <si>
    <t>GRUA ASCENCIONAL, LANCA DE 42 M, CAPACIDADE DE 1,5 T A 30 M, ALTURA ATE 39 M  MANUTENÇÃO. AF_08/2016</t>
  </si>
  <si>
    <t>GRUA ASCENCIONAL, LANCA DE 42 M, CAPACIDADE DE 1,5 T A 30 M, ALTURA ATE 39 M  MATERIAIS NA OPERAÇÃO. AF_08/2016</t>
  </si>
  <si>
    <t>PULVERIZADOR DE TINTA ELÉTRICO/MÁQUINA DE PINTURA AIRLESS, VAZÃO 2 L/MIN - DEPRECIAÇÃO. AF_08/2016</t>
  </si>
  <si>
    <t>PULVERIZADOR DE TINTA ELÉTRICO/MÁQUINA DE PINTURA AIRLESS, VAZÃO 2 L/MIN - JUROS. AF_08/2016</t>
  </si>
  <si>
    <t>PULVERIZADOR DE TINTA ELÉTRICO/MÁQUINA DE PINTURA AIRLESS, VAZÃO 2 L/MIN - MANUTENÇÃO. AF_08/2016</t>
  </si>
  <si>
    <t>PULVERIZADOR DE TINTA ELÉTRICO/MÁQUINA DE PINTURA AIRLESS, VAZÃO 2 L/MIN - MATERIAIS NA OPERAÇÃO. AF_08/2016</t>
  </si>
  <si>
    <t>MARTELO DEMOLIDOR PNEUMÁTICO MANUAL, 32 KG - DEPRECIAÇÃO. AF_09/2016</t>
  </si>
  <si>
    <t>MARTELO DEMOLIDOR PNEUMÁTICO MANUAL, 32 KG - JUROS. AF_09/2016</t>
  </si>
  <si>
    <t>MARTELO DEMOLIDOR PNEUMÁTICO MANUAL, 32 KG - MANUTENÇÃO. AF_09/2016</t>
  </si>
  <si>
    <t>COMPACTADOR DE SOLOS DE PERCUSÃO (SOQUETE) COM MOTOR A GASOLINA, POTÊNCIA 3 CV - DEPRECIAÇÃO. AF_09/2016</t>
  </si>
  <si>
    <t>COMPACTADOR DE SOLOS DE PERCUSÃO (SOQUETE) COM MOTOR A GASOLINA, POTÊNCIA 3 CV - JUROS. AF_09/2016</t>
  </si>
  <si>
    <t>COMPACTADOR DE SOLOS DE PERCUSÃO (SOQUETE) COM MOTOR A GASOLINA, POTÊNCIA 3 CV - MANUTENÇÃO. AF_09/2016</t>
  </si>
  <si>
    <t>COMPACTADOR DE SOLOS DE PERCUSÃO (SOQUETE) COM MOTOR A GASOLINA, POTÊNCIA 3 CV - MATERIAIS NA OPERAÇÃO. AF_09/2016</t>
  </si>
  <si>
    <t>RÉGUA VIBRATÓRIA DUPLA PARA CONCRETO, PESO DE 60KG, COMPRIMENTO 4 M, COM MOTOR A GASOLINA, POTÊNCIA 5,5 HP - DEPRECIAÇÃO. AF_09/2016</t>
  </si>
  <si>
    <t>RÉGUA VIBRATÓRIA DUPLA PARA CONCRETO, PESO DE 60KG, COMPRIMENTO 4 M, COM MOTOR A GASOLINA, POTÊNCIA 5,5 HP - JUROS. AF_09/2016</t>
  </si>
  <si>
    <t>RÉGUA VIBRATÓRIA DUPLA PARA CONCRETO, PESO DE 60KG, COMPRIMENTO 4 M, COM MOTOR A GASOLINA, POTÊNCIA 5,5 HP - MANUTENÇÃO. AF_09/2016</t>
  </si>
  <si>
    <t>RÉGUA VIBRATÓRIA DUPLA PARA CONCRETO, PESO DE 60KG, COMPRIMENTO 4 M, COM MOTOR A GASOLINA, POTÊNCIA 5,5 HP  MATERIAIS NA OPERAÇÃO. AF_09/2016</t>
  </si>
  <si>
    <t>POLIDORA DE PISO (POLITRIZ), PESO DE 100KG, DIÂMETRO 450 MM, MOTOR ELÉTRICO, POTÊNCIA 4 HP - DEPRECIAÇÃO. AF_09/2016</t>
  </si>
  <si>
    <t>POLIDORA DE PISO (POLITRIZ), PESO DE 100KG, DIÂMETRO 450 MM, MOTOR ELÉTRICO, POTÊNCIA 4 HP - JUROS. AF_09/2016</t>
  </si>
  <si>
    <t>POLIDORA DE PISO (POLITRIZ), PESO DE 100KG, DIÂMETRO 450 MM, MOTOR ELÉTRICO, POTÊNCIA 4 HP - MANUTENÇÃO. AF_09/2016</t>
  </si>
  <si>
    <t>POLIDORA DE PISO (POLITRIZ), PESO DE 100KG, DIÂMETRO 450 MM, MOTOR ELÉTRICO, POTÊNCIA 4 HP  MATERIAIS NA OPERAÇÃO. AF_09/2016</t>
  </si>
  <si>
    <t>DESEMPENADEIRA DE CONCRETO, PESO DE 75KG, 4 PÁS, MOTOR A GASOLINA, POTÊNCIA 5,5 HP - DEPRECIAÇÃO. AF_09/2016</t>
  </si>
  <si>
    <t>DESEMPENADEIRA DE CONCRETO, PESO DE 75KG, 4 PÁS, MOTOR A GASOLINA, POTÊNCIA 5,5 HP - JUROS. AF_09/2016</t>
  </si>
  <si>
    <t>DESEMPENADEIRA DE CONCRETO, PESO DE 75KG, 4 PÁS, MOTOR A GASOLINA, POTÊNCIA 5,5 HP - MANUTENÇÃO. AF_09/2016</t>
  </si>
  <si>
    <t>DESEMPENADEIRA DE CONCRETO, PESO DE 75KG, 4 PÁS, MOTOR A GASOLINA, POTÊNCIA 5,5 HP  MATERIAIS NA OPERAÇÃO. AF_09/2016</t>
  </si>
  <si>
    <t>PERFURATRIZ PNEUMATICA MANUAL DE PESO MEDIO, MARTELETE, 18KG, COMPRIMENTO MÁXIMO DE CURSO DE 6 M, DIAMETRO DO PISTAO DE 5,5 CM - DEPRECIAÇÃO. AF_11/2016</t>
  </si>
  <si>
    <t>PERFURATRIZ PNEUMATICA MANUAL DE PESO MEDIO, MARTELETE, 18KG, COMPRIMENTO MÁXIMO DE CURSO DE 6 M, DIAMETRO DO PISTAO DE 5,5 CM - JUROS. AF_11/2016</t>
  </si>
  <si>
    <t>PERFURATRIZ PNEUMATICA MANUAL DE PESO MEDIO, MARTELETE, 18KG, COMPRIMENTO MÁXIMO DE CURSO DE 6 M, DIAMETRO DO PISTAO DE 5,5 CM - MANUTENÇÃO. AF_11/2016</t>
  </si>
  <si>
    <t>ROLO COMPACTADOR VIBRATORIO TANDEM, ACO LISO, POTENCIA 125 HP, PESO SEM/COM LASTRO 10,20/11,65 T, LARGURA DE TRABALHO 1,73 M - DEPRECIAÇÃO. AF_11/2016</t>
  </si>
  <si>
    <t>ROLO COMPACTADOR VIBRATORIO TANDEM, ACO LISO, POTENCIA 125 HP, PESO SEM/COM LASTRO 10,20/11,65 T, LARGURA DE TRABALHO 1,73 M - JUROS. AF_11/2016</t>
  </si>
  <si>
    <t>ROLO COMPACTADOR VIBRATORIO TANDEM, ACO LISO, POTENCIA 125 HP, PESO SEM/COM LASTRO 10,20/11,65 T, LARGURA DE TRABALHO 1,73 M - MANUTENÇÃO. AF_11/2016</t>
  </si>
  <si>
    <t>ROLO COMPACTADOR VIBRATORIO TANDEM, ACO LISO, POTENCIA 125 HP, PESO SEM/COM LASTRO 10,20/11,65 T, LARGURA DE TRABALHO 1,73 M - MATERIAIS NA OPERAÇÃO. AF_11/2016</t>
  </si>
  <si>
    <t>PERFURATRIZ MANUAL, TORQUE MAXIMO 55 KGF.M, POTENCIA 5 CV, COM DIAMETRO MAXIMO 8 1/2" - DEPRECIAÇÃO. AF_11/2016</t>
  </si>
  <si>
    <t>PERFURATRIZ MANUAL, TORQUE MAXIMO 55 KGF.M, POTENCIA 5 CV, COM DIAMETRO MAXIMO 8 1/2" - JUROS. AF_11/2016</t>
  </si>
  <si>
    <t>PERFURATRIZ MANUAL, TORQUE MAXIMO 55 KGF.M, POTENCIA 5 CV, COM DIAMETRO MAXIMO 8 1/2" - MANUTENÇÃO. AF_11/2016</t>
  </si>
  <si>
    <t>PERFURATRIZ MANUAL, TORQUE MAXIMO 55 KGF.M, POTENCIA 5 CV, COM DIAMETRO MAXIMO 8 1/2" - MATERIAIS NA OPERAÇÃO. AF_11/2016</t>
  </si>
  <si>
    <t>PERFURATRIZ SOBRE ESTEIRA, TORQUE MÁXIMO 600 KGF, POTÊNCIA ENTRE 50 E 60 HP, DIÂMETRO MÁXIMO 10 - DEPRECIAÇÃO. AF_11/2016</t>
  </si>
  <si>
    <t>PERFURATRIZ SOBRE ESTEIRA, TORQUE MÁXIMO 600 KGF, POTÊNCIA ENTRE 50 E 60 HP, DIÂMETRO MÁXIMO 10 - JUROS. AF_11/2016</t>
  </si>
  <si>
    <t>PERFURATRIZ SOBRE ESTEIRA, TORQUE MÁXIMO 600 KGF, POTÊNCIA ENTRE 50 E 60 HP, DIÂMETRO MÁXIMO 10 - MANUTENÇÃO. AF_11/2016</t>
  </si>
  <si>
    <t>PERFURATRIZ SOBRE ESTEIRA, TORQUE MÁXIMO 600 KGF, POTÊNCIA ENTRE 50 E 60 HP, DIÂMETRO MÁXIMO 10 - MATERIAIS NA OPERAÇÃO. AF_11/2016</t>
  </si>
  <si>
    <t>ESCAVADEIRA HIDRAULICA SOBRE ESTEIRA, COM GARRA GIRATORIA DE MANDIBULAS, PESO OPERACIONAL ENTRE 22,00 E 25,50 TON, POTENCIA LIQUIDA ENTRE 150 E 160 HP - DEPRECIAÇÃO. AF_11/2016</t>
  </si>
  <si>
    <t>ESCAVADEIRA HIDRAULICA SOBRE ESTEIRA, COM GARRA GIRATORIA DE MANDIBULAS, PESO OPERACIONAL ENTRE 22,00 E 25,50 TON, POTENCIA LIQUIDA ENTRE 150 E 160 HP - JUROS. AF_11/2016</t>
  </si>
  <si>
    <t>ESCAVADEIRA HIDRAULICA SOBRE ESTEIRA, COM GARRA GIRATORIA DE MANDIBULAS, PESO OPERACIONAL ENTRE 22,00 E 25,50 TON, POTENCIA LIQUIDA ENTRE 150 E 160 HP - MANUTENÇÃO. AF_11/2016</t>
  </si>
  <si>
    <t>ESCAVADEIRA HIDRAULICA SOBRE ESTEIRA, COM GARRA GIRATORIA DE MANDIBULAS, PESO OPERACIONAL ENTRE 22,00 E 25,50 TON, POTENCIA LIQUIDA ENTRE 150 E 160 HP - MATERIAIS NA OPERAÇÃO. AF_11/2016</t>
  </si>
  <si>
    <t>ESCAVADEIRA HIDRAULICA SOBRE ESTEIRA, EQUIPADA COM CLAMSHELL, COM CAPACIDADE DA CAÇAMBA ENTRE 1,20 E 1,50 M3, PESO OPERACIONAL ENTRE 20,00 E 22,00 TON, POTENCIA LIQUIDA ENTRE 150 E 160 HP - DEPRECIAÇÃO. AF_11/2016</t>
  </si>
  <si>
    <t>ESCAVADEIRA HIDRAULICA SOBRE ESTEIRA, EQUIPADA COM CLAMSHELL, COM CAPACIDADE DA CAÇAMBA ENTRE 1,20 E 1,50 M3, PESO OPERACIONAL ENTRE 20,00 E 22,00 TON, POTENCIA LIQUIDA ENTRE 150 E 160 HP - JUROS. AF_11/2016</t>
  </si>
  <si>
    <t>ESCAVADEIRA HIDRAULICA SOBRE ESTEIRA, EQUIPADA COM CLAMSHELL, COM CAPACIDADE DA CAÇAMBA ENTRE 1,20 E 1,50 M3, PESO OPERACIONAL ENTRE 20,00 E 22,00 TON, POTENCIA LIQUIDA ENTRE 150 E 160 HP - MANUTENÇÃO. AF_11/2016</t>
  </si>
  <si>
    <t>ESCAVADEIRA HIDRAULICA SOBRE ESTEIRA, EQUIPADA COM CLAMSHELL, COM CAPACIDADE DA CAÇAMBA ENTRE 1,20 E 1,50 M3, PESO OPERACIONAL ENTRE 20,00 E 22,00 TON, POTENCIA LIQUIDA ENTRE 150 E 160 HP - MATERIAIS NA OPERAÇÃO. AF_11/2016</t>
  </si>
  <si>
    <t>GRUPO GERADOR COM CARENAGEM, MOTOR DIESEL POTÊNCIA STANDART ENTRE 250 E 260 KVA - JUROS. AF_12/2016</t>
  </si>
  <si>
    <t>GRUPO GERADOR COM CARENAGEM, MOTOR DIESEL POTÊNCIA STANDART ENTRE 250 E 260 KVA - MANUTENÇÃO. AF_12/2016</t>
  </si>
  <si>
    <t>GRUPO GERADOR COM CARENAGEM, MOTOR DIESEL POTÊNCIA STANDART ENTRE 250 E 260 KVA - MATERIAIS NA OPERAÇÃO. AF_12/2016</t>
  </si>
  <si>
    <t>GRUPO GERADOR COM CARENAGEM, MOTOR DIESEL POTÊNCIA STANDART ENTRE 250 E 260 KVA - DEPRECIAÇÃO. AF_12/2016</t>
  </si>
  <si>
    <t>TRATOR DE PNEUS COM POTÊNCIA DE 122 CV, TRAÇÃO 4X4, COM VASSOURA MECÂNICA ACOPLADA - DEPRECIAÇÃO. AF_02/2017</t>
  </si>
  <si>
    <t>TRATOR DE PNEUS COM POTÊNCIA DE 122 CV, TRAÇÃO 4X4, COM VASSOURA MECÂNICA ACOPLADA - JUROS. AF_02/2017</t>
  </si>
  <si>
    <t>TRATOR DE PNEUS COM POTÊNCIA DE 122 CV, TRAÇÃO 4X4, COM VASSOURA MECÂNICA ACOPLADA - MANUTENÇÃO. AF_02/2017</t>
  </si>
  <si>
    <t>TRATOR DE PNEUS COM POTÊNCIA DE 122 CV, TRAÇÃO 4X4, COM VASSOURA MECÂNICA ACOPLADA - MATERIAIS NA OPERAÇÃO. AF_02/2017</t>
  </si>
  <si>
    <t>TRATOR DE PNEUS COM POTÊNCIA DE 122 CV, TRAÇÃO 4X4, COM GRADE DE DISCOS ACOPLADA - DEPRECIAÇÃO. AF_02/2017</t>
  </si>
  <si>
    <t>TRATOR DE PNEUS COM POTÊNCIA DE 122 CV, TRAÇÃO 4X4, COM GRADE DE DISCOS ACOPLADA - JUROS. AF_02/2017</t>
  </si>
  <si>
    <t>TRATOR DE PNEUS COM POTÊNCIA DE 122 CV, TRAÇÃO 4X4, COM GRADE DE DISCOS ACOPLADA - MANUTENÇÃO. AF_02/2017</t>
  </si>
  <si>
    <t>TRATOR DE PNEUS COM POTÊNCIA DE 122 CV, TRAÇÃO 4X4, COM GRADE DE DISCOS ACOPLADA - MATERIAIS NA OPERAÇÃO. AF_02/2017</t>
  </si>
  <si>
    <t>TRATOR DE PNEUS COM POTÊNCIA DE 85 CV, TRAÇÃO 4X4, COM GRADE DE DISCOS ACOPLADA - DEPRECIAÇÃO. AF_02/2017</t>
  </si>
  <si>
    <t>TRATOR DE PNEUS COM POTÊNCIA DE 85 CV, TRAÇÃO 4X4, COM GRADE DE DISCOS ACOPLADA - JUROS. AF_02/2017</t>
  </si>
  <si>
    <t>TRATOR DE PNEUS COM POTÊNCIA DE 85 CV, TRAÇÃO 4X4, COM GRADE DE DISCOS ACOPLADA - MANUTENÇÃO. AF_02/2017</t>
  </si>
  <si>
    <t>TRATOR DE PNEUS COM POTÊNCIA DE 85 CV, TRAÇÃO 4X4, COM GRADE DE DISCOS ACOPLADA - MATERIAIS NA OPERAÇÃO. AF_02/2017</t>
  </si>
  <si>
    <t>CAMINHÃO BASCULANTE 10 M3, TRUCADO, POTÊNCIA 230 CV, INCLUSIVE CAÇAMBA METÁLICA, COM DISTRIBUIDOR DE AGREGADOS ACOPLADO - DEPRECIAÇÃO. AF_02/2017</t>
  </si>
  <si>
    <t>CAMINHÃO BASCULANTE 10 M3, TRUCADO, POTÊNCIA 230 CV, INCLUSIVE CAÇAMBA METÁLICA, COM DISTRIBUIDOR DE AGREGADOS ACOPLADO - JUROS. AF_02/2017</t>
  </si>
  <si>
    <t>CAMINHÃO BASCULANTE 10 M3, TRUCADO, POTÊNCIA 230 CV, INCLUSIVE CAÇAMBA METÁLICA, COM DISTRIBUIDOR DE AGREGADOS ACOPLADO - IMPOSTOS E SEGUROS. AF_02/2017</t>
  </si>
  <si>
    <t>CAMINHÃO BASCULANTE 10 M3, TRUCADO, POTÊNCIA 230 CV, INCLUSIVE CAÇAMBA METÁLICA, COM DISTRIBUIDOR DE AGREGADOS ACOPLADO - MANUTENÇÃO. AF_02/2017</t>
  </si>
  <si>
    <t>CAMINHÃO BASCULANTE 10 M3, TRUCADO, POTÊNCIA 230 CV, INCLUSIVE CAÇAMBA METÁLICA, COM DISTRIBUIDOR DE AGREGADOS ACOPLADO - MATERIAIS NA OPERAÇÃO. AF_02/2017</t>
  </si>
  <si>
    <t>TRATOR DE PNEUS COM POTÊNCIA DE 85 CV, TRAÇÃO 4X4, COM VASSOURA MECÂNICA ACOPLADA - DEPRECIAÇÃO. AF_03/2017</t>
  </si>
  <si>
    <t>MINICARREGADEIRA SOBRE RODAS POTENCIA 47HP CAPACIDADE OPERACAO 646 KG, COM VASSOURA MECÂNICA ACOPLADA - DEPRECIAÇÃO. AF_03/2017</t>
  </si>
  <si>
    <t>TRATOR DE PNEUS COM POTÊNCIA DE 85 CV, TRAÇÃO 4X4, COM VASSOURA MECÂNICA ACOPLADA - JUROS. AF_03/2017</t>
  </si>
  <si>
    <t>TRATOR DE PNEUS COM POTÊNCIA DE 85 CV, TRAÇÃO 4X4, COM VASSOURA MECÂNICA ACOPLADA - MANUTENÇÃO. AF_03/2017</t>
  </si>
  <si>
    <t>TRATOR DE PNEUS COM POTÊNCIA DE 85 CV, TRAÇÃO 4X4, COM VASSOURA MECÂNICA ACOPLADA - MATERIAIS NA OPERAÇÃO. AF_03/2017</t>
  </si>
  <si>
    <t>MINICARREGADEIRA SOBRE RODAS POTENCIA 47HP CAPACIDADE OPERACAO 646 KG, COM VASSOURA MECÂNICA ACOPLADA - JUROS. AF_03/2017</t>
  </si>
  <si>
    <t>MINICARREGADEIRA SOBRE RODAS POTENCIA 47HP CAPACIDADE OPERACAO 646 KG, COM VASSOURA MECÂNICA ACOPLADA - MANUTENÇÃO. AF_03/2017</t>
  </si>
  <si>
    <t>MINICARREGADEIRA SOBRE RODAS POTENCIA 47HP CAPACIDADE OPERACAO 646 KG, COM VASSOURA MECÂNICA ACOPLADA - MATERIAIS NA OPERAÇÃO. AF_03/2017</t>
  </si>
  <si>
    <t>MINIESCAVADEIRA SOBRE ESTEIRAS, POTENCIA LIQUIDA DE *30* HP, PESO OPERACIONAL DE *3.500* KG - DEPRECIACAO. AF_04/2017</t>
  </si>
  <si>
    <t>MINIESCAVADEIRA SOBRE ESTEIRAS, POTENCIA LIQUIDA DE *30* HP, PESO OPERACIONAL DE *3.500* KG - JUROS. AF_04/2017</t>
  </si>
  <si>
    <t>MINIESCAVADEIRA SOBRE ESTEIRAS, POTENCIA LIQUIDA DE *30* HP, PESO OPERACIONAL DE *3.500* KG - MANUTENCAO. AF_04/2017</t>
  </si>
  <si>
    <t>MINIESCAVADEIRA SOBRE ESTEIRAS, POTENCIA LIQUIDA DE *30* HP, PESO OPERACIONAL DE *3.500* KG - MATERIAIS NA OPERACAO. AF_04/2017</t>
  </si>
  <si>
    <t>PERFURATRIZ ROTATIVA SOBRE ESTEIRA, TORQUE MAXIMO 2500 KGM, POTENCIA 110 HP, MOTOR DIESEL - DEPRECIAÇÃO. AF_05/2017</t>
  </si>
  <si>
    <t>PERFURATRIZ ROTATIVA SOBRE ESTEIRA, TORQUE MAXIMO 2500 KGM, POTENCIA 110 HP, MOTOR DIESEL - JUROS. AF_05/2017</t>
  </si>
  <si>
    <t>PERFURATRIZ ROTATIVA SOBRE ESTEIRA, TORQUE MAXIMO 2500 KGM, POTENCIA 110 HP, MOTOR DIESEL - MANUTENÇÃO. AF_05/2017</t>
  </si>
  <si>
    <t>PERFURATRIZ ROTATIVA SOBRE ESTEIRA, TORQUE MAXIMO 2500 KGM, POTENCIA 110 HP, MOTOR DIESEL - MATERIAIS NA OPERAÇÃO. AF_05/2017</t>
  </si>
  <si>
    <t>COMPRESSOR DE AR, VAZAO DE 10 PCM, RESERVATORIO 100 L, PRESSAO DE TRABALHO ENTRE 6,9 E 9,7 BAR,  POTENCIA 2 HP, TENSAO 110/220 V - DEPRECIAÇÃO. AF_05/2017</t>
  </si>
  <si>
    <t>COMPRESSOR DE AR, VAZAO DE 10 PCM, RESERVATORIO 100 L, PRESSAO DE TRABALHO ENTRE 6,9 E 9,7 BAR,  POTENCIA 2 HP, TENSAO 110/220 V - JUROS. AF_05/2017</t>
  </si>
  <si>
    <t>COMPRESSOR DE AR, VAZAO DE 10 PCM, RESERVATORIO 100 L, PRESSAO DE TRABALHO ENTRE 6,9 E 9,7 BAR,  POTENCIA 2 HP, TENSAO 110/220 V - MANUTENÇÃO. AF_05/2017</t>
  </si>
  <si>
    <t>COMPRESSOR DE AR, VAZAO DE 10 PCM, RESERVATORIO 100 L, PRESSAO DE TRABALHO ENTRE 6,9 E 9,7 BAR, POTENCIA 2 HP, TENSAO 110/220 V - MATERIAIS NA OPERAÇÃO. AF_05/2017</t>
  </si>
  <si>
    <t>ROLO COMPACTADOR DE PNEUS, ESTATICO, PRESSAO VARIAVEL, POTENCIA 110 HP, PESO SEM/COM LASTRO 10,8/27 T, LARGURA DE ROLAGEM 2,30 M - MATERIAIS NA OPERACAO. AF_06/2017</t>
  </si>
  <si>
    <t>ROLO COMPACTADOR DE PNEUS, ESTATICO, PRESSAO VARIAVEL, POTENCIA 110 HP, PESO SEM/COM LASTRO 10,8/27 T, LARGURA DE ROLAGEM 2,30 M - MANUTENCAO. AF_06/2017</t>
  </si>
  <si>
    <t>ROLO COMPACTADOR DE PNEUS, ESTATICO, PRESSAO VARIAVEL, POTENCIA 110 HP, PESO SEM/COM LASTRO 10,8/27 T, LARGURA DE ROLAGEM 2,30 M - JUROS. AF_06/2017</t>
  </si>
  <si>
    <t>ROLO COMPACTADOR DE PNEUS, ESTATICO, PRESSAO VARIAVEL, POTENCIA 110 HP, PESO SEM/COM LASTRO 10,8/27 T, LARGURA DE ROLAGEM 2,30 M - DEPRECIAÇÃO. AF_06/2017</t>
  </si>
  <si>
    <t>IMUNIZACAO DE MADEIRAMENTO PARA COBERTURA UTILIZANDO CUPINICIDA INCOLOR</t>
  </si>
  <si>
    <t>RECOLOCACAO DE RIPAS EM MADEIRAMENTO DE TELHADO, CONSIDERANDO REAPROVEITAMENTO DE MATERIAL</t>
  </si>
  <si>
    <t>RECOLOCACAO DE MADEIRAMENTO DO TELHADO - CAIBROS, CONSIDERANDO REAPROVEITAMENTO DE MATERIAL</t>
  </si>
  <si>
    <t>INSTALAÇÃO DE TESOURA (INTEIRA OU MEIA), BIAPOIADA, EM MADEIRA NÃO APARELHADA, PARA VÃOS MAIORES OU IGUAIS A 3,0 M E MENORES QUE 6,0 M, INCLUSO IÇAMENTO. AF_12/2015</t>
  </si>
  <si>
    <t>INSTALAÇÃO DE TESOURA (INTEIRA OU MEIA), BIAPOIADA, EM MADEIRA NÃO APARELHADA, PARA VÃOS MAIORES OU IGUAIS A 6,0 M E MENORES QUE 8,0 M, INCLUSO IÇAMENTO. AF_12/2015</t>
  </si>
  <si>
    <t>INSTALAÇÃO DE TESOURA (INTEIRA OU MEIA), BIAPOIADA, EM MADEIRA NÃO APARELHADA, PARA VÃOS MAIORES OU IGUAIS A 8,0 M E MENORES QUE 10,0 M, INCLUSO IÇAMENTO. AF_12/2015</t>
  </si>
  <si>
    <t>INSTALAÇÃO DE TESOURA (INTEIRA OU MEIA), BIAPOIADA, EM MADEIRA NÃO APARELHADA, PARA VÃOS MAIORES OU IGUAIS A 10,0 M E MENORES QUE 12,0 M, INCLUSO IÇAMENTO. AF_12/2015</t>
  </si>
  <si>
    <t>TRAMA DE MADEIRA COMPOSTA POR RIPAS, CAIBROS E TERÇAS PARA TELHADOS DE ATÉ 2 ÁGUAS PARA TELHA DE ENCAIXE DE CERÂMICA OU DE CONCRETO, INCLUSO TRANSPORTE VERTICAL. AF_12/2015</t>
  </si>
  <si>
    <t>TRAMA DE MADEIRA COMPOSTA POR RIPAS, CAIBROS E TERÇAS PARA TELHADOS DE MAIS QUE 2 ÁGUAS PARA TELHA DE ENCAIXE DE CERÂMICA OU DE CONCRETO, INCLUSO TRANSPORTE VERTICAL. AF_12/2015</t>
  </si>
  <si>
    <t>TRAMA DE MADEIRA COMPOSTA POR RIPAS, CAIBROS E TERÇAS PARA TELHADOS DE ATÉ 2 ÁGUAS PARA TELHA CERÂMICA CAPA-CANAL, INCLUSO TRANSPORTE VERTICAL. AF_12/2015</t>
  </si>
  <si>
    <t>TRAMA DE MADEIRA COMPOSTA POR RIPAS, CAIBROS E TERÇAS PARA TELHADOS DE MAIS QUE 2 ÁGUAS PARA TELHA CERÂMICA CAPA-CANAL, INCLUSO TRANSPORTE VERTICAL. AF_12/2015</t>
  </si>
  <si>
    <t>TRAMA DE MADEIRA COMPOSTA POR TERÇAS PARA TELHADOS DE ATÉ 2 ÁGUAS PARA TELHA ONDULADA DE FIBROCIMENTO, METÁLICA, PLÁSTICA OU TERMOACÚSTICA, INCLUSO TRANSPORTE VERTICAL. AF_12/2015</t>
  </si>
  <si>
    <t>TRAMA DE MADEIRA COMPOSTA POR TERÇAS PARA TELHADOS DE ATÉ 2 ÁGUAS PARA TELHA ESTRUTURAL DE FIBROCIMENTO, INCLUSO TRANSPORTE VERTICAL. AF_12/2015</t>
  </si>
  <si>
    <t>FABRICAÇÃO E INSTALAÇÃO DE TESOURA INTEIRA EM MADEIRA NÃO APARELHADA, VÃO DE 3 M, PARA TELHA CERÂMICA OU DE CONCRETO, INCLUSO IÇAMENTO. AF_12/2015</t>
  </si>
  <si>
    <t>FABRICAÇÃO E INSTALAÇÃO DE TESOURA INTEIRA EM MADEIRA NÃO APARELHADA, VÃO DE 4 M, PARA TELHA CERÂMICA OU DE CONCRETO, INCLUSO IÇAMENTO. AF_12/2015</t>
  </si>
  <si>
    <t>FABRICAÇÃO E INSTALAÇÃO DE TESOURA INTEIRA EM MADEIRA NÃO APARELHADA, VÃO DE 5 M, PARA TELHA CERÂMICA OU DE CONCRETO, INCLUSO IÇAMENTO. AF_12/2015</t>
  </si>
  <si>
    <t>FABRICAÇÃO E INSTALAÇÃO DE TESOURA INTEIRA EM MADEIRA NÃO APARELHADA, VÃO DE 6 M, PARA TELHA CERÂMICA OU DE CONCRETO, INCLUSO IÇAMENTO. AF_12/2015</t>
  </si>
  <si>
    <t>FABRICAÇÃO E INSTALAÇÃO DE TESOURA INTEIRA EM MADEIRA NÃO APARELHADA, VÃO DE 7 M, PARA TELHA CERÂMICA OU DE CONCRETO, INCLUSO IÇAMENTO. AF_12/2015</t>
  </si>
  <si>
    <t>FABRICAÇÃO E INSTALAÇÃO DE TESOURA INTEIRA EM MADEIRA NÃO APARELHADA, VÃO DE 8 M, PARA TELHA CERÂMICA OU DE CONCRETO, INCLUSO IÇAMENTO. AF_12/2015</t>
  </si>
  <si>
    <t>FABRICAÇÃO E INSTALAÇÃO DE TESOURA INTEIRA EM MADEIRA NÃO APARELHADA, VÃO DE 9 M, PARA TELHA CERÂMICA OU DE CONCRETO, INCLUSO IÇAMENTO. AF_12/2015</t>
  </si>
  <si>
    <t>FABRICAÇÃO E INSTALAÇÃO DE TESOURA INTEIRA EM MADEIRA NÃO APARELHADA, VÃO DE 10 M, PARA TELHA CERÂMICA OU DE CONCRETO, INCLUSO IÇAMENTO. AF_12/2015</t>
  </si>
  <si>
    <t>FABRICAÇÃO E INSTALAÇÃO DE TESOURA INTEIRA EM MADEIRA NÃO APARELHADA, VÃO DE 11 M, PARA TELHA CERÂMICA OU DE CONCRETO, INCLUSO IÇAMENTO. AF_12/2015</t>
  </si>
  <si>
    <t>FABRICAÇÃO E INSTALAÇÃO DE TESOURA INTEIRA EM MADEIRA NÃO APARELHADA, VÃO DE 12 M, PARA TELHA CERÂMICA OU DE CONCRETO, INCLUSO IÇAMENTO. AF_12/2015</t>
  </si>
  <si>
    <t>FABRICAÇÃO E INSTALAÇÃO DE TESOURA INTEIRA EM MADEIRA NÃO APARELHADA, VÃO DE 3 M, PARA TELHA ONDULADA DE FIBROCIMENTO, METÁLICA, PLÁSTICA OU TERMOACÚSTICA, INCLUSO IÇAMENTO. AF_12/2015</t>
  </si>
  <si>
    <t>FABRICAÇÃO E INSTALAÇÃO DE TESOURA INTEIRA EM MADEIRA NÃO APARELHADA, VÃO DE 4 M, PARA TELHA ONDULADA DE FIBROCIMENTO, METÁLICA, PLÁSTICA OU TERMOACÚSTICA, INCLUSO IÇAMENTO. AF_12/2015</t>
  </si>
  <si>
    <t>FABRICAÇÃO E INSTALAÇÃO DE TESOURA INTEIRA EM MADEIRA NÃO APARELHADA, VÃO DE 5 M, PARA TELHA ONDULADA DE FIBROCIMENTO, METÁLICA, PLÁSTICA OU TERMOACÚSTICA, INCLUSO IÇAMENTO. AF_12/2015</t>
  </si>
  <si>
    <t>FABRICAÇÃO E INSTALAÇÃO DE TESOURA INTEIRA EM MADEIRA NÃO APARELHADA, VÃO DE 6 M, PARA TELHA ONDULADA DE FIBROCIMENTO, METÁLICA, PLÁSTICA OU TERMOACÚSTICA, INCLUSO IÇAMENTO. AF_12/2015</t>
  </si>
  <si>
    <t>FABRICAÇÃO E INSTALAÇÃO DE TESOURA INTEIRA EM MADEIRA NÃO APARELHADA, VÃO DE 7 M, PARA TELHA ONDULADA DE FIBROCIMENTO, METÁLICA, PLÁSTICA OU TERMOACÚSTICA, INCLUSO IÇAMENTO. AF_12/2015</t>
  </si>
  <si>
    <t>FABRICAÇÃO E INSTALAÇÃO DE TESOURA INTEIRA EM MADEIRA NÃO APARELHADA, VÃO DE 8 M, PARA TELHA ONDULADA DE FIBROCIMENTO, METÁLICA, PLÁSTICA OU TERMOACÚSTICA, INCLUSO IÇAMENTO. AF_12/2015</t>
  </si>
  <si>
    <t>FABRICAÇÃO E INSTALAÇÃO DE TESOURA INTEIRA EM MADEIRA NÃO APARELHADA, VÃO DE 9 M, PARA TELHA ONDULADA DE FIBROCIMENTO, METÁLICA, PLÁSTICA OU TERMOACÚSTICA, INCLUSO IÇAMENTO. AF_12/2015</t>
  </si>
  <si>
    <t>FABRICAÇÃO E INSTALAÇÃO DE TESOURA INTEIRA EM MADEIRA NÃO APARELHADA, VÃO DE 10 M, PARA TELHA ONDULADA DE FIBROCIMENTO, METÁLICA, PLÁSTICA OU TERMOACÚSTICA, INCLUSO IÇAMENTO. AF_12/2015</t>
  </si>
  <si>
    <t>FABRICAÇÃO E INSTALAÇÃO DE TESOURA INTEIRA EM MADEIRA NÃO APARELHADA, VÃO DE 11 M, PARA TELHA ONDULADA DE FIBROCIMENTO, METÁLICA, PLÁSTICA OU TERMOACÚSTICA, INCLUSO IÇAMENTO. AF_12/2015</t>
  </si>
  <si>
    <t>FABRICAÇÃO E INSTALAÇÃO DE TESOURA INTEIRA EM MADEIRA NÃO APARELHADA, VÃO DE 12 M, PARA TELHA ONDULADA DE FIBROCIMENTO, METÁLICA, PLÁSTICA OU TERMOACÚSTICA, INCLUSO IÇAMENTO. AF_12/2015</t>
  </si>
  <si>
    <t>FABRICAÇÃO E INSTALAÇÃO DE ESTRUTURA PONTALETADA DE MADEIRA NÃO APARELHADA PARA TELHADOS COM ATÉ 2 ÁGUAS E PARA TELHA CERÂMICA OU DE CONCRETO, INCLUSO TRANSPORTE VERTICAL. AF_12/2015</t>
  </si>
  <si>
    <t>FABRICAÇÃO E INSTALAÇÃO DE ESTRUTURA PONTALETADA DE MADEIRA NÃO APARELHADA PARA TELHADOS COM ATÉ 2 ÁGUAS E PARA TELHA ONDULADA DE FIBROCIMENTO, METÁLICA, PLÁSTICA OU TERMOACÚSTICA, INCLUSO TRANSPORTE VERTICAL. AF_12/2015</t>
  </si>
  <si>
    <t>FABRICAÇÃO E INSTALAÇÃO DE ESTRUTURA PONTALETADA DE MADEIRA NÃO APARELHADA PARA TELHADOS COM MAIS QUE 2 ÁGUAS E PARA TELHA CERÂMICA OU DE CONCRETO, INCLUSO TRANSPORTE VERTICAL. AF_12/2015</t>
  </si>
  <si>
    <t>RECOLOCACAO DE TELHAS CERAMICAS TIPO FRANCESA, CONSIDERANDO REAPROVEITAMENTO DE MATERIAL</t>
  </si>
  <si>
    <t>RECOLOCACAO DE TELHAS CERAMICAS TIPO PLAN, CONSIDERANDO REAPROVEITAMENTO DE MATERIAL</t>
  </si>
  <si>
    <t>TELHAMENTO COM TELHA DE CONCRETO DE ENCAIXE, COM ATÉ 2 ÁGUAS, INCLUSO TRANSPORTE VERTICAL. AF_06/2016</t>
  </si>
  <si>
    <t>TELHAMENTO COM TELHA DE CONCRETO DE ENCAIXE, COM MAIS DE 2 ÁGUAS, INCLUSO TRANSPORTE VERTICAL. AF_06/2016</t>
  </si>
  <si>
    <t>TELHAMENTO COM TELHA CERÂMICA DE ENCAIXE, TIPO PORTUGUESA, COM ATÉ 2 ÁGUAS, INCLUSO TRANSPORTE VERTICAL. AF_06/2016</t>
  </si>
  <si>
    <t>TELHAMENTO COM TELHA CERÂMICA DE ENCAIXE, TIPO PORTUGUESA, COM MAIS DE 2 ÁGUAS, INCLUSO TRANSPORTE VERTICAL. AF_06/2016</t>
  </si>
  <si>
    <t>TELHAMENTO COM TELHA CERÂMICA CAPA-CANAL, TIPO COLONIAL, COM ATÉ 2 ÁGUAS, INCLUSO TRANSPORTE VERTICAL. AF_06/2016</t>
  </si>
  <si>
    <t>TELHAMENTO COM TELHA CERÂMICA CAPA-CANAL, TIPO COLONIAL, COM MAIS DE 2 ÁGUAS, INCLUSO TRANSPORTE VERTICAL. AF_06/2016</t>
  </si>
  <si>
    <t>EMBOÇAMENTO COM ARGAMASSA TRAÇO 1:2:9 (CIMENTO, CAL E AREIA). AF_06/2016</t>
  </si>
  <si>
    <t>ISOLAMENTO TERMOACÚSTICO COM LÃ MINERAL NA SUBCOBERTURA, INCLUSO TRANSPORTE VERTICAL. AF_06/2016</t>
  </si>
  <si>
    <t>SUBCOBERTURA COM MANTA PLÁSTICA REVESTIDA POR PELÍCULA DE ALUMÍNO, INCLUSO TRANSPORTE VERTICAL. AF_06/2016</t>
  </si>
  <si>
    <t>AMARRAÇÃO DE TELHAS CERÂMICAS OU DE CONCRETO. AF_06/2016</t>
  </si>
  <si>
    <t>TELHAMENTO COM TELHA CERÂMICA DE ENCAIXE, TIPO FRANCESA, COM ATÉ 2 ÁGUAS, INCLUSO TRANSPORTE VERTICAL. AF_06/2016</t>
  </si>
  <si>
    <t>TELHAMENTO COM TELHA CERÂMICA DE ENCAIXE, TIPO FRANCESA, COM MAIS DE 2 ÁGUAS, INCLUSO TRANSPORTE VERTICAL. AF_06/2016</t>
  </si>
  <si>
    <t>TELHAMENTO COM TELHA CERÂMICA DE ENCAIXE, TIPO ROMANA, COM ATÉ 2 ÁGUAS, INCLUSO TRANSPORTE VERTICAL. AF_06/2016</t>
  </si>
  <si>
    <t>TELHAMENTO COM TELHA CERÂMICA DE ENCAIXE, TIPO ROMANA, COM MAIS DE 2 ÁGUAS, INCLUSO TRANSPORTE VERTICAL. AF_06/2016</t>
  </si>
  <si>
    <t>TELHAMENTO COM TELHA CERÂMICA CAPA-CANAL, TIPO PLAN, COM ATÉ 2 ÁGUAS, INCLUSO TRANSPORTE VERTICAL. AF_06/2016</t>
  </si>
  <si>
    <t>TELHAMENTO COM TELHA CERÂMICA CAPA-CANAL, TIPO PLAN, COM MAIS DE 2 ÁGUAS, INCLUSO TRANSPORTE VERTICAL. AF_06/2016</t>
  </si>
  <si>
    <t>TELHAMENTO COM TELHA CERÂMICA CAPA-CANAL, TIPO PAULISTA, COM ATÉ 2 ÁGUAS, INCLUSO TRANSPORTE VERTICAL. AF_06/2016</t>
  </si>
  <si>
    <t>TELHAMENTO COM TELHA CERÂMICA CAPA-CANAL, TIPO PAULISTA, COM MAIS DE 2 ÁGUAS, INCLUSO TRANSPORTE VERTICAL. AF_06/2016</t>
  </si>
  <si>
    <t>TELHAMENTO COM TELHA ONDULADA DE FIBROCIMENTO E = 6 MM, COM RECOBRIMENTO LATERAL DE 1/4 DE ONDA PARA TELHADO COM INCLINAÇÃO MAIOR QUE 10°, COM ATÉ 2 ÁGUAS, INCLUSO IÇAMENTO. AF_06/2016</t>
  </si>
  <si>
    <t>TELHAMENTO COM TELHA ONDULADA DE FIBROCIMENTO E = 6 MM, COM RECOBRIMENTO LATERAL DE 1 1/4 DE ONDA PARA TELHADO COM INCLINAÇÃO MÁXIMA DE 10°, COM ATÉ 2 ÁGUAS, INCLUSO IÇAMENTO. AF_06/2016</t>
  </si>
  <si>
    <t>TELHAMENTO COM TELHA ESTRUTURAL DE FIBROCIMENTO E= 6 MM, COM ATÉ 2 ÁGUAS, INCLUSO IÇAMENTO. AF_06/2016</t>
  </si>
  <si>
    <t>73866/4</t>
  </si>
  <si>
    <t>ESTRUTURA PARA COBERTURA EM ARCO, EM ALUMINIO ANODIZADO, VAO DE 20M, ESPACAMENTO DE 5M ATE 6,5M</t>
  </si>
  <si>
    <t>73866/5</t>
  </si>
  <si>
    <t>ESTRUTURA PARA COBERTURA EM ARCO, EM ALUMINIO ANODIZADO, VAO DE 30M, ESPACAMENTO DE 5M ATE 6,5M</t>
  </si>
  <si>
    <t>73866/6</t>
  </si>
  <si>
    <t>ESTRUTURA PARA COBERTURA EM ARCO, EM ALUMINIO ANODIZADO, VAO DE 40M, ESPACAMENTO DE 5M ATE 6,5M</t>
  </si>
  <si>
    <t>73866/7</t>
  </si>
  <si>
    <t>ESTRUTURA PARA COBERTURA TIPO SHED, EM ALUMINIO ANODIZADO, VAO DE 20M, ESPACAMENTO DAS TESOURAS DE 5M ATE 6,5M</t>
  </si>
  <si>
    <t>73866/8</t>
  </si>
  <si>
    <t>ESTRUTURA PARA COBERTURA TIPO SHED, EM ALUMINIO ANODIZADO, VAO DE 30M, ESPACAMENTO DAS TESOURAS DE 5M ATE 6,5M</t>
  </si>
  <si>
    <t>73866/9</t>
  </si>
  <si>
    <t>ESTRUTURA PARA COBERTURA TIPO SHED, EM ALUMINIO ANODIZADO, VAO DE 40M, ESPACAMENTO DAS TESOURAS DE 5M ATE 6,5M</t>
  </si>
  <si>
    <t>73867/1</t>
  </si>
  <si>
    <t>ESTRUTURA TIPO ESPACIAL EM ALUMINIO ANODIZADO, VAO DE 20M</t>
  </si>
  <si>
    <t>73867/2</t>
  </si>
  <si>
    <t>ESTRUTURA TIPO ESPACIAL EM ALUMINIO ANODIZADO, VAO DE 30M</t>
  </si>
  <si>
    <t>73867/3</t>
  </si>
  <si>
    <t>ESTRUTURA TIPO ESPACIAL EM ALUMINIO ANODIZADO, VAO DE 40M</t>
  </si>
  <si>
    <t>73867/4</t>
  </si>
  <si>
    <t>ESTRUTURA TIPO ESPACIAL EM ALUMINIO ANODIZADO, VAO DE 50M</t>
  </si>
  <si>
    <t>CUMEEIRA EM PERFIL ONDULADO DE ALUMÍNIO</t>
  </si>
  <si>
    <t>TELHAMENTO COM TELHA DE AÇO/ALUMÍNIO E = 0,5 MM, COM ATÉ 2 ÁGUAS, INCLUSO IÇAMENTO. AF_06/2016</t>
  </si>
  <si>
    <t>TELHAMENTO COM TELHA METÁLICA TERMOACÚSTICA E = 30 MM, COM ATÉ 2 ÁGUAS, INCLUSO IÇAMENTO. AF_06/2016</t>
  </si>
  <si>
    <t>CUMEEIRA E ESPIGÃO PARA TELHA CERÂMICA EMBOÇADA COM ARGAMASSA TRAÇO 1:2:9 (CIMENTO, CAL E AREIA), PARA TELHADOS COM MAIS DE 2 ÁGUAS, INCLUSO TRANSPORTE VERTICAL. AF_06/2016</t>
  </si>
  <si>
    <t>CUMEEIRA E ESPIGÃO PARA TELHA DE CONCRETO EMBOÇADA COM ARGAMASSA TRAÇO 1:2:9 (CIMENTO, CAL E AREIA), PARA TELHADOS COM MAIS DE 2 ÁGUAS, INCLUSO TRANSPORTE VERTICAL. AF_06/2016</t>
  </si>
  <si>
    <t>CUMEEIRA PARA TELHA CERÂMICA EMBOÇADA COM ARGAMASSA TRAÇO 1:2:9 (CIMENTO, CAL E AREIA) PARA TELHADOS COM ATÉ 2 ÁGUAS, INCLUSO TRANSPORTE VERTICAL. AF_06/2016</t>
  </si>
  <si>
    <t>CUMEEIRA PARA TELHA DE CONCRETO EMBOÇADA COM ARGAMASSA TRAÇO 1:2:9 (CIMENTO, CAL E AREIA) PARA TELHADOS COM ATÉ 2 ÁGUAS, INCLUSO TRANSPORTE VERTICAL. AF_06/2016</t>
  </si>
  <si>
    <t>74045/2</t>
  </si>
  <si>
    <t>CUMEEIRA TIPO SHED PARA TELHA DE FIBROCIMENTO ONDULADA, INCLUSO JUNTAS DE VEDACAO E ACESSORIOS DE FIXACAO</t>
  </si>
  <si>
    <t>CUMEEIRA PARA TELHA DE FIBROCIMENTO ONDULADA E = 6 MM, INCLUSO ACESSÓRIOS DE FIXAÇÃO E IÇAMENTO. AF_06/2016</t>
  </si>
  <si>
    <t>CUMEEIRA PARA TELHA DE FIBROCIMENTO ESTRUTURAL E = 6 MM, INCLUSO ACESSÓRIOS DE FIXAÇÃO E IÇAMENTO. AF_06/2016</t>
  </si>
  <si>
    <t>CALHA DE BEIRAL, SEMICIRCULAR DE PVC, DIAMETRO 125 MM, INCLUINDO CABECEIRAS, EMENDAS, BOCAIS, SUPORTES E VEDAÇÕES, EXCLUINDO CONDUTORES, INCLUSO TRANSPORTE VERTICAL. AF_06/2016</t>
  </si>
  <si>
    <t>CALHA EM CHAPA DE AÇO GALVANIZADO NÚMERO 24, DESENVOLVIMENTO DE 33 CM, INCLUSO TRANSPORTE VERTICAL. AF_06/2016</t>
  </si>
  <si>
    <t>CALHA EM CHAPA DE AÇO GALVANIZADO NÚMERO 24, DESENVOLVIMENTO DE 50 CM, INCLUSO TRANSPORTE VERTICAL. AF_06/2016</t>
  </si>
  <si>
    <t>CALHA EM CHAPA DE AÇO GALVANIZADO NÚMERO 24, DESENVOLVIMENTO DE 100 CM, INCLUSO TRANSPORTE VERTICAL. AF_06/2016</t>
  </si>
  <si>
    <t>RUFO EM CHAPA DE AÇO GALVANIZADO NÚMERO 24, CORTE DE 25 CM, INCLUSO TRANSPORTE VERTICAL. AF_06/2016</t>
  </si>
  <si>
    <t>RUFO EM FIBROCIMENTO PARA TELHA ONDULADA E = 6 MM, ABA DE 26 CM, INCLUSO TRANSPORTE VERTICAL. AF_06/2016</t>
  </si>
  <si>
    <t>TELHAMENTO COM TELHA ONDULADA DE FIBRA DE VIDRO E = 0,6 MM, PARA TELHADO COM INCLINAÇÃO MAIOR QUE 10°, COM ATÉ 2 ÁGUAS, INCLUSO IÇAMENTO. AF_06/2016</t>
  </si>
  <si>
    <t>ESTRUTURA METALICA EM TESOURAS OU TRELICAS, VAO LIVRE DE 12M, FORNECIMENTO E MONTAGEM, NAO SENDO CONSIDERADOS OS FECHAMENTOS METALICOS, AS COLUNAS, OS SERVICOS GERAIS EM ALVENARIA E CONCRETO, AS TELHAS DE COBERTURA E A PINTURA DE ACABAMENTO</t>
  </si>
  <si>
    <t>ESTRUTURA METALICA EM TESOURAS OU TRELICAS, VAO LIVRE DE 15M, FORNECIMENTO E MONTAGEM, NAO SENDO CONSIDERADOS OS FECHAMENTOS METALICOS, AS COLUNAS, OS SERVICOS GERAIS EM ALVENARIA E CONCRETO, AS TELHAS DE COBERTURA E A PINTURA DE ACABAMENTO</t>
  </si>
  <si>
    <t>ESTRUTURA METALICA EM TESOURAS OU TRELICAS, VAO LIVRE DE 20M, FORNECIMENTO E MONTAGEM, NAO SENDO CONSIDERADOS OS FECHAMENTOS METALICOS, AS COLUNAS, OS SERVICOS GERAIS EM ALVENARIA E CONCRETO, AS TELHAS DE COBERTURA E A PINTURA DE ACABAMENTO</t>
  </si>
  <si>
    <t>ESTRUTURA METALICA EM TESOURAS OU TRELICAS, VAO LIVRE DE 25M, FORNECIMENTO E MONTAGEM, NAO SENDO CONSIDERADOS OS FECHAMENTOS METALICOS, AS COLUNAS, OS SERVICOS GERAIS EM ALVENARIA E CONCRETO, AS TELHAS DE COBERTURA E A PINTURA DE ACABAMENTO</t>
  </si>
  <si>
    <t>ESTRUTURA METALICA EM TESOURAS OU TRELICAS, VAO LIVRE DE 30M, FORNECIMENTO E MONTAGEM, NAO SENDO CONSIDERADOS OS FECHAMENTOS METALICOS, AS COLUNAS, OS SERVICOS GERAIS EM ALVENARIA E CONCRETO, AS TELHAS DE COBERTURA E A PINTURA DE ACABAMENTO</t>
  </si>
  <si>
    <t>73970/1</t>
  </si>
  <si>
    <t>ESTRUTURA METALICA EM ACO ESTRUTURAL PERFIL I 12 X 5 1/4</t>
  </si>
  <si>
    <t>73970/2</t>
  </si>
  <si>
    <t>ESTRUTURA METALICA EM ACO ESTRUTURAL PERFIL I 6 X 3 3/8</t>
  </si>
  <si>
    <t>INSTALAÇÃO DE TESOURA (INTEIRA OU MEIA), EM AÇO, PARA VÃOS MAIORES OU IGUAIS A 3,0 M E MENORES QUE 6,0 M, INCLUSO IÇAMENTO. AF_12/2015</t>
  </si>
  <si>
    <t>INSTALAÇÃO DE TESOURA (INTEIRA OU MEIA), EM AÇO, PARA VÃOS MAIORES OU IGUAIS A 6,0 M E MENORES QUE 8,0 M, INCLUSO IÇAMENTO. AF_12/2015</t>
  </si>
  <si>
    <t>INSTALAÇÃO DE TESOURA (INTEIRA OU MEIA), EM AÇO, PARA VÃOS MAIORES OU IGUAIS A 8,0 M E MENORES QUE 10,0 M, INCLUSO IÇAMENTO. AF_12/2015</t>
  </si>
  <si>
    <t>INSTALAÇÃO DE TESOURA (INTEIRA OU MEIA), EM AÇO, PARA VÃOS MAIORES OU IGUAIS A 10,0 M E MENORES QUE 12,0 M, INCLUSO IÇAMENTO. AF_12/2015</t>
  </si>
  <si>
    <t>TRAMA DE AÇO COMPOSTA POR RIPAS, CAIBROS E TERÇAS PARA TELHADOS DE ATÉ 2 ÁGUAS PARA TELHA DE ENCAIXE DE CERÂMICA OU DE CONCRETO, INCLUSO TRANSPORTE VERTICAL. AF_12/2015</t>
  </si>
  <si>
    <t>TRAMA DE AÇO COMPOSTA POR RIPAS E CAIBROS PARA TELHADOS DE ATÉ 2 ÁGUAS PARA TELHA DE ENCAIXE DE CERÂMICA OU DE CONCRETO, INCLUSO TRANSPORTE VERTICAL. AF_12/2015</t>
  </si>
  <si>
    <t>TRAMA DE AÇO COMPOSTA POR RIPAS PARA TELHADOS DE ATÉ 2 ÁGUAS PARA TELHA DE ENCAIXE DE CERÂMICA OU DE CONCRETO, INCLUSO TRANSPORTE VERTICAL. AF_12/2015</t>
  </si>
  <si>
    <t>TRAMA DE AÇO COMPOSTA POR RIPAS, CAIBROS E TERÇAS PARA TELHADOS DE MAIS DE 2 ÁGUAS PARA TELHA DE ENCAIXE DE CERÂMICA OU DE CONCRETO, INCLUSO TRANSPORTE VERTICAL. AF_12/2015</t>
  </si>
  <si>
    <t>TRAMA DE AÇO COMPOSTA POR RIPAS E CAIBROS PARA TELHADOS DE MAIS DE 2 ÁGUAS PARA TELHA DE ENCAIXE DE CERÂMICA OU DE CONCRETO, INCLUSO TRANSPORTE VERTICAL. AF_12/2015</t>
  </si>
  <si>
    <t>TRAMA DE AÇO COMPOSTA POR RIPAS PARA TELHADOS DE MAIS DE 2 ÁGUAS PARA TELHA DE ENCAIXE DE CERÂMICA OU DE CONCRETO, INCLUSO TRANSPORTE VERTICAL, INCLUSO TRANSPORTE VERTICAL. AF_12/2015</t>
  </si>
  <si>
    <t>TRAMA DE AÇO COMPOSTA POR RIPAS, CAIBROS E TERÇAS PARA TELHADOS DE ATÉ 2 ÁGUAS PARA TELHA CERÂMICA CAPA-CANAL, INCLUSO TRANSPORTE VERTICAL. AF_12/2015</t>
  </si>
  <si>
    <t>TRAMA DE AÇO COMPOSTA POR RIPAS E CAIBROS PARA TELHADOS DE ATÉ 2 ÁGUAS PARA TELHA CERÂMICA CAPA-CANAL, INCLUSO TRANSPORTE VERTICAL. AF_12/2015</t>
  </si>
  <si>
    <t>TRAMA DE AÇO COMPOSTA POR RIPAS PARA TELHADOS DE ATÉ 2 ÁGUAS PARA TELHA CERÂMICA CAPA-CANAL, INCLUSO TRANSPORTE VERTICAL. AF_12/2015</t>
  </si>
  <si>
    <t>TRAMA DE AÇO COMPOSTA POR RIPAS, CAIBROS E TERÇAS PARA TELHADOS DE MAIS DE 2 ÁGUAS PARA TELHA CERÂMICA CAPA-CANAL, INCLUSO TRANSPORTE VERTICAL. AF_12/2015</t>
  </si>
  <si>
    <t>TRAMA DE AÇO COMPOSTA POR RIPAS E CAIBROS PARA TELHADOS DE MAIS DE 2 ÁGUAS PARA TELHA CERÂMICA CAPA-CANAL, INCLUSO TRANSPORTE VERTICAL. AF_12/2015</t>
  </si>
  <si>
    <t>TRAMA DE AÇO COMPOSTA POR RIPAS PARA TELHADOS DE MAIS DE 2 ÁGUAS PARA TELHA CERÂMICA CAPA-CANAL, INCLUSO TRANSPORTE VERTICAL. AF_12/2015</t>
  </si>
  <si>
    <t>TRAMA DE AÇO COMPOSTA POR TERÇAS PARA TELHADOS DE ATÉ 2 ÁGUAS PARA TELHA ONDULADA DE FIBROCIMENTO, METÁLICA, PLÁSTICA OU TERMOACÚSTICA, INCLUSO TRANSPORTE VERTICAL. AF_12/2015</t>
  </si>
  <si>
    <t>TRAMA DE AÇO COMPOSTA POR TERÇAS PARA TELHADOS DE ATÉ 2 ÁGUAS PARA TELHA ESTRUTURAL DE FIBROCIMENTO, INCLUSO TRANSPORTE VERTICAL. AF_12/2015</t>
  </si>
  <si>
    <t>FABRICAÇÃO E INSTALAÇÃO DE TESOURA INTEIRA EM AÇO, VÃO DE 3 M, PARA TELHA CERÂMICA OU DE CONCRETO, INCLUSO IÇAMENTO. AF_12/2015</t>
  </si>
  <si>
    <t>FABRICAÇÃO E INSTALAÇÃO DE TESOURA INTEIRA EM AÇO, VÃO DE 4 M, PARA TELHA CERÂMICA OU DE CONCRETO, INCLUSO IÇAMENTO. AF_12/2015</t>
  </si>
  <si>
    <t>FABRICAÇÃO E INSTALAÇÃO DE TESOURA INTEIRA EM AÇO, VÃO DE 5 M, PARA TELHA CERÂMICA OU DE CONCRETO, INCLUSO IÇAMENTO. AF_12/2015</t>
  </si>
  <si>
    <t>FABRICAÇÃO E INSTALAÇÃO DE TESOURA INTEIRA EM AÇO, VÃO DE 6 M, PARA TELHA CERÂMICA OU DE CONCRETO, INCLUSO IÇAMENTO. AF_12/2015</t>
  </si>
  <si>
    <t>FABRICAÇÃO E INSTALAÇÃO DE TESOURA INTEIRA EM AÇO, VÃO DE 7 M, PARA TELHA CERÂMICA OU DE CONCRETO, INCLUSO IÇAMENTO. AF_12/2015</t>
  </si>
  <si>
    <t>FABRICAÇÃO E INSTALAÇÃO DE TESOURA INTEIRA EM AÇO, VÃO DE 8 M, PARA TELHA CERÂMICA OU DE CONCRETO, INCLUSO IÇAMENTO. AF_12/2015</t>
  </si>
  <si>
    <t>(COMPOSIÇÃO REPRESENTATIVA) FABRICAÇÃO E INSTALAÇÃO DE TESOURA INTEIRA EM AÇO, PARA VÃOS DE 3 A 12 M E PARA QUALQUER TIPO DE TELHA, INCLUSO IÇAMENTO. AF_12/2015</t>
  </si>
  <si>
    <t>FABRICAÇÃO E INSTALAÇÃO DE TESOURA INTEIRA EM AÇO, VÃO DE 9 M, PARA TELHA CERÂMICA OU DE CONCRETO, INCLUSO IÇAMENTO. AF_12/2015</t>
  </si>
  <si>
    <t>FABRICAÇÃO E INSTALAÇÃO DE TESOURA INTEIRA EM AÇO, VÃO DE 10 M, PARA TELHA CERÂMICA OU DE CONCRETO, INCLUSO IÇAMENTO. AF_12/2015</t>
  </si>
  <si>
    <t>FABRICAÇÃO E INSTALAÇÃO DE TESOURA INTEIRA EM AÇO, VÃO DE 11 M, PARA TELHA CERÂMICA OU DE CONCRETO, INCLUSO IÇAMENTO. AF_12/2015</t>
  </si>
  <si>
    <t>FABRICAÇÃO E INSTALAÇÃO DE TESOURA INTEIRA EM AÇO, VÃO DE 12 M, PARA TELHA CERÂMICA OU DE CONCRETO, INCLUSO IÇAMENTO. AF_12/2015</t>
  </si>
  <si>
    <t>FABRICAÇÃO E INSTALAÇÃO DE TESOURA INTEIRA EM AÇO, VÃO DE 3 M, PARA TELHA ONDULADA DE FIBROCIMENTO, METÁLICA, PLÁSTICA OU TERMOACÚSTICA, INCLUSO IÇAMENTO.. AF_12/2015</t>
  </si>
  <si>
    <t>FABRICAÇÃO E INSTALAÇÃO DE TESOURA INTEIRA EM AÇO, VÃO DE 4 M, PARA TELHA ONDULADA DE FIBROCIMENTO, METÁLICA, PLÁSTICA OU TERMOACÚSTICA, INCLUSO IÇAMENTO. AF_12/2015</t>
  </si>
  <si>
    <t>FABRICAÇÃO E INSTALAÇÃO DE TESOURA INTEIRA EM AÇO, VÃO DE 5 M, PARA TELHA ONDULADA DE FIBROCIMENTO, METÁLICA, PLÁSTICA OU TERMOACÚSTICA, INCLUSO IÇAMENTO. AF_12/2015</t>
  </si>
  <si>
    <t>FABRICAÇÃO E INSTALAÇÃO DE TESOURA INTEIRA EM AÇO, VÃO DE 6 M, PARA TELHA ONDULADA DE FIBROCIMENTO, METÁLICA, PLÁSTICA OU TERMOACÚSTICA, INCLUSO IÇAMENTO. AF_12/2015</t>
  </si>
  <si>
    <t>FABRICAÇÃO E INSTALAÇÃO DE TESOURA INTEIRA EM AÇO, VÃO DE 7 M, PARA TELHA ONDULADA DE FIBROCIMENTO, METÁLICA, PLÁSTICA OU TERMOACÚSTICA, INCLUSO IÇAMENTO. AF_12/2015</t>
  </si>
  <si>
    <t>FABRICAÇÃO E INSTALAÇÃO DE TESOURA INTEIRA EM AÇO, VÃO DE 8 M, PARA TELHA ONDULADA DE FIBROCIMENTO, METÁLICA, PLÁSTICA OU TERMOACÚSTICA, INCLUSO IÇAMENTO, INCLUSO IÇAMENTO. AF_12/2015</t>
  </si>
  <si>
    <t>FABRICAÇÃO E INSTALAÇÃO DE TESOURA INTEIRA EM AÇO, VÃO DE 9 M, PARA TELHA ONDULADA DE FIBROCIMENTO, METÁLICA, PLÁSTICA OU TERMOACÚSTICA, INCLUSO IÇAMENTO. AF_12/2015</t>
  </si>
  <si>
    <t>FABRICAÇÃO E INSTALAÇÃO DE TESOURA INTEIRA EM AÇO, VÃO DE 10 M, PARA TELHA ONDULADA DE FIBROCIMENTO, METÁLICA, PLÁSTICA OU TERMOACÚSTICA, INCLUSO IÇAMENTO. AF_12/2015</t>
  </si>
  <si>
    <t>FABRICAÇÃO E INSTALAÇÃO DE TESOURA INTEIRA EM AÇO, VÃO DE 11 M, PARA TELHA ONDULADA DE FIBROCIMENTO, METÁLICA, PLÁSTICA OU TERMOACÚSTICA, INCLUSO IÇAMENTO. AF_12/2015</t>
  </si>
  <si>
    <t>FABRICAÇÃO E INSTALAÇÃO DE TESOURA INTEIRA EM AÇO, VÃO DE 12 M, PARA TELHA ONDULADA DE FIBROCIMENTO, METÁLICA, PLÁSTICA OU TERMOACÚSTICA, INCLUSO IÇAMENTO. AF_12/2015</t>
  </si>
  <si>
    <t>TELHAMENTO COM TELHA DE ENCAIXE, TIPO FRANCESA DE VIDRO, COM ATÉ 2 ÁGUAS, INCLUSO TRANSPORTE VERTICAL. AF_06/2016</t>
  </si>
  <si>
    <t>73891/1</t>
  </si>
  <si>
    <t>ESGOTAMENTO COM MOTO-BOMBA AUTOESCOVANTE</t>
  </si>
  <si>
    <t>73882/1</t>
  </si>
  <si>
    <t>CALHA EM CONCRETO SIMPLES, EM MEIA CANA, DIAMETRO 200 MM</t>
  </si>
  <si>
    <t>73882/5</t>
  </si>
  <si>
    <t>CALHA EM CONCRETO SIMPLES, EM MEIA CANA DE CONCRETO, DIAMETRO 600 MM</t>
  </si>
  <si>
    <t>73816/1</t>
  </si>
  <si>
    <t>EXECUCAO DE DRENO COM TUBOS DE PVC CORRUGADO FLEXIVEL PERFURADO - DN 100</t>
  </si>
  <si>
    <t>73816/2</t>
  </si>
  <si>
    <t>EXECUCAO DE DRENO VERTICAL COM PEDRISCO, DIAMETRO 200MM</t>
  </si>
  <si>
    <t>73881/1</t>
  </si>
  <si>
    <t>EXECUCAO DE DRENO COM MANTA GEOTEXTIL 200 G/M2</t>
  </si>
  <si>
    <t>73881/3</t>
  </si>
  <si>
    <t>EXECUCAO DE DRENO COM MANTA GEOTEXTIL 400 G/M2</t>
  </si>
  <si>
    <t>73883/1</t>
  </si>
  <si>
    <t>EXECUCAO DE DRENO FRANCES COM AREIA MEDIA</t>
  </si>
  <si>
    <t>M3</t>
  </si>
  <si>
    <t>73883/2</t>
  </si>
  <si>
    <t>EXECUCAO DE DRENO FRANCES COM BRITA NUM 2</t>
  </si>
  <si>
    <t>73883/3</t>
  </si>
  <si>
    <t>EXECUCAO DE DRENO FRANCES COM CASCALHO</t>
  </si>
  <si>
    <t>73902/1</t>
  </si>
  <si>
    <t>CAMADA DRENANTE COM BRITA NUM 3</t>
  </si>
  <si>
    <t>73968/1</t>
  </si>
  <si>
    <t>MANTA IMPERMEABILIZANTE A BASE DE ASFALTO - FORNECIMENTO E INSTALACAO</t>
  </si>
  <si>
    <t>73969/1</t>
  </si>
  <si>
    <t>EXECUCAO DE DRENOS DE CHORUME EM TUBOS DRENANTES DE CONCRETO, DIAM=200MM, ENVOLTOS EM BRITA E GEOTEXTIL</t>
  </si>
  <si>
    <t>74017/1</t>
  </si>
  <si>
    <t>EXECUCAO DE DRENOS DE CHORUME EM TUBOS DRENANTES, PVC, DIAM=100 MM, ENVOLTOS EM BRITA E GEOTEXTIL</t>
  </si>
  <si>
    <t>74017/2</t>
  </si>
  <si>
    <t>EXECUCAO DE DRENOS DE CHORUME EM TUBOS DRENANTES, PVC, DIAM=150 MM, ENVOLTOS EM BRITA E GEOTEXTIL</t>
  </si>
  <si>
    <t>75029/1</t>
  </si>
  <si>
    <t>TUBO PVC CORRUGADO RIGIDO PERFURADO DN 150 PARA DRENAGEM - FORNECIMENTO E INSTALACAO</t>
  </si>
  <si>
    <t>TUBO PVC CORRUGADO PERFURADO 100 MM C/ JUNTA ELASTICA PARA DRENAGEM.</t>
  </si>
  <si>
    <t>COLCHAO DRENANTE C/ 30CM PEDRA BRITADA N.3/FILTRO TRANSICAO MANTA GEOTEXTIL 100% POLIPROPILENO OU POLIESTER INCL FORNEC/COLOCMAT</t>
  </si>
  <si>
    <t>EXECUCAO DRENO PROFUNDO, COM CORTE TRAPEZOIDAL EM SOLO, DE 70X80X150CM EXCL TUBO INCL MATERIAL EXECUCAO, COM SELO ENCHIMENTO MATERIAL DRENANTE E ESCAVACAO</t>
  </si>
  <si>
    <t>EXECUCAO DE DRENO PROFUNDO, CORTE EM SOLO, COM TUBO POROSO D=0,20M</t>
  </si>
  <si>
    <t>EXECUCAO DE DRENO CEGO</t>
  </si>
  <si>
    <t>EXECUCAO DE DRENO DE TUBO DE CONRETO SIMPLES POROSO D=0,20 M (0,5MX0,5M) PARA GALERIAS DE AGUAS PLUVIAIS</t>
  </si>
  <si>
    <t>FORNECIMENTO E INSTALACAO DE MANTA BIDIM RT - 14</t>
  </si>
  <si>
    <t>CAMADA DRENANTE COM AREIA MEDIA</t>
  </si>
  <si>
    <t>CAMADA DRENANTE COM BRITA NUM 2</t>
  </si>
  <si>
    <t>FORNECIMENTO/INSTALACAO MANTA BIDIM RT-16</t>
  </si>
  <si>
    <t>TUBO PVC DN 75 MM PARA DRENAGEM - FORNECIMENTO E INSTALACAO</t>
  </si>
  <si>
    <t>TUBO PVC DN 100 MM PARA DRENAGEM - FORNECIMENTO E INSTALACAO</t>
  </si>
  <si>
    <t>TUBO CONCRETO SIMPLES DN 200 MM PARA DRENAGEM - FORNECIMENTO E INSTALACAO, INCLUSIVE ESCAVACAO MANUAL 1M3/M.</t>
  </si>
  <si>
    <t>TUBO CONCRETO SIMPLES DN 300 MM PARA DRENAGEM - FORNECIMENTO E INSTALACAO INCLUSIVE ESCAVACAO MANUAL 1M3/M</t>
  </si>
  <si>
    <t>TUBO CONCRETO SIMPLES DN 400 MM PARA DRENAGEM - FORNECIMENTO E INSTALACAO INCLUSIVE ESCAVACAO MANUAL 1,5M3/M</t>
  </si>
  <si>
    <t>TUBO CONCRETO SIMPLES DN 500 MM PARA DRENAGEM - FORNECIMENTO E INSTALACAO INCLUSIVE ESCAVACAO MANUAL 2M3/M</t>
  </si>
  <si>
    <t>TUBO PVC D=2 COM MATERIAL DRENANTE PARA DRENO/BARBACA - FORNECIMENTO E INSTALACAO</t>
  </si>
  <si>
    <t>TUBO PVC D=3" COM MATERIAL DRENANTE PARA DRENO/BARBACA - FORNECIMENTO E INSTALACAO</t>
  </si>
  <si>
    <t>TUBO PVC D=4" COM MATERIAL DRENANTE PARA DRENO/BARBACA - FORNECIMENTO E INSTALACAO</t>
  </si>
  <si>
    <t>CAMADA VERTICAL DRENANTE C/ PEDRA BRITADA NUMS 1 E 2</t>
  </si>
  <si>
    <t>CAMADA HORIZONTAL DRENANTE C/ PEDRA BRITADA 1 E 2</t>
  </si>
  <si>
    <t>FORNECIMENTO/INSTALACAO DE MANTA BIDIM RT-31</t>
  </si>
  <si>
    <t>FORNECIMENTO/INSTALACAO DE MANTA BIDIM RT-10</t>
  </si>
  <si>
    <t>FORNECIMENTO E LANCAMENTO DE PEDRA DE MAO</t>
  </si>
  <si>
    <t>ENROCAMENTO COM PEDRA ARGAMASSADA TRAÇO 1:4 COM PEDRA DE MÃO</t>
  </si>
  <si>
    <t>ENROCAMENTO MANUAL, SEM ARRUMACAO DO MATERIAL</t>
  </si>
  <si>
    <t>ENROCAMENTO MANUAL, COM ARRUMACAO DO MATERIAL</t>
  </si>
  <si>
    <t>73890/1</t>
  </si>
  <si>
    <t>ENSECADEIRA DE MADEIRA COM PAREDE SIMPLES</t>
  </si>
  <si>
    <t>73890/2</t>
  </si>
  <si>
    <t>ENSECADEIRA DE MADEIRA COM PAREDE DUPLA</t>
  </si>
  <si>
    <t>MURO DE GABIÃO, ENCHIMENTO COM PEDRA DE MÃO TIPO RACHÃO, DE GRAVIDADE, COM GAIOLAS DE COMPRIMENTO IGUAL A 2 METROS, ALTURA DO MURO DE ATÉ 4 METROS - FORNECIMENTO E EXECUÇÃO. AF_12/2015</t>
  </si>
  <si>
    <t>MURO DE GABIÃO, ENCHIMENTO COM PEDRA DE MÃO TIPO RACHÃO, DE GRAVIDADE, COM GAIOLAS DE COMPRIMENTO IGUAL A 5 METROS, ALTURA DO MURO DE ATÉ 4 METROS - FORNECIMENTO E EXECUÇÃO. AF_12/2015</t>
  </si>
  <si>
    <t>MURO DE GABIÃO, ENCHIMENTO COM PEDRA DE MÃO TIPO RACHÃO, DE GRAVIDADE, COM GAIOLAS DE COMPRIMENTO IGUAL A 2 METROS, ALTURA DO MURO ACIMA DE 4 E ATÉ 6 METROS - FORNECIMENTO E EXECUÇÃO. AF_12/2015</t>
  </si>
  <si>
    <t>MURO DE GABIÃO, ENCHIMENTO COM PEDRA DE MÃO TIPO RACHÃO, DE GRAVIDADE, COM GAIOLAS DE COMPRIMENTO IGUAL A 5 METROS, ALTURA DO MURO ACIMA DE 4 E ATÉ 6 METROS - FORNECIMENTO E EXECUÇÃO. AF_12/2015</t>
  </si>
  <si>
    <t>MURO DE GABIÃO, ENCHIMENTO COM PEDRA DE MÃO TIPO RACHÃO, DE GRAVIDADE, COM GAIOLAS DE COMPRIMENTO IGUAL A 2 METROS, ALTURA DO MURO ACIMA DE 6 E ATÉ 10 METROS - FORNECIMENTO E EXECUÇÃO. AF_12/2015</t>
  </si>
  <si>
    <t>MURO DE GABIÃO, ENCHIMENTO COM PEDRA DE MÃO TIPO RACHÃO, DE GRAVIDADE, COM GAIOLAS DE COMPRIMENTO IGUAL A 5 METROS, ALTURA DO MURO MAIOR QUE 6 ATÉ 10 METROS - FORNECIMENTO E EXECUÇÃO. AF_12/2015</t>
  </si>
  <si>
    <t>MURO DE GABIÃO, ENCHIMENTO COM PEDRA DE MÃO TIPO RACHÃO, COM SOLO REFORÇADO, ALTURA DO MURO DE ATÉ 4 METROS - FORNECIMENTO E EXECUÇÃO. AF_12/2015</t>
  </si>
  <si>
    <t>MURO DE GABIÃO, ENCHIMENTO COM PEDRA DE MÃO TIPO RACHÃO, COM SOLO REFORÇADO, ALTURA DO MURO ACIMA DE 4 E ATÉ 12 METROS - FORNECIMENTO E EXECUÇÃO. AF_12/2015</t>
  </si>
  <si>
    <t>MURO DE GABIÃO, ENCHIMENTO COM PEDRA DE MÃO TIPO RACHÃO, COM SOLO REFORÇADO, ALTURA DO MURO ACIMA DE 12 E ATÉ 20 METROS - FORNECIMENTO E EXECUÇÃO. AF_12/2015</t>
  </si>
  <si>
    <t>MURO DE GABIÃO, ENCHIMENTO COM PEDRA DE MÃO TIPO RACHÃO, COM SOLO REFORÇADO, ALTURA DO MURO ACIMA DE 20 E ATÉ 28 METROS - FORNECIMENTO E EXECUÇÃO. AF_12/2015</t>
  </si>
  <si>
    <t>MURO DE GABIÃO, ENCHIMENTO COM RESÍDUO DE CONSTRUÇÃO E DEMOLIÇÃO, DE GRAVIDADE, COM GAIOLA TRAPEZOIDAL DE COMPRIMENTO IGUAL A 2 METROS, ALTURA DO MURO DE ATÉ 2 METROS - FORNECIMENTO E EXECUÇÃO. AF_12/2015</t>
  </si>
  <si>
    <t>MURO DE GABIÃO, ENCHIMENTO COM RESÍDUO DE CONSTRUÇÃO E DEMOLIÇÃO, DE GRAVIDADE, COM GAIOLA TRAPEZOIDAL DE COMPRIMENTO IGUAL A 2 METROS, ALTURA DO MURO ACIMA DE 2 E ATÉ 4 METROS - FORNECIMENTO E EXECUÇÃO. AF_12/2015</t>
  </si>
  <si>
    <t>PROTEÇÃO SUPERFICIAL DE CANAL EM GABIÃO TIPO COLCHÃO, ALTURA DE 17 CENTÍMETROS, ENCHIMENTO COM PEDRA DE MÃO TIPO RACHÃO - FORNECIMENTO E EXECUÇÃO. AF_12/2015</t>
  </si>
  <si>
    <t>PROTEÇÃO SUPERFICIAL DE CANAL EM GABIÃO TIPO COLCHÃO, ALTURA DE 23 CENTÍMETROS, ENCHIMENTO COM PEDRA DE MÃO TIPO RACHÃO - FORNECIMENTO E EXECUÇÃO. AF_12/2015</t>
  </si>
  <si>
    <t>PROTEÇÃO SUPERFICIAL DE CANAL EM GABIÃO TIPO COLCHÃO, ALTURA DE 30 CENTÍMETROS, ENCHIMENTO COM PEDRA DE MÃO TIPO RACHÃO - FORNECIMENTO E EXECUÇÃO. AF_12/2015</t>
  </si>
  <si>
    <t>PROTEÇÃO SUPERFICIAL DE CANAL EM GABIÃO TIPO SACO, DIÂMETRO DE 65 CENTÍMETROS, ENCHIMENTO MANUAL COM PEDRA DE MÃO TIPO RACHÃO - FORNECIMENTO E EXECUÇÃO. AF_12/2015</t>
  </si>
  <si>
    <t>73843/1</t>
  </si>
  <si>
    <t>MURO DE ARRIMO DE CONCRETO CICLOPICO COM 30% DE PEDRA DE MAO</t>
  </si>
  <si>
    <t>73844/1</t>
  </si>
  <si>
    <t>MURO DE ARRIMO DE ALVENARIA DE PEDRA ARGAMASSADA</t>
  </si>
  <si>
    <t>73844/2</t>
  </si>
  <si>
    <t>MURO DE ARRIMO DE ALVENARIA DE TIJOLOS</t>
  </si>
  <si>
    <t>73846/1</t>
  </si>
  <si>
    <t>MURO DE ARRIMO CELULAR PECAS PRE-MOLDADAS CONCRETO EXCL FORMAS INCL   CONFECCAO DAS PECAS MONTAGEM E COMPACTACAO DO SOLO DE ENCHIMENTO.</t>
  </si>
  <si>
    <t>73846/2</t>
  </si>
  <si>
    <t>MURO DE ARRIMO CELULAR PECAS PRE-MOLDADAS CONCRETO EXCL MATERIAIS E   FORMAS INCL CONFECCAO PECAS MONTAGEM E COMPACTACAO DO SOLO(ENCHIMENTO)</t>
  </si>
  <si>
    <t>EXECUÇÃO DE REVESTIMENTO DE CONCRETO PROJETADO COM ESPESSURA DE 7 CM, ARMADO COM TELA, INCLINAÇÃO MENOR QUE 90°, APLICAÇÃO CONTÍNUA, UTILIZANDO EQUIPAMENTO DE PROJEÇÃO COM 6 M³/H DE CAPACIDADE. AF_01/2016</t>
  </si>
  <si>
    <t>EXECUÇÃO DE REVESTIMENTO DE CONCRETO PROJETADO COM ESPESSURA DE 10 CM, ARMADO COM TELA, INCLINAÇÃO MENOR QUE 90°, APLICAÇÃO CONTÍNUA, UTILIZANDO EQUIPAMENTO DE PROJEÇÃO COM 6 M³/H DE CAPACIDADE. AF_01/2016</t>
  </si>
  <si>
    <t>EXECUÇÃO DE REVESTIMENTO DE CONCRETO PROJETADO COM ESPESSURA DE 7 CM, ARMADO COM TELA, INCLINAÇÃO DE 90°, APLICAÇÃO CONTÍNUA, UTILIZANDO EQUIPAMENTO DE PROJEÇÃO COM 6 M³/H DE CAPACIDADE. AF_01/2016</t>
  </si>
  <si>
    <t>EXECUÇÃO DE REVESTIMENTO DE CONCRETO PROJETADO COM ESPESSURA DE 10 CM, ARMADO COM TELA, INCLINAÇÃO DE 90°, APLICAÇÃO CONTÍNUA, UTILIZANDO EQUIPAMENTO DE PROJEÇÃO COM 6 M³/H DE CAPACIDADE. AF_01/2016</t>
  </si>
  <si>
    <t>EXECUÇÃO DE REVESTIMENTO DE CONCRETO PROJETADO COM ESPESSURA DE 7 CM, ARMADO COM TELA, INCLINAÇÃO MENOR QUE 90°, APLICAÇÃO CONTÍNUA, UTILIZANDO EQUIPAMENTO DE PROJEÇÃO COM 3 M³/H DE CAPACIDADE. AF_01/2016</t>
  </si>
  <si>
    <t>EXECUÇÃO DE REVESTIMENTO DE CONCRETO PROJETADO COM ESPESSURA DE 10 CM, ARMADO COM TELA, INCLINAÇÃO MENOR QUE 90°, APLICAÇÃO CONTÍNUA, UTILIZANDO EQUIPAMENTO DE PROJEÇÃO COM 3 M³/H DE CAPACIDADE. AF_01/2016</t>
  </si>
  <si>
    <t>EXECUÇÃO DE REVESTIMENTO DE CONCRETO PROJETADO COM ESPESSURA DE 7 CM, ARMADO COM TELA, INCLINAÇÃO DE 90°, APLICAÇÃO CONTÍNUA, UTILIZANDO EQUIPAMENTO DE PROJEÇÃO COM 3 M³/H DE CAPACIDADE. AF_01/2016</t>
  </si>
  <si>
    <t>EXECUÇÃO DE REVESTIMENTO DE CONCRETO PROJETADO COM ESPESSURA DE 10 CM, ARMADO COM TELA, INCLINAÇÃO DE 90°, APLICAÇÃO CONTÍNUA, UTILIZANDO EQUIPAMENTO DE PROJEÇÃO COM 3 M³/H DE CAPACIDADE. AF_01/2016</t>
  </si>
  <si>
    <t>EXECUÇÃO DE REVESTIMENTO DE CONCRETO PROJETADO COM ESPESSURA DE 7 CM, ARMADO COM FIBRAS DE AÇO, INCLINAÇÃO MENOR QUE 90°, APLICAÇÃO CONTÍNUA, UTILIZANDO EQUIPAMENTO DE PROJEÇÃO COM 6 M³/H DE CAPACIDADE. AF_01/2016</t>
  </si>
  <si>
    <t>EXECUÇÃO DE REVESTIMENTO DE CONCRETO PROJETADO COM ESPESSURA DE 10 CM, ARMADO COM FIBRAS DE AÇO, INCLINAÇÃO MENOR QUE 90°, APLICAÇÃO CONTÍNUA, UTILIZANDO EQUIPAMENTO DE PROJEÇÃO COM 6 M³/H DE CAPACIDADE. AF_01/2016</t>
  </si>
  <si>
    <t>EXECUÇÃO DE REVESTIMENTO DE CONCRETO PROJETADO COM ESPESSURA DE 7 CM, ARMADO COM FIBRAS DE AÇO, INCLINAÇÃO DE 90°, APLICAÇÃO CONTÍNUA, UTILIZANDO EQUIPAMENTO DE PROJEÇÃO COM 6 M³/H DE CAPACIDADE. AF_01/2016</t>
  </si>
  <si>
    <t>EXECUÇÃO DE REVESTIMENTO DE CONCRETO PROJETADO COM ESPESSURA DE 10 CM, ARMADO COM FIBRAS DE AÇO, INCLINAÇÃO DE 90°, APLICAÇÃO CONTÍNUA, UTILIZANDO EQUIPAMENTO DE PROJEÇÃO COM 6 M³/H DE CAPACIDADE. AF_01/2016</t>
  </si>
  <si>
    <t>EXECUÇÃO DE REVESTIMENTO DE CONCRETO PROJETADO COM ESPESSURA DE 7 CM, ARMADO COM FIBRAS DE AÇO, INCLINAÇÃO MENOR QUE 90°, APLICAÇÃO CONTÍNUA, UTILIZANDO EQUIPAMENTO DE PROJEÇÃO COM 3 M³/H DE CAPACIDADE. AF_01/2016</t>
  </si>
  <si>
    <t>EXECUÇÃO DE REVESTIMENTO DE CONCRETO PROJETADO COM ESPESSURA DE 10 CM, ARMADO COM FIBRAS DE AÇO, INCLINAÇÃO MENOR QUE 90°, APLICAÇÃO CONTÍNUA, UTILIZANDO EQUIPAMENTO DE PROJEÇÃO COM 3 M³/H DE CAPACIDADE. AF_01/2016</t>
  </si>
  <si>
    <t>EXECUÇÃO DE REVESTIMENTO DE CONCRETO PROJETADO COM ESPESSURA DE 7 CM, ARMADO COM FIBRAS DE AÇO, INCLINAÇÃO DE 90°, APLICAÇÃO CONTÍNUA, UTILIZANDO EQUIPAMENTO DE PROJEÇÃO COM 3 M³/H DE CAPACIDADE. AF_01/2016</t>
  </si>
  <si>
    <t>EXECUÇÃO DE REVESTIMENTO DE CONCRETO PROJETADO COM ESPESSURA DE 10 CM, ARMADO COM FIBRAS DE AÇO, INCLINAÇÃO DE 90°, APLICAÇÃO CONTÍNUA, UTILIZANDO EQUIPAMENTO DE PROJEÇÃO COM 3 M³/H DE CAPACIDADE. AF_01/2016</t>
  </si>
  <si>
    <t>EXECUÇÃO DE REVESTIMENTO DE CONCRETO PROJETADO COM ESPESSURA DE 7 CM, ARMADO COM TELA, INCLINAÇÃO MENOR QUE 90°, APLICAÇÃO DESCONTÍNUA, UTILIZANDO EQUIPAMENTO DE PROJEÇÃO COM 6 M³/H DE CAPACIDADE. AF_01/2016</t>
  </si>
  <si>
    <t>EXECUÇÃO DE REVESTIMENTO DE CONCRETO PROJETADO COM ESPESSURA DE 10 CM, ARMADO COM TELA, INCLINAÇÃO MENOR QUE 90°, APLICAÇÃO DESCONTÍNUA, UTILIZANDO EQUIPAMENTO DE PROJEÇÃO COM 6 M³/H DE CAPACIDADE. AF_01/2016</t>
  </si>
  <si>
    <t>EXECUÇÃO DE REVESTIMENTO DE CONCRETO PROJETADO COM ESPESSURA DE 7 CM, ARMADO COM TELA, INCLINAÇÃO DE 90°, APLICAÇÃO DESCONTÍNUA, UTILIZANDO EQUIPAMENTO DE PROJEÇÃO COM 6 M³/H DE CAPACIDADE. AF_01/2016</t>
  </si>
  <si>
    <t>EXECUÇÃO DE REVESTIMENTO DE CONCRETO PROJETADO COM ESPESSURA DE 10 CM, ARMADO COM TELA, INCLINAÇÃO DE 90°, APLICAÇÃO DESCONTÍNUA, UTILIZANDO EQUIPAMENTO DE PROJEÇÃO COM 6 M³/H DE CAPACIDADE. AF_01/2016</t>
  </si>
  <si>
    <t>EXECUÇÃO DE REVESTIMENTO DE CONCRETO PROJETADO COM ESPESSURA DE 7 CM, ARMADO COM TELA, INCLINAÇÃO MENOR QUE 90°, APLICAÇÃO DESCONTÍNUA, UTILIZANDO EQUIPAMENTO DE PROJEÇÃO COM 3 M³/H DE CAPACIDADE. AF_01/2016</t>
  </si>
  <si>
    <t>EXECUÇÃO DE REVESTIMENTO DE CONCRETO PROJETADO COM ESPESSURA DE 10 CM, ARMADO COM TELA, INCLINAÇÃO MENOR QUE 90°, APLICAÇÃO DESCONTÍNUA, UTILIZANDO EQUIPAMENTO DE PROJEÇÃO COM 3 M³/H DE CAPACIDADE. AF_01/2016</t>
  </si>
  <si>
    <t>EXECUÇÃO DE REVESTIMENTO DE CONCRETO PROJETADO COM ESPESSURA DE 7 CM, ARMADO COM TELA, INCLINAÇÃO DE 90°, APLICAÇÃO DESCONTÍNUA, UTILIZANDO EQUIPAMENTO DE PROJEÇÃO COM 3 M³/H DE CAPACIDADE. AF_01/2016</t>
  </si>
  <si>
    <t>EXECUÇÃO DE REVESTIMENTO DE CONCRETO PROJETADO COM ESPESSURA DE 10 CM, ARMADO COM TELA, INCLINAÇÃO DE 90°, APLICAÇÃO DESCONTÍNUA, UTILIZANDO EQUIPAMENTO DE PROJEÇÃO COM 3 M³/H DE CAPACIDADE. AF_01/2016</t>
  </si>
  <si>
    <t>EXECUÇÃO DE REVESTIMENTO DE CONCRETO PROJETADO COM ESPESSURA DE 7 CM, ARMADO COM FIBRAS DE AÇO, INCLINAÇÃO MENOR QUE 90°, APLICAÇÃO DESCONTÍNUA, UTILIZANDO EQUIPAMENTO DE PROJEÇÃO COM 6 M³/H DE CAPACIDADE. AF_01/2016</t>
  </si>
  <si>
    <t>EXECUÇÃO DE REVESTIMENTO DE CONCRETO PROJETADO COM ESPESSURA DE 10 CM, ARMADO COM FIBRAS DE AÇO, INCLINAÇÃO MENOR QUE 90°, APLICAÇÃO DESCONTÍNUA, UTILIZANDO EQUIPAMENTO DE PROJEÇÃO COM 6 M³/H DE CAPACIDADE. AF_01/2016</t>
  </si>
  <si>
    <t>EXECUÇÃO DE REVESTIMENTO DE CONCRETO PROJETADO COM ESPESSURA DE 7 CM, ARMADO COM FIBRAS DE AÇO, INCLINAÇÃO DE 90°, APLICAÇÃO DESCONTÍNUA, UTILIZANDO EQUIPAMENTO DE PROJEÇÃO COM 6 M³/H DE CAPACIDADE. AF_01/2016</t>
  </si>
  <si>
    <t>EXECUÇÃO DE REVESTIMENTO DE CONCRETO PROJETADO COM ESPESSURA DE 10 CM, ARMADO COM FIBRAS DE AÇO, INCLINAÇÃO DE 90°, APLICAÇÃO DESCONTÍNUA, UTILIZANDO EQUIPAMENTO DE PROJEÇÃO COM 6 M³/H DE CAPACIDADE. AF_01/2016</t>
  </si>
  <si>
    <t>EXECUÇÃO DE REVESTIMENTO DE CONCRETO PROJETADO COM ESPESSURA DE 7 CM, ARMADO COM FIBRAS DE AÇO, INCLINAÇÃO MENOR QUE 90°, APLICAÇÃO DESCONTÍNUA, UTILIZANDO EQUIPAMENTO DE PROJEÇÃO COM 3 M³/H DE CAPACIDADE. AF_01/2016</t>
  </si>
  <si>
    <t>EXECUÇÃO DE REVESTIMENTO DE CONCRETO PROJETADO COM ESPESSURA DE 10 CM, ARMADO COM FIBRAS DE AÇO, INCLINAÇÃO MENOR QUE 90°, APLICAÇÃO DESCONTÍNUA, UTILIZANDO EQUIPAMENTO DE PROJEÇÃO COM 3 M³/H DE CAPACIDADE. AF_01/2016</t>
  </si>
  <si>
    <t>EXECUÇÃO DE REVESTIMENTO DE CONCRETO PROJETADO COM ESPESSURA DE 7 CM, ARMADO COM FIBRAS DE AÇO, INCLINAÇÃO DE 90°, APLICAÇÃO DESCONTÍNUA, UTILIZANDO EQUIPAMENTO DE PROJEÇÃO COM 3 M³/H DE CAPACIDADE. AF_01/2016</t>
  </si>
  <si>
    <t>EXECUÇÃO DE REVESTIMENTO DE CONCRETO PROJETADO COM ESPESSURA DE 10 CM, ARMADO COM FIBRAS DE AÇO, INCLINAÇÃO DE 90°, APLICAÇÃO DESCONTÍNUA, UTILIZANDO EQUIPAMENTO DE PROJEÇÃO COM 3 M³/H DE CAPACIDADE. AF_01/2016</t>
  </si>
  <si>
    <t>EXECUÇÃO DE GRAMPO PARA SOLO GRAMPEADO COM COMPRIMENTO MENOR OU IGUAL A 4 M, DIÂMETRO DE 10 CM, PERFURAÇÃO COM EQUIPAMENTO MANUAL E ARMADURA COM DIÂMETRO DE 16 MM. AF_05/2016</t>
  </si>
  <si>
    <t>EXECUÇÃO DE GRAMPO PARA SOLO GRAMPEADO COM COMPRIMENTO MAIOR QUE 4 M E MENOR OU IGUAL A 6 M, DIÂMETRO DE 10 CM, PERFURAÇÃO COM EQUIPAMENTO MANUAL E ARMADURA COM DIÂMETRO DE 16 MM. AF_05/2016</t>
  </si>
  <si>
    <t>EXECUÇÃO DE GRAMPO PARA SOLO GRAMPEADO COM COMPRIMENTO MAIOR QUE 6 M E MENOR OU IGUAL A 8 M, DIÂMETRO DE 10 CM, PERFURAÇÃO COM EQUIPAMENTO MANUAL E ARMADURA COM DIÂMETRO DE 16 MM. AF_05/2016</t>
  </si>
  <si>
    <t>EXECUÇÃO DE GRAMPO PARA SOLO GRAMPEADO COM COMPRIMENTO MAIOR QUE 8 M E MENOR OU IGUAL A 10 M, DIÂMETRO DE 10 CM, PERFURAÇÃO COM EQUIPAMENTO MANUAL E ARMADURA COM DIÂMETRO DE 16 MM. AF_05/2016</t>
  </si>
  <si>
    <t>EXECUÇÃO DE GRAMPO PARA SOLO GRAMPEADO COM COMPRIMENTO MAIOR QUE 10 M, DIÂMETRO DE 10 CM, PERFURAÇÃO COM EQUIPAMENTO MANUAL E ARMADURA COM DIÂMETRO DE 16 MM. AF_05/2016</t>
  </si>
  <si>
    <t>EXECUÇÃO DE GRAMPO PARA SOLO GRAMPEADO COM COMPRIMENTO MENOR OU IGUAL A 4 M, DIÂMETRO DE 10 CM, PERFURAÇÃO COM EQUIPAMENTO MANUAL E ARMADURA COM DIÂMETRO DE 20 MM. AF_05/2016</t>
  </si>
  <si>
    <t>EXECUÇÃO DE GRAMPO PARA SOLO GRAMPEADO COM COMPRIMENTO MAIOR QUE 4 M E MENOR OU IGUAL A 6 M, DIÂMETRO DE 10 CM, PERFURAÇÃO COM EQUIPAMENTO MANUAL E ARMADURA COM DIÂMETRO DE 20 MM. AF_05/2016</t>
  </si>
  <si>
    <t>EXECUÇÃO DE GRAMPO PARA SOLO GRAMPEADO COM COMPRIMENTO MAIOR QUE 6 M E MENOR OU IGUAL A 8 M, DIÂMETRO DE 10 CM, PERFURAÇÃO COM EQUIPAMENTO MANUAL E ARMADURA COM DIÂMETRO DE 20 MM. AF_05/2016</t>
  </si>
  <si>
    <t>EXECUÇÃO DE GRAMPO PARA SOLO GRAMPEADO COM COMPRIMENTO MAIOR QUE 8 M E MENOR OU IGUAL A 10 M, DIÂMETRO DE 10 CM, PERFURAÇÃO COM EQUIPAMENTO MANUAL E ARMADURA COM DIÂMETRO DE 20 MM. AF_05/2016</t>
  </si>
  <si>
    <t>EXECUÇÃO DE GRAMPO PARA SOLO GRAMPEADO COM COMPRIMENTO MAIOR QUE 10 M, DIÂMETRO DE 10 CM, PERFURAÇÃO COM EQUIPAMENTO MANUAL E ARMADURA COM DIÂMETRO DE 20 MM. AF_05/2016</t>
  </si>
  <si>
    <t>EXECUÇÃO DE GRAMPO PARA SOLO GRAMPEADO COM COMPRIMENTO MENOR OU IGUAL A 4 M, DIÂMETRO DE 7 CM, PERFURAÇÃO COM EQUIPAMENTO MANUAL E ARMADURA COM DIÂMETRO DE 16 MM. AF_05/2016</t>
  </si>
  <si>
    <t>EXECUÇÃO DE GRAMPO PARA SOLO GRAMPEADO COM COMPRIMENTO MAIOR QUE 4 E MENOR OU IGUAL A 6 M, DIÂMETRO DE 7 CM, PERFURAÇÃO COM EQUIPAMENTO MANUAL E ARMADURA COM DIÂMETRO DE 16 MM. AF_05/2016</t>
  </si>
  <si>
    <t>EXECUÇÃO DE GRAMPO PARA SOLO GRAMPEADO COM COMPRIMENTO MAIOR QUE 6 M E MENOR OU IGUAL A 8 M, DIÂMETRO DE 7 CM, PERFURAÇÃO COM EQUIPAMENTO MANUAL E ARMADURA COM DIÂMETRO DE 16 MM. AF_05/2016</t>
  </si>
  <si>
    <t>EXECUÇÃO DE GRAMPO PARA SOLO GRAMPEADO COM COMPRIMENTO MAIOR QUE 8 M E MENOR OU IGUAL A 10 M, DIÂMETRO DE 7 CM, PERFURAÇÃO COM EQUIPAMENTO MANUAL E ARMADURA COM DIÂMETRO DE 16 MM. AF_05/2016</t>
  </si>
  <si>
    <t>EXECUÇÃO DE GRAMPO PARA SOLO GRAMPEADO COM COMPRIMENTO MAIOR QUE 10 M, DIÂMETRO DE 7 CM, PERFURAÇÃO COM EQUIPAMENTO MANUAL E ARMADURA COM DIÂMETRO DE 16 MM. AF_05/2016</t>
  </si>
  <si>
    <t>EXECUÇÃO DE GRAMPO PARA SOLO GRAMPEADO COM COMPRIMENTO MENOR OU IGUAL A 4 M, DIÂMETRO DE 7 CM, PERFURAÇÃO COM EQUIPAMENTO MANUAL E ARMADURA COM DIÂMETRO DE 20 MM. AF_05/2016</t>
  </si>
  <si>
    <t>EXECUÇÃO DE GRAMPO PARA SOLO GRAMPEADO COM COMPRIMENTO MAIOR QUE 4 E MENOR OU IGUAL A 6 M, DIÂMETRO DE 7 CM, PERFURAÇÃO COM EQUIPAMENTO MANUAL E ARMADURA COM DIÂMETRO DE 20 MM. AF_05/2016</t>
  </si>
  <si>
    <t>EXECUÇÃO DE GRAMPO PARA SOLO GRAMPEADO COM COMPRIMENTO MAIOR QUE 6 M E MENOR OU IGUAL A 8 M, DIÂMETRO DE 7 CM, PERFURAÇÃO COM EQUIPAMENTO MANUAL E ARMADURA COM DIÂMETRO DE 20 MM. AF_05/2016</t>
  </si>
  <si>
    <t>EXECUÇÃO DE GRAMPO PARA SOLO GRAMPEADO COM COMPRIMENTO MAIOR QUE 8 MENOR OU IGUAL A 10 M, DIÂMETRO DE 7 CM, PERFURAÇÃO COM EQUIPAMENTO MANUAL E ARMADURA COM DIÂMETRO DE 20 MM. AF_05/2016</t>
  </si>
  <si>
    <t>EXECUÇÃO DE GRAMPO PARA SOLO GRAMPEADO COM COMPRIMENTO MAIOR QUE 10 M, DIÂMETRO DE 7 CM, PERFURAÇÃO COM EQUIPAMENTO MANUAL E ARMADURA COM DIÂMETRO DE 20 MM. AF_05/2016</t>
  </si>
  <si>
    <t>EXECUÇÃO DE PROTEÇÃO DA CABEÇA DO TIRANTE COM USO DE FÔRMAS EM CHAPA COMPENSADA PLASTIFICADA DE MADEIRA E CONCRETO FCK =15 MPA. AF_07/2016</t>
  </si>
  <si>
    <t>DISSIPADOR DE ENERGIA EM PEDRA ARGAMASSADA ESPESSURA 6CM INCL MATERIAIS E COLOCACAO MEDIDO P/ VOLUME DE PEDRA ARGAMASSADA</t>
  </si>
  <si>
    <t>73799/1</t>
  </si>
  <si>
    <t>GRELHA EM FERRO FUNDIDO SIMPLES COM REQUADRO, CARGA MÁXIMA 12,5 T,  300 X 1000 MM, E = 15 MM, FORNECIDA E ASSENTADA COM ARGAMASSA 1:4 CIMENTO:AREIA.</t>
  </si>
  <si>
    <t>73856/1</t>
  </si>
  <si>
    <t>BOCA P/BUEIRO SIMPLES TUBULAR D=0,40M EM CONCRETO CICLOPICO, INCLINDO FORMAS, ESCAVACAO, REATERRO E MATERIAIS, EXCLUINDO MATERIAL REATERRO JAZIDA E TRANSPORTE</t>
  </si>
  <si>
    <t>73856/2</t>
  </si>
  <si>
    <t>BOCA PARA BUEIRO SIMPLES TUBULAR, DIAMETRO =0,60M, EM CONCRETO CICLOPICO, INCLUINDO FORMAS, ESCAVACAO, REATERRO E MATERIAIS, EXCLUINDO MATERIAL REATERRO JAZIDA E TRANSPORTE.</t>
  </si>
  <si>
    <t>73856/3</t>
  </si>
  <si>
    <t>BOCA PARA BUEIRO SIMPLES TUBULAR, DIAMETRO =0,80M, EM CONCRETO CICLOPICO, INCLUINDO FORMAS, ESCAVACAO, REATERRO E MATERIAIS, EXCLUINDO MATERIAL REATERRO JAZIDA E TRANSPORTE.</t>
  </si>
  <si>
    <t>73856/4</t>
  </si>
  <si>
    <t>BOCA PARA BUEIRO SIMPLES TUBULAR, DIAMETRO =1,00M, EM CONCRETO CICLOPICO, INCLUINDO FORMAS, ESCAVACAO, REATERRO E MATERIAIS, EXCLUINDO MATERIAL REATERRO JAZIDA E TRANSPORTE.</t>
  </si>
  <si>
    <t>73856/5</t>
  </si>
  <si>
    <t>BOCA PARA BUEIRO SIMPLES TUBULAR, DIAMETRO =1,20M, EM CONCRETO CICLOPICO, INCLUINDO FORMAS, ESCAVACAO, REATERRO E MATERIAIS, EXCLUINDO MATERIAL REATERRO JAZIDA E TRANSPORTE.</t>
  </si>
  <si>
    <t>73856/6</t>
  </si>
  <si>
    <t>BOCA PARA BUEIRO DUPLO TUBULAR, DIAMETRO =0,40M, EM CONCRETO CICLOPICO, INCLUINDO FORMAS, ESCAVACAO, REATERRO E MATERIAIS, EXCLUINDO MATERIAL REATERRO JAZIDA E TRANSPORTE.</t>
  </si>
  <si>
    <t>73856/7</t>
  </si>
  <si>
    <t>BOCA PARA BUEIRO DUPLO TUBULAR, DIAMETRO =0,60M, EM CONCRETO CICLOPICO, INCLUINDO FORMAS, ESCAVACAO, REATERRO E MATERIAIS, EXCLUINDO MATERIAL REATERRO JAZIDA E TRANSPORTE.</t>
  </si>
  <si>
    <t>73856/8</t>
  </si>
  <si>
    <t>BOCA PARA BUEIRO DUPLO TUBULAR, DIAMETRO =0,80M, EM CONCRETO CICLOPICO, INCLUINDO FORMAS, ESCAVACAO, REATERRO E MATERIAIS, EXCLUINDO MATERIAL REATERRO JAZIDA E TRANSPORTE.</t>
  </si>
  <si>
    <t>73856/9</t>
  </si>
  <si>
    <t>BOCA PARA BUEIRO DUPLO TUBULAR, DIAMETRO =1,00M, EM CONCRETO CICLOPICO, INCLUINDO FORMAS, ESCAVACAO, REATERRO E MATERIAIS, EXCLUINDO MATERIAL REATERRO JAZIDA E TRANSPORTE.</t>
  </si>
  <si>
    <t>73856/10</t>
  </si>
  <si>
    <t>BOCA PARA BUEIRO DUPLOTUBULAR, DIAMETRO =1,20M, EM CONCRETO CICLOPICO, INCLUINDO FORMAS, ESCAVACAO, REATERRO E MATERIAIS, EXCLUINDO MATERIAL REATERRO JAZIDA E TRANSPORTE.</t>
  </si>
  <si>
    <t>73856/11</t>
  </si>
  <si>
    <t>BOCA PARA BUEIRO TRIPLO TUBULAR, DIAMETRO =0,40M, EM CONCRETO CICLOPICO, INCLUINDO FORMAS, ESCAVACAO, REATERRO E MATERIAIS, EXCLUINDO MATERIAL REATERRO JAZIDA E TRANSPORTE.</t>
  </si>
  <si>
    <t>73856/12</t>
  </si>
  <si>
    <t>BOCA PARA BUEIRO TRIPLO TUBULAR, DIAMETRO =0,60M, EM CONCRETO CICLOPICO, INCLUINDO FORMAS, ESCAVACAO, REATERRO E MATERIAIS, EXCLUINDO MATERIAL REATERRO JAZIDA E TRANSPORTE.</t>
  </si>
  <si>
    <t>73856/13</t>
  </si>
  <si>
    <t>BOCA PARA BUEIRO TRIPLO TUBULAR, DIAMETRO =0,80M, EM CONCRETO CICLOPICO, INCLUINDO FORMAS, ESCAVACAO, REATERRO E MATERIAIS, EXCLUINDO MATERIAL REATERRO JAZIDA E TRANSPORTE.</t>
  </si>
  <si>
    <t>73856/14</t>
  </si>
  <si>
    <t>BOCA PARA BUEIRO TRIPLO TUBULAR, DIAMETRO =1,00M, EM CONCRETO CICLOPICO, INCLUINDO FORMAS, ESCAVACAO, REATERRO E MATERIAIS, EXCLUINDO MATERIAL REATERRO JAZIDA E TRANSPORTE.</t>
  </si>
  <si>
    <t>73856/15</t>
  </si>
  <si>
    <t>BOCA PARA BUEIRO TRIPLO TUBULAR, DIAMETRO =1,20M, EM CONCRETO CICLOPICO, INCLUINDO FORMAS, ESCAVACAO, REATERRO E MATERIAIS, EXCLUINDO MATERIAL REATERRO JAZIDA E TRANSPORTE.</t>
  </si>
  <si>
    <t>74224/1</t>
  </si>
  <si>
    <t>POCO DE VISITA PARA DRENAGEM PLUVIAL, EM CONCRETO ESTRUTURAL, DIMENSOES INTERNAS DE 90X150X80CM (LARGXCOMPXALT), PARA REDE DE 600 MM, EXCLUSOS TAMPAO E CHAMINE.</t>
  </si>
  <si>
    <t>BOCA DE LOBO EM ALVENARIA TIJOLO MACICO, REVESTIDA C/ ARGAMASSA DE CIMENTO E AREIA 1:3, SOBRE LASTRO DE CONCRETO 10CM E TAMPA DE CONCRETO ARMADO</t>
  </si>
  <si>
    <t>GRELHA FF 30X90CM, 135KG, P/ CX RALO COM ASSENTAMENTO DE ARGAMASSA CIMENTO/AREIA 1:4 - FORNECIMENTO E INSTALAÇÃO</t>
  </si>
  <si>
    <t>GUIA (MEIO-FIO) CONCRETO, MOLDADA  IN LOCO  EM TRECHO RETO COM EXTRUSORA, 11,5 CM BASE X 22 CM ALTURA. AF_06/2016</t>
  </si>
  <si>
    <t>GUIA (MEIO-FIO) CONCRETO, MOLDADA  IN LOCO  EM TRECHO CURVO COM EXTRUSORA, 11,5 CM BASE X 22 CM ALTURA. AF_06/2016</t>
  </si>
  <si>
    <t>GUIA (MEIO-FIO) CONCRETO, MOLDADA  IN LOCO  EM TRECHO RETO COM EXTRUSORA, 14 CM BASE X 30 CM ALTURA. AF_06/2016</t>
  </si>
  <si>
    <t>GUIA (MEIO-FIO) CONCRETO, MOLDADA  IN LOCO  EM TRECHO CURVO COM EXTRUSORA, 14 CM BASE X 30 CM ALTURA. AF_06/2016</t>
  </si>
  <si>
    <t>GUIA (MEIO-FIO) E SARJETA CONJUGADOS DE CONCRETO, MOLDADA IN LOCO EM TRECHO RETO COM EXTRUSORA, GUIA 13 CM BASE X 22 CM ALTURA, SARJETA 30 CM BASE X 8,5 CM ALTURA. AF_06/2016</t>
  </si>
  <si>
    <t>GUIA (MEIO-FIO) E SARJETA CONJUGADOS DE CONCRETO, MOLDADA IN LOCO EM TRECHO CURVO COM EXTRUSORA, GUIA 12,5 CM BASE X 22 CM ALTURA, SARJETA 30 CM BASE X 8,5 CM ALTURA. AF_06/2016</t>
  </si>
  <si>
    <t>GUIA (MEIO-FIO) E SARJETA CONJUGADOS DE CONCRETO, MOLDADA IN LOCO EM TRECHO RETO COM EXTRUSORA, GUIA 13,5 CM BASE X 26 CM ALTURA, SARJETA 45 CM BASE X 11 CM ALTURA. AF_06/2016</t>
  </si>
  <si>
    <t>GUIA (MEIO-FIO) E SARJETA CONJUGADOS DE CONCRETO, MOLDADA IN LOCO EM TRECHO CURVO COM EXTRUSORA, GUIA 13,5 CM BASE X 26 CM ALTURA, SARJETA 45 CM BASE X 11 CM ALTURA. AF_06/2016</t>
  </si>
  <si>
    <t>GUIA (MEIO-FIO) E SARJETA CONJUGADOS DE CONCRETO, MOLDADA IN LOCO EM TRECHO RETO COM EXTRUSORA, GUIA 13,5 CM BASE X 30 CM ALTURA, SARJETA 50 CM BASE X 12,5 CM ALTURA. AF_06/2016</t>
  </si>
  <si>
    <t>GUIA (MEIO-FIO) E SARJETA CONJUGADOS DE CONCRETO, MOLDADA IN LOCO EM TRECHO CURVO COM EXTRUSORA, GUIA 13,5 CM BASE X 30 CM ALTURA, SARJETA 50 CM BASE X 12,5 CM ALTURA. AF_06/2016</t>
  </si>
  <si>
    <t>ASSENTAMENTO DE GUIA (MEIO-FIO) EM TRECHO RETO, CONFECCIONADA EM CONCRETO PRÉ-FABRICADO, DIMENSÕES 100X15X13X30 CM (COMPRIMENTO X BASE INFERIOR X BASE SUPERIOR X ALTURA), PARA VIAS URBANAS (USO VIÁRIO). AF_06/2016</t>
  </si>
  <si>
    <t>ASSENTAMENTO DE GUIA (MEIO-FIO) EM TRECHO CURVO, CONFECCIONADA EM CONCRETO PRÉ-FABRICADO, DIMENSÕES 100X15X13X30 CM (COMPRIMENTO X BASE INFERIOR X BASE SUPERIOR X ALTURA), PARA VIAS URBANAS (USO VIÁRIO). AF_06/2016</t>
  </si>
  <si>
    <t>ASSENTAMENTO DE GUIA (MEIO-FIO) EM TRECHO RETO, CONFECCIONADA EM CONCRETO PRÉ-FABRICADO, DIMENSÕES 100X15X13X20 CM (COMPRIMENTO X BASE INFERIOR X BASE SUPERIOR X ALTURA), PARA URBANIZAÇÃO INTERNA DE EMPREENDIMENTOS. AF_06/2016_P</t>
  </si>
  <si>
    <t>ASSENTAMENTO DE GUIA (MEIO-FIO) EM TRECHO CURVO, CONFECCIONADA EM CONCRETO PRÉ-FABRICADO, DIMENSÕES 100X15X13X20 CM (COMPRIMENTO X BASE INFERIOR X BASE SUPERIOR X ALTURA), PARA URBANIZAÇÃO INTERNA DE EMPREENDIMENTOS. AF_06/2016_P</t>
  </si>
  <si>
    <t>EXECUÇÃO DE SARJETA DE CONCRETO USINADO, MOLDADA  IN LOCO  EM TRECHO RETO, 30 CM BASE X 15 CM ALTURA. AF_06/2016</t>
  </si>
  <si>
    <t>EXECUÇÃO DE SARJETA DE CONCRETO USINADO, MOLDADA  IN LOCO  EM TRECHO CURVO, 30 CM BASE X 15 CM ALTURA. AF_06/2016</t>
  </si>
  <si>
    <t>EXECUÇÃO DE SARJETA DE CONCRETO USINADO, MOLDADA  IN LOCO  EM TRECHO RETO, 45 CM BASE X 15 CM ALTURA. AF_06/2016</t>
  </si>
  <si>
    <t>EXECUÇÃO DE SARJETA DE CONCRETO USINADO, MOLDADA  IN LOCO  EM TRECHO CURVO, 45 CM BASE X 15 CM ALTURA. AF_06/2016</t>
  </si>
  <si>
    <t>EXECUÇÃO DE SARJETA DE CONCRETO USINADO, MOLDADA  IN LOCO  EM TRECHO RETO, 60 CM BASE X 15 CM ALTURA. AF_06/2016</t>
  </si>
  <si>
    <t>EXECUÇÃO DE SARJETA DE CONCRETO USINADO, MOLDADA  IN LOCO  EM TRECHO CURVO, 60 CM BASE X 15 CM ALTURA. AF_06/2016</t>
  </si>
  <si>
    <t>EXECUÇÃO DE SARJETA DE CONCRETO USINADO, MOLDADA  IN LOCO  EM TRECHO RETO, 30 CM BASE X 10 CM ALTURA. AF_06/2016</t>
  </si>
  <si>
    <t>EXECUÇÃO DE SARJETA DE CONCRETO USINADO, MOLDADA  IN LOCO  EM TRECHO CURVO, 30 CM BASE X 10 CM ALTURA. AF_06/2016</t>
  </si>
  <si>
    <t>EXECUÇÃO DE SARJETA DE CONCRETO USINADO, MOLDADA  IN LOCO  EM TRECHO RETO, 45 CM BASE X 10 CM ALTURA. AF_06/2016</t>
  </si>
  <si>
    <t>EXECUÇÃO DE SARJETA DE CONCRETO USINADO, MOLDADA  IN LOCO  EM TRECHO CURVO, 45 CM BASE X 10 CM ALTURA. AF_06/2016</t>
  </si>
  <si>
    <t>EXECUÇÃO DE SARJETA DE CONCRETO USINADO, MOLDADA  IN LOCO  EM TRECHO RETO, 60 CM BASE X 10 CM ALTURA. AF_06/2016</t>
  </si>
  <si>
    <t>EXECUÇÃO DE SARJETA DE CONCRETO USINADO, MOLDADA  IN LOCO  EM TRECHO CURVO, 60 CM BASE X 10 CM ALTURA. AF_06/2016</t>
  </si>
  <si>
    <t>EXECUÇÃO DE SARJETÃO DE CONCRETO USINADO, MOLDADA  IN LOCO  EM TRECHO RETO, 100 CM BASE X 20 CM ALTURA. AF_06/2016</t>
  </si>
  <si>
    <t>EXECUÇÃO DE ESCORAS DE CONCRETO PARA CONTENÇÃO DE GUIAS PRÉ-FABRICADAS. AF_06/2016</t>
  </si>
  <si>
    <t>ESCORAMENTO DE VALA, TIPO PONTALETEAMENTO, COM PROFUNDIDADE DE 0 A 1,5 M, LARGURA MENOR QUE 1,5 M, EM LOCAL COM NÍVEL ALTO DE INTERFERÊNCIA. AF_06/2016</t>
  </si>
  <si>
    <t>ESCORAMENTO DE VALA, TIPO PONTALETEAMENTO, COM PROFUNDIDADE DE 0 A 1,5 M, LARGURA MAIOR OU IGUAL A 1,5 M E MENOR QUE 2,5 M, EM LOCAL COM NÍVEL ALTO DE INTERFERÊNCIA. AF_06/2016</t>
  </si>
  <si>
    <t>ESCORAMENTO DE VALA, TIPO PONTALETEAMENTO, COM PROFUNDIDADE DE 1,5 A 3,0 M, LARGURA MENOR QUE 1,5 M, EM LOCAL COM NÍVEL ALTO DE INTERFERÊNCIA. AF_06/2016</t>
  </si>
  <si>
    <t>ESCORAMENTO DE VALA, TIPO PONTALETEAMENTO, COM PROFUNDIDADE DE 1,5 A 3,0 M, LARGURA MAIOR OU IGUAL A 1,5 M E MENOR QUE 2,5 M, EM LOCAL COM NÍVEL ALTO DE INTERFERÊNCIA. AF_06/2016</t>
  </si>
  <si>
    <t>ESCORAMENTO DE VALA, TIPO PONTALETEAMENTO, COM PROFUNDIDADE DE 3,0 A 4,5 M, LARGURA MENOR QUE 1,5 M EM LOCAL COM NÍVEL ALTO DE INTERFERÊNCIA. AF_06/2016</t>
  </si>
  <si>
    <t>ESCORAMENTO DE VALA, TIPO PONTALETEAMENTO, COM PROFUNDIDADE DE 3,0 A 4,5 M, LARGURA MAIOR OU IGUAL A 1,5 M E MENOR QUE 2,5 M, EM LOCAL COM NÍVEL ALTO DE INTERFERÊNCIA. AF_06/2016</t>
  </si>
  <si>
    <t>ESCORAMENTO DE VALA, TIPO PONTALETEAMENTO, COM PROFUNDIDADE DE 0 A 1,5 M, LARGURA MENOR QUE 1,5 M, EM LOCAL COM NÍVEL BAIXO DE INTERFERÊNCIA. AF_06/2016</t>
  </si>
  <si>
    <t>ESCORAMENTO DE VALA, TIPO PONTALETEAMENTO, COM PROFUNDIDADE DE 0 A 1,5 M, LARGURA MAIOR OU IGUAL A 1,5 M E MENOR QUE 2,5 M, EM LOCAL COM NÍVEL BAIXO DE INTERFERÊNCIA. AF_06/2016</t>
  </si>
  <si>
    <t>ESCORAMENTO DE VALA, TIPO PONTALETEAMENTO, COM PROFUNDIDADE DE 1,5 A 3,0 M, LARGURA MENOR QUE 1,5 M, EM LOCAL COM NÍVEL BAIXO DE INTERFERÊNCIA. AF_06/2016</t>
  </si>
  <si>
    <t>ESCORAMENTO DE VALA, TIPO PONTALETEAMENTO, COM PROFUNDIDADE DE 1,5 A 3,0 M, LARGURA MAIOR OU IGUAL A 1,5 M E MENOR QUE 2,5 M, EM LOCAL COM NÍVEL BAIXO DE INTERFERÊNCIA. AF_06/2016</t>
  </si>
  <si>
    <t>ESCORAMENTO DE VALA, TIPO PONTALETEAMENTO, COM PROFUNDIDADE DE 3,0 A 4,5 M, LARGURA MENOR QUE 1,5 M EM LOCAL COM NÍVEL BAIXO DE INTERFERÊNCIA. AF_06/2016</t>
  </si>
  <si>
    <t>ESCORAMENTO DE VALA, TIPO PONTALETEAMENTO, COM PROFUNDIDADE DE 3,0 A 4,5 M, LARGURA MAIOR OU IGUAL A 1,5 M E MENOR QUE 2,5 M, EM LOCAL COM NÍVEL BAIXO DE INTERFERÊNCIA. AF_06/2016</t>
  </si>
  <si>
    <t>ESCORAMENTO DE VALA, TIPO DESCONTÍNUO, COM PROFUNDIDADE DE 0 A 1,5 M, LARGURA MENOR QUE 1,5 M, EM LOCAL COM NÍVEL ALTO DE INTERFERÊNCIA. AF_06/2016</t>
  </si>
  <si>
    <t>ESCORAMENTO DE VALA, TIPO DESCONTÍNUO, COM PROFUNDIDADE DE 0 A 1,5 M, LARGURA MAIOR OU IGUAL A 1,5 M E MENOR QUE 2,5 M, EM LOCAL COM NÍVEL ALTO DE INTERFERÊNCIA. AF_06/2016</t>
  </si>
  <si>
    <t>ESCORAMENTO DE VALA, TIPO DESCONTÍNUO, COM PROFUNDIDADE DE 1,5 M A 3,0 M, LARGURA MENOR QUE 1,5 M, EM LOCAL COM NÍVEL ALTO DE INTERFERÊNCIA. AF_06/2016</t>
  </si>
  <si>
    <t>ESCORAMENTO DE VALA, TIPO DESCONTÍNUO, COM PROFUNDIDADE DE 1,5 A 3,0 M, LARGURA MAIOR OU IGUAL A 1,5 M E MENOR QUE 2,5 M, EM LOCAL COM NÍVEL ALTO DE INTERFERÊNCIA. AF_06/2016</t>
  </si>
  <si>
    <t>ESCORAMENTO DE VALA, TIPO DESCONTÍNUO, COM PROFUNDIDADE DE 3,0 A 4,5 M, LARGURA MENOR QUE 1,5 M, EM LOCAL COM NÍVEL ALTO DE INTERFERÊNCIA. AF_06/2016</t>
  </si>
  <si>
    <t>ESCORAMENTO DE VALA, TIPO DESCONTÍNUO, COM PROFUNDIDADE DE 3,0 A 4,5 M, LARGURA MAIOR OU IGUAL A 1,5 E MENOR QUE 2,5 M, EM LOCAL COM NÍVEL ALTO DE INTERFERÊNCIA. AF_06/2016</t>
  </si>
  <si>
    <t>ESCORAMENTO DE VALA, TIPO DESCONTÍNUO, COM PROFUNDIDADE DE 0 A 1,5 M, LARGURA MENOR QUE 1,5 M, EM LOCAL COM NÍVEL BAIXO DE INTERFERÊNCIA. AF_06/2016</t>
  </si>
  <si>
    <t>ESCORAMENTO DE VALA, TIPO DESCONTÍNUO, COM PROFUNDIDADE DE 0 A 1,5 M, LARGURA MAIOR OU IGUAL A 1,5 M E MENOR QUE 2,5 M, EM LOCAL COM NÍVEL BAIXO DE INTERFERÊNCIA. AF_06/2016</t>
  </si>
  <si>
    <t>ESCORAMENTO DE VALA, TIPO DESCONTÍNUO, COM PROFUNDIDADE DE 1,5 M A 3,0 M, LARGURA MENOR QUE 1,5 M, EM LOCAL COM NÍVEL BAIXO DE INTERFERÊNCIA. AF_06/2016</t>
  </si>
  <si>
    <t>ESCORAMENTO DE VALA, TIPO DESCONTÍNUO, COM PROFUNDIDADE DE 1,5 A 3,0 M, LARGURA MAIOR OU IGUAL A 1,5 M E MENOR QUE 2,5 M, EM LOCAL COM NÍVEL BAIXO DE INTERFERÊNCIA. AF_06/2016</t>
  </si>
  <si>
    <t>ESCORAMENTO DE VALA, TIPO DESCONTÍNUO, COM PROFUNDIDADE DE 3,0 A 4,5 M, LARGURA MENOR QUE 1,5 M, EM LOCAL COM NÍVEL BAIXO DE INTERFERÊNCIA. AF_06/2016</t>
  </si>
  <si>
    <t>ESCORAMENTO DE VALA, TIPO DESCONTÍNUO, COM PROFUNDIDADE DE 3,0 A 4,5 M, LARGURA MAIOR OU IGUAL A 1,5 E MENOR QUE 2,5 M, EM LOCAL COM NÍVEL BAIXO DE INTERFERÊNCIA. AF_06/2016</t>
  </si>
  <si>
    <t>73877/1</t>
  </si>
  <si>
    <t>ESCORAMENTO DE VALAS COM PRANCHOES METALICOS - AREA CRAVADA</t>
  </si>
  <si>
    <t>73877/2</t>
  </si>
  <si>
    <t>ESCORAMENTO DE VALAS COM PRANCHOES METALICOS - AREA NAO CRAVADA</t>
  </si>
  <si>
    <t>ESCORAMENTO CONTINUO DE VALAS, MISTO, COM PERFIL I DE 8"</t>
  </si>
  <si>
    <t>ESCORAMENTO FORMAS ATE H = 3,30M, COM MADEIRA DE 3A QUALIDADE, NAO APARELHADA, APROVEITAMENTO TABUAS 3X E PRUMOS 4X.</t>
  </si>
  <si>
    <t>ESCORAMENTO FORMAS DE H=3,30 A 3,50 M, COM MADEIRA 3A QUALIDADE, NAO APARELHADA, APROVEITAMENTO TABUAS 3X E PRUMOS 4X</t>
  </si>
  <si>
    <t>ESCORAMENTO FORMAS H=3,50 A 4,00 M, COM MADEIRA DE 3A QUALIDADE, NAO APARELHADA, APROVEITAMENTO TABUAS 3X E PRUMOS 4X.</t>
  </si>
  <si>
    <t>RECOLOCACAO DE FOLHAS DE PORTA DE PASSAGEM OU JANELA, CONSIDERANDO REAPROVEITAMENTO DO MATERIAL</t>
  </si>
  <si>
    <t>73910/8</t>
  </si>
  <si>
    <t>PORTA DE MADEIRA COMPENSADA LISA PARA PINTURA, 120X210X3,5CM, 2 FOLHAS, INCLUSO ADUELA 2A, ALIZAR 2A E DOBRADICAS</t>
  </si>
  <si>
    <t>73910/9</t>
  </si>
  <si>
    <t>PORTA DE MADEIRA COMPENSADA LISA PARA CERA OU VERNIZ, 120X210X3,5CM, 2 FOLHAS, INCLUSO ADUELA 1A, ALIZAR 1A E DOBRADICAS COM ANEL</t>
  </si>
  <si>
    <t>ALCAPAO EM COMPENSADO DE MADEIRA CEDRO/VIROLA, 60X60X2CM, COM MARCO 7X3CM, ALIZAR DE 2A, DOBRADICAS EM LATAO CROMADO E TARJETA CROMADA</t>
  </si>
  <si>
    <t>PORTA MADEIRA 1A CORRER P/VIDRO 30MM/ GUARNICAO 15CM/ALIZAR</t>
  </si>
  <si>
    <t>ADUELA / MARCO / BATENTE PARA PORTA DE 60X210CM, PADRÃO MÉDIO - FORNECIMENTO E MONTAGEM. AF_08/2015</t>
  </si>
  <si>
    <t>ADUELA / MARCO / BATENTE PARA PORTA DE 70X210CM, PADRÃO MÉDIO - FORNECIMENTO E MONTAGEM. AF_08/2015</t>
  </si>
  <si>
    <t>ADUELA / MARCO / BATENTE PARA PORTA DE 80X210CM, PADRÃO MÉDIO - FORNECIMENTO E MONTAGEM. AF_08/2015</t>
  </si>
  <si>
    <t>ADUELA / MARCO / BATENTE PARA PORTA DE 90X210CM, PADRÃO MÉDIO - FORNECIMENTO E MONTAGEM. AF_08/2015</t>
  </si>
  <si>
    <t>ADUELA / MARCO / BATENTE PARA PORTA DE 60X210CM, FIXAÇÃO COM ARGAMASSA, PADRÃO MÉDIO - FORNECIMENTO E INSTALAÇÃO. AF_08/2015_P</t>
  </si>
  <si>
    <t>ADUELA / MARCO / BATENTE PARA PORTA DE 60X210CM, FIXAÇÃO COM ARGAMASSA - SOMENTE INSTALAÇÃO. AF_08/2015_P</t>
  </si>
  <si>
    <t>ADUELA / MARCO / BATENTE PARA PORTA DE 70X210CM, FIXAÇÃO COM ARGAMASSA, PADRÃO MÉDIO - FORNECIMENTO E INSTALAÇÃO. AF_08/2015_P</t>
  </si>
  <si>
    <t>ADUELA / MARCO / BATENTE PARA PORTA DE 70X210CM, FIXAÇÃO COM ARGAMASSA - SOMENTE INSTALAÇÃO. AF_08/2015_P</t>
  </si>
  <si>
    <t>ADUELA / MARCO / BATENTE PARA PORTA DE 80X210CM, FIXAÇÃO COM ARGAMASSA, PADRÃO MÉDIO - FORNECIMENTO E INSTALAÇÃO. AF_08/2015_P</t>
  </si>
  <si>
    <t>ADUELA / MARCO / BATENTE PARA PORTA DE 80X210CM, FIXAÇÃO COM ARGAMASSA - SOMENTE INSTALAÇÃO. AF_08/2015_P</t>
  </si>
  <si>
    <t>ADUELA / MARCO / BATENTE PARA PORTA DE 90X210CM, FIXAÇÃO COM ARGAMASSA, PADRÃO MÉDIO - FORNECIMENTO E INSTALAÇÃO. AF_08/2015_P</t>
  </si>
  <si>
    <t>ADUELA / MARCO / BATENTE PARA PORTA DE 90X210CM, FIXAÇÃO COM ARGAMASSA - SOMENTE INSTALAÇÃO. AF_08/2015_P</t>
  </si>
  <si>
    <t>PORTA DE MADEIRA PARA PINTURA, SEMI-OCA (LEVE OU MÉDIA), 60X210CM, ESPESSURA DE 3,5CM, INCLUSO DOBRADIÇAS - FORNECIMENTO E INSTALAÇÃO. AF_08/2015</t>
  </si>
  <si>
    <t>PORTA DE MADEIRA PARA PINTURA, SEMI-OCA (LEVE OU MÉDIA), 70X210CM, ESPESSURA DE 3,5CM, INCLUSO DOBRADIÇAS - FORNECIMENTO E INSTALAÇÃO. AF_08/2015</t>
  </si>
  <si>
    <t>PORTA DE MADEIRA PARA PINTURA, SEMI-OCA (LEVE OU MÉDIA), 80X210CM, ESPESSURA DE 3,5CM, INCLUSO DOBRADIÇAS - FORNECIMENTO E INSTALAÇÃO. AF_08/2015</t>
  </si>
  <si>
    <t>PORTA DE MADEIRA PARA PINTURA, SEMI-OCA (LEVE OU MÉDIA), 90X210CM, ESPESSURA DE 3,5CM, INCLUSO DOBRADIÇAS - FORNECIMENTO E INSTALAÇÃO. AF_08/2015</t>
  </si>
  <si>
    <t>ALIZAR / GUARNIÇÃO DE 5X1,5CM PARA PORTA DE 60X210CM FIXADO COM PREGOS, PADRÃO MÉDIO - FORNECIMENTO E INSTALAÇÃO. AF_08/2015</t>
  </si>
  <si>
    <t>ALIZAR / GUARNIÇÃO DE 5X1,5CM PARA PORTA DE 70X210CM FIXADO COM PREGOS, PADRÃO MÉDIO - FORNECIMENTO E INSTALAÇÃO. AF_08/2015</t>
  </si>
  <si>
    <t>ALIZAR / GUARNIÇÃO DE 5X1,5CM PARA PORTA DE 80X210CM FIXADO COM PREGOS, PADRÃO MÉDIO - FORNECIMENTO E INSTALAÇÃO. AF_08/2015</t>
  </si>
  <si>
    <t>ALIZAR / GUARNIÇÃO DE 5X1,5CM PARA PORTA DE 90X210CM FIXADO COM PREGOS, PADRÃO MÉDIO - FORNECIMENTO E INSTALAÇÃO. AF_08/2015</t>
  </si>
  <si>
    <t>FECHADURA DE EMBUTIR COM CILINDRO, EXTERNA, COMPLETA, ACABAMENTO PADRÃO MÉDIO, INCLUSO EXECUÇÃO DE FURO - FORNECIMENTO E INSTALAÇÃO. AF_08/2015</t>
  </si>
  <si>
    <t>FECHADURA DE EMBUTIR PARA PORTA DE BANHEIRO, COMPLETA, ACABAMENTO PADRÃO MÉDIO, INCLUSO EXECUÇÃO DE FURO - FORNECIMENTO E INSTALAÇÃO. AF_08/2015</t>
  </si>
  <si>
    <t>KIT DE PORTA DE MADEIRA PARA PINTURA, SEMI-OCA (LEVE OU MÉDIA), PADRÃO MÉDIO, 60X210CM, ESPESSURA DE 3,5CM, ITENS INCLUSOS: DOBRADIÇAS, MONTAGEM E INSTALAÇÃO DO BATENTE, FECHADURA COM EXECUÇÃO DO FURO - FORNECIMENTO E INSTALAÇÃO. AF_08/2015</t>
  </si>
  <si>
    <t>KIT DE PORTA DE MADEIRA PARA PINTURA, SEMI-OCA (LEVE OU MÉDIA), PADRÃO MÉDIO, 70X210CM, ESPESSURA DE 3,5CM, ITENS INCLUSOS: DOBRADIÇAS, MONTAGEM E INSTALAÇÃO DO BATENTE, FECHADURA COM EXECUÇÃO DO FURO - FORNECIMENTO E INSTALAÇÃO. AF_08/2015</t>
  </si>
  <si>
    <t>KIT DE PORTA DE MADEIRA PARA PINTURA, SEMI-OCA (LEVE OU MÉDIA), PADRÃO MÉDIO, 80X210CM, ESPESSURA DE 3,5CM, ITENS INCLUSOS: DOBRADIÇAS, MONTAGEM E INSTALAÇÃO DO BATENTE, FECHADURA COM EXECUÇÃO DO FURO - FORNECIMENTO E INSTALAÇÃO. AF_08/2015</t>
  </si>
  <si>
    <t>KIT DE PORTA DE MADEIRA PARA PINTURA, SEMI-OCA (LEVE OU MÉDIA), PADRÃO MÉDIO, 90X210CM, ESPESSURA DE 3,5CM, ITENS INCLUSOS: DOBRADIÇAS, MONTAGEM E INSTALAÇÃO DO BATENTE, FECHADURA COM EXECUÇÃO DO FURO - FORNECIMENTO E INSTALAÇÃO. AF_08/2015</t>
  </si>
  <si>
    <t>KIT DE PORTA DE MADEIRA PARA PINTURA, SEMI-OCA (LEVE OU MÉDIA), PADRÃO MÉDIO, 60X210CM, ESPESSURA DE 3,5CM, ITENS INCLUSOS: DOBRADIÇAS, MONTAGEM E INSTALAÇÃO DO BATENTE, SEM FECHADURA - FORNECIMENTO E INSTALAÇÃO. AF_08/2015</t>
  </si>
  <si>
    <t>KIT DE PORTA DE MADEIRA PARA PINTURA, SEMI-OCA (LEVE OU MÉDIA), PADRÃO MÉDIO, 70X210CM, ESPESSURA DE 3,5CM, ITENS INCLUSOS: DOBRADIÇAS, MONTAGEM E INSTALAÇÃO DO BATENTE, SEM FECHADURA - FORNECIMENTO E INSTALAÇÃO. AF_08/2015</t>
  </si>
  <si>
    <t>KIT DE PORTA DE MADEIRA PARA PINTURA, SEMI-OCA (LEVE OU MÉDIA), PADRÃO MÉDIO, 80X210CM, ESPESSURA DE 3,5CM, ITENS INCLUSOS: DOBRADIÇAS, MONTAGEM E INSTALAÇÃO DO BATENTE, SEM FECHADURA - FORNECIMENTO E INSTALAÇÃO. AF_08/2015</t>
  </si>
  <si>
    <t>KIT DE PORTA DE MADEIRA PARA PINTURA, SEMI-OCA (LEVE OU MÉDIA), PADRÃO MÉDIO, 90X210CM, ESPESSURA DE 3,5CM, ITENS INCLUSOS: DOBRADIÇAS, MONTAGEM E INSTALAÇÃO DO BATENTE, SEM FECHADURA - FORNECIMENTO E INSTALAÇÃO. AF_08/2015</t>
  </si>
  <si>
    <t>PORTA DE MADEIRA PARA VERNIZ, SEMI-OCA (LEVE OU MÉDIA), 60X210CM, ESPESSURA DE 3,5CM, INCLUSO DOBRADIÇAS - FORNECIMENTO E INSTALAÇÃO. AF_08/2015</t>
  </si>
  <si>
    <t>PORTA DE MADEIRA PARA VERNIZ, SEMI-OCA (LEVE OU MÉDIA), 70X210CM, ESPESSURA DE 3,5CM, INCLUSO DOBRADIÇAS - FORNECIMENTO E INSTALAÇÃO. AF_08/2015</t>
  </si>
  <si>
    <t>PORTA DE MADEIRA PARA VERNIZ, SEMI-OCA (LEVE OU MÉDIA), 80X210CM, ESPESSURA DE 3,5CM, INCLUSO DOBRADIÇAS - FORNECIMENTO E INSTALAÇÃO. AF_08/2015</t>
  </si>
  <si>
    <t>PORTA DE MADEIRA PARA VERNIZ, SEMI-OCA (LEVE OU MÉDIA), 90X210CM, ESPESSURA DE 3,5CM, INCLUSO DOBRADIÇAS - FORNECIMENTO E INSTALAÇÃO. AF_08/2015</t>
  </si>
  <si>
    <t>KIT DE PORTA DE MADEIRA PARA VERNIZ, SEMI-OCA (LEVE OU MÉDIA), PADRÃO MÉDIO, 60X210CM, ESPESSURA DE 3,5CM, ITENS INCLUSOS: DOBRADIÇAS, MONTAGEM E INSTALAÇÃO DO BATENTE, SEM FECHADURA - FORNECIMENTO E INSTALAÇÃO. AF_08/2015</t>
  </si>
  <si>
    <t>KIT DE PORTA DE MADEIRA PARA VERNIZ, SEMI-OCA (LEVE OU MÉDIA), PADRÃO MÉDIO, 70X210CM, ESPESSURA DE 3,5CM, ITENS INCLUSOS: DOBRADIÇAS, MONTAGEM E INSTALAÇÃO DO BATENTE, SEM FECHADURA - FORNECIMENTO E INSTALAÇÃO. AF_08/2015</t>
  </si>
  <si>
    <t>KIT DE PORTA DE MADEIRA PARA VERNIZ, SEMI-OCA (LEVE OU MÉDIA), PADRÃO MÉDIO, 80X210CM, ESPESSURA DE 3,5CM, ITENS INCLUSOS: DOBRADIÇAS, MONTAGEM E INSTALAÇÃO DO BATENTE, SEM FECHADURA - FORNECIMENTO E INSTALAÇÃO. AF_08/2015</t>
  </si>
  <si>
    <t>KIT DE PORTA DE MADEIRA PARA VERNIZ, SEMI-OCA (LEVE OU MÉDIA), PADRÃO MÉDIO, 90X210CM, ESPESSURA DE 3,5CM, ITENS INCLUSOS: DOBRADIÇAS, MONTAGEM E INSTALAÇÃO DO BATENTE, SEM FECHADURA - FORNECIMENTO E INSTALAÇÃO. AF_08/2015</t>
  </si>
  <si>
    <t>ADUELA / MARCO / BATENTE PARA PORTA DE 60X210CM, PADRÃO POPULAR - FORNECIMENTO E MONTAGEM. AF_08/2015</t>
  </si>
  <si>
    <t>ADUELA / MARCO / BATENTE PARA PORTA DE 70X210CM, PADRÃO POPULAR - FORNECIMENTO E MONTAGEM. AF_08/2015</t>
  </si>
  <si>
    <t>ADUELA / MARCO / BATENTE PARA PORTA DE 80X210CM, PADRÃO POPULAR - FORNECIMENTO E MONTAGEM. AF_08/2015</t>
  </si>
  <si>
    <t>ADUELA / MARCO / BATENTE PARA PORTA DE 90X210CM, PADRÃO POPULAR - FORNECIMENTO E MONTAGEM. AF_08/2015</t>
  </si>
  <si>
    <t>ADUELA / MARCO / BATENTE PARA PORTA DE 60X210CM, FIXAÇÃO COM ARGAMASSA, PADRÃO POPULAR - FORNECIMENTO E INSTALAÇÃO. AF_08/2015_P</t>
  </si>
  <si>
    <t>ADUELA / MARCO / BATENTE PARA PORTA DE 70X210CM, FIXAÇÃO COM ARGAMASSA, PADRÃO POPULAR - FORNECIMENTO E INSTALAÇÃO. AF_08/2015_P</t>
  </si>
  <si>
    <t>ADUELA / MARCO / BATENTE PARA PORTA DE 80X210CM, FIXAÇÃO COM ARGAMASSA, PADRÃO POPULAR - FORNECIMENTO E INSTALAÇÃO. AF_08/2015_P</t>
  </si>
  <si>
    <t>ADUELA / MARCO / BATENTE PARA PORTA DE 90X210CM, FIXAÇÃO COM ARGAMASSA, PADRÃO POPULAR - FORNECIMENTO E INSTALAÇÃO. AF_08/2015_P</t>
  </si>
  <si>
    <t>PORTA DE MADEIRA FRISADA, SEMI-OCA (LEVE OU MÉDIA), 60X210CM, ESPESSURA DE 3CM, INCLUSO DOBRADIÇAS - FORNECIMENTO E INSTALAÇÃO. AF_08/2015</t>
  </si>
  <si>
    <t>PORTA DE MADEIRA FRISADA, SEMI-OCA (LEVE OU MÉDIA), 70X210CM, ESPESSURA DE 3CM, INCLUSO DOBRADIÇAS - FORNECIMENTO E INSTALAÇÃO. AF_08/2015</t>
  </si>
  <si>
    <t>PORTA DE MADEIRA FRISADA, SEMI-OCA (LEVE OU MÉDIA), 80X210CM, ESPESSURA DE 3,5CM, INCLUSO DOBRADIÇAS - FORNECIMENTO E INSTALAÇÃO. AF_08/2015</t>
  </si>
  <si>
    <t>PORTA DE MADEIRA TIPO VENEZIANA, 80X210CM, ESPESSURA DE 3CM, INCLUSO DOBRADIÇAS - FORNECIMENTO E INSTALAÇÃO. AF_08/2015</t>
  </si>
  <si>
    <t>PORTA DE MADEIRA, TIPO MEXICANA, MACIÇA (PESADA OU SUPERPESADA), 80X210CM, ESPESSURA DE 3,5CM, INCLUSO DOBRADIÇAS - FORNECIMENTO E INSTALAÇÃO. AF_08/2015</t>
  </si>
  <si>
    <t>ALIZAR / GUARNIÇÃO DE 5X1,5CM PARA PORTA DE 60X210CM FIXADO COM PREGOS, PADRÃO POPULAR - FORNECIMENTO E INSTALAÇÃO. AF_08/2015</t>
  </si>
  <si>
    <t>ALIZAR / GUARNIÇÃO DE 5X1,5CM PARA PORTA DE 70X210CM FIXADO COM PREGOS, PADRÃO POPULAR - FORNECIMENTO E INSTALAÇÃO. AF_08/2015</t>
  </si>
  <si>
    <t>ALIZAR / GUARNIÇÃO DE 5X1,5CM PARA PORTA DE 80X210CM FIXADO COM PREGOS, PADRÃO POPULAR - FORNECIMENTO E INSTALAÇÃO. AF_08/2015</t>
  </si>
  <si>
    <t>ALIZAR / GUARNIÇÃO DE 5X1,5CM PARA PORTA DE 90X210CM FIXADO COM PREGOS, PADRÃO POPULAR - FORNECIMENTO E INSTALAÇÃO. AF_08/2015</t>
  </si>
  <si>
    <t>FECHADURA DE EMBUTIR COM CILINDRO, EXTERNA, COMPLETA, ACABAMENTO PADRÃO POPULAR, INCLUSO EXECUÇÃO DE FURO - FORNECIMENTO E INSTALAÇÃO. AF_08/2015</t>
  </si>
  <si>
    <t>FECHADURA DE EMBUTIR PARA PORTA DE BANHEIRO, COMPLETA, ACABAMENTO PADRÃO POPULAR, INCLUSO EXECUÇÃO DE FURO - FORNECIMENTO E INSTALAÇÃO. AF_08/2015</t>
  </si>
  <si>
    <t>FECHADURA DE EMBUTIR PARA PORTAS INTERNAS, COMPLETA, ACABAMENTO PADRÃO MÉDIO, COM EXECUÇÃO DE FURO - FORNECIMENTO E INSTALAÇÃO. AF_08/2015</t>
  </si>
  <si>
    <t>FECHADURA DE EMBUTIR PARA PORTAS INTERNAS, COMPLETA, ACABAMENTO PADRÃO POPULAR, COM EXECUÇÃO DE FURO - FORNECIMENTO E INSTALAÇÃO. AF_08/2015</t>
  </si>
  <si>
    <t>KIT DE PORTA DE MADEIRA PARA PINTURA, SEMI-OCA (LEVE OU MÉDIA), PADRÃO POPULAR, 60X210CM, ESPESSURA DE 3,5CM, ITENS INCLUSOS: DOBRADIÇAS, MONTAGEM E INSTALAÇÃO DO BATENTE, FECHADURA COM EXECUÇÃO DO FURO - FORNECIMENTO E INSTALAÇÃO. AF_08/2015</t>
  </si>
  <si>
    <t>KIT DE PORTA DE MADEIRA PARA PINTURA, SEMI-OCA (LEVE OU MÉDIA), PADRÃO POPULAR, 70X210CM, ESPESSURA DE 3,5CM, ITENS INCLUSOS: DOBRADIÇAS, MONTAGEM E INSTALAÇÃO DO BATENTE, FECHADURA COM EXECUÇÃO DO FURO - FORNECIMENTO E INSTALAÇÃO. AF_08/2015</t>
  </si>
  <si>
    <t>KIT DE PORTA DE MADEIRA PARA PINTURA, SEMI-OCA (LEVE OU MÉDIA), PADRÃO POPULAR, 80X210CM, ESPESSURA DE 3,5CM, ITENS INCLUSOS: DOBRADIÇAS, MONTAGEM E INSTALAÇÃO DO BATENTE, FECHADURA COM EXECUÇÃO DO FURO - FORNECIMENTO E INSTALAÇÃO. AF_08/2015</t>
  </si>
  <si>
    <t>KIT DE PORTA DE MADEIRA PARA PINTURA, SEMI-OCA (LEVE OU MÉDIA), PADRÃO POPULAR, 90X210CM, ESPESSURA DE 3,5CM, ITENS INCLUSOS: DOBRADIÇAS, MONTAGEM E INSTALAÇÃO DO BATENTE, FECHADURA COM EXECUÇÃO DO FURO - FORNECIMENTO E INSTALAÇÃO. AF_08/2015</t>
  </si>
  <si>
    <t>KIT DE PORTA DE MADEIRA PARA PINTURA, SEMI-OCA (LEVE OU MÉDIA), PADRÃO POPULAR, 60X210CM, ESPESSURA DE 3,5CM, ITENS INCLUSOS: DOBRADIÇAS, MONTAGEM E INSTALAÇÃO DO BATENTE, SEM FECHADURA - FORNECIMENTO E INSTALAÇÃO. AF_08/2015</t>
  </si>
  <si>
    <t>KIT DE PORTA DE MADEIRA PARA PINTURA, SEMI-OCA (LEVE OU MÉDIA), PADRÃO POPULAR, 70X210CM, ESPESSURA DE 3,5CM, ITENS INCLUSOS: DOBRADIÇAS, MONTAGEM E INSTALAÇÃO DO BATENTE, SEM FECHADURA - FORNECIMENTO E INSTALAÇÃO. AF_08/2015</t>
  </si>
  <si>
    <t>KIT DE PORTA DE MADEIRA PARA PINTURA, SEMI-OCA (LEVE OU MÉDIA), PADRÃO POPULAR, 80X210CM, ESPESSURA DE 3,5CM, ITENS INCLUSOS: DOBRADIÇAS, MONTAGEM E INSTALAÇÃO DO BATENTE, SEM FECHADURA - FORNECIMENTO E INSTALAÇÃO. AF_08/2015</t>
  </si>
  <si>
    <t>KIT DE PORTA DE MADEIRA PARA PINTURA, SEMI-OCA (LEVE OU MÉDIA), PADRÃO POPULAR, 90X210CM, ESPESSURA DE 3,5CM, ITENS INCLUSOS: DOBRADIÇAS, MONTAGEM E INSTALAÇÃO DO BATENTE, SEM FECHADURA - FORNECIMENTO E INSTALAÇÃO. AF_08/2015</t>
  </si>
  <si>
    <t>KIT DE PORTA DE MADEIRA PARA VERNIZ, SEMI-OCA (LEVE OU MÉDIA), PADRÃO POPULAR, 60X210CM, ESPESSURA DE 3,5CM, ITENS INCLUSOS: DOBRADIÇAS, MONTAGEM E INSTALAÇÃO DO BATENTE, SEM FECHADURA - FORNECIMENTO E INSTALAÇÃO. AF_08/2015</t>
  </si>
  <si>
    <t>KIT DE PORTA DE MADEIRA PARA VERNIZ, SEMI-OCA (LEVE OU MÉDIA), PADRÃO POPULAR, 70X210CM, ESPESSURA DE 3,5CM, ITENS INCLUSOS: DOBRADIÇAS, MONTAGEM E INSTALAÇÃO DO BATENTE, SEM FECHADURA - FORNECIMENTO E INSTALAÇÃO. AF_08/2015</t>
  </si>
  <si>
    <t>KIT DE PORTA DE MADEIRA PARA VERNIZ, SEMI-OCA (LEVE OU MÉDIA), PADRÃO POPULAR, 80X210CM, ESPESSURA DE 3,5CM, ITENS INCLUSOS: DOBRADIÇAS, MONTAGEM E INSTALAÇÃO DO BATENTE, SEM FECHADURA - FORNECIMENTO E INSTALAÇÃO. AF_08/2015</t>
  </si>
  <si>
    <t>KIT DE PORTA DE MADEIRA PARA VERNIZ, SEMI-OCA (LEVE OU MÉDIA), PADRÃO POPULAR, 90X210CM, ESPESSURA DE 3,5CM, ITENS INCLUSOS: DOBRADIÇAS, MONTAGEM E INSTALAÇÃO DO BATENTE, SEM FECHADURA - FORNECIMENTO E INSTALAÇÃO. AF_08/2015</t>
  </si>
  <si>
    <t>KIT DE PORTA DE MADEIRA FRISADA, SEMI-OCA (LEVE OU MÉDIA), PADRÃO MÉDIO 60X210CM, ESPESSURA DE 3CM, ITENS INCLUSOS: DOBRADIÇAS, MONTAGEM E INSTALAÇÃO DO BATENTE, SEM FECHADURA - FORNECIMENTO E INSTALAÇÃO. AF_08/2015</t>
  </si>
  <si>
    <t>KIT DE PORTA DE MADEIRA FRISADA, SEMI-OCA (LEVE OU MÉDIA), PADRÃO POPULAR, 60X210CM, ESPESSURA DE 3CM, ITENS INCLUSOS: DOBRADIÇAS, MONTAGEM E INSTALAÇÃO DO BATENTE, SEM FECHADURA - FORNECIMENTO E INSTALAÇÃO. AF_08/2015</t>
  </si>
  <si>
    <t>KIT DE PORTA DE MADEIRA FRISADA, SEMI-OCA (LEVE OU MÉDIA), PADRÃO MÉDIO, 70X210CM, ESPESSURA DE 3CM, ITENS INCLUSOS: DOBRADIÇAS, MONTAGEM E INSTALAÇÃO DO BATENTE, SEM FECHADURA - FORNECIMENTO E INSTALAÇÃO. AF_08/2015</t>
  </si>
  <si>
    <t>KIT DE PORTA DE MADEIRA FRISADA, SEMI-OCA (LEVE OU MÉDIA), PADRÃO POPULAR, 70X210CM, ESPESSURA DE 3CM, ITENS INCLUSOS: DOBRADIÇAS, MONTAGEM E INSTALAÇÃO DO BATENTE, SEM FECHADURA - FORNECIMENTO E INSTALAÇÃO. AF_08/2015</t>
  </si>
  <si>
    <t>KIT DE PORTA DE MADEIRA FRISADA, SEMI-OCA (LEVE OU MÉDIA), PADRÃO MÉDIO, 80X210CM, ESPESSURA DE 3,5CM, ITENS INCLUSOS: DOBRADIÇAS, MONTAGEM E INSTALAÇÃO DO BATENTE, SEM FECHADURA - FORNECIMENTO E INSTALAÇÃO. AF_08/2015</t>
  </si>
  <si>
    <t>KIT DE PORTA DE MADEIRA FRISADA, SEMI-OCA (LEVE OU MÉDIA), PADRÃO POPULAR, 80X210CM, ESPESSURA DE 3,5CM, ITENS INCLUSOS: DOBRADIÇAS, MONTAGEM E INSTALAÇÃO DO BATENTE, SEM FECHADURA - FORNECIMENTO E INSTALAÇÃO. AF_08/2015</t>
  </si>
  <si>
    <t>KIT DE PORTA DE MADEIRA TIPO VENEZIANA, PADRÃO MÉDIO, 80X210CM, ESPESSURA DE 3CM, ITENS INCLUSOS: DOBRADIÇAS, MONTAGEM E INSTALAÇÃO DO BATENTE, SEM FECHADURA - FORNECIMENTO E INSTALAÇÃO. AF_08/2015</t>
  </si>
  <si>
    <t>KIT DE PORTA DE MADEIRA TIPO VENEZIANA, PADRÃO POPULAR, 80X210CM, ESPESSURA DE 3CM, ITENS INCLUSOS: DOBRADIÇAS, MONTAGEM E INSTALAÇÃO DO BATENTE, SEM FECHADURA - FORNECIMENTO E INSTALAÇÃO. AF_08/2015</t>
  </si>
  <si>
    <t>KIT DE PORTA DE MADEIRA TIPO MEXICANA, MACIÇA (PESADA OU SUPERPESADA), PADRÃO MÉDIO, 80X210CM, ESPESSURA DE 3CM, ITENS INCLUSOS: DOBRADIÇAS, MONTAGEM E INSTALAÇÃO DO BATENTE, SEM FECHADURA - FORNECIMENTO E INSTALAÇÃO. AF_08/2015</t>
  </si>
  <si>
    <t>KIT DE PORTA DE MADEIRA TIPO MEXICANA, MACIÇA (PESADA OU SUPERPESADA), PADRÃO POPULAR, 80X210CM, ESPESSURA DE 3CM, ITENS INCLUSOS: DOBRADIÇAS, MONTAGEM E INSTALAÇÃO DO BATENTE, SEM FECHADURA - FORNECIMENTO E INSTALAÇÃO. AF_08/2015</t>
  </si>
  <si>
    <t>73813/1</t>
  </si>
  <si>
    <t>JANELA DE MADEIRA ALMOFADADA 1A, 1,5X1,5M, DE ABRIR, INCLUSO GUARNICOES E DOBRADICAS</t>
  </si>
  <si>
    <t>JANELA DE MADEIRA TIPO GUILHOTINA, DE ABRIR , INCLUSAS GUARNICOES SEM FERRAGENS</t>
  </si>
  <si>
    <t>JANELA DE MADEIRA TIPO VENEZIANA. DE ABRIR, INCLUSAS GUARNICOES E FERRAGENS</t>
  </si>
  <si>
    <t>JANELA DE MADEIRA TIPO VENEZIANA/VIDRO, DE ABRIR, INCLUSAS GUARNICOES SEM FERRAGENS</t>
  </si>
  <si>
    <t>JANELA DE MADEIRA ALMOFADADA, DE ABRIR, INCLUSAS GUARNICOES SEM FERRAGENS</t>
  </si>
  <si>
    <t>JANELA DE MADEIRA TIPO VENEZIANA/GUILHOTINA, DE ABRIR, INCLUSAS GUARNICOES SEM FERRAGENS</t>
  </si>
  <si>
    <t>CAIXA MADEIRA 57X43CM COM GUARNICAO 13CM P/ FECHAMENTO DE AR CONDICIONAL</t>
  </si>
  <si>
    <t>73933/1</t>
  </si>
  <si>
    <t>PORTA DE FERRO, DE ABRIR, TIPO GRADE COM CHAPA, 87X210CM, COM GUARNICOES</t>
  </si>
  <si>
    <t>73933/3</t>
  </si>
  <si>
    <t>PORTA DE FERRO TIPO VENEZIANA, DE ABRIR, SEM BANDEIRA SEM FERRAGENS</t>
  </si>
  <si>
    <t>73933/4</t>
  </si>
  <si>
    <t>PORTA DE FERRO DE ABRIR TIPO BARRA CHATA, COM REQUADRO E GUARNICAO COMPLETA</t>
  </si>
  <si>
    <t>74073/1</t>
  </si>
  <si>
    <t>ALCAPAO EM FERRO 60X60CM, INCLUSO FERRAGENS</t>
  </si>
  <si>
    <t>74073/2</t>
  </si>
  <si>
    <t>ALCAPAO EM FERRO 70X70CM, INCLUSO FERRAGENS</t>
  </si>
  <si>
    <t>74136/1</t>
  </si>
  <si>
    <t>PORTA DE ACO DE ENROLAR TIPO GRADE, CHAPA 16</t>
  </si>
  <si>
    <t>74136/2</t>
  </si>
  <si>
    <t>PORTA DE ACO CHAPA 24, DE ENROLAR, VAZADA TIJOLINHO OU EQUIVALENTE COM RETANGULO OU CIRCULO, ACABAMENTO GALVANIZADO NATURAL</t>
  </si>
  <si>
    <t>74136/3</t>
  </si>
  <si>
    <t>PORTA DE ACO CHAPA 24, DE ENROLAR, RAIADA, LARGA COM ACABAMENTO GALVANIZADO NATURAL</t>
  </si>
  <si>
    <t>BATENTE FERRO 1X1/8"</t>
  </si>
  <si>
    <t>JANELA DE AÇO BASCULANTE, FIXAÇÃO COM ARGAMASSA, SEM VIDROS, PADRONIZADA. AF_07/2016</t>
  </si>
  <si>
    <t>JANELA DE AÇO DE CORRER, 2 FOLHAS, FIXAÇÃO COM ARGAMASSA, COM VIDROS, PADRONIZADA. AF_07/2016</t>
  </si>
  <si>
    <t>JANELA DE AÇO DE CORRER, 4 FOLHAS, FIXAÇÃO COM ARGAMASSA, SEM VIDROS, PADRONIZADA. AF_07/2016</t>
  </si>
  <si>
    <t>JANELA DE AÇO DE CORRER, 6 FOLHAS, FIXAÇÃO COM ARGAMASSA, COM VIDROS, PADRONIZADA. AF_07/2016</t>
  </si>
  <si>
    <t>JANELA DE AÇO BASCULANTE, FIXAÇÃO COM PARAFUSO SOBRE CONTRAMARCO (EXCLUSIVE CONTRAMARCO), SEM VIDROS, PADRONIZADA. AF_07/2016</t>
  </si>
  <si>
    <t>JANELA DE AÇO DE CORRER, 2 FOLHAS, FIXAÇÃO COM PARAFUSO SOBRE CONTRAMARCO (EXCLUSIVE CONTRAMARCO), COM VIDROS, PADRONIZADA. AF_07/2016</t>
  </si>
  <si>
    <t>JANELA DE AÇO DE CORRER, 4 FOLHAS, FIXAÇÃO COM PARAFUSO SOBRE CONTRAMARCO (EXCLUSIVE CONTRAMARCO), SEM VIDROS, PADRONIZADA. AF_07/2016</t>
  </si>
  <si>
    <t>JANELA DE AÇO DE CORRER, 6 FOLHAS, FIXAÇÃO COM PARAFUSO SOBRE CONTRAMARCO (EXCLUSIVE CONTRAMARCO), COM VIDROS, PADRONIZADA. AF_07/2016</t>
  </si>
  <si>
    <t>73932/1</t>
  </si>
  <si>
    <t>GRADE DE FERRO EM BARRA CHATA 3/16"</t>
  </si>
  <si>
    <t>GUARDA-CORPO EM TUBO DE ACO GALVANIZADO 1 1/2"</t>
  </si>
  <si>
    <t>74195/1</t>
  </si>
  <si>
    <t>GUARDA-CORPO  COM CORRIMAO EM FERRO BARRA CHATA 3/16"</t>
  </si>
  <si>
    <t>ESCADA TIPO MARINHEIRO EM ACO CA-50 9,52MM INCLUSO PINTURA COM FUNDO ANTICORROSIVO TIPO ZARCAO</t>
  </si>
  <si>
    <t>CORRIMAO EM MADEIRA 1A 2,5X30CM</t>
  </si>
  <si>
    <t>74072/1</t>
  </si>
  <si>
    <t>CORRIMAO EM TUBO ACO GALVANIZADO 3/4" COM BRACADEIRA</t>
  </si>
  <si>
    <t>74072/2</t>
  </si>
  <si>
    <t>CORRIMAO EM TUBO ACO GALVANIZADO 2 1/2" COM BRACADEIRA</t>
  </si>
  <si>
    <t>CORRIMAO EM TUBO ACO GALVANIZADO 1 1/4" COM BRACADEIRA</t>
  </si>
  <si>
    <t>74194/1</t>
  </si>
  <si>
    <t>ESCADA TIPO MARINHEIRO EM TUBO ACO GALVANIZADO 1 1/2" 5 DEGRAUS</t>
  </si>
  <si>
    <t>GUARDA-CORPO COM CORRIMAO EM TUBO DE ACO GALVANIZADO 1 1/2"</t>
  </si>
  <si>
    <t>GUARDA-CORPO COM CORRIMAO EM TUBO DE ACO GALVANIZADO 3/4"</t>
  </si>
  <si>
    <t>PORTA DE CORRER EM ALUMINIO, COM DUAS FOLHAS PARA VIDRO, INCLUSO VIDRO LISO INCOLOR, FECHADURA E PUXADOR, SEM GUARNICAO/ALIZAR/VISTA</t>
  </si>
  <si>
    <t>PORTA CORTA-FOGO 90X210X4CM - FORNECIMENTO E INSTALAÇÃO. AF_08/2015</t>
  </si>
  <si>
    <t>PORTA DE ALUMÍNIO DE ABRIR COM LAMBRI, COM GUARNIÇÃO, FIXAÇÃO COM PARAFUSOS - FORNECIMENTO E INSTALAÇÃO. AF_08/2015</t>
  </si>
  <si>
    <t>PORTA EM ALUMÍNIO DE ABRIR TIPO VENEZIANA COM GUARNIÇÃO, FIXAÇÃO COM PARAFUSOS - FORNECIMENTO E INSTALAÇÃO. AF_08/2015</t>
  </si>
  <si>
    <t>PORTA DE ALUMÍNIO DE ABRIR PARA VIDRO SEM GUARNIÇÃO, 87X210CM, FIXAÇÃO COM PARAFUSOS, INCLUSIVE VIDROS - FORNECIMENTO E INSTALAÇÃO. AF_08/2015</t>
  </si>
  <si>
    <t>PORTA EM AÇO DE ABRIR PARA VIDRO SEM GUARNIÇÃO, 87X210CM, FIXAÇÃO COM PARAFUSOS, EXCLUSIVE VIDROS - FORNECIMENTO E INSTALAÇÃO. AF_08/2015</t>
  </si>
  <si>
    <t>PORTA EM AÇO DE ABRIR TIPO VENEZIANA SEM GUARNIÇÃO, 87X210CM, FIXAÇÃO COM PARAFUSOS - FORNECIMENTO E INSTALAÇÃO. AF_08/2015</t>
  </si>
  <si>
    <t>73737/1</t>
  </si>
  <si>
    <t>GRADIL DE ALUMINIO ANODIZADO TIPO BARRA CHATA PARA VARANDAS, ALTURA 0,4M</t>
  </si>
  <si>
    <t>GRADIL DE ALUMINIO ANODIZADO TIPO BARRA CHATA PARA VARANDAS, ALTURA 1,0M</t>
  </si>
  <si>
    <t>73737/3</t>
  </si>
  <si>
    <t>GRADIL DE ALUMINIO ANODIZADO TIPO BARRA CHATA PARA VARANDAS, ALTURA 1,2M</t>
  </si>
  <si>
    <t>GRADIL DE ALUMINIO ANODIZADO TIPO BARRA CHATA</t>
  </si>
  <si>
    <t>73736/1</t>
  </si>
  <si>
    <t>DOBRADICA TIPO VAI E VEM EM LATAO POLIDO 3"</t>
  </si>
  <si>
    <t>JOGO DE FERRAGENS CROMADAS PARA PORTA DE VIDRO TEMPERADO, UMA FOLHA COMPOSTO DE DOBRADICAS SUPERIOR E INFERIOR, TRINCO, FECHADURA, CONTRA FECHADURA COM CAPUCHINHO SEM MOLA E PUXADOR</t>
  </si>
  <si>
    <t>MOLA HIDRAULICA DE PISO PARA PORTA DE VIDRO TEMPERADO</t>
  </si>
  <si>
    <t>PUXADOR CENTRAL PARA ESQUADRIA DE ALUMINIO</t>
  </si>
  <si>
    <t>CREMONA EM LATAO CROMADO OU POLIDO, COMPLETA, COM VARA H=1,50M</t>
  </si>
  <si>
    <t>74046/2</t>
  </si>
  <si>
    <t>TARJETA TIPO LIVRE/OCUPADO PARA PORTA DE BANHEIRO</t>
  </si>
  <si>
    <t>74047/2</t>
  </si>
  <si>
    <t>DOBRADICA EM ACO/FERRO, 3" X 21/2", E=1,9 A 2 MM, SEM ANEL, CROMADO OU ZINCADO, TAMPA BOLA, COM PARAFUSOS</t>
  </si>
  <si>
    <t>74084/1</t>
  </si>
  <si>
    <t>PORTA CADEADO ZINCADO OXIDADO PRETO COM CADEADO DE ACO INOX, LARGURA DE *50* MM</t>
  </si>
  <si>
    <t>FECHO EMBUTIR TIPO UNHA 40CM C/COLOCACAO</t>
  </si>
  <si>
    <t>FECHO EMBUTIR TIPO UNHA 22CM C/COLOCACAO</t>
  </si>
  <si>
    <t>VIDRO LISO COMUM TRANSPARENTE, ESPESSURA 3MM</t>
  </si>
  <si>
    <t>VIDRO LISO COMUM TRANSPARENTE, ESPESSURA 4MM</t>
  </si>
  <si>
    <t>VIDRO TEMPERADO INCOLOR, ESPESSURA 6MM, FORNECIMENTO E INSTALACAO, INCLUSIVE MASSA PARA VEDACAO</t>
  </si>
  <si>
    <t>VIDRO TEMPERADO INCOLOR, ESPESSURA 8MM, FORNECIMENTO E INSTALACAO, INCLUSIVE MASSA PARA VEDACAO</t>
  </si>
  <si>
    <t>VIDRO TEMPERADO INCOLOR, ESPESSURA 10MM, FORNECIMENTO E INSTALACAO, INCLUSIVE MASSA PARA VEDACAO</t>
  </si>
  <si>
    <t>VIDRO FANTASIA TIPO CANELADO, ESPESSURA 4MM</t>
  </si>
  <si>
    <t>VIDRO ARAMADO, ESPESSURA 7MM</t>
  </si>
  <si>
    <t>PORTA DE VIDRO TEMPERADO, 0,9X2,10M, ESPESSURA 10MM, INCLUSIVE ACESSORIOS</t>
  </si>
  <si>
    <t>74125/1</t>
  </si>
  <si>
    <t>ESPELHO CRISTAL ESPESSURA 4MM, COM MOLDURA DE MADEIRA</t>
  </si>
  <si>
    <t>74125/2</t>
  </si>
  <si>
    <t>ESPELHO CRISTAL ESPESSURA 4MM, COM MOLDURA EM ALUMINIO E COMPENSADO 6MM PLASTIFICADO COLADO</t>
  </si>
  <si>
    <t>VIDRO LISO COMUM TRANSPARENTE, ESPESSURA 5MM</t>
  </si>
  <si>
    <t>VIDRO LISO COMUM TRANSPARENTE, ESPESSURA 6MM</t>
  </si>
  <si>
    <t>VIDRO LISO FUME, ESPESSURA 4MM</t>
  </si>
  <si>
    <t>VIDRO LISO FUME, ESPESSURA 6MM</t>
  </si>
  <si>
    <t>VIDRO FANTASIA MARTELADO 4MM</t>
  </si>
  <si>
    <t>ESPELHO CRISTAL, ESPESSURA 4MM, COM PARAFUSOS DE FIXACAO, SEM MOLDURA</t>
  </si>
  <si>
    <t>PORTAO DE FERRO EM CHAPA GALVANIZADA PLANA 14 GSG</t>
  </si>
  <si>
    <t>74100/1</t>
  </si>
  <si>
    <t>PORTAO DE FERRO COM VARA 1/2", COM REQUADRO</t>
  </si>
  <si>
    <t>74238/2</t>
  </si>
  <si>
    <t>PORTAO EM TELA ARAME GALVANIZADO N.12 MALHA 2" E MOLDURA EM TUBOS DE ACO COM DUAS FOLHAS DE ABRIR, INCLUSO FERRAGENS</t>
  </si>
  <si>
    <t>PORTAO EM TUBO DE ACO GALVANIZADO DIN 2440/NBR 5580, PAINEL UNICO, DIMENSOES 1,0X1,6M, INCLUSIVE CADEADO</t>
  </si>
  <si>
    <t>PORTAO EM TUBO DE ACO GALVANIZADO DIN 2440/NBR 5580, PAINEL UNICO, DIMENSOES 4,0X1,2M, INCLUSIVE CADEADO</t>
  </si>
  <si>
    <t>CAIXILHO FIXO, DE ALUMINIO, PARA VIDRO</t>
  </si>
  <si>
    <t>CAIXILHO FIXO, DE ALUMINIO, COM TELA DE METAL FIO 12 MALHA 3X3CM</t>
  </si>
  <si>
    <t>JANELA DE ALUMÍNIO MAXIM-AR, FIXAÇÃO COM PARAFUSO SOBRE CONTRAMARCO (EXCLUSIVE CONTRAMARCO), COM VIDROS, PADRONIZADA. AF_07/2016</t>
  </si>
  <si>
    <t>JANELA DE ALUMÍNIO DE CORRER, 2 FOLHAS, FIXAÇÃO COM PARAFUSO SOBRE CONTRAMARCO (EXCLUSIVE CONTRAMARCO), COM VIDROS PADRONIZADA. AF_07/2016</t>
  </si>
  <si>
    <t>JANELA DE ALUMÍNIO DE CORRER, 3 FOLHAS, FIXAÇÃO COM PARAFUSO SOBRE CONTRAMARCO (EXCLUSIVE CONTRAMARCO), COM VIDROS, PADRONIZADA. AF_07/2016</t>
  </si>
  <si>
    <t>JANELA DE ALUMÍNIO DE CORRER, 4 FOLHAS, FIXAÇÃO COM PARAFUSO SOBRE CONTRAMARCO (EXCLUSIVE CONTRAMARCO), COM VIDROS, PADRONIZADA. AF_07/2016</t>
  </si>
  <si>
    <t>JANELA DE ALUMÍNIO DE CORRER, 6 FOLHAS, FIXAÇÃO COM PARAFUSO SOBRE CONTRAMARCO (EXCLUSIVE CONTRAMARCO), COM VIDROS, PADRONIZADA. AF_07/2016</t>
  </si>
  <si>
    <t>JANELA DE ALUMÍNIO MAXIM-AR, FIXAÇÃO COM PARAFUSO, VEDAÇÃO COM ESPUMA EXPANSIVA PU, COM VIDROS, PADRONIZADA. AF_07/2016</t>
  </si>
  <si>
    <t>JANELA DE ALUMÍNIO DE CORRER, 2 FOLHAS, FIXAÇÃO COM PARAFUSO, VEDAÇÃO COM ESPUMA EXPANSIVA PU, COM VIDROS, PADRONIZADA. AF_07/2016</t>
  </si>
  <si>
    <t>JANELA DE ALUMÍNIO DE CORRER, 3 FOLHAS, FIXAÇÃO COM PARAFUSO, VEDAÇÃO COM ESPUMA EXPANSIVA PU, COM VIDROS, PADRONIZADA. AF_07/2016</t>
  </si>
  <si>
    <t>JANELA DE ALUMÍNIO DE CORRER, 4 FOLHAS, FIXAÇÃO COM PARAFUSO, VEDAÇÃO COM ESPUMA EXPANSIVA PU, COM VIDROS, PADRONIZADA. AF_07/2016</t>
  </si>
  <si>
    <t>JANELA DE ALUMÍNIO DE CORRER, 6 FOLHAS, FIXAÇÃO COM PARAFUSO, VEDAÇÃO COM ESPUMA EXPANSIVA PU, COM VIDROS, PADRONIZADA. AF_07/2016</t>
  </si>
  <si>
    <t>JANELA DE ALUMÍNIO MAXIM-AR, FIXAÇÃO COM ARGAMASSA, COM VIDROS, PADRONIZADA. AF_07/2016</t>
  </si>
  <si>
    <t>JANELA DE ALUMÍNIO DE CORRER, 2 FOLHAS, FIXAÇÃO COM ARGAMASSA, COM VIDROS, PADRONIZADA. AF_07/2016</t>
  </si>
  <si>
    <t>JANELA DE ALUMÍNIO DE CORRER, 3 FOLHAS, FIXAÇÃO COM ARGAMASSA, COM VIDROS, PADRONIZADA. AF_07/2016</t>
  </si>
  <si>
    <t>JANELA DE ALUMÍNIO DE CORRER, 4 FOLHAS, FIXAÇÃO COM ARGAMASSA, COM VIDROS, PADRONIZADA. AF_07/2016</t>
  </si>
  <si>
    <t>JANELA DE ALUMÍNIO 6 FOLHAS, FIXAÇÃO COM ARGAMASSA, COM VIDROS, PADRONIZADA. AF_07/2016</t>
  </si>
  <si>
    <t>73908/1</t>
  </si>
  <si>
    <t>CANTONEIRA DE ALUMINIO 2"X2", PARA PROTECAO DE QUINA DE PAREDE</t>
  </si>
  <si>
    <t>73908/2</t>
  </si>
  <si>
    <t>CANTONEIRA DE ALUMINIO 1"X1, PARA PROTECAO DE QUINA DE PAREDE</t>
  </si>
  <si>
    <t>CANTONEIRA DE MADEIRA 3,0X3,0X1,0CM</t>
  </si>
  <si>
    <t>CANTONEIRA DE MADEIRA COM LAMINADO MELAMINICO FOSCO 3,0X3,0X1,0CM</t>
  </si>
  <si>
    <t>ESCAVACAO MANUAL CAMPO ABERTO P/TUBULAO - FUSTE E/OU BASE (PARA TODAS AS PROFUNDIDADES)</t>
  </si>
  <si>
    <t>TUBULÃO A CÉU ABERTO, DIÂMETRO DO FUSTE DE 70 CM, PROFUNDIDADE MENOR OU IGUAL A 5 M, ESCAVAÇÃO MANUAL, SEM ALARGAMENTO DE BASE, CONCRETO FEITO EM OBRA E LANÇADO COM JERICA. AF_01/2018</t>
  </si>
  <si>
    <t>TUBULÃO A CÉU ABERTO, DIÂMETRO DO FUSTE DE 80 CM, PROFUNDIDADE MENOR OU IGUAL A 5 M, ESCAVAÇÃO MANUAL, SEM ALARGAMENTO DE BASE, CONCRETO FEITO EM OBRA E LANÇADO COM JERICA. AF_01/2018</t>
  </si>
  <si>
    <t>TUBULÃO A CÉU ABERTO, DIÂMETRO DO FUSTE DE 100 CM, PROFUNDIDADE MENOR OU IGUAL A 5 M, ESCAVAÇÃO MANUAL, SEM ALARGAMENTO DE BASE, CONCRETO FEITO EM OBRA E LANÇADO COM JERICA. AF_01/2018</t>
  </si>
  <si>
    <t>TUBULÃO A CÉU ABERTO, DIÂMETRO DO FUSTE DE 120 CM, PROFUNDIDADE MENOR OU IGUAL A 5 M, ESCAVAÇÃO MANUAL, SEM ALARGAMENTO DE BASE, CONCRETO FEITO EM OBRA E LANÇADO COM JERICA. AF_01/2018</t>
  </si>
  <si>
    <t>TUBULÃO A CÉU ABERTO, DIÂMETRO DO FUSTE DE 70 CM, PROFUNDIDADE MAIOR QUE 5 M E MENOR OU IGUAL A 10 M, ESCAVAÇÃO MANUAL, SEM ALARGAMENTO DE BASE, CONCRETO FEITO EM OBRA E LANÇADO COM JERICA. AF_01/2018</t>
  </si>
  <si>
    <t>TUBULÃO A CÉU ABERTO, DIÂMETRO DO FUSTE DE 80 CM, PROFUNDIDADE MAIOR QUE 5 M E MENOR OU IGUAL A 10 M, ESCAVAÇÃO MANUAL, SEM ALARGAMENTO DE BASE, CONCRETO FEITO EM OBRA E LANÇADO COM JERICA. AF_01/2018</t>
  </si>
  <si>
    <t>TUBULÃO A CÉU ABERTO, DIÂMETRO DO FUSTE DE 100 CM, PROFUNDIDADE MAIOR QUE 5 M E MENOR OU IGUAL A 10 M, ESCAVAÇÃO MANUAL, SEM ALARGAMENTO DE BASE, CONCRETO FEITO EM OBRA E LANÇADO COM JERICA. AF_01/2018</t>
  </si>
  <si>
    <t>TUBULÃO A CÉU ABERTO, DIÂMETRO DO FUSTE DE 120 CM, PROFUNDIDADE MAIOR QUE 5 M E MENOR OU IGUAL A 10 M, ESCAVAÇÃO MANUAL, SEM ALARGAMENTO DE BASE, CONCRETO FEITO EM OBRA E LANÇADO COM JERICA. AF_01/2018</t>
  </si>
  <si>
    <t>TUBULÃO A CÉU ABERTO, DIÂMETRO DO FUSTE DE 70 CM, PROFUNDIDADE MAIOR QUE 10 M, ESCAVAÇÃO MANUAL, SEM ALARGAMENTO DE BASE, CONCRETO FEITO EM OBRA E LANÇADO COM JERICA. AF_01/2018</t>
  </si>
  <si>
    <t>TUBULÃO A CÉU ABERTO, DIÂMETRO DO FUSTE DE 80 CM, PROFUNDIDADE MAIOR QUE 10 M, ESCAVAÇÃO MANUAL, SEM ALARGAMENTO DE BASE, CONCRETO FEITO EM OBRA E LANÇADO COM JERICA. AF_01/2018</t>
  </si>
  <si>
    <t>TUBULÃO A CÉU ABERTO, DIÂMETRO DO FUSTE DE 100 CM, PROFUNDIDADE MAIOR QUE 10 M, ESCAVAÇÃO MANUAL, SEM ALARGAMENTO DE BASE, CONCRETO FEITO EM OBRA E LANÇADO COM JERICA. AF_01/2018</t>
  </si>
  <si>
    <t>TUBULÃO A CÉU ABERTO, DIÂMETRO DO FUSTE DE 120 CM, PROFUNDIDADE MAIOR QUE 10 M, ESCAVAÇÃO MANUAL, SEM ALARGAMENTO DE BASE, CONCRETO FEITO EM OBRA E LANÇADO COM JERICA. AF_01/2018</t>
  </si>
  <si>
    <t>TUBULÃO A CÉU ABERTO, DIÂMETRO DO FUSTE DE 70 CM, PROFUNDIDADE MENOR OU IGUAL A 5 M, ESCAVAÇÃO MECÂNICA, SEM ALARGAMENTO DE BASE, CONCRETO FEITO EM OBRA E LANÇADO COM JERICA. AF_01/2018</t>
  </si>
  <si>
    <t>TUBULÃO A CÉU ABERTO, DIÂMETRO DO FUSTE DE 80 CM, PROFUNDIDADE MENOR OU IGUAL A 5 M, ESCAVAÇÃO MECÂNICA, SEM ALARGAMENTO DE BASE, CONCRETO FEITO EM OBRA E LANÇADO COM JERICA. AF_01/2018</t>
  </si>
  <si>
    <t>TUBULÃO A CÉU ABERTO, DIÂMETRO DO FUSTE DE 100 CM, PROFUNDIDADE MENOR OU IGUAL A 5 M, ESCAVAÇÃO MECÂNICA, SEM ALARGAMENTO DE BASE, CONCRETO FEITO EM OBRA E LANÇADO COM JERICA. AF_01/2018</t>
  </si>
  <si>
    <t>TUBULÃO A CÉU ABERTO, DIÂMETRO DO FUSTE DE 120 CM, PROFUNDIDADE MENOR OU IGUAL A 5 M, ESCAVAÇÃO MECÂNICA, SEM ALARGAMENTO DE BASE, CONCRETO FEITO EM OBRA E LANÇADO COM JERICA. AF_01/2018</t>
  </si>
  <si>
    <t>TUBULÃO A CÉU ABERTO, DIÂMETRO DO FUSTE DE 70 CM, PROFUNDIDADE MAIOR QUE 5 M E MENOR OU IGUAL A 10 M, ESCAVAÇÃO MECÂNICA, SEM ALARGAMENTO DE BASE, CONCRETO FEITO EM OBRA E LANÇADO COM JERICA. AF_01/2018</t>
  </si>
  <si>
    <t>TUBULÃO A CÉU ABERTO, DIÂMETRO DO FUSTE DE 80 CM, PROFUNDIDADE MAIOR QUE 5 M E MENOR OU IGUAL A 10 M, ESCAVAÇÃO MECÂNICA, SEM ALARGAMENTO DE BASE, CONCRETO FEITO EM OBRA E LANÇADO COM JERICA. AF_01/2018</t>
  </si>
  <si>
    <t>TUBULÃO A CÉU ABERTO, DIÂMETRO DO FUSTE DE 100 CM, PROFUNDIDADE MAIOR QUE 5 M E MENOR OU IGUAL A 10 M, ESCAVAÇÃO MECÂNICA, SEM ALARGAMENTO DE BASE, CONCRETO FEITO EM OBRA E LANÇADO COM JERICA. AF_01/2018</t>
  </si>
  <si>
    <t>TUBULÃO A CÉU ABERTO, DIÂMETRO DO FUSTE DE 120 CM, PROFUNDIDADE MAIOR QUE 5 M E MENOR OU IGUAL A 10 M, ESCAVAÇÃO MECÂNICA, SEM ALARGAMENTO DE BASE, CONCRETO FEITO EM OBRA E LANÇADO COM JERICA. AF_01/2018</t>
  </si>
  <si>
    <t>TUBULÃO A CÉU ABERTO, DIÂMETRO DO FUSTE DE 70 CM, PROFUNDIDADE MAIOR QUE 10 M, ESCAVAÇÃO MECÂNICA, SEM ALARGAMENTO DE BASE, CONCRETO FEITO EM OBRA E LANÇADO COM JERICA. AF_01/2018</t>
  </si>
  <si>
    <t>TUBULÃO A CÉU ABERTO, DIÂMETRO DO FUSTE DE 80 CM, PROFUNDIDADE MAIOR QUE 10 M, ESCAVAÇÃO MECÂNICA, SEM ALARGAMENTO DE BASE, CONCRETO FEITO EM OBRA E LANÇADO COM JERICA. AF_01/2018</t>
  </si>
  <si>
    <t>TUBULÃO A CÉU ABERTO, DIÂMETRO DO FUSTE DE 100 CM, PROFUNDIDADE MAIOR QUE 10 M, ESCAVAÇÃO MECÂNICA, SEM ALARGAMENTO DE BASE, CONCRETO FEITO EM OBRA E LANÇADO COM JERICA. AF_01/2018</t>
  </si>
  <si>
    <t>TUBULÃO A CÉU ABERTO, DIÂMETRO DO FUSTE DE 120 CM, PROFUNDIDADE MAIOR QUE 10 M, ESCAVAÇÃO MECÂNICA, SEM ALARGAMENTO DE BASE, CONCRETO FEITO EM OBRA E LANÇADO COM JERICA. AF_01/2018</t>
  </si>
  <si>
    <t>TUBULÃO A CÉU ABERTO, DIÂMETRO DO FUSTE DE 70 CM, PROFUNDIDADE MENOR OU IGUAL A 5 M, ESCAVAÇÃO MANUAL, SEM ALARGAMENTO DE BASE, CONCRETO USINADO E LANÇADO COM BOMBA OU DIRETAMENTE DO CAMINHÃO. AF_01/2018</t>
  </si>
  <si>
    <t>TUBULÃO A CÉU ABERTO, DIÂMETRO DO FUSTE DE 80 CM, PROFUNDIDADE MENOR OU IGUAL A 5 M, ESCAVAÇÃO MANUAL, SEM ALARGAMENTO DE BASE, CONCRETO USINADO E LANÇADO COM BOMBA OU DIRETAMENTE DO CAMINHÃO. AF_01/2018</t>
  </si>
  <si>
    <t>TUBULÃO A CÉU ABERTO, DIÂMETRO DO FUSTE DE 100 CM, PROFUNDIDADE MENOR OU IGUAL A 5 M, ESCAVAÇÃO MANUAL, SEM ALARGAMENTO DE BASE, CONCRETO USINADO E LANÇADO COM BOMBA OU DIRETAMENTE DO CAMINHÃO. AF_01/2018</t>
  </si>
  <si>
    <t>TUBULÃO A CÉU ABERTO, DIÂMETRO DO FUSTE DE 120 CM, PROFUNDIDADE MENOR OU IGUAL A 5 M, ESCAVAÇÃO MANUAL, SEM ALARGAMENTO DE BASE, CONCRETO USINADO E LANÇADO COM BOMBA OU DIRETAMENTE DO CAMINHÃO. AF_01/2018</t>
  </si>
  <si>
    <t>TUBULÃO A CÉU ABERTO, DIÂMETRO DO FUSTE DE 70 CM, PROFUNDIDADE MAIOR QUE 5 M E MENOR OU IGUAL A 10 M, ESCAVAÇÃO MANUAL, SEM ALARGAMENTO DE BASE, CONCRETO USINADO E LANÇADO COM BOMBA OU DIRETAMENTE DO CAMINHÃO. AF_01/2018</t>
  </si>
  <si>
    <t>TUBULÃO A CÉU ABERTO, DIÂMETRO DO FUSTE DE 80 CM, PROFUNDIDADE MAIOR QUE 5 M E MENOR OU IGUAL A 10 M, ESCAVAÇÃO MANUAL, SEM ALARGAMENTO DE BASE, CONCRETO USINADO E LANÇADO COM BOMBA OU DIRETAMENTE DO CAMINHÃO. AF_01/2018</t>
  </si>
  <si>
    <t>TUBULÃO A CÉU ABERTO, DIÂMETRO DO FUSTE DE 100 CM, PROFUNDIDADE MAIOR QUE 5 M E MENOR OU IGUAL A 10 M, ESCAVAÇÃO MANUAL, SEM ALARGAMENTO DE BASE, CONCRETO USINADO E LANÇADO COM BOMBA OU DIRETAMENTE DO CAMINHÃO. AF_01/2018</t>
  </si>
  <si>
    <t>TUBULÃO A CÉU ABERTO, DIÂMETRO DO FUSTE DE 120 CM, PROFUNDIDADE MAIOR QUE 5 M E MENOR OU IGUAL A 10 M, ESCAVAÇÃO MANUAL, SEM ALARGAMENTO DE BASE, CONCRETO USINADO E LANÇADO COM BOMBA OU DIRETAMENTE DO CAMINHÃO. AF_01/2018</t>
  </si>
  <si>
    <t>TUBULÃO A CÉU ABERTO, DIÂMETRO DO FUSTE DE 70 CM, PROFUNDIDADE MAIOR QUE 10 M, ESCAVAÇÃO MANUAL, SEM ALARGAMENTO DE BASE, CONCRETO USINADO E LANÇADO COM BOMBA OU DIRETAMENTE DO CAMINHÃO. AF_01/2018</t>
  </si>
  <si>
    <t>TUBULÃO A CÉU ABERTO, DIÂMETRO DO FUSTE DE 80 CM, PROFUNDIDADE MAIOR QUE 10 M, ESCAVAÇÃO MANUAL, SEM ALARGAMENTO DE BASE, CONCRETO USINADO E LANÇADO COM BOMBA OU DIRETAMENTE DO CAMINHÃO. AF_01/2018</t>
  </si>
  <si>
    <t>TUBULÃO A CÉU ABERTO, DIÂMETRO DO FUSTE DE 100 CM, PROFUNDIDADE MAIOR QUE 10 M, ESCAVAÇÃO MANUAL, SEM ALARGAMENTO DE BASE, CONCRETO USINADO E LANÇADO COM BOMBA OU DIRETAMENTE DO CAMINHÃO. AF_01/2018</t>
  </si>
  <si>
    <t>TUBULÃO A CÉU ABERTO, DIÂMETRO DO FUSTE DE 120 CM, PROFUNDIDADE MAIOR QUE 10 M, ESCAVAÇÃO MANUAL, SEM ALARGAMENTO DE BASE, CONCRETO USINADO E LANÇADO COM BOMBA OU DIRETAMENTE DO CAMINHÃO. AF_01/2018</t>
  </si>
  <si>
    <t>TUBULÃO A CÉU ABERTO, DIÂMETRO DO FUSTE DE 70 CM, PROFUNDIDADE MENOR OU IGUAL A 5 M, ESCAVAÇÃO MECÂNICA, SEM ALARGAMENTO DE BASE, CONCRETO USINADO E LANÇADO COM BOMBA OU DIRETAMENTE DO CAMINHÃO. AF_01/2018</t>
  </si>
  <si>
    <t>TUBULÃO A CÉU ABERTO, DIÂMETRO DO FUSTE DE 80 CM, PROFUNDIDADE MENOR OU IGUAL A 5 M, ESCAVAÇÃO MECÂNICA, SEM ALARGAMENTO DE BASE, CONCRETO USINADO E LANÇADO COM BOMBA OU DIRETAMENTE DO CAMINHÃO. AF_01/2018</t>
  </si>
  <si>
    <t>TUBULÃO A CÉU ABERTO, DIÂMETRO DO FUSTE DE 100 CM, PROFUNDIDADE MENOR OU IGUAL A 5 M, ESCAVAÇÃO MECÂNICA, SEM ALARGAMENTO DE BASE, CONCRETO USINADO E LANÇADO COM BOMBA OU DIRETAMENTE DO CAMINHÃO. AF_01/2018</t>
  </si>
  <si>
    <t>TUBULÃO A CÉU ABERTO, DIÂMETRO DO FUSTE DE 120 CM, PROFUNDIDADE MENOR OU IGUAL A 5 M, ESCAVAÇÃO MECÂNICA, SEM ALARGAMENTO DE BASE, CONCRETO USINADO E LANÇADO COM BOMBA OU DIRETAMENTE DO CAMINHÃO. AF_01/2018</t>
  </si>
  <si>
    <t>TUBULÃO A CÉU ABERTO, DIÂMETRO DO FUSTE DE 70 CM, PROFUNDIDADE MAIOR QUE 5 M E MENOR OU IGUAL A 10M, ESCAVAÇÃO MECÂNICA, SEM ALARGAMENTO DE BASE, CONCRETO USINADO E LANÇADO COM BOMBA OU DIRETAMENTE DO CAMINHÃO. AF_01/2018</t>
  </si>
  <si>
    <t>TUBULÃO A CÉU ABERTO, DIÂMETRO DO FUSTE DE 80 CM, PROFUNDIDADE MAIOR QUE 5 M E MENOR OU IGUAL A 10M, ESCAVAÇÃO MECÂNICA, SEM ALARGAMENTO DE BASE, CONCRETO USINADO E LANÇADO COM BOMBA OU DIRETAMENTE DO CAMINHÃO. AF_01/2018</t>
  </si>
  <si>
    <t>TUBULÃO A CÉU ABERTO, DIÂMETRO DO FUSTE DE 100 CM, PROFUNDIDADE MAIOR QUE 5 M E MENOR OU IGUAL A 10M, ESCAVAÇÃO MECÂNICA, SEM ALARGAMENTO DE BASE, CONCRETO USINADO E LANÇADO COM BOMBA OU DIRETAMENTE DO CAMINHÃO. AF_01/2018</t>
  </si>
  <si>
    <t>TUBULÃO A CÉU ABERTO, DIÂMETRO DO FUSTE DE 120 CM, PROFUNDIDADE MAIOR QUE 5 M E MENOR OU IGUAL A 10M, ESCAVAÇÃO MECÂNICA, SEM ALARGAMENTO DE BASE, CONCRETO USINADO E LANÇADO COM BOMBA OU DIRETAMENTE DO CAMINHÃO. AF_01/2018</t>
  </si>
  <si>
    <t>TUBULÃO A CÉU ABERTO, DIÂMETRO DO FUSTE DE 70 CM, PROFUNDIDADE MAIOR QUE 10M, ESCAVAÇÃO MECÂNICA, SEM ALARGAMENTO DE BASE, CONCRETO USINADO E LANÇADO COM BOMBA OU DIRETAMENTE DO CAMINHÃO. AF_01/2018</t>
  </si>
  <si>
    <t>TUBULÃO A CÉU ABERTO, DIÂMETRO DO FUSTE DE 80 CM, PROFUNDIDADE MAIOR QUE 10M, ESCAVAÇÃO MECÂNICA, SEM ALARGAMENTO DE BASE, CONCRETO USINADO E LANÇADO COM BOMBA OU DIRETAMENTE DO CAMINHÃO. AF_01/2018</t>
  </si>
  <si>
    <t>TUBULÃO A CÉU ABERTO, DIÂMETRO DO FUSTE DE 100 CM, PROFUNDIDADE MAIOR QUE 10M, ESCAVAÇÃO MECÂNICA, SEM ALARGAMENTO DE BASE, CONCRETO USINADO E LANÇADO COM BOMBA OU DIRETAMENTE DO CAMINHÃO. AF_01/2018</t>
  </si>
  <si>
    <t>TUBULÃO A CÉU ABERTO, DIÂMETRO DO FUSTE DE 120 CM, PROFUNDIDADE MAIOR QUE 10M, ESCAVAÇÃO MECÂNICA, SEM ALARGAMENTO DE BASE, CONCRETO USINADO E LANÇADO COM BOMBA OU DIRETAMENTE DO CAMINHÃO. AF_01/2018</t>
  </si>
  <si>
    <t>ALARGAMENTO DE BASE DE TUBULÃO A CÉU ABERTO, ESCAVAÇÃO MANUAL, CONCRETO FEITO EM OBRA E LANÇADO COM JERICA. AF_01/2018</t>
  </si>
  <si>
    <t>ALARGAMENTO DE BASE DE TUBULÃO A CÉU ABERTO, ESCAVAÇÃO MANUAL, CONCRETO USINADO E LANÇADO COM BOMBA OU DIRETAMENTE DO CAMINHÃO. AF_01/2018</t>
  </si>
  <si>
    <t>ESTACA PRÉ-MOLDADA DE CONCRETO, SEÇÃO QUADRADA, CAPACIDADE DE 25 TONELADAS, COMPRIMENTO TOTAL CRAVADO ATÉ 5M, BATE-ESTACAS POR GRAVIDADE SOBRE ROLOS (EXCLUSIVE MOBILIZAÇÃO E DESMOBILIZAÇÃO). AF_03/2016</t>
  </si>
  <si>
    <t>ESTACA PRÉ-MOLDADA DE CONCRETO, SEÇÃO QUADRADA, CAPACIDADE DE 50 TONELADAS, COMPRIMENTO TOTAL CRAVADO ATÉ 5M, BATE-ESTACAS POR GRAVIDADE SOBRE ROLOS (EXCLUSIVE MOBILIZAÇÃO E DESMOBILIZAÇÃO). AF_03/2016</t>
  </si>
  <si>
    <t>ESTACA PRÉ-MOLDADA DE CONCRETO CENTRIFUGADO, SEÇÃO CIRCULAR, CAPACIDADE DE 100 TONELADAS, COMPRIMENTO TOTAL CRAVADO ATÉ 5M, BATE-ESTACAS POR GRAVIDADE SOBRE ROLOS (EXCLUSIVE MOBILIZAÇÃO E DESMOBILIZAÇÃO). AF_03/2016</t>
  </si>
  <si>
    <t>ESTACA PRÉ-MOLDADA DE CONCRETO, SEÇÃO QUADRADA, CAPACIDADE DE 25 TONELADAS, COMPRIMENTO TOTAL CRAVADO ACIMA DE 5M ATÉ 12M, BATE-ESTACAS POR GRAVIDADE SOBRE ROLOS (EXCLUSIVE MOBILIZAÇÃO E DESMOBILIZAÇÃO). AF_03/2016</t>
  </si>
  <si>
    <t>ESTACA PRÉ-MOLDADA DE CONCRETO, SEÇÃO QUADRADA, CAPACIDADE DE 50 TONELADAS, COMPRIMENTO TOTAL CRAVADO ACIMA DE 5M ATÉ 12M, BATE-ESTACAS POR GRAVIDADE SOBRE ROLOS (EXCLUSIVE MOBILIZAÇÃO E DESMOBILIZAÇÃO). AF_03/2016</t>
  </si>
  <si>
    <t>ESTACA PRÉ-MOLDADA DE CONCRETO CENTRIFUGADO, SEÇÃO CIRCULAR, CAPACIDADE DE 100 TONELADAS, COMPRIMENTO TOTAL CRAVADO ACIMA DE 5M ATÉ 12M, BATE-ESTACAS POR GRAVIDADE SOBRE ROLOS (EXCLUSIVE MOBILIZAÇÃO E DESMOBILIZAÇÃO). AF_03/2016</t>
  </si>
  <si>
    <t>ESTACA PRÉ-MOLDADA DE CONCRETO, SEÇÃO QUADRADA, CAPACIDADE DE 25 TONELADAS COMPRIMENTO TOTAL CRAVADO ACIMA DE 12M, BATE-ESTACAS POR GRAVIDADE SOBRE ROLOS (EXCLUSIVE MOBILIZAÇÃO E DESMOBILIZAÇÃO). AF_03/2016</t>
  </si>
  <si>
    <t>ESTACA PRÉ-MOLDADA DE CONCRETO, SEÇÃO QUADRADA, CAPACIDADE DE 50 TONELADAS, COMPRIMENTO TOTAL CRAVADO ACIMA DE 12M, BATE-ESTACAS POR GRAVIDADE SOBRE ROLOS (EXCLUSIVE MOBILIZAÇÃO E DESMOBILIZAÇÃO). AF_03/2016</t>
  </si>
  <si>
    <t>ESTACA PRÉ-MOLDADA DE CONCRETO CENTRIFUGADO, SEÇÃO CIRCULAR, CAPACIDADE DE 100 TONELADAS, COMPRIMENTO TOTAL CRAVADO ACIMA DE 12M, BATE-ESTACAS POR GRAVIDADE SOBRE ROLOS (EXCLUSIVE MOBILIZAÇÃO E DESMOBILIZAÇÃO). AF_03/2016</t>
  </si>
  <si>
    <t>ESTACA HÉLICE CONTÍNUA, DIÂMETRO DE 30 CM, COMPRIMENTO TOTAL ATÉ 15 M, PERFURATRIZ COM TORQUE DE 170 KN.M (EXCLUSIVE MOBILIZAÇÃO E DESMOBILIZAÇÃO). AF_02/2015</t>
  </si>
  <si>
    <t>ESTACA HÉLICE CONTÍNUA, DIÂMETRO DE 30 CM, COMPRIMENTO TOTAL ACIMA DE 15 M ATÉ 20 M, PERFURATRIZ COM TORQUE DE 170 KN.M (EXCLUSIVE MOBILIZAÇÃO E DESMOBILIZAÇÃO). AF_02/2015</t>
  </si>
  <si>
    <t>ESTACA HÉLICE CONTÍNUA, DIÂMETRO DE 50 CM, COMPRIMENTO TOTAL ATÉ 15 M, PERFURATRIZ COM TORQUE DE 170 KN.M (EXCLUSIVE MOBILIZAÇÃO E DESMOBILIZAÇÃO). AF_02/2015</t>
  </si>
  <si>
    <t>ESTACA HÉLICE CONTÍNUA, DIÂMETRO DE 50 CM, COMPRIMENTO TOTAL ACIMA DE 15 M ATÉ 30 M, PERFURATRIZ COM TORQUE DE 170 KN.M (EXCLUSIVE MOBILIZAÇÃO E DESMOBILIZAÇÃO). AF_02/2015</t>
  </si>
  <si>
    <t>ESTACA HÉLICE CONTÍNUA, DIÂMETRO DE 70 CM, COMPRIMENTO TOTAL ATÉ 15 M, PERFURATRIZ COM TORQUE DE 170 KN.M (EXCLUSIVE MOBILIZAÇÃO E DESMOBILIZAÇÃO). AF_02/2015</t>
  </si>
  <si>
    <t>ESTACA HÉLICE CONTÍNUA, DIÂMETRO DE 70 CM, COMPRIMENTO TOTAL ACIMA DE 15 M ATÉ 30 M, PERFURATRIZ COM TORQUE DE 170 KN.M (EXCLUSIVE MOBILIZAÇÃO E DESMOBILIZAÇÃO). AF_02/2015</t>
  </si>
  <si>
    <t>ESTACA HÉLICE CONTÍNUA, DIÂMETRO DE 80 CM, COMPRIMENTO TOTAL ATÉ 30 M, PERFURATRIZ COM TORQUE DE 170 KN.M (EXCLUSIVE MOBILIZAÇÃO E DESMOBILIZAÇÃO). AF_02/2015</t>
  </si>
  <si>
    <t>ESTACA HÉLICE CONTÍNUA, DIÂMETRO DE 90 CM, COMPRIMENTO TOTAL ATÉ 30 M, PERFURATRIZ COM TORQUE DE 263 KN.M (EXCLUSIVE MOBILIZAÇÃO E DESMOBILIZAÇÃO). AF_02/2015</t>
  </si>
  <si>
    <t>ESTACA ESCAVADA MECANICAMENTE, SEM FLUIDO ESTABILIZANTE, COM 25 CM DE DIÂMETRO, ATÉ 9 M DE COMPRIMENTO, CONCRETO LANÇADO POR CAMINHÃO BETONEIRA (EXCLUSIVE MOBILIZAÇÃO E DESMOBILIZAÇÃO). AF_02/2015</t>
  </si>
  <si>
    <t>ESTACA ESCAVADA MECANICAMENTE, SEM FLUIDO ESTABILIZANTE, COM 25 CM DE DIÂMETRO, ACIMA DE 9 M DE COMPRIMENTO, CONCRETO LANÇADO POR CAMINHÃO BETONEIRA (EXCLUSIVE MOBILIZAÇÃO E DESMOBILIZAÇÃO). AF_02/2015</t>
  </si>
  <si>
    <t>ESTACA ESCAVADA MECANICAMENTE, SEM FLUIDO ESTABILIZANTE, COM 25 CM DE DIÂMETRO, ATÉ 9 M DE COMPRIMENTO, CONCRETO LANÇADO MANUALMENTE (EXCLUSIVE MOBILIZAÇÃO E DESMOBILIZAÇÃO). AF_02/2015</t>
  </si>
  <si>
    <t>ESTACA ESCAVADA MECANICAMENTE, SEM FLUIDO ESTABILIZANTE, COM 25 CM DE DIÂMETRO, ACIMA DE 9 M DE COMPRIMENTO, CONCRETO LANÇADO MANUALMENTE (EXCLUSIVE MOBILIZAÇÃO E DESMOBILIZAÇÃO). AF_02/2015</t>
  </si>
  <si>
    <t>ESTACA ESCAVADA MECANICAMENTE, SEM FLUIDO ESTABILIZANTE, COM 40 CM DE DIÂMETRO, ATÉ 9 M DE COMPRIMENTO, CONCRETO LANÇADO POR CAMINHÃO BETONEIRA (EXCLUSIVE MOBILIZAÇÃO E DESMOBILIZAÇÃO). AF_02/2015</t>
  </si>
  <si>
    <t>ESTACA ESCAVADA MECANICAMENTE, SEM FLUIDO ESTABILIZANTE, COM 40 CM DE DIÂMETRO, ACIMA DE 9 M ATÉ 15 M DE COMPRIMENTO, CONCRETO LANÇADO POR CAMINHÃO BETONEIRA (EXCLUSIVE MOBILIZAÇÃO E DESMOBILIZAÇÃO). AF_02/2015</t>
  </si>
  <si>
    <t>ESTACA ESCAVADA MECANICAMENTE, SEM FLUIDO ESTABILIZANTE, COM 40 CM DE DIÂMETRO, ACIMA DE 15 M DE COMPRIMENTO, CONCRETO LANÇADO POR CAMINHÃO BETONEIRA (EXCLUSIVE MOBILIZAÇÃO E DESMOBILIZAÇÃO). AF_02/2015</t>
  </si>
  <si>
    <t>ESTACA ESCAVADA MECANICAMENTE, SEM FLUIDO ESTABILIZANTE, COM 60 CM DE DIÂMETRO, ATÉ 9 M DE COMPRIMENTO, CONCRETO LANÇADO POR CAMINHÃO BETONEIRA (EXCLUSIVE MOBILIZAÇÃO E DESMOBILIZAÇÃO). AF_02/2015</t>
  </si>
  <si>
    <t>ESTACA ESCAVADA MECANICAMENTE, SEM FLUIDO ESTABILIZANTE, COM 60 CM DE DIÂMETRO, ACIMA DE 9 M ATÉ 15 M DE COMPRIMENTO, CONCRETO LANÇADO POR CAMINHÃO BETONEIRA (EXCLUSIVE MOBILIZAÇÃO E DESMOBILIZAÇÃO). AF_02/2015</t>
  </si>
  <si>
    <t>ESTACA ESCAVADA MECANICAMENTE, SEM FLUIDO ESTABILIZANTE, COM 60 CM DE DIÂMETRO, ACIMA DE 15 M DE COMPRIMENTO, CONCRETO LANÇADO POR CAMINHÃO BETONEIRA (EXCLUSIVE MOBILIZAÇÃO E DESMOBILIZAÇÃO). AF_02/2015</t>
  </si>
  <si>
    <t>ESTACA ESCAVADA MECANICAMENTE, SEM FLUIDO ESTABILIZANTE, COM 60 CM DE DIÂMETRO, ATÉ 9 M DE COMPRIMENTO, CONCRETO LANÇADO POR BOMBA LANÇA (EXCLUSIVE MOBILIZAÇÃO E DESMOBILIZAÇÃO). AF_02/2015</t>
  </si>
  <si>
    <t>ESTACA ESCAVADA MECANICAMENTE, SEM FLUIDO ESTABILIZANTE, COM 60 CM DE DIÂMETRO, ACIMA DE 9 M ATÉ 15 M DE COMPRIMENTO, CONCRETO LANÇADO POR BOMBA LANÇA (EXCLUSIVE MOBILIZAÇÃO E DESMOBILIZAÇÃO). AF_02/2015</t>
  </si>
  <si>
    <t>ESTACA ESCAVADA MECANICAMENTE, SEM FLUIDO ESTABILIZANTE, COM 60 CM DE DIÂMETRO, ACIMA DE 15 M DE COMPRIMENTO, CONCRETO LANÇADO POR BOMBA LANÇA (EXCLUSIVE MOBILIZAÇÃO E DESMOBILIZAÇÃO). AF_02/2015</t>
  </si>
  <si>
    <t>ARRASAMENTO MECANICO DE ESTACA DE CONCRETO ARMADO, DIAMETROS DE ATÉ 40 CM. AF_11/2016</t>
  </si>
  <si>
    <t>ARRASAMENTO MECANICO DE ESTACA DE CONCRETO ARMADO, DIAMETROS DE 41 CM A 60 CM. AF_11/2016</t>
  </si>
  <si>
    <t>ARRASAMENTO MECANICO DE ESTACA DE CONCRETO ARMADO, DIAMETROS DE 61 CM A 80 CM. AF_11/2016</t>
  </si>
  <si>
    <t>ARRASAMENTO MECANICO DE ESTACA DE CONCRETO ARMADO, DIAMETROS DE 81 CM A 100 CM. AF_11/2016</t>
  </si>
  <si>
    <t>ARRASAMENTO MECANICO DE ESTACA DE CONCRETO ARMADO, DIAMETROS DE 101 CM A 150 CM. AF_11/2016</t>
  </si>
  <si>
    <t>ARRASAMENTO DE ESTACA METÁLICA, PERFIL LAMINADO TIPO I FAMÍLIA 250. AF_11/2016</t>
  </si>
  <si>
    <t>ARRASAMENTO DE ESTACA METÁLICA, PERFIL LAMINADO TIPO H FAMÍLIA 250. AF_11/2016</t>
  </si>
  <si>
    <t>ARRASAMENTO DE ESTACA METÁLICA, PERFIL LAMINADO TIPO H FAMÍLIA 310. AF_11/2016</t>
  </si>
  <si>
    <t>ESTACA RAIZ, DIÂMETRO DE 20 CM, COMPRIMENTO DE ATÉ 10 M, SEM PRESENÇA DE ROCHA. AF_04/2017</t>
  </si>
  <si>
    <t>ESTACA RAIZ, DIÂMETRO DE 31 CM, COMPRIMENTO DE ATÉ 10 M, SEM PRESENÇA DE ROCHA. AF_05/2017</t>
  </si>
  <si>
    <t>ESTACA RAIZ, DIÂMETRO DE 40 CM, COMPRIMENTO DE ATÉ 10 M, SEM PRESENÇA DE ROCHA. AF_05/2017</t>
  </si>
  <si>
    <t>ESTACA RAIZ, DIÂMETRO DE 45 CM, COMPRIMENTO DE ATÉ 10 M, SEM PRESENÇA DE ROCHA. AF_05/2017</t>
  </si>
  <si>
    <t>ESTACA RAIZ, DIÂMETRO DE 20 CM, COMPRIMENTO DE 11 A 20 M, SEM PRESENÇA DE ROCHA. AF_05/2017</t>
  </si>
  <si>
    <t>ESTACA RAIZ, DIÂMETRO DE 31 CM, COMPRIMENTO DE 11 A 20 M, SEM PRESENÇA DE ROCHA. AF_05/2017</t>
  </si>
  <si>
    <t>ESTACA RAIZ, DIÂMETRO DE 40 CM, COMPRIMENTO DE 11 A 20 M, SEM PRESENÇA DE ROCHA. AF_05/2017</t>
  </si>
  <si>
    <t>ESTACA RAIZ, DIÂMETRO DE 45 CM, COMPRIMENTO DE 11 A 20 M, SEM PRESENÇA DE ROCHA. AF_05/2017</t>
  </si>
  <si>
    <t>ESTACA RAIZ, DIÂMETRO DE 20 CM, COMPRIMENTO DE 21 A 30 M, SEM PRESENÇA DE ROCHA. AF_05/2017</t>
  </si>
  <si>
    <t>ESTACA RAIZ, DIÂMETRO DE 31 CM, COMPRIMENTO DE 21 A 30 M, SEM PRESENÇA DE ROCHA. AF_05/2017</t>
  </si>
  <si>
    <t>ESTACA RAIZ, DIÂMETRO DE 40 CM, COMPRIMENTO DE 21 A 30 M, SEM PRESENÇA DE ROCHA. AF_05/2017</t>
  </si>
  <si>
    <t>ESTACA RAIZ, DIÂMETRO DE 45 CM, COMPRIMENTO DE 21 A 30 M, SEM PRESENÇA DE ROCHA. AF_05/2017</t>
  </si>
  <si>
    <t>ESTACA RAIZ, DIÂMETRO DE 20 CM, COMPRIMENTO DE ATÉ 10 M, COM PRESENÇA DE ROCHA. AF_05/2017</t>
  </si>
  <si>
    <t>ESTACA RAIZ, DIÂMETRO DE 31 CM, COMPRIMENTO DE ATÉ 10 M, COM PRESENÇA DE ROCHA. AF_05/2017</t>
  </si>
  <si>
    <t>ESTACA RAIZ, DIÂMETRO DE 40 CM, COMPRIMENTO DE ATÉ 10 M, COM PRESENÇA DE ROCHA. AF_05/2017</t>
  </si>
  <si>
    <t>ESTACA RAIZ, DIÂMETRO DE 45 CM, COMPRIMENTO DE ATÉ 10 M, COM PRESENÇA DE ROCHA. AF_05/2017</t>
  </si>
  <si>
    <t>ESTACA RAIZ, DIÂMETRO DE 20 CM, COMPRIMENTO DE 11 A 20 M, COM PRESENÇA DE ROCHA. AF_05/2017</t>
  </si>
  <si>
    <t>ESTACA RAIZ, DIÂMETRO DE 31 CM, COMPRIMENTO DE 11 A 20 M, COM PRESENÇA DE ROCHA. AF_05/2017</t>
  </si>
  <si>
    <t>ESTACA RAIZ, DIÂMETRO DE 40 CM, COMPRIMENTO DE 11 A 20 M, COM PRESENÇA DE ROCHA. AF_05/2017</t>
  </si>
  <si>
    <t>ESTACA RAIZ, DIÂMETRO DE 45 CM, COMPRIMENTO DE 11 A 20 M, COM PRESENÇA DE ROCHA. AF_05/2017</t>
  </si>
  <si>
    <t>ESTACA RAIZ, DIÂMETRO DE 20 CM, COMPRIMENTO DE 21 A 30 M, COM PRESENÇA DE ROCHA. AF_05/2017</t>
  </si>
  <si>
    <t>ESTACA RAIZ, DIÂMETRO DE 31 CM, COMPRIMENTO DE 21 A 30 M, COM PRESENÇA DE ROCHA. AF_05/2017</t>
  </si>
  <si>
    <t>ESTACA RAIZ, DIÂMETRO DE 40 CM, COMPRIMENTO DE 21 A 30 M, COM PRESENÇA DE ROCHA. AF_05/2017</t>
  </si>
  <si>
    <t>ESTACA RAIZ, DIÂMETRO DE 45 CM, COMPRIMENTO DE 21 A 30 M, COM PRESENÇA DE ROCHA. AF_05/2017</t>
  </si>
  <si>
    <t>ESTACA BROCA DE CONCRETO, DIÃMETRO DE 20 CM, PROFUNDIDADE DE ATÉ 3 M, ESCAVAÇÃO MANUAL COM TRADO CONCHA, NÃO ARMADA. AF_03/2018</t>
  </si>
  <si>
    <t>ESTACA BROCA DE CONCRETO, DIÃMETRO DE 25 CM, PROFUNDIDADE DE ATÉ 3 M, ESCAVAÇÃO MANUAL COM TRADO CONCHA, NÃO ARMADA. AF_03/2018</t>
  </si>
  <si>
    <t>ESTACA BROCA DE CONCRETO, DIÂMETRO DE 30 CM, PROFUNDIDADE DE ATÉ 3 M, ESCAVAÇÃO MANUAL COM TRADO CONCHA, NÃO ARMADA. AF_03/2018</t>
  </si>
  <si>
    <t>LASTRO DE CONCRETO, PREPARO MECÂNICO, INCLUSOS ADITIVO IMPERMEABILIZANTE, LANÇAMENTO E ADENSAMENTO</t>
  </si>
  <si>
    <t>LASTRO DE CONCRETO MAGRO, APLICADO EM PISOS OU RADIERS, ESPESSURA DE 3 CM. AF_07_2016</t>
  </si>
  <si>
    <t>LASTRO DE CONCRETO MAGRO, APLICADO EM PISOS OU RADIERS, ESPESSURA DE 5 CM. AF_07_2016</t>
  </si>
  <si>
    <t>LASTRO DE CONCRETO MAGRO, APLICADO EM BLOCOS DE COROAMENTO OU SAPATAS. AF_08/2017</t>
  </si>
  <si>
    <t>LASTRO DE CONCRETO MAGRO, APLICADO EM BLOCOS DE COROAMENTO OU SAPATAS, ESPESSURA DE 3 CM. AF_08/2017</t>
  </si>
  <si>
    <t>LASTRO DE CONCRETO MAGRO, APLICADO EM BLOCOS DE COROAMENTO OU SAPATAS, ESPESSURA DE 5 CM. AF_08/2017</t>
  </si>
  <si>
    <t>LASTRO DE CONCRETO MAGRO, APLICADO EM PISOS OU RADIERS. AF_08/2017</t>
  </si>
  <si>
    <t>LASTRO COM MATERIAL GRANULAR, APLICAÇÃO EM BLOCOS DE COROAMENTO, ESPESSURA DE *5 CM*. AF_08/2017</t>
  </si>
  <si>
    <t>LASTRO COM MATERIAL GRANULAR, APLICAÇÃO EM PISOS OU RADIERS, ESPESSURA DE *5 CM*. AF_08/2017</t>
  </si>
  <si>
    <t>LASTRO COM MATERIAL GRANULAR, APLICADO EM BLOCOS DE COROAMENTO, ESPESSURA DE *10 CM*. AF_08/2017</t>
  </si>
  <si>
    <t>LASTRO COM MATERIAL GRANULAR, APLICADO EM PISOS OU RADIERS, ESPESSURA DE *10 CM*. AF_08/2017</t>
  </si>
  <si>
    <t>ESCAVAÇÃO MANUAL DE VIGA DE BORDA PARA RADIER. AF_09/2017</t>
  </si>
  <si>
    <t>COMPACTAÇÃO MECÂNICA DE SOLO PARA EXECUÇÃO DE RADIER, COM COMPACTADOR DE SOLOS A PERCUSSÃO. AF_09/2017</t>
  </si>
  <si>
    <t>COMPACTAÇÃO MECÂNICA DE SOLO PARA EXECUÇÃO DE RADIER, COM COMPACTADOR DE SOLOS TIPO PLACA VIBRATÓRIA. AF_09/2017</t>
  </si>
  <si>
    <t>FABRICAÇÃO, MONTAGEM E DESMONTAGEM DE FORMA PARA RADIER, EM MADEIRA SERRADA, 4 UTILIZAÇÕES. AF_09/2017</t>
  </si>
  <si>
    <t>CONCRETAGEM DE RADIER, PISO OU LAJE SOBRE SOLO, FCK 30 MPA, PARA ESPESSURA DE 10 CM - LANÇAMENTO, ADENSAMENTO E ACABAMENTO. AF_09/2017</t>
  </si>
  <si>
    <t>CONCRETAGEM DE RADIER, PISO OU LAJE SOBRE SOLO, FCK 30 MPA, PARA ESPESSURA DE 15 CM - LANÇAMENTO, ADENSAMENTO E ACABAMENTO. AF_09/2017</t>
  </si>
  <si>
    <t>CONCRETAGEM DE RADIER, PISO OU LAJE SOBRE SOLO, FCK 30 MPA, PARA ESPESSURA DE 20 CM - LANÇAMENTO, ADENSAMENTO E ACABAMENTO. AF_09/2017</t>
  </si>
  <si>
    <t>FORMAS MANUSEÁVEIS PARA PAREDES DE CONCRETO MOLDADAS IN LOCO, DE EDIFICAÇÕES DE MULTIPLOS PAVIMENTO, EM PLATIBANDA. AF_06/2015</t>
  </si>
  <si>
    <t>FORMAS MANUSEÁVEIS PARA PAREDES DE CONCRETO MOLDADAS IN LOCO, DE EDIFICAÇÕES DE MULTIPLOS PAVIMENTOS, EM FACES INTERNAS DE PAREDES. AF_06/2015</t>
  </si>
  <si>
    <t>FORMAS MANUSEÁVEIS PARA PAREDES DE CONCRETO MOLDADAS IN LOCO, DE EDIFICAÇÕES DE MULTIPLOS PAVIMENTOS, EM LAJES. AF_06/2015</t>
  </si>
  <si>
    <t>FORMAS MANUSEÁVEIS PARA PAREDES DE CONCRETO MOLDADAS IN LOCO, DE EDIFICAÇÕES DE MULTIPLOS PAVIMENTOS, EM PANOS DE FACHADA COM VÃOS. AF_06/2015</t>
  </si>
  <si>
    <t>FORMAS MANUSEÁVEIS PARA PAREDES DE CONCRETO MOLDADAS IN LOCO, DE EDIFICAÇÕES DE MULTIPLOS PAVIMENTOS, EM PANOS DE FACHADA SEM VÃOS. AF_06/2015</t>
  </si>
  <si>
    <t>FORMAS MANUSEÁVEIS PARA PAREDES DE CONCRETO MOLDADAS IN LOCO, DE EDIFICAÇÕES DE MULTIPLOS PAVIMENTOS, EM PANOS DE FACHADA COM VARANDAS. AF_06/2015</t>
  </si>
  <si>
    <t>FORMAS MANUSEÁVEIS PARA PAREDES DE CONCRETO MOLDADAS IN LOCO, DE EDIFICAÇÕES DE PAVIMENTO ÚNICO, EM FACES INTERNAS DE PAREDES. AF_06/2015</t>
  </si>
  <si>
    <t>FORMAS MANUSEÁVEIS PARA PAREDES DE CONCRETO MOLDADAS IN LOCO, DE EDIFICAÇÕES DE PAVIMENTO ÚNICO, EM LAJES. AF_06/2015</t>
  </si>
  <si>
    <t>FORMAS MANUSEÁVEIS PARA PAREDES DE CONCRETO MOLDADAS IN LOCO, DE EDIFICAÇÕES DE PAVIMENTO ÚNICO, EM PANOS DE FACHADA COM VÃOS. AF_06/2015</t>
  </si>
  <si>
    <t>FORMAS MANUSEÁVEIS PARA PAREDES DE CONCRETO MOLDADAS IN LOCO, DE EDIFICAÇÕES DE PAVIMENTO ÚNICO, EM PANOS DE FACHADA SEM VÃOS. AF_06/2015</t>
  </si>
  <si>
    <t>FORMAS MANUSEÁVEIS PARA PAREDES DE CONCRETO MOLDADAS IN LOCO, DE EDIFICAÇÕES DE PAVIMENTO ÚNICO, EM PANOS DE FACHADA COM VARANDA. AF_06/2015</t>
  </si>
  <si>
    <t>FABRICAÇÃO DE FÔRMA PARA PILARES E ESTRUTURAS SIMILARES, EM CHAPA DE MADEIRA COMPENSADA RESINADA, E = 17 MM. AF_12/2015</t>
  </si>
  <si>
    <t>FABRICAÇÃO DE FÔRMA PARA PILARES E ESTRUTURAS SIMILARES, EM CHAPA DE MADEIRA COMPENSADA PLASTIFICADA, E = 18 MM. AF_12/2015</t>
  </si>
  <si>
    <t>FABRICAÇÃO DE FÔRMA PARA VIGAS, EM CHAPA DE MADEIRA COMPENSADA RESINADA, E = 17 MM. AF_12/2015</t>
  </si>
  <si>
    <t>FABRICAÇÃO DE FÔRMA PARA VIGAS, EM CHAPA DE MADEIRA COMPENSADA PLASTIFICADA, E = 18 MM. AF_12/2015</t>
  </si>
  <si>
    <t>FABRICAÇÃO DE FÔRMA PARA LAJES, EM CHAPA DE MADEIRA COMPENSADA RESINADA, E = 17 MM. AF_12/2015</t>
  </si>
  <si>
    <t>FABRICAÇÃO DE FÔRMA PARA LAJES, EM CHAPA DE MADEIRA COMPENSADA PLASTIFICADA, E = 18 MM. AF_12/2015</t>
  </si>
  <si>
    <t>FABRICAÇÃO DE FÔRMA PARA PILARES E ESTRUTURAS SIMILARES, EM MADEIRA SERRADA, E=25 MM. AF_12/2015</t>
  </si>
  <si>
    <t>FABRICAÇÃO DE FÔRMA PARA VIGAS, COM MADEIRA SERRADA, E = 25 MM. AF_12/2015</t>
  </si>
  <si>
    <t>FABRICAÇÃO DE FÔRMA PARA LAJES, EM MADEIRA SERRADA, E=25 MM. AF_12/2015</t>
  </si>
  <si>
    <t>FABRICAÇÃO DE ESCORAS DE VIGA DO TIPO GARFO, EM MADEIRA. AF_12/2015</t>
  </si>
  <si>
    <t>FABRICAÇÃO DE ESCORAS DO TIPO PONTALETE, EM MADEIRA. AF_12/2015</t>
  </si>
  <si>
    <t>MONTAGEM E DESMONTAGEM DE FÔRMA DE PILARES RETANGULARES E ESTRUTURAS SIMILARES COM ÁREA MÉDIA DAS SEÇÕES MENOR OU IGUAL A 0,25 M², PÉ-DIREITO SIMPLES, EM MADEIRA SERRADA, 1 UTILIZAÇÃO. AF_12/2015</t>
  </si>
  <si>
    <t>MONTAGEM E DESMONTAGEM DE FÔRMA DE PILARES RETANGULARES E ESTRUTURAS SIMILARES COM ÁREA MÉDIA DAS SEÇÕES MAIOR QUE 0,25 M², PÉ-DIREITO SIMPLES, EM MADEIRA SERRADA, 1 UTILIZAÇÃO. AF_12/2015</t>
  </si>
  <si>
    <t>MONTAGEM E DESMONTAGEM DE FÔRMA DE PILARES RETANGULARES E ESTRUTURAS SIMILARES COM ÁREA MÉDIA DAS SEÇÕES MENOR OU IGUAL A 0,25 M², PÉ-DIREITO SIMPLES, EM MADEIRA SERRADA, 2 UTILIZAÇÕES. AF_12/2015</t>
  </si>
  <si>
    <t>MONTAGEM E DESMONTAGEM DE FÔRMA DE PILARES RETANGULARES E ESTRUTURAS SIMILARES COM ÁREA MÉDIA DAS SEÇÕES MAIOR QUE 0,25 M², PÉ-DIREITO SIMPLES, EM MADEIRA SERRADA, 2 UTILIZAÇÕES. AF_12/2015</t>
  </si>
  <si>
    <t>MONTAGEM E DESMONTAGEM DE FÔRMA DE PILARES RETANGULARES E ESTRUTURAS SIMILARES COM ÁREA MÉDIA DAS SEÇÕES MENOR OU IGUAL A 0,25 M², PÉ-DIREITO SIMPLES, EM MADEIRA SERRADA, 4 UTILIZAÇÕES. AF_12/2015</t>
  </si>
  <si>
    <t>MONTAGEM E DESMONTAGEM DE FÔRMA DE PILARES RETANGULARES E ESTRUTURAS SIMILARES COM ÁREA MÉDIA DAS SEÇÕES MAIOR QUE 0,25 M², PÉ-DIREITO SIMPLES, EM MADEIRA SERRADA, 4 UTILIZAÇÕES. AF_12/2015</t>
  </si>
  <si>
    <t>MONTAGEM E DESMONTAGEM DE FÔRMA DE PILARES RETANGULARES E ESTRUTURAS SIMILARES COM ÁREA MÉDIA DAS SEÇÕES MENOR OU IGUAL A 0,25 M², PÉ-DIREITO SIMPLES, EM CHAPA DE MADEIRA COMPENSADA RESINADA, 2 UTILIZAÇÕES. AF_12/2015</t>
  </si>
  <si>
    <t>MONTAGEM E DESMONTAGEM DE FÔRMA DE PILARES RETANGULARES E ESTRUTURAS SIMILARES COM ÁREA MÉDIA DAS SEÇÕES MAIOR QUE 0,25 M², PÉ-DIREITO SIMPLES, EM CHAPA DE MADEIRA COMPENSADA RESINADA, 2 UTILIZAÇÕES. AF_12/2015</t>
  </si>
  <si>
    <t>MONTAGEM E DESMONTAGEM DE FÔRMA DE PILARES RETANGULARES E ESTRUTURAS SIMILARES COM ÁREA MÉDIA DAS SEÇÕES MENOR OU IGUAL A 0,25 M², PÉ-DIREITO DUPLO, EM CHAPA DE MADEIRA COMPENSADA RESINADA, 2 UTILIZAÇÕES. AF_12/2015</t>
  </si>
  <si>
    <t>MONTAGEM E DESMONTAGEM DE FÔRMA DE PILARES RETANGULARES E ESTRUTURAS SIMILARES COM ÁREA MÉDIA DAS SEÇÕES MAIOR QUE 0,25 M², PÉ-DIREITO DUPLO, EM CHAPA DE MADEIRA COMPENSADA RESINADA, 2 UTILIZAÇÕES. AF_12/2015</t>
  </si>
  <si>
    <t>MONTAGEM E DESMONTAGEM DE FÔRMA DE PILARES RETANGULARES E ESTRUTURAS SIMILARES COM ÁREA MÉDIA DAS SEÇÕES MENOR OU IGUAL A 0,25 M², PÉ-DIREITO SIMPLES, EM CHAPA DE MADEIRA COMPENSADA RESINADA, 4 UTILIZAÇÕES. AF_12/2015</t>
  </si>
  <si>
    <t>MONTAGEM E DESMONTAGEM DE FÔRMA DE PILARES RETANGULARES E ESTRUTURAS SIMILARES COM ÁREA MÉDIA DAS SEÇÕES MAIOR QUE 0,25 M², PÉ-DIREITO SIMPLES, EM CHAPA DE MADEIRA COMPENSADA RESINADA, 4 UTILIZAÇÕES. AF_12/2015</t>
  </si>
  <si>
    <t>MONTAGEM E DESMONTAGEM DE FÔRMA DE PILARES RETANGULARES E ESTRUTURAS SIMILARES COM ÁREA MÉDIA DAS SEÇÕES MENOR OU IGUAL A 0,25 M², PÉ-DIREITO DUPLO, EM CHAPA DE MADEIRA COMPENSADA RESINADA, 4 UTILIZAÇÕES. AF_12/2015</t>
  </si>
  <si>
    <t>MONTAGEM E DESMONTAGEM DE FÔRMA DE PILARES RETANGULARES E ESTRUTURAS SIMILARES COM ÁREA MÉDIA DAS SEÇÕES MAIOR QUE 0,25 M², PÉ-DIREITO DUPLO, EM CHAPA DE MADEIRA COMPENSADA RESINADA, 4 UTILIZAÇÕES. AF_12/2015</t>
  </si>
  <si>
    <t>MONTAGEM E DESMONTAGEM DE FÔRMA DE PILARES RETANGULARES E ESTRUTURAS SIMILARES COM ÁREA MÉDIA DAS SEÇÕES MENOR OU IGUAL A 0,25 M², PÉ-DIREITO SIMPLES, EM CHAPA DE MADEIRA COMPENSADA RESINADA, 6 UTILIZAÇÕES. AF_12/2015</t>
  </si>
  <si>
    <t>MONTAGEM E DESMONTAGEM DE FÔRMA DE PILARES RETANGULARES E ESTRUTURAS SIMILARES COM ÁREA MÉDIA DAS SEÇÕES MAIOR QUE 0,25 M², PÉ-DIREITO SIMPLES, EM CHAPA DE MADEIRA COMPENSADA RESINADA, 6 UTILIZAÇÕES. AF_12/2015</t>
  </si>
  <si>
    <t>MONTAGEM E DESMONTAGEM DE FÔRMA DE PILARES RETANGULARES E ESTRUTURAS SIMILARES COM ÁREA MÉDIA DAS SEÇÕES MENOR OU IGUAL A 0,25 M², PÉ-DIREITO DUPLO, EM CHAPA DE MADEIRA COMPENSADA RESINADA, 6 UTILIZAÇÕES. AF_12/2015</t>
  </si>
  <si>
    <t>MONTAGEM E DESMONTAGEM DE FÔRMA DE PILARES RETANGULARES E ESTRUTURAS SIMILARES COM ÁREA MÉDIA DAS SEÇÕES MAIOR QUE 0,25 M², PÉ-DIREITO DUPLO, EM CHAPA DE MADEIRA COMPENSADA RESINADA, 6 UTILIZAÇÕES. AF_12/2015</t>
  </si>
  <si>
    <t>MONTAGEM E DESMONTAGEM DE FÔRMA DE PILARES RETANGULARES E ESTRUTURAS SIMILARES COM ÁREA MÉDIA DAS SEÇÕES MENOR OU IGUAL A 0,25 M², PÉ-DIREITO SIMPLES, EM CHAPA DE MADEIRA COMPENSADA RESINADA, 8 UTILIZAÇÕES. AF_12/2015</t>
  </si>
  <si>
    <t>MONTAGEM E DESMONTAGEM DE FÔRMA DE PILARES RETANGULARES E ESTRUTURAS SIMILARES COM ÁREA MÉDIA DAS SEÇÕES MAIOR QUE 0,25 M², PÉ-DIREITO SIMPLES, EM CHAPA DE MADEIRA COMPENSADA RESINADA, 8 UTILIZAÇÕES. AF_12/2015</t>
  </si>
  <si>
    <t>MONTAGEM E DESMONTAGEM DE FÔRMA DE PILARES RETANGULARES E ESTRUTURAS SIMILARES COM ÁREA MÉDIA DAS SEÇÕES MENOR OU IGUAL A 0,25 M², PÉ-DIREITO DUPLO, EM CHAPA DE MADEIRA COMPENSADA RESINADA, 8 UTILIZAÇÕES. AF_12/2015</t>
  </si>
  <si>
    <t>MONTAGEM E DESMONTAGEM DE FÔRMA DE PILARES RETANGULARES E ESTRUTURAS SIMILARES COM ÁREA MÉDIA DAS SEÇÕES MAIOR QUE 0,25 M², PÉ-DIREITO DUPLO, EM CHAPA DE MADEIRA COMPENSADA RESINADA, 8 UTILIZAÇÕES. AF_12/2015</t>
  </si>
  <si>
    <t>MONTAGEM E DESMONTAGEM DE FÔRMA DE PILARES RETANGULARES E ESTRUTURAS SIMILARES COM ÁREA MÉDIA DAS SEÇÕES MENOR OU IGUAL A 0,25 M², PÉ-DIREITO SIMPLES, EM CHAPA DE MADEIRA COMPENSADA PLASTIFICADA, 10 UTILIZAÇÕES. AF_12/2015</t>
  </si>
  <si>
    <t>MONTAGEM E DESMONTAGEM DE FÔRMA DE PILARES RETANGULARES E ESTRUTURAS SIMILARES COM ÁREA MÉDIA DAS SEÇÕES MAIOR QUE 0,25 M², PÉ-DIREITO SIMPLES, EM CHAPA DE MADEIRA COMPENSADA PLASTIFICADA, 10 UTILIZAÇÕES. AF_12/2015</t>
  </si>
  <si>
    <t>MONTAGEM E DESMONTAGEM DE FÔRMA DE PILARES RETANGULARES E ESTRUTURAS SIMILARES COM ÁREA MÉDIA DAS SEÇÕES MENOR OU IGUAL A 0,25 M², PÉ-DIREITO DUPLO, EM CHAPA DE MADEIRA COMPENSADA PLASTIFICADA, 10 UTILIZAÇÕES. AF_12/2015</t>
  </si>
  <si>
    <t>MONTAGEM E DESMONTAGEM DE FÔRMA DE PILARES RETANGULARES E ESTRUTURAS SIMILARES COM ÁREA MÉDIA DAS SEÇÕES MAIOR QUE 0,25 M², PÉ-DIREITO DUPLO, EM CHAPA DE MADEIRA COMPENSADA PLASTIFICADA, 10 UTILIZAÇÕES. AF_12/2015</t>
  </si>
  <si>
    <t>MONTAGEM E DESMONTAGEM DE FÔRMA DE PILARES RETANGULARES E ESTRUTURAS SIMILARES COM ÁREA MÉDIA DAS SEÇÕES MENOR OU IGUAL A 0,25 M², PÉ-DIREITO SIMPLES, EM CHAPA DE MADEIRA COMPENSADA PLASTIFICADA, 12 UTILIZAÇÕES. AF_12/2015</t>
  </si>
  <si>
    <t>MONTAGEM E DESMONTAGEM DE FÔRMA DE PILARES RETANGULARES E ESTRUTURAS SIMILARES COM ÁREA MÉDIA DAS SEÇÕES MAIOR QUE 0,25 M², PÉ-DIREITO SIMPLES, EM CHAPA DE MADEIRA COMPENSADA PLASTIFICADA, 12 UTILIZAÇÕES. AF_12/2015</t>
  </si>
  <si>
    <t>MONTAGEM E DESMONTAGEM DE FÔRMA DE PILARES RETANGULARES E ESTRUTURAS SIMILARES COM ÁREA MÉDIA DAS SEÇÕES MENOR OU IGUAL A 0,25 M², PÉ-DIREITO DUPLO, EM CHAPA DE MADEIRA COMPENSADA PLASTIFICADA, 12 UTILIZAÇÕES. AF_12/2015</t>
  </si>
  <si>
    <t>MONTAGEM E DESMONTAGEM DE FÔRMA DE PILARES RETANGULARES E ESTRUTURAS SIMILARES COM ÁREA MÉDIA DAS SEÇÕES MAIOR QUE 0,25 M², PÉ-DIREITO DUPLO, EM CHAPA DE MADEIRA COMPENSADA PLASTIFICADA, 12 UTILIZAÇÕES. AF_12/2015</t>
  </si>
  <si>
    <t>MONTAGEM E DESMONTAGEM DE FÔRMA DE PILARES RETANGULARES E ESTRUTURAS SIMILARES COM ÁREA MÉDIA DAS SEÇÕES MENOR OU IGUAL A 0,25 M², PÉ-DIREITO SIMPLES, EM CHAPA DE MADEIRA COMPENSADA PLASTIFICADA, 14 UTILIZAÇÕES. AF_12/2015</t>
  </si>
  <si>
    <t>MONTAGEM E DESMONTAGEM DE FÔRMA DE PILARES RETANGULARES E ESTRUTURAS SIMILARES COM ÁREA MÉDIA DAS SEÇÕES MAIOR QUE 0,25 M², PÉ-DIREITO SIMPLES, EM CHAPA DE MADEIRA COMPENSADA PLASTIFICADA, 14 UTILIZAÇÕES. AF_12/2015</t>
  </si>
  <si>
    <t>MONTAGEM E DESMONTAGEM DE FÔRMA DE PILARES RETANGULARES E ESTRUTURAS SIMILARES COM ÁREA MÉDIA DAS SEÇÕES MENOR OU IGUAL A 0,25 M², PÉ-DIREITO DUPLO, EM CHAPA DE MADEIRA COMPENSADA PLASTIFICADA, 14 UTILIZAÇÕES. AF_12/2015</t>
  </si>
  <si>
    <t>MONTAGEM E DESMONTAGEM DE FÔRMA DE PILARES RETANGULARES E ESTRUTURAS SIMILARES COM ÁREA MÉDIA DAS SEÇÕES MAIOR QUE 0,25 M², PÉ-DIREITO DUPLO, EM CHAPA DE MADEIRA COMPENSADA PLASTIFICADA, 14 UTILIZAÇÕES. AF_12/2015</t>
  </si>
  <si>
    <t>MONTAGEM E DESMONTAGEM DE FÔRMA DE PILARES RETANGULARES E ESTRUTURAS SIMILARES COM ÁREA MÉDIA DAS SEÇÕES MENOR OU IGUAL A 0,25 M², PÉ-DIREITO SIMPLES, EM CHAPA DE MADEIRA COMPENSADA PLASTIFICADA, 18 UTILIZAÇÕES. AF_12/2015</t>
  </si>
  <si>
    <t>MONTAGEM E DESMONTAGEM DE FÔRMA DE PILARES RETANGULARES E ESTRUTURAS SIMILARES COM ÁREA MÉDIA DAS SEÇÕES MAIOR QUE 0,25 M², PÉ-DIREITO SIMPLES, EM CHAPA DE MADEIRA COMPENSADA PLASTIFICADA, 18 UTILIZAÇÕES. AF_12/2015</t>
  </si>
  <si>
    <t>MONTAGEM E DESMONTAGEM DE FÔRMA DE PILARES RETANGULARES E ESTRUTURAS SIMILARES COM ÁREA MÉDIA DAS SEÇÕES MENOR OU IGUAL A 0,25 M², PÉ-DIREITO DUPLO, EM CHAPA DE MADEIRA COMPENSADA PLASTIFICADA, 18 UTILIZAÇÕES. AF_12/2015</t>
  </si>
  <si>
    <t>MONTAGEM E DESMONTAGEM DE FÔRMA DE PILARES RETANGULARES E ESTRUTURAS SIMILARES COM ÁREA MÉDIA DAS SEÇÕES MAIOR QUE 0,25 M², PÉ-DIREITO DUPLO, EM CHAPA DE MADEIRA COMPENSADA PLASTIFICADA, 18 UTILIZAÇÕES. AF_12/2015</t>
  </si>
  <si>
    <t>MONTAGEM E DESMONTAGEM DE FÔRMA DE VIGA, ESCORAMENTO COM PONTALETE DE MADEIRA, PÉ-DIREITO SIMPLES, EM MADEIRA SERRADA, 1 UTILIZAÇÃO. AF_12/2015</t>
  </si>
  <si>
    <t>MONTAGEM E DESMONTAGEM DE FÔRMA DE VIGA, ESCORAMENTO COM PONTALETE DE MADEIRA, PÉ-DIREITO SIMPLES, EM MADEIRA SERRADA, 2 UTILIZAÇÕES. AF_12/2015</t>
  </si>
  <si>
    <t>MONTAGEM E DESMONTAGEM DE FÔRMA DE VIGA, ESCORAMENTO COM PONTALETE DE MADEIRA, PÉ-DIREITO SIMPLES, EM MADEIRA SERRADA, 4 UTILIZAÇÕES. AF_12/2015</t>
  </si>
  <si>
    <t>MONTAGEM E DESMONTAGEM DE FÔRMA DE VIGA, ESCORAMENTO COM GARFO DE MADEIRA, PÉ-DIREITO DUPLO, EM CHAPA DE MADEIRA RESINADA, 2 UTILIZAÇÕES. AF_12/2015</t>
  </si>
  <si>
    <t>MONTAGEM E DESMONTAGEM DE FÔRMA DE VIGA, ESCORAMENTO METÁLICO, PÉ-DIREITO DUPLO, EM CHAPA DE MADEIRA RESINADA, 2 UTILIZAÇÕES. AF_12/2015</t>
  </si>
  <si>
    <t>MONTAGEM E DESMONTAGEM DE FÔRMA DE VIGA, ESCORAMENTO COM GARFO DE MADEIRA, PÉ-DIREITO SIMPLES, EM CHAPA DE MADEIRA RESINADA, 2 UTILIZAÇÕES. AF_12/2015</t>
  </si>
  <si>
    <t>MONTAGEM E DESMONTAGEM DE FÔRMA DE VIGA, ESCORAMENTO METÁLICO, PÉ-DIREITO SIMPLES, EM CHAPA DE MADEIRA RESINADA, 2 UTILIZAÇÕES. AF_12/2015</t>
  </si>
  <si>
    <t>MONTAGEM E DESMONTAGEM DE FÔRMA DE VIGA, ESCORAMENTO COM GARFO DE MADEIRA, PÉ-DIREITO DUPLO, EM CHAPA DE MADEIRA RESINADA, 4 UTILIZAÇÕES. AF_12/2015</t>
  </si>
  <si>
    <t>MONTAGEM E DESMONTAGEM DE FÔRMA DE VIGA, ESCORAMENTO METÁLICO, PÉ-DIREITO DUPLO, EM CHAPA DE MADEIRA RESINADA, 4 UTILIZAÇÕES. AF_12/2015</t>
  </si>
  <si>
    <t>MONTAGEM E DESMONTAGEM DE FÔRMA DE VIGA, ESCORAMENTO COM GARFO DE MADEIRA, PÉ-DIREITO SIMPLES, EM CHAPA DE MADEIRA RESINADA, 4 UTILIZAÇÕES. AF_12/2015</t>
  </si>
  <si>
    <t>MONTAGEM E DESMONTAGEM DE FÔRMA DE VIGA, ESCORAMENTO METÁLICO, PÉ-DIREITO SIMPLES, EM CHAPA DE MADEIRA RESINADA, 4 UTILIZAÇÕES. AF_12/2015</t>
  </si>
  <si>
    <t>MONTAGEM E DESMONTAGEM DE FÔRMA DE VIGA, ESCORAMENTO COM GARFO DE MADEIRA, PÉ-DIREITO DUPLO, EM CHAPA DE MADEIRA RESINADA, 6 UTILIZAÇÕES. AF_12/2015</t>
  </si>
  <si>
    <t>MONTAGEM E DESMONTAGEM DE FÔRMA DE VIGA, ESCORAMENTO METÁLICO, PÉ-DIREITO DUPLO, EM CHAPA DE MADEIRA RESINADA, 6 UTILIZAÇÕES. AF_12/2015</t>
  </si>
  <si>
    <t>MONTAGEM E DESMONTAGEM DE FÔRMA DE VIGA, ESCORAMENTO COM GARFO DE MADEIRA, PÉ-DIREITO SIMPLES, EM CHAPA DE MADEIRA RESINADA, 6 UTILIZAÇÕES. AF_12/2015</t>
  </si>
  <si>
    <t>MONTAGEM E DESMONTAGEM DE FÔRMA DE VIGA, ESCORAMENTO METÁLICO, PÉ-DIREITO SIMPLES, EM CHAPA DE MADEIRA RESINADA, 6 UTILIZAÇÕES. AF_12/2015</t>
  </si>
  <si>
    <t>MONTAGEM E DESMONTAGEM DE FÔRMA DE VIGA, ESCORAMENTO COM GARFO DE MADEIRA, PÉ-DIREITO DUPLO, EM CHAPA DE MADEIRA RESINADA, 8 UTILIZAÇÕES. AF_12/2015</t>
  </si>
  <si>
    <t>MONTAGEM E DESMONTAGEM DE FÔRMA DE VIGA, ESCORAMENTO METÁLICO, PÉ-DIREITO DUPLO, EM CHAPA DE MADEIRA RESINADA, 8 UTILIZAÇÕES. AF_12/2015</t>
  </si>
  <si>
    <t>MONTAGEM E DESMONTAGEM DE FÔRMA DE VIGA, ESCORAMENTO COM GARFO DE MADEIRA, PÉ-DIREITO SIMPLES, EM CHAPA DE MADEIRA RESINADA, 8 UTILIZAÇÕES. AF_12/2015</t>
  </si>
  <si>
    <t>MONTAGEM E DESMONTAGEM DE FÔRMA DE VIGA, ESCORAMENTO METÁLICO, PÉ-DIREITO SIMPLES, EM CHAPA DE MADEIRA RESINADA, 8 UTILIZAÇÕES. AF_12/2015</t>
  </si>
  <si>
    <t>MONTAGEM E DESMONTAGEM DE FÔRMA DE VIGA, ESCORAMENTO COM GARFO DE MADEIRA, PÉ-DIREITO DUPLO, EM CHAPA DE MADEIRA PLASTIFICADA, 10 UTILIZAÇÕES. AF_12/2015</t>
  </si>
  <si>
    <t>MONTAGEM E DESMONTAGEM DE FÔRMA DE VIGA, ESCORAMENTO METÁLICO, PÉ-DIREITO DUPLO, EM CHAPA DE MADEIRA PLASTIFICADA, 10 UTILIZAÇÕES. AF_12/2015</t>
  </si>
  <si>
    <t>MONTAGEM E DESMONTAGEM DE FÔRMA DE VIGA, ESCORAMENTO COM GARFO DE MADEIRA, PÉ-DIREITO SIMPLES, EM CHAPA DE MADEIRA PLASTIFICADA, 10 UTILIZAÇÕES. AF_12/2015</t>
  </si>
  <si>
    <t>MONTAGEM E DESMONTAGEM DE FÔRMA DE VIGA, ESCORAMENTO METÁLICO, PÉ-DIREITO SIMPLES, EM CHAPA DE MADEIRA PLASTIFICADA, 10 UTILIZAÇÕES. AF_12/2015</t>
  </si>
  <si>
    <t>MONTAGEM E DESMONTAGEM DE FÔRMA DE VIGA, ESCORAMENTO COM GARFO DE MADEIRA, PÉ-DIREITO DUPLO, EM CHAPA DE MADEIRA PLASTIFICADA, 12 UTILIZAÇÕES. AF_12/2015</t>
  </si>
  <si>
    <t>MONTAGEM E DESMONTAGEM DE FÔRMA DE VIGA, ESCORAMENTO METÁLICO, PÉ-DIREITO DUPLO, EM CHAPA DE MADEIRA PLASTIFICADA, 12 UTILIZAÇÕES. AF_12/2015</t>
  </si>
  <si>
    <t>MONTAGEM E DESMONTAGEM DE FÔRMA DE VIGA, ESCORAMENTO COM GARFO DE MADEIRA, PÉ-DIREITO SIMPLES, EM CHAPA DE MADEIRA PLASTIFICADA, 12 UTILIZAÇÕES. AF_12/2015</t>
  </si>
  <si>
    <t>MONTAGEM E DESMONTAGEM DE FÔRMA DE VIGA, ESCORAMENTO METÁLICO, PÉ-DIREITO SIMPLES, EM CHAPA DE MADEIRA PLASTIFICADA, 12 UTILIZAÇÕES. AF_12/2015</t>
  </si>
  <si>
    <t>MONTAGEM E DESMONTAGEM DE FÔRMA DE VIGA, ESCORAMENTO COM GARFO DE MADEIRA, PÉ-DIREITO DUPLO, EM CHAPA DE MADEIRA PLASTIFICADA, 14 UTILIZAÇÕES. AF_12/2015</t>
  </si>
  <si>
    <t>MONTAGEM E DESMONTAGEM DE FÔRMA DE VIGA, ESCORAMENTO METÁLICO, PÉ-DIREITO DUPLO, EM CHAPA DE MADEIRA PLASTIFICADA, 14 UTILIZAÇÕES. AF_12/2015</t>
  </si>
  <si>
    <t>MONTAGEM E DESMONTAGEM DE FÔRMA DE VIGA, ESCORAMENTO COM GARFO DE MADEIRA, PÉ-DIREITO SIMPLES, EM CHAPA DE MADEIRA PLASTIFICADA, 14 UTILIZAÇÕES. AF_12/2015</t>
  </si>
  <si>
    <t>MONTAGEM E DESMONTAGEM DE FÔRMA DE VIGA, ESCORAMENTO METÁLICO, PÉ-DIREITO SIMPLES, EM CHAPA DE MADEIRA PLASTIFICADA, 14 UTILIZAÇÕES. AF_12/2015</t>
  </si>
  <si>
    <t>MONTAGEM E DESMONTAGEM DE FÔRMA DE VIGA, ESCORAMENTO COM GARFO DE MADEIRA, PÉ-DIREITO DUPLO, EM CHAPA DE MADEIRA PLASTIFICADA, 18 UTILIZAÇÕES. AF_12/2015</t>
  </si>
  <si>
    <t>MONTAGEM E DESMONTAGEM DE FÔRMA DE VIGA, ESCORAMENTO METÁLICO, PÉ-DIREITO DUPLO, EM CHAPA DE MADEIRA PLASTIFICADA, 18 UTILIZAÇÕES. AF_12/2015</t>
  </si>
  <si>
    <t>MONTAGEM E DESMONTAGEM DE FÔRMA DE VIGA, ESCORAMENTO COM GARFO DE MADEIRA, PÉ-DIREITO SIMPLES, EM CHAPA DE MADEIRA PLASTIFICADA, 18 UTILIZAÇÕES. AF_12/2015</t>
  </si>
  <si>
    <t>MONTAGEM E DESMONTAGEM DE FÔRMA DE VIGA, ESCORAMENTO METÁLICO, PÉ-DIREITO SIMPLES, EM CHAPA DE MADEIRA PLASTIFICADA, 18 UTILIZAÇÕES. AF_12/2015</t>
  </si>
  <si>
    <t>MONTAGEM E DESMONTAGEM DE FÔRMA DE LAJE MACIÇA COM ÁREA MÉDIA MENOR OU IGUAL A 20 M², PÉ-DIREITO SIMPLES, EM MADEIRA SERRADA, 1 UTILIZAÇÃO. AF_12/2015</t>
  </si>
  <si>
    <t>MONTAGEM E DESMONTAGEM DE FÔRMA DE LAJE MACIÇA COM ÁREA MÉDIA MAIOR QUE 20 M², PÉ-DIREITO SIMPLES, EM MADEIRA SERRADA, 1 UTILIZAÇÃO. AF_12/2015</t>
  </si>
  <si>
    <t>MONTAGEM E DESMONTAGEM DE FÔRMA DE LAJE MACIÇA COM ÁREA MÉDIA MENOR OU IGUAL A 20 M², PÉ-DIREITO SIMPLES, EM MADEIRA SERRADA, 2 UTILIZAÇÕES. AF_12/2015</t>
  </si>
  <si>
    <t>MONTAGEM E DESMONTAGEM DE FÔRMA DE LAJE MACIÇA COM ÁREA MÉDIA MAIOR QUE 20 M², PÉ-DIREITO SIMPLES, EM MADEIRA SERRADA, 2 UTILIZAÇÕES. AF_12/2015</t>
  </si>
  <si>
    <t>MONTAGEM E DESMONTAGEM DE FÔRMA DE LAJE MACIÇA COM ÁREA MÉDIA MENOR OU IGUAL A 20 M², PÉ-DIREITO SIMPLES, EM MADEIRA SERRADA, 4 UTILIZAÇÕES. AF_12/2015</t>
  </si>
  <si>
    <t>MONTAGEM E DESMONTAGEM DE FÔRMA DE LAJE MACIÇA COM ÁREA MÉDIA MAIOR QUE 20 M², PÉ-DIREITO SIMPLES, EM MADEIRA SERRADA, 4 UTILIZAÇÕES. AF_12/2015</t>
  </si>
  <si>
    <t>MONTAGEM E DESMONTAGEM DE FÔRMA DE LAJE NERVURADA COM CUBETA E ASSOALHO COM ÁREA MÉDIA MENOR OU IGUAL A 20 M², PÉ-DIREITO DUPLO, EM CHAPA DE MADEIRA COMPENSADA RESINADA, 8 UTILIZAÇÕES. AF_12/2015</t>
  </si>
  <si>
    <t>MONTAGEM E DESMONTAGEM DE FÔRMA DE LAJE NERVURADA COM CUBETA E ASSOALHO COM ÁREA MÉDIA MAIOR QUE 20 M², PÉ-DIREITO DUPLO, EM CHAPA DE MADEIRA COMPENSADA RESINADA, 8 UTILIZAÇÕES. AF_12/2015</t>
  </si>
  <si>
    <t>MONTAGEM E DESMONTAGEM DE FÔRMA DE LAJE NERVURADA COM CUBETA E ASSOALHO COM ÁREA MÉDIA MENOR OU IGUAL A 20 M², PÉ-DIREITO SIMPLES, EM CHAPA DE MADEIRA COMPENSADA RESINADA, 8 UTILIZAÇÕES. AF_12/2015</t>
  </si>
  <si>
    <t>MONTAGEM E DESMONTAGEM DE FÔRMA DE LAJE NERVURADA COM CUBETA E ASSOALHO COM ÁREA MÉDIA MAIOR QUE 20 M², PÉ-DIREITO SIMPLES, EM CHAPA DE MADEIRA COMPENSADA RESINADA, 8 UTILIZAÇÕES. AF_12/2015</t>
  </si>
  <si>
    <t>MONTAGEM E DESMONTAGEM DE FÔRMA DE LAJE NERVURADA COM CUBETA E ASSOALHO COM ÁREA MÉDIA MENOR OU IGUAL A 20 M², PÉ-DIREITO DUPLO, EM CHAPA DE MADEIRA COMPENSADA RESINADA, 10 UTILIZAÇÕES. AF_12/2015</t>
  </si>
  <si>
    <t>MONTAGEM E DESMONTAGEM DE FÔRMA DE LAJE NERVURADA COM CUBETA E ASSOALHO COM ÁREA MÉDIA MAIOR QUE 20 M², PÉ-DIREITO DUPLO, EM CHAPA DE MADEIRA COMPENSADA RESINADA, 10 UTILIZAÇÕES. AF_12/2015</t>
  </si>
  <si>
    <t>MONTAGEM E DESMONTAGEM DE FÔRMA DE LAJE NERVURADA COM CUBETA E ASSOALHO COM ÁREA MÉDIA MENOR OU IGUAL A 20 M², PÉ-DIREITO SIMPLES, EM CHAPA DE MADEIRA COMPENSADA RESINADA, 10 UTILIZAÇÕES. AF_12/2015</t>
  </si>
  <si>
    <t>MONTAGEM E DESMONTAGEM DE FÔRMA DE LAJE NERVURADA COM CUBETA E ASSOALHO COM ÁREA MÉDIA MAIOR QUE 20 M², PÉ-DIREITO SIMPLES, EM CHAPA DE MADEIRA COMPENSADA RESINADA, 10 UTILIZAÇÕES. AF_12/2015</t>
  </si>
  <si>
    <t>MONTAGEM E DESMONTAGEM DE FÔRMA DE LAJE NERVURADA COM CUBETA E ASSOALHO COM ÁREA MÉDIA MENOR OU IGUAL A 20 M², PÉ-DIREITO DUPLO, EM CHAPA DE MADEIRA COMPENSADA RESINADA, 12 UTILIZAÇÕES. AF_12/2015</t>
  </si>
  <si>
    <t>MONTAGEM E DESMONTAGEM DE FÔRMA DE LAJE NERVURADA COM CUBETA E ASSOALHO COM ÁREA MÉDIA MAIOR QUE 20 M², PÉ-DIREITO DUPLO, EM CHAPA DE MADEIRA COMPENSADA RESINADA, 12 UTILIZAÇÕES. AF_12/2015</t>
  </si>
  <si>
    <t>MONTAGEM E DESMONTAGEM DE FÔRMA DE LAJE NERVURADA COM CUBETA E ASSOALHO COM ÁREA MÉDIA MENOR OU IGUAL A 20 M², PÉ-DIREITO SIMPLES, EM CHAPA DE MADEIRA COMPENSADA RESINADA, 12 UTILIZAÇÕES. AF_12/2015</t>
  </si>
  <si>
    <t>MONTAGEM E DESMONTAGEM DE FÔRMA DE LAJE NERVURADA COM CUBETA E ASSOALHO COM ÁREA MÉDIA MAIOR QUE 20 M², PÉ-DIREITO SIMPLES, EM CHAPA DE MADEIRA COMPENSADA RESINADA, 12 UTILIZAÇÕES. AF_12/2015</t>
  </si>
  <si>
    <t>MONTAGEM E DESMONTAGEM DE FÔRMA DE LAJE NERVURADA COM CUBETA E ASSOALHO COM ÁREA MÉDIA MENOR OU IGUAL A 20 M², PÉ-DIREITO DUPLO, EM CHAPA DE MADEIRA COMPENSADA RESINADA, 14 UTILIZAÇÕES. AF_12/2015</t>
  </si>
  <si>
    <t>MONTAGEM E DESMONTAGEM DE FÔRMA DE LAJE NERVURADA COM CUBETA E ASSOALHO COM ÁREA MÉDIA MAIOR QUE 20 M², PÉ-DIREITO DUPLO, EM CHAPA DE MADEIRA COMPENSADA RESINADA, 14 UTILIZAÇÕES. AF_12/2015</t>
  </si>
  <si>
    <t>MONTAGEM E DESMONTAGEM DE FÔRMA DE LAJE NERVURADA COM CUBETA E ASSOALHO COM ÁREA MÉDIA MENOR OU IGUAL A 20 M², PÉ-DIREITO SIMPLES, EM CHAPA DE MADEIRA COMPENSADA RESINADA, 14 UTILIZAÇÕES. AF_12/2015</t>
  </si>
  <si>
    <t>MONTAGEM E DESMONTAGEM DE FÔRMA DE LAJE NERVURADA COM CUBETA E ASSOALHO COM ÁREA MÉDIA MAIOR QUE 20 M², PÉ-DIREITO SIMPLES, EM CHAPA DE MADEIRA COMPENSADA RESINADA, 14 UTILIZAÇÕES. AF_12/2015</t>
  </si>
  <si>
    <t>MONTAGEM E DESMONTAGEM DE FÔRMA DE LAJE NERVURADA COM CUBETA E ASSOALHO COM ÁREA MÉDIA MENOR OU IGUAL A 20 M², PÉ-DIREITO DUPLO, EM CHAPA DE MADEIRA COMPENSADA RESINADA, 18 UTILIZAÇÕES. AF_12/2015</t>
  </si>
  <si>
    <t>MONTAGEM E DESMONTAGEM DE FÔRMA DE LAJE NERVURADA COM CUBETA E ASSOALHO COM ÁREA MÉDIA MAIOR QUE 20 M², PÉ-DIREITO DUPLO, EM CHAPA DE MADEIRA COMPENSADA RESINADA, 18 UTILIZAÇÕES. AF_12/2015</t>
  </si>
  <si>
    <t>MONTAGEM E DESMONTAGEM DE FÔRMA DE LAJE NERVURADA COM CUBETA E ASSOALHO COM ÁREA MÉDIA MENOR OU IGUAL A 20 M², PÉ-DIREITO SIMPLES, EM CHAPA DE MADEIRA COMPENSADA RESINADA, 18 UTILIZAÇÕES. AF_12/2015</t>
  </si>
  <si>
    <t>MONTAGEM E DESMONTAGEM DE FÔRMA DE LAJE NERVURADA COM CUBETA E ASSOALHO COM ÁREA MÉDIA MAIOR QUE 20 M², PÉ-DIREITO SIMPLES, EM CHAPA DE MADEIRA COMPENSADA RESINADA, 18 UTILIZAÇÕES. AF_12/2015</t>
  </si>
  <si>
    <t>MONTAGEM E DESMONTAGEM DE FÔRMA DE LAJE MACIÇA COM ÁREA MÉDIA MENOR OU IGUAL A 20 M², PÉ-DIREITO DUPLO, EM CHAPA DE MADEIRA COMPENSADA RESINADA, 2 UTILIZAÇÕES. AF_12/2015</t>
  </si>
  <si>
    <t>MONTAGEM E DESMONTAGEM DE FÔRMA DE LAJE MACIÇA COM ÁREA MÉDIA MAIOR QUE 20 M², PÉ-DIREITO DUPLO, EM CHAPA DE MADEIRA COMPENSADA RESINADA, 2 UTILIZAÇÕES. AF_12/2015</t>
  </si>
  <si>
    <t>MONTAGEM E DESMONTAGEM DE FÔRMA DE LAJE MACIÇA COM ÁREA MÉDIA MENOR OU IGUAL A 20 M², PÉ-DIREITO SIMPLES, EM CHAPA DE MADEIRA COMPENSADA RESINADA, 2 UTILIZAÇÕES. AF_12/2015</t>
  </si>
  <si>
    <t>MONTAGEM E DESMONTAGEM DE FÔRMA DE LAJE MACIÇA COM ÁREA MÉDIA MAIOR QUE 20 M², PÉ-DIREITO SIMPLES, EM CHAPA DE MADEIRA COMPENSADA RESINADA, 2 UTILIZAÇÕES. AF_12/2015</t>
  </si>
  <si>
    <t>MONTAGEM E DESMONTAGEM DE FÔRMA DE LAJE MACIÇA COM ÁREA MÉDIA MENOR OU IGUAL A 20 M², PÉ-DIREITO DUPLO, EM CHAPA DE MADEIRA COMPENSADA RESINADA, 4 UTILIZAÇÕES. AF_12/2015</t>
  </si>
  <si>
    <t>MONTAGEM E DESMONTAGEM DE FÔRMA DE LAJE MACIÇA COM ÁREA MÉDIA MAIOR QUE 20 M², PÉ-DIREITO DUPLO, EM CHAPA DE MADEIRA COMPENSADA RESINADA, 4 UTILIZAÇÕES. AF_12/2015</t>
  </si>
  <si>
    <t>MONTAGEM E DESMONTAGEM DE FÔRMA DE LAJE MACIÇA COM ÁREA MÉDIA MENOR OU IGUAL A 20 M², PÉ-DIREITO SIMPLES, EM CHAPA DE MADEIRA COMPENSADA RESINADA, 4 UTILIZAÇÕES. AF_12/2015</t>
  </si>
  <si>
    <t>MONTAGEM E DESMONTAGEM DE FÔRMA DE LAJE MACIÇA COM ÁREA MÉDIA MAIOR QUE 20 M², PÉ-DIREITO SIMPLES, EM CHAPA DE MADEIRA COMPENSADA RESINADA, 4 UTILIZAÇÕES. AF_12/2015</t>
  </si>
  <si>
    <t>MONTAGEM E DESMONTAGEM DE FÔRMA DE LAJE MACIÇA COM ÁREA MÉDIA MAIOR QUE 20 M², PÉ-DIREITO DUPLO, EM CHAPA DE MADEIRA COMPENSADA RESINADA, 6 UTILIZAÇÕES. AF_12/2015</t>
  </si>
  <si>
    <t>MONTAGEM E DESMONTAGEM DE FÔRMA DE LAJE MACIÇA COM ÁREA MÉDIA MENOR OU IGUAL A 20 M², PÉ-DIREITO DUPLO, EM CHAPA DE MADEIRA COMPENSADA RESINADA, 6 UTILIZAÇÕES. AF_12/2015</t>
  </si>
  <si>
    <t>MONTAGEM E DESMONTAGEM DE FÔRMA DE LAJE MACIÇA COM ÁREA MÉDIA MENOR OU IGUAL A 20 M², PÉ-DIREITO SIMPLES, EM CHAPA DE MADEIRA COMPENSADA RESINADA, 6 UTILIZAÇÕES. AF_12/2015</t>
  </si>
  <si>
    <t>MONTAGEM E DESMONTAGEM DE FÔRMA DE LAJE MACIÇA COM ÁREA MÉDIA MAIOR QUE 20 M², PÉ-DIREITO SIMPLES, EM CHAPA DE MADEIRA COMPENSADA RESINADA, 6 UTILIZAÇÕES. AF_12/2015</t>
  </si>
  <si>
    <t>MONTAGEM E DESMONTAGEM DE FÔRMA DE LAJE MACIÇA COM ÁREA MÉDIA MENOR OU IGUAL A 20 M², PÉ-DIREITO DUPLO, EM CHAPA DE MADEIRA COMPENSADA RESINADA, 8 UTILIZAÇÕES. AF_12/2015</t>
  </si>
  <si>
    <t>MONTAGEM E DESMONTAGEM DE FÔRMA DE LAJE MACIÇA COM ÁREA MÉDIA MAIOR QUE 20 M², PÉ-DIREITO DUPLO, EM CHAPA DE MADEIRA COMPENSADA RESINADA, 8 UTILIZAÇÕES. AF_12/2015</t>
  </si>
  <si>
    <t>MONTAGEM E DESMONTAGEM DE FÔRMA DE LAJE MACIÇA COM ÁREA MÉDIA MENOR OU IGUAL A 20 M², PÉ-DIREITO SIMPLES, EM CHAPA DE MADEIRA COMPENSADA RESINADA, 8 UTILIZAÇÕES. AF_12/2015</t>
  </si>
  <si>
    <t>MONTAGEM E DESMONTAGEM DE FÔRMA DE LAJE MACIÇA COM ÁREA MÉDIA MAIOR QUE 20 M², PÉ-DIREITO SIMPLES, EM CHAPA DE MADEIRA COMPENSADA RESINADA, 8 UTILIZAÇÕES. AF_12/2015</t>
  </si>
  <si>
    <t>MONTAGEM E DESMONTAGEM DE FÔRMA DE LAJE MACIÇA COM ÁREA MÉDIA MENOR OU IGUAL A 20 M², PÉ-DIREITO DUPLO, EM CHAPA DE MADEIRA COMPENSADA PLASTIFICADA, 10 UTILIZAÇÕES. AF_12/2015</t>
  </si>
  <si>
    <t>MONTAGEM E DESMONTAGEM DE FÔRMA DE LAJE MACIÇA COM ÁREA MÉDIA MAIOR QUE 20 M², PÉ-DIREITO DUPLO, EM CHAPA DE MADEIRA COMPENSADA PLASTIFICADA, 10 UTILIZAÇÕES. AF_12/2015</t>
  </si>
  <si>
    <t>MONTAGEM E DESMONTAGEM DE FÔRMA DE LAJE MACIÇA COM ÁREA MÉDIA MENOR OU IGUAL A 20 M², PÉ-DIREITO SIMPLES, EM CHAPA DE MADEIRA COMPENSADA PLASTIFICADA, 10 UTILIZAÇÕES. AF_12/2015</t>
  </si>
  <si>
    <t>MONTAGEM E DESMONTAGEM DE FÔRMA DE LAJE MACIÇA COM ÁREA MÉDIA MAIOR QUE 20 M², PÉ-DIREITO SIMPLES, EM CHAPA DE MADEIRA COMPENSADA PLASTIFICADA, 10 UTILIZAÇÕES. AF_12/2015</t>
  </si>
  <si>
    <t>MONTAGEM E DESMONTAGEM DE FÔRMA DE LAJE MACIÇA COM ÁREA MÉDIA MENOR OU IGUAL A 20 M², PÉ-DIREITO DUPLO, EM CHAPA DE MADEIRA COMPENSADA PLASTIFICADA, 12 UTILIZAÇÕES. AF_12/2015</t>
  </si>
  <si>
    <t>MONTAGEM E DESMONTAGEM DE FÔRMA DE LAJE MACIÇA COM ÁREA MÉDIA MAIOR QUE 20 M², PÉ-DIREITO DUPLO, EM CHAPA DE MADEIRA COMPENSADA PLASTIFICADA, 12 UTILIZAÇÕES. AF_12/2015</t>
  </si>
  <si>
    <t>MONTAGEM E DESMONTAGEM DE FÔRMA DE LAJE MACIÇA COM ÁREA MÉDIA MENOR OU IGUAL A 20 M², PÉ-DIREITO SIMPLES, EM CHAPA DE MADEIRA COMPENSADA PLASTIFICADA, 12 UTILIZAÇÕES. AF_12/2015</t>
  </si>
  <si>
    <t>MONTAGEM E DESMONTAGEM DE FÔRMA DE LAJE MACIÇA COM ÁREA MÉDIA MAIOR QUE 20 M², PÉ-DIREITO SIMPLES, EM CHAPA DE MADEIRA COMPENSADA PLASTIFICADA, 12 UTILIZAÇÕES. AF_12/2015</t>
  </si>
  <si>
    <t>MONTAGEM E DESMONTAGEM DE FÔRMA DE LAJE MACIÇA COM ÁREA MÉDIA MENOR OU IGUAL A 20 M², PÉ-DIREITO DUPLO, EM CHAPA DE MADEIRA COMPENSADA PLASTIFICADA, 14 UTILIZAÇÕES. AF_12/2015</t>
  </si>
  <si>
    <t>MONTAGEM E DESMONTAGEM DE FÔRMA DE LAJE MACIÇA COM ÁREA MÉDIA MAIOR QUE 20 M², PÉ-DIREITO DUPLO, EM CHAPA DE MADEIRA COMPENSADA PLASTIFICADA, 14 UTILIZAÇÕES. AF_12/2015</t>
  </si>
  <si>
    <t>MONTAGEM E DESMONTAGEM DE FÔRMA DE LAJE MACIÇA COM ÁREA MÉDIA MENOR OU IGUAL A 20 M², PÉ-DIREITO SIMPLES, EM CHAPA DE MADEIRA COMPENSADA PLASTIFICADA, 14 UTILIZAÇÕES. AF_12/2015</t>
  </si>
  <si>
    <t>MONTAGEM E DESMONTAGEM DE FÔRMA DE LAJE MACIÇA COM ÁREA MÉDIA MAIOR QUE 20 M², PÉ-DIREITO SIMPLES, EM CHAPA DE MADEIRA COMPENSADA PLASTIFICADA, 14 UTILIZAÇÕES. AF_12/2015</t>
  </si>
  <si>
    <t>MONTAGEM E DESMONTAGEM DE FÔRMA DE LAJE MACIÇA COM ÁREA MÉDIA MENOR OU IGUAL A 20 M², PÉ-DIREITO DUPLO, EM CHAPA DE MADEIRA COMPENSADA PLASTIFICADA, 18 UTILIZAÇÕES. AF_12/2015</t>
  </si>
  <si>
    <t>MONTAGEM E DESMONTAGEM DE FÔRMA DE LAJE MACIÇA COM ÁREA MÉDIA MAIOR QUE 20 M², PÉ-DIREITO DUPLO, EM CHAPA DE MADEIRA COMPENSADA PLASTIFICADA, 18 UTILIZAÇÕES. AF_12/2015</t>
  </si>
  <si>
    <t>MONTAGEM E DESMONTAGEM DE FÔRMA DE LAJE MACIÇA COM ÁREA MÉDIA MENOR OU IGUAL A 20 M², PÉ-DIREITO SIMPLES, EM CHAPA DE MADEIRA COMPENSADA PLASTIFICADA, 18 UTILIZAÇÕES. AF_12/2015</t>
  </si>
  <si>
    <t>MONTAGEM E DESMONTAGEM DE FÔRMA DE LAJE MACIÇA COM ÁREA MÉDIA MAIOR QUE 20 M², PÉ-DIREITO SIMPLES, EM CHAPA DE MADEIRA COMPENSADA PLASTIFICADA, 18 UTILIZAÇÕES. AF_12/2015</t>
  </si>
  <si>
    <t>FABRICAÇÃO DE FÔRMA PARA ESCADAS, COM 2 LANCES, EM CHAPA DE MADEIRA COMPENSADA PLASTIFICADA, E=18 MM. AF_01/2017</t>
  </si>
  <si>
    <t>FABRICAÇÃO DE FÔRMA PARA ESCADAS, COM 2 LANCES, EM CHAPA DE MADEIRA COMPENSADA RESINADA, E= 17 MM. AF_01/2017</t>
  </si>
  <si>
    <t>FABRICAÇÃO DE FÔRMA PARA ESCADAS, COM 2 LANCES, EM MADEIRA SERRADA, E=25 MM. AF_01/2017</t>
  </si>
  <si>
    <t>MONTAGEM E DESMONTAGEM DE FÔRMA PARA ESCADAS, COM 2 LANCES, EM MADEIRA SERRADA, 1 UTILIZAÇÃO. AF_01/2017</t>
  </si>
  <si>
    <t>MONTAGEM E DESMONTAGEM DE FÔRMA PARA ESCADAS, COM 2 LANCES, EM MADEIRA SERRADA, 2 UTILIZAÇÕES. AF_01/2017</t>
  </si>
  <si>
    <t>MONTAGEM E DESMONTAGEM DE FÔRMA PARA ESCADAS, COM 2 LANCES, EM CHAPA DE MADEIRA COMPENSADA RESINADA, 4 UTILIZAÇÕES. AF_01/2017</t>
  </si>
  <si>
    <t>MONTAGEM E DESMONTAGEM DE FÔRMA PARA ESCADAS, COM 2 LANCES, EM CHAPA DE MADEIRA COMPENSADA PLASTIFICADA, 6 UTILIZAÇÕES. AF_01/2017</t>
  </si>
  <si>
    <t>MONTAGEM E DESMONTAGEM DE FÔRMA PARA ESCADAS, COM 2 LANCES, EM CHAPA DE MADEIRA COMPENSADA PLASTIFICADA, 8 UTILIZAÇÕES. AF_01/2017</t>
  </si>
  <si>
    <t>MONTAGEM E DESMONTAGEM DE FÔRMA PARA ESCADAS, COM 2 LANCES, EM CHAPA DE MADEIRA COMPENSADA PLASTIFICADA, 10 UTILIZAÇÕES. AF_01/2017</t>
  </si>
  <si>
    <t>FABRICAÇÃO DE FÔRMA PARA PILARES CIRCULARES, EM CHAPA DE MADEIRA COMPENSADA RESINADA. AF_06/2017</t>
  </si>
  <si>
    <t>MONTAGEM E DESMONTAGEM DE FÔRMA DE PILARES CIRCULARES, COM ÁREA MÉDIA DAS SEÇÕES MENOR OU IGUAL A 0,28 M², PÉ-DIREITO SIMPLES, EM MADEIRA, 2 UTILIZAÇÕES. AF_06/2017</t>
  </si>
  <si>
    <t>MONTAGEM E DESMONTAGEM DE FÔRMA DE PILARES CIRCULARES, COM ÁREA MÉDIA DAS SEÇÕES MAIOR QUE 0,28 M², PÉ-DIREITO SIMPLES, EM MADEIRA, 2 UTILIZAÇÕES. AF_06/2017</t>
  </si>
  <si>
    <t>MONTAGEM E DESMONTAGEM DE FÔRMA DE PILARES CIRCULARES, COM ÁREA MÉDIA DAS SEÇÕES MENOR OU IGUAL A 0,28 M², PÉ-DIREITO DUPLO, EM MADEIRA, 2 UTILIZAÇÕES. AF_06/2017</t>
  </si>
  <si>
    <t>FABRICAÇÃO, MONTAGEM E DESMONTAGEM DE FÔRMA PARA SAPATA, EM MADEIRA SERRADA, E=25 MM, 1 UTILIZAÇÃO. AF_06/2017</t>
  </si>
  <si>
    <t>FABRICAÇÃO, MONTAGEM E DESMONTAGEM DE FÔRMA PARA VIGA BALDRAME, EM MADEIRA SERRADA, E=25 MM, 1 UTILIZAÇÃO. AF_06/2017</t>
  </si>
  <si>
    <t>FABRICAÇÃO, MONTAGEM E DESMONTAGEM DE FÔRMA PARA BLOCO DE COROAMENTO, EM MADEIRA SERRADA, E=25 MM, 2 UTILIZAÇÕES. AF_06/2017</t>
  </si>
  <si>
    <t>FABRICAÇÃO, MONTAGEM E DESMONTAGEM DE FÔRMA PARA SAPATA, EM MADEIRA SERRADA, E=25 MM, 2 UTILIZAÇÕES. AF_06/2017</t>
  </si>
  <si>
    <t>FABRICAÇÃO, MONTAGEM E DESMONTAGEM DE FÔRMA PARA VIGA BALDRAME, EM MADEIRA SERRADA, E=25 MM, 2 UTILIZAÇÕES. AF_06/2017</t>
  </si>
  <si>
    <t>FABRICAÇÃO, MONTAGEM E DESMONTAGEM DE FÔRMA PARA BLOCO DE COROAMENTO, EM MADEIRA SERRADA, E=25 MM, 4 UTILIZAÇÕES. AF_06/2017</t>
  </si>
  <si>
    <t>FABRICAÇÃO, MONTAGEM E DESMONTAGEM DE FÔRMA PARA SAPATA, EM MADEIRA SERRADA, E=25 MM, 4 UTILIZAÇÕES. AF_06/2017</t>
  </si>
  <si>
    <t>FABRICAÇÃO, MONTAGEM E DESMONTAGEM DE FÔRMA PARA VIGA BALDRAME, EM MADEIRA SERRADA, E=25 MM, 4 UTILIZAÇÕES. AF_06/2017</t>
  </si>
  <si>
    <t>FABRICAÇÃO, MONTAGEM E DESMONTAGEM DE FÔRMA PARA BLOCO DE COROAMENTO, EM CHAPA DE MADEIRA COMPENSADA RESINADA, E=17 MM, 2 UTILIZAÇÕES. AF_06/2017</t>
  </si>
  <si>
    <t>FABRICAÇÃO, MONTAGEM E DESMONTAGEM DE FÔRMA PARA SAPATA, EM CHAPA DE MADEIRA COMPENSADA RESINADA, E=17 MM, 2 UTILIZAÇÕES. AF_06/2017</t>
  </si>
  <si>
    <t>FABRICAÇÃO, MONTAGEM E DESMONTAGEM DE FÔRMA PARA VIGA BALDRAME, EM CHAPA DE MADEIRA COMPENSADA RESINADA, E=17 MM, 2 UTILIZAÇÕES. AF_06/2017</t>
  </si>
  <si>
    <t>FABRICAÇÃO, MONTAGEM E DESMONTAGEM DE FÔRMA PARA BLOCO DE COROAMENTO, EM CHAPA DE MADEIRA COMPENSADA RESINADA, E=17 MM, 4 UTILIZAÇÕES. AF_06/2017</t>
  </si>
  <si>
    <t>FABRICAÇÃO, MONTAGEM E DESMONTAGEM DE FÔRMA PARA SAPATA, EM CHAPA DE MADEIRA COMPENSADA RESINADA, E=17 MM, 4 UTILIZAÇÕES. AF_06/2017</t>
  </si>
  <si>
    <t>FABRICAÇÃO, MONTAGEM E DESMONTAGEM DE FÔRMA PARA VIGA BALDRAME, EM CHAPA DE MADEIRA COMPENSADA RESINADA, E=17 MM, 4 UTILIZAÇÕES. AF_06/2017</t>
  </si>
  <si>
    <t>ARMAÇÃO DE BLOCO, VIGA BALDRAME E SAPATA UTILIZANDO AÇO CA-60 DE 5 MM - MONTAGEM. AF_06/2017</t>
  </si>
  <si>
    <t>MONTAGEM E DESMONTAGEM DE FÔRMA DE PILARES CIRCULARES, COM ÁREA MÉDIA DAS SEÇÕES MAIOR QUE 0,28 M², PÉ-DIREITO DUPLO, EM MADEIRA, 2 UTILIZAÇÕES.  AF_06/2017</t>
  </si>
  <si>
    <t>73771/1</t>
  </si>
  <si>
    <t>PROTENSAO DE TIRANTES DE BARRA DE ACO CA-50 EXCL MATERIAIS</t>
  </si>
  <si>
    <t>ARMACAO ACO CA-50 P/1,0M3 DE CONCRETO</t>
  </si>
  <si>
    <t>73994/1</t>
  </si>
  <si>
    <t>ARMACAO EM TELA DE ACO SOLDADA NERVURADA Q-138, ACO CA-60, 4,2MM, MALHA 10X10CM</t>
  </si>
  <si>
    <t>79504/1</t>
  </si>
  <si>
    <t>TIRANTES P/PROTENSAO E ANCORAGEM EM ROCHA C/ 6 FIOS ACO DURO 8MM .</t>
  </si>
  <si>
    <t>79504/2</t>
  </si>
  <si>
    <t>TIRANTES P/PROTENSAO E ANCORAGEM EM ROCHA C/ 8 FIOS ACO DURO 8MM .</t>
  </si>
  <si>
    <t>79504/3</t>
  </si>
  <si>
    <t>TIRANTES P/PROTENSAO E ANCORAGEM EM ROCHA C/10 FIOS ACO DURO 8MM .</t>
  </si>
  <si>
    <t>79504/4</t>
  </si>
  <si>
    <t>TIRANTES P/PROTENSAO E ANCORAGEM EM ROCHA C/12 FIOS ACO DURO 8MM .</t>
  </si>
  <si>
    <t>79504/5</t>
  </si>
  <si>
    <t>TIRANTE PROTENDIDO P/  ANCORAGEM EM SOLO  C/ 6 FIOS ACO DURO 8MM, INCLUSIVE PROTEÇÃO ANTICORR0SIVA.</t>
  </si>
  <si>
    <t>79504/6</t>
  </si>
  <si>
    <t>TIRANTES P/PROTENSAO E ANCORAGEM EM SOLO TRECHO LIVRE C/ 8 FIOS ACO DURO 8MM INCLUSIVE PROTECAO ANTICORROSIVA.</t>
  </si>
  <si>
    <t>79504/7</t>
  </si>
  <si>
    <t>TIRANTES P/PROTENSAO E ANCORAGEM EM SOLO TRECHO LIVRE C/10 FIOS ACO DURO 8MM INCLUSIVE PROTECAO ANTICORROSIVA.</t>
  </si>
  <si>
    <t>79504/8</t>
  </si>
  <si>
    <t>TIRANTES P/PROTENSAO E ANCORAGEM EM SOLO TRECHO LIVRE C/16 FIOS ACO DURO 8MM INCLUSIVE PROTECAO ANTICORROSIVA.</t>
  </si>
  <si>
    <t>79504/9</t>
  </si>
  <si>
    <t>TIRANTES P/PROTENSAO E ANCORAGEM EM SOLO TRECHO ANCOR C/ 6 FIOS ACO DURO 8MM , INCLUSIVE PROTECAO ANTICORROSIVA.</t>
  </si>
  <si>
    <t>79504/10</t>
  </si>
  <si>
    <t>TIRANTES P/PROTENSAO E ANCORAGEM EM SOLO TRECHO ANCOR C/ 8 FIOS ACO DURO 8MM , INCLUSIVE PROTECAO ANTICORROSIVA.</t>
  </si>
  <si>
    <t>79504/11</t>
  </si>
  <si>
    <t>TIRANTES P/PROTENSAO E ANCORAGEM EM SOLO TRECHO ANCOR C/10 FIOS ACO DURO 8MM .</t>
  </si>
  <si>
    <t>79504/12</t>
  </si>
  <si>
    <t>TIRANTES P/PROTENSAO E ANCORAGEM EM SOLO TRECHO ANCOR C/16 FIOS ACO DURO 8MM .</t>
  </si>
  <si>
    <t>ARMACAO EM TELA DE ACO SOLDADA NERVURADA Q-92, ACO CA-60, 4,2MM, MALHA 15X15CM</t>
  </si>
  <si>
    <t>ARMAÇÃO VERTICAL DE ALVENARIA ESTRUTURAL; DIÂMETRO DE 10,0 MM. AF_01/2015</t>
  </si>
  <si>
    <t>ARMAÇÃO VERTICAL DE ALVENARIA ESTRUTURAL; DIÂMETRO DE 12,5 MM. AF_01/2015</t>
  </si>
  <si>
    <t>ARMAÇÃO DE CINTA DE ALVENARIA ESTRUTURAL; DIÂMETRO DE 10,0 MM. AF_01/2015</t>
  </si>
  <si>
    <t>ARMAÇÃO DE VERGA E CONTRAVERGA DE ALVENARIA ESTRUTURAL; DIÂMETRO DE 8,0 MM. AF_01/2015</t>
  </si>
  <si>
    <t>ARMAÇÃO DE VERGA E CONTRAVERGA DE ALVENARIA ESTRUTURAL; DIÂMETRO DE 10,0 MM. AF_01/2015</t>
  </si>
  <si>
    <t>ARMAÇÃO DO SISTEMA DE PAREDES DE CONCRETO, EXECUTADA EM PAREDES DE EDIFICAÇÕES DE MÚLTIPLOS PAVIMENTOS, TELA Q-138. AF_06/2015</t>
  </si>
  <si>
    <t>ARMAÇÃO DO SISTEMA DE PAREDES DE CONCRETO, EXECUTADA EM PAREDES DE EDIFICAÇÕES TÉRREAS OU DE MÚLTIPLOS PAVIMENTOS, TELA Q-92. AF_06/2015</t>
  </si>
  <si>
    <t>ARMAÇÃO DO SISTEMA DE PAREDES DE CONCRETO, EXECUTADA EM PAREDES DE EDIFICAÇÕES TÉRREAS, TELA Q-61. AF_06/2015</t>
  </si>
  <si>
    <t>ARMAÇÃO DO SISTEMA DE PAREDES DE CONCRETO, EXECUTADA COMO ARMADURA POSITIVA DE LAJES, TELA Q-138. AF_06/2015</t>
  </si>
  <si>
    <t>ARMAÇÃO DO SISTEMA DE PAREDES DE CONCRETO, EXECUTADA COMO ARMADURA NEGATIVA DE LAJES, TELA T-196. AF_06/2015</t>
  </si>
  <si>
    <t>ARMAÇÃO DO SISTEMA DE PAREDES DE CONCRETO, EXECUTADA COMO ARMADURA POSITIVA DE LAJES, TELA Q-113. AF_06/2015</t>
  </si>
  <si>
    <t>ARMAÇÃO DO SISTEMA DE PAREDES DE CONCRETO, EXECUTADA COMO ARMADURA NEGATIVA DE LAJES, TELA L-159. AF_06/2015</t>
  </si>
  <si>
    <t>ARMAÇÃO DO SISTEMA DE PAREDES DE CONCRETO, EXECUTADA EM PLATIBANDAS, TELA Q-92. AF_06/2015</t>
  </si>
  <si>
    <t>ARMAÇÃO DO SISTEMA DE PAREDES DE CONCRETO, EXECUTADA COMO REFORÇO, VERGALHÃO DE 6,3 MM DE DIÂMETRO. AF_06/2015</t>
  </si>
  <si>
    <t>ARMAÇÃO DO SISTEMA DE PAREDES DE CONCRETO, EXECUTADA COMO REFORÇO, VERGALHÃO DE 8,0 MM DE DIÂMETRO. AF_06/2015</t>
  </si>
  <si>
    <t>ARMAÇÃO DO SISTEMA DE PAREDES DE CONCRETO, EXECUTADA COMO REFORÇO, VERGALHÃO DE 10,0 MM DE DIÂMETRO. AF_06/2015</t>
  </si>
  <si>
    <t>ARMAÇÃO DE PILAR OU VIGA DE UMA ESTRUTURA CONVENCIONAL DE CONCRETO ARMADO EM UM EDIFÍCIO DE MÚLTIPLOS PAVIMENTOS UTILIZANDO AÇO CA-60 DE 5,0 MM - MONTAGEM. AF_12/2015</t>
  </si>
  <si>
    <t>ARMAÇÃO DE PILAR OU VIGA DE UMA ESTRUTURA CONVENCIONAL DE CONCRETO ARMADO EM UM EDIFÍCIO DE MÚLTIPLOS PAVIMENTOS UTILIZANDO AÇO CA-50 DE 6,3 MM - MONTAGEM. AF_12/2015</t>
  </si>
  <si>
    <t>ARMAÇÃO DE PILAR OU VIGA DE UMA ESTRUTURA CONVENCIONAL DE CONCRETO ARMADO EM UM EDIFÍCIO DE MÚLTIPLOS PAVIMENTOS UTILIZANDO AÇO CA-50 DE 8,0 MM - MONTAGEM. AF_12/2015</t>
  </si>
  <si>
    <t>ARMAÇÃO DE PILAR OU VIGA DE UMA ESTRUTURA CONVENCIONAL DE CONCRETO ARMADO EM UM EDIFÍCIO DE MÚLTIPLOS PAVIMENTOS UTILIZANDO AÇO CA-50 DE 10,0 MM - MONTAGEM. AF_12/2015</t>
  </si>
  <si>
    <t>ARMAÇÃO DE PILAR OU VIGA DE UMA ESTRUTURA CONVENCIONAL DE CONCRETO ARMADO EM UM EDIFÍCIO DE MÚLTIPLOS PAVIMENTOS UTILIZANDO AÇO CA-50 DE 12,5 MM - MONTAGEM. AF_12/2015</t>
  </si>
  <si>
    <t>ARMAÇÃO DE PILAR OU VIGA DE UMA ESTRUTURA CONVENCIONAL DE CONCRETO ARMADO EM UM EDIFÍCIO DE MÚLTIPLOS PAVIMENTOS UTILIZANDO AÇO CA-50 DE 16,0 MM - MONTAGEM. AF_12/2015</t>
  </si>
  <si>
    <t>ARMAÇÃO DE PILAR OU VIGA DE UMA ESTRUTURA CONVENCIONAL DE CONCRETO ARMADO EM UM EDIFÍCIO DE MÚLTIPLOS PAVIMENTOS UTILIZANDO AÇO CA-50 DE 20,0 MM - MONTAGEM. AF_12/2015</t>
  </si>
  <si>
    <t>ARMAÇÃO DE PILAR OU VIGA DE UMA ESTRUTURA CONVENCIONAL DE CONCRETO ARMADO EM UM EDIFÍCIO DE MÚLTIPLOS PAVIMENTOS UTILIZANDO AÇO CA-50 DE 25,0 MM - MONTAGEM. AF_12/2015</t>
  </si>
  <si>
    <t>ARMAÇÃO DE LAJE DE UMA ESTRUTURA CONVENCIONAL DE CONCRETO ARMADO EM UM EDIFÍCIO DE MÚLTIPLOS PAVIMENTOS UTILIZANDO AÇO CA-60 DE 4,2 MM - MONTAGEM. AF_12/2015</t>
  </si>
  <si>
    <t>ARMAÇÃO DE LAJE DE UMA ESTRUTURA CONVENCIONAL DE CONCRETO ARMADO EM UM EDIFÍCIO DE MÚLTIPLOS PAVIMENTOS UTILIZANDO AÇO CA-60 DE 5,0 MM - MONTAGEM. AF_12/2015</t>
  </si>
  <si>
    <t>ARMAÇÃO DE LAJE DE UMA ESTRUTURA CONVENCIONAL DE CONCRETO ARMADO EM UM EDIFÍCIO DE MÚLTIPLOS PAVIMENTOS UTILIZANDO AÇO CA-50 DE 6,3 MM - MONTAGEM. AF_12/2015</t>
  </si>
  <si>
    <t>ARMAÇÃO DE LAJE DE UMA ESTRUTURA CONVENCIONAL DE CONCRETO ARMADO EM UM EDIFÍCIO DE MÚLTIPLOS PAVIMENTOS UTILIZANDO AÇO CA-50 DE 8,0 MM - MONTAGEM. AF_12/2015</t>
  </si>
  <si>
    <t>ARMAÇÃO DE LAJE DE UMA ESTRUTURA CONVENCIONAL DE CONCRETO ARMADO EM UM EDIFÍCIO DE MÚLTIPLOS PAVIMENTOS UTILIZANDO AÇO CA-50 DE 10,0 MM - MONTAGEM. AF_12/2015</t>
  </si>
  <si>
    <t>ARMAÇÃO DE LAJE DE UMA ESTRUTURA CONVENCIONAL DE CONCRETO ARMADO EM UM EDIFÍCIO DE MÚLTIPLOS PAVIMENTOS UTILIZANDO AÇO CA-50 DE 12,5 MM - MONTAGEM. AF_12/2015</t>
  </si>
  <si>
    <t>ARMAÇÃO DE LAJE DE UMA ESTRUTURA CONVENCIONAL DE CONCRETO ARMADO EM UM EDIFÍCIO DE MÚLTIPLOS PAVIMENTOS UTILIZANDO AÇO CA-50 DE 16,0 MM - MONTAGEM. AF_12/2015</t>
  </si>
  <si>
    <t>ARMAÇÃO DE LAJE DE UMA ESTRUTURA CONVENCIONAL DE CONCRETO ARMADO EM UM EDIFÍCIO DE MÚLTIPLOS PAVIMENTOS UTILIZANDO AÇO CA-50 DE 20,0 MM - MONTAGEM. AF_12/2015</t>
  </si>
  <si>
    <t>ARMAÇÃO DE PILAR OU VIGA DE UMA ESTRUTURA CONVENCIONAL DE CONCRETO ARMADO EM UMA EDIFICAÇÃO TÉRREA OU SOBRADO UTILIZANDO AÇO CA-60 DE 5,0 MM - MONTAGEM. AF_12/2015</t>
  </si>
  <si>
    <t>ARMAÇÃO DE PILAR OU VIGA DE UMA ESTRUTURA CONVENCIONAL DE CONCRETO ARMADO EM UMA EDIFICAÇÃO TÉRREA OU SOBRADO UTILIZANDO AÇO CA-50 DE 6,3 MM - MONTAGEM. AF_12/2015</t>
  </si>
  <si>
    <t>ARMAÇÃO DE PILAR OU VIGA DE UMA ESTRUTURA CONVENCIONAL DE CONCRETO ARMADO EM UMA EDIFICAÇÃO TÉRREA OU SOBRADO UTILIZANDO AÇO CA-50 DE 8,0 MM - MONTAGEM. AF_12/2015</t>
  </si>
  <si>
    <t>ARMAÇÃO DE PILAR OU VIGA DE UMA ESTRUTURA CONVENCIONAL DE CONCRETO ARMADO EM UMA EDIFICAÇÃO TÉRREA OU SOBRADO UTILIZANDO AÇO CA-50 DE 10,0 MM - MONTAGEM. AF_12/2015</t>
  </si>
  <si>
    <t>ARMAÇÃO DE PILAR OU VIGA DE UMA ESTRUTURA CONVENCIONAL DE CONCRETO ARMADO EM UMA EDIFICAÇÃO TÉRREA OU SOBRADO UTILIZANDO AÇO CA-50 DE 12,5 MM - MONTAGEM. AF_12/2015</t>
  </si>
  <si>
    <t>ARMAÇÃO DE PILAR OU VIGA DE UMA ESTRUTURA CONVENCIONAL DE CONCRETO ARMADO EM UMA EDIFICAÇÃO TÉRREA OU SOBRADO UTILIZANDO AÇO CA-50 DE 16,0 MM - MONTAGEM. AF_12/2015</t>
  </si>
  <si>
    <t>ARMAÇÃO DE PILAR OU VIGA DE UMA ESTRUTURA CONVENCIONAL DE CONCRETO ARMADO EM UMA EDIFICAÇÃO TÉRREA OU SOBRADO UTILIZANDO AÇO CA-50 DE 20,0 MM - MONTAGEM. AF_12/2015</t>
  </si>
  <si>
    <t>ARMAÇÃO DE PILAR OU VIGA DE UMA ESTRUTURA CONVENCIONAL DE CONCRETO ARMADO EM UMA EDIFICAÇÃO TÉRREA OU SOBRADO UTILIZANDO AÇO CA-50 DE 25,0 MM - MONTAGEM. AF_12/2015</t>
  </si>
  <si>
    <t>ARMAÇÃO DE LAJE DE UMA ESTRUTURA CONVENCIONAL DE CONCRETO ARMADO EM UMA EDIFICAÇÃO TÉRREA OU SOBRADO UTILIZANDO AÇO CA-60 DE 4,2 MM - MONTAGEM. AF_12/2015</t>
  </si>
  <si>
    <t>ARMAÇÃO DE LAJE DE UMA ESTRUTURA CONVENCIONAL DE CONCRETO ARMADO EM UMA EDIFICAÇÃO TÉRREA OU SOBRADO UTILIZANDO AÇO CA-60 DE 5,0 MM - MONTAGEM. AF_12/2015</t>
  </si>
  <si>
    <t>ARMAÇÃO DE LAJE DE UMA ESTRUTURA CONVENCIONAL DE CONCRETO ARMADO EM UMA EDIFICAÇÃO TÉRREA OU SOBRADO UTILIZANDO AÇO CA-50 DE 6,3 MM - MONTAGEM. AF_12/2015</t>
  </si>
  <si>
    <t>ARMAÇÃO DE LAJE DE UMA ESTRUTURA CONVENCIONAL DE CONCRETO ARMADO EM UMA EDIFICAÇÃO TÉRREA OU SOBRADO UTILIZANDO AÇO CA-50 DE 8,0 MM - MONTAGEM. AF_12/2015</t>
  </si>
  <si>
    <t>ARMAÇÃO DE LAJE DE UMA ESTRUTURA CONVENCIONAL DE CONCRETO ARMADO EM UMA EDIFICAÇÃO TÉRREA OU SOBRADO UTILIZANDO AÇO CA-50 DE 10,0 MM - MONTAGEM. AF_12/2015</t>
  </si>
  <si>
    <t>ARMAÇÃO DE LAJE DE UMA ESTRUTURA CONVENCIONAL DE CONCRETO ARMADO EM UMA EDIFICAÇÃO TÉRREA OU SOBRADO UTILIZANDO AÇO CA-50 DE 12,5 MM - MONTAGEM. AF_12/2015</t>
  </si>
  <si>
    <t>ARMAÇÃO DE LAJE DE UMA ESTRUTURA CONVENCIONAL DE CONCRETO ARMADO EM UMA EDIFICAÇÃO TÉRREA OU SOBRADO UTILIZANDO AÇO CA-50 DE 16,0 MM - MONTAGEM. AF_12/2015</t>
  </si>
  <si>
    <t>ARMAÇÃO DE LAJE DE UMA ESTRUTURA CONVENCIONAL DE CONCRETO ARMADO EM UMA EDIFICAÇÃO TÉRREA OU SOBRADO UTILIZANDO AÇO CA-50 DE 20,0 MM - MONTAGEM. AF_12/2015</t>
  </si>
  <si>
    <t>CORTE E DOBRA DE AÇO CA-60, DIÂMETRO DE 5,0 MM, UTILIZADO EM ESTRUTURAS DIVERSAS, EXCETO LAJES. AF_12/2015</t>
  </si>
  <si>
    <t>CORTE E DOBRA DE AÇO CA-50, DIÂMETRO DE 6,3 MM, UTILIZADO EM ESTRUTURAS DIVERSAS, EXCETO LAJES. AF_12/2015</t>
  </si>
  <si>
    <t>CORTE E DOBRA DE AÇO CA-50, DIÂMETRO DE 8,0 MM, UTILIZADO EM ESTRUTURAS DIVERSAS, EXCETO LAJES. AF_12/2015</t>
  </si>
  <si>
    <t>CORTE E DOBRA DE AÇO CA-50, DIÂMETRO DE 10,0 MM, UTILIZADO EM ESTRUTURAS DIVERSAS, EXCETO LAJES. AF_12/2015</t>
  </si>
  <si>
    <t>CORTE E DOBRA DE AÇO CA-50, DIÂMETRO DE 12,5 MM, UTILIZADO EM ESTRUTURAS DIVERSAS, EXCETO LAJES. AF_12/2015</t>
  </si>
  <si>
    <t>CORTE E DOBRA DE AÇO CA-50, DIÂMETRO DE 16,0 MM, UTILIZADO EM ESTRUTURAS DIVERSAS, EXCETO LAJES. AF_12/2015</t>
  </si>
  <si>
    <t>CORTE E DOBRA DE AÇO CA-50, DIÂMETRO DE 20,0 MM, UTILIZADO EM ESTRUTURAS DIVERSAS, EXCETO LAJES. AF_12/2015</t>
  </si>
  <si>
    <t>CORTE E DOBRA DE AÇO CA-50, DIÂMETRO DE 25,0 MM, UTILIZADO EM ESTRUTURAS DIVERSAS, EXCETO LAJES. AF_12/2015</t>
  </si>
  <si>
    <t>CORTE E DOBRA DE AÇO CA-60, DIÂMETRO DE 4,2 MM, UTILIZADO EM LAJE. AF_12/2015</t>
  </si>
  <si>
    <t>CORTE E DOBRA DE AÇO CA-60, DIÂMETRO DE 5,0 MM, UTILIZADO EM LAJE. AF_12/2015</t>
  </si>
  <si>
    <t>CORTE E DOBRA DE AÇO CA-50, DIÂMETRO DE 6,3 MM, UTILIZADO EM LAJE. AF_12/2015</t>
  </si>
  <si>
    <t>CORTE E DOBRA DE AÇO CA-50, DIÂMETRO DE 8,0 MM, UTILIZADO EM LAJE. AF_12/2015</t>
  </si>
  <si>
    <t>CORTE E DOBRA DE AÇO CA-50, DIÂMETRO DE 10,0 MM, UTILIZADO EM LAJE. AF_12/2015</t>
  </si>
  <si>
    <t>CORTE E DOBRA DE AÇO CA-50, DIÂMETRO DE 12,5 MM, UTILIZADO EM LAJE. AF_12/2015</t>
  </si>
  <si>
    <t>CORTE E DOBRA DE AÇO CA-50, DIÂMETRO DE 16,0 MM, UTILIZADO EM LAJE. AF_12/2015</t>
  </si>
  <si>
    <t>CORTE E DOBRA DE AÇO CA-50, DIÂMETRO DE 20,0 MM, UTILIZADO EM LAJE. AF_12/2015</t>
  </si>
  <si>
    <t>CORTE E DOBRA DE AÇO CA-25, DIÂMETRO DE 6,3 MM. AF_12/2015</t>
  </si>
  <si>
    <t>CORTE E DOBRA DE AÇO CA-25, DIÂMETRO DE 8,0 MM. AF_12/2015</t>
  </si>
  <si>
    <t>CORTE E DOBRA DE AÇO CA-25, DIÂMETRO DE 10,0 MM. AF_12/2015</t>
  </si>
  <si>
    <t>CORTE E DOBRA DE AÇO CA-25, DIÂMETRO DE 12,5 MM. AF_12/2015</t>
  </si>
  <si>
    <t>CORTE E DOBRA DE AÇO CA-25, DIÂMETRO DE 16,0 MM. AF_12/2015</t>
  </si>
  <si>
    <t>CORTE E DOBRA DE AÇO CA-25, DIÂMETRO DE 20,0 MM. AF_12/2015</t>
  </si>
  <si>
    <t>CORTE E DOBRA DE AÇO CA-25, DIÂMETRO DE 25,0 MM. AF_12/2015</t>
  </si>
  <si>
    <t>ARMAÇÃO UTILIZANDO AÇO CA-25 DE 6,3 MM - MONTAGEM. AF_12/2015</t>
  </si>
  <si>
    <t>ARMAÇÃO UTILIZANDO AÇO CA-25 DE 8,0 MM - MONTAGEM. AF_12/2015</t>
  </si>
  <si>
    <t>ARMAÇÃO UTILIZANDO AÇO CA-25 DE 10,0 MM - MONTAGEM. AF_12/2015</t>
  </si>
  <si>
    <t>ARMAÇÃO UTILIZANDO AÇO CA-25 DE 12,5 MM - MONTAGEM. AF_12/2015</t>
  </si>
  <si>
    <t>ARMAÇÃO UTILIZANDO AÇO CA-25 DE 16,0 MM - MONTAGEM. AF_12/2015</t>
  </si>
  <si>
    <t>ARMAÇÃO UTILIZANDO AÇO CA-25 DE 20,0 MM - MONTAGEM. AF_12/2015</t>
  </si>
  <si>
    <t>ARMAÇÃO UTILIZANDO AÇO CA-25 DE 25,0 MM - MONTAGEM. AF_12/2015</t>
  </si>
  <si>
    <t>ARMAÇÃO DE ESTRUTURAS DE CONCRETO ARMADO, EXCETO VIGAS, PILARES, LAJES E FUNDAÇÕES, UTILIZANDO AÇO CA-60 DE 5,0 MM - MONTAGEM. AF_12/2015</t>
  </si>
  <si>
    <t>ARMAÇÃO DE ESTRUTURAS DE CONCRETO ARMADO, EXCETO VIGAS, PILARES, LAJES E FUNDAÇÕES, UTILIZANDO AÇO CA-50 DE 6,3 MM - MONTAGEM. AF_12/2015</t>
  </si>
  <si>
    <t>ARMAÇÃO DE ESTRUTURAS DE CONCRETO ARMADO, EXCETO VIGAS, PILARES, LAJES E FUNDAÇÕES, UTILIZANDO AÇO CA-50 DE 8,0 MM - MONTAGEM. AF_12/2015</t>
  </si>
  <si>
    <t>ARMAÇÃO DE ESTRUTURAS DE CONCRETO ARMADO, EXCETO VIGAS, PILARES, LAJES E FUNDAÇÕES, UTILIZANDO AÇO CA-50 DE 10,0 MM - MONTAGEM. AF_12/2015</t>
  </si>
  <si>
    <t>ARMAÇÃO DE ESTRUTURAS DE CONCRETO ARMADO, EXCETO VIGAS, PILARES, LAJES E FUNDAÇÕES, UTILIZANDO AÇO CA-50 DE 12,5 MM - MONTAGEM. AF_12/2015</t>
  </si>
  <si>
    <t>ARMAÇÃO DE ESTRUTURAS DE CONCRETO ARMADO, EXCETO VIGAS, PILARES, LAJES E FUNDAÇÕES, UTILIZANDO AÇO CA-50 DE 16,0 MM - MONTAGEM. AF_12/2015</t>
  </si>
  <si>
    <t>ARMAÇÃO DE ESTRUTURAS DE CONCRETO ARMADO, EXCETO VIGAS, PILARES, LAJES E FUNDAÇÕES, UTILIZANDO AÇO CA-50 DE 20,0 MM - MONTAGEM. AF_12/2015</t>
  </si>
  <si>
    <t>ARMAÇÃO DE ESTRUTURAS DE CONCRETO ARMADO, EXCETO VIGAS, PILARES, LAJES E FUNDAÇÕES, UTILIZANDO AÇO CA-50 DE 25,0 MM - MONTAGEM. AF_12/2015</t>
  </si>
  <si>
    <t>CORTE E DOBRA DE AÇO CA-60, DIÂMETRO DE 5,0 MM, UTILIZADO EM ESTRIBO CONTÍNUO HELICOIDAL. AF_10/2016</t>
  </si>
  <si>
    <t>CORTE E DOBRA DE AÇO CA-50, DIÂMETRO DE 6,3 MM, UTILIZADO EM ESTRIBO CONTÍNUO HELICOIDAL. AF_10/2016</t>
  </si>
  <si>
    <t>MONTAGEM DE ARMADURA LONGITUDINAL/TRANSVERSAL DE ESTACAS DE SEÇÃO CIRCULAR, DIÂMETRO = 8,0 MM. AF_11/2016</t>
  </si>
  <si>
    <t>MONTAGEM DE ARMADURA LONGITUDINAL DE ESTACAS DE SEÇÃO CIRCULAR, DIÂMETRO = 10,0 MM. AF_11/2016</t>
  </si>
  <si>
    <t>MONTAGEM DE ARMADURA LONGITUDINAL/TRANSVERSAL DE ESTACAS DE SEÇÃO CIRCULAR, DIÂMETRO = 12,5 MM. AF_11/2016</t>
  </si>
  <si>
    <t>MONTAGEM DE ARMADURA LONGITUDINAL DE ESTACAS DE SEÇÃO CIRCULAR, DIÂMETRO = 16,0 MM. AF_11/2016</t>
  </si>
  <si>
    <t>MONTAGEM DE ARMADURA LONGITUDINAL DE ESTACAS DE SEÇÃO CIRCULAR, DIÂMETRO = 20,0 MM. AF_11/2016</t>
  </si>
  <si>
    <t>MONTAGEM DE ARMADURA LONGITUDINAL DE ESTACAS DE SEÇÃO CIRCULAR, DIÂMETRO = 25,0 MM. AF_11/2016</t>
  </si>
  <si>
    <t>MONTAGEM DE ARMADURA TRANSVERSAL DE ESTACAS DE SEÇÃO CIRCULAR, DIÂMETRO = 5,0 MM. AF_11/2016</t>
  </si>
  <si>
    <t>MONTAGEM DE ARMADURA TRANSVERSAL DE ESTACAS DE SEÇÃO CIRCULAR, DIÂMETRO = 6,3 MM. AF_11/2016</t>
  </si>
  <si>
    <t>MONTAGEM DE ARMADURA LONGITUDINAL/TRANSVERSAL DE ESTACAS DE SEÇÃO RETANGULAR (BARRETE), DIÂMETRO = 8,0 MM. AF_11/2016</t>
  </si>
  <si>
    <t>MONTAGEM DE ARMADURA LONGITUDINAL DE ESTACAS DE SEÇÃO RETANGULAR (BARRETE), DIÂMETRO = 10,0 MM. AF_11/2016</t>
  </si>
  <si>
    <t>MONTAGEM DE ARMADURA LONGITUDINAL/TRANSVERSAL DE ESTACAS DE SEÇÃO RETANGULAR (BARRETE), DIÂMETRO = 12,5 MM. AF_11/2016</t>
  </si>
  <si>
    <t>MONTAGEM DE ARMADURA LONGITUDINAL DE ESTACAS DE SEÇÃO RETANGULAR (BARRETE), DIÂMETRO = 16,0 MM. AF_11/2016</t>
  </si>
  <si>
    <t>MONTAGEM DE ARMADURA LONGITUDINAL DE ESTACAS DE SEÇÃO RETANGULAR (BARRETE), DIÂMETRO = 20,0 MM. AF_11/2016</t>
  </si>
  <si>
    <t>MONTAGEM DE ARMADURA LONGITUDINAL DE ESTACAS DE SEÇÃO RETANGULAR (BARRETE), DIÂMETRO = 25,0 MM. AF_11/2016</t>
  </si>
  <si>
    <t>MONTAGEM DE ARMADURA TRANSVERSAL DE ESTACAS DE SEÇÃO RETANGULAR (BARRETE), DIÂMETRO = 5,0 MM. AF_11/2016</t>
  </si>
  <si>
    <t>MONTAGEM DE ARMADURA TRANSVERSAL DE ESTACAS DE SEÇÃO RETANGULAR (BARRETE), DIÂMETRO = 6,3 MM. AF_11/2016</t>
  </si>
  <si>
    <t>ARMAÇÃO DE ESCADA, COM 2 LANCES, DE UMA ESTRUTURA CONVENCIONAL DE CONCRETO ARMADO UTILIZANDO AÇO CA-60 DE 5,0 MM - MONTAGEM. AF_01/2017</t>
  </si>
  <si>
    <t>ARMAÇÃO DE ESCADA, COM 2 LANCES, DE UMA ESTRUTURA CONVENCIONAL DE CONCRETO ARMADO UTILIZANDO AÇO CA-50 DE 6,3 MM - MONTAGEM. AF_01/2017</t>
  </si>
  <si>
    <t>ARMAÇÃO DE ESCADA, COM 2 LANCES, DE UMA ESTRUTURA CONVENCIONAL DE CONCRETO ARMADO UTILIZANDO AÇO CA-50 DE 8,0 MM - MONTAGEM. AF_01/2017</t>
  </si>
  <si>
    <t>ARMAÇÃO DE ESCADA, COM 2 LANCES, DE UMA ESTRUTURA CONVENCIONAL DE CONCRETO ARMADO UTILIZANDO AÇO CA-50 DE 10,0 MM - MONTAGEM. AF_01/2017</t>
  </si>
  <si>
    <t>ARMAÇÃO DE ESCADA, COM 2 LANCES, DE UMA ESTRUTURA CONVENCIONAL DE CONCRETO ARMADO UTILIZANDO AÇO CA-50 DE 12,5 MM - MONTAGEM. AF_01/2017</t>
  </si>
  <si>
    <t>ARMAÇÃO DE ESCADA, COM 2 LANCES, DE UMA ESTRUTURA CONVENCIONAL DE CONCRETO ARMADO UTILIZANDO AÇO CA-50 DE 16,0 MM - MONTAGEM. AF_01/2017</t>
  </si>
  <si>
    <t>ARMAÇÃO DE BLOCO, VIGA BALDRAME OU SAPATA UTILIZANDO AÇO CA-50 DE 6,3 MM - MONTAGEM. AF_06/2017</t>
  </si>
  <si>
    <t>ARMAÇÃO DE BLOCO, VIGA BALDRAME OU SAPATA UTILIZANDO AÇO CA-50 DE 8 MM - MONTAGEM. AF_06/2017</t>
  </si>
  <si>
    <t>ARMAÇÃO DE BLOCO, VIGA BALDRAME OU SAPATA UTILIZANDO AÇO CA-50 DE 10 MM - MONTAGEM. AF_06/2017</t>
  </si>
  <si>
    <t>ARMAÇÃO DE BLOCO, VIGA BALDRAME OU SAPATA UTILIZANDO AÇO CA-50 DE 12,5 MM - MONTAGEM. AF_06/2017</t>
  </si>
  <si>
    <t>ARMAÇÃO DE BLOCO, VIGA BALDRAME OU SAPATA UTILIZANDO AÇO CA-50 DE 16 MM - MONTAGEM. AF_06/2017</t>
  </si>
  <si>
    <t>ARMAÇÃO DE BLOCO, VIGA BALDRAME OU SAPATA UTILIZANDO AÇO CA-50 DE 20 MM - MONTAGEM. AF_06/2017</t>
  </si>
  <si>
    <t>ARMAÇÃO DE BLOCO, VIGA BALDRAME OU SAPATA UTILIZANDO AÇO CA-50 DE 25 MM - MONTAGEM. AF_06/2017</t>
  </si>
  <si>
    <t>REGULARIZAÇÃO DE SUPERFICIE DE CONCRETO APARENTE</t>
  </si>
  <si>
    <t>74157/4</t>
  </si>
  <si>
    <t>LANCAMENTO/APLICACAO MANUAL DE CONCRETO EM FUNDACOES</t>
  </si>
  <si>
    <t>GRAUTEAMENTO VERTICAL EM ALVENARIA ESTRUTURAL. AF_01/2015</t>
  </si>
  <si>
    <t>GRAUTEAMENTO DE CINTA INTERMEDIÁRIA OU DE CONTRAVERGA EM ALVENARIA ESTRUTURAL. AF_01/2015</t>
  </si>
  <si>
    <t>GRAUTEAMENTO DE CINTA SUPERIOR OU DE VERGA EM ALVENARIA ESTRUTURAL. AF_01/2015</t>
  </si>
  <si>
    <t>GRAUTE FGK=15 MPA; TRAÇO 1:0,04:2,0:2,4 (CIMENTO/ CAL/ AREIA GROSSA/ BRITA 0) - PREPARO MECÂNICO COM BETONEIRA 400 L. AF_02/2015</t>
  </si>
  <si>
    <t>GRAUTE FGK=20 MPA; TRAÇO 1:0,04:1,6:1,9 (CIMENTO/ CAL/ AREIA GROSSA/ BRITA 0) - PREPARO MECÂNICO COM BETONEIRA 400 L. AF_02/2015</t>
  </si>
  <si>
    <t>GRAUTE FGK=25 MPA; TRAÇO 1:0,02:1,2:1,5 (CIMENTO/ CAL/ AREIA GROSSA/ BRITA 0) - PREPARO MECÂNICO COM BETONEIRA 400 L. AF_02/2015</t>
  </si>
  <si>
    <t>GRAUTE FGK=30 MPA; TRAÇO 1:0,02:0,8:1,1 (CIMENTO/ CAL/ AREIA GROSSA/ BRITA 0) - PREPARO MECÂNICO COM BETONEIRA 400 L. AF_02/2015</t>
  </si>
  <si>
    <t>GRAUTE FGK=15 MPA; TRAÇO 1:2,0:2,4 (CIMENTO/ AREIA GROSSA/ BRITA 0/ ADITIVO) - PREPARO MECÂNICO COM BETONEIRA 400 L. AF_02/2015</t>
  </si>
  <si>
    <t>GRAUTE FGK=20 MPA; TRAÇO 1:1,6:1,9 (CIMENTO/ AREIA GROSSA/ BRITA 0/ ADITIVO) - PREPARO MECÂNICO COM BETONEIRA 400 L. AF_02/2015</t>
  </si>
  <si>
    <t>GRAUTE FGK=25 MPA; TRAÇO 1:1,2:1,5 (CIMENTO/ AREIA GROSSA/ BRITA 0/ ADITIVO) - PREPARO MECÂNICO COM BETONEIRA 400 L. AF_02/2015</t>
  </si>
  <si>
    <t>GRAUTE FGK=30 MPA; TRAÇO 1:0,8:1,1 (CIMENTO/ AREIA GROSSA/ BRITA 0/ ADITIVO) - PREPARO MECÂNICO COM BETONEIRA 400 L. AF_02/2015</t>
  </si>
  <si>
    <t>CONCRETAGEM DE LAJES EM EDIFICAÇÕES UNIFAMILIARES FEITAS COM SISTEMA DE FÔRMAS MANUSEÁVEIS COM CONCRETO USINADO BOMBEÁVEL, FCK 20 MPA, LANÇADO COM BOMBA LANÇA - LANÇAMENTO, ADENSAMENTO E ACABAMENTO. AF_06/2015</t>
  </si>
  <si>
    <t>CONCRETAGEM DE PAREDES EM EDIFICAÇÕES UNIFAMILIARES FEITAS COM SISTEMA DE FÔRMAS MANUSEÁVEIS COM CONCRETO USINADO BOMBEÁVEL, FCK 20 MPA, LANÇADO COM BOMBA LANÇA - LANÇAMENTO, ADENSAMENTO E ACABAMENTO. AF_06/2015</t>
  </si>
  <si>
    <t>CONCRETAGEM DE PLATIBANDA EM EDIFICAÇÕES UNIFAMILIARES FEITAS COM SISTEMA DE FÔRMAS MANUSEÁVEIS COM CONCRETO USINADO BOMBEÁVEL, FCK 20 MPA, LANÇADO COM BOMBA LANÇA - LANÇAMENTO, ADENSAMENTO E ACABAMENTO. AF_06/2015</t>
  </si>
  <si>
    <t>CONCRETAGEM DE LAJES EM EDIFICAÇÕES MULTIFAMILIARES FEITAS COM SISTEMA DE FÔRMAS MANUSEÁVEIS COM CONCRETO USINADO BOMBEÁVEL, FCK 20 MPA, LANÇADO COM BOMBA LANÇA - LANÇAMENTO, ADENSAMENTO E ACABAMENTO. AF_06/2015</t>
  </si>
  <si>
    <t>CONCRETAGEM DE PAREDES EM EDIFICAÇÕES MULTIFAMILIARES FEITAS COM SISTEMA DE FÔRMAS MANUSEÁVEIS COM CONCRETO USINADO BOMBEÁVEL, FCK 20 MPA, LANÇADO COM BOMBA LANÇA - LANÇAMENTO, ADENSAMENTO E ACABAMENTO. AF_06/2015</t>
  </si>
  <si>
    <t>CONCRETAGEM DE PLATIBANDA EM EDIFICAÇÕES MULTIFAMILIARES FEITAS COM SISTEMA DE FÔRMAS MANUSEÁVEIS COM CONCRETO USINADO BOMBEÁVEL, FCK 20 MPA, LANÇADO COM BOMBA LANÇA - LANÇAMENTO, ADENSAMENTO E ACABAMENTO. AF_06/2015</t>
  </si>
  <si>
    <t>CONCRETAGEM DE PLATIBANDA EM EDIFICAÇÕES UNIFAMILIARES FEITAS COM SISTEMA DE FÔRMAS MANUSEÁVEIS COM CONCRETO USINADO AUTOADENSÁVEL, FCK 20 MPA, LANÇADO COM BOMBA LANÇA - LANÇAMENTO E ACABAMENTO. AF_06/2015</t>
  </si>
  <si>
    <t>CONCRETAGEM DE PLATIBANDA EM EDIFICAÇÕES MULTIFAMILIARES FEITAS COM SISTEMA DE FÔRMAS MANUSEÁVEIS COM CONCRETO USINADO AUTOADENSÁVEL, FCK 20 MPA, LANÇADO COM BOMBA LANÇA - LANÇAMENTO E ACABAMENTO. AF_06/2015</t>
  </si>
  <si>
    <t>CONCRETAGEM DE EDIFICAÇÕES (PAREDES E LAJES) FEITAS COM SISTEMA DE FÔRMAS MANUSEÁVEIS COM CONCRETO USINADO BOMBEÁVEL, FCK 20 MPA, LANÇADO COM BOMBA LANÇA - LANÇAMENTO, ADENSAMENTO E ACABAMENTO. AF_06/2015</t>
  </si>
  <si>
    <t>CONCRETAGEM DE EDIFICAÇÕES (PAREDES E LAJES) FEITAS COM SISTEMA DE FÔRMAS MANUSEÁVEIS COM CONCRETO USINADO AUTOADENSÁVEL, FCK 20 MPA, LANÇADO COM BOMBA LANÇA - LANÇAMENTO E ACABAMENTO. AF_06/2015</t>
  </si>
  <si>
    <t>CONCRETAGEM DE PILARES, FCK = 25 MPA,  COM USO DE BALDES EM EDIFICAÇÃO COM SEÇÃO MÉDIA DE PILARES MENOR OU IGUAL A 0,25 M² - LANÇAMENTO, ADENSAMENTO E ACABAMENTO. AF_12/2015</t>
  </si>
  <si>
    <t>CONCRETAGEM DE PILARES, FCK = 25 MPA, COM USO DE GRUA EM EDIFICAÇÃO COM SEÇÃO MÉDIA DE PILARES MENOR OU IGUAL A 0,25 M² - LANÇAMENTO, ADENSAMENTO E ACABAMENTO. AF_12/2015</t>
  </si>
  <si>
    <t>CONCRETAGEM DE PILARES, FCK = 25 MPA, COM USO DE BOMBA EM EDIFICAÇÃO COM SEÇÃO MÉDIA DE PILARES MENOR OU IGUAL A 0,25 M² - LANÇAMENTO, ADENSAMENTO E ACABAMENTO. AF_12/2015</t>
  </si>
  <si>
    <t>CONCRETAGEM DE PILARES, FCK = 25 MPA, COM USO DE GRUA EM EDIFICAÇÃO COM SEÇÃO MÉDIA DE PILARES MAIOR QUE 0,25 M² - LANÇAMENTO, ADENSAMENTO E ACABAMENTO. AF_12/2015</t>
  </si>
  <si>
    <t>CONCRETAGEM DE PILARES, FCK = 25 MPA, COM USO DE BOMBA EM EDIFICAÇÃO COM SEÇÃO MÉDIA DE PILARES MAIOR QUE 0,25 M² - LANÇAMENTO, ADENSAMENTO E ACABAMENTO. AF_12/2015</t>
  </si>
  <si>
    <t>CONCRETAGEM DE VIGAS E LAJES, FCK=20 MPA, PARA LAJES PREMOLDADAS COM USO DE BOMBA EM EDIFICAÇÃO COM ÁREA MÉDIA DE LAJES MENOR OU IGUAL A 20 M² - LANÇAMENTO, ADENSAMENTO E ACABAMENTO. AF_12/2015</t>
  </si>
  <si>
    <t>CONCRETAGEM DE VIGAS E LAJES, FCK=20 MPA, PARA LAJES PREMOLDADAS COM USO DE BOMBA EM EDIFICAÇÃO COM ÁREA MÉDIA DE LAJES MAIOR QUE 20 M² - LANÇAMENTO, ADENSAMENTO E ACABAMENTO. AF_12/2015</t>
  </si>
  <si>
    <t>CONCRETAGEM DE VIGAS E LAJES, FCK=20 MPA, PARA LAJES MACIÇAS OU NERVURADAS COM USO DE BOMBA EM EDIFICAÇÃO COM ÁREA MÉDIA DE LAJES MENOR OU IGUAL A 20 M² - LANÇAMENTO, ADENSAMENTO E ACABAMENTO. AF_12/2015</t>
  </si>
  <si>
    <t>CONCRETAGEM DE VIGAS E LAJES, FCK=20 MPA, PARA LAJES MACIÇAS OU NERVURADAS COM USO DE BOMBA EM EDIFICAÇÃO COM ÁREA MÉDIA DE LAJES MAIOR QUE 20 M² - LANÇAMENTO, ADENSAMENTO E ACABAMENTO. AF_12/2015</t>
  </si>
  <si>
    <t>CONCRETAGEM DE VIGAS E LAJES, FCK=20 MPA, PARA LAJES PREMOLDADAS COM JERICAS EM ELEVADOR DE CABO EM EDIFICAÇÃO DE MULTIPAVIMENTOS ATÉ 16 ANDARES, COM ÁREA MÉDIA DE LAJES MENOR OU IGUAL A 20 M² - LANÇAMENTO, ADENSAMENTO E ACABAMENTO. AF_12/2015</t>
  </si>
  <si>
    <t>CONCRETAGEM DE VIGAS E LAJES, FCK=20 MPA, PARA LAJES PREMOLDADAS COM JERICAS EM ELEVADOR DE CABO EM EDIFICAÇÃO DE MULTIPAVIMENTOS ATÉ 16 ANDARES, COM ÁREA MÉDIA DE LAJES MAIOR QUE 20 M² - LANÇAMENTO, ADENSAMENTO E ACABAMENTO. AF_12/2015</t>
  </si>
  <si>
    <t>CONCRETAGEM DE VIGAS E LAJES, FCK=20 MPA, PARA LAJES MACIÇAS OU NERVURADAS COM JERICAS EM ELEVADOR DE CABO EM EDIFICAÇÃO DE MULTIPAVIMENTOS ATÉ 16 ANDARES, COM ÁREA MÉDIA DE LAJES MENOR OU IGUAL A 20 M² - LANÇAMENTO, ADENSAMENTO E ACABAMENTO. AF_12/2015</t>
  </si>
  <si>
    <t>CONCRETAGEM DE VIGAS E LAJES, FCK=20 MPA, PARA LAJES MACIÇAS OU NERVURADAS COM JERICAS EM ELEVADOR DE CABO EM EDIFICAÇÃO DE MULTIPAVIMENTOS ATÉ 16 ANDARES, COM ÁREA MÉDIA DE LAJES MAIOR QUE 20 M² - LANÇAMENTO, ADENSAMENTO E ACABAMENTO. AF_12/2015</t>
  </si>
  <si>
    <t>CONCRETAGEM DE VIGAS E LAJES, FCK=20 MPA, PARA LAJES PREMOLDADAS COM JERICAS EM CREMALHEIRA EM EDIFICAÇÃO DE MULTIPAVIMENTOS ATÉ 16 ANDARES, COM ÁREA MÉDIA DE LAJES MENOR OU IGUAL A 20 M² - LANÇAMENTO, ADENSAMENTO E ACABAMENTO. AF_12/2015</t>
  </si>
  <si>
    <t>CONCRETAGEM DE VIGAS E LAJES, FCK=20 MPA, PARA LAJES PREMOLDADAS COM JERICAS EM CREMALHEIRA EM EDIFICAÇÃO DE MULTIPAVIMENTOS ATÉ 16 ANDARES, COM ÁREA MÉDIA DE LAJES MAIOR QUE 20 M² - LANÇAMENTO, ADENSAMENTO E ACABAMENTO. AF_12/2015</t>
  </si>
  <si>
    <t>CONCRETAGEM DE VIGAS E LAJES, FCK=20 MPA, PARA LAJES MACIÇAS OU NERVURADAS COM JERICAS EM CREMALHEIRA EM EDIFICAÇÃO DE MULTIPAVIMENTOS ATÉ 16 ANDARES, COM ÁREA MÉDIA DE LAJES MENOR OU IGUAL A 20 M² - LANÇAMENTO, ADENSAMENTO E ACABAMENTO. AF_12/2015</t>
  </si>
  <si>
    <t>CONCRETAGEM DE VIGAS E LAJES, FCK=20 MPA, PARA LAJES MACIÇAS OU NERVURADAS COM JERICAS EM CREMALHEIRA EM EDIFICAÇÃO DE MULTIPAVIMENTOS ATÉ 16 ANDARES, COM ÁREA MÉDIA DE LAJES MAIOR QUE 20 M² - LANÇAMENTO, ADENSAMENTO E ACABAMENTO. AF_12/2015</t>
  </si>
  <si>
    <t>CONCRETAGEM DE VIGAS E LAJES, FCK=20 MPA, PARA LAJES PREMOLDADAS COM GRUA DE CAÇAMBA DE 350 L EM EDIFICAÇÃO DE MULTIPAVIMENTOS ATÉ 16 ANDARES, COM ÁREA MÉDIA DE LAJES MENOR OU IGUAL A 20 M² - LANÇAMENTO, ADENSAMENTO E ACABAMENTO. AF_12/2015</t>
  </si>
  <si>
    <t>CONCRETAGEM DE VIGAS E LAJES, FCK=20 MPA, PARA LAJES PREMOLDADAS COM GRUA DE CAÇAMBA DE 350 L EM EDIFICAÇÃO DE MULTIPAVIMENTOS ATÉ 16 ANDARES, COM ÁREA MÉDIA DE LAJES MAIOR QUE 20 M² - LANÇAMENTO, ADENSAMENTO E ACABAMENTO. AF_12/2015</t>
  </si>
  <si>
    <t>CONCRETAGEM DE VIGAS E LAJES, FCK=20 MPA, PARA LAJES MACIÇAS OU NERVURADAS COM GRUA DE CAÇAMBA DE 500 L EM EDIFICAÇÃO DE MULTIPAVIMENTOS ATÉ 16 ANDARES, COM ÁREA MÉDIA DE LAJES MENOR OU IGUAL A 20 M² - LANÇAMENTO, ADENSAMENTO E ACABAMENTO. AF_12/2015</t>
  </si>
  <si>
    <t>CONCRETAGEM DE VIGAS E LAJES, FCK=20 MPA, PARA LAJES MACIÇAS OU NERVURADAS COM GRUA DE CAÇAMBA DE 500 L EM EDIFICAÇÃO DE MULTIPAVIMENTOS ATÉ 16 ANDARES, COM ÁREA MÉDIA DE LAJES MAIOR QUE 20 M² - LANÇAMENTO, ADENSAMENTO E ACABAMENTO. AF_12/2015</t>
  </si>
  <si>
    <t>CONCRETAGEM DE VIGAS E LAJES, FCK=20 MPA, PARA QUALQUER TIPO DE LAJE COM BALDES EM EDIFICAÇÃO TÉRREA, COM ÁREA MÉDIA DE LAJES MENOR OU IGUAL A 20 M² - LANÇAMENTO, ADENSAMENTO E ACABAMENTO. AF_12/2015</t>
  </si>
  <si>
    <t>CONCRETAGEM DE VIGAS E LAJES, FCK=20 MPA, PARA QUALQUER TIPO DE LAJE COM BALDES EM EDIFICAÇÃO DE MULTIPAVIMENTOS ATÉ 04 ANDARES, COM ÁREA MÉDIA DE LAJES MENOR OU IGUAL A 20 M² - LANÇAMENTO, ADENSAMENTO E ACABAMENTO. AF_12/2015</t>
  </si>
  <si>
    <t>LANÇAMENTO COM USO DE BALDES, ADENSAMENTO E ACABAMENTO DE CONCRETO EM ESTRUTURAS. AF_12/2015</t>
  </si>
  <si>
    <t>LANÇAMENTO COM USO DE BOMBA, ADENSAMENTO E ACABAMENTO DE CONCRETO EM ESTRUTURAS. AF_12/2015</t>
  </si>
  <si>
    <t>CONCRETO MAGRO PARA LASTRO, TRAÇO 1:4,5:4,5 (CIMENTO/ AREIA MÉDIA/ BRITA 1)  - PREPARO MECÂNICO COM BETONEIRA 400 L. AF_07/2016</t>
  </si>
  <si>
    <t>CONCRETO FCK = 15MPA, TRAÇO 1:3,4:3,5 (CIMENTO/ AREIA MÉDIA/ BRITA 1)  - PREPARO MECÂNICO COM BETONEIRA 400 L. AF_07/2016</t>
  </si>
  <si>
    <t>CONCRETO FCK = 20MPA, TRAÇO 1:2,7:3 (CIMENTO/ AREIA MÉDIA/ BRITA 1)  - PREPARO MECÂNICO COM BETONEIRA 400 L. AF_07/2016</t>
  </si>
  <si>
    <t>CONCRETO FCK = 25MPA, TRAÇO 1:2,3:2,7 (CIMENTO/ AREIA MÉDIA/ BRITA 1)  - PREPARO MECÂNICO COM BETONEIRA 400 L. AF_07/2016</t>
  </si>
  <si>
    <t>CONCRETO FCK = 30MPA, TRAÇO 1:2,1:2,5 (CIMENTO/ AREIA MÉDIA/ BRITA 1)  - PREPARO MECÂNICO COM BETONEIRA 400 L. AF_07/2016</t>
  </si>
  <si>
    <t>CONCRETO FCK = 40MPA, TRAÇO 1:1,6:1,9 (CIMENTO/ AREIA MÉDIA/ BRITA 1)  - PREPARO MECÂNICO COM BETONEIRA 400 L. AF_07/2016</t>
  </si>
  <si>
    <t>CONCRETO MAGRO PARA LASTRO, TRAÇO 1:4,5:4,5 (CIMENTO/ AREIA MÉDIA/ BRITA 1)  - PREPARO MECÂNICO COM BETONEIRA 600 L. AF_07/2016</t>
  </si>
  <si>
    <t>CONCRETO FCK = 15MPA, TRAÇO 1:3,4:3,5 (CIMENTO/ AREIA MÉDIA/ BRITA 1)  - PREPARO MECÂNICO COM BETONEIRA 600 L. AF_07/2016</t>
  </si>
  <si>
    <t>CONCRETO FCK = 20MPA, TRAÇO 1:2,7:3 (CIMENTO/ AREIA MÉDIA/ BRITA 1)  - PREPARO MECÂNICO COM BETONEIRA 600 L. AF_07/2016</t>
  </si>
  <si>
    <t>CONCRETO FCK = 25MPA, TRAÇO 1:2,3:2,7 (CIMENTO/ AREIA MÉDIA/ BRITA 1)  - PREPARO MECÂNICO COM BETONEIRA 600 L. AF_07/2016</t>
  </si>
  <si>
    <t>CONCRETO FCK = 30MPA, TRAÇO 1:2,1:2,5 (CIMENTO/ AREIA MÉDIA/ BRITA 1)  - PREPARO MECÂNICO COM BETONEIRA 600 L. AF_07/2016</t>
  </si>
  <si>
    <t>CONCRETO FCK = 40MPA, TRAÇO 1:1,6:1,9 (CIMENTO/ AREIA MÉDIA/ BRITA 1)  - PREPARO MECÂNICO COM BETONEIRA 600 L. AF_07/2016</t>
  </si>
  <si>
    <t>CONCRETO MAGRO PARA LASTRO, TRAÇO 1:4,5:4,5 (CIMENTO/ AREIA MÉDIA/ BRITA 1)  - PREPARO MANUAL. AF_07/2016</t>
  </si>
  <si>
    <t>CONCRETO FCK = 15MPA, TRAÇO 1:3,4:3,5 (CIMENTO/ AREIA MÉDIA/ BRITA 1)  - PREPARO MANUAL. AF_07/2016</t>
  </si>
  <si>
    <t>CONCRETAGEM DE BLOCOS DE COROAMENTO E VIGAS BALDRAME, FCK 30 MPA, COM USO DE JERICA  LANÇAMENTO, ADENSAMENTO E ACABAMENTO. AF_06/2017</t>
  </si>
  <si>
    <t>CONCRETAGEM DE SAPATAS, FCK 30 MPA, COM USO DE JERICA  LANÇAMENTO, ADENSAMENTO E ACABAMENTO. AF_06/2017</t>
  </si>
  <si>
    <t>CONCRETAGEM DE BLOCOS DE COROAMENTO E VIGAS BALDRAMES, FCK 30 MPA, COM USO DE BOMBA  LANÇAMENTO, ADENSAMENTO E ACABAMENTO. AF_06/2017</t>
  </si>
  <si>
    <t>CONCRETAGEM DE SAPATAS, FCK 30 MPA, COM USO DE BOMBA  LANÇAMENTO, ADENSAMENTO E ACABAMENTO. AF_11/2016</t>
  </si>
  <si>
    <t>74141/1</t>
  </si>
  <si>
    <t>LAJE PRE-MOLD BETA 11 P/1KN/M2 VAOS 4,40M/INCL VIGOTAS TIJOLOS ARMADURA NEGATIVA CAPEAMENTO 3CM CONCRETO 20MPA ESCORAMENTO MATERIAL E MAO  DE OBRA.</t>
  </si>
  <si>
    <t>74141/2</t>
  </si>
  <si>
    <t>LAJE PRE-MOLD BETA 12 P/3,5KN/M2 VAO 4,1M INCL VIGOTAS TIJOLOS ARMADU-RA NEGATIVA CAPEAMENTO 3CM CONCRETO 15MPA ESCORAMENTO MATERIAIS E MAO DE OBRA.</t>
  </si>
  <si>
    <t>74141/3</t>
  </si>
  <si>
    <t>LAJE PRE-MOLD BETA 16 P/3,5KN/M2 VAO 5,2M INCL VIGOTAS TIJOLOS ARMADU-RA NEGATIVA CAPEAMENTO 3CM CONCRETO 15MPA ESCORAMENTO MATERIAL E MAO  DE OBRA.</t>
  </si>
  <si>
    <t>74141/4</t>
  </si>
  <si>
    <t>LAJE PRE-MOLD BETA 20 P/3,5KN/M2 VAO 6,2M INCL VIGOTAS TIJOLOS ARMADU-RA NEGATIVA CAPEAMENTO 3CM CONCRETO 15MPA ESCORAMENTO MATERIAL E MAO  DE OBRA.</t>
  </si>
  <si>
    <t>74202/1</t>
  </si>
  <si>
    <t>LAJE PRE-MOLDADA P/FORRO, SOBRECARGA 100KG/M2, VAOS ATE 3,50M/E=8CM, C/LAJOTAS E CAP.C/CONC FCK=20MPA, 3CM, INTER-EIXO 38CM, C/ESCORAMENTO (REAPR.3X) E FERRAGEM NEGATIVA</t>
  </si>
  <si>
    <t>74202/2</t>
  </si>
  <si>
    <t>LAJE PRE-MOLDADA P/PISO, SOBRECARGA 200KG/M2, VAOS ATE 3,50M/E=8CM, C/LAJOTAS E CAP.C/CONC FCK=20MPA, 4CM, INTER-EIXO 38CM, C/ESCORAMENTO (REAPR.3X) E FERRAGEM NEGATIVA</t>
  </si>
  <si>
    <t>73817/1</t>
  </si>
  <si>
    <t>EMBASAMENTO DE MATERIAL GRANULAR - PO DE PEDRA</t>
  </si>
  <si>
    <t>73817/2</t>
  </si>
  <si>
    <t>EMBASAMENTO DE MATERIAL GRANULAR - RACHAO</t>
  </si>
  <si>
    <t>74078/1</t>
  </si>
  <si>
    <t>AGULHAMENTO FUNDO DE VALAS C/MACO 30KG PEDRA-DE-MAO H=10CM</t>
  </si>
  <si>
    <t>ALVENARIA EMBASAMENTO E=20 CM BLOCO CONCRETO</t>
  </si>
  <si>
    <t>EMBASAMENTO C/PEDRA ARGAMASSADA UTILIZANDO ARG.CIM/AREIA 1:4</t>
  </si>
  <si>
    <t>JUNTA DE DILATACAO COM ISOPOR 10 MM</t>
  </si>
  <si>
    <t>73898/1</t>
  </si>
  <si>
    <t>JUNTA DE DILATACAO ELASTICA (PVC) O-220/6 PRESSAO ATE 30 MCA</t>
  </si>
  <si>
    <t>74121/1</t>
  </si>
  <si>
    <t>JUNTA DE DILATACAO PARA IMPERMEABILIZACAO, COM SELANTE ELASTICO MONOCOMPONENTE A BASE DE POLIURETANO, DIMENSOES 1X1CM.</t>
  </si>
  <si>
    <t>PINTURA ADESIVA P/ CONCRETO, A BASE DE RESINA EPOXI ( SIKADUR 32 )</t>
  </si>
  <si>
    <t>VERGA PRÉ-MOLDADA PARA JANELAS COM ATÉ 1,5 M DE VÃO. AF_03/2016</t>
  </si>
  <si>
    <t>VERGA PRÉ-MOLDADA PARA JANELAS COM MAIS DE 1,5 M DE VÃO. AF_03/2016</t>
  </si>
  <si>
    <t>VERGA PRÉ-MOLDADA PARA PORTAS COM ATÉ 1,5 M DE VÃO. AF_03/2016</t>
  </si>
  <si>
    <t>VERGA PRÉ-MOLDADA PARA PORTAS COM MAIS DE 1,5 M DE VÃO. AF_03/2016</t>
  </si>
  <si>
    <t>VERGA MOLDADA IN LOCO EM CONCRETO PARA JANELAS COM ATÉ 1,5 M DE VÃO. AF_03/2016</t>
  </si>
  <si>
    <t>VERGA MOLDADA IN LOCO EM CONCRETO PARA JANELAS COM MAIS DE 1,5 M DE VÃO. AF_03/2016</t>
  </si>
  <si>
    <t>VERGA MOLDADA IN LOCO EM CONCRETO PARA PORTAS COM ATÉ 1,5 M DE VÃO. AF_03/2016</t>
  </si>
  <si>
    <t>VERGA MOLDADA IN LOCO EM CONCRETO PARA PORTAS COM MAIS DE 1,5 M DE VÃO. AF_03/2016</t>
  </si>
  <si>
    <t>VERGA MOLDADA IN LOCO COM UTILIZAÇÃO DE BLOCOS CANALETA PARA JANELAS COM ATÉ 1,5 M DE VÃO. AF_03/2016</t>
  </si>
  <si>
    <t>VERGA MOLDADA IN LOCO COM UTILIZAÇÃO DE BLOCOS CANALETA PARA JANELAS COM MAIS DE 1,5 M DE VÃO. AF_03/2016</t>
  </si>
  <si>
    <t>VERGA MOLDADA IN LOCO COM UTILIZAÇÃO DE BLOCOS CANALETA PARA PORTAS COM ATÉ 1,5 M DE VÃO. AF_03/2016</t>
  </si>
  <si>
    <t>VERGA MOLDADA IN LOCO COM UTILIZAÇÃO DE BLOCOS CANALETA PARA PORTAS COM MAIS DE 1,5 M DE VÃO. AF_03/2016</t>
  </si>
  <si>
    <t>CONTRAVERGA PRÉ-MOLDADA PARA VÃOS DE ATÉ 1,5 M DE COMPRIMENTO. AF_03/2016</t>
  </si>
  <si>
    <t>CONTRAVERGA PRÉ-MOLDADA PARA VÃOS DE MAIS DE 1,5 M DE COMPRIMENTO. AF_03/2016</t>
  </si>
  <si>
    <t>CONTRAVERGA MOLDADA IN LOCO EM CONCRETO PARA VÃOS DE ATÉ 1,5 M DE COMPRIMENTO. AF_03/2016</t>
  </si>
  <si>
    <t>CONTRAVERGA MOLDADA IN LOCO EM CONCRETO PARA VÃOS DE MAIS DE 1,5 M DE COMPRIMENTO. AF_03/2016</t>
  </si>
  <si>
    <t>CONTRAVERGA MOLDADA IN LOCO COM UTILIZAÇÃO DE BLOCOS CANALETA PARA VÃOS DE ATÉ 1,5 M DE COMPRIMENTO. AF_03/2016</t>
  </si>
  <si>
    <t>CONTRAVERGA MOLDADA IN LOCO COM UTILIZAÇÃO DE BLOCOS CANALETA PARA VÃOS DE MAIS DE 1,5 M DE COMPRIMENTO. AF_03/2016</t>
  </si>
  <si>
    <t>FIXAÇÃO (ENCUNHAMENTO) DE ALVENARIA DE VEDAÇÃO COM ARGAMASSA APLICADA COM BISNAGA. AF_03/2016</t>
  </si>
  <si>
    <t>FIXAÇÃO (ENCUNHAMENTO) DE ALVENARIA DE VEDAÇÃO COM ARGAMASSA APLICADA COM COLHER. AF_03/2016</t>
  </si>
  <si>
    <t>FIXAÇÃO (ENCUNHAMENTO) DE ALVENARIA DE VEDAÇÃO COM TIJOLO MACIÇO. AF_03/2016</t>
  </si>
  <si>
    <t>FIXAÇÃO (ENCUNHAMENTO) DE ALVENARIA DE VEDAÇÃO COM ESPUMA DE POLIURETANO EXPANSIVA. AF_03/2016</t>
  </si>
  <si>
    <t>CINTA DE AMARRAÇÃO DE ALVENARIA MOLDADA IN LOCO EM CONCRETO. AF_03/2016</t>
  </si>
  <si>
    <t>CINTA DE AMARRAÇÃO DE ALVENARIA MOLDADA IN LOCO COM UTILIZAÇÃO DE BLOCOS CANALETA. AF_03/2016</t>
  </si>
  <si>
    <t>CHAPIM DE CONCRETO APARENTE COM ACABAMENTO DESEMPENADO, FORMA DE COMPENSADO PLASTIFICADO (MADEIRIT) DE 14 X 10 CM, FUNDIDO NO LOCAL.</t>
  </si>
  <si>
    <t>74144/2</t>
  </si>
  <si>
    <t>SUPORTE APOIO CAIXA D AGUA BARROTES MADEIRA DE 1</t>
  </si>
  <si>
    <t>FORNECIMENTO DE PERFIL SIMPLES "I" OU "H" ATE 8" INCLUSIVE PERDAS</t>
  </si>
  <si>
    <t>FORNECIMENTO DE PERFIL SIMPLES "I" OU "H" 8 A 12" INCLUSIVE PERDAS</t>
  </si>
  <si>
    <t>APARELHO DE APOIO NEOPRENE NAO FRETADO (1,4KG/DM3)</t>
  </si>
  <si>
    <t>APARELHO APOIO NEOPRENE FRETADO</t>
  </si>
  <si>
    <t>DM3</t>
  </si>
  <si>
    <t>ESCADA EM CONCRETO ARMADO, FCK = 15 MPA, MOLDADA IN LOCO</t>
  </si>
  <si>
    <t>(COMPOSIÇÃO REPRESENTATIVA) EXECUÇÃO DE ESTRUTURAS DE CONCRETO ARMADO CONVENCIONAL, PARA EDIFICAÇÃO HABITACIONAL MULTIFAMILIAR (PRÉDIO), FCK = 25 MPA. AF_01/2017</t>
  </si>
  <si>
    <t>(COMPOSIÇÃO REPRESENTATIVA) EXECUÇÃO DE ESTRUTURAS DE CONCRETO ARMADO, PARA EDIFICAÇÃO HABITACIONAL UNIFAMILIAR COM DOIS PAVIMENTOS (CASA ISOLADA), FCK = 25 MPA. AF_01/2017</t>
  </si>
  <si>
    <t>(COMPOSIÇÃO REPRESENTATIVA) EXECUÇÃO DE ESTRUTURAS DE CONCRETO ARMADO, PARA EDIFICAÇÃO HABITACIONAL UNIFAMILIAR COM DOIS PAVIMENTOS (CASA EM EMPREENDIMENTOS), FCK = 25 MPA. AF_01/2017</t>
  </si>
  <si>
    <t>(COMPOSIÇÃO REPRESENTATIVA) EXECUÇÃO DE ESTRUTURAS DE CONCRETO ARMADO, PARA EDIFICAÇÃO HABITACIONAL UNIFAMILIAR TÉRREA (CASA ISOLADA), FCK = 25 MPA. AF_01/2017</t>
  </si>
  <si>
    <t>(COMPOSIÇÃO REPRESENTATIVA) EXECUÇÃO DE ESTRUTURAS DE CONCRETO ARMADO, PARA EDIFICAÇÃO HABITACIONAL UNIFAMILIAR TÉRREA (CASA EM EMPREENDIMENTOS), FCK = 25 MPA. AF_01/2017</t>
  </si>
  <si>
    <t>(COMPOSIÇÃO REPRESENTATIVA) EXECUÇÃO DE ESTRUTURAS DE CONCRETO ARMADO, PARA EDIFICAÇÃO INSTITUCIONAL TÉRREA, FCK = 25 MPA. AF_01/2017</t>
  </si>
  <si>
    <t>(COMPOSIÇÃO REPRESENTATIVA) EXECUÇÃO DE ESCADA EM CONCRETO ARMADO, MOLDADA IN LOCO, FCK = 25 MPA. AF_02/2017</t>
  </si>
  <si>
    <t>IMPERMEABILIZACAO DE SUPERFICIE COM ARGAMASSA DE CIMENTO E AREIA (MEDIA), TRACO 1:3, COM ADITIVO IMPERMEABILIZANTE, E=2CM.</t>
  </si>
  <si>
    <t>IMPERMEABILIZACAO DE SUPERFICIE COM ARGAMASSA DE CIMENTO E AREIA, TRACO 1:3, COM ADITIVO IMPERMEABILIZANTE, E=3 CM</t>
  </si>
  <si>
    <t>IMPERMEABILIZACAO DE SUPERFICIE COM ARGAMASSA DE CIMENTO E AREIA, TRACO 1:3, COM ADITIVO IMPERMEABILIZANTE, E=1,5 CM</t>
  </si>
  <si>
    <t>IMPERMEABILIZACAO DE SUPERFICIE COM ARGAMASSA DE CIMENTO E AREIA (GROSSA), TRACO 1:4, COM ADITIVO IMPERMEABILIZANTE, E=2 CM</t>
  </si>
  <si>
    <t>IMPERMEABILIZACAO DE SUPERFICIE COM CIMENTO IMPERMEABILIZANTE DE PEGA ULTRA RAPIDA, TRACO 1:1, E=0,5 CM</t>
  </si>
  <si>
    <t>FORNECIMENTO/INSTALACAO LONA PLASTICA PRETA, PARA IMPERMEABILIZACAO, ESPESSURA 150 MICRAS.</t>
  </si>
  <si>
    <t>73753/1</t>
  </si>
  <si>
    <t>IMPERMEABILIZACAO DE SUPERFICIE COM MANTA ASFALTICA PROTEGIDA COM FILME DE ALUMINIO GOFRADO (DE ESPESSURA 0,8MM), INCLUSA APLICACAO DE  EMULSAO ASFALTICA, E=3MM.</t>
  </si>
  <si>
    <t>74033/1</t>
  </si>
  <si>
    <t>IMPERMEABILIZACAO DE SUPERFICIE COM GEOMEMBRANA (MANTA TERMOPLASTICA LISA) TIPO PEAD, E=2MM.</t>
  </si>
  <si>
    <t>IMPERMEABILIZACAO DE SUPERFICIE COM MANTA ASFALTICA (COM POLIMEROS TIPO APP), E=3 MM</t>
  </si>
  <si>
    <t>IMPERMEABILIZACAO DE SUPERFICIE COM MANTA ASFALTICA (COM POLIMEROS TIPO APP), E=4 MM</t>
  </si>
  <si>
    <t>IMPERMEABILIZACAO COM VÉU DE POLIESTER</t>
  </si>
  <si>
    <t>73929/1</t>
  </si>
  <si>
    <t>IMPERMEABILIZACAO DE SUPERFICIE COM CIMENTO ESPECIAL CRISTALIZANTE COM ADESIVO LIQUIDO, UMA DEMAO.</t>
  </si>
  <si>
    <t>73929/4</t>
  </si>
  <si>
    <t>IMPERMEABILIZACAO DE ESTRUTURAS ENTERRADAS COM CIMENTO CRISTALIZANTE E ADESIVO LIQUIDO, ATE 7M DE PROFUNDIDADE.</t>
  </si>
  <si>
    <t>IMPERMEABILIZACAO DE CALHAS/LAJES DESCOBERTAS, COM EMULSAO ASFALTICA COM ELASTOMEROS, 3 DEMAOS</t>
  </si>
  <si>
    <t>IMPERMEABILIZACAO DE SUPERFICIE COM REVESTIMENTO BICOMPONENTE SEMI FLEXIVEL.</t>
  </si>
  <si>
    <t>73762/2</t>
  </si>
  <si>
    <t>IMPERMEABILIZACAO DE SUPERFICIE COM ADESIVO LIQUIDO SOBRE CIMENTO CRISTALIZANTE, INCLUSO VEU DE FIBRA DE VIDRO.</t>
  </si>
  <si>
    <t>73762/4</t>
  </si>
  <si>
    <t>IMPERMEABILIZACAO DE SUPERFICIE COM ASFALTO ELASTOMERICO, INCLUSOS PRIMER E VEU DE FIBRA DE VIDRO.</t>
  </si>
  <si>
    <t>74066/2</t>
  </si>
  <si>
    <t>IMPERMEABILIZACAO DE SUPERFICIE, COM IMPERMEABILIZANTE FLEXIVEL A BASE ACRILICA.</t>
  </si>
  <si>
    <t>IMPERMEABILIZACAO DE ESTRUTURAS ENTERRADAS, COM TINTA ASFALTICA, DUAS DEMAOS.</t>
  </si>
  <si>
    <t>IMPERMEABILIZACAO DE SUPERFICIE COM EMULSAO ASFALTICA COM ELASTOMERO, INCLUSOS PRIMER E VEU DE POLIESTER</t>
  </si>
  <si>
    <t>IMPERMEABILIZACAO DE SUPERFICIE COM EMULSAO ASFALTICA A BASE D'AGUA</t>
  </si>
  <si>
    <t>JUNTA DE DILATACAO PARA IMPERMEABILIZACAO, COM ASFALTO OXIDADO APLICADO A QUENTE, DIMENSOES 2X2 CM</t>
  </si>
  <si>
    <t>73872/1</t>
  </si>
  <si>
    <t>IMPERMEABILIZACAO COM PINTURA A BASE DE RESINA EPOXI ALCATRAO, UMA DEMAO.</t>
  </si>
  <si>
    <t>73872/2</t>
  </si>
  <si>
    <t>IMPERMEABILIZACAO COM PINTURA A BASE DE RESINA EPOXI ALCATRAO, DUAS DEMAOS.</t>
  </si>
  <si>
    <t>IMPERMEABILIZACAO DE SUPERFICIE COM MASTIQUE ELASTICO A BASE DE SILICONE, POR VOLUME.</t>
  </si>
  <si>
    <t>74025/1</t>
  </si>
  <si>
    <t>IMPERMEABILIZACAO DE SUPERFICIE COM MASTIQUE BETUMINOSO A FRIO, POR METRO.</t>
  </si>
  <si>
    <t>74190/1</t>
  </si>
  <si>
    <t>IMPERMEABILIZACAO DE SUPERFICIE COM MASTIQUE BETUMINOSO A FRIO, POR AREA.</t>
  </si>
  <si>
    <t>73798/1</t>
  </si>
  <si>
    <t>DUTO ESPIRAL FLEXIVEL SINGELO PEAD D=50MM(2") REVESTIDO COM PVC COM FIO GUIA DE ACO GALVANIZADO, LANCADO DIRETO NO SOLO, INCL CONEXOES</t>
  </si>
  <si>
    <t>73798/3</t>
  </si>
  <si>
    <t>DUTO ESPIRAL FLEXIVEL SINGELO PEAD D=75MM(3") REVESTIDO COM PVC COM FIO GUIA DE ACO GALVANIZADO, LANCADO DIRETO NO SOLO, INCL CONEXOES</t>
  </si>
  <si>
    <t>ELETRODUTO FLEXÍVEL CORRUGADO, PVC, DN 20 MM (1/2"), PARA CIRCUITOS TERMINAIS, INSTALADO EM FORRO - FORNECIMENTO E INSTALAÇÃO. AF_12/2015</t>
  </si>
  <si>
    <t>ELETRODUTO FLEXÍVEL CORRUGADO, PVC, DN 25 MM (3/4"), PARA CIRCUITOS TERMINAIS, INSTALADO EM FORRO - FORNECIMENTO E INSTALAÇÃO. AF_12/2015</t>
  </si>
  <si>
    <t>ELETRODUTO FLEXÍVEL CORRUGADO, PVC, DN 32 MM (1"), PARA CIRCUITOS TERMINAIS, INSTALADO EM FORRO - FORNECIMENTO E INSTALAÇÃO. AF_12/2015</t>
  </si>
  <si>
    <t>ELETRODUTO FLEXÍVEL CORRUGADO, PVC, DN 20 MM (1/2"), PARA CIRCUITOS TERMINAIS, INSTALADO EM LAJE - FORNECIMENTO E INSTALAÇÃO. AF_12/2015</t>
  </si>
  <si>
    <t>ELETRODUTO FLEXÍVEL CORRUGADO, PVC, DN 25 MM (3/4"), PARA CIRCUITOS TERMINAIS, INSTALADO EM LAJE - FORNECIMENTO E INSTALAÇÃO. AF_12/2015</t>
  </si>
  <si>
    <t>ELETRODUTO FLEXÍVEL CORRUGADO, PVC, DN 32 MM (1"), PARA CIRCUITOS TERMINAIS, INSTALADO EM LAJE - FORNECIMENTO E INSTALAÇÃO. AF_12/2015</t>
  </si>
  <si>
    <t>ELETRODUTO FLEXÍVEL CORRUGADO, PVC, DN 20 MM (1/2"), PARA CIRCUITOS TERMINAIS, INSTALADO EM PAREDE - FORNECIMENTO E INSTALAÇÃO. AF_12/2015</t>
  </si>
  <si>
    <t>ELETRODUTO FLEXÍVEL CORRUGADO, PVC, DN 25 MM (3/4"), PARA CIRCUITOS TERMINAIS, INSTALADO EM PAREDE - FORNECIMENTO E INSTALAÇÃO. AF_12/2015</t>
  </si>
  <si>
    <t>ELETRODUTO FLEXÍVEL CORRUGADO, PVC, DN 32 MM (1"), PARA CIRCUITOS TERMINAIS, INSTALADO EM PAREDE - FORNECIMENTO E INSTALAÇÃO. AF_12/2015</t>
  </si>
  <si>
    <t>ELETRODUTO RÍGIDO ROSCÁVEL, PVC, DN 20 MM (1/2"), PARA CIRCUITOS TERMINAIS, INSTALADO EM FORRO - FORNECIMENTO E INSTALAÇÃO. AF_12/2015</t>
  </si>
  <si>
    <t>ELETRODUTO RÍGIDO ROSCÁVEL, PVC, DN 25 MM (3/4"), PARA CIRCUITOS TERMINAIS, INSTALADO EM FORRO - FORNECIMENTO E INSTALAÇÃO. AF_12/2015</t>
  </si>
  <si>
    <t>ELETRODUTO RÍGIDO ROSCÁVEL, PVC, DN 32 MM (1"), PARA CIRCUITOS TERMINAIS, INSTALADO EM FORRO - FORNECIMENTO E INSTALAÇÃO. AF_12/2015</t>
  </si>
  <si>
    <t>ELETRODUTO RÍGIDO ROSCÁVEL, PVC, DN 40 MM (1 1/4"), PARA CIRCUITOS TERMINAIS, INSTALADO EM FORRO - FORNECIMENTO E INSTALAÇÃO. AF_12/2015</t>
  </si>
  <si>
    <t>ELETRODUTO RÍGIDO ROSCÁVEL, PVC, DN 20 MM (1/2"), PARA CIRCUITOS TERMINAIS, INSTALADO EM LAJE - FORNECIMENTO E INSTALAÇÃO. AF_12/2015</t>
  </si>
  <si>
    <t>ELETRODUTO RÍGIDO ROSCÁVEL, PVC, DN 25 MM (3/4"), PARA CIRCUITOS TERMINAIS, INSTALADO EM LAJE - FORNECIMENTO E INSTALAÇÃO. AF_12/2015</t>
  </si>
  <si>
    <t>ELETRODUTO RÍGIDO ROSCÁVEL, PVC, DN 32 MM (1"), PARA CIRCUITOS TERMINAIS, INSTALADO EM LAJE - FORNECIMENTO E INSTALAÇÃO. AF_12/2015</t>
  </si>
  <si>
    <t>ELETRODUTO RÍGIDO ROSCÁVEL, PVC, DN 40 MM (1 1/4"), PARA CIRCUITOS TERMINAIS, INSTALADO EM LAJE - FORNECIMENTO E INSTALAÇÃO. AF_12/2015</t>
  </si>
  <si>
    <t>ELETRODUTO RÍGIDO ROSCÁVEL, PVC, DN 20 MM (1/2"), PARA CIRCUITOS TERMINAIS, INSTALADO EM PAREDE - FORNECIMENTO E INSTALAÇÃO. AF_12/2015</t>
  </si>
  <si>
    <t>ELETRODUTO RÍGIDO ROSCÁVEL, PVC, DN 25 MM (3/4"), PARA CIRCUITOS TERMINAIS, INSTALADO EM PAREDE - FORNECIMENTO E INSTALAÇÃO. AF_12/2015</t>
  </si>
  <si>
    <t>ELETRODUTO RÍGIDO ROSCÁVEL, PVC, DN 32 MM (1"), PARA CIRCUITOS TERMINAIS, INSTALADO EM PAREDE - FORNECIMENTO E INSTALAÇÃO. AF_12/2015</t>
  </si>
  <si>
    <t>ELETRODUTO RÍGIDO ROSCÁVEL, PVC, DN 40 MM (1 1/4"), PARA CIRCUITOS TERMINAIS, INSTALADO EM PAREDE - FORNECIMENTO E INSTALAÇÃO. AF_12/2015</t>
  </si>
  <si>
    <t>ELETRODUTO RÍGIDO ROSCÁVEL, PVC, DN 50 MM (1 1/2") - FORNECIMENTO E INSTALAÇÃO. AF_12/2015</t>
  </si>
  <si>
    <t>ELETRODUTO RÍGIDO ROSCÁVEL, PVC, DN 60 MM (2") - FORNECIMENTO E INSTALAÇÃO. AF_12/2015</t>
  </si>
  <si>
    <t>ELETRODUTO RÍGIDO ROSCÁVEL, PVC, DN 75 MM (2 1/2") - FORNECIMENTO E INSTALAÇÃO. AF_12/2015</t>
  </si>
  <si>
    <t>ELETRODUTO RÍGIDO ROSCÁVEL, PVC, DN 85 MM (3") - FORNECIMENTO E INSTALAÇÃO. AF_12/2015</t>
  </si>
  <si>
    <t>ELETRODUTO RÍGIDO ROSCÁVEL, PVC, DN 110 MM (4") - FORNECIMENTO E INSTALAÇÃO. AF_12/2015</t>
  </si>
  <si>
    <t>ELETRODUTO RÍGIDO SOLDÁVEL, PVC, DN 20 MM (½), APARENTE, INSTALADO EM TETO - FORNECIMENTO E INSTALAÇÃO. AF_11/2016_P</t>
  </si>
  <si>
    <t>ELETRODUTO RÍGIDO SOLDÁVEL, PVC, DN 25 MM (3/4), APARENTE, INSTALADO EM TETO - FORNECIMENTO E INSTALAÇÃO. AF_11/2016_P</t>
  </si>
  <si>
    <t>ELETRODUTO RÍGIDO SOLDÁVEL, PVC, DN 32 MM (1), APARENTE, INSTALADO EM TETO - FORNECIMENTO E INSTALAÇÃO. AF_11/2016_P</t>
  </si>
  <si>
    <t>ELETRODUTO RÍGIDO SOLDÁVEL, PVC, DN 20 MM (½), APARENTE, INSTALADO EM PAREDE - FORNECIMENTO E INSTALAÇÃO. AF_11/2016_P</t>
  </si>
  <si>
    <t>ELETRODUTO RÍGIDO SOLDÁVEL, PVC, DN 25 MM (3/4), APARENTE, INSTALADO EM PAREDE - FORNECIMENTO E INSTALAÇÃO. AF_11/2016_P</t>
  </si>
  <si>
    <t>ELETRODUTO RÍGIDO SOLDÁVEL, PVC, DN 32 MM (1), APARENTE, INSTALADO EM PAREDE - FORNECIMENTO E INSTALAÇÃO. AF_11/2016_P</t>
  </si>
  <si>
    <t>LUVA PARA ELETRODUTO, PVC, SOLDÁVEL, DN 20 MM (1/2), APARENTE, INSTALADA EM TETO - FORNECIMENTO E INSTALAÇÃO. AF_11/2016_P</t>
  </si>
  <si>
    <t>ELETRODUTO DE AÇO GALVANIZADO, CLASSE LEVE, DN 20 MM (3/4), APARENTE, INSTALADO EM TETO - FORNECIMENTO E INSTALAÇÃO. AF_11/2016_P</t>
  </si>
  <si>
    <t>ELETRODUTO DE AÇO GALVANIZADO, CLASSE LEVE, DN 25 MM (1), APARENTE, INSTALADO EM TETO - FORNECIMENTO E INSTALAÇÃO. AF_11/2016_P</t>
  </si>
  <si>
    <t>ELETRODUTO DE AÇO GALVANIZADO, CLASSE SEMI PESADO, DN 32 MM (1 1/4), APARENTE, INSTALADO EM TETO - FORNECIMENTO E INSTALAÇÃO. AF_11/2016_P</t>
  </si>
  <si>
    <t>ELETRODUTO DE AÇO GALVANIZADO, CLASSE SEMI PESADO, DN 40 MM (1 1/2 ), APARENTE, INSTALADO EM TETO - FORNECIMENTO E INSTALAÇÃO. AF_11/2016_P</t>
  </si>
  <si>
    <t>ELETRODUTO DE AÇO GALVANIZADO, CLASSE LEVE, DN 20 MM (3/4), APARENTE, INSTALADO EM PAREDE - FORNECIMENTO E INSTALAÇÃO. AF_11/2016_P</t>
  </si>
  <si>
    <t>ELETRODUTO DE AÇO GALVANIZADO, CLASSE LEVE, DN 25 MM (1), APARENTE, INSTALADO EM PAREDE - FORNECIMENTO E INSTALAÇÃO. AF_11/2016_P</t>
  </si>
  <si>
    <t>ELETRODUTO DE AÇO GALVANIZADO, CLASSE SEMI PESADO, DN 32 MM (1 1/4), APARENTE, INSTALADO EM PAREDE - FORNECIMENTO E INSTALAÇÃO. AF_11/2016_P</t>
  </si>
  <si>
    <t>ELETRODUTO DE AÇO GALVANIZADO, CLASSE SEMI PESADO, DN 40 MM (1 1/2  ), APARENTE, INSTALADO EM PAREDE - FORNECIMENTO E INSTALAÇÃO. AF_11/2016_P</t>
  </si>
  <si>
    <t>TERMINAL OU CONECTOR DE PRESSAO - PARA CABO 10MM2 - FORNECIMENTO E INSTALACAO</t>
  </si>
  <si>
    <t>TERMINAL OU CONECTOR DE PRESSAO - PARA CABO 16MM2 - FORNECIMENTO E INSTALACAO</t>
  </si>
  <si>
    <t>TERMINAL OU CONECTOR DE PRESSAO - PARA CABO 25MM2 - FORNECIMENTO E INSTALACAO</t>
  </si>
  <si>
    <t>TERMINAL OU CONECTOR DE PRESSAO - PARA CABO 35MM2 - FORNECIMENTO E INSTALACAO</t>
  </si>
  <si>
    <t>TERMINAL OU CONECTOR DE PRESSAO - PARA CABO 50MM2 - FORNECIMENTO E INSTALACAO</t>
  </si>
  <si>
    <t>TERMINAL OU CONECTOR DE PRESSAO - PARA CABO 70MM2 - FORNECIMENTO E INSTALACAO</t>
  </si>
  <si>
    <t>TERMINAL OU CONECTOR DE PRESSAO - PARA CABO 95MM2 - FORNECIMENTO E INSTALACAO</t>
  </si>
  <si>
    <t>TERMINAL OU CONECTOR DE PRESSAO - PARA CABO 120MM2 - FORNECIMENTO E INSTALACAO</t>
  </si>
  <si>
    <t>TERMINAL OU CONECTOR DE PRESSAO - PARA CABO 150MM2 - FORNECIMENTO E INSTALACAO</t>
  </si>
  <si>
    <t>TERMINAL OU CONECTOR DE PRESSAO - PARA CABO 185MM2 - FORNECIMENTO E INSTALACAO</t>
  </si>
  <si>
    <t>TERMINAL OU CONECTOR DE PRESSAO - PARA CABO 240MM2 - FORNECIMENTO E INSTALACAO</t>
  </si>
  <si>
    <t>TERMINAL OU CONECTOR DE PRESSAO - PARA CABO 300MM2 - FORNECIMENTO E INSTALACAO</t>
  </si>
  <si>
    <t>CONECTOR PARAFUSO FENDIDO SPLIT-BOLT - PARA CABO DE 16MM2 - FORNECIMENTO E INSTALACAO</t>
  </si>
  <si>
    <t>CONECTOR PARAFUSO FENDIDO SPLIT-BOLT - PARA CABO DE 35MM2 - FORNECIMENTO E INSTALACAO</t>
  </si>
  <si>
    <t>73782/2</t>
  </si>
  <si>
    <t>TERMINAL METALICO A PRESSAO PARA 1 CABO DE 50 MM2 - FORNECIMENTO E INSTALACAO</t>
  </si>
  <si>
    <t>73782/3</t>
  </si>
  <si>
    <t>TERMINAL METALICO A PRESSAO PARA 1 CABO DE 95 MM2 - FORNECIMENTO E INSTALACAO</t>
  </si>
  <si>
    <t>73782/4</t>
  </si>
  <si>
    <t>TERMINAL A PRESSAO REFORCADO PARA CONEXAO DE CABO DE COBRE A BARRA, CABO 150 E 185MM2 - FORNECIMENTO E INSTALACAO</t>
  </si>
  <si>
    <t>73782/5</t>
  </si>
  <si>
    <t>TERMINAL METALICO A PRESSAO P/ 1 CABO DE COBRE DE 25 MM2 COM 1 FURO DE FIXAÇÃO - FORNECIMENTO E INSTALACAO</t>
  </si>
  <si>
    <t>CONECTOR DE PARAFUSO FENDIDO EM LIGA DE COBRE COM SEPARADOR DE CABOS PARA CABO 50 MM2 - FORNECIMENTO E INSTALACAO</t>
  </si>
  <si>
    <t>LUVA PARA ELETRODUTO, PVC, ROSCÁVEL, DN 20 MM (1/2"), PARA CIRCUITOS TERMINAIS, INSTALADA EM FORRO - FORNECIMENTO E INSTALAÇÃO. AF_12/2015</t>
  </si>
  <si>
    <t>LUVA PARA ELETRODUTO, PVC, ROSCÁVEL, DN 25 MM (3/4"), PARA CIRCUITOS TERMINAIS, INSTALADA EM FORRO - FORNECIMENTO E INSTALAÇÃO. AF_12/2015</t>
  </si>
  <si>
    <t>LUVA PARA ELETRODUTO, PVC, ROSCÁVEL, DN 32 MM (1"), PARA CIRCUITOS TERMINAIS, INSTALADA EM FORRO - FORNECIMENTO E INSTALAÇÃO. AF_12/2015</t>
  </si>
  <si>
    <t>LUVA PARA ELETRODUTO, PVC, ROSCÁVEL, DN 40 MM (1 1/4"), PARA CIRCUITOS TERMINAIS, INSTALADA EM FORRO - FORNECIMENTO E INSTALAÇÃO. AF_12/2015</t>
  </si>
  <si>
    <t>LUVA PARA ELETRODUTO, PVC, ROSCÁVEL, DN 20 MM (1/2"), PARA CIRCUITOS TERMINAIS, INSTALADA EM LAJE - FORNECIMENTO E INSTALAÇÃO. AF_12/2015</t>
  </si>
  <si>
    <t>LUVA PARA ELETRODUTO, PVC, ROSCÁVEL, DN 25 MM (3/4"), PARA CIRCUITOS TERMINAIS, INSTALADA EM LAJE - FORNECIMENTO E INSTALAÇÃO. AF_12/2015</t>
  </si>
  <si>
    <t>LUVA PARA ELETRODUTO, PVC, ROSCÁVEL, DN 32 MM (1"), PARA CIRCUITOS TERMINAIS, INSTALADA EM LAJE - FORNECIMENTO E INSTALAÇÃO. AF_12/2015</t>
  </si>
  <si>
    <t>LUVA PARA ELETRODUTO, PVC, ROSCÁVEL, DN 40 MM (1 1/4"), PARA CIRCUITOS TERMINAIS, INSTALADA EM LAJE - FORNECIMENTO E INSTALAÇÃO. AF_12/2015</t>
  </si>
  <si>
    <t>LUVA PARA ELETRODUTO, PVC, ROSCÁVEL, DN 20 MM (1/2"), PARA CIRCUITOS TERMINAIS, INSTALADA EM PAREDE - FORNECIMENTO E INSTALAÇÃO. AF_12/2015</t>
  </si>
  <si>
    <t>LUVA PARA ELETRODUTO, PVC, ROSCÁVEL, DN 25 MM (3/4"), PARA CIRCUITOS TERMINAIS, INSTALADA EM PAREDE - FORNECIMENTO E INSTALAÇÃO. AF_12/2015</t>
  </si>
  <si>
    <t>LUVA PARA ELETRODUTO, PVC, ROSCÁVEL, DN 32 MM (1"), PARA CIRCUITOS TERMINAIS, INSTALADA EM PAREDE - FORNECIMENTO E INSTALAÇÃO. AF_12/2015</t>
  </si>
  <si>
    <t>LUVA PARA ELETRODUTO, PVC, ROSCÁVEL, DN 40 MM (1 1/4"), PARA CIRCUITOS TERMINAIS, INSTALADA EM PAREDE - FORNECIMENTO E INSTALAÇÃO. AF_12/2015</t>
  </si>
  <si>
    <t>CURVA 90 GRAUS PARA ELETRODUTO, PVC, ROSCÁVEL, DN 20 MM (1/2"), PARA CIRCUITOS TERMINAIS, INSTALADA EM FORRO - FORNECIMENTO E INSTALAÇÃO. AF_12/2015</t>
  </si>
  <si>
    <t>CURVA 180 GRAUS PARA ELETRODUTO, PVC, ROSCÁVEL, DN 20 MM (1/2"), PARA CIRCUITOS TERMINAIS, INSTALADA EM FORRO - FORNECIMENTO E INSTALAÇÃO. AF_12/2015</t>
  </si>
  <si>
    <t>CURVA 90 GRAUS PARA ELETRODUTO, PVC, ROSCÁVEL, DN 25 MM (3/4"), PARA CIRCUITOS TERMINAIS, INSTALADA EM FORRO - FORNECIMENTO E INSTALAÇÃO. AF_12/2015</t>
  </si>
  <si>
    <t>CURVA 180 GRAUS PARA ELETRODUTO, PVC, ROSCÁVEL, DN 25 MM (3/4"), PARA CIRCUITOS TERMINAIS, INSTALADA EM FORRO - FORNECIMENTO E INSTALAÇÃO. AF_12/2015</t>
  </si>
  <si>
    <t>CURVA 90 GRAUS PARA ELETRODUTO, PVC, ROSCÁVEL, DN 32 MM (1"), PARA CIRCUITOS TERMINAIS, INSTALADA EM FORRO - FORNECIMENTO E INSTALAÇÃO. AF_12/2015</t>
  </si>
  <si>
    <t>CURVA 90 GRAUS PARA ELETRODUTO, PVC, ROSCÁVEL, DN 40 MM (1 1/4"), PARA CIRCUITOS TERMINAIS, INSTALADA EM FORRO - FORNECIMENTO E INSTALAÇÃO. AF_12/2015</t>
  </si>
  <si>
    <t>CURVA 180 GRAUS PARA ELETRODUTO, PVC, ROSCÁVEL, DN 40 MM (1 1/4"), PARA CIRCUITOS TERMINAIS, INSTALADA EM FORRO - FORNECIMENTO E INSTALAÇÃO. AF_12/2015</t>
  </si>
  <si>
    <t>CURVA 90 GRAUS PARA ELETRODUTO, PVC, ROSCÁVEL, DN 20 MM (1/2"), PARA CIRCUITOS TERMINAIS, INSTALADA EM LAJE - FORNECIMENTO E INSTALAÇÃO. AF_12/2015</t>
  </si>
  <si>
    <t>CURVA 180 GRAUS PARA ELETRODUTO, PVC, ROSCÁVEL, DN 20 MM (1/2"), PARA CIRCUITOS TERMINAIS, INSTALADA EM LAJE - FORNECIMENTO E INSTALAÇÃO. AF_12/2015</t>
  </si>
  <si>
    <t>CURVA 90 GRAUS PARA ELETRODUTO, PVC, ROSCÁVEL, DN 25 MM (3/4"), PARA CIRCUITOS TERMINAIS, INSTALADA EM LAJE - FORNECIMENTO E INSTALAÇÃO. AF_12/2015</t>
  </si>
  <si>
    <t>CURVA 180 GRAUS PARA ELETRODUTO, PVC, ROSCÁVEL, DN 25 MM (3/4"), PARA CIRCUITOS TERMINAIS, INSTALADA EM LAJE - FORNECIMENTO E INSTALAÇÃO. AF_12/2015</t>
  </si>
  <si>
    <t>CURVA 90 GRAUS PARA ELETRODUTO, PVC, ROSCÁVEL, DN 32 MM (1"), PARA CIRCUITOS TERMINAIS, INSTALADA EM LAJE - FORNECIMENTO E INSTALAÇÃO. AF_12/2015</t>
  </si>
  <si>
    <t>CURVA 90 GRAUS PARA ELETRODUTO, PVC, ROSCÁVEL, DN 40 MM (1 1/4"), PARA CIRCUITOS TERMINAIS, INSTALADA EM LAJE - FORNECIMENTO E INSTALAÇÃO. AF_12/2015</t>
  </si>
  <si>
    <t>CURVA 180 GRAUS PARA ELETRODUTO, PVC, ROSCÁVEL, DN 40 MM (1 1/4"), PARA CIRCUITOS TERMINAIS, INSTALADA EM LAJE - FORNECIMENTO E INSTALAÇÃO. AF_12/2015</t>
  </si>
  <si>
    <t>CURVA 90 GRAUS PARA ELETRODUTO, PVC, ROSCÁVEL, DN 20 MM (1/2"), PARA CIRCUITOS TERMINAIS, INSTALADA EM PAREDE - FORNECIMENTO E INSTALAÇÃO. AF_12/2015</t>
  </si>
  <si>
    <t>CURVA 180 GRAUS PARA ELETRODUTO, PVC, ROSCÁVEL, DN 20 MM (1/2"), PARA CIRCUITOS TERMINAIS, INSTALADA EM PAREDE - FORNECIMENTO E INSTALAÇÃO. AF_12/2015</t>
  </si>
  <si>
    <t>CURVA 90 GRAUS PARA ELETRODUTO, PVC, ROSCÁVEL, DN 25 MM (3/4"), PARA CIRCUITOS TERMINAIS, INSTALADA EM PAREDE - FORNECIMENTO E INSTALAÇÃO. AF_12/2015</t>
  </si>
  <si>
    <t>CURVA 180 GRAUS PARA ELETRODUTO, PVC, ROSCÁVEL, DN 25 MM (3/4"), PARA CIRCUITOS TERMINAIS, INSTALADA EM PAREDE - FORNECIMENTO E INSTALAÇÃO. AF_12/2015</t>
  </si>
  <si>
    <t>CURVA 90 GRAUS PARA ELETRODUTO, PVC, ROSCÁVEL, DN 32 MM (1"), PARA CIRCUITOS TERMINAIS, INSTALADA EM PAREDE - FORNECIMENTO E INSTALAÇÃO. AF_12/2015</t>
  </si>
  <si>
    <t>CURVA 90 GRAUS PARA ELETRODUTO, PVC, ROSCÁVEL, DN 40 MM (1 1/4"), PARA CIRCUITOS TERMINAIS, INSTALADA EM PAREDE - FORNECIMENTO E INSTALAÇÃO. AF_12/2015</t>
  </si>
  <si>
    <t>CURVA 180 GRAUS PARA ELETRODUTO, PVC, ROSCÁVEL, DN 40 MM (1 1/4"), PARA CIRCUITOS TERMINAIS, INSTALADA EM PAREDE - FORNECIMENTO E INSTALAÇÃO. AF_12/2015</t>
  </si>
  <si>
    <t>LUVA PARA ELETRODUTO, PVC, ROSCÁVEL, DN 50 MM (1 1/2") - FORNECIMENTO E INSTALAÇÃO. AF_12/2015</t>
  </si>
  <si>
    <t>LUVA PARA ELETRODUTO, PVC, ROSCÁVEL, DN 60 MM (2") - FORNECIMENTO E INSTALAÇÃO. AF_12/2015</t>
  </si>
  <si>
    <t>LUVA PARA ELETRODUTO, PVC, ROSCÁVEL, DN 75 MM (2 1/2") - FORNECIMENTO E INSTALAÇÃO. AF_12/2015</t>
  </si>
  <si>
    <t>LUVA PARA ELETRODUTO, PVC, ROSCÁVEL, DN 85 MM (3") - FORNECIMENTO E INSTALAÇÃO. AF_12/2015</t>
  </si>
  <si>
    <t>LUVA PARA ELETRODUTO, PVC, ROSCÁVEL, DN 110 MM (4") - FORNECIMENTO E INSTALAÇÃO. AF_12/2015</t>
  </si>
  <si>
    <t>CURVA 90 GRAUS PARA ELETRODUTO, PVC, ROSCÁVEL, DN 50 MM (1 1/2") - FORNECIMENTO E INSTALAÇÃO. AF_12/2015</t>
  </si>
  <si>
    <t>CURVA 90 GRAUS PARA ELETRODUTO, PVC, ROSCÁVEL, DN 60 MM (2") - FORNECIMENTO E INSTALAÇÃO. AF_12/2015</t>
  </si>
  <si>
    <t>CURVA 90 GRAUS PARA ELETRODUTO, PVC, ROSCÁVEL, DN 75 MM (2 1/2") - FORNECIMENTO E INSTALAÇÃO. AF_12/2015</t>
  </si>
  <si>
    <t>CURVA 90 GRAUS PARA ELETRODUTO, PVC, ROSCÁVEL, DN 85 MM (3") - FORNECIMENTO E INSTALAÇÃO. AF_12/2015</t>
  </si>
  <si>
    <t>CURVA 90 GRAUS PARA ELETRODUTO, PVC, ROSCÁVEL, DN 110 MM (4") - FORNECIMENTO E INSTALAÇÃO. AF_12/2015</t>
  </si>
  <si>
    <t>LUVA PARA ELETRODUTO, PVC, SOLDÁVEL, DN 25 MM (3/4), APARENTE, INSTALADA EM TETO - FORNECIMENTO E INSTALAÇÃO. AF_11/2016_P</t>
  </si>
  <si>
    <t>LUVA PARA ELETRODUTO, PVC, SOLDÁVEL, DN 32 MM (1), APARENTE, INSTALADA EM TETO - FORNECIMENTO E INSTALAÇÃO. AF_11/2016_P</t>
  </si>
  <si>
    <t>LUVA PARA ELETRODUTO, PVC, SOLDÁVEL, DN 20 MM (1/2), APARENTE, INSTALADA EM PAREDE - FORNECIMENTO E INSTALAÇÃO. AF_11/2016_P</t>
  </si>
  <si>
    <t>LUVA PARA ELETRODUTO, PVC, SOLDÁVEL, DN 25 MM (3/4), APARENTE, INSTALADA EM PAREDE - FORNECIMENTO E INSTALAÇÃO. AF_11/2016_P</t>
  </si>
  <si>
    <t>LUVA PARA ELETRODUTO, PVC, SOLDÁVEL, DN 32 MM (1), APARENTE, INSTALADA EM PAREDE - FORNECIMENTO E INSTALAÇÃO. AF_11/2016_P</t>
  </si>
  <si>
    <t>LUVA DE EMENDA PARA ELETRODUTO, AÇO GALVANIZADO, DN 20 MM (3/4  ), APARENTE, INSTALADA EM TETO - FORNECIMENTO E INSTALAÇÃO. AF_11/2016_P</t>
  </si>
  <si>
    <t>LUVA DE EMENDA PARA ELETRODUTO, AÇO GALVANIZADO, DN 25 MM (1''), APARENTE, INSTALADA EM TETO - FORNECIMENTO E INSTALAÇÃO. AF_11/2016_P</t>
  </si>
  <si>
    <t>LUVA DE EMENDA PARA ELETRODUTO, AÇO GALVANIZADO, DN 32 MM (1 1/4''), APARENTE, INSTALADA EM TETO - FORNECIMENTO E INSTALAÇÃO. AF_11/2016_P</t>
  </si>
  <si>
    <t>LUVA DE EMENDA PARA ELETRODUTO, AÇO GALVANIZADO, DN 40 MM (1 1/2''), APARENTE, INSTALADA EM TETO - FORNECIMENTO E INSTALAÇÃO. AF_11/2016_P</t>
  </si>
  <si>
    <t>LUVA DE EMENDA PARA ELETRODUTO, AÇO GALVANIZADO, DN 20 MM (3/4''), APARENTE, INSTALADA EM PAREDE - FORNECIMENTO E INSTALAÇÃO. AF_11/2016_P</t>
  </si>
  <si>
    <t>LUVA DE EMENDA PARA ELETRODUTO, AÇO GALVANIZADO, DN 25 MM (1''), APARENTE, INSTALADA EM PAREDE - FORNECIMENTO E INSTALAÇÃO. AF_11/2016_P</t>
  </si>
  <si>
    <t>LUVA DE EMENDA PARA ELETRODUTO, AÇO GALVANIZADO, DN 32 MM (1 1/4''), APARENTE, INSTALADA EM PAREDE - FORNECIMENTO E INSTALAÇÃO. AF_11/2016_P</t>
  </si>
  <si>
    <t>LUVA DE EMENDA PARA ELETRODUTO, AÇO GALVANIZADO, DN 40 MM (1 1/2''), APARENTE, INSTALADA EM PAREDE - FORNECIMENTO E INSTALAÇÃO. AF_11/2016_P</t>
  </si>
  <si>
    <t>CABO DE COBRE NU 10MM2 - FORNECIMENTO E INSTALACAO</t>
  </si>
  <si>
    <t>CABO DE COBRE NU 16MM2 - FORNECIMENTO E INSTALACAO</t>
  </si>
  <si>
    <t>CABO DE COBRE NU 25MM2 - FORNECIMENTO E INSTALACAO</t>
  </si>
  <si>
    <t>CABO DE COBRE NU 35MM2 - FORNECIMENTO E INSTALACAO</t>
  </si>
  <si>
    <t>CABO DE COBRE NU 50MM2 - FORNECIMENTO E INSTALACAO</t>
  </si>
  <si>
    <t>CABO DE COBRE NU 70MM2 - FORNECIMENTO E INSTALACAO</t>
  </si>
  <si>
    <t>CABO DE COBRE NU 95MM2 - FORNECIMENTO E INSTALACAO</t>
  </si>
  <si>
    <t>CABO DE COBRE NU 120MM2 - FORNECIMENTO E INSTALACAO</t>
  </si>
  <si>
    <t>CABO DE COBRE FLEXÍVEL ISOLADO, 1,5 MM², ANTI-CHAMA 450/750 V, PARA CIRCUITOS TERMINAIS - FORNECIMENTO E INSTALAÇÃO. AF_12/2015</t>
  </si>
  <si>
    <t>CABO DE COBRE FLEXÍVEL ISOLADO, 1,5 MM², ANTI-CHAMA 0,6/1,0 KV, PARA CIRCUITOS TERMINAIS - FORNECIMENTO E INSTALAÇÃO. AF_12/2015</t>
  </si>
  <si>
    <t>CABO DE COBRE FLEXÍVEL ISOLADO, 2,5 MM², ANTI-CHAMA 450/750 V, PARA CIRCUITOS TERMINAIS - FORNECIMENTO E INSTALAÇÃO. AF_12/2015</t>
  </si>
  <si>
    <t>CABO DE COBRE FLEXÍVEL ISOLADO, 2,5 MM², ANTI-CHAMA 0,6/1,0 KV, PARA CIRCUITOS TERMINAIS - FORNECIMENTO E INSTALAÇÃO. AF_12/2015</t>
  </si>
  <si>
    <t>CABO DE COBRE FLEXÍVEL ISOLADO, 4 MM², ANTI-CHAMA 450/750 V, PARA CIRCUITOS TERMINAIS - FORNECIMENTO E INSTALAÇÃO. AF_12/2015</t>
  </si>
  <si>
    <t>CABO DE COBRE FLEXÍVEL ISOLADO, 4 MM², ANTI-CHAMA 0,6/1,0 KV, PARA CIRCUITOS TERMINAIS - FORNECIMENTO E INSTALAÇÃO. AF_12/2015</t>
  </si>
  <si>
    <t>CABO DE COBRE FLEXÍVEL ISOLADO, 6 MM², ANTI-CHAMA 450/750 V, PARA CIRCUITOS TERMINAIS - FORNECIMENTO E INSTALAÇÃO. AF_12/2015</t>
  </si>
  <si>
    <t>CABO DE COBRE FLEXÍVEL ISOLADO, 6 MM², ANTI-CHAMA 0,6/1,0 KV, PARA CIRCUITOS TERMINAIS - FORNECIMENTO E INSTALAÇÃO. AF_12/2015</t>
  </si>
  <si>
    <t>CABO DE COBRE FLEXÍVEL ISOLADO, 10 MM², ANTI-CHAMA 450/750 V, PARA CIRCUITOS TERMINAIS - FORNECIMENTO E INSTALAÇÃO. AF_12/2015</t>
  </si>
  <si>
    <t>CABO DE COBRE FLEXÍVEL ISOLADO, 10 MM², ANTI-CHAMA 0,6/1,0 KV, PARA CIRCUITOS TERMINAIS - FORNECIMENTO E INSTALAÇÃO. AF_12/2015</t>
  </si>
  <si>
    <t>CABO DE COBRE FLEXÍVEL ISOLADO, 16 MM², ANTI-CHAMA 450/750 V, PARA CIRCUITOS TERMINAIS - FORNECIMENTO E INSTALAÇÃO. AF_12/2015</t>
  </si>
  <si>
    <t>CABO DE COBRE FLEXÍVEL ISOLADO, 16 MM², ANTI-CHAMA 0,6/1,0 KV, PARA CIRCUITOS TERMINAIS - FORNECIMENTO E INSTALAÇÃO. AF_12/2015</t>
  </si>
  <si>
    <t>CABO DE COBRE FLEXÍVEL ISOLADO, 10 MM², ANTI-CHAMA 450/750 V, PARA DISTRIBUIÇÃO - FORNECIMENTO E INSTALAÇÃO. AF_12/2015</t>
  </si>
  <si>
    <t>CABO DE COBRE FLEXÍVEL ISOLADO, 10 MM², ANTI-CHAMA 0,6/1,0 KV, PARA DISTRIBUIÇÃO - FORNECIMENTO E INSTALAÇÃO. AF_12/2015</t>
  </si>
  <si>
    <t>CABO DE COBRE FLEXÍVEL ISOLADO, 16 MM², ANTI-CHAMA 450/750 V, PARA DISTRIBUIÇÃO - FORNECIMENTO E INSTALAÇÃO. AF_12/2015</t>
  </si>
  <si>
    <t>CABO DE COBRE FLEXÍVEL ISOLADO, 16 MM², ANTI-CHAMA 0,6/1,0 KV, PARA DISTRIBUIÇÃO - FORNECIMENTO E INSTALAÇÃO. AF_12/2015</t>
  </si>
  <si>
    <t>CABO DE COBRE FLEXÍVEL ISOLADO, 25 MM², ANTI-CHAMA 450/750 V, PARA DISTRIBUIÇÃO - FORNECIMENTO E INSTALAÇÃO. AF_12/2015</t>
  </si>
  <si>
    <t>CABO DE COBRE FLEXÍVEL ISOLADO, 25 MM², ANTI-CHAMA 0,6/1,0 KV, PARA DISTRIBUIÇÃO - FORNECIMENTO E INSTALAÇÃO. AF_12/2015</t>
  </si>
  <si>
    <t>CABO DE COBRE FLEXÍVEL ISOLADO, 35 MM², ANTI-CHAMA 450/750 V, PARA DISTRIBUIÇÃO - FORNECIMENTO E INSTALAÇÃO. AF_12/2015</t>
  </si>
  <si>
    <t>CABO DE COBRE FLEXÍVEL ISOLADO, 35 MM², ANTI-CHAMA 0,6/1,0 KV, PARA DISTRIBUIÇÃO - FORNECIMENTO E INSTALAÇÃO. AF_12/2015</t>
  </si>
  <si>
    <t>CABO DE COBRE FLEXÍVEL ISOLADO, 50 MM², ANTI-CHAMA 450/750 V, PARA DISTRIBUIÇÃO - FORNECIMENTO E INSTALAÇÃO. AF_12/2015</t>
  </si>
  <si>
    <t>CABO DE COBRE FLEXÍVEL ISOLADO, 50 MM², ANTI-CHAMA 0,6/1,0 KV, PARA DISTRIBUIÇÃO - FORNECIMENTO E INSTALAÇÃO. AF_12/2015</t>
  </si>
  <si>
    <t>CABO DE COBRE FLEXÍVEL ISOLADO, 70 MM², ANTI-CHAMA 450/750 V, PARA DISTRIBUIÇÃO - FORNECIMENTO E INSTALAÇÃO. AF_12/2015</t>
  </si>
  <si>
    <t>CABO DE COBRE FLEXÍVEL ISOLADO, 70 MM², ANTI-CHAMA 0,6/1,0 KV, PARA DISTRIBUIÇÃO - FORNECIMENTO E INSTALAÇÃO. AF_12/2015</t>
  </si>
  <si>
    <t>CABO DE COBRE FLEXÍVEL ISOLADO, 95 MM², ANTI-CHAMA 450/750 V, PARA DISTRIBUIÇÃO - FORNECIMENTO E INSTALAÇÃO. AF_12/2015</t>
  </si>
  <si>
    <t>CABO DE COBRE FLEXÍVEL ISOLADO, 95 MM², ANTI-CHAMA 0,6/1,0 KV, PARA DISTRIBUIÇÃO - FORNECIMENTO E INSTALAÇÃO. AF_12/2015</t>
  </si>
  <si>
    <t>CABO DE COBRE FLEXÍVEL ISOLADO, 120 MM², ANTI-CHAMA 450/750 V, PARA DISTRIBUIÇÃO - FORNECIMENTO E INSTALAÇÃO. AF_12/2015</t>
  </si>
  <si>
    <t>CABO DE COBRE FLEXÍVEL ISOLADO, 120 MM², ANTI-CHAMA 0,6/1,0 KV, PARA DISTRIBUIÇÃO - FORNECIMENTO E INSTALAÇÃO. AF_12/2015</t>
  </si>
  <si>
    <t>CABO DE COBRE FLEXÍVEL ISOLADO, 150 MM², ANTI-CHAMA 450/750 V, PARA DISTRIBUIÇÃO - FORNECIMENTO E INSTALAÇÃO. AF_12/2015</t>
  </si>
  <si>
    <t>CABO DE COBRE FLEXÍVEL ISOLADO, 150 MM², ANTI-CHAMA 0,6/1,0 KV, PARA DISTRIBUIÇÃO - FORNECIMENTO E INSTALAÇÃO. AF_12/2015</t>
  </si>
  <si>
    <t>CABO DE COBRE FLEXÍVEL ISOLADO, 185 MM², ANTI-CHAMA 450/750 V, PARA DISTRIBUIÇÃO - FORNECIMENTO E INSTALAÇÃO. AF_12/2015</t>
  </si>
  <si>
    <t>CABO DE COBRE FLEXÍVEL ISOLADO, 185 MM², ANTI-CHAMA 0,6/1,0 KV, PARA DISTRIBUIÇÃO - FORNECIMENTO E INSTALAÇÃO. AF_12/2015</t>
  </si>
  <si>
    <t>CABO DE COBRE FLEXÍVEL ISOLADO, 240 MM², ANTI-CHAMA 450/750 V, PARA DISTRIBUIÇÃO - FORNECIMENTO E INSTALAÇÃO. AF_12/2015</t>
  </si>
  <si>
    <t>CABO DE COBRE FLEXÍVEL ISOLADO, 240 MM², ANTI-CHAMA 0,6/1,0 KV, PARA DISTRIBUIÇÃO - FORNECIMENTO E INSTALAÇÃO. AF_12/2015</t>
  </si>
  <si>
    <t>CABO DE COBRE RÍGIDO ISOLADO, 300 MM², ANTI-CHAMA 450/750 V, PARA DISTRIBUIÇÃO - FORNECIMENTO E INSTALAÇÃO. AF_12/2015</t>
  </si>
  <si>
    <t>CABO DE COBRE FLEXÍVEL ISOLADO, 300 MM², ANTI-CHAMA 0,6/1,0 KV, PARA DISTRIBUIÇÃO - FORNECIMENTO E INSTALAÇÃO. AF_12/2015</t>
  </si>
  <si>
    <t>CAIXA DE PASSAGEM 30X30X40 COM TAMPA E DRENO BRITA</t>
  </si>
  <si>
    <t>CAIXA OCTOGONAL 4" X 4", PVC, INSTALADA EM LAJE - FORNECIMENTO E INSTALAÇÃO. AF_12/2015</t>
  </si>
  <si>
    <t>CAIXA OCTOGONAL 3" X 3", PVC, INSTALADA EM LAJE - FORNECIMENTO E INSTALAÇÃO. AF_12/2015</t>
  </si>
  <si>
    <t>CAIXA RETANGULAR 4" X 2" ALTA (2,00 M DO PISO), PVC, INSTALADA EM PAREDE - FORNECIMENTO E INSTALAÇÃO. AF_12/2015</t>
  </si>
  <si>
    <t>CAIXA RETANGULAR 4" X 2" MÉDIA (1,30 M DO PISO), PVC, INSTALADA EM PAREDE - FORNECIMENTO E INSTALAÇÃO. AF_12/2015</t>
  </si>
  <si>
    <t>CAIXA RETANGULAR 4" X 2" BAIXA (0,30 M DO PISO), PVC, INSTALADA EM PAREDE - FORNECIMENTO E INSTALAÇÃO. AF_12/2015</t>
  </si>
  <si>
    <t>CAIXA RETANGULAR 4" X 4" ALTA (2,00 M DO PISO), PVC, INSTALADA EM PAREDE - FORNECIMENTO E INSTALAÇÃO. AF_12/2015</t>
  </si>
  <si>
    <t>CAIXA RETANGULAR 4" X 4" MÉDIA (1,30 M DO PISO), PVC, INSTALADA EM PAREDE - FORNECIMENTO E INSTALAÇÃO. AF_12/2015</t>
  </si>
  <si>
    <t>CAIXA RETANGULAR 4" X 4" BAIXA (0,30 M DO PISO), PVC, INSTALADA EM PAREDE - FORNECIMENTO E INSTALAÇÃO. AF_12/2015</t>
  </si>
  <si>
    <t>CAIXA OCTOGONAL 4" X 4", METÁLICA, INSTALADA EM LAJE - FORNECIMENTO E INSTALAÇÃO. AF_12/2015</t>
  </si>
  <si>
    <t>CAIXA SEXTAVADA 3" X 3", METÁLICA, INSTALADA EM LAJE - FORNECIMENTO E INSTALAÇÃO. AF_12/2015</t>
  </si>
  <si>
    <t>CAIXA RETANGULAR 4" X 2" ALTA (2,00 M DO PISO), METÁLICA, INSTALADA EM PAREDE - FORNECIMENTO E INSTALAÇÃO. AF_12/2015</t>
  </si>
  <si>
    <t>CAIXA RETANGULAR 4" X 2" MÉDIA (1,30 M DO PISO), METÁLICA, INSTALADA EM PAREDE - FORNECIMENTO E INSTALAÇÃO. AF_12/2015</t>
  </si>
  <si>
    <t>CAIXA RETANGULAR 4" X 2" BAIXA (0,30 M DO PISO), METÁLICA, INSTALADA EM PAREDE - FORNECIMENTO E INSTALAÇÃO. AF_12/2015</t>
  </si>
  <si>
    <t>CAIXA RETANGULAR 4" X 4" ALTA (2,00 M DO PISO), METÁLICA, INSTALADA EM PAREDE - FORNECIMENTO E INSTALAÇÃO. AF_12/2015</t>
  </si>
  <si>
    <t>CAIXA RETANGULAR 4" X 4" MÉDIA (1,30 M DO PISO), METÁLICA, INSTALADA EM PAREDE - FORNECIMENTO E INSTALAÇÃO. AF_12/2015</t>
  </si>
  <si>
    <t>CAIXA RETANGULAR 4" X 4" BAIXA (0,30 M DO PISO), METÁLICA, INSTALADA EM PAREDE - FORNECIMENTO E INSTALAÇÃO. AF_12/2015</t>
  </si>
  <si>
    <t>CONDULETE DE ALUMÍNIO, TIPO B, PARA ELETRODUTO DE AÇO GALVANIZADO DN 20 MM (3/4''), APARENTE - FORNECIMENTO E INSTALAÇÃO. AF_11/2016_P</t>
  </si>
  <si>
    <t>CONDULETE DE ALUMÍNIO, TIPO C, PARA ELETRODUTO DE AÇO GALVANIZADO DN 20 MM (3/4''), APARENTE - FORNECIMENTO E INSTALAÇÃO. AF_11/2016_P</t>
  </si>
  <si>
    <t>CONDULETE DE ALUMÍNIO, TIPO E, PARA ELETRODUTO DE AÇO GALVANIZADO DN 20 MM (3/4''), APARENTE - FORNECIMENTO E INSTALAÇÃO. AF_11/2016_P</t>
  </si>
  <si>
    <t>CONDULETE DE ALUMÍNIO, TIPO B, PARA ELETRODUTO DE AÇO GALVANIZADO DN 25 MM (1''), APARENTE - FORNECIMENTO E INSTALAÇÃO. AF_11/2016_P</t>
  </si>
  <si>
    <t>CONDULETE DE ALUMÍNIO, TIPO C, PARA ELETRODUTO DE AÇO GALVANIZADO DN 25 MM (1''), APARENTE - FORNECIMENTO E INSTALAÇÃO. AF_11/2016_P</t>
  </si>
  <si>
    <t>CONDULETE DE ALUMÍNIO, TIPO E, ELETRODUTO DE AÇO GALVANIZADO DN 25 MM (1''), APARENTE - FORNECIMENTO E INSTALAÇÃO. AF_11/2016_P</t>
  </si>
  <si>
    <t>CONDULETE DE ALUMÍNIO, TIPO E, PARA ELETRODUTO DE AÇO GALVANIZADO DN 32 MM (1 1/4''), APARENTE - FORNECIMENTO E INSTALAÇÃO. AF_11/2016_P</t>
  </si>
  <si>
    <t>CONDULETE DE ALUMÍNIO, TIPO LR, PARA ELETRODUTO DE AÇO GALVANIZADO DN 20 MM (3/4''), APARENTE - FORNECIMENTO E INSTALAÇÃO. AF_11/2016_P</t>
  </si>
  <si>
    <t>CONDULETE DE ALUMÍNIO, TIPO LR, PARA ELETRODUTO DE AÇO GALVANIZADO DN 25 MM (1''), APARENTE - FORNECIMENTO E INSTALAÇÃO. AF_11/2016_P</t>
  </si>
  <si>
    <t>CONDULETE DE ALUMÍNIO, TIPO LR, PARA ELETRODUTO DE AÇO GALVANIZADO DN 32 MM (1 1/4''), APARENTE - FORNECIMENTO E INSTALAÇÃO. AF_11/2016_P</t>
  </si>
  <si>
    <t>CONDULETE DE ALUMÍNIO, TIPO T, PARA ELETRODUTO DE AÇO GALVANIZADO DN 20 MM (3/4''), APARENTE - FORNECIMENTO E INSTALAÇÃO. AF_11/2016_P</t>
  </si>
  <si>
    <t>CONDULETE DE ALUMÍNIO, TIPO T, PARA ELETRODUTO DE AÇO GALVANIZADO DN 25 MM (1''), APARENTE - FORNECIMENTO E INSTALAÇÃO. AF_11/2016_P</t>
  </si>
  <si>
    <t>CONDULETE DE ALUMÍNIO, TIPO T, PARA ELETRODUTO DE AÇO GALVANIZADO DN 32 MM (1 1/4''), APARENTE - FORNECIMENTO E INSTALAÇÃO. AF_11/2016_P</t>
  </si>
  <si>
    <t>CONDULETE DE ALUMÍNIO, TIPO X, PARA ELETRODUTO DE AÇO GALVANIZADO DN 20 MM (3/4''), APARENTE - FORNECIMENTO E INSTALAÇÃO. AF_11/2016_P</t>
  </si>
  <si>
    <t>CONDULETE DE ALUMÍNIO, TIPO X, PARA ELETRODUTO DE AÇO GALVANIZADO DN 25 MM (1''), APARENTE - FORNECIMENTO E INSTALAÇÃO. AF_11/2016_P</t>
  </si>
  <si>
    <t>CONDULETE DE ALUMÍNIO, TIPO X, PARA ELETRODUTO DE AÇO GALVANIZADO DN 32 MM (1 1/4''), APARENTE - FORNECIMENTO E INSTALAÇÃO. AF_11/2016_P</t>
  </si>
  <si>
    <t>CONDULETE DE PVC, TIPO B, PARA ELETRODUTO DE PVC SOLDÁVEL DN 20 MM (1/2''), APARENTE - FORNECIMENTO E INSTALAÇÃO. AF_11/2016</t>
  </si>
  <si>
    <t>CONDULETE DE PVC, TIPO B, PARA ELETRODUTO DE PVC SOLDÁVEL DN 25 MM (3/4''), APARENTE - FORNECIMENTO E INSTALAÇÃO. AF_11/2016</t>
  </si>
  <si>
    <t>CONDULETE DE PVC, TIPO B, PARA ELETRODUTO DE PVC SOLDÁVEL DN 32 MM (1''), APARENTE - FORNECIMENTO E INSTALAÇÃO. AF_11/2016</t>
  </si>
  <si>
    <t>CONDULETE DE PVC, TIPO LL, PARA ELETRODUTO DE PVC SOLDÁVEL DN 20 MM (1/2''), APARENTE - FORNECIMENTO E INSTALAÇÃO. AF_11/2016</t>
  </si>
  <si>
    <t>CONDULETE DE PVC, TIPO LL, PARA ELETRODUTO DE PVC SOLDÁVEL DN 25 MM (3/4''), APARENTE - FORNECIMENTO E INSTALAÇÃO. AF_11/2016</t>
  </si>
  <si>
    <t>CONDULETE DE PVC, TIPO LL, PARA ELETRODUTO DE PVC SOLDÁVEL DN 32 MM (1''), APARENTE - FORNECIMENTO E INSTALAÇÃO. AF_11/2016</t>
  </si>
  <si>
    <t>CONDULETE DE PVC, TIPO LB, PARA ELETRODUTO DE PVC SOLDÁVEL DN 20 MM (1/2''), APARENTE - FORNECIMENTO E INSTALAÇÃO. AF_11/2016</t>
  </si>
  <si>
    <t>CONDULETE DE PVC, TIPO LB, PARA ELETRODUTO DE PVC SOLDÁVEL DN 25 MM (3/4''), APARENTE - FORNECIMENTO E INSTALAÇÃO. AF_11/2016</t>
  </si>
  <si>
    <t>CONDULETE DE PVC, TIPO LB, PARA ELETRODUTO DE PVC SOLDÁVEL DN 32 MM (1''), APARENTE - FORNECIMENTO E INSTALAÇÃO. AF_11/2016</t>
  </si>
  <si>
    <t>CONDULETE DE PVC, TIPO TB, PARA ELETRODUTO DE PVC SOLDÁVEL DN 20 MM (1/2''), APARENTE - FORNECIMENTO E INSTALAÇÃO. AF_11/2016</t>
  </si>
  <si>
    <t>CONDULETE DE PVC, TIPO TB, PARA ELETRODUTO DE PVC SOLDÁVEL DN 25 MM (3/4''), APARENTE - FORNECIMENTO E INSTALAÇÃO. AF_11/2016</t>
  </si>
  <si>
    <t>CONDULETE DE PVC, TIPO TB, PARA ELETRODUTO DE PVC SOLDÁVEL DN 32 MM (1''), APARENTE - FORNECIMENTO E INSTALAÇÃO. AF_11/2016</t>
  </si>
  <si>
    <t>CONDULETE DE PVC, TIPO X, PARA ELETRODUTO DE PVC SOLDÁVEL DN 20 MM (1/2''), APARENTE - FORNECIMENTO E INSTALAÇÃO. AF_11/2016</t>
  </si>
  <si>
    <t>CONDULETE DE PVC, TIPO X, PARA ELETRODUTO DE PVC SOLDÁVEL DN 25 MM (3/4''), APARENTE - FORNECIMENTO E INSTALAÇÃO. AF_11/2016</t>
  </si>
  <si>
    <t>CONDULETE DE PVC, TIPO X, PARA ELETRODUTO DE PVC SOLDÁVEL DN 32 MM (1''), APARENTE - FORNECIMENTO E INSTALAÇÃO. AF_11/2016</t>
  </si>
  <si>
    <t>CAIXA DE PROTECAO PARA MEDIDOR MONOFASICO, FORNECIMENTO E INSTALACAO</t>
  </si>
  <si>
    <t>DISJUNTOR BAIXA TENSAO TRIPOLAR A SECO  800A/600V, INCLUSIVE ELETROTÉCNICO</t>
  </si>
  <si>
    <t>CONTATOR TRIPOLAR I NOMINAL 12A - FORNECIMENTO E INSTALACAO INCLUSIVE ELETROTÉCNICO</t>
  </si>
  <si>
    <t>CONTATOR TRIPOLAR I NOMINAL 22A - FORNECIMENTO E INSTALACAO INCLUSIVE ELETROTÉCNICO</t>
  </si>
  <si>
    <t>CONTATOR TRIPOLAR I NOMINAL 36A - FORNECIMENTO E INSTALACAO INCLUSIVE ELETROTÉCNICO</t>
  </si>
  <si>
    <t>CONTATOR TRIPOLAR I NOMIMAL 94A - FORNECIMENTO E INSTALACAO INCLUSIVE ELETROTÉCNICO</t>
  </si>
  <si>
    <t>74052/5</t>
  </si>
  <si>
    <t>QUADRO DE MEDICAO GERAL EM CHAPA METALICA PARA EDIFICIOS COM 16 APTOS, INCLUSIVE DISJUNTORES E ATERRAMENTO</t>
  </si>
  <si>
    <t>DISJUNTOR TERMOMAGNETICO MONOPOLAR PADRAO NEMA (AMERICANO) 10 A 30A 240V, FORNECIMENTO E INSTALACAO</t>
  </si>
  <si>
    <t>DISJUNTOR TERMOMAGNETICO MONOPOLAR PADRAO NEMA (AMERICANO) 35 A 50A 240V, FORNECIMENTO E INSTALACAO</t>
  </si>
  <si>
    <t>DISJUNTOR TERMOMAGNETICO BIPOLAR PADRAO NEMA (AMERICANO) 10 A 50A 240V, FORNECIMENTO E INSTALACAO</t>
  </si>
  <si>
    <t>DISJUNTOR TERMOMAGNETICO TRIPOLAR PADRAO NEMA (AMERICANO) 10 A 50A 240V, FORNECIMENTO E INSTALACAO</t>
  </si>
  <si>
    <t>DISJUNTOR TERMOMAGNETICO TRIPOLAR PADRAO NEMA (AMERICANO) 60 A 100A 240V, FORNECIMENTO E INSTALACAO</t>
  </si>
  <si>
    <t>74130/6</t>
  </si>
  <si>
    <t>DISJUNTOR TERMOMAGNETICO TRIPOLAR PADRAO NEMA (AMERICANO) 125 A 150A 240V, FORNECIMENTO E INSTALACAO</t>
  </si>
  <si>
    <t>74130/7</t>
  </si>
  <si>
    <t>DISJUNTOR TERMOMAGNETICO TRIPOLAR EM CAIXA MOLDADA 250A 600V, FORNECIMENTO E INSTALACAO</t>
  </si>
  <si>
    <t>74130/8</t>
  </si>
  <si>
    <t>DISJUNTOR TERMOMAGNETICO TRIPOLAR EM CAIXA MOLDADA 300 A 400A 600V, FORNECIMENTO E INSTALACAO</t>
  </si>
  <si>
    <t>74130/9</t>
  </si>
  <si>
    <t>DISJUNTOR TERMOMAGNETICO TRIPOLAR EM CAIXA MOLDADA 500 A 600A 600V, FORNECIMENTO E INSTALACAO</t>
  </si>
  <si>
    <t>74130/10</t>
  </si>
  <si>
    <t>DISJUNTOR TERMOMAGNETICO TRIPOLAR EM CAIXA MOLDADA 175 A 225A 240V, FORNECIMENTO E INSTALACAO</t>
  </si>
  <si>
    <t>74131/1</t>
  </si>
  <si>
    <t>QUADRO DE DISTRIBUICAO DE ENERGIA DE EMBUTIR, EM CHAPA METALICA, PARA 3 DISJUNTORES TERMOMAGNETICOS MONOPOLARES SEM BARRAMENTO FORNECIMENTO E INSTALACAO</t>
  </si>
  <si>
    <t>QUADRO DE DISTRIBUICAO DE ENERGIA DE EMBUTIR, EM CHAPA METALICA, PARA 18 DISJUNTORES TERMOMAGNETICOS MONOPOLARES, COM BARRAMENTO TRIFASICO E NEUTRO, FORNECIMENTO E INSTALACAO</t>
  </si>
  <si>
    <t>QUADRO DE DISTRIBUICAO DE ENERGIA DE EMBUTIR, EM CHAPA METALICA, PARA 24 DISJUNTORES TERMOMAGNETICOS MONOPOLARES, COM BARRAMENTO TRIFASICO E NEUTRO, FORNECIMENTO E INSTALACAO</t>
  </si>
  <si>
    <t>74131/6</t>
  </si>
  <si>
    <t>QUADRO DE DISTRIBUICAO DE ENERGIA DE EMBUTIR, EM CHAPA METALICA, PARA 32 DISJUNTORES TERMOMAGNETICOS MONOPOLARES, COM BARRAMENTO TRIFASICO E NEUTRO, FORNECIMENTO E INSTALACAO</t>
  </si>
  <si>
    <t>74131/7</t>
  </si>
  <si>
    <t>QUADRO DE DISTRIBUICAO DE ENERGIA DE EMBUTIR, EM CHAPA METALICA, PARA 40 DISJUNTORES TERMOMAGNETICOS MONOPOLARES, COM BARRAMENTO TRIFASICO E NEUTRO, FORNECIMENTO E INSTALACAO</t>
  </si>
  <si>
    <t>74131/8</t>
  </si>
  <si>
    <t>QUADRO DE DISTRIBUICAO DE ENERGIA DE EMBUTIR, EM CHAPA METALICA, PARA 50 DISJUNTORES TERMOMAGNETICOS MONOPOLARES, COM BARRAMENTO TRIFASICO E NEUTRO, FORNECIMENTO E INSTALACAO</t>
  </si>
  <si>
    <t>CAIXA DE MEDICAO EM ALTA TENSAO - FORNECIMENTO E INSTALACAO</t>
  </si>
  <si>
    <t>QUADRO DE DISTRIBUICAO DE ENERGIA EM CHAPA DE ACO GALVANIZADO, PARA 12 DISJUNTORES TERMOMAGNETICOS MONOPOLARES, COM BARRAMENTO TRIFASICO E NEUTRO - FORNECIMENTO E INSTALACAO</t>
  </si>
  <si>
    <t>QUADRO DE DISTRIBUICAO DE ENERGIA P/ 6 DISJUNTORES TERMOMAGNETICOS MONOPOLARES SEM BARRAMENTO, DE EMBUTIR, EM CHAPA METALICA - FORNECIMENTO E INSTALACAO</t>
  </si>
  <si>
    <t>DISJUNTOR MONOPOLAR TIPO DIN, CORRENTE NOMINAL DE 10A - FORNECIMENTO E INSTALAÇÃO. AF_04/2016</t>
  </si>
  <si>
    <t>DISJUNTOR MONOPOLAR TIPO DIN, CORRENTE NOMINAL DE 16A - FORNECIMENTO E INSTALAÇÃO. AF_04/2016</t>
  </si>
  <si>
    <t>DISJUNTOR MONOPOLAR TIPO DIN, CORRENTE NOMINAL DE 20A - FORNECIMENTO E INSTALAÇÃO. AF_04/2016</t>
  </si>
  <si>
    <t>DISJUNTOR MONOPOLAR TIPO DIN, CORRENTE NOMINAL DE 25A - FORNECIMENTO E INSTALAÇÃO. AF_04/2016</t>
  </si>
  <si>
    <t>DISJUNTOR MONOPOLAR TIPO DIN, CORRENTE NOMINAL DE 32A - FORNECIMENTO E INSTALAÇÃO. AF_04/2016</t>
  </si>
  <si>
    <t>DISJUNTOR MONOPOLAR TIPO DIN, CORRENTE NOMINAL DE 40A - FORNECIMENTO E INSTALAÇÃO. AF_04/2016</t>
  </si>
  <si>
    <t>DISJUNTOR MONOPOLAR TIPO DIN, CORRENTE NOMINAL DE 50A - FORNECIMENTO E INSTALAÇÃO. AF_04/2016</t>
  </si>
  <si>
    <t>DISJUNTOR BIPOLAR TIPO DIN, CORRENTE NOMINAL DE 10A - FORNECIMENTO E INSTALAÇÃO. AF_04/2016</t>
  </si>
  <si>
    <t>DISJUNTOR BIPOLAR TIPO DIN, CORRENTE NOMINAL DE 16A - FORNECIMENTO E INSTALAÇÃO. AF_04/2016</t>
  </si>
  <si>
    <t>DISJUNTOR BIPOLAR TIPO DIN, CORRENTE NOMINAL DE 20A - FORNECIMENTO E INSTALAÇÃO. AF_04/2016</t>
  </si>
  <si>
    <t>DISJUNTOR BIPOLAR TIPO DIN, CORRENTE NOMINAL DE 25A - FORNECIMENTO E INSTALAÇÃO. AF_04/2016</t>
  </si>
  <si>
    <t>DISJUNTOR BIPOLAR TIPO DIN, CORRENTE NOMINAL DE 32A - FORNECIMENTO E INSTALAÇÃO. AF_04/2016</t>
  </si>
  <si>
    <t>DISJUNTOR BIPOLAR TIPO DIN, CORRENTE NOMINAL DE 40A - FORNECIMENTO E INSTALAÇÃO. AF_04/2016</t>
  </si>
  <si>
    <t>DISJUNTOR BIPOLAR TIPO DIN, CORRENTE NOMINAL DE 50A - FORNECIMENTO E INSTALAÇÃO. AF_04/2016</t>
  </si>
  <si>
    <t>DISJUNTOR TRIPOLAR TIPO DIN, CORRENTE NOMINAL DE 10A - FORNECIMENTO E INSTALAÇÃO. AF_04/2016</t>
  </si>
  <si>
    <t>DISJUNTOR TRIPOLAR TIPO DIN, CORRENTE NOMINAL DE 16A - FORNECIMENTO E INSTALAÇÃO. AF_04/2016</t>
  </si>
  <si>
    <t>DISJUNTOR TRIPOLAR TIPO DIN, CORRENTE NOMINAL DE 20A - FORNECIMENTO E INSTALAÇÃO. AF_04/2016</t>
  </si>
  <si>
    <t>DISJUNTOR TRIPOLAR TIPO DIN, CORRENTE NOMINAL DE 25A - FORNECIMENTO E INSTALAÇÃO. AF_04/2016</t>
  </si>
  <si>
    <t>DISJUNTOR TRIPOLAR TIPO DIN, CORRENTE NOMINAL DE 32A - FORNECIMENTO E INSTALAÇÃO. AF_04/2016</t>
  </si>
  <si>
    <t>DISJUNTOR TRIPOLAR TIPO DIN, CORRENTE NOMINAL DE 40A - FORNECIMENTO E INSTALAÇÃO. AF_04/2016</t>
  </si>
  <si>
    <t>DISJUNTOR TRIPOLAR TIPO DIN, CORRENTE NOMINAL DE 50A - FORNECIMENTO E INSTALAÇÃO. AF_04/2016</t>
  </si>
  <si>
    <t>TOMADA 3P+T 30A/440V SEM PLACA - FORNECIMENTO E INSTALACAO</t>
  </si>
  <si>
    <t>INTERRUPTOR PULSADOR DE CAMPAINHA OU MINUTERIA 2A/250V C/ CAIXA - FORNECIMENTO E INSTALACAO</t>
  </si>
  <si>
    <t>INTERRUPTOR INTERMEDIARIO (FOUR-WAY) - FORNECIMENTO E INSTALACAO</t>
  </si>
  <si>
    <t>SUPORTE PARAFUSADO COM PLACA DE ENCAIXE 4" X 2" ALTO (2,00 M DO PISO) PARA PONTO ELÉTRICO - FORNECIMENTO E INSTALAÇÃO. AF_12/2015</t>
  </si>
  <si>
    <t>SUPORTE PARAFUSADO COM PLACA DE ENCAIXE 4" X 2" MÉDIO (1,30 M DO PISO) PARA PONTO ELÉTRICO - FORNECIMENTO E INSTALAÇÃO. AF_12/2015</t>
  </si>
  <si>
    <t>SUPORTE PARAFUSADO COM PLACA DE ENCAIXE 4" X 2" BAIXO (0,30 M DO PISO) PARA PONTO ELÉTRICO - FORNECIMENTO E INSTALAÇÃO. AF_12/2015</t>
  </si>
  <si>
    <t>SUPORTE PARAFUSADO COM PLACA DE ENCAIXE 4" X 4" ALTO (2,00 M DO PISO) PARA PONTO ELÉTRICO - FORNECIMENTO E INSTALAÇÃO. AF_12/2015</t>
  </si>
  <si>
    <t>SUPORTE PARAFUSADO COM PLACA DE ENCAIXE 4" X 4" MÉDIO (1,30 M DO PISO) PARA PONTO ELÉTRICO - FORNECIMENTO E INSTALAÇÃO. AF_12/2015</t>
  </si>
  <si>
    <t>SUPORTE PARAFUSADO COM PLACA DE ENCAIXE 4" X 4" BAIXO (0,30 M DO PISO) PARA PONTO ELÉTRICO - FORNECIMENTO E INSTALAÇÃO. AF_12/2015</t>
  </si>
  <si>
    <t>INTERRUPTOR SIMPLES (1 MÓDULO), 10A/250V, SEM SUPORTE E SEM PLACA - FORNECIMENTO E INSTALAÇÃO. AF_12/2015</t>
  </si>
  <si>
    <t>INTERRUPTOR SIMPLES (1 MÓDULO), 10A/250V, INCLUINDO SUPORTE E PLACA - FORNECIMENTO E INSTALAÇÃO. AF_12/2015</t>
  </si>
  <si>
    <t>INTERRUPTOR PARALELO (1 MÓDULO), 10A/250V, SEM SUPORTE E SEM PLACA - FORNECIMENTO E INSTALAÇÃO. AF_12/2015</t>
  </si>
  <si>
    <t>INTERRUPTOR PARALELO (1 MÓDULO), 10A/250V, INCLUINDO SUPORTE E PLACA - FORNECIMENTO E INSTALAÇÃO. AF_12/2015</t>
  </si>
  <si>
    <t>INTERRUPTOR SIMPLES (1 MÓDULO) COM INTERRUPTOR PARALELO (1 MÓDULO), 10A/250V, SEM SUPORTE E SEM PLACA - FORNECIMENTO E INSTALAÇÃO. AF_12/2015</t>
  </si>
  <si>
    <t>INTERRUPTOR SIMPLES (1 MÓDULO) COM INTERRUPTOR PARALELO (1 MÓDULO), 10A/250V, INCLUINDO SUPORTE E PLACA - FORNECIMENTO E INSTALAÇÃO. AF_12/2015</t>
  </si>
  <si>
    <t>INTERRUPTOR SIMPLES (2 MÓDULOS), 10A/250V, SEM SUPORTE E SEM PLACA - FORNECIMENTO E INSTALAÇÃO. AF_12/2015</t>
  </si>
  <si>
    <t>INTERRUPTOR SIMPLES (2 MÓDULOS), 10A/250V, INCLUINDO SUPORTE E PLACA - FORNECIMENTO E INSTALAÇÃO. AF_12/2015</t>
  </si>
  <si>
    <t>INTERRUPTOR PARALELO (2 MÓDULOS), 10A/250V, SEM SUPORTE E SEM PLACA - FORNECIMENTO E INSTALAÇÃO. AF_12/2015</t>
  </si>
  <si>
    <t>INTERRUPTOR PARALELO (2 MÓDULOS), 10A/250V, INCLUINDO SUPORTE E PLACA - FORNECIMENTO E INSTALAÇÃO. AF_12/2015</t>
  </si>
  <si>
    <t>INTERRUPTOR SIMPLES (1 MÓDULO) COM INTERRUPTOR PARALELO (2 MÓDULOS), 10A/250V, SEM SUPORTE E SEM PLACA - FORNECIMENTO E INSTALAÇÃO. AF_12/2015</t>
  </si>
  <si>
    <t>INTERRUPTOR SIMPLES (1 MÓDULO) COM INTERRUPTOR PARALELO (2 MÓDULOS), 10A/250V, INCLUINDO SUPORTE E PLACA - FORNECIMENTO E INSTALAÇÃO. AF_12/2015</t>
  </si>
  <si>
    <t>INTERRUPTOR SIMPLES (2 MÓDULOS) COM INTERRUPTOR PARALELO (1 MÓDULO), 10A/250V, SEM SUPORTE E SEM PLACA - FORNECIMENTO E INSTALAÇÃO. AF_12/2015</t>
  </si>
  <si>
    <t>INTERRUPTOR SIMPLES (2 MÓDULOS) COM INTERRUPTOR PARALELO (1 MÓDULO), 10A/250V, INCLUINDO SUPORTE E PLACA - FORNECIMENTO E INSTALAÇÃO. AF_12/2015</t>
  </si>
  <si>
    <t>INTERRUPTOR SIMPLES (3 MÓDULOS), 10A/250V, SEM SUPORTE E SEM PLACA - FORNECIMENTO E INSTALAÇÃO. AF_12/2015</t>
  </si>
  <si>
    <t>INTERRUPTOR SIMPLES (3 MÓDULOS), 10A/250V, INCLUINDO SUPORTE E PLACA - FORNECIMENTO E INSTALAÇÃO. AF_12/2015</t>
  </si>
  <si>
    <t>INTERRUPTOR PARALELO (3 MÓDULOS), 10A/250V, SEM SUPORTE E SEM PLACA - FORNECIMENTO E INSTALAÇÃO. AF_12/2015</t>
  </si>
  <si>
    <t>INTERRUPTOR PARALELO (3 MÓDULOS), 10A/250V, INCLUINDO SUPORTE E PLACA - FORNECIMENTO E INSTALAÇÃO. AF_12/2015</t>
  </si>
  <si>
    <t>INTERRUPTOR SIMPLES (3 MÓDULOS) COM INTERRUPTOR PARALELO (1 MÓDULO), 10A/250V, SEM SUPORTE E SEM PLACA - FORNECIMENTO E INSTALAÇÃO. AF_12/2015</t>
  </si>
  <si>
    <t>INTERRUPTOR SIMPLES (3 MÓDULOS) COM INTERRUPTOR PARALELO (1 MÓDULO), 10A/250V, INCLUINDO SUPORTE E PLACA - FORNECIMENTO E INSTALAÇÃO. AF_12/2015</t>
  </si>
  <si>
    <t>INTERRUPTOR SIMPLES (2 MÓDULOS) COM INTERRUPTOR PARALELO (2 MÓDULOS), 10A/250V, SEM SUPORTE E SEM PLACA - FORNECIMENTO E INSTALAÇÃO. AF_12/2015</t>
  </si>
  <si>
    <t>INTERRUPTOR SIMPLES (2 MÓDULOS) COM INTERRUPTOR PARALELO (2 MÓDULOS), 10A/250V, INCLUINDO SUPORTE E PLACA - FORNECIMENTO E INSTALAÇÃO. AF_12/2015</t>
  </si>
  <si>
    <t>INTERRUPTOR SIMPLES (4 MÓDULOS), 10A/250V, SEM SUPORTE E SEM PLACA - FORNECIMENTO E INSTALAÇÃO. AF_12/2015</t>
  </si>
  <si>
    <t>INTERRUPTOR SIMPLES (4 MÓDULOS), 10A/250V, INCLUINDO SUPORTE E PLACA - FORNECIMENTO E INSTALAÇÃO. AF_12/2015</t>
  </si>
  <si>
    <t>INTERRUPTOR SIMPLES (6 MÓDULOS), 10A/250V, SEM SUPORTE E SEM PLACA - FORNECIMENTO E INSTALAÇÃO. AF_12/2015</t>
  </si>
  <si>
    <t>INTERRUPTOR SIMPLES (6 MÓDULOS), 10A/250V, INCLUINDO SUPORTE E PLACA - FORNECIMENTO E INSTALAÇÃO. AF_12/2015</t>
  </si>
  <si>
    <t>INTERRUPTOR INTERMEDIÁRIO (1 MÓDULO), 10A/250V, SEM SUPORTE E SEM PLACA - FORNECIMENTO E INSTALAÇÃO. AF_09/2017</t>
  </si>
  <si>
    <t>INTERRUPTOR INTERMEDIÁRIO (1 MÓDULO), 10A/250V, INCLUINDO SUPORTE E PLACA - FORNECIMENTO E INSTALAÇÃO. AF_09/2017</t>
  </si>
  <si>
    <t>INTERRUPTOR BIPOLAR (1 MÓDULO), 10A/250V, SEM SUPORTE E SEM PLACA - FORNECIMENTO E INSTALAÇÃO. AF_09/2017</t>
  </si>
  <si>
    <t>INTERRUPTOR BIPOLAR (1 MÓDULO), 10A/250V, INCLUINDO SUPORTE E PLACA - FORNECIMENTO E INSTALAÇÃO. AF_09/2017</t>
  </si>
  <si>
    <t>DIMMER ROTATIVO (1 MÓDULO), 220V/600W, SEM SUPORTE E SEM PLACA - FORNECIMENTO E INSTALAÇÃO. AF_09/2017</t>
  </si>
  <si>
    <t>DIMMER ROTATIVO (1 MÓDULO), 220V/600W, INCLUINDO SUPORTE E PLACA - FORNECIMENTO E INSTALAÇÃO. AF_09/2017</t>
  </si>
  <si>
    <t>INTERRUPTOR PULSADOR CAMPAINHA (1 MÓDULO), 10A/250V, SEM SUPORTE E SEM PLACA - FORNECIMENTO E INSTALAÇÃO. AF_09/2017</t>
  </si>
  <si>
    <t>INTERRUPTOR PULSADOR CAMPAINHA (1 MÓDULO), 10A/250V, INCLUINDO SUPORTE E PLACA - FORNECIMENTO E INSTALAÇÃO. AF_09/2017</t>
  </si>
  <si>
    <t>CAMPAINHA CIGARRA (1 MÓDULO), 10A/250V, SEM SUPORTE E SEM PLACA - FORNECIMENTO E INSTALAÇÃO. AF_09/2017</t>
  </si>
  <si>
    <t>CAMPAINHA CIGARRA (1 MÓDULO), 10A/250V, INCLUINDO SUPORTE E PLACA - FORNECIMENTO E INSTALAÇÃO. AF_09/2017</t>
  </si>
  <si>
    <t>INTERRUPTOR PULSADOR MINUTERIA (1 MÓDULO), 10A/250V, SEM SUPORTE E SEM PLACA - FORNECIMENTO E INSTALAÇÃO. AF_09/2017</t>
  </si>
  <si>
    <t>INTERRUPTOR PULSADOR MINUTERIA (1 MÓDULO), 10A/250V, INCLUINDO SUPORTE E PLACA - FORNECIMENTO E INSTALAÇÃO. AF_09/2017</t>
  </si>
  <si>
    <t>TOMADA ALTA DE EMBUTIR (1 MÓDULO), 2P+T 10 A, SEM SUPORTE E SEM PLACA - FORNECIMENTO E INSTALAÇÃO. AF_12/2015</t>
  </si>
  <si>
    <t>TOMADA ALTA DE EMBUTIR (1 MÓDULO), 2P+T 20 A, SEM SUPORTE E SEM PLACA - FORNECIMENTO E INSTALAÇÃO. AF_12/2015</t>
  </si>
  <si>
    <t>TOMADA ALTA DE EMBUTIR (1 MÓDULO), 2P+T 10 A, INCLUINDO SUPORTE E PLACA - FORNECIMENTO E INSTALAÇÃO. AF_12/2015</t>
  </si>
  <si>
    <t>TOMADA ALTA DE EMBUTIR (1 MÓDULO), 2P+T 20 A, INCLUINDO SUPORTE E PLACA - FORNECIMENTO E INSTALAÇÃO. AF_12/2015</t>
  </si>
  <si>
    <t>TOMADA MÉDIA DE EMBUTIR (1 MÓDULO), 2P+T 10 A, SEM SUPORTE E SEM PLACA - FORNECIMENTO E INSTALAÇÃO. AF_12/2015</t>
  </si>
  <si>
    <t>TOMADA MÉDIA DE EMBUTIR (1 MÓDULO), 2P+T 20 A, SEM SUPORTE E SEM PLACA - FORNECIMENTO E INSTALAÇÃO. AF_12/2015</t>
  </si>
  <si>
    <t>TOMADA MÉDIA DE EMBUTIR (1 MÓDULO), 2P+T 10 A, INCLUINDO SUPORTE E PLACA - FORNECIMENTO E INSTALAÇÃO. AF_12/2015</t>
  </si>
  <si>
    <t>TOMADA MÉDIA DE EMBUTIR (1 MÓDULO), 2P+T 20 A, INCLUINDO SUPORTE E PLACA - FORNECIMENTO E INSTALAÇÃO. AF_12/2015</t>
  </si>
  <si>
    <t>TOMADA BAIXA DE EMBUTIR (1 MÓDULO), 2P+T 10 A, SEM SUPORTE E SEM PLACA - FORNECIMENTO E INSTALAÇÃO. AF_12/2015</t>
  </si>
  <si>
    <t>TOMADA BAIXA DE EMBUTIR (1 MÓDULO), 2P+T 20 A, SEM SUPORTE E SEM PLACA - FORNECIMENTO E INSTALAÇÃO. AF_12/2015</t>
  </si>
  <si>
    <t>TOMADA BAIXA DE EMBUTIR (1 MÓDULO), 2P+T 10 A, INCLUINDO SUPORTE E PLACA - FORNECIMENTO E INSTALAÇÃO. AF_12/2015</t>
  </si>
  <si>
    <t>TOMADA BAIXA DE EMBUTIR (1 MÓDULO), 2P+T 20 A, INCLUINDO SUPORTE E PLACA - FORNECIMENTO E INSTALAÇÃO. AF_12/2015</t>
  </si>
  <si>
    <t>TOMADA MÉDIA DE EMBUTIR (2 MÓDULOS), 2P+T 10 A, SEM SUPORTE E SEM PLACA - FORNECIMENTO E INSTALAÇÃO. AF_12/2015</t>
  </si>
  <si>
    <t>TOMADA MÉDIA DE EMBUTIR (2 MÓDULOS), 2P+T 20 A, SEM SUPORTE E SEM PLACA - FORNECIMENTO E INSTALAÇÃO. AF_12/2015</t>
  </si>
  <si>
    <t>TOMADA MÉDIA DE EMBUTIR (2 MÓDULOS), 2P+T 10 A, INCLUINDO SUPORTE E PLACA - FORNECIMENTO E INSTALAÇÃO. AF_12/2015</t>
  </si>
  <si>
    <t>TOMADA MÉDIA DE EMBUTIR (2 MÓDULOS), 2P+T 20 A, INCLUINDO SUPORTE E PLACA - FORNECIMENTO E INSTALAÇÃO. AF_12/2015</t>
  </si>
  <si>
    <t>TOMADA BAIXA DE EMBUTIR (2 MÓDULOS), 2P+T 10 A, SEM SUPORTE E SEM PLACA - FORNECIMENTO E INSTALAÇÃO. AF_12/2015</t>
  </si>
  <si>
    <t>TOMADA BAIXA DE EMBUTIR (2 MÓDULOS), 2P+T 20 A, SEM SUPORTE E SEM PLACA - FORNECIMENTO E INSTALAÇÃO. AF_12/2015</t>
  </si>
  <si>
    <t>TOMADA BAIXA DE EMBUTIR (2 MÓDULOS), 2P+T 10 A, INCLUINDO SUPORTE E PLACA - FORNECIMENTO E INSTALAÇÃO. AF_12/2015</t>
  </si>
  <si>
    <t>TOMADA BAIXA DE EMBUTIR (2 MÓDULOS), 2P+T 20 A, INCLUINDO SUPORTE E PLACA - FORNECIMENTO E INSTALAÇÃO. AF_12/2015</t>
  </si>
  <si>
    <t>TOMADA MÉDIA DE EMBUTIR (3 MÓDULOS), 2P+T 10 A, SEM SUPORTE E SEM PLACA - FORNECIMENTO E INSTALAÇÃO. AF_12/2015</t>
  </si>
  <si>
    <t>TOMADA MÉDIA DE EMBUTIR (3 MÓDULOS), 2P+T 20 A, SEM SUPORTE E SEM PLACA - FORNECIMENTO E INSTALAÇÃO. AF_12/2015</t>
  </si>
  <si>
    <t>TOMADA MÉDIA DE EMBUTIR (3 MÓDULOS), 2P+T 10 A, INCLUINDO SUPORTE E PLACA - FORNECIMENTO E INSTALAÇÃO. AF_12/2015</t>
  </si>
  <si>
    <t>TOMADA MÉDIA DE EMBUTIR (3 MÓDULOS), 2P+T 20 A, INCLUINDO SUPORTE E PLACA - FORNECIMENTO E INSTALAÇÃO. AF_12/2015</t>
  </si>
  <si>
    <t>TOMADA BAIXA DE EMBUTIR (3 MÓDULOS), 2P+T 10 A, SEM SUPORTE E SEM PLACA - FORNECIMENTO E INSTALAÇÃO. AF_12/2015</t>
  </si>
  <si>
    <t>TOMADA BAIXA DE EMBUTIR (3 MÓDULOS), 2P+T 20 A, SEM SUPORTE E SEM PLACA - FORNECIMENTO E INSTALAÇÃO. AF_12/2015</t>
  </si>
  <si>
    <t>TOMADA BAIXA DE EMBUTIR (3 MÓDULOS), 2P+T 10 A, INCLUINDO SUPORTE E PLACA - FORNECIMENTO E INSTALAÇÃO. AF_12/2015</t>
  </si>
  <si>
    <t>TOMADA BAIXA DE EMBUTIR (3 MÓDULOS), 2P+T 20 A, INCLUINDO SUPORTE E PLACA - FORNECIMENTO E INSTALAÇÃO. AF_12/2015</t>
  </si>
  <si>
    <t>TOMADA BAIXA DE EMBUTIR (4 MÓDULOS), 2P+T 10 A, SEM SUPORTE E SEM PLACA - FORNECIMENTO E INSTALAÇÃO. AF_12/2015</t>
  </si>
  <si>
    <t>TOMADA BAIXA DE EMBUTIR (4 MÓDULOS), 2P+T 10 A, INCLUINDO SUPORTE E PLACA - FORNECIMENTO E INSTALAÇÃO. AF_12/2015</t>
  </si>
  <si>
    <t>TOMADA BAIXA DE EMBUTIR (6 MÓDULOS), 2P+T 10 A, SEM SUPORTE E SEM PLACA - FORNECIMENTO E INSTALAÇÃO. AF_12/2015</t>
  </si>
  <si>
    <t>TOMADA BAIXA DE EMBUTIR (6 MÓDULOS), 2P+T 10 A, INCLUINDO SUPORTE E PLACA - FORNECIMENTO E INSTALAÇÃO. AF_12/2015</t>
  </si>
  <si>
    <t>INTERRUPTOR SIMPLES (1 MÓDULO) COM 1 TOMADA DE EMBUTIR 2P+T 10 A,  SEM SUPORTE E SEM PLACA - FORNECIMENTO E INSTALAÇÃO. AF_12/2015</t>
  </si>
  <si>
    <t>INTERRUPTOR SIMPLES (1 MÓDULO) COM 1 TOMADA DE EMBUTIR 2P+T 10 A,  INCLUINDO SUPORTE E PLACA - FORNECIMENTO E INSTALAÇÃO. AF_12/2015</t>
  </si>
  <si>
    <t>INTERRUPTOR SIMPLES (1 MÓDULO) COM 2 TOMADAS DE EMBUTIR 2P+T 10 A,  SEM SUPORTE E SEM PLACA - FORNECIMENTO E INSTALAÇÃO. AF_12/2015</t>
  </si>
  <si>
    <t>INTERRUPTOR SIMPLES (1 MÓDULO) COM 2 TOMADAS DE EMBUTIR 2P+T 10 A,  INCLUINDO SUPORTE E PLACA - FORNECIMENTO E INSTALAÇÃO. AF_12/2015</t>
  </si>
  <si>
    <t>INTERRUPTOR SIMPLES (2 MÓDULOS) COM 1 TOMADA DE EMBUTIR 2P+T 10 A,  SEM SUPORTE E SEM PLACA - FORNECIMENTO E INSTALAÇÃO. AF_12/2015</t>
  </si>
  <si>
    <t>INTERRUPTOR SIMPLES (2 MÓDULOS) COM 1 TOMADA DE EMBUTIR 2P+T 10 A,  INCLUINDO SUPORTE E PLACA - FORNECIMENTO E INSTALAÇÃO. AF_12/2015</t>
  </si>
  <si>
    <t>INTERRUPTOR PARALELO (1 MÓDULO) COM 1 TOMADA DE EMBUTIR 2P+T 10 A,  SEM SUPORTE E SEM PLACA - FORNECIMENTO E INSTALAÇÃO. AF_12/2015</t>
  </si>
  <si>
    <t>INTERRUPTOR PARALELO (1 MÓDULO) COM 1 TOMADA DE EMBUTIR 2P+T 10 A,  INCLUINDO SUPORTE E PLACA - FORNECIMENTO E INSTALAÇÃO. AF_12/2015</t>
  </si>
  <si>
    <t>INTERRUPTOR PARALELO (1 MÓDULO) COM 2 TOMADAS DE EMBUTIR 2P+T 10 A,  SEM SUPORTE E SEM PLACA - FORNECIMENTO E INSTALAÇÃO. AF_12/2015</t>
  </si>
  <si>
    <t>INTERRUPTOR PARALELO (1 MÓDULO) COM 2 TOMADAS DE EMBUTIR 2P+T 10 A,  INCLUINDO SUPORTE E PLACA - FORNECIMENTO E INSTALAÇÃO. AF_12/2015</t>
  </si>
  <si>
    <t>INTERRUPTOR PARALELO (2 MÓDULOS) COM 1 TOMADA DE EMBUTIR 2P+T 10 A,  SEM SUPORTE E SEM PLACA - FORNECIMENTO E INSTALAÇÃO. AF_12/2015</t>
  </si>
  <si>
    <t>INTERRUPTOR PARALELO (2 MÓDULOS) COM 1 TOMADA DE EMBUTIR 2P+T 10 A,  INCLUINDO SUPORTE E PLACA - FORNECIMENTO E INSTALAÇÃO. AF_12/2015</t>
  </si>
  <si>
    <t>INTERRUPTOR SIMPLES (1 MÓDULO), INTERRUPTOR PARALELO (1 MÓDULO) E 1 TOMADA DE EMBUTIR 2P+T 10 A,  SEM SUPORTE E SEM PLACA - FORNECIMENTO E INSTALAÇÃO. AF_12/2015</t>
  </si>
  <si>
    <t>INTERRUPTOR SIMPLES (1 MÓDULO), INTERRUPTOR PARALELO (1 MÓDULO) E 1 TOMADA DE EMBUTIR 2P+T 10 A,  INCLUINDO SUPORTE E PLACA - FORNECIMENTO E INSTALAÇÃO. AF_12/2015</t>
  </si>
  <si>
    <t>LAMPADA VAPOR METALICO 400W - FORNECIMENTO E INSTALACAO</t>
  </si>
  <si>
    <t>IGNITOR PARA PARTIDA LÂMPADA VAPOR SÓDIO ALTA PRESSÃO ATÉ 400W</t>
  </si>
  <si>
    <t>73953/4</t>
  </si>
  <si>
    <t>LUMINÁRIAS TIPO CALHA, DE SOBREPOR, COM REATORES DE PARTIDA RÁPIDA E LÂMPADAS FLUORESCENTES 2X2X18W, COMPLETAS, FORNECIMENTO E INSTALAÇÃO</t>
  </si>
  <si>
    <t>73953/8</t>
  </si>
  <si>
    <t>LUMINÁRIAS TIPO CALHA, DE SOBREPOR, COM REATORES DE PARTIDA RÁPIDA E LÂMPADAS FLUORESCENTES 2X2X36W, COMPLETAS, FORNECIMENTO E INSTALAÇÃO</t>
  </si>
  <si>
    <t>73953/9</t>
  </si>
  <si>
    <t>LUMINARIA SOBREPOR TP CALHA C/REATOR PART CONVENC LAMP 1X20W E STARTERFIX EM LAJE OU FORRO - FORNECIMENTO E COLOCACAO</t>
  </si>
  <si>
    <t>REATOR PARA LAMPADA FLUORESCENTE 2X40W PARTIDA RAPIDA FORNECIMENTO E INSTALACAO</t>
  </si>
  <si>
    <t>REATOR PARA LAMPADA FLUORESCENTE 1X20W PARTIDA RAPIDA FORNECIMENTO E INSTALACAO</t>
  </si>
  <si>
    <t>REATOR PARA LAMPADA FLUORESCENTE 1X40W PARTIDA RAPIDA FORNECIMENTO E INSTALACAO</t>
  </si>
  <si>
    <t>LAMPADA FLUORESCENTE TP HO 85W - FORNECIMENTO E INSTALACAO</t>
  </si>
  <si>
    <t>LÂMPADA FLUORESCENTE COMPACTA 15 W 2U, BASE E27 - FORNECIMENTO E INSTALAÇÃO</t>
  </si>
  <si>
    <t>LÂMPADA FLUORESCENTE ESPIRAL BRANCA 65 W, BASE E27 - FORNECIMENTO E INSTALAÇÃO</t>
  </si>
  <si>
    <t>LÂMPADA LED 6 W BIVOLT BRANCA, FORMATO TRADICIONAL (BASE E27) - FORNECIMENTO E INSTALAÇÃO</t>
  </si>
  <si>
    <t>LÂMPADA LED 10 W BIVOLT BRANCA, FORMATO TRADICIONAL (BASE E27) - FORNECIMENTO E INSTALAÇÃO</t>
  </si>
  <si>
    <t>LÂMPADA FLUORESCENTE COMPACTA 3U BRANCA 20 W, BASE E27 - FORNECIMENTO E INSTALAÇÃO</t>
  </si>
  <si>
    <t>LÂMPADA FLUORESCENTE ESPIRAL BRANCA 45 W, BASE E27 - FORNECIMENTO E INSTALAÇÃO</t>
  </si>
  <si>
    <t>LUMINÁRIA TIPO CALHA, DE SOBREPOR, COM 1 LÂMPADA TUBULAR DE 18 W - FORNECIMENTO E INSTALAÇÃO. AF_11/2017</t>
  </si>
  <si>
    <t>LUMINÁRIA TIPO CALHA, DE SOBREPOR, COM 1 LÂMPADA TUBULAR DE 36 W - FORNECIMENTO E INSTALAÇÃO. AF_11/2017</t>
  </si>
  <si>
    <t>LUMINÁRIA TIPO CALHA, DE SOBREPOR, COM 2 LÂMPADAS TUBULARES DE 18 W - FORNECIMENTO E INSTALAÇÃO. AF_11/2017</t>
  </si>
  <si>
    <t>LUMINÁRIA TIPO CALHA, DE SOBREPOR, COM 2 LÂMPADAS TUBULARES DE 36 W - FORNECIMENTO E INSTALAÇÃO. AF_11/2017</t>
  </si>
  <si>
    <t>LUMINÁRIA TIPO CALHA, DE EMBUTIR, COM 2 LÂMPADAS DE 14 W COM REFLETOR - FORNECIMENTO E INSTALAÇÃO. AF_11/2017</t>
  </si>
  <si>
    <t>LUMINÁRIA TIPO PLAFON EM PLÁSTICO, DE SOBREPOR, COM 1 LÂMPADA DE 15 W, - FORNECIMENTO E INSTALAÇÃO. AF_11/2017</t>
  </si>
  <si>
    <t>LUMINÁRIA TIPO PLAFON REDONDO COM VIDRO FOSCO, DE SOBREPOR, COM 1 LÂMPADA DE 15 W - FORNECIMENTO E INSTALAÇÃO. AF_11/2017</t>
  </si>
  <si>
    <t>LUMINÁRIA TIPO PLAFON REDONDO COM VIDRO FOSCO, DE SOBREPOR, COM 2 LÂMPADAS DE 15 W - FORNECIMENTO E INSTALAÇÃO. AF_11/2017</t>
  </si>
  <si>
    <t>LUMINÁRIA TIPO PLAFON, DE SOBREPOR, COM 1 LÂMPADA LED - FORNECIMENTO E INSTALAÇÃO. AF_11/2017</t>
  </si>
  <si>
    <t>LUMINÁRIA TIPO SPOT, DE SOBREPOR, COM 1 LÂMPADA DE 15 W - FORNECIMENTO E INSTALAÇÃO. AF_11/2017</t>
  </si>
  <si>
    <t>LUMINÁRIA TIPO SPOT, DE SOBREPOR, COM 2 LÂMPADAS DE 15 W - FORNECIMENTO E INSTALAÇÃO. AF_11/2017</t>
  </si>
  <si>
    <t>SENSOR DE PRESENÇA COM FOTOCÉLULA, FIXAÇÃO EM PAREDE - FORNECIMENTO E INSTALAÇÃO. AF_11/2017</t>
  </si>
  <si>
    <t>SENSOR DE PRESENÇA SEM FOTOCÉLULA, FIXAÇÃO EM PAREDE - FORNECIMENTO E INSTALAÇÃO. AF_11/2017</t>
  </si>
  <si>
    <t>SENSOR DE PRESENÇA COM FOTOCÉLULA, FIXAÇÃO EM TETO - FORNECIMENTO E INSTALAÇÃO. AF_11/2017</t>
  </si>
  <si>
    <t>SENSOR DE PRESENÇA SEM FOTOCÉLULA, FIXAÇÃO EM TETO - FORNECIMENTO E INSTALAÇÃO. AF_11/2017</t>
  </si>
  <si>
    <t>LUMINÁRIA DE EMERGÊNCIA - FORNECIMENTO E INSTALAÇÃO. AF_11/2017</t>
  </si>
  <si>
    <t>LÂMPADA COMPACTA DE LED 6 W, BASE E27 - FORNECIMENTO E INSTALAÇÃO. AF_11/2017</t>
  </si>
  <si>
    <t>LÂMPADA COMPACTA DE LED 10 W, BASE E27 - FORNECIMENTO E INSTALAÇÃO. AF_11/2017</t>
  </si>
  <si>
    <t>LÂMPADA COMPACTA FLUORESCENTE DE 15 W, BASE E27 - FORNECIMENTO E INSTALAÇÃO. AF_11/2017</t>
  </si>
  <si>
    <t>LÂMPADA COMPACTA FLUORESCENTE DE 20 W, BASE E27 - FORNECIMENTO E INSTALAÇÃO. AF_11/2017</t>
  </si>
  <si>
    <t>LÂMPADA COMPACTA DE VAPOR MERCURIO 125 W, BASE E27 - FORNECIMENTO E INSTALAÇÃO. AF_11/2017</t>
  </si>
  <si>
    <t>LÂMPADA COMPACTA DE VAPOR METÁLICO OVOIDE 150 W, BASE E27 - FORNECIMENTO E INSTALAÇÃO. AF_11/2017</t>
  </si>
  <si>
    <t>LÂMPADA TUBULAR FLUORESCENTE T8 DE 16/18 W, BASE G13 - FORNECIMENTO E INSTALAÇÃO. AF_11/2017_P</t>
  </si>
  <si>
    <t>LÂMPADA TUBULAR FLUORESCENTE T8 DE 32/36 W, BASE G13 - FORNECIMENTO E INSTALAÇÃO. AF_11/2017_P</t>
  </si>
  <si>
    <t>LÂMPADA TUBULAR FLUORESCENTE T10 DE 20/40 W, BASE G13 - FORNECIMENTO E INSTALAÇÃO. AF_11/2017_P</t>
  </si>
  <si>
    <t>LÂMPADA TUBULAR FLUORESCENTE T5 DE 14 W, BASE G13 - FORNECIMENTO E INSTALAÇÃO. AF_11/2017_P</t>
  </si>
  <si>
    <t>ENTRADA DE ENERGIA ELÉTRICA AÉREA MONOFÁSICA 50A COM POSTE DE CONCRETO, INCLUSIVE CABEAMENTO, CAIXA DE PROTEÇÃO PARA MEDIDOR E ATERRAMENTO.</t>
  </si>
  <si>
    <t>ENTRADA PROVISORIA DE ENERGIA ELETRICA AEREA TRIFASICA 40A EM POSTE MADEIRA</t>
  </si>
  <si>
    <t>APARELHO SINALIZADOR DE SAIDA DE GARAGEM, COM CELULA FOTOELETRICA - FORNECIMENTO E INSTALACAO</t>
  </si>
  <si>
    <t>SUPORTE PARA TRANSFORMADOR EM POSTE DE CONCRETO CIRCULAR</t>
  </si>
  <si>
    <t>73767/1</t>
  </si>
  <si>
    <t>GRAMPO PARALELO EM ALUMINIO FUNDIDO OU ESTRUDADO DE 2 PARAFUSOS, PARA CABO DE 6 A 50 MM2, PASTA ANTIOXIDANTE. FORNEC E INSTALAÇÃO.</t>
  </si>
  <si>
    <t>73767/2</t>
  </si>
  <si>
    <t>ALCA PRE-FORMADA DISTRIBUIÇÃO EM  ACO RECOBERTO COM ALUMINIO PARA CABO 25MM2, ENCAPADO. FORNECIMENTO E INSTALAÇÃO.</t>
  </si>
  <si>
    <t>73767/3</t>
  </si>
  <si>
    <t>LACO DE ROLDANA PRE-FORMADO ACO RECOBERTO DE ALUMINIO PARA CABO DE ALUMINIO NU BITOLA 25MM2 - FORNECIMENTO E COLOCACAO</t>
  </si>
  <si>
    <t>73767/4</t>
  </si>
  <si>
    <t>ALCA PRE-FORMADA DISTRIBUICAO EM ACO RECOBERTO COM ALUMINIO NU PARA CABO 25MM2, ENCAPADO. FORNECIMENTO E INSTALACAO.</t>
  </si>
  <si>
    <t>73767/5</t>
  </si>
  <si>
    <t>ALCA PRE-FORMADA SERV DE ACO RECOB C/ALUM NU ENCAPADO 25MM2 (BITOLA)  CONF PROJ A4-148-CP RIOLUZ FORNECIMENTO E COLOCACAO</t>
  </si>
  <si>
    <t>73781/1</t>
  </si>
  <si>
    <t>MUFLA TERMINAL PRIMARIA UNIPOLAR USO INTERNO PARA CABO 35/120MM2, ISOLACAO 15/25KV EM EPR - BORRACHA DE SILICONE. FORNECIMENTO E INSTALACAO.</t>
  </si>
  <si>
    <t>73781/2</t>
  </si>
  <si>
    <t>ISOLADOR DE PINO TP HI-POT CILINDRICO CLASSE 15KV. FORNECIMENTO E INSTALACAO.</t>
  </si>
  <si>
    <t>73781/3</t>
  </si>
  <si>
    <t>ISOLADOR DE SUSPENSAO (DISCO) TP CAVILHA CLASSE 15KV - 6''. FORNECIMENTO E INSTALACAO.</t>
  </si>
  <si>
    <t>ARMACAO SECUNDARIA OU REX COMPLETA PARA TRESLINHAS-FORNECIMENTO E INSTALACAO.</t>
  </si>
  <si>
    <t>ARMACAO SECUNDARIA OU REX COMPLETA PARA DUAS LINHAS-FORNECIMENTO E INSTALACAO.</t>
  </si>
  <si>
    <t>ARMACAO SECUNDARIA OU REX COMPLETA PARA QUATRO LINHAS-FORNECIMENTO E INSTALACAO.</t>
  </si>
  <si>
    <t>73783/1</t>
  </si>
  <si>
    <t>POSTE CONCRETO SECAO CIRCULAR COMPRIMENTO=5M CARGA NOMINAL TOPO 100KG INCLUSIVE ESCAVACAO EXCLUSIVE TRANSPORTE - FORNECIMENTO E COLOCACAO</t>
  </si>
  <si>
    <t>73783/3</t>
  </si>
  <si>
    <t>POSTE CONCRETO SEÇÃO CIRCULAR COMPRIMENTO=5M CARGA NOMINAL TOPO 300KG INCLUSIVE ESCAVACAO EXCLUSIVE TRANSPORTE - FORNECIMENTO E COLOCAÇÃO</t>
  </si>
  <si>
    <t>73783/5</t>
  </si>
  <si>
    <t>POSTE CONCRETO SEÇÃO CIRCULAR COMPRIMENTO=7M CARGA NOMINAL TOPO 100KG INCLUSIVE ESCAVACAO EXCLUSIVE TRANSPORTE - FORNECIMENTO E COLOCAÇÃO</t>
  </si>
  <si>
    <t>73783/6</t>
  </si>
  <si>
    <t>POSTE CONCRETO SEÇÃO CIRCULAR COMPRIMENTO=7M CARGA NOMINAL TOPO 200KG INCLUSIVE ESCAVACAO EXCLUSIVE TRANSPORTE - FORNECIMENTO E COLOCAÇÃO</t>
  </si>
  <si>
    <t>73783/8</t>
  </si>
  <si>
    <t>POSTE CONCRETO SEÇÃO CIRCULAR COMPRIMENTO=11M  E CARGA NOMINAL 200KG INCLUSIVE ESCAVACAO EXCLUSIVE TRANSPORTE - FORNECIMENTO E COLOCAÇÃO</t>
  </si>
  <si>
    <t>73783/9</t>
  </si>
  <si>
    <t>POSTE CONCRETO SEÇÃO CIRCULAR COMPRIMENTO=11M  CARGA NOMINAL NO TOPO 300KG INCLUSIVE ESCAVACAO EXCLUSIVE TRANSPORTE - FORNECIMENTO E COLOCAÇÃO</t>
  </si>
  <si>
    <t>73783/10</t>
  </si>
  <si>
    <t>POSTE CONCRETO SEÇÃO CIRCULAR COMPRIMENTO=11M  CARGA NOMINAL NO TOPO 400KG INCLUSIVE ESCAVACAO EXCLUSIVE TRANSPORTE - FORNECIMENTO E COLOCAÇÃO</t>
  </si>
  <si>
    <t>73783/11</t>
  </si>
  <si>
    <t>POSTE CONCRETO SEÇÃO CIRCULAR COMPRIMENTO=14M  CARGA NOMINAL NO TOPO 400KG INCLUSIVE ESCAVACAO EXCLUSIVE TRANSPORTE - FORNECIMENTO E COLOCAÇÃO</t>
  </si>
  <si>
    <t>73783/12</t>
  </si>
  <si>
    <t>POSTE CONCRETO SEÇÃO CIRCULAR COMPRIMENTO=7M CARGA NOMINAL NO TOPO 300KG INCLUSIVE ESCAVACAO EXCLUSIVE TRANSPORTE - FORNECIMENTO E COLOCAÇÃO</t>
  </si>
  <si>
    <t>73783/14</t>
  </si>
  <si>
    <t>POSTE CONCRETO SEÇÃO CIRCULAR COMPRIMENTO=9M CARGA NOMINAL NO TOPO 200KG INCLUSIVE ESCAVACAO EXCLUSIVE TRANSPORTE - FORNECIMENTO E COLOCAÇÃO</t>
  </si>
  <si>
    <t>73783/15</t>
  </si>
  <si>
    <t>POSTE CONCRETO SEÇÃO CIRCULAR COMPRIMENTO=9M CARGA NOMINAL NO TOPO 300KG INCLUSIVE ESCAVACAO EXCLUSIVE TRANSPORTE - FORNECIMENTO E COLOCAÇÃO</t>
  </si>
  <si>
    <t>73783/16</t>
  </si>
  <si>
    <t>POSTE CONCRETO SEÇÃO CIRCULAR COMPRIMENTO=9M CARGA NOMINAL NO TOPO 400KG INCLUSIVE ESCAVACAO EXCLUSIVE TRANSPORTE - FORNECIMENTO E COLOCAÇÃO</t>
  </si>
  <si>
    <t>73783/17</t>
  </si>
  <si>
    <t>POSTE CONCRETO SEÇÃO CIRCULAR COMPRIMENTO=10M CARGA NOMINAL NO TOPO 600KG INCLUSIVE ESCAVACAO EXCLUSIVE TRANSPORTE - FORNECIMENTO E COLOCAÇÃO</t>
  </si>
  <si>
    <t>POSTE DE CONCRETO DUPLO T H=11M E CARGA NOMINAL 200KG INCLUSIVE ESCAVACAO, EXCLUSIVE TRANSPORTE - FORNECIMENTO E INSTALACAO</t>
  </si>
  <si>
    <t>POSTE DE CONCRETO DUPLO T H=9M CARGA NOMINAL 300KG INCLUSIVE ESCAVACAO, EXCLUSIVE TRANSPORTE - FORNECIMENTO E INSTALACAO</t>
  </si>
  <si>
    <t>POSTE DE CONCRETO DUPLO T H=9M CARGA NOMINAL 500KG INCLUSIVE ESCAVACAO, EXCLUSIVE TRANSPORTE - FORNECIMENTO E INSTALACAO</t>
  </si>
  <si>
    <t>POSTE DE CONCRETO DUPLO T H=10M CARGA NOMINAL 300KG INCLUSIVE ESCAVACAO, EXCLUSIVE TRANSPORTE - FORNECIMENTO E INSTALACAO</t>
  </si>
  <si>
    <t>73769/1</t>
  </si>
  <si>
    <t>POSTE ACO CONICO CONTINUO CURVO SIMPLES SEM BASE C/JANELA 9M (INSPECAO) - FORNECIMENTO E INSTALACAO</t>
  </si>
  <si>
    <t>73769/2</t>
  </si>
  <si>
    <t>POSTE DE AÇO CONICO CONTÍNUO CURVO SIMPLES, FLANGEADO, COM JANELA DE INSPEÇÃO H=9M - FORNECIMENTO E INSTALACAO</t>
  </si>
  <si>
    <t>73769/3</t>
  </si>
  <si>
    <t>POSTE DE ACO CONICO CONTINUO CURVO DUPLO, FLANGEADO, COM JANELA DE INSPECAO H=9M - FORNECIMENTO E INSTALACAO</t>
  </si>
  <si>
    <t>73769/4</t>
  </si>
  <si>
    <t>73855/1</t>
  </si>
  <si>
    <t>CHUMBADOR DE AÇO PARA FIXAÇÃO DE POSTE DE ACO RETO OU CURVO 7 A 9M COM FLANGE - FORNECIMENTO E INSTALACAO</t>
  </si>
  <si>
    <t>REATOR PARA LAMPADA VAPOR DE MERCURIO USO EXTERNO 220V/400W</t>
  </si>
  <si>
    <t>REATOR PARA LAMPADA VAPOR DE SODIO ALTA PRESSAO - 220V/250W - USO EXTERNO</t>
  </si>
  <si>
    <t>73831/2</t>
  </si>
  <si>
    <t>LAMPADA DE VAPOR DE MERCURIO DE 250W - FORNECIMENTO E INSTALACAO</t>
  </si>
  <si>
    <t>73831/3</t>
  </si>
  <si>
    <t>LAMPADA DE VAPOR DE MERCURIO DE 400W/250V - FORNECIMENTO E INSTALACAO</t>
  </si>
  <si>
    <t>73831/4</t>
  </si>
  <si>
    <t>LAMPADA MISTA DE 160W - FORNECIMENTO E INSTALACAO</t>
  </si>
  <si>
    <t>73831/5</t>
  </si>
  <si>
    <t>LAMPADA MISTA DE 250W - FORNECIMENTO E INSTALACAO</t>
  </si>
  <si>
    <t>73831/6</t>
  </si>
  <si>
    <t>LAMPADA MISTA DE 500W - FORNECIMENTO E INSTALACAO</t>
  </si>
  <si>
    <t>73831/7</t>
  </si>
  <si>
    <t>LAMPADA DE VAPOR DE SODIO DE 150WX220V - FORNECIMENTO E INSTALACAO</t>
  </si>
  <si>
    <t>73831/8</t>
  </si>
  <si>
    <t>LAMPADA DE VAPOR DE SODIO DE 250WX220V - FORNECIMENTO E INSTALACAO</t>
  </si>
  <si>
    <t>73831/9</t>
  </si>
  <si>
    <t>LAMPADA DE VAPOR DE SODIO DE 400WX220V - FORNECIMENTO E INSTALACAO</t>
  </si>
  <si>
    <t>74231/1</t>
  </si>
  <si>
    <t>LUMINARIA ABERTA PARA ILUMINACAO PUBLICA, PARA LAMPADA A VAPOR DE MERCURIO ATE 400W E MISTA ATE 500W, COM BRACO EM TUBO DE ACO GALV D=50MM PROJ HOR=2.500MM E PROJ VERT= 2.200MM, FORNECIMENTO E INSTALACAO</t>
  </si>
  <si>
    <t>74246/1</t>
  </si>
  <si>
    <t>REFLETOR RETANGULAR FECHADO COM LAMPADA VAPOR METALICO 400 W</t>
  </si>
  <si>
    <t>RELE FOTOELETRICO P/ COMANDO DE ILUMINACAO EXTERNA 220V/1000W - FORNECIMENTO E INSTALACAO</t>
  </si>
  <si>
    <t>BRACO P/ ILUMINACAO DE RUAS EM TUBO ACO GALV 1" COMP = 1,20M E INCLINACAO 25GRAUS EM RELACAO AO PLANO VERTICAL P/ FIXACAO EM POSTE OU PAREDE - FORNECIMENTO E INSTALACAO</t>
  </si>
  <si>
    <t>BRACO P/ LUMINARIA PUBLICA 1 X 1,50 M, EM TUBO ACO GALV 3/4, P/ FIXACAO EM POSTE OU PAREDE - FORNECIMENTO E INSTALACAO</t>
  </si>
  <si>
    <t>ABRACADEIRA DE FIXACAO DE BRACOS DE LUMINARIAS DE 4" - FORNECIMENTO E INSTALACAO</t>
  </si>
  <si>
    <t>LUMINARIA FECHADA PARA ILUMINACAO PUBLICA COM REATOR DE PARTIDA RAPIDA COM LAMPADA A VAPOR DE MERCURIO 250W - FORNECIMENTO E INSTALACAO</t>
  </si>
  <si>
    <t>LUMINARIA FECHADA PARA ILUMINACAO PUBLICA - LAMPADAS DE 250/500W - FORNECIMENTO E INSTALACAO (EXCLUINDO LAMPADAS)</t>
  </si>
  <si>
    <t>LUMINARIA ESTANQUE - PROTECAO CONTRA AGUA, POEIRA OU IMPACTOS - TIPO AQUATIC PIAL OU EQUIVALENTE</t>
  </si>
  <si>
    <t>REATOR PARA LAMPADA VAPOR DE MERCURIO 125W  USO EXTERNO</t>
  </si>
  <si>
    <t>REATOR PARA LAMPADA VAPOR DE MERCURIO 250W USO EXTERNO</t>
  </si>
  <si>
    <t>REFLETOR EM ALUMÍNIO COM SUPORTE E ALÇA, LÂMPADA 125 W - FORNECIMENTO E INSTALAÇÃO. AF_11/2017</t>
  </si>
  <si>
    <t>REFLETOR EM ALUMÍNIO COM SUPORTE E ALÇA, LÂMPADA 250 W - FORNECIMENTO E INSTALAÇÃO. AF_11/2017</t>
  </si>
  <si>
    <t>LUMINÁRIA ARANDELA TIPO MEIA-LUA, PARA 1 LÂMPADA LED - FORNECIMENTO E INSTALAÇÃO. AF_11/2017</t>
  </si>
  <si>
    <t>LUMINÁRIA ARANDELA TIPO MEIA-LUA, PARA 1 LÂMPADA DE 15 W - FORNECIMENTO E INSTALAÇÃO. AF_11/2017</t>
  </si>
  <si>
    <t>LUMINÁRIA ARANDELA TIPO TARTARUGA PARA 1 LÂMPADA LED - FORNECIMENTO E INSTALAÇÃO. AF_11/2017</t>
  </si>
  <si>
    <t>LUMINÁRIA ARANDELA TIPO TARTARUGA, COM GRADE, PARA 1 LÂMPADA DE 15 W - FORNECIMENTO E INSTALAÇÃO. AF_11/2017</t>
  </si>
  <si>
    <t>73857/1</t>
  </si>
  <si>
    <t>TRANSFORMADOR DISTRIBUICAO  75KVA TRIFASICO 60HZ CLASSE 15KV IMERSO EM ÓLEO MINERAL FORNECIMENTO E INSTALACAO</t>
  </si>
  <si>
    <t>73857/2</t>
  </si>
  <si>
    <t>TRANSFORMADOR DISTRIBUICAO  112,5KVA TRIFASICO 60HZ CLASSE 15KV IMERSO EM ÓLEO MINERAL FORNECIMENTO E INSTALACAO</t>
  </si>
  <si>
    <t>73857/3</t>
  </si>
  <si>
    <t>TRANSFORMADOR DISTRIBUICAO  150KVA TRIFASICO 60HZ CLASSE 15KV IMERSO EM ÓLEO MINERAL FORNECIMENTO E INSTALACAO</t>
  </si>
  <si>
    <t>73857/4</t>
  </si>
  <si>
    <t>TRANSFORMADOR DISTRIBUICAO  225KVA TRIFASICO 60HZ CLASSE 15KV IMERSO EM ÓLEO MINERAL FORNECIMENTO E INSTALACAO</t>
  </si>
  <si>
    <t>73857/5</t>
  </si>
  <si>
    <t>TRANSFORMADOR DISTRIBUICAO  300KVA TRIFASICO 60HZ CLASSE 15KV IMERSO EM ÓLEO MINERAL FORNECIMENTO E INSTALACAO</t>
  </si>
  <si>
    <t>73857/6</t>
  </si>
  <si>
    <t>TRANSFORMADOR DISTRIBUICAO  500KVA TRIFASICO 60HZ CLASSE 15KV IMERSO EM ÓLEO MINERAL FORNECIMENTO E INSTALACAO</t>
  </si>
  <si>
    <t>73857/7</t>
  </si>
  <si>
    <t>TRANSFORMADOR DISTRIBUICAO  30KVA TRIFASICO 60HZ CLASSE 15KV IMERSO EM ÓLEO MINERAL FORNECIMENTO E INSTALACAO</t>
  </si>
  <si>
    <t>73857/8</t>
  </si>
  <si>
    <t>TRANSFORMADOR DISTRIBUICAO  45KVA TRIFASICO 60HZ CLASSE 15KV IMERSO EM ÓLEO MINERAL FORNECIMENTO E INSTALACAO</t>
  </si>
  <si>
    <t>73857/9</t>
  </si>
  <si>
    <t>TRANSFORMADOR DISTRIBUICAO  750KVA TRIFASICO 60HZ CLASSE 15KV IMERSO EM ÓLEO MINERAL FORNECIMENTO E INSTALACAO</t>
  </si>
  <si>
    <t>73857/10</t>
  </si>
  <si>
    <t>TRANSFORMADOR DISTRIBUICAO  1000KVA TRIFASICO 60HZ CLASSE 15KV IMERSO EM ÓLEO MINERAL FORNECIMENTO E INSTALACAO</t>
  </si>
  <si>
    <t>PONTO DE ILUMINAÇÃO RESIDENCIAL INCLUINDO INTERRUPTOR SIMPLES, CAIXA ELÉTRICA, ELETRODUTO, CABO, RASGO, QUEBRA E CHUMBAMENTO (EXCLUINDO LUMINÁRIA E LÂMPADA). AF_01/2016</t>
  </si>
  <si>
    <t>PONTO DE ILUMINAÇÃO RESIDENCIAL INCLUINDO INTERRUPTOR SIMPLES (2 MÓDULOS), CAIXA ELÉTRICA, ELETRODUTO, CABO, RASGO, QUEBRA E CHUMBAMENTO (EXCLUINDO LUMINÁRIA E LÂMPADA). AF_01/2016</t>
  </si>
  <si>
    <t>PONTO DE ILUMINAÇÃO RESIDENCIAL INCLUINDO INTERRUPTOR PARALELO, CAIXA ELÉTRICA, ELETRODUTO, CABO, RASGO, QUEBRA E CHUMBAMENTO (EXCLUINDO LUMINÁRIA E LÂMPADA). AF_01/2016</t>
  </si>
  <si>
    <t>PONTO DE ILUMINAÇÃO RESIDENCIAL INCLUINDO INTERRUPTOR PARALELO (2 MÓDULOS), CAIXA ELÉTRICA, ELETRODUTO, CABO, RASGO, QUEBRA E CHUMBAMENTO (EXCLUINDO LUMINÁRIA E LÂMPADA). AF_01/2016</t>
  </si>
  <si>
    <t>PONTO DE ILUMINAÇÃO RESIDENCIAL INCLUINDO INTERRUPTOR SIMPLES CONJUGADO COM PARALELO, CAIXA ELÉTRICA, ELETRODUTO, CABO, RASGO, QUEBRA E CHUMBAMENTO (EXCLUINDO LUMINÁRIA E LÂMPADA). AF_01/2016</t>
  </si>
  <si>
    <t>PONTO DE TOMADA RESIDENCIAL INCLUINDO TOMADA 10A/250V, CAIXA ELÉTRICA, ELETRODUTO, CABO, RASGO, QUEBRA E CHUMBAMENTO. AF_01/2016</t>
  </si>
  <si>
    <t>PONTO DE TOMADA RESIDENCIAL INCLUINDO TOMADA (2 MÓDULOS) 10A/250V, CAIXA ELÉTRICA, ELETRODUTO, CABO, RASGO, QUEBRA E CHUMBAMENTO. AF_01/2016</t>
  </si>
  <si>
    <t>PONTO DE TOMADA RESIDENCIAL INCLUINDO TOMADA 20A/250V, CAIXA ELÉTRICA, ELETRODUTO, CABO, RASGO, QUEBRA E CHUMBAMENTO. AF_01/2016</t>
  </si>
  <si>
    <t>PONTO DE UTILIZAÇÃO DE EQUIPAMENTOS ELÉTRICOS, RESIDENCIAL, INCLUINDO SUPORTE E PLACA, CAIXA ELÉTRICA, ELETRODUTO, CABO, RASGO, QUEBRA E CHUMBAMENTO. AF_01/2016</t>
  </si>
  <si>
    <t>PONTO DE ILUMINAÇÃO E TOMADA, RESIDENCIAL, INCLUINDO INTERRUPTOR SIMPLES E TOMADA 10A/250V, CAIXA ELÉTRICA, ELETRODUTO, CABO, RASGO, QUEBRA E CHUMBAMENTO (EXCLUINDO LUMINÁRIA E LÂMPADA). AF_01/2016</t>
  </si>
  <si>
    <t>PONTO DE ILUMINAÇÃO E TOMADA, RESIDENCIAL, INCLUINDO INTERRUPTOR PARALELO E TOMADA 10A/250V, CAIXA ELÉTRICA, ELETRODUTO, CABO, RASGO, QUEBRA E CHUMBAMENTO (EXCLUINDO LUMINÁRIA E LÂMPADA). AF_01/2016</t>
  </si>
  <si>
    <t>PONTO DE ILUMINAÇÃO E TOMADA, RESIDENCIAL, INCLUINDO INTERRUPTOR SIMPLES, INTERRUPTOR PARALELO E TOMADA 10A/250V, CAIXA ELÉTRICA, ELETRODUTO, CABO, RASGO, QUEBRA E CHUMBAMENTO (EXCLUINDO LUMINÁRIA E LÂMPADA). AF_01/2016</t>
  </si>
  <si>
    <t>INSTALACAO PARA-RAIOS P/RESERVATORIO</t>
  </si>
  <si>
    <t>TERMINAL AEREO EM ACO GALVANIZADO COM BASE DE FIXACAO H = 30CM</t>
  </si>
  <si>
    <t>CORDOALHA DE COBRE NU 16 MM², NÃO ENTERRADA, COM ISOLADOR - FORNECIMENTO E INSTALAÇÃO. AF_12/2017</t>
  </si>
  <si>
    <t>CORDOALHA DE COBRE NU 25 MM², NÃO ENTERRADA, COM ISOLADOR - FORNECIMENTO E INSTALAÇÃO. AF_12/2017</t>
  </si>
  <si>
    <t>CORDOALHA DE COBRE NU 35 MM², NÃO ENTERRADA, COM ISOLADOR - FORNECIMENTO E INSTALAÇÃO. AF_12/2017</t>
  </si>
  <si>
    <t>CORDOALHA DE COBRE NU 50 MM², NÃO ENTERRADA, COM ISOLADOR - FORNECIMENTO E INSTALAÇÃO. AF_12/2017</t>
  </si>
  <si>
    <t>CORDOALHA DE COBRE NU 70 MM², NÃO ENTERRADA, COM ISOLADOR - FORNECIMENTO E INSTALAÇÃO. AF_12/2017</t>
  </si>
  <si>
    <t>CORDOALHA DE COBRE NU 95 MM², NÃO ENTERRADA, COM ISOLADOR - FORNECIMENTO E INSTALAÇÃO. AF_12/2017</t>
  </si>
  <si>
    <t>CORDOALHA DE COBRE NU 50 MM², ENTERRADA, SEM ISOLADOR - FORNECIMENTO E INSTALAÇÃO. AF_12/2017</t>
  </si>
  <si>
    <t>CORDOALHA DE COBRE NU 70 MM², ENTERRADA, SEM ISOLADOR - FORNECIMENTO E INSTALAÇÃO. AF_12/2017</t>
  </si>
  <si>
    <t>CORDOALHA DE COBRE NU 95 MM², ENTERRADA, SEM ISOLADOR - FORNECIMENTO E INSTALAÇÃO. AF_12/2017</t>
  </si>
  <si>
    <t>SUPORTE ISOLADOR PARA CORDOALHA DE COBRE - FORNECIMENTO E INSTALAÇÃO. AF_12/2017</t>
  </si>
  <si>
    <t>ELETRODUTO PVC 40MM (1 ¼ ) PARA SPDA - FORNECIMENTO E INSTALAÇÃO. AF_12/2017</t>
  </si>
  <si>
    <t>HASTE DE ATERRAMENTO 5/8  PARA SPDA - FORNECIMENTO E INSTALAÇÃO. AF_12/2017</t>
  </si>
  <si>
    <t>HASTE DE ATERRAMENTO 3/4  PARA SPDA - FORNECIMENTO E INSTALAÇÃO. AF_12/2017</t>
  </si>
  <si>
    <t>BASE METÁLICA PARA MASTRO 1 ½  PARA SPDA - FORNECIMENTO E INSTALAÇÃO. AF_12/2017</t>
  </si>
  <si>
    <t>MASTRO 1 ½  PARA SPDA - FORNECIMENTO E INSTALAÇÃO. AF_12/2017</t>
  </si>
  <si>
    <t>CAPTOR TIPO FRANKLIN PARA SPDA - FORNECIMENTO E INSTALAÇÃO. AF_12/2017</t>
  </si>
  <si>
    <t>CHUVEIRO ELETRICO COMUM CORPO PLASTICO TIPO DUCHA, FORNECIMENTO E INSTALACAO</t>
  </si>
  <si>
    <t>CHAVE SECCIONADORA TRIPOLAR, ABERTURA SOB CARGA, COM FUSÍVEIS NH - 100A/250V - FORNECIMENTO E INSTALACAO</t>
  </si>
  <si>
    <t>CHAVE SECCIONADORA TRIPOLAR, ABERTURA SOB CARGA, COM FUSÍVEIS NH - 200A/250V</t>
  </si>
  <si>
    <t>FUSÍVEL TIPO "DIAZED", TIPO RÁPIDO OU RETARDADO - 2/25A - FORNECIMENTO E INSTALACAO</t>
  </si>
  <si>
    <t>FUSÍVEL TIPO "DIAZED", TIPO RÁPIDO OU RETARDADO - 35/63A - FORNECIMENTO E INSTALACAO</t>
  </si>
  <si>
    <t>FUSÍVEL TIPO NH 200A - TAMANHO 01 - FORNECIMENTO E INSTALACAO</t>
  </si>
  <si>
    <t>73780/1</t>
  </si>
  <si>
    <t>CHAVE FUSIVEL UNIPOLAR, 15KV - 100A, EQUIPADA COM COMANDO PARA HASTE DE MANOBRA .       FORNECIMENTO E INSTALAÇÃO.</t>
  </si>
  <si>
    <t>73780/2</t>
  </si>
  <si>
    <t>CHAVE BLINDADA TRIPOLAR 250V, 30A - FORNECIMENTO E INSTALACAO</t>
  </si>
  <si>
    <t>73780/3</t>
  </si>
  <si>
    <t>CHAVE BLINDADA TRIPOLAR 250V, 60A - FORNECIMENTO E INSTALACAO</t>
  </si>
  <si>
    <t>73780/4</t>
  </si>
  <si>
    <t>CHAVE BLINDADA TRIPOLAR 250V, 100A - FORNECIMENTO E INSTALACAO</t>
  </si>
  <si>
    <t>FUSIVEL TIPO NH 250 A, TAMANHO 1 - FORNECIMENTO E INSTALACAO</t>
  </si>
  <si>
    <t>BASE PARA FUSIVEL (PORTA-FUSIVEL) NH 01 250A</t>
  </si>
  <si>
    <t>CHAVE FACA TRIPOLAR BLINDADA 250V/30A - FORNECIMENTO E INSTALACAO</t>
  </si>
  <si>
    <t>CHAVE GUARDA MOTOR TRIFASICO 5CV/220V C/ CHAVE MAGNETICA - FORNECIMENTO E INSTALACAO</t>
  </si>
  <si>
    <t>CHAVE GUARDA MOTOR TRIFISICA 10CV/220V C/ CHAVE MAGNETICA - FORNECIMENTO E INSTALACAO</t>
  </si>
  <si>
    <t>FUSIVEL TIPO NH 250A - TAMANHO 01 - FORNECIMENTO E INSTALACAO</t>
  </si>
  <si>
    <t>CHAVE DE BOIA AUTOMÁTICA</t>
  </si>
  <si>
    <t>CHAVE DE BOIA AUTOMÁTICA SUPERIOR 10A/250V - FORNECIMENTO E INSTALACAO</t>
  </si>
  <si>
    <t>ABRIGO PARA HIDRANTE, 75X45X17CM, COM REGISTRO GLOBO ANGULAR 45º 2.1/2", ADAPTADOR STORZ 2.1/2", MANGUEIRA DE INCÊNDIO 15M, REDUÇÃO 2.1/2X1.1/2" E ESGUICHO EM LATÃO 1.1/2" - FORNECIMENTO E INSTALAÇÃO</t>
  </si>
  <si>
    <t>CAIXA DE INCÊNDIO 45X75X17CM - FORNECIMENTO E INSTALAÇÃO</t>
  </si>
  <si>
    <t>CAIXA DE INCÊNDIO 60X75X17CM - FORNECIMENTO E INSTALAÇÃO</t>
  </si>
  <si>
    <t>EXTINTOR DE PQS 4KG - FORNECIMENTO E INSTALACAO</t>
  </si>
  <si>
    <t>EXTINTOR DE CO2 6KG - FORNECIMENTO E INSTALACAO</t>
  </si>
  <si>
    <t>73775/1</t>
  </si>
  <si>
    <t>EXTINTOR INCENDIO TP PO QUIMICO 4KG FORNECIMENTO E COLOCACAO</t>
  </si>
  <si>
    <t>73775/2</t>
  </si>
  <si>
    <t>EXTINTOR INCENDIO AGUA-PRESSURIZADA 10L INCL SUPORTE PAREDE CARGA     COMPLETA FORNECIMENTO E COLOCACAO</t>
  </si>
  <si>
    <t>HIDRANTE SUBTERRANEO FERRO FUNDIDO C/ CURVA LONGA E CAIXA DN=75MM</t>
  </si>
  <si>
    <t>EXTINTOR INCENDIO TP GAS CARBONICO 4KG COMPLETO - FORNECIMENTO E INSTALACAO</t>
  </si>
  <si>
    <t>EXTINTOR INCENDIO TP PO QUIMICO 6KG - FORNECIMENTO E INSTALACAO</t>
  </si>
  <si>
    <t>ABRIGO PARA HIDRANTE, 90X60X17CM, COM REGISTRO GLOBO ANGULAR 45º 2.1/2", ADAPTADOR STORZ 2.1/2", MANGUEIRA DE INCÊNDIO 20M, REDUÇÃO 2.1/2X1.1/2" E ESGUICHO EM LATÃO 1.1/2" - FORNECIMENTO E INSTALAÇÃO. AF_08/2017</t>
  </si>
  <si>
    <t>TOMADA PARA TELEFONE DE 4 POLOS PADRAO TELEBRAS - FORNECIMENTO E INSTALACAO</t>
  </si>
  <si>
    <t>73749/1</t>
  </si>
  <si>
    <t>CAIXA ENTERRADA PARA INSTALACOES TELEFONICAS TIPO R1 0,60X0,35X0,50M EM BLOCOS DE CONCRETO ESTRUTURAL</t>
  </si>
  <si>
    <t>73749/2</t>
  </si>
  <si>
    <t>CAIXA ENTERRADA PARA INSTALACOES TELEFONICAS TIPO R2 1,07X0,52X0,50M EM BLOCOS DE CONCRETO ESTRUTURAL</t>
  </si>
  <si>
    <t>73749/3</t>
  </si>
  <si>
    <t>CAIXA ENTERRADA PARA INSTALACOES TELEFONICAS TIPO R3 1,30X1,20X1,20M EM BLOCOS DE CONCRETO ESTRUTURAL</t>
  </si>
  <si>
    <t>73768/1</t>
  </si>
  <si>
    <t>FIO TELEFONICO FI 0,6MM, 2 CONDUTORES (USO INTERNO)-  FORNECIMENTO E INSTALACAO</t>
  </si>
  <si>
    <t>73768/7</t>
  </si>
  <si>
    <t>CABO TELEFONICO CI-50 75 PARES (USO INTERNO) - FORNECIMENTO E INSTALACAO</t>
  </si>
  <si>
    <t>73768/8</t>
  </si>
  <si>
    <t>CABO TELEFONICO CI-50 200 PARES (USO INTERNO) - FORNECIMENTO E INSTALACAO</t>
  </si>
  <si>
    <t>73768/9</t>
  </si>
  <si>
    <t>CABO TELEFONICO CCI-50 1 PAR (USO INTERNO) - FORNECIMENTO E INSTALACAO</t>
  </si>
  <si>
    <t>73768/10</t>
  </si>
  <si>
    <t>CABO TELEFONICO CCI-50 2 PARES (USO INTERNO) - FORNECIMENTO E INSTALACAO</t>
  </si>
  <si>
    <t>73768/11</t>
  </si>
  <si>
    <t>CABO TELEFONICO CCI-50 3 PARES (USO INTERNO) - FORNECIMENTO E INSTALACAO</t>
  </si>
  <si>
    <t>73768/12</t>
  </si>
  <si>
    <t>CABO TELEFONICO CCI-50 4 PARES (USO INTERNO) - FORNECIMENTO E INSTALACAO</t>
  </si>
  <si>
    <t>73768/13</t>
  </si>
  <si>
    <t>CABO TELEFONICO CCI-50 5 PARES (USO INTERNO) - FORNECIMENTO E INSTALACAO</t>
  </si>
  <si>
    <t>73768/14</t>
  </si>
  <si>
    <t>CABO TELEFONICO CCI-50 6 PARES  (USO INTERNO) - FORNECIMENTO E INSTALACAO</t>
  </si>
  <si>
    <t>CAIXA DE PASSAGEM PARA TELEFONE 15X15X10CM (SOBREPOR), FORNECIMENTO E INSTALACAO.</t>
  </si>
  <si>
    <t>CAIXA DE PASSAGEM PARA TELEFONE 80X80X15CM (SOBREPOR) FORNECIMENTO E INSTALACAO</t>
  </si>
  <si>
    <t>CAIXA DE PASSAGEM PARA TELEFONE 150X150X15CM (SOBREPOR) FORNECIMENTO E INSTALACAO</t>
  </si>
  <si>
    <t>QUADRO DE DISTRIBUICAO PARA TELEFONE N.4, 60X60X12CM EM CHAPA METALICA, DE EMBUTIR, SEM ACESSORIOS, PADRAO TELEBRAS, FORNECIMENTO E INSTALACAO</t>
  </si>
  <si>
    <t>QUADRO DE DISTRIBUICAO PARA TELEFONE N.3, 40X40X12CM EM CHAPA METALICA, DE EMBUTIR, SEM ACESSORIOS, PADRAO TELEBRAS, FORNECIMENTO E INSTALACAO</t>
  </si>
  <si>
    <t>QUADRO DE DISTRIBUICAO PARA TELEFONE N.2, 20X20X12CM EM CHAPA METALICA, DE EMBUTIR, SEM ACESSORIOS, PADRAO TELEBRAS, FORNECIMENTO E INSTALACAO</t>
  </si>
  <si>
    <t>CABO TELEFONICO CT-APL-50, 100 PARES (USO EXTERNO) - FORNECIMENTO E INSTALACAO</t>
  </si>
  <si>
    <t>QUADRO DE DISTRIBUICAO PARA TELEFONE N.5, 80X80X12CM EM CHAPA METALICA, SEM ACESSORIOS, PADRAO TELEBRAS, FORNECIMENTO E INSTALACAO</t>
  </si>
  <si>
    <t>TAMPAO FOFO P/ CAIXA R2 PADRAO TELEBRAS COMPLETO - FORNECIMENTO E INSTALACAO</t>
  </si>
  <si>
    <t>TAMPAO FOFO P/ CAIXA R1 PADRAO TELEBRAS COMPLETO - FORNECIMENTO E INSTALACAO</t>
  </si>
  <si>
    <t>CABO TELEFÔNICO CCI-50 1 PAR, INSTALADO EM ENTRADA DE EDIFICAÇÃO - FORNECIMENTO E INSTALAÇÃO. AF_03/2018</t>
  </si>
  <si>
    <t>CABO TELEFÔNICO CCI-50 2 PARES, SEM BLINDAGEM, INSTALADO EM ENTRADA DE EDIFICAÇÃO - FORNECIMENTO E INSTALAÇÃO. AF_03/2018</t>
  </si>
  <si>
    <t>CABO TELEFÔNICO CCI-50 3 PARES, SEM BLINDAGEM, INSTALADO EM ENTRADA DE EDIFICAÇÃO - FORNECIMENTO E INSTALAÇÃO. AF_03/2018</t>
  </si>
  <si>
    <t>CABO TELEFÔNICO CCI-50 4 PARES, SEM BLINDAGEM, INSTALADO EM ENTRADA DE EDIFICAÇÃO - FORNECIMENTO E INSTALAÇÃO. AF_03/2018</t>
  </si>
  <si>
    <t>CABO TELEFÔNICO CCI-50 5 PARES, SEM BLINDAGEM, INSTALADO EM ENTRADA DE EDIFICAÇÃO - FORNECIMENTO E INSTALAÇÃO. AF_03/2018</t>
  </si>
  <si>
    <t>CABO TELEFÔNICO CCI-50 6 PARES, SEM BLINDAGEM, INSTALADO EM ENTRADA DE EDIFICAÇÃO - FORNECIMENTO E INSTALAÇÃO. AF_03/2018</t>
  </si>
  <si>
    <t>CABO TELEFÔNICO CI-50 10 PARES INSTALADO EM ENTRADA DE EDIFICAÇÃO - FORNECIMENTO E INSTALAÇÃO. AF_03/2018</t>
  </si>
  <si>
    <t>CABO TELEFÔNICO CI-50 20 PARES INSTALADO EM ENTRADA DE EDIFICAÇÃO - FORNECIMENTO E INSTALAÇÃO. AF_03/2018</t>
  </si>
  <si>
    <t>CABO TELEFÔNICO CI-50 30 PARES INSTALADO EM ENTRADA DE EDIFICAÇÃO - FORNECIMENTO E INSTALAÇÃO. AF_03/2018</t>
  </si>
  <si>
    <t>CABO TELEFÔNICO CI-50 50 PARES INSTALADO EM ENTRADA DE EDIFICAÇÃO - FORNECIMENTO E INSTALAÇÃO. AF_03/2018</t>
  </si>
  <si>
    <t>CABO TELEFÔNICO CI-50 75 PARES INSTALADO EM ENTRADA DE EDIFICAÇÃO - FORNECIMENTO E INSTALAÇÃO. AF_03/2018</t>
  </si>
  <si>
    <t>CABO TELEFÔNICO CI-50 200 PARES INSTALADO EM ENTRADA DE EDIFICAÇÃO - FORNECIMENTO E INSTALAÇÃO. AF_03/2018</t>
  </si>
  <si>
    <t>CABO TELEFÔNICO CCI-50 4 PARES, SEM BLINDAGEM, INSTALADO EM PRUMADA - FORNECIMENTO E INSTALAÇÃO. AF_03/2018</t>
  </si>
  <si>
    <t>CABO TELEFÔNICO CCI-50 5 PARES, SEM BLINDAGEM, INSTALADO EM PRUMADA - FORNECIMENTO E INSTALAÇÃO. AF_03/2018</t>
  </si>
  <si>
    <t>CABO TELEFÔNICO CCI-50 6 PARES, SEM BLINDAGEM, INSTALADO EM PRUMADA - FORNECIMENTO E INSTALAÇÃO. AF_03/2018</t>
  </si>
  <si>
    <t>CABO TELEFÔNICO CI-50 10 PARES INSTALADO EM PRUMADA - FORNECIMENTO E INSTALAÇÃO. AF_03/2018</t>
  </si>
  <si>
    <t>CABO TELEFÔNICO CI-50 20 PARES INSTALADO EM PRUMADA - FORNECIMENTO E INSTALAÇÃO. AF_03/2018</t>
  </si>
  <si>
    <t>CABO TELEFÔNICO CI-50 30 PARES INSTALADO EM PRUMADA - FORNECIMENTO E INSTALAÇÃO. AF_03/2018</t>
  </si>
  <si>
    <t>CABO TELEFÔNICO CI-50 50 PARES INSTALADO EM PRUMADA - FORNECIMENTO E INSTALAÇÃO. AF_03/2018</t>
  </si>
  <si>
    <t>CABO TELEFÔNICO CCI-50 1 PAR, SEM BLINDAGEM, INSTALADO EM DISTRIBUIÇÃO DE EDIFICAÇÃO RESIDENCIAL - FORNECIMENTO E INSTALAÇÃO. AF_03/2018</t>
  </si>
  <si>
    <t>CABO TELEFÔNICO CCI-50 2 PARES, SEM BLINDAGEM, INSTALADO EM DISTRIBUIÇÃO DE EDIFICAÇÃO RESIDENCIAL - FORNECIMENTO E INSTALAÇÃO. AF_03/2018</t>
  </si>
  <si>
    <t>CABO TELEFÔNICO CCI-50 3 PARES, SEM BLINDAGEM, INSTALADO EM DISTRIBUIÇÃO DE EDIFICAÇÃO RESIDENCIAL - FORNECIMENTO E INSTALAÇÃO. AF_03/2018</t>
  </si>
  <si>
    <t>CABO TELEFÔNICO CCI-50 4 PARES, SEM BLINDAGEM, INSTALADO EM DISTRIBUIÇÃO DE EDIFICAÇÃO RESIDENCIAL - FORNECIMENTO E INSTALAÇÃO. AF_03/2018</t>
  </si>
  <si>
    <t>CABO TELEFÔNICO CCI-50 5 PARES, SEM BLINDAGEM, INSTALADO EM DISTRIBUIÇÃO DE EDIFICAÇÃO RESIDENCIAL - FORNECIMENTO E INSTALAÇÃO. AF_03/2018</t>
  </si>
  <si>
    <t>CABO TELEFÔNICO CCI-50 6 PARES, SEM BLINDAGEM, INSTALADO EM DISTRIBUIÇÃO DE EDIFICAÇÃO RESIDENCIAL - FORNECIMENTO E INSTALAÇÃO. AF_03/2018</t>
  </si>
  <si>
    <t>CABO TELEFÔNICO CI-50 10 PARES INSTALADO EM DISTRIBUIÇÃO DE EDIFICAÇÃO RESIDENCIAL - FORNECIMENTO E INSTALAÇÃO. AF_03/2018</t>
  </si>
  <si>
    <t>CABO TELEFÔNICO CCI-50 1 PAR, SEM BLINDAGEM, INSTALADO EM DISTRIBUIÇÃO DE EDIFICAÇÃO INSTITUCIONAL - FORNECIMENTO E INSTALAÇÃO. AF_03/2018</t>
  </si>
  <si>
    <t>CABO TELEFÔNICO CCI-50 2 PARES, SEM BLINDAGEM, INSTALADO EM DISTRIBUIÇÃO DE EDIFICAÇÃO INSTITUCIONAL - FORNECIMENTO E INSTALAÇÃO. AF_03/2018</t>
  </si>
  <si>
    <t>CABO TELEFÔNICO CCI-50 3 PARES, SEM BLINDAGEM, INSTALADO EM DISTRIBUIÇÃO DE EDIFICAÇÃO INSTITUCIONAL - FORNECIMENTO E INSTALAÇÃO. AF_03/2018</t>
  </si>
  <si>
    <t>CABO TELEFÔNICO CCI-50 4 PARES, SEM BLINDAGEM, INSTALADO EM DISTRIBUIÇÃO DE EDIFICAÇÃO INSTITUCIONAL - FORNECIMENTO E INSTALAÇÃO. AF_03/2018</t>
  </si>
  <si>
    <t>CABO TELEFÔNICO CCI-50 5 PARES, SEM BLINDAGEM, INSTALADO EM DISTRIBUIÇÃO DE EDIFICAÇÃO INSTITUCIONAL - FORNECIMENTO E INSTALAÇÃO. AF_03/2018</t>
  </si>
  <si>
    <t>CABO TELEFÔNICO CCI-50 6 PARES, SEM BLINDAGEM, INSTALADO EM DISTRIBUIÇÃO DE EDIFICAÇÃO INSTITUCIONAL - FORNECIMENTO E INSTALAÇÃO. AF_03/2018</t>
  </si>
  <si>
    <t>CABO TELEFÔNICO CI-50 10 PARES INSTALADO EM DISTRIBUIÇÃO DE EDIFICAÇÃO INSTITUCIONAL - FORNECIMENTO E INSTALAÇÃO. AF_03/2018</t>
  </si>
  <si>
    <t>CABO TELEFÔNICO CTP-APL-50 10 PARES INSTALADO EM ENTRADA DE EDIFICAÇÃO - FORNECIMENTO E INSTALAÇÃO. AF_04/2018</t>
  </si>
  <si>
    <t>CABO TELEFÔNICO CTP-APL-50 20 PARES INSTALADO EM ENTRADA DE EDIFICAÇÃO - FORNECIMENTO E INSTALAÇÃO. AF_04/2018</t>
  </si>
  <si>
    <t>CABO TELEFÔNICO CTP-APL-50 30 PARES INSTALADO EM ENTRADA DE EDIFICAÇÃO - FORNECIMENTO E INSTALAÇÃO. AF_04/2018</t>
  </si>
  <si>
    <t>PINTURA ANTICORROSIVA DE DUTO METÁLICO. AF_04/2018</t>
  </si>
  <si>
    <t>74003/1</t>
  </si>
  <si>
    <t>INSTALACOES GAS CENTRAL P/ EDIFICIO RESIDENCIAL C/ 4 PAVTOS 16 UNID.  UMA CENTRAL POR BLOCO COM 16 PONTOS</t>
  </si>
  <si>
    <t>MANOMETRO 0 A 200 PSI (0 A 14 KGF/CM2), D = 50MM - FORNECIMENTO E COLOCACAO</t>
  </si>
  <si>
    <t>BOMBA CENTRIFUGA C/ MOTOR ELETRICO TRIFASICO 1CV</t>
  </si>
  <si>
    <t>BOMBA SUBMERSIVEL ELETRICA, TRIFASICA, POTÊNCIA 3,75 HP, DIAMETRO DO ROTOR 90 MM SEMIABERTO, BOCAL DE SAIDA DIAMETRO DE 2 POLEGADAS, HM/Q = 5 M / 61,2 M3/H A 25,5 M / 3,6 M3/H</t>
  </si>
  <si>
    <t>BOMBA RECALQUE D'AGUA TRIFASICA 10,0 HP</t>
  </si>
  <si>
    <t>BOMBA RECALQUE D'AGUA TRIFASICA 3,0 HP</t>
  </si>
  <si>
    <t>BOMBA RECALQUE D'AGUA DE ESTAGIOS TRIFASICA 2,0 HP</t>
  </si>
  <si>
    <t>BOMBA RECALQUE D'AGUA TRIFASICA 1,5HP</t>
  </si>
  <si>
    <t>BOMBA RECALQUE D'AGUA TRIFASICA 0,5 HP</t>
  </si>
  <si>
    <t>BOMBA RECALQUE D'AGUA PREDIO 6 A 10 PAVTOS - 2UD</t>
  </si>
  <si>
    <t>BOMBA RECALQUE D'AGUA PREDIO 3 A 5 PAVTOS - 2UD</t>
  </si>
  <si>
    <t>CABO ELETRÔNICO CATEGORIA 5E, INSTALADO EM EDIFICAÇÃO RESIDENCIAL - FORNECIMENTO E INSTALAÇÃO. AF_03/2018</t>
  </si>
  <si>
    <t>CABO ELETRÔNICO CATEGORIA 5E, INSTALADO EM EDIFICAÇÃO INSTITUCIONAL - FORNECIMENTO E INSTALAÇÃO. AF_03/2018</t>
  </si>
  <si>
    <t>CABO ELETRÔNICO CATEGORIA 6, INSTALADO EM EDIFICAÇÃO RESIDENCIAL - FORNECIMENTO E INSTALAÇÃO. AF_03/2018</t>
  </si>
  <si>
    <t>CABO ELETRÔNICO CATEGORIA 6, INSTALADO EM EDIFICAÇÃO INSTITUCIONAL - FORNECIMENTO E INSTALAÇÃO. AF_03/2018</t>
  </si>
  <si>
    <t>PATCH PANEL 24 PORTAS, CATEGORIA 5E - FORNECIMENTO E INSTALAÇÃO. AF_03/2018</t>
  </si>
  <si>
    <t>PATCH PANEL 24 PORTAS, CATEGORIA 6 - FORNECIMENTO E INSTALAÇÃO. AF_03/2018</t>
  </si>
  <si>
    <t>PATCH PANEL 48 PORTAS, CATEGORIA 6 - FORNECIMENTO E INSTALAÇÃO. AF_03/2018</t>
  </si>
  <si>
    <t>TOMADA DE REDE RJ45 - FORNECIMENTO E INSTALAÇÃO. AF_03/2018</t>
  </si>
  <si>
    <t>TOMADA PARA TELEFONE RJ11 - FORNECIMENTO E INSTALAÇÃO. AF_03/2018</t>
  </si>
  <si>
    <t>TUBO, PVC, SOLDÁVEL, DN 20MM, INSTALADO EM RAMAL OU SUB-RAMAL DE ÁGUA - FORNECIMENTO E INSTALAÇÃO. AF_12/2014</t>
  </si>
  <si>
    <t>TUBO, PVC, SOLDÁVEL, DN 25MM, INSTALADO EM RAMAL OU SUB-RAMAL DE ÁGUA - FORNECIMENTO E INSTALAÇÃO. AF_12/2014</t>
  </si>
  <si>
    <t>TUBO, PVC, SOLDÁVEL, DN 32MM, INSTALADO EM RAMAL OU SUB-RAMAL DE ÁGUA - FORNECIMENTO E INSTALAÇÃO. AF_12/2014</t>
  </si>
  <si>
    <t>TUBO, PVC, SOLDÁVEL, DN 20MM, INSTALADO EM RAMAL DE DISTRIBUIÇÃO DE ÁGUA - FORNECIMENTO E INSTALAÇÃO. AF_12/2014</t>
  </si>
  <si>
    <t>TUBO, PVC, SOLDÁVEL, DN 25MM, INSTALADO EM RAMAL DE DISTRIBUIÇÃO DE ÁGUA - FORNECIMENTO E INSTALAÇÃO. AF_12/2014</t>
  </si>
  <si>
    <t>TUBO, PVC, SOLDÁVEL, DN 32MM, INSTALADO EM RAMAL DE DISTRIBUIÇÃO DE ÁGUA - FORNECIMENTO E INSTALAÇÃO. AF_12/2014</t>
  </si>
  <si>
    <t>TUBO, PVC, SOLDÁVEL, DN 25MM, INSTALADO EM PRUMADA DE ÁGUA - FORNECIMENTO E INSTALAÇÃO. AF_12/2014</t>
  </si>
  <si>
    <t>TUBO, PVC, SOLDÁVEL, DN 32MM, INSTALADO EM PRUMADA DE ÁGUA - FORNECIMENTO E INSTALAÇÃO. AF_12/2014</t>
  </si>
  <si>
    <t>TUBO, PVC, SOLDÁVEL, DN 40MM, INSTALADO EM PRUMADA DE ÁGUA - FORNECIMENTO E INSTALAÇÃO. AF_12/2014</t>
  </si>
  <si>
    <t>TUBO, PVC, SOLDÁVEL, DN 50MM, INSTALADO EM PRUMADA DE ÁGUA - FORNECIMENTO E INSTALAÇÃO. AF_12/2014</t>
  </si>
  <si>
    <t>TUBO, PVC, SOLDÁVEL, DN 60MM, INSTALADO EM PRUMADA DE ÁGUA - FORNECIMENTO E INSTALAÇÃO. AF_12/2014</t>
  </si>
  <si>
    <t>TUBO, PVC, SOLDÁVEL, DN 75MM, INSTALADO EM PRUMADA DE ÁGUA - FORNECIMENTO E INSTALAÇÃO. AF_12/2014</t>
  </si>
  <si>
    <t>TUBO, PVC, SOLDÁVEL, DN 85MM, INSTALADO EM PRUMADA DE ÁGUA - FORNECIMENTO E INSTALAÇÃO. AF_12/2014</t>
  </si>
  <si>
    <t>TUBO PVC, SÉRIE R, ÁGUA PLUVIAL, DN 40 MM, FORNECIDO E INSTALADO EM RAMAL DE ENCAMINHAMENTO. AF_12/2014</t>
  </si>
  <si>
    <t>TUBO PVC, SÉRIE R, ÁGUA PLUVIAL, DN 50 MM, FORNECIDO E INSTALADO EM RAMAL DE ENCAMINHAMENTO. AF_12/2014</t>
  </si>
  <si>
    <t>TUBO PVC, SÉRIE R, ÁGUA PLUVIAL, DN 75 MM, FORNECIDO E INSTALADO EM RAMAL DE ENCAMINHAMENTO. AF_12/2014</t>
  </si>
  <si>
    <t>TUBO PVC, SÉRIE R, ÁGUA PLUVIAL, DN 100 MM, FORNECIDO E INSTALADO EM RAMAL DE ENCAMINHAMENTO. AF_12/2014</t>
  </si>
  <si>
    <t>TUBO PVC, SÉRIE R, ÁGUA PLUVIAL, DN 75 MM, FORNECIDO E INSTALADO EM CONDUTORES VERTICAIS DE ÁGUAS PLUVIAIS. AF_12/2014</t>
  </si>
  <si>
    <t>TUBO PVC, SÉRIE R, ÁGUA PLUVIAL, DN 100 MM, FORNECIDO E INSTALADO EM CONDUTORES VERTICAIS DE ÁGUAS PLUVIAIS. AF_12/2014</t>
  </si>
  <si>
    <t>TUBO PVC, SÉRIE R, ÁGUA PLUVIAL, DN 150 MM, FORNECIDO E INSTALADO EM CONDUTORES VERTICAIS DE ÁGUAS PLUVIAIS. AF_12/2014</t>
  </si>
  <si>
    <t>TUBO, CPVC, SOLDÁVEL, DN 15MM, INSTALADO EM RAMAL OU SUB-RAMAL DE ÁGUA - FORNECIMENTO E INSTALAÇÃO. AF_12/2014</t>
  </si>
  <si>
    <t>TUBO, CPVC, SOLDÁVEL, DN 22MM, INSTALADO EM RAMAL OU SUB-RAMAL DE ÁGUA - FORNECIMENTO E INSTALAÇÃO. AF_12/2014</t>
  </si>
  <si>
    <t>TUBO, CPVC, SOLDÁVEL, DN 28MM, INSTALADO EM RAMAL OU SUB-RAMAL DE ÁGUA - FORNECIMENTO E INSTALAÇÃO. AF_12/2014</t>
  </si>
  <si>
    <t>TUBO, CPVC, SOLDÁVEL, DN 35MM, INSTALADO EM RAMAL OU SUB-RAMAL DE ÁGUA  FORNECIMENTO E INSTALAÇÃO. AF_12/2014</t>
  </si>
  <si>
    <t>TUBO PVC, SERIE NORMAL, ESGOTO PREDIAL, DN 40 MM, FORNECIDO E INSTALADO EM RAMAL DE DESCARGA OU RAMAL DE ESGOTO SANITÁRIO. AF_12/2014</t>
  </si>
  <si>
    <t>TUBO PVC, SERIE NORMAL, ESGOTO PREDIAL, DN 50 MM, FORNECIDO E INSTALADO EM RAMAL DE DESCARGA OU RAMAL DE ESGOTO SANITÁRIO. AF_12/2014</t>
  </si>
  <si>
    <t>TUBO PVC, SERIE NORMAL, ESGOTO PREDIAL, DN 75 MM, FORNECIDO E INSTALADO EM RAMAL DE DESCARGA OU RAMAL DE ESGOTO SANITÁRIO. AF_12/2014</t>
  </si>
  <si>
    <t>TUBO PVC, SERIE NORMAL, ESGOTO PREDIAL, DN 100 MM, FORNECIDO E INSTALADO EM RAMAL DE DESCARGA OU RAMAL DE ESGOTO SANITÁRIO. AF_12/2014</t>
  </si>
  <si>
    <t>TUBO, CPVC, SOLDÁVEL, DN 22MM, INSTALADO EM RAMAL DE DISTRIBUIÇÃO DE ÁGUA - FORNECIMENTO E INSTALAÇÃO. AF_12/2014</t>
  </si>
  <si>
    <t>TUBO, CPVC, SOLDÁVEL, DN 28MM, INSTALADO EM RAMAL DE DISTRIBUIÇÃO DE ÁGUA - FORNECIMENTO E INSTALAÇÃO. AF_12/2014</t>
  </si>
  <si>
    <t>TUBO, CPVC, SOLDÁVEL, DN 35MM, INSTALADO EM PRUMADA DE ÁGUA  FORNECIMENTO E INSTALAÇÃO. AF_12/2014</t>
  </si>
  <si>
    <t>TUBO, CPVC, SOLDÁVEL, DN 42MM, INSTALADO EM PRUMADA DE ÁGUA  FORNECIMENTO E INSTALAÇÃO. AF_12/2014</t>
  </si>
  <si>
    <t>TUBO, CPVC, SOLDÁVEL, DN 73MM, INSTALADO EM PRUMADA DE ÁGUA  FORNECIMENTO E INSTALAÇÃO. AF_12/2014</t>
  </si>
  <si>
    <t>TUBO, CPVC, SOLDÁVEL, DN 89MM, INSTALADO EM PRUMADA DE ÁGUA  FORNECIMENTO E INSTALAÇÃO. AF_12/2014</t>
  </si>
  <si>
    <t>TUBO PVC, SERIE NORMAL, ESGOTO PREDIAL, DN 50 MM, FORNECIDO E INSTALADO EM PRUMADA DE ESGOTO SANITÁRIO OU VENTILAÇÃO. AF_12/2014</t>
  </si>
  <si>
    <t>TUBO PVC, SERIE NORMAL, ESGOTO PREDIAL, DN 75 MM, FORNECIDO E INSTALADO EM PRUMADA DE ESGOTO SANITÁRIO OU VENTILAÇÃO. AF_12/2014</t>
  </si>
  <si>
    <t>TUBO PVC, SERIE NORMAL, ESGOTO PREDIAL, DN 100 MM, FORNECIDO E INSTALADO EM PRUMADA DE ESGOTO SANITÁRIO OU VENTILAÇÃO. AF_12/2014</t>
  </si>
  <si>
    <t>TUBO PVC, SERIE NORMAL, ESGOTO PREDIAL, DN 100 MM, FORNECIDO E INSTALADO EM SUBCOLETOR AÉREO DE ESGOTO SANITÁRIO. AF_12/2014</t>
  </si>
  <si>
    <t>TUBO PVC, SERIE NORMAL, ESGOTO PREDIAL, DN 150 MM, FORNECIDO E INSTALADO EM SUBCOLETOR AÉREO DE ESGOTO SANITÁRIO. AF_12/2014</t>
  </si>
  <si>
    <t>TUBO, PVC, SOLDÁVEL, DN 25MM, INSTALADO EM DRENO DE AR-CONDICIONADO - FORNECIMENTO E INSTALAÇÃO. AF_12/2014</t>
  </si>
  <si>
    <t>(COMPOSIÇÃO REPRESENTATIVA) DO SERVIÇO DE INSTALAÇÃO DE TUBOS DE PVC, SOLDÁVEL, ÁGUA FRIA, DN 20 MM (INSTALADO EM RAMAL, SUB-RAMAL OU RAMAL DE DISTRIBUIÇÃO), INCLUSIVE CONEXÕES, CORTES E FIXAÇÕES, PARA PRÉDIOS. AF_10/2015</t>
  </si>
  <si>
    <t>(COMPOSIÇÃO REPRESENTATIVA) DO SERVIÇO DE INSTALAÇÃO DE TUBOS DE PVC, SOLDÁVEL, ÁGUA FRIA, DN 25 MM (INSTALADO EM RAMAL, SUB-RAMAL, RAMAL DE DISTRIBUIÇÃO OU PRUMADA), INCLUSIVE CONEXÕES, CORTES E FIXAÇÕES, PARA PRÉDIOS. AF_10/2015</t>
  </si>
  <si>
    <t>(COMPOSIÇÃO REPRESENTATIVA) DO SERVIÇO DE INSTALAÇÃO TUBOS DE PVC, SOLDÁVEL, ÁGUA FRIA, DN 32 MM (INSTALADO EM RAMAL, SUB-RAMAL, RAMAL DE DISTRIBUIÇÃO OU PRUMADA), INCLUSIVE CONEXÕES, CORTES E FIXAÇÕES, PARA PRÉDIOS. AF_10/2015</t>
  </si>
  <si>
    <t>(COMPOSIÇÃO REPRESENTATIVA) DO SERVIÇO DE INSTALAÇÃO DE TUBOS DE PVC, SOLDÁVEL, ÁGUA FRIA, DN 40 MM (INSTALADO EM PRUMADA), INCLUSIVE CONEXÕES, CORTES E FIXAÇÕES, PARA PRÉDIOS. AF_10/2015</t>
  </si>
  <si>
    <t>(COMPOSIÇÃO REPRESENTATIVA) DO SERVIÇO DE INSTALAÇÃO DE TUBOS DE PVC, SOLDÁVEL, ÁGUA FRIA, DN 50 MM (INSTALADO EM PRUMADA), INCLUSIVE CONEXÕES, CORTES E FIXAÇÕES, PARA PRÉDIOS. AF_10/2015</t>
  </si>
  <si>
    <t>(COMPOSIÇÃO REPRESENTATIVA) DO SERVIÇO DE INSTALAÇÃO DE TUBOS DE PVC, SÉRIE R, ÁGUA PLUVIAL, DN 75 MM (INSTALADO EM RAMAL DE ENCAMINHAMENTO, OU CONDUTORES VERTICAIS), INCLUSIVE CONEXÕES, CORTE E FIXAÇÕES, PARA PRÉDIOS. AF_10/2015</t>
  </si>
  <si>
    <t>(COMPOSIÇÃO REPRESENTATIVA) DO SERVIÇO DE INSTALAÇÃO DE TUBOS DE PVC, SÉRIE R, ÁGUA PLUVIAL, DN 100 MM (INSTALADO EM RAMAL DE ENCAMINHAMENTO, OU CONDUTORES VERTICAIS), INCLUSIVE CONEXÕES, CORTES E FIXAÇÕES, PARA PRÉDIOS. AF_10/2015</t>
  </si>
  <si>
    <t>(COMPOSIÇÃO REPRESENTATIVA) DO SERVIÇO DE INSTALAÇÃO DE TUBOS DE PVC, SÉRIE R, ÁGUA PLUVIAL, DN 150 MM (INSTALADO EM CONDUTORES VERTICAIS), INCLUSIVE CONEXÕES, CORTES E FIXAÇÕES, PARA PRÉDIOS. AF_10/2015</t>
  </si>
  <si>
    <t>(COMPOSIÇÃO REPRESENTATIVA) DO SERVIÇO DE INSTALAÇÃO DE TUBO DE PVC, SÉRIE NORMAL, ESGOTO PREDIAL, DN 40 MM (INSTALADO EM RAMAL DE DESCARGA OU RAMAL DE ESGOTO SANITÁRIO), INCLUSIVE CONEXÕES, CORTES E FIXAÇÕES, PARA PRÉDIOS. AF_10/2015</t>
  </si>
  <si>
    <t>(COMPOSIÇÃO REPRESENTATIVA) DO SERVIÇO DE INSTALAÇÃO DE TUBO DE PVC, SÉRIE NORMAL, ESGOTO PREDIAL, DN 50 MM (INSTALADO EM RAMAL DE DESCARGA OU RAMAL DE ESGOTO SANITÁRIO), INCLUSIVE CONEXÕES, CORTES E FIXAÇÕES PARA, PRÉDIOS. AF_10/2015</t>
  </si>
  <si>
    <t>(COMPOSIÇÃO REPRESENTATIVA) DO SERVIÇO DE INST. TUBO PVC, SÉRIE N, ESGOTO PREDIAL, DN 75 MM, (INST. EM RAMAL DE DESCARGA, RAMAL DE ESG. SANITÁRIO, PRUMADA DE ESG. SANITÁRIO OU VENTILAÇÃO), INCL. CONEXÕES, CORTES E FIXAÇÕES, P/ PRÉDIOS. AF_10/2015</t>
  </si>
  <si>
    <t>(COMPOSIÇÃO REPRESENTATIVA) DO SERVIÇO DE INST. TUBO PVC, SÉRIE N, ESGOTO PREDIAL, 100 MM (INST. RAMAL DESCARGA, RAMAL DE ESG. SANIT., PRUMADA ESG. SANIT., VENTILAÇÃO OU SUB-COLETOR AÉREO), INCL. CONEXÕES E CORTES, FIXAÇÕES, P/ PRÉDIOS. AF_10/2015</t>
  </si>
  <si>
    <t>(COMPOSIÇÃO REPRESENTATIVA) DO SERVIÇO DE INSTALAÇÃO DE TUBO DE PVC, SÉRIE NORMAL, ESGOTO PREDIAL, DN 150 MM (INSTALADO EM SUB-COLETOR AÉREO), INCLUSIVE CONEXÕES, CORTES E FIXAÇÕES, PARA PRÉDIOS. AF_10/2015</t>
  </si>
  <si>
    <t>TUBO EM COBRE RÍGIDO, DN 22 CLASSE E, SEM ISOLAMENTO, INSTALADO EM PRUMADA - FORNECIMENTO E INSTALAÇÃO. AF_12/2015</t>
  </si>
  <si>
    <t>TUBO EM COBRE RÍGIDO, DN 28 CLASSE E, SEM ISOLAMENTO, INSTALADO EM PRUMADA - FORNECIMENTO E INSTALAÇÃO. AF_12/2015</t>
  </si>
  <si>
    <t>TUBO EM COBRE RÍGIDO, DN 35 CLASSE E, SEM ISOLAMENTO, INSTALADO EM PRUMADA - FORNECIMENTO E INSTALAÇÃO. AF_12/2015</t>
  </si>
  <si>
    <t>TUBO EM COBRE RÍGIDO, DN 42 CLASSE E, SEM ISOLAMENTO, INSTALADO EM PRUMADA - FORNECIMENTO E INSTALAÇÃO. AF_12/2015</t>
  </si>
  <si>
    <t>TUBO EM COBRE RÍGIDO, DN 54 CLASSE E, SEM ISOLAMENTO, INSTALADO EM PRUMADA - FORNECIMENTO E INSTALAÇÃO. AF_12/2015</t>
  </si>
  <si>
    <t>TUBO EM COBRE RÍGIDO, DN 66 CLASSE E, SEM ISOLAMENTO, INSTALADO EM PRUMADA - FORNECIMENTO E INSTALAÇÃO. AF_12/2015</t>
  </si>
  <si>
    <t>TUBO EM COBRE RÍGIDO, DN 15 CLASSE E, SEM ISOLAMENTO, INSTALADO EM RAMAL DE DISTRIBUIÇÃO - FORNECIMENTO E INSTALAÇÃO. AF_12/2015</t>
  </si>
  <si>
    <t>TUBO EM COBRE RÍGIDO, DN 22 CLASSE E, SEM ISOLAMENTO, INSTALADO EM RAMAL DE DISTRIBUIÇÃO - FORNECIMENTO E INSTALAÇÃO. AF_12/2015</t>
  </si>
  <si>
    <t>TUBO EM COBRE RÍGIDO, DN 28 CLASSE E, SEM ISOLAMENTO, INSTALADO EM RAMAL DE DISTRIBUIÇÃO - FORNECIMENTO E INSTALAÇÃO. AF_12/2015</t>
  </si>
  <si>
    <t>TUBO EM COBRE RÍGIDO, DN 15 CLASSE E, SEM ISOLAMENTO, INSTALADO EM RAMAL E SUB-RAMAL - FORNECIMENTO E INSTALAÇÃO. AF_12/2015</t>
  </si>
  <si>
    <t>TUBO EM COBRE RÍGIDO, DN 22 CLASSE E, SEM ISOLAMENTO, INSTALADO EM RAMAL E SUB-RAMAL - FORNECIMENTO E INSTALAÇÃO. AF_12/2015</t>
  </si>
  <si>
    <t>TUBO EM COBRE RÍGIDO, DN 28 CLASSE E, SEM ISOLAMENTO, INSTALADO EM RAMAL E SUB-RAMAL - FORNECIMENTO E INSTALAÇÃO. AF_12/2015</t>
  </si>
  <si>
    <t>TUBO DE AÇO GALVANIZADO COM COSTURA, CLASSE MÉDIA, CONEXÃO RANHURADA, DN 50 (2"), INSTALADO EM PRUMADAS - FORNECIMENTO E INSTALAÇÃO. AF_12/2015</t>
  </si>
  <si>
    <t>TUBO DE AÇO GALVANIZADO COM COSTURA, CLASSE MÉDIA, CONEXÃO RANHURADA, DN 65 (2 1/2"), INSTALADO EM PRUMADAS - FORNECIMENTO E INSTALAÇÃO. AF_12/2015</t>
  </si>
  <si>
    <t>TUBO DE AÇO GALVANIZADO COM COSTURA, CLASSE MÉDIA, CONEXÃO RANHURADA, DN 80 (3"), INSTALADO EM PRUMADAS - FORNECIMENTO E INSTALAÇÃO. AF_12/2015</t>
  </si>
  <si>
    <t>TUBO DE AÇO PRETO SEM COSTURA, CONEXÃO SOLDADA, DN 50 (2"), INSTALADO EM PRUMADAS - FORNECIMENTO E INSTALAÇÃO. AF_12/2015</t>
  </si>
  <si>
    <t>TUBO DE AÇO PRETO SEM COSTURA, CONEXÃO SOLDADA, DN 65 (2 1/2"), INSTALADO EM PRUMADAS - FORNECIMENTO E INSTALAÇÃO. AF_12/2015</t>
  </si>
  <si>
    <t>TUBO DE AÇO GALVANIZADO COM COSTURA, CLASSE MÉDIA, DN 50 (2"), CONEXÃO ROSQUEADA, INSTALADO EM PRUMADAS - FORNECIMENTO E INSTALAÇÃO. AF_12/2015</t>
  </si>
  <si>
    <t>TUBO DE AÇO GALVANIZADO COM COSTURA, CLASSE MÉDIA, DN 65 (2 1/2"), CONEXÃO ROSQUEADA, INSTALADO EM PRUMADAS - FORNECIMENTO E INSTALAÇÃO. AF_12/2015</t>
  </si>
  <si>
    <t>TUBO DE AÇO GALVANIZADO COM COSTURA, CLASSE MÉDIA, DN 80 (3"), CONEXÃO ROSQUEADA, INSTALADO EM PRUMADAS - FORNECIMENTO E INSTALAÇÃO. AF_12/2015</t>
  </si>
  <si>
    <t>TUBO DE AÇO PRETO SEM COSTURA, CONEXÃO SOLDADA, DN 50 (2"), INSTALADO EM REDE DE ALIMENTAÇÃO PARA HIDRANTE - FORNECIMENTO E INSTALAÇÃO. AF_12/2015</t>
  </si>
  <si>
    <t>TUBO DE AÇO PRETO SEM COSTURA, CONEXÃO SOLDADA, DN 65 (2 1/2"), INSTALADO EM REDE DE ALIMENTAÇÃO PARA HIDRANTE - FORNECIMENTO E INSTALAÇÃO. AF_12/2015</t>
  </si>
  <si>
    <t>TUBO DE AÇO GALVANIZADO COM COSTURA, CLASSE MÉDIA, DN 32 (1 1/4"), CONEXÃO ROSQUEADA, INSTALADO EM REDE DE ALIMENTAÇÃO PARA HIDRANTE - FORNECIMENTO E INSTALAÇÃO. AF_12/2015</t>
  </si>
  <si>
    <t>TUBO DE AÇO GALVANIZADO COM COSTURA, CLASSE MÉDIA, DN 40 (1 1/2"), CONEXÃO ROSQUEADA, INSTALADO EM REDE DE ALIMENTAÇÃO PARA HIDRANTE - FORNECIMENTO E INSTALAÇÃO. AF_12/2015</t>
  </si>
  <si>
    <t>TUBO DE AÇO GALVANIZADO COM COSTURA, CLASSE MÉDIA, DN 50 (2"), CONEXÃO ROSQUEADA, INSTALADO EM REDE DE ALIMENTAÇÃO PARA HIDRANTE - FORNECIMENTO E INSTALAÇÃO. AF_12/2015</t>
  </si>
  <si>
    <t>TUBO DE AÇO GALVANIZADO COM COSTURA, CLASSE MÉDIA, DN 65 (2 1/2"), CONEXÃO ROSQUEADA, INSTALADO EM REDE DE ALIMENTAÇÃO PARA HIDRANTE - FORNECIMENTO E INSTALAÇÃO. AF_12/2015</t>
  </si>
  <si>
    <t>TUBO DE AÇO GALVANIZADO COM COSTURA, CLASSE MÉDIA, DN 80 (3"), CONEXÃO ROSQUEADA, INSTALADO EM REDE DE ALIMENTAÇÃO PARA HIDRANTE - FORNECIMENTO E INSTALAÇÃO. AF_12/2015</t>
  </si>
  <si>
    <t>TUBO DE AÇO PRETO SEM COSTURA, CONEXÃO SOLDADA, DN 40 (1 1/2"), INSTALADO EM REDE DE ALIMENTAÇÃO PARA SPRINKLER - FORNECIMENTO E INSTALAÇÃO. AF_12/2015</t>
  </si>
  <si>
    <t>TUBO DE AÇO PRETO SEM COSTURA, CONEXÃO SOLDADA, DN 50 (2"), INSTALADO EM REDE DE ALIMENTAÇÃO PARA SPRINKLER - FORNECIMENTO E INSTALAÇÃO. AF_12/2015</t>
  </si>
  <si>
    <t>TUBO DE AÇO PRETO SEM COSTURA, CONEXÃO SOLDADA, DN 65 (2 1/2"), INSTALADO EM REDE DE ALIMENTAÇÃO PARA SPRINKLER - FORNECIMENTO E INSTALAÇÃO. AF_12/2015</t>
  </si>
  <si>
    <t>TUBO DE AÇO GALVANIZADO COM COSTURA, CLASSE MÉDIA, CONEXÃO ROSQUEADA, DN 32 (1 1/4"), INSTALADO EM REDE DE ALIMENTAÇÃO PARA SPRINKLER - FORNECIMENTO E INSTALAÇÃO. AF_12/2015</t>
  </si>
  <si>
    <t>TUBO DE AÇO GALVANIZADO COM COSTURA, CLASSE MÉDIA, CONEXÃO ROSQUEADA, DN 40 (1 1/2"), INSTALADO EM REDE DE ALIMENTAÇÃO PARA SPRINKLER - FORNECIMENTO E INSTALAÇÃO. AF_12/2015</t>
  </si>
  <si>
    <t>TUBO DE AÇO GALVANIZADO COM COSTURA, CLASSE MÉDIA, CONEXÃO ROSQUEADA, DN 50 (2"), INSTALADO EM REDE DE ALIMENTAÇÃO PARA SPRINKLER - FORNECIMENTO E INSTALAÇÃO. AF_12/2015</t>
  </si>
  <si>
    <t>TUBO DE AÇO GALVANIZADO COM COSTURA, CLASSE MÉDIA, CONEXÃO ROSQUEADA, DN 65 (2 1/2"), INSTALADO EM REDE DE ALIMENTAÇÃO PARA SPRINKLER - FORNECIMENTO E INSTALAÇÃO. AF_12/2015</t>
  </si>
  <si>
    <t>TUBO DE AÇO GALVANIZADO COM COSTURA, CLASSE MÉDIA, CONEXÃO ROSQUEADA, DN 80 (3"), INSTALADO EM REDE DE ALIMENTAÇÃO PARA SPRINKLER - FORNECIMENTO E INSTALAÇÃO. AF_12/2015</t>
  </si>
  <si>
    <t>TUBO DE AÇO GALVANIZADO COM COSTURA, CLASSE MÉDIA, CONEXÃO ROSQUEADA, DN 15 (1/2"), INSTALADO EM RAMAIS E SUB-RAMAIS DE GÁS - FORNECIMENTO E INSTALAÇÃO. AF_12/2015</t>
  </si>
  <si>
    <t>TUBO DE AÇO GALVANIZADO COM COSTURA, CLASSE MÉDIA, CONEXÃO ROSQUEADA, DN 20 (3/4"), INSTALADO EM RAMAIS E SUB-RAMAIS DE GÁS - FORNECIMENTO E INSTALAÇÃO. AF_12/2015</t>
  </si>
  <si>
    <t>TUBO DE AÇO PRETO SEM COSTURA, CLASSE MÉDIA, CONEXÃO SOLDADA, DN 15 (1/2"), INSTALADO EM RAMAIS E SUB-RAMAIS DE GÁS - FORNECIMENTO E INSTALAÇÃO. AF_12/2015</t>
  </si>
  <si>
    <t>TUBO DE AÇO PRETO SEM COSTURA, CLASSE MÉDIA, CONEXÃO SOLDADA, DN 20 (3/4"), INSTALADO EM RAMAIS E SUB-RAMAIS DE GÁS - FORNECIMENTO E INSTALAÇÃO. AF_12/2015</t>
  </si>
  <si>
    <t>TUBO DE AÇO GALVANIZADO COM COSTURA, CLASSE MÉDIA, DN 50 (2), CONEXÃO ROSQUEADA, INSTALADO EM RESERVAÇÃO DE ÁGUA DE EDIFICAÇÃO QUE POSSUA RESERVATÓRIO DE FIBRA/FIBROCIMENTO  FORNECIMENTO E INSTALAÇÃO. AF_06/2016</t>
  </si>
  <si>
    <t>TUBO DE AÇO GALVANIZADO COM COSTURA, CLASSE MÉDIA, DN 65 (2 1/2), CONEXÃO ROSQUEADA, INSTALADO EM RESERVAÇÃO DE ÁGUA DE EDIFICAÇÃO QUE POSSUA RESERVATÓRIO DE FIBRA/FIBROCIMENTO  FORNECIMENTO E INSTALAÇÃO. AF_06/2016</t>
  </si>
  <si>
    <t>TUBO DE AÇO GALVANIZADO COM COSTURA, CLASSE MÉDIA, DN 80 (3), CONEXÃO ROSQUEADA, INSTALADO EM RESERVAÇÃO DE ÁGUA DE EDIFICAÇÃO QUE POSSUA RESERVATÓRIO DE FIBRA/FIBROCIMENTO  FORNECIMENTO E INSTALAÇÃO. AF_06/2016</t>
  </si>
  <si>
    <t>TUBO EM COBRE RÍGIDO, DN 54 MM CLASSE E, SEM ISOLAMENTO, INSTALADO EM RESERVAÇÃO DE ÁGUA DE EDIFICAÇÃO QUE POSSUA RESERVATÓRIO DE FIBRA/FIBROCIMENTO  FORNECIMENTO E INSTALAÇÃO. AF_06/2016</t>
  </si>
  <si>
    <t>TUBO EM COBRE RÍGIDO, DN 66 MM CLASSE E, SEM ISOLAMENTO, INSTALADO EM RESERVAÇÃO DE ÁGUA DE EDIFICAÇÃO QUE POSSUA RESERVATÓRIO DE FIBRA/FIBROCIMENTO  FORNECIMENTO E INSTALAÇÃO. AF_06/2016</t>
  </si>
  <si>
    <t>TUBO EM COBRE RÍGIDO, DN 79 MM CLASSE E, SEM ISOLAMENTO, INSTALADO EM RESERVAÇÃO DE ÁGUA DE EDIFICAÇÃO QUE POSSUA RESERVATÓRIO DE FIBRA/FIBROCIMENTO  FORNECIMENTO E INSTALAÇÃO. AF_06/2016</t>
  </si>
  <si>
    <t>TUBO EM COBRE RÍGIDO, DN 104 MM CLASSE E, SEM ISOLAMENTO, INSTALADO EM RESERVAÇÃO DE ÁGUA DE EDIFICAÇÃO QUE POSSUA RESERVATÓRIO DE FIBRA/FIBROCIMENTO  FORNECIMENTO E INSTALAÇÃO. AF_06/2016</t>
  </si>
  <si>
    <t>TUBO, PVC, SOLDÁVEL, DN  25 MM, INSTALADO EM RESERVAÇÃO DE ÁGUA DE EDIFICAÇÃO QUE POSSUA RESERVATÓRIO DE FIBRA/FIBROCIMENTO   FORNECIMENTO E INSTALAÇÃO. AF_06/2016</t>
  </si>
  <si>
    <t>TUBO, PVC, SOLDÁVEL, DN 32 MM, INSTALADO EM RESERVAÇÃO DE ÁGUA DE EDIFICAÇÃO QUE POSSUA RESERVATÓRIO DE FIBRA/FIBROCIMENTO   FORNECIMENTO E INSTALAÇÃO. AF_06/2016</t>
  </si>
  <si>
    <t>TUBO, PVC, SOLDÁVEL, DN 40 MM, INSTALADO EM RESERVAÇÃO DE ÁGUA DE EDIFICAÇÃO QUE POSSUA RESERVATÓRIO DE FIBRA/FIBROCIMENTO   FORNECIMENTO E INSTALAÇÃO. AF_06/2016</t>
  </si>
  <si>
    <t>TUBO, PVC, SOLDÁVEL, DN 50 MM, INSTALADO EM RESERVAÇÃO DE ÁGUA DE EDIFICAÇÃO QUE POSSUA RESERVATÓRIO DE FIBRA/FIBROCIMENTO   FORNECIMENTO E INSTALAÇÃO. AF_06/2016</t>
  </si>
  <si>
    <t>TUBO, PVC, SOLDÁVEL, DN 60 MM, INSTALADO EM RESERVAÇÃO DE ÁGUA DE EDIFICAÇÃO QUE POSSUA RESERVATÓRIO DE FIBRA/FIBROCIMENTO   FORNECIMENTO E INSTALAÇÃO. AF_06/2016</t>
  </si>
  <si>
    <t>TUBO, PVC, SOLDÁVEL, DN 75 MM, INSTALADO EM RESERVAÇÃO DE ÁGUA DE EDIFICAÇÃO QUE POSSUA RESERVATÓRIO DE FIBRA/FIBROCIMENTO   FORNECIMENTO E INSTALAÇÃO. AF_06/2016</t>
  </si>
  <si>
    <t>TUBO, PVC, SOLDÁVEL, DN 85 MM, INSTALADO EM RESERVAÇÃO DE ÁGUA DE EDIFICAÇÃO QUE POSSUA RESERVATÓRIO DE FIBRA/FIBROCIMENTO   FORNECIMENTO E INSTALAÇÃO. AF_06/2016</t>
  </si>
  <si>
    <t>TUBO, PVC, SOLDÁVEL, DN 110 MM, INSTALADO EM RESERVAÇÃO DE ÁGUA DE EDIFICAÇÃO QUE POSSUA RESERVATÓRIO DE FIBRA/FIBROCIMENTO   FORNECIMENTO E INSTALAÇÃO. AF_06/2016</t>
  </si>
  <si>
    <t>TUBO, CPVC, SOLDÁVEL, DN 22 MM, INSTALADO EM RESERVAÇÃO DE ÁGUA DE EDIFICAÇÃO QUE POSSUA RESERVATÓRIO DE FIBRA/FIBROCIMENTO  FORNECIMENTO E INSTALAÇÃO. AF_06/2016</t>
  </si>
  <si>
    <t>TUBO, CPVC, SOLDÁVEL, DN 28 MM, INSTALADO EM RESERVAÇÃO DE ÁGUA DE EDIFICAÇÃO QUE POSSUA RESERVATÓRIO DE FIBRA/FIBROCIMENTO  FORNECIMENTO E INSTALAÇÃO. AF_06/2016</t>
  </si>
  <si>
    <t>TUBO, CPVC, SOLDÁVEL, DN 35 MM, INSTALADO EM RESERVAÇÃO DE ÁGUA DE EDIFICAÇÃO QUE POSSUA RESERVATÓRIO DE FIBRA/FIBROCIMENTO  FORNECIMENTO E INSTALAÇÃO. AF_06/2016</t>
  </si>
  <si>
    <t>TUBO, CPVC, SOLDÁVEL, DN 42 MM, INSTALADO EM RESERVAÇÃO DE ÁGUA DE EDIFICAÇÃO QUE POSSUA RESERVATÓRIO DE FIBRA/FIBROCIMENTO  FORNECIMENTO E INSTALAÇÃO. AF_06/2016</t>
  </si>
  <si>
    <t>TUBO, CPVC, SOLDÁVEL, DN 54 MM, INSTALADO EM RESERVAÇÃO DE ÁGUA DE EDIFICAÇÃO QUE POSSUA RESERVATÓRIO DE FIBRA/FIBROCIMENTO  FORNECIMENTO E INSTALAÇÃO. AF_06/2016</t>
  </si>
  <si>
    <t>TUBO, CPVC, SOLDÁVEL, DN 73 MM, INSTALADO EM RESERVAÇÃO DE ÁGUA DE EDIFICAÇÃO QUE POSSUA RESERVATÓRIO DE FIBRA/FIBROCIMENTO  FORNECIMENTO E INSTALAÇÃO. AF_06/2016</t>
  </si>
  <si>
    <t>TUBO, CPVC, SOLDÁVEL, DN 89 MM, INSTALADO EM RESERVAÇÃO DE ÁGUA DE EDIFICAÇÃO QUE POSSUA RESERVATÓRIO DE FIBRA/FIBROCIMENTO  FORNECIMENTO E INSTALAÇÃO. AF_06/2016</t>
  </si>
  <si>
    <t>TUBO DE AÇO PRETO SEM COSTURA, CONEXÃO SOLDADA, DN 40 (1 1/2 ), INSTALADO EM REDE DE ALIMENTAÇÃO PARA HIDRANTE - FORNECIMENTO E INSTALAÇÃO. AF_12/2015</t>
  </si>
  <si>
    <t>TUBO, PPR, DN 25, CLASSE PN 20,  INSTALADO EM RAMAL OU SUB-RAMAL DE ÁGUA  FORNECIMENTO E INSTALAÇÃO. AF_06/2015</t>
  </si>
  <si>
    <t>TUBO, PPR, DN 25, CLASSE PN 25 INSTALADO EM RAMAL OU SUB-RAMAL DE ÁGUA  FORNECIMENTO E INSTALAÇÃO. AF_06/2015</t>
  </si>
  <si>
    <t>TUBO, PPR, DN 25, CLASSE PN 20,  INSTALADO EM RAMAL DE DISTRIBUIÇÃO DE ÁGUA  FORNECIMENTO E INSTALAÇÃO. AF_06/2015</t>
  </si>
  <si>
    <t>TUBO, PPR, DN 32, CLASSE PN 12,  INSTALADO EM RAMAL DE DISTRIBUIÇÃO DE ÁGUA  FORNECIMENTO E INSTALAÇÃO. AF_06/2015</t>
  </si>
  <si>
    <t>TUBO, PPR, DN 40, CLASSE PN 12,  INSTALADO EM RAMAL DE DISTRIBUIÇÃO DE ÁGUA  FORNECIMENTO E INSTALAÇÃO. AF_06/2015</t>
  </si>
  <si>
    <t>TUBO, PPR, DN 25, CLASSE PN 25,  INSTALADO EM RAMAL DE DISTRIBUIÇÃO DE ÁGUA  FORNECIMENTO E INSTALAÇÃO. AF_06/2015</t>
  </si>
  <si>
    <t>TUBO, PPR, DN 32, CLASSE PN 25,  INSTALADO EM RAMAL DE DISTRIBUIÇÃO DE ÁGUA  FORNECIMENTO E INSTALAÇÃO. AF_06/2015</t>
  </si>
  <si>
    <t>TUBO, PPR, DN 40, CLASSE PN 25,  INSTALADO EM RAMAL DE DISTRIBUIÇÃO DE ÁGUA  FORNECIMENTO E INSTALAÇÃO. AF_06/2015</t>
  </si>
  <si>
    <t>TUBO, PPR, DN 25, CLASSE PN 20,  INSTALADO EM PRUMADA DE ÁGUA  FORNECIMENTO E INSTALAÇÃO. AF_06/2015</t>
  </si>
  <si>
    <t>TUBO, PPR, DN 32, CLASSE PN 12,  INSTALADO EM PRUMADA DE ÁGUA  FORNECIMENTO E INSTALAÇÃO. AF_06/2015</t>
  </si>
  <si>
    <t>TUBO, PPR, DN 40, CLASSE PN 12,  INSTALADO EM PRUMADA DE ÁGUA  FORNECIMENTO E INSTALAÇÃO. AF_06/2015</t>
  </si>
  <si>
    <t>TUBO, PPR, DN 50, CLASSE PN 12,  INSTALADO EM PRUMADA DE ÁGUA  FORNECIMENTO E INSTALAÇÃO. AF_06/2015</t>
  </si>
  <si>
    <t>TUBO, PPR, DN 63, CLASSE PN 12,  INSTALADO EM PRUMADA DE ÁGUA  FORNECIMENTO E INSTALAÇÃO. AF_06/2015</t>
  </si>
  <si>
    <t>TUBO, PPR, DN 75, CLASSE PN 12,  INSTALADO EM PRUMADA DE ÁGUA  FORNECIMENTO E INSTALAÇÃO. AF_06/2015</t>
  </si>
  <si>
    <t>TUBO, PPR, DN 90, CLASSE PN 12,  INSTALADO EM PRUMADA DE ÁGUA  FORNECIMENTO E INSTALAÇÃO. AF_06/2015</t>
  </si>
  <si>
    <t>TUBO, PPR, DN 110, CLASSE PN 12,  INSTALADO EM PRUMADA DE ÁGUA  FORNECIMENTO E INSTALAÇÃO. AF_06/2015</t>
  </si>
  <si>
    <t>TUBO, PPR, DN 25, CLASSE PN 25,  INSTALADO EM PRUMADA DE ÁGUA  FORNECIMENTO E INSTALAÇÃO. AF_06/2015</t>
  </si>
  <si>
    <t>TUBO, PPR, DN 32, CLASSE PN 25,  INSTALADO EM PRUMADA DE ÁGUA  FORNECIMENTO E INSTALAÇÃO. AF_06/2015</t>
  </si>
  <si>
    <t>TUBO, PPR, DN 40, CLASSE PN 25,  INSTALADO EM PRUMADA DE ÁGUA  FORNECIMENTO E INSTALAÇÃO. AF_06/2015</t>
  </si>
  <si>
    <t>TUBO, PPR, DN 50, CLASSE PN 25,  INSTALADO EM PRUMADA DE ÁGUA  FORNECIMENTO E INSTALAÇÃO. AF_06/2015</t>
  </si>
  <si>
    <t>TUBO, PPR, DN 63, CLASSE PN 25,  INSTALADO EM PRUMADA DE ÁGUA  FORNECIMENTO E INSTALAÇÃO. AF_06/2015</t>
  </si>
  <si>
    <t>TUBO, PPR, DN 75, CLASSE PN 25,  INSTALADO EM PRUMADA DE ÁGUA  FORNECIMENTO E INSTALAÇÃO. AF_06/2015</t>
  </si>
  <si>
    <t>TUBO, PPR, DN 90, CLASSE PN 25,  INSTALADO EM PRUMADA DE ÁGUA  FORNECIMENTO E INSTALAÇÃO. AF_06/2015</t>
  </si>
  <si>
    <t>TUBO, PPR, DN 110, CLASSE PN 25,  INSTALADO EM PRUMADA DE ÁGUA  FORNECIMENTO E INSTALAÇÃO. AF_06/2015</t>
  </si>
  <si>
    <t>TUBO, PPR, DN 20, CLASSE PN 20,  INSTALADO EM RESERVAÇÃO DE ÁGUA DE EDIFICAÇÃO QUE POSSUA RESERVATÓRIO DE FIBRA/FIBROCIMENTO  FORNECIMENTO E INSTALAÇÃO. AF_06/2016</t>
  </si>
  <si>
    <t>TUBO, PPR, DN 25, CLASSE PN 20,  INSTALADO EM RESERVAÇÃO DE ÁGUA DE EDIFICAÇÃO QUE POSSUA RESERVATÓRIO DE FIBRA/FIBROCIMENTO  FORNECIMENTO E INSTALAÇÃO. AF_06/2016</t>
  </si>
  <si>
    <t>TUBO, PPR, DN 32, CLASSE PN 12,  INSTALADO EM RESERVAÇÃO DE ÁGUA DE EDIFICAÇÃO QUE POSSUA RESERVATÓRIO DE FIBRA/FIBROCIMENTO  FORNECIMENTO E INSTALAÇÃO. AF_06/2016</t>
  </si>
  <si>
    <t>TUBO, PPR, DN 40, CLASSE PN 12,  INSTALADO EM RESERVAÇÃO DE ÁGUA DE EDIFICAÇÃO QUE POSSUA RESERVATÓRIO DE FIBRA/FIBROCIMENTO  FORNECIMENTO E INSTALAÇÃO. AF_06/2016</t>
  </si>
  <si>
    <t>TUBO, PPR, DN 50, CLASSE PN 12,  INSTALADO EM RESERVAÇÃO DE ÁGUA DE EDIFICAÇÃO QUE POSSUA RESERVATÓRIO DE FIBRA/FIBROCIMENTO  FORNECIMENTO E INSTALAÇÃO. AF_06/2016</t>
  </si>
  <si>
    <t>TUBO, PPR, DN 63, CLASSE PN 12,  INSTALADO EM RESERVAÇÃO DE ÁGUA DE EDIFICAÇÃO QUE POSSUA RESERVATÓRIO DE FIBRA/FIBROCIMENTO  FORNECIMENTO E INSTALAÇÃO. AF_06/2016</t>
  </si>
  <si>
    <t>TUBO, PPR, DN 75, CLASSE PN 12,  INSTALADO EM RESERVAÇÃO DE ÁGUA DE EDIFICAÇÃO QUE POSSUA RESERVATÓRIO DE FIBRA/FIBROCIMENTO  FORNECIMENTO E INSTALAÇÃO. AF_06/2016</t>
  </si>
  <si>
    <t>TUBO, PPR, DN 90, CLASSE PN 12,  INSTALADO EM RESERVAÇÃO DE ÁGUA DE EDIFICAÇÃO QUE POSSUA RESERVATÓRIO DE FIBRA/FIBROCIMENTO  FORNECIMENTO E INSTALAÇÃO. AF_06/2016</t>
  </si>
  <si>
    <t>TUBO, PPR, DN 110, CLASSE PN 12,  INSTALADO EM RESERVAÇÃO DE ÁGUA DE EDIFICAÇÃO QUE POSSUA RESERVATÓRIO DE FIBRA/FIBROCIMENTO  FORNECIMENTO E INSTALAÇÃO. AF_06/2016</t>
  </si>
  <si>
    <t>TUBO, PPR, DN 20, CLASSE PN 25,  INSTALADO EM RESERVAÇÃO DE ÁGUA DE EDIFICAÇÃO QUE POSSUA RESERVATÓRIO DE FIBRA/FIBROCIMENTO  FORNECIMENTO E INSTALAÇÃO. AF_06/2016</t>
  </si>
  <si>
    <t>TUBO, PPR, DN 25, CLASSE PN 25,  INSTALADO EM RESERVAÇÃO DE ÁGUA DE EDIFICAÇÃO QUE POSSUA RESERVATÓRIO DE FIBRA/FIBROCIMENTO  FORNECIMENTO E INSTALAÇÃO. AF_06/2016</t>
  </si>
  <si>
    <t>TUBO, PPR, DN 32, CLASSE PN 25,  INSTALADO EM RESERVAÇÃO DE ÁGUA DE EDIFICAÇÃO QUE POSSUA RESERVATÓRIO DE FIBRA/FIBROCIMENTO  FORNECIMENTO E INSTALAÇÃO. AF_06/2016</t>
  </si>
  <si>
    <t>TUBO, PPR, DN 40, CLASSE PN 25,  INSTALADO EM RESERVAÇÃO DE ÁGUA DE EDIFICAÇÃO QUE POSSUA RESERVATÓRIO DE FIBRA/FIBROCIMENTO  FORNECIMENTO E INSTALAÇÃO. AF_06/2016</t>
  </si>
  <si>
    <t>TUBO, PPR, DN 50, CLASSE PN 25,  INSTALADO EM RESERVAÇÃO DE ÁGUA DE EDIFICAÇÃO QUE POSSUA RESERVATÓRIO DE FIBRA/FIBROCIMENTO  FORNECIMENTO E INSTALAÇÃO. AF_06/2016</t>
  </si>
  <si>
    <t>TUBO, PPR, DN 63, CLASSE PN 25,  INSTALADO EM RESERVAÇÃO DE ÁGUA DE EDIFICAÇÃO QUE POSSUA RESERVATÓRIO DE FIBRA/FIBROCIMENTO  FORNECIMENTO E INSTALAÇÃO. AF_06/2016</t>
  </si>
  <si>
    <t>TUBO, PPR, DN 75, CLASSE PN 25,  INSTALADO EM RESERVAÇÃO DE ÁGUA DE EDIFICAÇÃO QUE POSSUA RESERVATÓRIO DE FIBRA/FIBROCIMENTO  FORNECIMENTO E INSTALAÇÃO. AF_06/2016</t>
  </si>
  <si>
    <t>TUBO, PPR, DN 90, CLASSE PN 25,  INSTALADO EM RESERVAÇÃO DE ÁGUA DE EDIFICAÇÃO QUE POSSUA RESERVATÓRIO DE FIBRA/FIBROCIMENTO  FORNECIMENTO E INSTALAÇÃO. AF_06/2016</t>
  </si>
  <si>
    <t>TUBO, PPR, DN 110, CLASSE PN 25,  INSTALADO EM RESERVAÇÃO DE ÁGUA DE EDIFICAÇÃO QUE POSSUA RESERVATÓRIO DE FIBRA/FIBROCIMENTO  FORNECIMENTO E INSTALAÇÃO. AF_06/2016</t>
  </si>
  <si>
    <t>TUBO, PEX, MONOCAMADA, DN 16, INSTALADO EM RAMAL OU SUB-RAMAL DE ÁGUA  FORNECIMENTO E INSTALAÇÃO. AF_06/2015</t>
  </si>
  <si>
    <t>TUBO, PEX, MONOCAMADA, DN 20, INSTALADO EM RAMAL OU SUB-RAMAL DE ÁGUA  FORNECIMENTO E INSTALAÇÃO. AF_06/2015</t>
  </si>
  <si>
    <t>TUBO, PEX, MONOCAMADA, DN 25, INSTALADO EM RAMAL OU SUB-RAMAL DE ÁGUA  FORNECIMENTO E INSTALAÇÃO. AF_06/2015</t>
  </si>
  <si>
    <t>TUBO, PEX, MONOCAMADA, DN 32, INSTALADO EM RAMAL OU SUB-RAMAL DE ÁGUA  FORNECIMENTO E INSTALAÇÃO. AF_06/2015</t>
  </si>
  <si>
    <t>TUBO, PEX, MONOCAMADA, DN 16, INSTALADO EM RAMAL DE DISTRIBUIÇÃO DE ÁGUA  FORNECIMENTO E INSTALAÇÃO. AF_06/2015</t>
  </si>
  <si>
    <t>TUBO, PEX, MONOCAMADA, DN 20, INSTALADO EM RAMAL DE DISTRIBUIÇÃO DE ÁGUA  FORNECIMENTO E INSTALAÇÃO. AF_06/2015</t>
  </si>
  <si>
    <t>TUBO, PEX, MONOCAMADA, DN 25, INSTALADO EM RAMAL DE DISTRIBUIÇÃO DE ÁGUA  FORNECIMENTO E INSTALAÇÃO. AF_06/2015</t>
  </si>
  <si>
    <t>TUBO, PEX, MONOCAMADA, DN 32, INSTALADO EM RAMAL DE DISTRIBUIÇÃO DE ÁGUA  FORNECIMENTO E INSTALAÇÃO. AF_06/2015</t>
  </si>
  <si>
    <t>CAP PVC ESGOTO 50MM (TAMPÃO) - FORNECIMENTO E INSTALAÇÃO</t>
  </si>
  <si>
    <t>CAP PVC ESGOTO 75MM (TAMPÃO) - FORNECIMENTO E INSTALAÇÃO</t>
  </si>
  <si>
    <t>CAP PVC ESGOTO 100MM (TAMPÃO) - FORNECIMENTO E INSTALAÇÃO</t>
  </si>
  <si>
    <t>COTOVELO DE AÇO GALVANIZADO 4" - FORNECIMENTO E INSTALAÇÃO</t>
  </si>
  <si>
    <t>COTOVELO DE AÇO GALVANIZADO 5" - FORNECIMENTO E INSTALAÇÃO</t>
  </si>
  <si>
    <t>COTOVELO DE AÇO GALVANIZADO 6" - FORNECIMENTO E INSTALAÇÃO</t>
  </si>
  <si>
    <t>UNIAO DE ACO GALVANIZADO 4" - FORNECIMENTO E INSTALACAO</t>
  </si>
  <si>
    <t>LUVA DE ACO GALVANIZADO 4" - FORNECIMENTO E INSTALACAO</t>
  </si>
  <si>
    <t>LUVA DE ACO GALVANIZADO 5" - FORNECIMENTO E INSTALACAO</t>
  </si>
  <si>
    <t>LUVA DE ACO GALVANIZADO 6" - FORNECIMENTO E INSTALACAO</t>
  </si>
  <si>
    <t>LUVA REDUCAO ACO GALVANIZADO 4X2.1/2" - FORNECIMENTO E INSTALACAO</t>
  </si>
  <si>
    <t>LUVA REDUCAO ACO GALVANIZADO 4X2" - FORNECIMENTO E INSTALACAO</t>
  </si>
  <si>
    <t>LUVA REDUCAO ACO GALVANIZADO 4X3" - FORNECIMENTO E INSTALACAO</t>
  </si>
  <si>
    <t>NIPLE DE ACO GALVANIZADO 4" - FORNECIMENTO E INSTALACAO</t>
  </si>
  <si>
    <t>NIPLE DE ACO GALVANIZADO 5" - FORNECIMENTO E INSTALACAO</t>
  </si>
  <si>
    <t>NIPLE DE ACO GALVANIZADO 6" - FORNECIMENTO E INSTALACAO</t>
  </si>
  <si>
    <t>TE DE ACO GALVANIZADO 4" - FORNECIMENTO E INSTALACAO</t>
  </si>
  <si>
    <t>TE DE ACO GALVANIZADO 5" - FORNECIMENTO E INSTALACAO</t>
  </si>
  <si>
    <t>TE DE ACO GALVANIZADO 6" - FORNECIMENTO E INSTALACAO</t>
  </si>
  <si>
    <t>JOELHO 90 GRAUS, PVC, SOLDÁVEL, DN 20MM, INSTALADO EM RAMAL OU SUB-RAMAL DE ÁGUA - FORNECIMENTO E INSTALAÇÃO. AF_12/2014</t>
  </si>
  <si>
    <t>JOELHO 45 GRAUS, PVC, SOLDÁVEL, DN 20MM, INSTALADO EM RAMAL OU SUB-RAMAL DE ÁGUA - FORNECIMENTO E INSTALAÇÃO. AF_12/2014</t>
  </si>
  <si>
    <t>CURVA 90 GRAUS, PVC, SOLDÁVEL, DN 20MM, INSTALADO EM RAMAL OU SUB-RAMAL DE ÁGUA - FORNECIMENTO E INSTALAÇÃO. AF_12/2014</t>
  </si>
  <si>
    <t>CURVA 45 GRAUS, PVC, SOLDÁVEL, DN 20MM, INSTALADO EM RAMAL OU SUB-RAMAL DE ÁGUA - FORNECIMENTO E INSTALAÇÃO. AF_12/2014</t>
  </si>
  <si>
    <t>JOELHO 90 GRAUS, PVC, SOLDÁVEL, DN 25MM, INSTALADO EM RAMAL OU SUB-RAMAL DE ÁGUA - FORNECIMENTO E INSTALAÇÃO. AF_12/2014</t>
  </si>
  <si>
    <t>JOELHO 45 GRAUS, PVC, SOLDÁVEL, DN 25MM, INSTALADO EM RAMAL OU SUB-RAMAL DE ÁGUA - FORNECIMENTO E INSTALAÇÃO. AF_12/2014</t>
  </si>
  <si>
    <t>CURVA 90 GRAUS, PVC, SOLDÁVEL, DN 25MM, INSTALADO EM RAMAL OU SUB-RAMAL DE ÁGUA - FORNECIMENTO E INSTALAÇÃO. AF_12/2014</t>
  </si>
  <si>
    <t>CURVA 45 GRAUS, PVC, SOLDÁVEL, DN 25MM, INSTALADO EM RAMAL OU SUB-RAMAL DE ÁGUA - FORNECIMENTO E INSTALAÇÃO. AF_12/2014</t>
  </si>
  <si>
    <t>JOELHO 90 GRAUS COM BUCHA DE LATÃO, PVC, SOLDÁVEL, DN 25MM, X 3/4 INSTALADO EM RAMAL OU SUB-RAMAL DE ÁGUA - FORNECIMENTO E INSTALAÇÃO. AF_12/2014</t>
  </si>
  <si>
    <t>JOELHO 90 GRAUS, PVC, SOLDÁVEL, DN 32MM, INSTALADO EM RAMAL OU SUB-RAMAL DE ÁGUA - FORNECIMENTO E INSTALAÇÃO. AF_12/2014</t>
  </si>
  <si>
    <t>JOELHO 45 GRAUS, PVC, SOLDÁVEL, DN 32MM, INSTALADO EM RAMAL OU SUB-RAMAL DE ÁGUA - FORNECIMENTO E INSTALAÇÃO. AF_12/2014</t>
  </si>
  <si>
    <t>CURVA 90 GRAUS, PVC, SOLDÁVEL, DN 32MM, INSTALADO EM RAMAL OU SUB-RAMAL DE ÁGUA - FORNECIMENTO E INSTALAÇÃO. AF_12/2014</t>
  </si>
  <si>
    <t>CURVA 45 GRAUS, PVC, SOLDÁVEL, DN 32MM, INSTALADO EM RAMAL OU SUB-RAMAL DE ÁGUA - FORNECIMENTO E INSTALAÇÃO. AF_12/2014</t>
  </si>
  <si>
    <t>LUVA, PVC, SOLDÁVEL, DN 20MM, INSTALADO EM RAMAL OU SUB-RAMAL DE ÁGUA - FORNECIMENTO E INSTALAÇÃO. AF_12/2014</t>
  </si>
  <si>
    <t>LUVA DE CORRER, PVC, SOLDÁVEL, DN 20MM, INSTALADO EM RAMAL OU SUB-RAMAL DE ÁGUA - FORNECIMENTO E INSTALAÇÃO. AF_12/2014</t>
  </si>
  <si>
    <t>LUVA DE REDUÇÃO, PVC, SOLDÁVEL, DN 25MM X 20MM, INSTALADO EM RAMAL OU SUB-RAMAL DE ÁGUA - FORNECIMENTO E INSTALAÇÃO. AF_12/2014</t>
  </si>
  <si>
    <t>LUVA COM BUCHA DE LATÃO, PVC, SOLDÁVEL, DN 20MM X 1/2, INSTALADO EM RAMAL OU SUB-RAMAL DE ÁGUA - FORNECIMENTO E INSTALAÇÃO. AF_12/2014</t>
  </si>
  <si>
    <t>UNIÃO, PVC, SOLDÁVEL, DN 20MM, INSTALADO EM RAMAL OU SUB-RAMAL DE ÁGUA - FORNECIMENTO E INSTALAÇÃO. AF_12/2014</t>
  </si>
  <si>
    <t>ADAPTADOR CURTO COM BOLSA E ROSCA PARA REGISTRO, PVC, SOLDÁVEL, DN 20MM X 1/2, INSTALADO EM RAMAL OU SUB-RAMAL DE ÁGUA - FORNECIMENTO E INSTALAÇÃO. AF_12/2014</t>
  </si>
  <si>
    <t>CURVA DE TRANSPOSIÇÃO, PVC, SOLDÁVEL, DN 20MM, INSTALADO EM RAMAL OU SUB-RAMAL DE ÁGUA - FORNECIMENTO E INSTALAÇÃO. AF_12/2014</t>
  </si>
  <si>
    <t>LUVA, PVC, SOLDÁVEL, DN 25MM, INSTALADO EM RAMAL OU SUB-RAMAL DE ÁGUA - FORNECIMENTO E INSTALAÇÃO. AF_12/2014</t>
  </si>
  <si>
    <t>LUVA DE CORRER, PVC, SOLDÁVEL, DN 25MM, INSTALADO EM RAMAL OU SUB-RAMAL DE ÁGUA - FORNECIMENTO E INSTALAÇÃO. AF_12/2014</t>
  </si>
  <si>
    <t>LUVA DE REDUÇÃO, PVC, SOLDÁVEL, DN 32MM X 25MM, INSTALADO EM RAMAL OU SUB-RAMAL DE ÁGUA - FORNECIMENTO E INSTALAÇÃO. AF_12/2014</t>
  </si>
  <si>
    <t>LUVA COM BUCHA DE LATÃO, PVC, SOLDÁVEL, DN 25MM X 3/4, INSTALADO EM RAMAL OU SUB-RAMAL DE ÁGUA - FORNECIMENTO E INSTALAÇÃO. AF_12/2014</t>
  </si>
  <si>
    <t>UNIÃO, PVC, SOLDÁVEL, DN 25MM, INSTALADO EM RAMAL OU SUB-RAMAL DE ÁGUA - FORNECIMENTO E INSTALAÇÃO. AF_12/2014</t>
  </si>
  <si>
    <t>ADAPTADOR CURTO COM BOLSA E ROSCA PARA REGISTRO, PVC, SOLDÁVEL, DN 25MM X 3/4, INSTALADO EM RAMAL OU SUB-RAMAL DE ÁGUA - FORNECIMENTO E INSTALAÇÃO. AF_12/2014</t>
  </si>
  <si>
    <t>CURVA DE TRANSPOSIÇÃO, PVC, SOLDÁVEL, DN 25MM, INSTALADO EM RAMAL OU SUB-RAMAL DE ÁGUA   FORNECIMENTO E INSTALAÇÃO. AF_12/2014</t>
  </si>
  <si>
    <t>LUVA SOLDÁVEL E COM ROSCA, PVC, SOLDÁVEL, DN 25MM X 3/4, INSTALADO EM RAMAL OU SUB-RAMAL DE ÁGUA - FORNECIMENTO E INSTALAÇÃO. AF_12/2014</t>
  </si>
  <si>
    <t>LUVA, PVC, SOLDÁVEL, DN 32MM, INSTALADO EM RAMAL OU SUB-RAMAL DE ÁGUA - FORNECIMENTO E INSTALAÇÃO. AF_12/2014</t>
  </si>
  <si>
    <t>LUVA DE CORRER, PVC, SOLDÁVEL, DN 32MM, INSTALADO EM RAMAL OU SUB-RAMAL DE ÁGUA   FORNECIMENTO E INSTALAÇÃO. AF_12/2014</t>
  </si>
  <si>
    <t>LUVA DE REDUÇÃO, PVC, SOLDÁVEL, DN 40MM X 32MM, INSTALADO EM RAMAL OU SUB-RAMAL DE ÁGUA - FORNECIMENTO E INSTALAÇÃO. AF_12/2014</t>
  </si>
  <si>
    <t>LUVA SOLDÁVEL E COM ROSCA, PVC, SOLDÁVEL, DN 32MM X 1, INSTALADO EM RAMAL OU SUB-RAMAL DE ÁGUA - FORNECIMENTO E INSTALAÇÃO. AF_12/2014</t>
  </si>
  <si>
    <t>UNIÃO, PVC, SOLDÁVEL, DN 32MM, INSTALADO EM RAMAL OU SUB-RAMAL DE ÁGUA - FORNECIMENTO E INSTALAÇÃO. AF_12/2014</t>
  </si>
  <si>
    <t>ADAPTADOR CURTO COM BOLSA E ROSCA PARA REGISTRO, PVC, SOLDÁVEL, DN 32MM X 1, INSTALADO EM RAMAL OU SUB-RAMAL DE ÁGUA - FORNECIMENTO E INSTALAÇÃO. AF_12/2014</t>
  </si>
  <si>
    <t>CURVA DE TRANSPOSIÇÃO, PVC, SOLDÁVEL, DN 32MM, INSTALADO EM RAMAL OU SUB-RAMAL DE ÁGUA   FORNECIMENTO E INSTALAÇÃO. AF_12/2014</t>
  </si>
  <si>
    <t>TE, PVC, SOLDÁVEL, DN 20MM, INSTALADO EM RAMAL OU SUB-RAMAL DE ÁGUA - FORNECIMENTO E INSTALAÇÃO. AF_12/2014</t>
  </si>
  <si>
    <t>TÊ COM BUCHA DE LATÃO NA BOLSA CENTRAL, PVC, SOLDÁVEL, DN 20MM X 1/2, INSTALADO EM RAMAL OU SUB-RAMAL DE ÁGUA - FORNECIMENTO E INSTALAÇÃO. AF_12/2014</t>
  </si>
  <si>
    <t>TE, PVC, SOLDÁVEL, DN 25MM, INSTALADO EM RAMAL OU SUB-RAMAL DE ÁGUA - FORNECIMENTO E INSTALAÇÃO. AF_12/2014</t>
  </si>
  <si>
    <t>TÊ COM BUCHA DE LATÃO NA BOLSA CENTRAL, PVC, SOLDÁVEL, DN 25MM X 1/2, INSTALADO EM RAMAL OU SUB-RAMAL DE ÁGUA - FORNECIMENTO E INSTALAÇÃO. AF_12/2014</t>
  </si>
  <si>
    <t>TÊ DE REDUÇÃO, PVC, SOLDÁVEL, DN 25MM X 20MM, INSTALADO EM RAMAL OU SUB-RAMAL DE ÁGUA - FORNECIMENTO E INSTALAÇÃO. AF_12/2014</t>
  </si>
  <si>
    <t>TE, PVC, SOLDÁVEL, DN 32MM, INSTALADO EM RAMAL OU SUB-RAMAL DE ÁGUA - FORNECIMENTO E INSTALAÇÃO. AF_12/2014</t>
  </si>
  <si>
    <t>TÊ COM BUCHA DE LATÃO NA BOLSA CENTRAL, PVC, SOLDÁVEL, DN 32MM X 3/4, INSTALADO EM RAMAL OU SUB-RAMAL DE ÁGUA - FORNECIMENTO E INSTALAÇÃO. AF_12/2014</t>
  </si>
  <si>
    <t>TÊ DE REDUÇÃO, PVC, SOLDÁVEL, DN 32MM X 25MM, INSTALADO EM RAMAL OU SUB-RAMAL DE ÁGUA - FORNECIMENTO E INSTALAÇÃO. AF_12/2014</t>
  </si>
  <si>
    <t>JOELHO 90 GRAUS, PVC, SOLDÁVEL, DN 20MM, INSTALADO EM RAMAL DE DISTRIBUIÇÃO DE ÁGUA - FORNECIMENTO E INSTALAÇÃO. AF_12/2014</t>
  </si>
  <si>
    <t>JOELHO 45 GRAUS, PVC, SOLDÁVEL, DN 20MM, INSTALADO EM RAMAL DE DISTRIBUIÇÃO DE ÁGUA - FORNECIMENTO E INSTALAÇÃO. AF_12/2014</t>
  </si>
  <si>
    <t>CURVA 90 GRAUS, PVC, SOLDÁVEL, DN 20MM, INSTALADO EM RAMAL DE DISTRIBUIÇÃO DE ÁGUA - FORNECIMENTO E INSTALAÇÃO. AF_12/2014</t>
  </si>
  <si>
    <t>CURVA 45 GRAUS, PVC, SOLDÁVEL, DN 20MM, INSTALADO EM RAMAL DE DISTRIBUIÇÃO DE ÁGUA - FORNECIMENTO E INSTALAÇÃO. AF_12/2014</t>
  </si>
  <si>
    <t>JOELHO 90 GRAUS, PVC, SOLDÁVEL, DN 25MM, INSTALADO EM RAMAL DE DISTRIBUIÇÃO DE ÁGUA - FORNECIMENTO E INSTALAÇÃO. AF_12/2014</t>
  </si>
  <si>
    <t>JOELHO 45 GRAUS, PVC, SOLDÁVEL, DN 25MM, INSTALADO EM RAMAL DE DISTRIBUIÇÃO DE ÁGUA - FORNECIMENTO E INSTALAÇÃO. AF_12/2014</t>
  </si>
  <si>
    <t>CURVA 90 GRAUS, PVC, SOLDÁVEL, DN 25MM, INSTALADO EM RAMAL DE DISTRIBUIÇÃO DE ÁGUA - FORNECIMENTO E INSTALAÇÃO. AF_12/2014</t>
  </si>
  <si>
    <t>CURVA 45 GRAUS, PVC, SOLDÁVEL, DN 25MM, INSTALADO EM RAMAL DE DISTRIBUIÇÃO DE ÁGUA - FORNECIMENTO E INSTALAÇÃO. AF_12/2014</t>
  </si>
  <si>
    <t>JOELHO 90 GRAUS, PVC, SOLDÁVEL, DN 25MM, X 3/4 INSTALADO EM RAMAL DE DISTRIBUIÇÃO DE ÁGUA - FORNECIMENTO E INSTALAÇÃO. AF_12/2014</t>
  </si>
  <si>
    <t>JOELHO 90 GRAUS, PVC, SOLDÁVEL, DN 32MM, INSTALADO EM RAMAL DE DISTRIBUIÇÃO DE ÁGUA - FORNECIMENTO E INSTALAÇÃO. AF_12/2014</t>
  </si>
  <si>
    <t>JOELHO 45 GRAUS, PVC, SOLDÁVEL, DN 32MM, INSTALADO EM RAMAL DE DISTRIBUIÇÃO DE ÁGUA - FORNECIMENTO E INSTALAÇÃO. AF_12/2014</t>
  </si>
  <si>
    <t>CURVA 90 GRAUS, PVC, SOLDÁVEL, DN 32MM, INSTALADO EM RAMAL DE DISTRIBUIÇÃO DE ÁGUA - FORNECIMENTO E INSTALAÇÃO. AF_12/2014</t>
  </si>
  <si>
    <t>CURVA 45 GRAUS, PVC, SOLDÁVEL, DN 32MM, INSTALADO EM RAMAL DE DISTRIBUIÇÃO DE ÁGUA - FORNECIMENTO E INSTALAÇÃO. AF_12/2014</t>
  </si>
  <si>
    <t>LUVA, PVC, SOLDÁVEL, DN 20MM, INSTALADO EM RAMAL DE DISTRIBUIÇÃO DE ÁGUA - FORNECIMENTO E INSTALAÇÃO. AF_12/2014</t>
  </si>
  <si>
    <t>LUVA DE CORRER, PVC, SOLDÁVEL, DN 20MM, INSTALADO EM RAMAL DE DISTRIBUIÇÃO DE ÁGUA - FORNECIMENTO E INSTALAÇÃO. AF_12/2014</t>
  </si>
  <si>
    <t>LUVA DE REDUÇÃO, PVC, SOLDÁVEL, DN 25MM X 20MM, INSTALADO EM RAMAL DE DISTRIBUIÇÃO DE ÁGUA - FORNECIMENTO E INSTALAÇÃO. AF_12/2014</t>
  </si>
  <si>
    <t>LUVA COM BUCHA DE LATÃO, PVC, SOLDÁVEL, DN 20MM X 1/2, INSTALADO EM RAMAL DE DISTRIBUIÇÃO DE ÁGUA - FORNECIMENTO E INSTALAÇÃO. AF_12/2014</t>
  </si>
  <si>
    <t>UNIÃO, PVC, SOLDÁVEL, DN 20MM, INSTALADO EM RAMAL DE DISTRIBUIÇÃO DE ÁGUA - FORNECIMENTO E INSTALAÇÃO. AF_12/2014</t>
  </si>
  <si>
    <t>ADAPTADOR CURTO COM BOLSA E ROSCA PARA REGISTRO, PVC, SOLDÁVEL, DN 20MM X 1/2, INSTALADO EM RAMAL DE DISTRIBUIÇÃO DE ÁGUA - FORNECIMENTO E INSTALAÇÃO. AF_12/2014</t>
  </si>
  <si>
    <t>CURVA DE TRANSPOSIÇÃO, PVC, SOLDÁVEL, DN 20MM, INSTALADO EM RAMAL DE DISTRIBUIÇÃO DE ÁGUA   FORNECIMENTO E INSTALAÇÃO. AF_12/2014</t>
  </si>
  <si>
    <t>LUVA, PVC, SOLDÁVEL, DN 25MM, INSTALADO EM RAMAL DE DISTRIBUIÇÃO DE ÁGUA - FORNECIMENTO E INSTALAÇÃO. AF_12/2014</t>
  </si>
  <si>
    <t>LUVA DE CORRER, PVC, SOLDÁVEL, DN 25MM, INSTALADO EM RAMAL DE DISTRIBUIÇÃO DE ÁGUA - FORNECIMENTO E INSTALAÇÃO. AF_12/2014</t>
  </si>
  <si>
    <t>LUVA DE REDUÇÃO, PVC, SOLDÁVEL, DN 32MM X 25MM, INSTALADO EM RAMAL DE DISTRIBUIÇÃO DE ÁGUA - FORNECIMENTO E INSTALAÇÃO. AF_12/2014</t>
  </si>
  <si>
    <t>LUVA COM BUCHA DE LATÃO, PVC, SOLDÁVEL, DN 25MM X 3/4, INSTALADO EM RAMAL DE DISTRIBUIÇÃO DE ÁGUA - FORNECIMENTO E INSTALAÇÃO. AF_12/2014</t>
  </si>
  <si>
    <t>UNIÃO, PVC, SOLDÁVEL, DN 25MM, INSTALADO EM RAMAL DE DISTRIBUIÇÃO DE ÁGUA - FORNECIMENTO E INSTALAÇÃO. AF_12/2014</t>
  </si>
  <si>
    <t>ADAPTADOR CURTO COM BOLSA E ROSCA PARA REGISTRO, PVC, SOLDÁVEL, DN 25MM X 3/4, INSTALADO EM RAMAL DE DISTRIBUIÇÃO DE ÁGUA - FORNECIMENTO E INSTALAÇÃO. AF_12/2014</t>
  </si>
  <si>
    <t>CURVA DE TRANSPOSIÇÃO, PVC, SOLDÁVEL, DN 25MM, INSTALADO EM RAMAL DE DISTRIBUIÇÃO DE ÁGUA   FORNECIMENTO E INSTALAÇÃO. AF_12/2014</t>
  </si>
  <si>
    <t>LUVA, PVC, SOLDÁVEL, DN 32MM, INSTALADO EM RAMAL DE DISTRIBUIÇÃO DE ÁGUA - FORNECIMENTO E INSTALAÇÃO. AF_12/2014</t>
  </si>
  <si>
    <t>LUVA DE CORRER, PVC, SOLDÁVEL, DN 32MM, INSTALADO EM RAMAL DE DISTRIBUIÇÃO DE ÁGUA   FORNECIMENTO E INSTALAÇÃO. AF_12/2014</t>
  </si>
  <si>
    <t>LUVA DE REDUÇÃO, PVC, SOLDÁVEL, DN 40MM X 32MM, INSTALADO EM RAMAL DE DISTRIBUIÇÃO DE ÁGUA - FORNECIMENTO E INSTALAÇÃO. AF_12/2014</t>
  </si>
  <si>
    <t>LUVA SOLDÁVEL E COM ROSCA, PVC, SOLDÁVEL, DN 32MM X 1, INSTALADO EM RAMAL DE DISTRIBUIÇÃO DE ÁGUA - FORNECIMENTO E INSTALAÇÃO. AF_12/2014</t>
  </si>
  <si>
    <t>UNIÃO, PVC, SOLDÁVEL, DN 32MM, INSTALADO EM RAMAL DE DISTRIBUIÇÃO DE ÁGUA - FORNECIMENTO E INSTALAÇÃO. AF_12/2014</t>
  </si>
  <si>
    <t>ADAPTADOR CURTO COM BOLSA E ROSCA PARA REGISTRO, PVC, SOLDÁVEL, DN 32MM X 1, INSTALADO EM RAMAL DE DISTRIBUIÇÃO DE ÁGUA - FORNECIMENTO E INSTALAÇÃO. AF_12/2014</t>
  </si>
  <si>
    <t>CURVA DE TRANSPOSIÇÃO, PVC, SOLDÁVEL, DN 32MM, INSTALADO EM RAMAL DE DISTRIBUIÇÃO DE ÁGUA   FORNECIMENTO E INSTALAÇÃO. AF_12/2014</t>
  </si>
  <si>
    <t>TE, PVC, SOLDÁVEL, DN 20MM, INSTALADO EM RAMAL DE DISTRIBUIÇÃO DE ÁGUA - FORNECIMENTO E INSTALAÇÃO. AF_12/2014</t>
  </si>
  <si>
    <t>TÊ SOLDÁVEL E COM ROSCA NA BOLSA CENTRAL, PVC, SOLDÁVEL, DN 20MM X 1/2, INSTALADO EM RAMAL DE DISTRIBUIÇÃO DE ÁGUA - FORNECIMENTO E INSTALAÇÃO. AF_12/2014</t>
  </si>
  <si>
    <t>TE, PVC, SOLDÁVEL, DN 25MM, INSTALADO EM RAMAL DE DISTRIBUIÇÃO DE ÁGUA - FORNECIMENTO E INSTALAÇÃO. AF_12/2014</t>
  </si>
  <si>
    <t>TÊ COM BUCHA DE LATÃO NA BOLSA CENTRAL, PVC, SOLDÁVEL, DN 25MM X 1/2, INSTALADO EM RAMAL DE DISTRIBUIÇÃO DE ÁGUA - FORNECIMENTO E INSTALAÇÃO. AF_12/2014</t>
  </si>
  <si>
    <t>TÊ DE REDUÇÃO, PVC, SOLDÁVEL, DN 25MM X 20MM, INSTALADO EM RAMAL DE DISTRIBUIÇÃO DE ÁGUA - FORNECIMENTO E INSTALAÇÃO. AF_12/2014</t>
  </si>
  <si>
    <t>TE, PVC, SOLDÁVEL, DN 32MM, INSTALADO EM RAMAL DE DISTRIBUIÇÃO DE ÁGUA - FORNECIMENTO E INSTALAÇÃO. AF_12/2014</t>
  </si>
  <si>
    <t>TÊ COM BUCHA DE LATÃO NA BOLSA CENTRAL, PVC, SOLDÁVEL, DN 32MM X 3/4, INSTALADO EM RAMAL DE DISTRIBUIÇÃO DE ÁGUA - FORNECIMENTO E INSTALAÇÃO. AF_12/2014</t>
  </si>
  <si>
    <t>TÊ DE REDUÇÃO, PVC, SOLDÁVEL, DN 32MM X 25MM, INSTALADO EM RAMAL DE DISTRIBUIÇÃO DE ÁGUA - FORNECIMENTO E INSTALAÇÃO. AF_12/2014</t>
  </si>
  <si>
    <t>JOELHO 90 GRAUS, PVC, SOLDÁVEL, DN 25MM, INSTALADO EM PRUMADA DE ÁGUA - FORNECIMENTO E INSTALAÇÃO. AF_12/2014</t>
  </si>
  <si>
    <t>JOELHO 45 GRAUS, PVC, SOLDÁVEL, DN 25MM, INSTALADO EM PRUMADA DE ÁGUA - FORNECIMENTO E INSTALAÇÃO. AF_12/2014</t>
  </si>
  <si>
    <t>CURVA 90 GRAUS, PVC, SOLDÁVEL, DN 25MM, INSTALADO EM PRUMADA DE ÁGUA - FORNECIMENTO E INSTALAÇÃO. AF_12/2014</t>
  </si>
  <si>
    <t>CURVA 45 GRAUS, PVC, SOLDÁVEL, DN 25MM, INSTALADO EM PRUMADA DE ÁGUA - FORNECIMENTO E INSTALAÇÃO. AF_12/2014</t>
  </si>
  <si>
    <t>JOELHO 90 GRAUS, PVC, SOLDÁVEL, DN 32MM, INSTALADO EM PRUMADA DE ÁGUA - FORNECIMENTO E INSTALAÇÃO. AF_12/2014</t>
  </si>
  <si>
    <t>JOELHO 45 GRAUS, PVC, SOLDÁVEL, DN 32MM, INSTALADO EM PRUMADA DE ÁGUA - FORNECIMENTO E INSTALAÇÃO. AF_12/2014</t>
  </si>
  <si>
    <t>CURVA 90 GRAUS, PVC, SOLDÁVEL, DN 32MM, INSTALADO EM PRUMADA DE ÁGUA - FORNECIMENTO E INSTALAÇÃO. AF_12/2014</t>
  </si>
  <si>
    <t>CURVA 45 GRAUS, PVC, SOLDÁVEL, DN 32MM, INSTALADO EM PRUMADA DE ÁGUA - FORNECIMENTO E INSTALAÇÃO. AF_12/2014</t>
  </si>
  <si>
    <t>JOELHO 90 GRAUS, PVC, SOLDÁVEL, DN 40MM, INSTALADO EM PRUMADA DE ÁGUA - FORNECIMENTO E INSTALAÇÃO. AF_12/2014</t>
  </si>
  <si>
    <t>JOELHO 45 GRAUS, PVC, SOLDÁVEL, DN 40MM, INSTALADO EM PRUMADA DE ÁGUA - FORNECIMENTO E INSTALAÇÃO. AF_12/2014</t>
  </si>
  <si>
    <t>CURVA 90 GRAUS, PVC, SOLDÁVEL, DN 40MM, INSTALADO EM PRUMADA DE ÁGUA - FORNECIMENTO E INSTALAÇÃO. AF_12/2014</t>
  </si>
  <si>
    <t>CURVA 45 GRAUS, PVC, SOLDÁVEL, DN 40MM, INSTALADO EM PRUMADA DE ÁGUA - FORNECIMENTO E INSTALAÇÃO. AF_12/2014</t>
  </si>
  <si>
    <t>JOELHO 90 GRAUS, PVC, SOLDÁVEL, DN 50MM, INSTALADO EM PRUMADA DE ÁGUA - FORNECIMENTO E INSTALAÇÃO. AF_12/2014</t>
  </si>
  <si>
    <t>JOELHO 45 GRAUS, PVC, SOLDÁVEL, DN 50MM, INSTALADO EM PRUMADA DE ÁGUA - FORNECIMENTO E INSTALAÇÃO. AF_12/2014</t>
  </si>
  <si>
    <t>CURVA 90 GRAUS, PVC, SOLDÁVEL, DN 50MM, INSTALADO EM PRUMADA DE ÁGUA - FORNECIMENTO E INSTALAÇÃO. AF_12/2014</t>
  </si>
  <si>
    <t>CURVA 45 GRAUS, PVC, SOLDÁVEL, DN 50MM, INSTALADO EM PRUMADA DE ÁGUA - FORNECIMENTO E INSTALAÇÃO. AF_12/2014</t>
  </si>
  <si>
    <t>JOELHO 90 GRAUS, PVC, SOLDÁVEL, DN 60MM, INSTALADO EM PRUMADA DE ÁGUA - FORNECIMENTO E INSTALAÇÃO. AF_12/2014</t>
  </si>
  <si>
    <t>JOELHO 45 GRAUS, PVC, SOLDÁVEL, DN 60MM, INSTALADO EM PRUMADA DE ÁGUA - FORNECIMENTO E INSTALAÇÃO. AF_12/2014</t>
  </si>
  <si>
    <t>CURVA 90 GRAUS, PVC, SOLDÁVEL, DN 60MM, INSTALADO EM PRUMADA DE ÁGUA - FORNECIMENTO E INSTALAÇÃO. AF_12/2014</t>
  </si>
  <si>
    <t>CURVA 45 GRAUS, PVC, SOLDÁVEL, DN 60MM, INSTALADO EM PRUMADA DE ÁGUA - FORNECIMENTO E INSTALAÇÃO. AF_12/2014</t>
  </si>
  <si>
    <t>JOELHO 90 GRAUS, PVC, SOLDÁVEL, DN 75MM, INSTALADO EM PRUMADA DE ÁGUA - FORNECIMENTO E INSTALAÇÃO. AF_12/2014</t>
  </si>
  <si>
    <t>JOELHO 90 GRAUS, PVC, SERIE R, ÁGUA PLUVIAL, DN 40 MM, JUNTA SOLDÁVEL, FORNECIDO E INSTALADO EM RAMAL DE ENCAMINHAMENTO. AF_12/2014</t>
  </si>
  <si>
    <t>JOELHO 45 GRAUS, PVC, SOLDÁVEL, DN 75MM, INSTALADO EM PRUMADA DE ÁGUA - FORNECIMENTO E INSTALAÇÃO. AF_12/2014</t>
  </si>
  <si>
    <t>JOELHO 45 GRAUS, PVC, SERIE R, ÁGUA PLUVIAL, DN 40 MM, JUNTA SOLDÁVEL, FORNECIDO E INSTALADO EM RAMAL DE ENCAMINHAMENTO. AF_12/2014</t>
  </si>
  <si>
    <t>CURVA 90 GRAUS, PVC, SOLDÁVEL, DN 75MM, INSTALADO EM PRUMADA DE ÁGUA - FORNECIMENTO E INSTALAÇÃO. AF_12/2014</t>
  </si>
  <si>
    <t>JOELHO 90 GRAUS, PVC, SERIE R, ÁGUA PLUVIAL, DN 50 MM, JUNTA ELÁSTICA, FORNECIDO E INSTALADO EM RAMAL DE ENCAMINHAMENTO. AF_12/2014</t>
  </si>
  <si>
    <t>CURVA 45 GRAUS, PVC, SOLDÁVEL, DN 75MM, INSTALADO EM PRUMADA DE ÁGUA - FORNECIMENTO E INSTALAÇÃO. AF_12/2014</t>
  </si>
  <si>
    <t>JOELHO 45 GRAUS, PVC, SERIE R, ÁGUA PLUVIAL, DN 50 MM, JUNTA ELÁSTICA, FORNECIDO E INSTALADO EM RAMAL DE ENCAMINHAMENTO. AF_12/2014</t>
  </si>
  <si>
    <t>JOELHO 90 GRAUS, PVC, SOLDÁVEL, DN 85MM, INSTALADO EM PRUMADA DE ÁGUA - FORNECIMENTO E INSTALAÇÃO. AF_12/2014</t>
  </si>
  <si>
    <t>JOELHO 90 GRAUS, PVC, SERIE R, ÁGUA PLUVIAL, DN 75 MM, JUNTA ELÁSTICA, FORNECIDO E INSTALADO EM RAMAL DE ENCAMINHAMENTO. AF_12/2014</t>
  </si>
  <si>
    <t>JOELHO 45 GRAUS, PVC, SOLDÁVEL, DN 85MM, INSTALADO EM PRUMADA DE ÁGUA - FORNECIMENTO E INSTALAÇÃO. AF_12/2014</t>
  </si>
  <si>
    <t>JOELHO 45 GRAUS, PVC, SERIE R, ÁGUA PLUVIAL, DN 75 MM, JUNTA ELÁSTICA, FORNECIDO E INSTALADO EM RAMAL DE ENCAMINHAMENTO. AF_12/2014</t>
  </si>
  <si>
    <t>CURVA 90 GRAUS, PVC, SOLDÁVEL, DN 85MM, INSTALADO EM PRUMADA DE ÁGUA - FORNECIMENTO E INSTALAÇÃO. AF_12/2014</t>
  </si>
  <si>
    <t>CURVA 87 GRAUS E 30 MINUTOS, PVC, SERIE R, ÁGUA PLUVIAL, DN 75 MM, JUNTA ELÁSTICA, FORNECIDO E INSTALADO EM RAMAL DE ENCAMINHAMENTO. AF_12/2014</t>
  </si>
  <si>
    <t>CURVA 45 GRAUS, PVC, SOLDÁVEL, DN 85MM, INSTALADO EM PRUMADA DE ÁGUA - FORNECIMENTO E INSTALAÇÃO. AF_12/2014</t>
  </si>
  <si>
    <t>LUVA, PVC, SOLDÁVEL, DN 25MM, INSTALADO EM PRUMADA DE ÁGUA - FORNECIMENTO E INSTALAÇÃO. AF_12/2014</t>
  </si>
  <si>
    <t>JOELHO 90 GRAUS, PVC, SERIE R, ÁGUA PLUVIAL, DN 100 MM, JUNTA ELÁSTICA, FORNECIDO E INSTALADO EM RAMAL DE ENCAMINHAMENTO. AF_12/2014</t>
  </si>
  <si>
    <t>LUVA DE CORRER, PVC, SOLDÁVEL, DN 25MM, INSTALADO EM PRUMADA DE ÁGUA - FORNECIMENTO E INSTALAÇÃO. AF_12/2014</t>
  </si>
  <si>
    <t>JOELHO 45 GRAUS, PVC, SERIE R, ÁGUA PLUVIAL, DN 100 MM, JUNTA ELÁSTICA, FORNECIDO E INSTALADO EM RAMAL DE ENCAMINHAMENTO. AF_12/2014</t>
  </si>
  <si>
    <t>LUVA DE REDUÇÃO, PVC, SOLDÁVEL, DN 32MM X 25MM, INSTALADO EM PRUMADA DE ÁGUA - FORNECIMENTO E INSTALAÇÃO. AF_12/2014</t>
  </si>
  <si>
    <t>JOELHO 45 GRAUS PARA PÉ DE COLUNA, PVC, SERIE R, ÁGUA PLUVIAL, DN 100 MM, JUNTA ELÁSTICA, FORNECIDO E INSTALADO EM RAMAL DE ENCAMINHAMENTO. AF_12/2014</t>
  </si>
  <si>
    <t>LUVA SOLDÁVEL E COM ROSCA, PVC, SOLDÁVEL, DN 25MM X 3/4, INSTALADO EM PRUMADA DE ÁGUA - FORNECIMENTO E INSTALAÇÃO. AF_12/2014</t>
  </si>
  <si>
    <t>CURVA 87 GRAUS E 30 MINUTOS, PVC, SERIE R, ÁGUA PLUVIAL, DN 100 MM, JUNTA ELÁSTICA, FORNECIDO E INSTALADO EM RAMAL DE ENCAMINHAMENTO. AF_12/2014</t>
  </si>
  <si>
    <t>UNIÃO, PVC, SOLDÁVEL, DN 25MM, INSTALADO EM PRUMADA DE ÁGUA - FORNECIMENTO E INSTALAÇÃO. AF_12/2014</t>
  </si>
  <si>
    <t>ADAPTADOR CURTO COM BOLSA E ROSCA PARA REGISTRO, PVC, SOLDÁVEL, DN 25MM X 3/4, INSTALADO EM PRUMADA DE ÁGUA - FORNECIMENTO E INSTALAÇÃO. AF_12/2014</t>
  </si>
  <si>
    <t>CURVA DE TRANSPOSIÇÃO, PVC, SOLDÁVEL, DN 25MM, INSTALADO EM PRUMADA DE ÁGUA  - FORNECIMENTO E INSTALAÇÃO. AF_12/2014</t>
  </si>
  <si>
    <t>LUVA, PVC, SOLDÁVEL, DN 32MM, INSTALADO EM PRUMADA DE ÁGUA - FORNECIMENTO E INSTALAÇÃO. AF_12/2014</t>
  </si>
  <si>
    <t>LUVA DE CORRER, PVC, SOLDÁVEL, DN 32MM, INSTALADO EM PRUMADA DE ÁGUA - FORNECIMENTO E INSTALAÇÃO. AF_12/2014</t>
  </si>
  <si>
    <t>LUVA SIMPLES, PVC, SERIE R, ÁGUA PLUVIAL, DN 40 MM, JUNTA SOLDÁVEL, FORNECIDO E INSTALADO EM RAMAL DE ENCAMINHAMENTO. AF_12/2014</t>
  </si>
  <si>
    <t>LUVA SIMPLES, PVC, SERIE R, ÁGUA PLUVIAL, DN 50 MM, JUNTA ELÁSTICA, FORNECIDO E INSTALADO EM RAMAL DE ENCAMINHAMENTO. AF_12/2014</t>
  </si>
  <si>
    <t>BUCHA DE REDUÇÃO LONGA, PVC, SERIE R, ÁGUA PLUVIAL, DN 50 X 40 MM, JUNTA ELÁSTICA, FORNECIDO E INSTALADO EM RAMAL DE ENCAMINHAMENTO. AF_12/2014</t>
  </si>
  <si>
    <t>LUVA SIMPLES, PVC, SERIE R, ÁGUA PLUVIAL, DN 75 MM, JUNTA ELÁSTICA, FORNECIDO E INSTALADO EM RAMAL DE ENCAMINHAMENTO. AF_12/2014</t>
  </si>
  <si>
    <t>LUVA DE CORRER, PVC, SERIE R, ÁGUA PLUVIAL, DN 75 MM, JUNTA ELÁSTICA, FORNECIDO E INSTALADO EM RAMAL DE ENCAMINHAMENTO. AF_12/2014</t>
  </si>
  <si>
    <t>REDUÇÃO EXCÊNTRICA, PVC, SERIE R, ÁGUA PLUVIAL, DN 75 X 50 MM, JUNTA ELÁSTICA, FORNECIDO E INSTALADO EM RAMAL DE ENCAMINHAMENTO. AF_12/2014</t>
  </si>
  <si>
    <t>TÊ DE INSPEÇÃO, PVC, SERIE R, ÁGUA PLUVIAL, DN 75 MM, JUNTA ELÁSTICA, FORNECIDO E INSTALADO EM RAMAL DE ENCAMINHAMENTO. AF_12/2014</t>
  </si>
  <si>
    <t>LUVA SOLDÁVEL E COM ROSCA, PVC, SOLDÁVEL, DN 32MM X 1, INSTALADO EM PRUMADA DE ÁGUA - FORNECIMENTO E INSTALAÇÃO. AF_12/2014</t>
  </si>
  <si>
    <t>UNIÃO, PVC, SOLDÁVEL, DN 32MM, INSTALADO EM PRUMADA DE ÁGUA - FORNECIMENTO E INSTALAÇÃO. AF_12/2014</t>
  </si>
  <si>
    <t>ADAPTADOR CURTO COM BOLSA E ROSCA PARA REGISTRO, PVC, SOLDÁVEL, DN 32MM X 1, INSTALADO EM PRUMADA DE ÁGUA - FORNECIMENTO E INSTALAÇÃO. AF_12/2014</t>
  </si>
  <si>
    <t>LUVA SIMPLES, PVC, SERIE R, ÁGUA PLUVIAL, DN 100 MM, JUNTA ELÁSTICA, FORNECIDO E INSTALADO EM RAMAL DE ENCAMINHAMENTO. AF_12/2014</t>
  </si>
  <si>
    <t>CURVA DE TRANSPOSIÇÃO, PVC, SOLDÁVEL, DN 32MM, INSTALADO EM PRUMADA DE ÁGUA   FORNECIMENTO E INSTALAÇÃO. AF_12/2014</t>
  </si>
  <si>
    <t>LUVA DE CORRER, PVC, SERIE R, ÁGUA PLUVIAL, DN 100 MM, JUNTA ELÁSTICA, FORNECIDO E INSTALADO EM RAMAL DE ENCAMINHAMENTO. AF_12/2014</t>
  </si>
  <si>
    <t>REDUÇÃO EXCÊNTRICA, PVC, SERIE R, ÁGUA PLUVIAL, DN 100 X 75 MM, JUNTA ELÁSTICA, FORNECIDO E INSTALADO EM RAMAL DE ENCAMINHAMENTO. AF_12/2014</t>
  </si>
  <si>
    <t>LUVA, PVC, SOLDÁVEL, DN 40MM, INSTALADO EM PRUMADA DE ÁGUA - FORNECIMENTO E INSTALAÇÃO. AF_12/2014</t>
  </si>
  <si>
    <t>TÊ DE INSPEÇÃO, PVC, SERIE R, ÁGUA PLUVIAL, DN 100 MM, JUNTA ELÁSTICA, FORNECIDO E INSTALADO EM RAMAL DE ENCAMINHAMENTO. AF_12/2014</t>
  </si>
  <si>
    <t>JUNÇÃO SIMPLES, PVC, SERIE R, ÁGUA PLUVIAL, DN 40 MM, JUNTA SOLDÁVEL, FORNECIDO E INSTALADO EM RAMAL DE ENCAMINHAMENTO. AF_12/2014</t>
  </si>
  <si>
    <t>LUVA DE REDUÇÃO, PVC, SOLDÁVEL, DN 40MM X 32MM, INSTALADO EM PRUMADA DE ÁGUA - FORNECIMENTO E INSTALAÇÃO. AF_12/2014</t>
  </si>
  <si>
    <t>JUNÇÃO SIMPLES, PVC, SERIE R, ÁGUA PLUVIAL, DN 50 MM, JUNTA ELÁSTICA, FORNECIDO E INSTALADO EM RAMAL DE ENCAMINHAMENTO. AF_12/2014</t>
  </si>
  <si>
    <t>LUVA COM ROSCA, PVC, SOLDÁVEL, DN 40MM X 1.1/4, INSTALADO EM PRUMADA DE ÁGUA - FORNECIMENTO E INSTALAÇÃO. AF_12/2014</t>
  </si>
  <si>
    <t>JUNÇÃO SIMPLES, PVC, SERIE R, ÁGUA PLUVIAL, DN 75 X 75 MM, JUNTA ELÁSTICA, FORNECIDO E INSTALADO EM RAMAL DE ENCAMINHAMENTO. AF_12/2014</t>
  </si>
  <si>
    <t>TÊ, PVC, SERIE R, ÁGUA PLUVIAL, DN 75 MM, JUNTA ELÁSTICA, FORNECIDO E INSTALADO EM RAMAL DE ENCAMINHAMENTO. AF_12/2014</t>
  </si>
  <si>
    <t>JUNÇÃO SIMPLES, PVC, SERIE R, ÁGUA PLUVIAL, DN 100 X 100 MM, JUNTA ELÁSTICA, FORNECIDO E INSTALADO EM RAMAL DE ENCAMINHAMENTO. AF_12/2014</t>
  </si>
  <si>
    <t>UNIÃO, PVC, SOLDÁVEL, DN 40MM, INSTALADO EM PRUMADA DE ÁGUA - FORNECIMENTO E INSTALAÇÃO. AF_12/2014</t>
  </si>
  <si>
    <t>JUNÇÃO SIMPLES, PVC, SERIE R, ÁGUA PLUVIAL, DN 100 X 75 MM, JUNTA ELÁSTICA, FORNECIDO E INSTALADO EM RAMAL DE ENCAMINHAMENTO. AF_12/2014</t>
  </si>
  <si>
    <t>ADAPTADOR CURTO COM BOLSA E ROSCA PARA REGISTRO, PVC, SOLDÁVEL, DN 40MM X 1.1/2, INSTALADO EM PRUMADA DE ÁGUA - FORNECIMENTO E INSTALAÇÃO. AF_12/2014</t>
  </si>
  <si>
    <t>TÊ, PVC, SERIE R, ÁGUA PLUVIAL, DN 100 X 100 MM, JUNTA ELÁSTICA, FORNECIDO E INSTALADO EM RAMAL DE ENCAMINHAMENTO. AF_12/2014</t>
  </si>
  <si>
    <t>ADAPTADOR CURTO COM BOLSA E ROSCA PARA REGISTRO, PVC, SOLDÁVEL, DN 40MM X 1.1/4, INSTALADO EM PRUMADA DE ÁGUA - FORNECIMENTO E INSTALAÇÃO. AF_12/2014</t>
  </si>
  <si>
    <t>TÊ, PVC, SERIE R, ÁGUA PLUVIAL, DN 100 X 75 MM, JUNTA ELÁSTICA, FORNECIDO E INSTALADO EM RAMAL DE ENCAMINHAMENTO. AF_12/2014</t>
  </si>
  <si>
    <t>JUNÇÃO DUPLA, PVC, SERIE R, ÁGUA PLUVIAL, DN 100 X 100 X 100 MM, JUNTA ELÁSTICA, FORNECIDO E INSTALADO EM RAMAL DE ENCAMINHAMENTO. AF_12/2014</t>
  </si>
  <si>
    <t>LUVA, PVC, SOLDÁVEL, DN 50MM, INSTALADO EM PRUMADA DE ÁGUA - FORNECIMENTO E INSTALAÇÃO. AF_12/2014</t>
  </si>
  <si>
    <t>LUVA DE CORRER, PVC, SOLDÁVEL, DN 50MM, INSTALADO EM PRUMADA DE ÁGUA - FORNECIMENTO E INSTALAÇÃO. AF_12/2014</t>
  </si>
  <si>
    <t>LUVA DE REDUÇÃO, PVC, SOLDÁVEL, DN 50MM X 25MM, INSTALADO EM PRUMADA DE ÁGUA   FORNECIMENTO E INSTALAÇÃO. AF_12/2014</t>
  </si>
  <si>
    <t>JOELHO 90 GRAUS, PVC, SERIE R, ÁGUA PLUVIAL, DN 75 MM, JUNTA ELÁSTICA, FORNECIDO E INSTALADO EM CONDUTORES VERTICAIS DE ÁGUAS PLUVIAIS. AF_12/2014</t>
  </si>
  <si>
    <t>JOELHO 45 GRAUS, PVC, SERIE R, ÁGUA PLUVIAL, DN 75 MM, JUNTA ELÁSTICA, FORNECIDO E INSTALADO EM CONDUTORES VERTICAIS DE ÁGUAS PLUVIAIS. AF_12/2014</t>
  </si>
  <si>
    <t>CURVA 87 GRAUS E 30 MINUTOS, PVC, SERIE R, ÁGUA PLUVIAL, DN 75 MM, JUNTA ELÁSTICA, FORNECIDO E INSTALADO EM CONDUTORES VERTICAIS DE ÁGUAS PLUVIAIS. AF_12/2014</t>
  </si>
  <si>
    <t>JOELHO 90 GRAUS, PVC, SERIE R, ÁGUA PLUVIAL, DN 100 MM, JUNTA ELÁSTICA, FORNECIDO E INSTALADO EM CONDUTORES VERTICAIS DE ÁGUAS PLUVIAIS. AF_12/2014</t>
  </si>
  <si>
    <t>JOELHO 45 GRAUS, PVC, SERIE R, ÁGUA PLUVIAL, DN 100 MM, JUNTA ELÁSTICA, FORNECIDO E INSTALADO EM CONDUTORES VERTICAIS DE ÁGUAS PLUVIAIS. AF_12/2014</t>
  </si>
  <si>
    <t>JOELHO 45 GRAUS PARA PÉ DE COLUNA, PVC, SERIE R, ÁGUA PLUVIAL, DN 100 MM, JUNTA ELÁSTICA, FORNECIDO E INSTALADO EM CONDUTORES VERTICAIS DE ÁGUAS PLUVIAIS. AF_12/2014</t>
  </si>
  <si>
    <t>CURVA 87 GRAUS E 30 MINUTOS, PVC, SERIE R, ÁGUA PLUVIAL, DN 100 MM, JUNTA ELÁSTICA, FORNECIDO E INSTALADO EM CONDUTORES VERTICAIS DE ÁGUAS PLUVIAIS. AF_12/2014</t>
  </si>
  <si>
    <t>JOELHO 90 GRAUS, PVC, SERIE R, ÁGUA PLUVIAL, DN 150 MM, JUNTA ELÁSTICA, FORNECIDO E INSTALADO EM CONDUTORES VERTICAIS DE ÁGUAS PLUVIAIS. AF_12/2014</t>
  </si>
  <si>
    <t>JOELHO 45 GRAUS, PVC, SERIE R, ÁGUA PLUVIAL, DN 150 MM, JUNTA ELÁSTICA, FORNECIDO E INSTALADO EM CONDUTORES VERTICAIS DE ÁGUAS PLUVIAIS. AF_12/2014</t>
  </si>
  <si>
    <t>CURVA 87 GRAUS E 30 MINUTOS, PVC, SERIE R, ÁGUA PLUVIAL, DN 150 MM, JUNTA ELÁSTICA, FORNECIDO E INSTALADO EM CONDUTORES VERTICAIS DE ÁGUAS PLUVIAIS. AF_12/2014</t>
  </si>
  <si>
    <t>LUVA COM ROSCA, PVC, SOLDÁVEL, DN 50MM X 1.1/2, INSTALADO EM PRUMADA DE ÁGUA - FORNECIMENTO E INSTALAÇÃO. AF_12/2014</t>
  </si>
  <si>
    <t>UNIÃO, PVC, SOLDÁVEL, DN 50MM, INSTALADO EM PRUMADA DE ÁGUA - FORNECIMENTO E INSTALAÇÃO. AF_12/2014</t>
  </si>
  <si>
    <t>ADAPTADOR CURTO COM BOLSA E ROSCA PARA REGISTRO, PVC, SOLDÁVEL, DN 50MM X 1.1/4, INSTALADO EM PRUMADA DE ÁGUA - FORNECIMENTO E INSTALAÇÃO. AF_12/2014</t>
  </si>
  <si>
    <t>ADAPTADOR CURTO COM BOLSA E ROSCA PARA REGISTRO, PVC, SOLDÁVEL, DN 50MM X 1.1/2, INSTALADO EM PRUMADA DE ÁGUA - FORNECIMENTO E INSTALAÇÃO. AF_12/2014</t>
  </si>
  <si>
    <t>LUVA, PVC, SOLDÁVEL, DN 60MM, INSTALADO EM PRUMADA DE ÁGUA - FORNECIMENTO E INSTALAÇÃO. AF_12/2014</t>
  </si>
  <si>
    <t>LUVA DE CORRER, PVC, SOLDÁVEL, DN 60MM, INSTALADO EM PRUMADA DE ÁGUA   FORNECIMENTO E INSTALAÇÃO. AF_12/2014</t>
  </si>
  <si>
    <t>LUVA SIMPLES, PVC, SERIE R, ÁGUA PLUVIAL, DN 75 MM, JUNTA ELÁSTICA, FORNECIDO E INSTALADO EM CONDUTORES VERTICAIS DE ÁGUAS PLUVIAIS. AF_12/2014</t>
  </si>
  <si>
    <t>LUVA DE CORRER, PVC, SERIE R, ÁGUA PLUVIAL, DN 75 MM, JUNTA ELÁSTICA, FORNECIDO E INSTALADO EM CONDUTORES VERTICAIS DE ÁGUAS PLUVIAIS. AF_12/2014</t>
  </si>
  <si>
    <t>LUVA DE REDUÇÃO, PVC, SOLDÁVEL, DN 60MM X 50MM, INSTALADO EM PRUMADA DE ÁGUA - FORNECIMENTO E INSTALAÇÃO. AF_12/2014</t>
  </si>
  <si>
    <t>UNIÃO, PVC, SOLDÁVEL, DN 60MM, INSTALADO EM PRUMADA DE ÁGUA - FORNECIMENTO E INSTALAÇÃO. AF_12/2014</t>
  </si>
  <si>
    <t>ADAPTADOR CURTO COM BOLSA E ROSCA PARA REGISTRO, PVC, SOLDÁVEL, DN 60MM X 2, INSTALADO EM PRUMADA DE ÁGUA - FORNECIMENTO E INSTALAÇÃO. AF_12/2014</t>
  </si>
  <si>
    <t>LUVA, PVC, SOLDÁVEL, DN 75MM, INSTALADO EM PRUMADA DE ÁGUA - FORNECIMENTO E INSTALAÇÃO. AF_12/2014</t>
  </si>
  <si>
    <t>UNIÃO, PVC, SOLDÁVEL, DN 75MM, INSTALADO EM PRUMADA DE ÁGUA - FORNECIMENTO E INSTALAÇÃO. AF_12/2014</t>
  </si>
  <si>
    <t>ADAPTADOR CURTO COM BOLSA E ROSCA PARA REGISTRO, PVC, SOLDÁVEL, DN 75MM X 2.1/2, INSTALADO EM PRUMADA DE ÁGUA - FORNECIMENTO E INSTALAÇÃO. AF_12/2014</t>
  </si>
  <si>
    <t>LUVA, PVC, SOLDÁVEL, DN 85MM, INSTALADO EM PRUMADA DE ÁGUA - FORNECIMENTO E INSTALAÇÃO. AF_12/2014</t>
  </si>
  <si>
    <t>UNIÃO, PVC, SOLDÁVEL, DN 85MM, INSTALADO EM PRUMADA DE ÁGUA - FORNECIMENTO E INSTALAÇÃO. AF_12/2014</t>
  </si>
  <si>
    <t>ADAPTADOR CURTO COM BOLSA E ROSCA PARA REGISTRO, PVC, SOLDÁVEL, DN 85MM X 3, INSTALADO EM PRUMADA DE ÁGUA - FORNECIMENTO E INSTALAÇÃO. AF_12/2014</t>
  </si>
  <si>
    <t>TE, PVC, SOLDÁVEL, DN 25MM, INSTALADO EM PRUMADA DE ÁGUA - FORNECIMENTO E INSTALAÇÃO. AF_12/2014</t>
  </si>
  <si>
    <t>TÊ COM BUCHA DE LATÃO NA BOLSA CENTRAL, PVC, SOLDÁVEL, DN 25MM X 1/2, INSTALADO EM PRUMADA DE ÁGUA - FORNECIMENTO E INSTALAÇÃO. AF_12/2014</t>
  </si>
  <si>
    <t>TÊ DE REDUÇÃO, PVC, SOLDÁVEL, DN 25MM X 20MM, INSTALADO EM PRUMADA DE ÁGUA - FORNECIMENTO E INSTALAÇÃO. AF_12/2014</t>
  </si>
  <si>
    <t>TE, PVC, SOLDÁVEL, DN 32MM, INSTALADO EM PRUMADA DE ÁGUA - FORNECIMENTO E INSTALAÇÃO. AF_12/2014</t>
  </si>
  <si>
    <t>TÊ COM BUCHA DE LATÃO NA BOLSA CENTRAL, PVC, SOLDÁVEL, DN 32MM X 3/4, INSTALADO EM PRUMADA DE ÁGUA - FORNECIMENTO E INSTALAÇÃO. AF_12/2014</t>
  </si>
  <si>
    <t>TÊ DE REDUÇÃO, PVC, SOLDÁVEL, DN 32MM X 25MM, INSTALADO EM PRUMADA DE ÁGUA - FORNECIMENTO E INSTALAÇÃO. AF_12/2014</t>
  </si>
  <si>
    <t>TE, PVC, SOLDÁVEL, DN 40MM, INSTALADO EM PRUMADA DE ÁGUA - FORNECIMENTO E INSTALAÇÃO. AF_12/2014</t>
  </si>
  <si>
    <t>TÊ DE REDUÇÃO, PVC, SOLDÁVEL, DN 40MM X 32MM, INSTALADO EM PRUMADA DE ÁGUA - FORNECIMENTO E INSTALAÇÃO. AF_12/2014</t>
  </si>
  <si>
    <t>TE, PVC, SOLDÁVEL, DN 50MM, INSTALADO EM PRUMADA DE ÁGUA - FORNECIMENTO E INSTALAÇÃO. AF_12/2014</t>
  </si>
  <si>
    <t>TÊ DE REDUÇÃO, PVC, SOLDÁVEL, DN 50MM X 40MM, INSTALADO EM PRUMADA DE ÁGUA - FORNECIMENTO E INSTALAÇÃO. AF_12/2014</t>
  </si>
  <si>
    <t>TÊ DE REDUÇÃO, PVC, SOLDÁVEL, DN 50MM X 25MM, INSTALADO EM PRUMADA DE ÁGUA - FORNECIMENTO E INSTALAÇÃO. AF_12/2014</t>
  </si>
  <si>
    <t>TE, PVC, SOLDÁVEL, DN 60MM, INSTALADO EM PRUMADA DE ÁGUA - FORNECIMENTO E INSTALAÇÃO. AF_12/2014</t>
  </si>
  <si>
    <t>TE, PVC, SOLDÁVEL, DN 75MM, INSTALADO EM PRUMADA DE ÁGUA - FORNECIMENTO E INSTALAÇÃO. AF_12/2014</t>
  </si>
  <si>
    <t>TE DE REDUÇÃO, PVC, SOLDÁVEL, DN 75MM X 50MM, INSTALADO EM PRUMADA DE ÁGUA - FORNECIMENTO E INSTALAÇÃO. AF_12/2014</t>
  </si>
  <si>
    <t>TE, PVC, SOLDÁVEL, DN 85MM, INSTALADO EM PRUMADA DE ÁGUA - FORNECIMENTO E INSTALAÇÃO. AF_12/2014</t>
  </si>
  <si>
    <t>TE DE REDUÇÃO, PVC, SOLDÁVEL, DN 85MM X 60MM, INSTALADO EM PRUMADA DE ÁGUA - FORNECIMENTO E INSTALAÇÃO. AF_12/2014</t>
  </si>
  <si>
    <t>JOELHO 90 GRAUS, CPVC, SOLDÁVEL, DN 15MM, INSTALADO EM RAMAL OU SUB-RAMAL DE ÁGUA - FORNECIMENTO E INSTALAÇÃO. AF_12/2014</t>
  </si>
  <si>
    <t>JOELHO 45 GRAUS, CPVC, SOLDÁVEL, DN 15MM, INSTALADO EM RAMAL OU SUB-RAMAL DE ÁGUA - FORNECIMENTO E INSTALAÇÃO. AF_12/2014</t>
  </si>
  <si>
    <t>CURVA 90 GRAUS, CPVC, SOLDÁVEL, DN 15MM, INSTALADO EM RAMAL OU SUB-RAMAL DE ÁGUA - FORNECIMENTO E INSTALAÇÃO. AF_12/2014</t>
  </si>
  <si>
    <t>JOELHO 90 GRAUS, CPVC, SOLDÁVEL, DN 22MM, INSTALADO EM RAMAL OU SUB-RAMAL DE ÁGUA - FORNECIMENTO E INSTALAÇÃO. AF_12/2014</t>
  </si>
  <si>
    <t>JOELHO 45 GRAUS, CPVC, SOLDÁVEL, DN 22MM, INSTALADO EM RAMAL OU SUB-RAMAL DE ÁGUA - FORNECIMENTO E INSTALAÇÃO. AF_12/2014</t>
  </si>
  <si>
    <t>CURVA 90 GRAUS, CPVC, SOLDÁVEL, DN 22MM, INSTALADO EM RAMAL OU SUB-RAMAL DE ÁGUA - FORNECIMENTO E INSTALAÇÃO. AF_12/2014</t>
  </si>
  <si>
    <t>JOELHO DE TRANSIÇÃO, 90 GRAUS, CPVC, SOLDÁVEL, DN 22MM X 3/4", INSTALADO EM RAMAL OU SUB-RAMAL DE ÁGUA - FORNECIMENTO E INSTALAÇÃO. AF_12/2014</t>
  </si>
  <si>
    <t>JOELHO 90 GRAUS, CPVC, SOLDÁVEL, DN 28MM, INSTALADO EM RAMAL OU SUB-RAMAL DE ÁGUA - FORNECIMENTO E INSTALAÇÃO. AF_12/2014</t>
  </si>
  <si>
    <t>JOELHO 45 GRAUS, CPVC, SOLDÁVEL, DN 28MM, INSTALADO EM RAMAL OU SUB-RAMAL DE ÁGUA  FORNECIMENTO E INSTALAÇÃO. AF_12/2014</t>
  </si>
  <si>
    <t>CURVA 90 GRAUS, CPVC, SOLDÁVEL, DN 28MM, INSTALADO EM RAMAL OU SUB-RAMAL DE ÁGUA  FORNECIMENTO E INSTALAÇÃO. AF_12/2014</t>
  </si>
  <si>
    <t>JOELHO 90 GRAUS, CPVC, SOLDÁVEL, DN 35MM, INSTALADO EM RAMAL OU SUB-RAMAL DE ÁGUA  FORNECIMENTO E INSTALAÇÃO. AF_12/2014</t>
  </si>
  <si>
    <t>JOELHO 45 GRAUS, CPVC, SOLDÁVEL, DN 35MM, INSTALADO EM RAMAL OU SUB-RAMAL DE ÁGUA  FORNECIMENTO E INSTALAÇÃO. AF_12/2014</t>
  </si>
  <si>
    <t>LUVA, CPVC, SOLDÁVEL, DN 15MM, INSTALADO EM RAMAL OU SUB-RAMAL DE ÁGUA - FORNECIMENTO E INSTALAÇÃO. AF_12/2014</t>
  </si>
  <si>
    <t>LUVA DE CORRER, CPVC, SOLDÁVEL, DN 15MM, INSTALADO EM RAMAL OU SUB-RAMAL DE ÁGUA  FORNECIMENTO E INSTALAÇÃO. AF_12/2014</t>
  </si>
  <si>
    <t>LUVA DE TRANSIÇÃO, CPVC, SOLDÁVEL, DN15MM X 1/2", INSTALADO EM RAMAL OU SUB-RAMAL DE ÁGUA - FORNECIMENTO E INSTALAÇÃO. AF_12/2014</t>
  </si>
  <si>
    <t>UNIÃO, CPVC, SOLDÁVEL, DN15MM, INSTALADO EM RAMAL OU SUB-RAMAL DE ÁGUA  FORNECIMENTO E INSTALAÇÃO. AF_12/2014</t>
  </si>
  <si>
    <t>CONECTOR, CPVC, SOLDÁVEL, DN 15MM X 1/2, INSTALADO EM RAMAL OU SUB-RAMAL DE ÁGUA  FORNECIMENTO E INSTALAÇÃO. AF_12/2014</t>
  </si>
  <si>
    <t>ADAPTADOR, CPVC, SOLDÁVEL, DN15MM, INSTALADO EM RAMAL OU SUB-RAMAL DE ÁGUA  FORNECIMENTO E INSTALAÇÃO. AF_12/2014</t>
  </si>
  <si>
    <t>CURVA DE TRANSPOSIÇÃO, CPVC, SOLDÁVEL, DN15MM, INSTALADO EM RAMAL OU SUB-RAMAL DE ÁGUA  FORNECIMENTO E INSTALAÇÃO. AF_12/2014</t>
  </si>
  <si>
    <t>LUVA, CPVC, SOLDÁVEL, DN 22MM, INSTALADO EM RAMAL OU SUB-RAMAL DE ÁGUA  FORNECIMENTO E INSTALAÇÃO. AF_12/2014</t>
  </si>
  <si>
    <t>LUVA DE CORRER, CPVC, SOLDÁVEL, DN 22MM, INSTALADO EM RAMAL OU SUB-RAMAL DE ÁGUA  FORNECIMENTO E INSTALAÇÃO. AF_12/2014</t>
  </si>
  <si>
    <t>LUVA DE TRANSIÇÃO, CPVC, SOLDÁVEL, DN22MM X 25MM, INSTALADO EM RAMAL OU SUB-RAMAL DE ÁGUA - FORNECIMENTO E INSTALAÇÃO. AF_12/2014</t>
  </si>
  <si>
    <t>UNIÃO, CPVC, SOLDÁVEL, DN22MM, INSTALADO EM RAMAL OU SUB-RAMAL DE ÁGUA  FORNECIMENTO E INSTALAÇÃO. AF_12/2014</t>
  </si>
  <si>
    <t>CONECTOR, CPVC, SOLDÁVEL, DN 22MM X 1/2, INSTALADO EM RAMAL OU SUB-RAMAL DE ÁGUA  FORNECIMENTO E INSTALAÇÃO. AF_12/2014</t>
  </si>
  <si>
    <t>ADAPTADOR, CPVC, SOLDÁVEL, DN22MM, INSTALADO EM RAMAL OU SUB-RAMAL DE ÁGUA  FORNECIMENTO E INSTALAÇÃO. AF_12/2014</t>
  </si>
  <si>
    <t>CURVA DE TRANSPOSIÇÃO, CPVC, SOLDÁVEL, DN22MM, INSTALADO EM RAMAL OU SUB-RAMAL DE ÁGUA  FORNECIMENTO E INSTALAÇÃO. AF_12/2014</t>
  </si>
  <si>
    <t>REDUÇÃO EXCÊNTRICA, PVC, SERIE R, ÁGUA PLUVIAL, DN 75 X 50 MM, JUNTA ELÁSTICA, FORNECIDO E INSTALADO EM CONDUTORES VERTICAIS DE ÁGUAS PLUVIAIS. AF_12/2014</t>
  </si>
  <si>
    <t>BUCHA DE REDUÇÃO, CPVC, SOLDÁVEL, DN22MM X 15MM, INSTALADO EM RAMAL OU SUB-RAMAL DE ÁGUA  FORNECIMENTO E INSTALAÇÃO. AF_12/2014</t>
  </si>
  <si>
    <t>TÊ DE INSPEÇÃO, PVC, SERIE R, ÁGUA PLUVIAL, DN 75 MM, JUNTA ELÁSTICA, FORNECIDO E INSTALADO EM CONDUTORES VERTICAIS DE ÁGUAS PLUVIAIS. AF_12/2014</t>
  </si>
  <si>
    <t>CONECTOR, CPVC, SOLDÁVEL, DN22MM X 3/4", INSTALADO EM RAMAL OU SUB-RAMAL DE ÁGUA - FORNECIMENTO E INSTALAÇÃO. AF_12/2014</t>
  </si>
  <si>
    <t>LUVA SIMPLES, PVC, SERIE R, ÁGUA PLUVIAL, DN 100 MM, JUNTA ELÁSTICA, FORNECIDO E INSTALADO EM CONDUTORES VERTICAIS DE ÁGUAS PLUVIAIS. AF_12/2014</t>
  </si>
  <si>
    <t>LUVA, CPVC, SOLDÁVEL, DN 28MM, INSTALADO EM RAMAL OU SUB-RAMAL DE ÁGUA  FORNECIMENTO E INSTALAÇÃO. AF_12/2014</t>
  </si>
  <si>
    <t>LUVA DE CORRER, PVC, SERIE R, ÁGUA PLUVIAL, DN 100 MM, JUNTA ELÁSTICA, FORNECIDO E INSTALADO EM CONDUTORES VERTICAIS DE ÁGUAS PLUVIAIS. AF_12/2014</t>
  </si>
  <si>
    <t>LUVA DE CORRER, CPVC, SOLDÁVEL, DN 28MM, INSTALADO EM RAMAL OU SUB-RAMAL DE ÁGUA  FORNECIMENTO E INSTALAÇÃO. AF_12/2014</t>
  </si>
  <si>
    <t>REDUÇÃO EXCÊNTRICA, PVC, SERIE R, ÁGUA PLUVIAL, DN 100 X 75 MM, JUNTA ELÁSTICA, FORNECIDO E INSTALADO EM CONDUTORES VERTICAIS DE ÁGUAS PLUVIAIS. AF_12/2014</t>
  </si>
  <si>
    <t>UNIÃO, CPVC, SOLDÁVEL, DN28MM, INSTALADO EM RAMAL OU SUB-RAMAL DE ÁGUA  FORNECIMENTO E INSTALAÇÃO. AF_12/2014</t>
  </si>
  <si>
    <t>TÊ DE INSPEÇÃO, PVC, SERIE R, ÁGUA PLUVIAL, DN 100 MM, JUNTA ELÁSTICA, FORNECIDO E INSTALADO EM CONDUTORES VERTICAIS DE ÁGUAS PLUVIAIS. AF_12/2014</t>
  </si>
  <si>
    <t>CONECTOR, CPVC, SOLDÁVEL, DN 28MM X 1, INSTALADO EM RAMAL OU SUB-RAMAL DE ÁGUA  FORNECIMENTO E INSTALAÇÃO. AF_12/2014</t>
  </si>
  <si>
    <t>LUVA SIMPLES, PVC, SERIE R, ÁGUA PLUVIAL, DN 150 MM, JUNTA ELÁSTICA, FORNECIDO E INSTALADO EM CONDUTORES VERTICAIS DE ÁGUAS PLUVIAIS. AF_12/2014</t>
  </si>
  <si>
    <t>BUCHA DE REDUÇÃO, CPVC, SOLDÁVEL, DN28MM X 22MM, INSTALADO EM RAMAL OU SUB-RAMAL DE ÁGUA  FORNECIMENTO E INSTALAÇÃO. AF_12/2014</t>
  </si>
  <si>
    <t>LUVA DE CORRER, PVC, SERIE R, ÁGUA PLUVIAL, DN 150 MM, JUNTA ELÁSTICA, FORNECIDO E INSTALADO EM CONDUTORES VERTICAIS DE ÁGUAS PLUVIAIS. AF_12/2014</t>
  </si>
  <si>
    <t>LUVA, CPVC, SOLDÁVEL, DN 35MM, INSTALADO EM RAMAL OU SUB-RAMAL DE ÁGUA  FORNECIMENTO E INSTALAÇÃO. AF_12/2014</t>
  </si>
  <si>
    <t>REDUÇÃO EXCÊNTRICA, PVC, SERIE R, ÁGUA PLUVIAL, DN 150 X 100 MM, JUNTA ELÁSTICA, FORNECIDO E INSTALADO EM CONDUTORES VERTICAIS DE ÁGUAS PLUVIAIS. AF_12/2014</t>
  </si>
  <si>
    <t>LUVA DE CORRER, CPVC, SOLDÁVEL, DN 35MM, INSTALADO EM RAMAL OU SUB-RAMAL DE ÁGUA  FORNECIMENTO E INSTALAÇÃO. AF_12/2014</t>
  </si>
  <si>
    <t>UNIÃO, CPVC, SOLDÁVEL, DN35MM, INSTALADO EM RAMAL OU SUB-RAMAL DE ÁGUA  FORNECIMENTO E INSTALAÇÃO. AF_12/2014</t>
  </si>
  <si>
    <t>JUNÇÃO SIMPLES, PVC, SERIE R, ÁGUA PLUVIAL, DN 75 X 75 MM, JUNTA ELÁSTICA, FORNECIDO E INSTALADO EM CONDUTORES VERTICAIS DE ÁGUAS PLUVIAIS. AF_12/2014</t>
  </si>
  <si>
    <t>CONECTOR, CPVC, SOLDÁVEL, DN 35MM X 1 1/4, INSTALADO EM RAMAL OU SUB-RAMAL DE ÁGUA  FORNECIMENTO E INSTALAÇÃO. AF_12/2014</t>
  </si>
  <si>
    <t>TÊ, PVC, SERIE R, ÁGUA PLUVIAL, DN 75 X 75 MM, JUNTA ELÁSTICA, FORNECIDO E INSTALADO EM CONDUTORES VERTICAIS DE ÁGUAS PLUVIAIS. AF_12/2014</t>
  </si>
  <si>
    <t>BUCHA DE REDUÇÃO, CPVC, SOLDÁVEL, DN35MM X 28MM, INSTALADO EM RAMAL OU SUB-RAMAL DE ÁGUA  FORNECIMENTO E INSTALAÇÃO. AF_12/2014</t>
  </si>
  <si>
    <t>JUNÇÃO SIMPLES, PVC, SERIE R, ÁGUA PLUVIAL, DN 100 X 100 MM, JUNTA ELÁSTICA, FORNECIDO E INSTALADO EM CONDUTORES VERTICAIS DE ÁGUAS PLUVIAIS. AF_12/2014</t>
  </si>
  <si>
    <t>TE, CPVC, SOLDÁVEL, DN 15MM, INSTALADO EM RAMAL OU SUB-RAMAL DE ÁGUA - FORNECIMENTO E INSTALAÇÃO. AF_12/2014</t>
  </si>
  <si>
    <t>JUNÇÃO SIMPLES, PVC, SERIE R, ÁGUA PLUVIAL, DN 100 X 75 MM, JUNTA ELÁSTICA, FORNECIDO E INSTALADO EM CONDUTORES VERTICAIS DE ÁGUAS PLUVIAIS. AF_12/2014</t>
  </si>
  <si>
    <t>TÊ, PVC, SERIE R, ÁGUA PLUVIAL, DN 100 X 100 MM, JUNTA ELÁSTICA, FORNECIDO E INSTALADO EM CONDUTORES VERTICAIS DE ÁGUAS PLUVIAIS. AF_12/2014</t>
  </si>
  <si>
    <t>TE DE TRANSIÇÃO, CPVC, SOLDÁVEL, DN 15MM X 1/2, INSTALADO EM RAMAL OU SUB-RAMAL DE ÁGUA  FORNECIMENTO E INSTALAÇÃO. AF_12/2014</t>
  </si>
  <si>
    <t>TÊ MISTURADOR, CPVC, SOLDÁVEL, DN15MM, INSTALADO EM RAMAL OU SUB-RAMAL DE ÁGUA  FORNECIMENTO E INSTALAÇÃO. AF_12/2014</t>
  </si>
  <si>
    <t>TÊ, PVC, SERIE R, ÁGUA PLUVIAL, DN 100 X 75 MM, JUNTA ELÁSTICA, FORNECIDO E INSTALADO EM CONDUTORES VERTICAIS DE ÁGUAS PLUVIAIS. AF_12/2014</t>
  </si>
  <si>
    <t>TE, CPVC, SOLDÁVEL, DN 22MM, INSTALADO EM RAMAL OU SUB-RAMAL DE ÁGUA - FORNECIMENTO E INSTALAÇÃO. AF_12/2014</t>
  </si>
  <si>
    <t>JUNÇÃO SIMPLES, PVC, SERIE R, ÁGUA PLUVIAL, DN 150 X 150 MM, JUNTA ELÁSTICA, FORNECIDO E INSTALADO EM CONDUTORES VERTICAIS DE ÁGUAS PLUVIAIS. AF_12/2014</t>
  </si>
  <si>
    <t>JUNÇÃO SIMPLES, PVC, SERIE R, ÁGUA PLUVIAL, DN 150 X 100 MM, JUNTA ELÁSTICA, FORNECIDO E INSTALADO EM CONDUTORES VERTICAIS DE ÁGUAS PLUVIAIS. AF_12/2014</t>
  </si>
  <si>
    <t>TE DE TRANSIÇÃO, CPVC, SOLDÁVEL, DN 22MM X 1/2, INSTALADO EM RAMAL OU SUB-RAMAL DE ÁGUA  FORNECIMENTO E INSTALAÇÃO. AF_12/2014</t>
  </si>
  <si>
    <t>TÊ, PVC, SERIE R, ÁGUA PLUVIAL, DN 150 X 150 MM, JUNTA ELÁSTICA, FORNECIDO E INSTALADO EM CONDUTORES VERTICAIS DE ÁGUAS PLUVIAIS. AF_12/2014</t>
  </si>
  <si>
    <t>TÊ MISTURADOR, CPVC, SOLDÁVEL, DN22MM, INSTALADO EM RAMAL OU SUB-RAMAL DE ÁGUA  FORNECIMENTO E INSTALAÇÃO. AF_12/2014</t>
  </si>
  <si>
    <t>TE MISTURADOR DE TRANSIÇÃO, CPVC, SOLDÁVEL, DN 22MM X 3/4", INSTALADO EM RAMAL OU SUB-RAMAL DE ÁGUA - FORNECIMENTO E INSTALAÇÃO. AF_12/2014</t>
  </si>
  <si>
    <t>TÊ, PVC, SERIE R, ÁGUA PLUVIAL, DN 150 X 100 MM, JUNTA ELÁSTICA, FORNECIDO E INSTALADO EM CONDUTORES VERTICAIS DE ÁGUAS PLUVIAIS. AF_12/2014</t>
  </si>
  <si>
    <t>TÊ, CPVC, SOLDÁVEL, DN28MM, INSTALADO EM RAMAL OU SUB-RAMAL DE ÁGUA   FORNECIMENTO E INSTALAÇÃO. AF_12/2014</t>
  </si>
  <si>
    <t>TÊ, CPVC, SOLDÁVEL, DN35MM, INSTALADO EM RAMAL OU SUB-RAMAL DE ÁGUA  FORNECIMENTO E INSTALAÇÃO. AF_12/2014</t>
  </si>
  <si>
    <t>TUBO, CPVC, SOLDÁVEL, DN 35MM, INSTALADO EM RAMAL DE DISTRIBUIÇÃO DE ÁGUA   FORNECIMENTO E INSTALAÇÃO. AF_12/2014</t>
  </si>
  <si>
    <t>JOELHO 90 GRAUS, CPVC, SOLDÁVEL, DN 22MM, INSTALADO EM RAMAL DE DISTRIBUIÇÃO DE ÁGUA   FORNECIMENTO E INSTALAÇÃO. AF_12/2014</t>
  </si>
  <si>
    <t>JOELHO 45 GRAUS, CPVC, SOLDÁVEL, DN 22MM, INSTALADO EM RAMAL DE DISTRIBUIÇÃO DE ÁGUA   FORNECIMENTO E INSTALAÇÃO. AF_12/2014</t>
  </si>
  <si>
    <t>CURVA 90 GRAUS, CPVC, SOLDÁVEL, DN 22MM, INSTALADO EM RAMAL DE DISTRIBUIÇÃO DE ÁGUA - FORNECIMENTO E INSTALAÇÃO. AF_12/2014</t>
  </si>
  <si>
    <t>JOELHO 90 GRAUS, CPVC, SOLDÁVEL, DN 28MM, INSTALADO EM RAMAL DE DISTRIBUIÇÃO DE ÁGUA   FORNECIMENTO E INSTALAÇÃO. AF_12/2014</t>
  </si>
  <si>
    <t>JOELHO 90 GRAUS, PVC, SERIE NORMAL, ESGOTO PREDIAL, DN 40 MM, JUNTA SOLDÁVEL, FORNECIDO E INSTALADO EM RAMAL DE DESCARGA OU RAMAL DE ESGOTO SANITÁRIO. AF_12/2014</t>
  </si>
  <si>
    <t>JOELHO 45 GRAUS, CPVC, SOLDÁVEL, DN 28MM, INSTALADO EM RAMAL DE DISTRIBUIÇÃO DE ÁGUA   FORNECIMENTO E INSTALAÇÃO. AF_12/2014</t>
  </si>
  <si>
    <t>JOELHO 45 GRAUS, PVC, SERIE NORMAL, ESGOTO PREDIAL, DN 40 MM, JUNTA SOLDÁVEL, FORNECIDO E INSTALADO EM RAMAL DE DESCARGA OU RAMAL DE ESGOTO SANITÁRIO. AF_12/2014</t>
  </si>
  <si>
    <t>CURVA 90 GRAUS, CPVC, SOLDÁVEL, DN 28MM, INSTALADO EM RAMAL DE DISTRIBUIÇÃO DE ÁGUA   FORNECIMENTO E INSTALAÇÃO. AF_12/2014</t>
  </si>
  <si>
    <t>CURVA CURTA 90 GRAUS, PVC, SERIE NORMAL, ESGOTO PREDIAL, DN 40 MM, JUNTA SOLDÁVEL, FORNECIDO E INSTALADO EM RAMAL DE DESCARGA OU RAMAL DE ESGOTO SANITÁRIO. AF_12/2014</t>
  </si>
  <si>
    <t>JOELHO 90 GRAUS, CPVC, SOLDÁVEL, DN 35MM, INSTALADO EM RAMAL DE DISTRIBUIÇÃO DE ÁGUA   FORNECIMENTO E INSTALAÇÃO. AF_12/2014</t>
  </si>
  <si>
    <t>CURVA LONGA 90 GRAUS, PVC, SERIE NORMAL, ESGOTO PREDIAL, DN 40 MM, JUNTA SOLDÁVEL, FORNECIDO E INSTALADO EM RAMAL DE DESCARGA OU RAMAL DE ESGOTO SANITÁRIO. AF_12/2014</t>
  </si>
  <si>
    <t>JOELHO 90 GRAUS, PVC, SERIE NORMAL, ESGOTO PREDIAL, DN 50 MM, JUNTA ELÁSTICA, FORNECIDO E INSTALADO EM RAMAL DE DESCARGA OU RAMAL DE ESGOTO SANITÁRIO. AF_12/2014</t>
  </si>
  <si>
    <t>JOELHO 45 GRAUS, PVC, SERIE NORMAL, ESGOTO PREDIAL, DN 50 MM, JUNTA ELÁSTICA, FORNECIDO E INSTALADO EM RAMAL DE DESCARGA OU RAMAL DE ESGOTO SANITÁRIO. AF_12/2014</t>
  </si>
  <si>
    <t>CURVA CURTA 90 GRAUS, PVC, SERIE NORMAL, ESGOTO PREDIAL, DN 50 MM, JUNTA ELÁSTICA, FORNECIDO E INSTALADO EM RAMAL DE DESCARGA OU RAMAL DE ESGOTO SANITÁRIO. AF_12/2014</t>
  </si>
  <si>
    <t>JOELHO 45 GRAUS, CPVC, SOLDÁVEL, DN 35MM, INSTALADO EM RAMAL DE DISTRIBUIÇÃO DE ÁGUA   FORNECIMENTO E INSTALAÇÃO. AF_12/2014</t>
  </si>
  <si>
    <t>CURVA LONGA 90 GRAUS, PVC, SERIE NORMAL, ESGOTO PREDIAL, DN 50 MM, JUNTA ELÁSTICA, FORNECIDO E INSTALADO EM RAMAL DE DESCARGA OU RAMAL DE ESGOTO SANITÁRIO. AF_12/2014</t>
  </si>
  <si>
    <t>LUVA, CPVC, SOLDÁVEL, DN 22MM, INSTALADO EM RAMAL DE DISTRIBUIÇÃO DE ÁGUA   FORNECIMENTO E INSTALAÇÃO. AF_12/2014</t>
  </si>
  <si>
    <t>JOELHO 90 GRAUS, PVC, SERIE NORMAL, ESGOTO PREDIAL, DN 75 MM, JUNTA ELÁSTICA, FORNECIDO E INSTALADO EM RAMAL DE DESCARGA OU RAMAL DE ESGOTO SANITÁRIO. AF_12/2014</t>
  </si>
  <si>
    <t>LUVA DE CORRER, CPVC, SOLDÁVEL, DN 22MM, INSTALADO EM RAMAL DE DISTRIBUIÇÃO DE ÁGUA   FORNECIMENTO E INSTALAÇÃO. AF_12/2014</t>
  </si>
  <si>
    <t>JOELHO 45 GRAUS, PVC, SERIE NORMAL, ESGOTO PREDIAL, DN 75 MM, JUNTA ELÁSTICA, FORNECIDO E INSTALADO EM RAMAL DE DESCARGA OU RAMAL DE ESGOTO SANITÁRIO. AF_12/2014</t>
  </si>
  <si>
    <t>LUVA DE TRANSIÇÃO, CPVC, SOLDÁVEL, DN 22MM X 25MM, INSTALADO EM RAMAL DE DISTRIBUIÇÃO DE ÁGUA   FORNECIMENTO E INSTALAÇÃO. AF_12/2014</t>
  </si>
  <si>
    <t>UNIÃO, CPVC, SOLDÁVEL, DN 22MM, INSTALADO EM RAMAL DE DISTRIBUIÇÃO DE ÁGUA   FORNECIMENTO E INSTALAÇÃO. AF_12/2014</t>
  </si>
  <si>
    <t>CURVA CURTA 90 GRAUS, PVC, SERIE NORMAL, ESGOTO PREDIAL, DN 75 MM, JUNTA ELÁSTICA, FORNECIDO E INSTALADO EM RAMAL DE DESCARGA OU RAMAL DE ESGOTO SANITÁRIO. AF_12/2014</t>
  </si>
  <si>
    <t>CURVA LONGA 90 GRAUS, PVC, SERIE NORMAL, ESGOTO PREDIAL, DN 75 MM, JUNTA ELÁSTICA, FORNECIDO E INSTALADO EM RAMAL DE DESCARGA OU RAMAL DE ESGOTO SANITÁRIO. AF_12/2014</t>
  </si>
  <si>
    <t>JOELHO 90 GRAUS, PVC, SERIE NORMAL, ESGOTO PREDIAL, DN 100 MM, JUNTA ELÁSTICA, FORNECIDO E INSTALADO EM RAMAL DE DESCARGA OU RAMAL DE ESGOTO SANITÁRIO. AF_12/2014</t>
  </si>
  <si>
    <t>CONECTOR, CPVC, SOLDÁVEL, DN 22MM X 1/2 , INSTALADO EM RAMAL DE DISTRIBUIÇÃO DE ÁGUA   FORNECIMENTO E INSTALAÇÃO. AF_12/2014</t>
  </si>
  <si>
    <t>JOELHO 45 GRAUS, PVC, SERIE NORMAL, ESGOTO PREDIAL, DN 100 MM, JUNTA ELÁSTICA, FORNECIDO E INSTALADO EM RAMAL DE DESCARGA OU RAMAL DE ESGOTO SANITÁRIO. AF_12/2014</t>
  </si>
  <si>
    <t>ADAPTADOR, CPVC, SOLDÁVEL, DN 22MM, INSTALADO EM RAMAL DE DISTRIBUIÇÃO DE ÁGUA   FORNECIMENTO E INSTALAÇÃO. AF_12/2014</t>
  </si>
  <si>
    <t>CURVA CURTA 90 GRAUS, PVC, SERIE NORMAL, ESGOTO PREDIAL, DN 100 MM, JUNTA ELÁSTICA, FORNECIDO E INSTALADO EM RAMAL DE DESCARGA OU RAMAL DE ESGOTO SANITÁRIO. AF_12/2014</t>
  </si>
  <si>
    <t>CURVA DE TRANSPOSIÇÃO, CPVC, SOLDÁVEL, DN 22MM, INSTALADO EM RAMAL DE DISTRIBUIÇÃO DE ÁGUA   FORNECIMENTO E INSTALAÇÃO. AF_12/2014</t>
  </si>
  <si>
    <t>CURVA LONGA 90 GRAUS, PVC, SERIE NORMAL, ESGOTO PREDIAL, DN 100 MM, JUNTA ELÁSTICA, FORNECIDO E INSTALADO EM RAMAL DE DESCARGA OU RAMAL DE ESGOTO SANITÁRIO. AF_12/2014</t>
  </si>
  <si>
    <t>BUCHA DE REDUÇÃO, CPVC, SOLDÁVEL, DN 22MM X 15MM, INSTALADO EM RAMAL DE DISTRIBUIÇÃO DE ÁGUA   FORNECIMENTO E INSTALAÇÃO. AF_12/2014</t>
  </si>
  <si>
    <t>LUVA SIMPLES, PVC, SERIE NORMAL, ESGOTO PREDIAL, DN 40 MM, JUNTA SOLDÁVEL, FORNECIDO E INSTALADO EM RAMAL DE DESCARGA OU RAMAL DE ESGOTO SANITÁRIO. AF_12/2014</t>
  </si>
  <si>
    <t>LUVA SIMPLES, PVC, SERIE NORMAL, ESGOTO PREDIAL, DN 50 MM, JUNTA ELÁSTICA, FORNECIDO E INSTALADO EM RAMAL DE DESCARGA OU RAMAL DE ESGOTO SANITÁRIO. AF_12/2014</t>
  </si>
  <si>
    <t>LUVA DE CORRER, PVC, SERIE NORMAL, ESGOTO PREDIAL, DN 50 MM, JUNTA ELÁSTICA, FORNECIDO E INSTALADO EM RAMAL DE DESCARGA OU RAMAL DE ESGOTO SANITÁRIO. AF_12/2014</t>
  </si>
  <si>
    <t>LUVA, CPVC, SOLDÁVEL, DN 28MM, INSTALADO EM RAMAL DE DISTRIBUIÇÃO DE ÁGUA   FORNECIMENTO E INSTALAÇÃO. AF_12/2014</t>
  </si>
  <si>
    <t>LUVA DE CORRER, CPVC, SOLDÁVEL, DN 28MM, INSTALADO EM RAMAL DE DISTRIBUIÇÃO DE ÁGUA   FORNECIMENTO E INSTALAÇÃO. AF_12/2014</t>
  </si>
  <si>
    <t>UNIÃO, CPVC, SOLDÁVEL, DN 28MM, INSTALADO EM RAMAL DE DISTRIBUIÇÃO DE ÁGUA   FORNECIMENTO E INSTALAÇÃO. AF_12/2014</t>
  </si>
  <si>
    <t>CONECTOR, CPVC, SOLDÁVEL, DN 28MM X 1 , INSTALADO EM RAMAL DE DISTRIBUIÇÃO DE ÁGUA   FORNECIMENTO E INSTALAÇÃO. AF_12/2014</t>
  </si>
  <si>
    <t>BUCHA DE REDUÇÃO, CPVC, SOLDÁVEL, DN 28MM X 22MM, INSTALADO EM RAMAL DE DISTRIBUIÇÃO DE ÁGUA - FORNECIMENTO E INSTALAÇÃO. AF_12/2014</t>
  </si>
  <si>
    <t>LUVA, CPVC, SOLDÁVEL, DN 35MM, INSTALADO EM RAMAL DE DISTRIBUIÇÃO DE ÁGUA - FORNECIMENTO E INSTALAÇÃO. AF_12/2014</t>
  </si>
  <si>
    <t>LUVA DE CORRER, CPVC, SOLDÁVEL, DN 35MM, INSTALADO EM RAMAL DE DISTRIBUIÇÃO DE ÁGUA - FORNECIMENTO E INSTALAÇÃO. AF_12/2014</t>
  </si>
  <si>
    <t>UNIÃO, CPVC, SOLDÁVEL, DN35MM, INSTALADO EM RAMAL DE DISTRIBUIÇÃO DE ÁGUA - FORNECIMENTO E INSTALAÇÃO. AF_12/2014</t>
  </si>
  <si>
    <t>CONECTOR, CPVC, SOLDÁVEL, DN 35MM X 1 1/4 , INSTALADO EM RAMAL DE DISTRIBUIÇÃO DE ÁGUA - FORNECIMENTO E INSTALAÇÃO. AF_12/2014</t>
  </si>
  <si>
    <t>BUCHA DE REDUÇÃO, CPVC, SOLDÁVEL, DN35MM X 28MM, INSTALADO EM RAMAL DE DISTRIBUIÇÃO DE ÁGUA - FORNECIMENTO E INSTALAÇÃO. AF_12/2014</t>
  </si>
  <si>
    <t>TE, CPVC, SOLDÁVEL, DN 22MM, INSTALADO EM RAMAL DE DISTRIBUIÇÃO DE ÁGUA - FORNECIMENTO E INSTALAÇÃO. AF_12/2014</t>
  </si>
  <si>
    <t>TE DE TRANSIÇÃO, CPVC, SOLDÁVEL, DN 22MM X 1/2 , INSTALADO EM RAMAL DE DISTRIBUIÇÃO DE ÁGUA   FORNECIMENTO E INSTALAÇÃO. AF_12/2014</t>
  </si>
  <si>
    <t>TÊ MISTURADOR, CPVC, SOLDÁVEL, DN 22MM, INSTALADO EM RAMAL DE DISTRIBUIÇÃO DE ÁGUA - FORNECIMENTO E INSTALAÇÃO. AF_12/2014</t>
  </si>
  <si>
    <t>TÊ, CPVC, SOLDÁVEL, DN 28MM, INSTALADO EM RAMAL DE DISTRIBUIÇÃO DE ÁGUA - FORNECIMENTO E INSTALAÇÃO. AF_12/2014</t>
  </si>
  <si>
    <t>TÊ, CPVC, SOLDÁVEL, DN35MM, INSTALADO EM RAMAL DE DISTRIBUIÇÃO DE ÁGUA - FORNECIMENTO E INSTALAÇÃO. AF_12/2014</t>
  </si>
  <si>
    <t>TUBO, CPVC, SOLDÁVEL, DN 54MM, INSTALADO EM PRUMADA DE ÁGUA  FORNECIMENTO E INSTALAÇÃO. AF_12/2014</t>
  </si>
  <si>
    <t>LUVA SIMPLES, PVC, SERIE NORMAL, ESGOTO PREDIAL, DN 75 MM, JUNTA ELÁSTICA, FORNECIDO E INSTALADO EM RAMAL DE DESCARGA OU RAMAL DE ESGOTO SANITÁRIO. AF_12/2014</t>
  </si>
  <si>
    <t>LUVA DE CORRER, PVC, SERIE NORMAL, ESGOTO PREDIAL, DN 75 MM, JUNTA ELÁSTICA, FORNECIDO E INSTALADO EM RAMAL DE DESCARGA OU RAMAL DE ESGOTO SANITÁRIO. AF_12/2014</t>
  </si>
  <si>
    <t>JOELHO 90 GRAUS, CPVC, SOLDÁVEL, DN 35MM, INSTALADO EM PRUMADA DE ÁGUA  FORNECIMENTO E INSTALAÇÃO. AF_12/2014</t>
  </si>
  <si>
    <t>LUVA SIMPLES, PVC, SERIE NORMAL, ESGOTO PREDIAL, DN 100 MM, JUNTA ELÁSTICA, FORNECIDO E INSTALADO EM RAMAL DE DESCARGA OU RAMAL DE ESGOTO SANITÁRIO. AF_12/2014</t>
  </si>
  <si>
    <t>LUVA DE CORRER, PVC, SERIE NORMAL, ESGOTO PREDIAL, DN 100 MM, JUNTA ELÁSTICA, FORNECIDO E INSTALADO EM RAMAL DE DESCARGA OU RAMAL DE ESGOTO SANITÁRIO. AF_12/2014</t>
  </si>
  <si>
    <t>JOELHO 45 GRAUS, CPVC, SOLDÁVEL, DN 35MM, INSTALADO EM PRUMADA DE ÁGUA - FORNECIMENTO E INSTALAÇÃO. AF_12/2014</t>
  </si>
  <si>
    <t>JOELHO 90 GRAUS, CPVC, SOLDÁVEL, DN 42MM, INSTALADO EM PRUMADA DE ÁGUA  FORNECIMENTO E INSTALAÇÃO. AF_12/2014</t>
  </si>
  <si>
    <t>TE, PVC, SERIE NORMAL, ESGOTO PREDIAL, DN 40 X 40 MM, JUNTA SOLDÁVEL, FORNECIDO E INSTALADO EM RAMAL DE DESCARGA OU RAMAL DE ESGOTO SANITÁRIO. AF_12/2014</t>
  </si>
  <si>
    <t>JUNÇÃO SIMPLES, PVC, SERIE NORMAL, ESGOTO PREDIAL, DN 40 MM, JUNTA SOLDÁVEL, FORNECIDO E INSTALADO EM RAMAL DE DESCARGA OU RAMAL DE ESGOTO SANITÁRIO. AF_12/2014</t>
  </si>
  <si>
    <t>TE, PVC, SERIE NORMAL, ESGOTO PREDIAL, DN 50 X 50 MM, JUNTA ELÁSTICA, FORNECIDO E INSTALADO EM RAMAL DE DESCARGA OU RAMAL DE ESGOTO SANITÁRIO. AF_12/2014</t>
  </si>
  <si>
    <t>JUNÇÃO SIMPLES, PVC, SERIE NORMAL, ESGOTO PREDIAL, DN 50 X 50 MM, JUNTA ELÁSTICA, FORNECIDO E INSTALADO EM RAMAL DE DESCARGA OU RAMAL DE ESGOTO SANITÁRIO. AF_12/2014</t>
  </si>
  <si>
    <t>TE, PVC, SERIE NORMAL, ESGOTO PREDIAL, DN 75 X 75 MM, JUNTA ELÁSTICA, FORNECIDO E INSTALADO EM RAMAL DE DESCARGA OU RAMAL DE ESGOTO SANITÁRIO. AF_12/2014</t>
  </si>
  <si>
    <t>JOELHO 45 GRAUS, CPVC, SOLDÁVEL, DN 42MM, INSTALADO EM PRUMADA DE ÁGUA  FORNECIMENTO E INSTALAÇÃO. AF_12/2014</t>
  </si>
  <si>
    <t>JOELHO 90 GRAUS, CPVC, SOLDÁVEL, DN 54MM, INSTALADO EM PRUMADA DE ÁGUA  FORNECIMENTO E INSTALAÇÃO. AF_12/2014</t>
  </si>
  <si>
    <t>JOELHO 45 GRAUS, CPVC, SOLDÁVEL, DN 54MM, INSTALADO EM PRUMADA DE ÁGUA  FORNECIMENTO E INSTALAÇÃO. AF_12/2014</t>
  </si>
  <si>
    <t>JOELHO 90 GRAUS, CPVC, SOLDÁVEL, DN 73MM, INSTALADO EM PRUMADA DE ÁGUA  FORNECIMENTO E INSTALAÇÃO. AF_12/2014</t>
  </si>
  <si>
    <t>JOELHO 45 GRAUS, CPVC, SOLDÁVEL, DN 73MM, INSTALADO EM PRUMADA DE ÁGUA  FORNECIMENTO E INSTALAÇÃO. AF_12/2014</t>
  </si>
  <si>
    <t>JOELHO 90 GRAUS, CPVC, SOLDÁVEL, DN 89MM, INSTALADO EM PRUMADA DE ÁGUA  FORNECIMENTO E INSTALAÇÃO. AF_12/2014</t>
  </si>
  <si>
    <t>JOELHO 45 GRAUS, CPVC, SOLDÁVEL, DN 89MM, INSTALADO EM PRUMADA DE ÁGUA  FORNECIMENTO E INSTALAÇÃO. AF_12/2014</t>
  </si>
  <si>
    <t>LUVA, CPVC, SOLDÁVEL, DN 35MM, INSTALADO EM PRUMADA DE ÁGUA  FORNECIMENTO E INSTALAÇÃO. AF_12/2014</t>
  </si>
  <si>
    <t>JUNÇÃO SIMPLES, PVC, SERIE NORMAL, ESGOTO PREDIAL, DN 75 X 75 MM, JUNTA ELÁSTICA, FORNECIDO E INSTALADO EM RAMAL DE DESCARGA OU RAMAL DE ESGOTO SANITÁRIO. AF_12/2014</t>
  </si>
  <si>
    <t>TE, PVC, SERIE NORMAL, ESGOTO PREDIAL, DN 100 X 100 MM, JUNTA ELÁSTICA, FORNECIDO E INSTALADO EM RAMAL DE DESCARGA OU RAMAL DE ESGOTO SANITÁRIO. AF_12/2014</t>
  </si>
  <si>
    <t>JUNÇÃO SIMPLES, PVC, SERIE NORMAL, ESGOTO PREDIAL, DN 100 X 100 MM, JUNTA ELÁSTICA, FORNECIDO E INSTALADO EM RAMAL DE DESCARGA OU RAMAL DE ESGOTO SANITÁRIO. AF_12/2014</t>
  </si>
  <si>
    <t>JOELHO 90 GRAUS, PVC, SERIE NORMAL, ESGOTO PREDIAL, DN 50 MM, JUNTA ELÁSTICA, FORNECIDO E INSTALADO EM PRUMADA DE ESGOTO SANITÁRIO OU VENTILAÇÃO. AF_12/2014</t>
  </si>
  <si>
    <t>JOELHO 45 GRAUS, PVC, SERIE NORMAL, ESGOTO PREDIAL, DN 50 MM, JUNTA ELÁSTICA, FORNECIDO E INSTALADO EM PRUMADA DE ESGOTO SANITÁRIO OU VENTILAÇÃO. AF_12/2014</t>
  </si>
  <si>
    <t>CURVA CURTA 90 GRAUS, PVC, SERIE NORMAL, ESGOTO PREDIAL, DN 50 MM, JUNTA ELÁSTICA, FORNECIDO E INSTALADO EM PRUMADA DE ESGOTO SANITÁRIO OU VENTILAÇÃO. AF_12/2014</t>
  </si>
  <si>
    <t>CURVA LONGA 90 GRAUS, PVC, SERIE NORMAL, ESGOTO PREDIAL, DN 50 MM, JUNTA ELÁSTICA, FORNECIDO E INSTALADO EM PRUMADA DE ESGOTO SANITÁRIO OU VENTILAÇÃO. AF_12/2014</t>
  </si>
  <si>
    <t>JOELHO 90 GRAUS, PVC, SERIE NORMAL, ESGOTO PREDIAL, DN 75 MM, JUNTA ELÁSTICA, FORNECIDO E INSTALADO EM PRUMADA DE ESGOTO SANITÁRIO OU VENTILAÇÃO. AF_12/2014</t>
  </si>
  <si>
    <t>JOELHO 45 GRAUS, PVC, SERIE NORMAL, ESGOTO PREDIAL, DN 75 MM, JUNTA ELÁSTICA, FORNECIDO E INSTALADO EM PRUMADA DE ESGOTO SANITÁRIO OU VENTILAÇÃO. AF_12/2014</t>
  </si>
  <si>
    <t>CURVA CURTA 90 GRAUS, PVC, SERIE NORMAL, ESGOTO PREDIAL, DN 75 MM, JUNTA ELÁSTICA, FORNECIDO E INSTALADO EM PRUMADA DE ESGOTO SANITÁRIO OU VENTILAÇÃO. AF_12/2014</t>
  </si>
  <si>
    <t>CURVA LONGA 90 GRAUS, PVC, SERIE NORMAL, ESGOTO PREDIAL, DN 75 MM, JUNTA ELÁSTICA, FORNECIDO E INSTALADO EM PRUMADA DE ESGOTO SANITÁRIO OU VENTILAÇÃO. AF_12/2014</t>
  </si>
  <si>
    <t>JOELHO 90 GRAUS, PVC, SERIE NORMAL, ESGOTO PREDIAL, DN 100 MM, JUNTA ELÁSTICA, FORNECIDO E INSTALADO EM PRUMADA DE ESGOTO SANITÁRIO OU VENTILAÇÃO. AF_12/2014</t>
  </si>
  <si>
    <t>JOELHO 45 GRAUS, PVC, SERIE NORMAL, ESGOTO PREDIAL, DN 100 MM, JUNTA ELÁSTICA, FORNECIDO E INSTALADO EM PRUMADA DE ESGOTO SANITÁRIO OU VENTILAÇÃO. AF_12/2014</t>
  </si>
  <si>
    <t>CURVA CURTA 90 GRAUS, PVC, SERIE NORMAL, ESGOTO PREDIAL, DN 100 MM, JUNTA ELÁSTICA, FORNECIDO E INSTALADO EM PRUMADA DE ESGOTO SANITÁRIO OU VENTILAÇÃO. AF_12/2014</t>
  </si>
  <si>
    <t>CURVA LONGA 90 GRAUS, PVC, SERIE NORMAL, ESGOTO PREDIAL, DN 100 MM, JUNTA ELÁSTICA, FORNECIDO E INSTALADO EM PRUMADA DE ESGOTO SANITÁRIO OU VENTILAÇÃO. AF_12/2014</t>
  </si>
  <si>
    <t>LUVA SIMPLES, PVC, SERIE NORMAL, ESGOTO PREDIAL, DN 50 MM, JUNTA ELÁSTICA, FORNECIDO E INSTALADO EM PRUMADA DE ESGOTO SANITÁRIO OU VENTILAÇÃO. AF_12/2014</t>
  </si>
  <si>
    <t>LUVA DE CORRER, PVC, SERIE NORMAL, ESGOTO PREDIAL, DN 50 MM, JUNTA ELÁSTICA, FORNECIDO E INSTALADO EM PRUMADA DE ESGOTO SANITÁRIO OU VENTILAÇÃO. AF_12/2014</t>
  </si>
  <si>
    <t>LUVA DE CORRER, CPVC, SOLDÁVEL, DN 35MM, INSTALADO EM PRUMADA DE ÁGUA  FORNECIMENTO E INSTALAÇÃO. AF_12/2014</t>
  </si>
  <si>
    <t>UNIÃO, CPVC, SOLDÁVEL, DN35MM, INSTALADO EM PRUMADA DE ÁGUA  FORNECIMENTO E INSTALAÇÃO. AF_12/2014</t>
  </si>
  <si>
    <t>LUVA SIMPLES, PVC, SERIE NORMAL, ESGOTO PREDIAL, DN 75 MM, JUNTA ELÁSTICA, FORNECIDO E INSTALADO EM PRUMADA DE ESGOTO SANITÁRIO OU VENTILAÇÃO. AF_12/2014</t>
  </si>
  <si>
    <t>CONECTOR, CPVC, SOLDÁVEL, DN 35MM X 1 1/4, INSTALADO EM PRUMADA DE ÁGUA  FORNECIMENTO E INSTALAÇÃO. AF_12/2014</t>
  </si>
  <si>
    <t>LUVA DE CORRER, PVC, SERIE NORMAL, ESGOTO PREDIAL, DN 75 MM, JUNTA ELÁSTICA, FORNECIDO E INSTALADO EM PRUMADA DE ESGOTO SANITÁRIO OU VENTILAÇÃO. AF_12/2014</t>
  </si>
  <si>
    <t>BUCHA DE REDUÇÃO, CPVC, SOLDÁVEL, DN35MM X 28MM, INSTALADO EM PRUMADA DE ÁGUA  FORNECIMENTO E INSTALAÇÃO. AF_12/2014</t>
  </si>
  <si>
    <t>LUVA SIMPLES, PVC, SERIE NORMAL, ESGOTO PREDIAL, DN 100 MM, JUNTA ELÁSTICA, FORNECIDO E INSTALADO EM PRUMADA DE ESGOTO SANITÁRIO OU VENTILAÇÃO. AF_12/2014</t>
  </si>
  <si>
    <t>LUVA, CPVC, SOLDÁVEL, DN 42MM, INSTALADO EM PRUMADA DE ÁGUA  FORNECIMENTO E INSTALAÇÃO. AF_12/2014</t>
  </si>
  <si>
    <t>LUVA DE CORRER, PVC, SERIE NORMAL, ESGOTO PREDIAL, DN 100 MM, JUNTA ELÁSTICA, FORNECIDO E INSTALADO EM PRUMADA DE ESGOTO SANITÁRIO OU VENTILAÇÃO. AF_12/2014</t>
  </si>
  <si>
    <t>LUVA DE CORRER, CPVC, SOLDÁVEL, DN 42MM, INSTALADO EM PRUMADA DE ÁGUA  FORNECIMENTO E INSTALAÇÃO. AF_12/2014</t>
  </si>
  <si>
    <t>TE, PVC, SERIE NORMAL, ESGOTO PREDIAL, DN 50 X 50 MM, JUNTA ELÁSTICA, FORNECIDO E INSTALADO EM PRUMADA DE ESGOTO SANITÁRIO OU VENTILAÇÃO. AF_12/2014</t>
  </si>
  <si>
    <t>LUVA DE TRANSIÇÃO, CPVC, SOLDÁVEL, DN42MM X 1.1/2, INSTALADO EM PRUMADA DE ÁGUA  FORNECIMENTO E INSTALAÇÃO. AF_12/2014</t>
  </si>
  <si>
    <t>JUNÇÃO SIMPLES, PVC, SERIE NORMAL, ESGOTO PREDIAL, DN 50 X 50 MM, JUNTA ELÁSTICA, FORNECIDO E INSTALADO EM PRUMADA DE ESGOTO SANITÁRIO OU VENTILAÇÃO. AF_12/2014</t>
  </si>
  <si>
    <t>UNIÃO, CPVC, SOLDÁVEL, DN42MM, INSTALADO EM PRUMADA DE ÁGUA  FORNECIMENTO E INSTALAÇÃO. AF_12/2014</t>
  </si>
  <si>
    <t>TE, PVC, SERIE NORMAL, ESGOTO PREDIAL, DN 75 X 75 MM, JUNTA ELÁSTICA, FORNECIDO E INSTALADO EM PRUMADA DE ESGOTO SANITÁRIO OU VENTILAÇÃO. AF_12/2014</t>
  </si>
  <si>
    <t>JUNÇÃO SIMPLES, PVC, SERIE NORMAL, ESGOTO PREDIAL, DN 75 X 75 MM, JUNTA ELÁSTICA, FORNECIDO E INSTALADO EM PRUMADA DE ESGOTO SANITÁRIO OU VENTILAÇÃO. AF_12/2014</t>
  </si>
  <si>
    <t>CONECTOR, CPVC, SOLDÁVEL, DN 42MM X 1.1/2, INSTALADO EM PRUMADA DE ÁGUA  FORNECIMENTO E INSTALAÇÃO. AF_12/2014</t>
  </si>
  <si>
    <t>BUCHA DE REDUÇÃO, CPVC, SOLDÁVEL, DN 42MM X 22MM, INSTALADO EM RAMAL DE DISTRIBUIÇÃO DE ÁGUA - FORNECIMENTO E INSTALAÇÃO. AF_12/2014</t>
  </si>
  <si>
    <t>TE, PVC, SERIE NORMAL, ESGOTO PREDIAL, DN 100 X 100 MM, JUNTA ELÁSTICA, FORNECIDO E INSTALADO EM PRUMADA DE ESGOTO SANITÁRIO OU VENTILAÇÃO. AF_12/2014</t>
  </si>
  <si>
    <t>JUNÇÃO SIMPLES, PVC, SERIE NORMAL, ESGOTO PREDIAL, DN 100 X 100 MM, JUNTA ELÁSTICA, FORNECIDO E INSTALADO EM PRUMADA DE ESGOTO SANITÁRIO OU VENTILAÇÃO. AF_12/2014</t>
  </si>
  <si>
    <t>LUVA, CPVC, SOLDÁVEL, DN 54MM, INSTALADO EM PRUMADA DE ÁGUA  FORNECIMENTO E INSTALAÇÃO. AF_12/2014</t>
  </si>
  <si>
    <t>LUVA DE TRANSIÇÃO, CPVC, SOLDÁVEL, DN 54MM X 2, INSTALADO EM PRUMADA DE ÁGUA  FORNECIMENTO E INSTALAÇÃO. AF_12/2014</t>
  </si>
  <si>
    <t>UNIÃO, CPVC, SOLDÁVEL, DN 54MM, INSTALADO EM PRUMADA DE ÁGUA  FORNECIMENTO E INSTALAÇÃO. AF_12/2014</t>
  </si>
  <si>
    <t>LUVA, CPVC, SOLDÁVEL, DN 73MM, INSTALADO EM PRUMADA DE ÁGUA  FORNECIMENTO E INSTALAÇÃO. AF_12/2014</t>
  </si>
  <si>
    <t>UNIÃO, CPVC, SOLDÁVEL, DN 73MM, INSTALADO EM PRUMADA DE ÁGUA  FORNECIMENTO E INSTALAÇÃO. AF_12/2014</t>
  </si>
  <si>
    <t>LUVA, CPVC, SOLDÁVEL, DN 89MM, INSTALADO EM PRUMADA DE ÁGUA  FORNECIMENTO E INSTALAÇÃO. AF_12/2014</t>
  </si>
  <si>
    <t>UNIÃO, CPVC, SOLDÁVEL, DN 89MM, INSTALADO EM PRUMADA DE ÁGUA  FORNECIMENTO E INSTALAÇÃO. AF_12/2014</t>
  </si>
  <si>
    <t>TÊ, CPVC, SOLDÁVEL, DN 35MM, INSTALADO EM PRUMADA DE ÁGUA  FORNECIMENTO E INSTALAÇÃO. AF_12/2014</t>
  </si>
  <si>
    <t>TE, CPVC, SOLDÁVEL, DN  42MM, INSTALADO EM PRUMADA DE ÁGUA  FORNECIMENTO E INSTALAÇÃO. AF_12/2014</t>
  </si>
  <si>
    <t>TÊ, CPVC, SOLDÁVEL, DN 54 MM, INSTALADO EM PRUMADA DE ÁGUA  FORNECIMENTO E INSTALAÇÃO. AF_12/2014</t>
  </si>
  <si>
    <t>TÊ, CPVC, SOLDÁVEL, DN 73MM, INSTALADO EM PRUMADA DE ÁGUA  FORNECIMENTO E INSTALAÇÃO. AF_12/2014</t>
  </si>
  <si>
    <t>TÊ, CPVC, SOLDÁVEL, DN 89MM, INSTALADO EM PRUMADA DE ÁGUA  FORNECIMENTO E INSTALAÇÃO. AF_12/2014</t>
  </si>
  <si>
    <t>JOELHO 90 GRAUS, PVC, SERIE NORMAL, ESGOTO PREDIAL, DN 100 MM, JUNTA ELÁSTICA, FORNECIDO E INSTALADO EM SUBCOLETOR AÉREO DE ESGOTO SANITÁRIO. AF_12/2014</t>
  </si>
  <si>
    <t>JOELHO 45 GRAUS, PVC, SERIE NORMAL, ESGOTO PREDIAL, DN 100 MM, JUNTA ELÁSTICA, FORNECIDO E INSTALADO EM SUBCOLETOR AÉREO DE ESGOTO SANITÁRIO. AF_12/2014</t>
  </si>
  <si>
    <t>CURVA CURTA 90 GRAUS, PVC, SERIE NORMAL, ESGOTO PREDIAL, DN 100 MM, JUNTA ELÁSTICA, FORNECIDO E INSTALADO EM SUBCOLETOR AÉREO DE ESGOTO SANITÁRIO. AF_12/2014</t>
  </si>
  <si>
    <t>CURVA LONGA 90 GRAUS, PVC, SERIE NORMAL, ESGOTO PREDIAL, DN 100 MM, JUNTA ELÁSTICA, FORNECIDO E INSTALADO EM SUBCOLETOR AÉREO DE ESGOTO SANITÁRIO. AF_12/2014</t>
  </si>
  <si>
    <t>JOELHO 90 GRAUS, PVC, SERIE NORMAL, ESGOTO PREDIAL, DN 150 MM, JUNTA ELÁSTICA, FORNECIDO E INSTALADO EM SUBCOLETOR AÉREO DE ESGOTO SANITÁRIO. AF_12/2014</t>
  </si>
  <si>
    <t>JOELHO 45 GRAUS, PVC, SERIE NORMAL, ESGOTO PREDIAL, DN 150 MM, JUNTA ELÁSTICA, FORNECIDO E INSTALADO EM SUBCOLETOR AÉREO DE ESGOTO SANITÁRIO. AF_12/2014</t>
  </si>
  <si>
    <t>LUVA SIMPLES, PVC, SERIE NORMAL, ESGOTO PREDIAL, DN 100 MM, JUNTA ELÁSTICA, FORNECIDO E INSTALADO EM SUBCOLETOR AÉREO DE ESGOTO SANITÁRIO. AF_12/2014</t>
  </si>
  <si>
    <t>LUVA DE CORRER, PVC, SERIE NORMAL, ESGOTO PREDIAL, DN 100 MM, JUNTA ELÁSTICA, FORNECIDO E INSTALADO EM SUBCOLETOR AÉREO DE ESGOTO SANITÁRIO. AF_12/2014</t>
  </si>
  <si>
    <t>LUVA DE CORRER, PVC, SERIE NORMAL, ESGOTO PREDIAL, DN 150 MM, JUNTA ELÁSTICA, FORNECIDO E INSTALADO EM SUBCOLETOR AÉREO DE ESGOTO SANITÁRIO. AF_12/2014</t>
  </si>
  <si>
    <t>TE, PVC, SERIE NORMAL, ESGOTO PREDIAL, DN 100 X 100 MM, JUNTA ELÁSTICA, FORNECIDO E INSTALADO EM SUBCOLETOR AÉREO DE ESGOTO SANITÁRIO. AF_12/2014</t>
  </si>
  <si>
    <t>JUNÇÃO SIMPLES, PVC, SERIE NORMAL, ESGOTO PREDIAL, DN 100 X 100 MM, JUNTA ELÁSTICA, FORNECIDO E INSTALADO EM SUBCOLETOR AÉREO DE ESGOTO SANITÁRIO. AF_12/2014</t>
  </si>
  <si>
    <t>TE, PVC, SERIE NORMAL, ESGOTO PREDIAL, DN 150 X 150 MM, JUNTA ELÁSTICA, FORNECIDO E INSTALADO EM SUBCOLETOR AÉREO DE ESGOTO SANITÁRIO. AF_12/2014</t>
  </si>
  <si>
    <t>JUNÇÃO SIMPLES, PVC, SERIE NORMAL, ESGOTO PREDIAL, DN 150 X 150 MM, JUNTA ELÁSTICA, FORNECIDO E INSTALADO EM SUBCOLETOR AÉREO DE ESGOTO SANITÁRIO. AF_12/2014</t>
  </si>
  <si>
    <t>JOELHO 90 GRAUS, PVC, SOLDÁVEL, DN 25MM, INSTALADO EM DRENO DE AR-CONDICIONADO - FORNECIMENTO E INSTALAÇÃO. AF_12/2014</t>
  </si>
  <si>
    <t>JOELHO 45 GRAUS, PVC, SOLDÁVEL, DN 25MM, INSTALADO EM DRENO DE AR-CONDICIONADO - FORNECIMENTO E INSTALAÇÃO. AF_12/2014</t>
  </si>
  <si>
    <t>LUVA, PVC, SOLDÁVEL, DN 25MM, INSTALADO EM DRENO DE AR-CONDICIONADO - FORNECIMENTO E INSTALAÇÃO. AF_12/2014</t>
  </si>
  <si>
    <t>TE, PVC, SOLDÁVEL, DN 25MM, INSTALADO EM DRENO DE AR-CONDICIONADO - FORNECIMENTO E INSTALAÇÃO. AF_12/2014</t>
  </si>
  <si>
    <t>LUVA COM BUCHA DE LATÃO, PVC, SOLDÁVEL, DN 32MM X 1 , INSTALADO EM RAMAL OU SUB-RAMAL DE ÁGUA   FORNECIMENTO E INSTALAÇÃO. AF_12/2014</t>
  </si>
  <si>
    <t>LUVA COM BUCHA DE LATÃO, PVC, SOLDÁVEL, DN 25MM X 3/4, INSTALADO EM PRUMADA DE ÁGUA - FORNECIMENTO E INSTALAÇÃO. AF_12/2014</t>
  </si>
  <si>
    <t>LUVA SOLDÁVEL E COM BUCHA DE LATÃO, PVC, SOLDÁVEL, DN 32MM X 1 , INSTALADO EM PRUMADA DE ÁGUA   FORNECIMENTO E INSTALAÇÃO. AF_12/2014</t>
  </si>
  <si>
    <t>JOELHO 90 GRAUS COM BUCHA DE LATÃO, PVC, SOLDÁVEL, DN 25MM, X 1/2 INSTALADO EM RAMAL OU SUB-RAMAL DE ÁGUA - FORNECIMENTO E INSTALAÇÃO. AF_12/2014</t>
  </si>
  <si>
    <t>TÊ COM BUCHA DE LATÃO NA BOLSA CENTRAL, PVC, SOLDÁVEL, DN 25MM X 3/4, INSTALADO EM RAMAL OU SUB-RAMAL DE ÁGUA - FORNECIMENTO E INSTALAÇÃO. AF_03/2015</t>
  </si>
  <si>
    <t>BUCHA DE REDUÇÃO, PVC, SOLDÁVEL, DN 40MM X 32MM, INSTALADO EM RAMAL OU SUB-RAMAL DE ÁGUA - FORNECIMENTO E INSTALAÇÃO. AF_03/2015</t>
  </si>
  <si>
    <t>COTOVELO DE COBRE, 90 GRAUS, SEM ANEL DE SOLDA, DN 22 MM, INSTALADO EM PRUMADA - FORNECIMENTO E INSTALAÇÃO. AF_12/2015_P</t>
  </si>
  <si>
    <t>COTOVELO DE COBRE, 90 GRAUS, SEM ANEL DE SOLDA, DN 28 MM, INSTALADO EM PRUMADA - FORNECIMENTO E INSTALAÇÃO. AF_12/2015_P</t>
  </si>
  <si>
    <t>COTOVELO DE COBRE, 90 GRAUS, SEM ANEL DE SOLDA, DN 35 MM, INSTALADO EM PRUMADA - FORNECIMENTO E INSTALAÇÃO. AF_12/2015_P</t>
  </si>
  <si>
    <t>COTOVELO DE COBRE, 90 GRAUS, SEM ANEL DE SOLDA, DN 42 MM, INSTALADO EM PRUMADA - FORNECIMENTO E INSTALAÇÃO. AF_12/2015_P</t>
  </si>
  <si>
    <t>COTOVELO DE COBRE, 90 GRAUS, SEM ANEL DE SOLDA, DN 54 MM, INSTALADO EM PRUMADA - FORNECIMENTO E INSTALAÇÃO. AF_12/2015_P</t>
  </si>
  <si>
    <t>COTOVELO DE COBRE, 90 GRAUS, SEM ANEL DE SOLDA, DN 66 MM, INSTALADO EM PRUMADA - FORNECIMENTO E INSTALAÇÃO. AF_12/2015_P</t>
  </si>
  <si>
    <t>LUVA DE COBRE, SEM ANEL DE SOLDA, DN 22 MM, INSTALADO EM PRUMADA - FORNECIMENTO E INSTALAÇÃO. AF_12/2015_P</t>
  </si>
  <si>
    <t>LUVA DE COBRE, SEM ANEL DE SOLDA, DN 28 MM, INSTALADO EM PRUMADA - FORNECIMENTO E INSTALAÇÃO. AF_12/2015_P</t>
  </si>
  <si>
    <t>LUVA DE COBRE, SEM ANEL DE SOLDA, DN 35 MM, INSTALADO EM PRUMADA - FORNECIMENTO E INSTALAÇÃO. AF_12/2015_P</t>
  </si>
  <si>
    <t>LUVA DE COBRE, SEM ANEL DE SOLDA, DN 42 MM, INSTALADO EM PRUMADA - FORNECIMENTO E INSTALAÇÃO. AF_12/2015_P</t>
  </si>
  <si>
    <t>LUVA DE COBRE, SEM ANEL DE SOLDA, DN 54 MM, INSTALADO EM PRUMADA - FORNECIMENTO E INSTALAÇÃO. AF_12/2015_P</t>
  </si>
  <si>
    <t>LUVA DE COBRE, SEM ANEL DE SOLDA, DN 66 MM, INSTALADO EM PRUMADA - FORNECIMENTO E INSTALAÇÃO. AF_12/2015_P</t>
  </si>
  <si>
    <t>TE DE COBRE, SEM ANEL DE SOLDA, DN 22 MM, INSTALADO EM PRUMADA - FORNECIMENTO E INSTALAÇÃO. AF_12/2015_P</t>
  </si>
  <si>
    <t>TE DE COBRE, SEM ANEL DE SOLDA, DN 28 MM, INSTALADO EM PRUMADA - FORNECIMENTO E INSTALAÇÃO. AF_12/2015_P</t>
  </si>
  <si>
    <t>TE DE COBRE, SEM ANEL DE SOLDA, DN 35 MM, INSTALADO EM PRUMADA - FORNECIMENTO E INSTALAÇÃO. AF_12/2015_P</t>
  </si>
  <si>
    <t>TE DE COBRE, SEM ANEL DE SOLDA, DN 42 MM, INSTALADO EM PRUMADA - FORNECIMENTO E INSTALAÇÃO. AF_12/2015_P</t>
  </si>
  <si>
    <t>TE DE COBRE, SEM ANEL DE SOLDA, DN 54 MM, INSTALADO EM PRUMADA - FORNECIMENTO E INSTALAÇÃO. AF_12/2015_P</t>
  </si>
  <si>
    <t>TE DE COBRE, SEM ANEL DE SOLDA, DN 66 MM, INSTALADO EM PRUMADA - FORNECIMENTO E INSTALAÇÃO. AF_12/2015_P</t>
  </si>
  <si>
    <t>COTOVELO DE COBRE, 90 GRAUS, SEM ANEL DE SOLDA, DN 15 MM, INSTALADO EM RAMAL DE DISTRIBUIÇÃO - FORNECIMENTO E INSTALAÇÃO. AF_12/2015_P</t>
  </si>
  <si>
    <t>COTOVELO DE COBRE, 90 GRAUS, SEM ANEL DE SOLDA, DN 22 MM, INSTALADO EM RAMAL DE DISTRIBUIÇÃO - FORNECIMENTO E INSTALAÇÃO. AF_12/2015_P</t>
  </si>
  <si>
    <t>COTOVELO DE COBRE, 90 GRAUS, SEM ANEL DE SOLDA, DN 28 MM, INSTALADO EM RAMAL DE DISTRIBUIÇÃO - FORNECIMENTO E INSTALAÇÃO. AF_12/2015_P</t>
  </si>
  <si>
    <t>LUVA DE COBRE, SEM ANEL DE SOLDA, DN 15 MM, INSTALADO EM RAMAL DE DISTRIBUIÇÃO - FORNECIMENTO E INSTALAÇÃO. AF_12/2015_P</t>
  </si>
  <si>
    <t>LUVA DE COBRE, SEM ANEL DE SOLDA, DN 22 MM, INSTALADO EM RAMAL DE DISTRIBUIÇÃO - FORNECIMENTO E INSTALAÇÃO. AF_12/2015_P</t>
  </si>
  <si>
    <t>LUVA DE COBRE, SEM ANEL DE SOLDA, DN 28 MM, INSTALADO EM RAMAL DE DISTRIBUIÇÃO - FORNECIMENTO E INSTALAÇÃO. AF_12/2015_P</t>
  </si>
  <si>
    <t>TE DE COBRE, SEM ANEL DE SOLDA, DN 15 MM, INSTALADO EM RAMAL DE DISTRIBUIÇÃO - FORNECIMENTO E INSTALAÇÃO. AF_12/2015_P</t>
  </si>
  <si>
    <t>TE DE COBRE, SEM ANEL DE SOLDA, DN 22 MM, INSTALADO EM RAMAL DE DISTRIBUIÇÃO - FORNECIMENTO E INSTALAÇÃO. AF_12/2015_P</t>
  </si>
  <si>
    <t>TE DE COBRE, SEM ANEL DE SOLDA, DN 28 MM, INSTALADO EM RAMAL DE DISTRIBUIÇÃO - FORNECIMENTO E INSTALAÇÃO. AF_12/2015_P</t>
  </si>
  <si>
    <t>COTOVELO DE COBRE, 90 GRAUS, SEM ANEL DE SOLDA, DN 15 MM, INSTALADO EM RAMAL E SUB-RAMAL - FORNECIMENTO E INSTALAÇÃO. AF_12/2015_P</t>
  </si>
  <si>
    <t>COTOVELO DE COBRE, 90 GRAUS, SEM ANEL DE SOLDA, DN 22 MM, INSTALADO EM RAMAL E SUB-RAMAL - FORNECIMENTO E INSTALAÇÃO. AF_12/2015_P</t>
  </si>
  <si>
    <t>COTOVELO DE COBRE, 90 GRAUS, SEM ANEL DE SOLDA, DN 28 MM, INSTALADO EM RAMAL E SUB-RAMAL - FORNECIMENTO E INSTALAÇÃO. AF_12/2015_P</t>
  </si>
  <si>
    <t>LUVA DE COBRE, SEM ANEL DE SOLDA, DN 15 MM, INSTALADO EM RAMAL E SUB-RAMAL - FORNECIMENTO E INSTALAÇÃO. AF_12/2015_P</t>
  </si>
  <si>
    <t>LUVA DE COBRE, SEM ANEL DE SOLDA, DN 22 MM, INSTALADO EM RAMAL E SUB-RAMAL - FORNECIMENTO E INSTALAÇÃO. AF_12/2015_P</t>
  </si>
  <si>
    <t>LUVA DE COBRE, SEM ANEL DE SOLDA, DN 28 MM, INSTALADO EM RAMAL E SUB-RAMAL - FORNECIMENTO E INSTALAÇÃO. AF_12/2015_P</t>
  </si>
  <si>
    <t>TE DE COBRE, SEM ANEL DE SOLDA, DN 15 MM, INSTALADO EM RAMAL E SUB-RAMAL - FORNECIMENTO E INSTALAÇÃO. AF_12/2015_P</t>
  </si>
  <si>
    <t>TE DE COBRE, SEM ANEL DE SOLDA, DN 22 MM, INSTALADO EM RAMAL E SUB-RAMAL - FORNECIMENTO E INSTALAÇÃO. AF_12/2015_P</t>
  </si>
  <si>
    <t>TE DE COBRE, SEM ANEL DE SOLDA, DN 28 MM, INSTALADO EM RAMAL E SUB-RAMAL - FORNECIMENTO E INSTALAÇÃO. AF_12/2015_P</t>
  </si>
  <si>
    <t>NIPLE, EM FERRO GALVANIZADO, DN 50 (2"), CONEXÃO ROSQUEADA, INSTALADO EM PRUMADAS - FORNECIMENTO E INSTALAÇÃO. AF_12/2015</t>
  </si>
  <si>
    <t>LUVA, EM FERRO GALVANIZADO, DN 50 (2"), CONEXÃO ROSQUEADA, INSTALADO EM PRUMADAS - FORNECIMENTO E INSTALAÇÃO. AF_12/2015</t>
  </si>
  <si>
    <t>NIPLE, EM FERRO GALVANIZADO, DN 65 (2 1/2"), CONEXÃO ROSQUEADA, INSTALADO EM PRUMADAS - FORNECIMENTO E INSTALAÇÃO. AF_12/2015</t>
  </si>
  <si>
    <t>LUVA, EM FERRO GALVANIZADO, DN 65 (2 1/2"), CONEXÃO ROSQUEADA, INSTALADO EM PRUMADAS - FORNECIMENTO E INSTALAÇÃO. AF_12/2015</t>
  </si>
  <si>
    <t>NIPLE, EM FERRO GALVANIZADO, DN 80 (3"), CONEXÃO ROSQUEADA, INSTALADO EM PRUMADAS - FORNECIMENTO E INSTALAÇÃO. AF_12/2015</t>
  </si>
  <si>
    <t>LUVA, EM FERRO GALVANIZADO, DN 80 (3"), CONEXÃO ROSQUEADA, INSTALADO EM PRUMADAS - FORNECIMENTO E INSTALAÇÃO. AF_12/2015</t>
  </si>
  <si>
    <t>JOELHO 45 GRAUS, EM FERRO GALVANIZADO, DN 50 (2"), CONEXÃO ROSQUEADA, INSTALADO EM PRUMADAS - FORNECIMENTO E INSTALAÇÃO. AF_12/2015</t>
  </si>
  <si>
    <t>JOELHO 90 GRAUS, EM FERRO GALVANIZADO, DN 50 (2"), CONEXÃO ROSQUEADA, INSTALADO EM PRUMADAS - FORNECIMENTO E INSTALAÇÃO. AF_12/2015</t>
  </si>
  <si>
    <t>JOELHO 45 GRAUS, EM FERRO GALVANIZADO, DN 65 (2 1/2"), CONEXÃO ROSQUEADA, INSTALADO EM PRUMADAS - FORNECIMENTO E INSTALAÇÃO. AF_12/2015</t>
  </si>
  <si>
    <t>JOELHO 90 GRAUS, EM FERRO GALVANIZADO, DN 65 (2 1/2"), CONEXÃO ROSQUEADA, INSTALADO EM PRUMADAS - FORNECIMENTO E INSTALAÇÃO. AF_12/2015</t>
  </si>
  <si>
    <t>JOELHO 45 GRAUS, EM FERRO GALVANIZADO, DN 80 (3"), CONEXÃO ROSQUEADA, INSTALADO EM PRUMADAS - FORNECIMENTO E INSTALAÇÃO. AF_12/2015</t>
  </si>
  <si>
    <t>JOELHO 90 GRAUS, EM FERRO GALVANIZADO, DN 80 (3"), CONEXÃO ROSQUEADA, INSTALADO EM PRUMADAS - FORNECIMENTO E INSTALAÇÃO. AF_12/2015</t>
  </si>
  <si>
    <t>TÊ, EM FERRO GALVANIZADO, DN 50 (2"), CONEXÃO ROSQUEADA, INSTALADO EM PRUMADAS - FORNECIMENTO E INSTALAÇÃO. AF_12/2015</t>
  </si>
  <si>
    <t>TÊ, EM FERRO GALVANIZADO, DN 65 (2 1/2"), CONEXÃO ROSQUEADA, INSTALADO EM PRUMADAS - FORNECIMENTO E INSTALAÇÃO. AF_12/2015</t>
  </si>
  <si>
    <t>TÊ, EM FERRO GALVANIZADO, DN 80 (3"), CONEXÃO ROSQUEADA, INSTALADO EM PRUMADAS - FORNECIMENTO E INSTALAÇÃO. AF_12/2015</t>
  </si>
  <si>
    <t>NIPLE, EM FERRO GALVANIZADO, DN 25 (1"), CONEXÃO ROSQUEADA, INSTALADO EM REDE DE ALIMENTAÇÃO PARA HIDRANTE - FORNECIMENTO E INSTALAÇÃO. AF_12/2015</t>
  </si>
  <si>
    <t>LUVA, EM FERRO GALVANIZADO, DN 25 (1"), CONEXÃO ROSQUEADA, INSTALADO EM REDE DE ALIMENTAÇÃO PARA HIDRANTE - FORNECIMENTO E INSTALAÇÃO. AF_12/2015</t>
  </si>
  <si>
    <t>NIPLE, EM FERRO GALVANIZADO, DN 32 (1 1/4"), CONEXÃO ROSQUEADA, INSTALADO EM REDE DE ALIMENTAÇÃO PARA HIDRANTE - FORNECIMENTO E INSTALAÇÃO. AF_12/2015</t>
  </si>
  <si>
    <t>LUVA, EM FERRO GALVANIZADO, DN 32 (1 1/4"), CONEXÃO ROSQUEADA, INSTALADO EM REDE DE ALIMENTAÇÃO PARA HIDRANTE - FORNECIMENTO E INSTALAÇÃO. AF_12/2015</t>
  </si>
  <si>
    <t>NIPLE, EM FERRO GALVANIZADO, DN 40 (1 1/2"), CONEXÃO ROSQUEADA, INSTALADO EM REDE DE ALIMENTAÇÃO PARA HIDRANTE - FORNECIMENTO E INSTALAÇÃO. AF_12/2015</t>
  </si>
  <si>
    <t>LUVA, EM FERRO GALVANIZADO, DN 40 (1 1/2"), CONEXÃO ROSQUEADA, INSTALADO EM REDE DE ALIMENTAÇÃO PARA HIDRANTE - FORNECIMENTO E INSTALAÇÃO. AF_12/2015</t>
  </si>
  <si>
    <t>NIPLE, EM FERRO GALVANIZADO, DN 50 (2"), CONEXÃO ROSQUEADA, INSTALADO EM REDE DE ALIMENTAÇÃO PARA HIDRANTE - FORNECIMENTO E INSTALAÇÃO. AF_12/2015</t>
  </si>
  <si>
    <t>LUVA, EM FERRO GALVANIZADO, DN 50 (2"), CONEXÃO ROSQUEADA, INSTALADO EM REDE DE ALIMENTAÇÃO PARA HIDRANTE - FORNECIMENTO E INSTALAÇÃO. AF_12/2015</t>
  </si>
  <si>
    <t>NIPLE, EM FERRO GALVANIZADO, DN 65 (2 1/2"), CONEXÃO ROSQUEADA, INSTALADO EM REDE DE ALIMENTAÇÃO PARA HIDRANTE - FORNECIMENTO E INSTALAÇÃO. AF_12/2015</t>
  </si>
  <si>
    <t>LUVA, EM FERRO GALVANIZADO, DN 65 (2 1/2"), CONEXÃO ROSQUEADA, INSTALADO EM REDE DE ALIMENTAÇÃO PARA HIDRANTE - FORNECIMENTO E INSTALAÇÃO. AF_12/2015</t>
  </si>
  <si>
    <t>NIPLE, EM FERRO GALVANIZADO, DN 80 (3"), CONEXÃO ROSQUEADA, INSTALADO EM REDE DE ALIMENTAÇÃO PARA HIDRANTE - FORNECIMENTO E INSTALAÇÃO. AF_12/2015</t>
  </si>
  <si>
    <t>LUVA, EM FERRO GALVANIZADO, DN 80 (3"), CONEXÃO ROSQUEADA, INSTALADO EM REDE DE ALIMENTAÇÃO PARA HIDRANTE - FORNECIMENTO E INSTALAÇÃO. AF_12/2015</t>
  </si>
  <si>
    <t>JOELHO 45 GRAUS, EM FERRO GALVANIZADO, DN 25 (1"), CONEXÃO ROSQUEADA, INSTALADO EM REDE DE ALIMENTAÇÃO PARA HIDRANTE - FORNECIMENTO E INSTALAÇÃO. AF_12/2015</t>
  </si>
  <si>
    <t>JOELHO 90 GRAUS, EM FERRO GALVANIZADO, DN 25 (1"), CONEXÃO ROSQUEADA, INSTALADO EM REDE DE ALIMENTAÇÃO PARA HIDRANTE - FORNECIMENTO E INSTALAÇÃO. AF_12/2015</t>
  </si>
  <si>
    <t>JOELHO 45 GRAUS, EM FERRO GALVANIZADO, DN 32 (1 1/4"), CONEXÃO ROSQUEADA, INSTALADO EM REDE DE ALIMENTAÇÃO PARA HIDRANTE - FORNECIMENTO E INSTALAÇÃO. AF_12/2015</t>
  </si>
  <si>
    <t>JOELHO 90 GRAUS, EM FERRO GALVANIZADO, DN 32 (1 1/4"), CONEXÃO ROSQUEADA, INSTALADO EM REDE DE ALIMENTAÇÃO PARA HIDRANTE - FORNECIMENTO E INSTALAÇÃO. AF_12/2015</t>
  </si>
  <si>
    <t>JOELHO 45 GRAUS, EM FERRO GALVANIZADO, DN 40 (1 1/2"), CONEXÃO ROSQUEADA, INSTALADO EM REDE DE ALIMENTAÇÃO PARA HIDRANTE - FORNECIMENTO E INSTALAÇÃO. AF_12/2015</t>
  </si>
  <si>
    <t>JOELHO 90 GRAUS, EM FERRO GALVANIZADO, DN 40 (1 1/2"), CONEXÃO ROSQUEADA, INSTALADO EM REDE DE ALIMENTAÇÃO PARA HIDRANTE - FORNECIMENTO E INSTALAÇÃO. AF_12/2015</t>
  </si>
  <si>
    <t>JOELHO 45 GRAUS, EM FERRO GALVANIZADO, DN 50 (2"), CONEXÃO ROSQUEADA, INSTALADO EM REDE DE ALIMENTAÇÃO PARA HIDRANTE - FORNECIMENTO E INSTALAÇÃO. AF_12/2015</t>
  </si>
  <si>
    <t>JOELHO 90 GRAUS, EM FERRO GALVANIZADO, DN 50 (2"), CONEXÃO ROSQUEADA, INSTALADO EM REDE DE ALIMENTAÇÃO PARA HIDRANTE - FORNECIMENTO E INSTALAÇÃO. AF_12/2015</t>
  </si>
  <si>
    <t>JOELHO 45 GRAUS, EM FERRO GALVANIZADO, DN 65 (2 1/2"), CONEXÃO ROSQUEADA, INSTALADO EM REDE DE ALIMENTAÇÃO PARA HIDRANTE - FORNECIMENTO E INSTALAÇÃO. AF_12/2015</t>
  </si>
  <si>
    <t>JOELHO 90 GRAUS, EM FERRO GALVANIZADO, DN 65 (2 1/2"), CONEXÃO ROSQUEADA, INSTALADO EM REDE DE ALIMENTAÇÃO PARA HIDRANTE - FORNECIMENTO E INSTALAÇÃO. AF_12/2015</t>
  </si>
  <si>
    <t>JOELHO 45 GRAUS, EM FERRO GALVANIZADO, CONEXÃO ROSQUEADA, DN 80 (3"), INSTALADO EM REDE DE ALIMENTAÇÃO PARA HIDRANTE - FORNECIMENTO E INSTALAÇÃO. AF_12/2015</t>
  </si>
  <si>
    <t>JOELHO 90 GRAUS, EM FERRO GALVANIZADO, CONEXÃO ROSQUEADA, DN 80 (3"), INSTALADO EM REDE DE ALIMENTAÇÃO PARA HIDRANTE - FORNECIMENTO E INSTALAÇÃO. AF_12/2015</t>
  </si>
  <si>
    <t>TÊ, EM FERRO GALVANIZADO, CONEXÃO ROSQUEADA, DN 25 (1"), INSTALADO EM REDE DE ALIMENTAÇÃO PARA HIDRANTE - FORNECIMENTO E INSTALAÇÃO. AF_12/2015</t>
  </si>
  <si>
    <t>TÊ, EM FERRO GALVANIZADO, CONEXÃO ROSQUEADA, DN 32 (1 1/4"), INSTALADO EM REDE DE ALIMENTAÇÃO PARA HIDRANTE - FORNECIMENTO E INSTALAÇÃO. AF_12/2015</t>
  </si>
  <si>
    <t>TÊ, EM FERRO GALVANIZADO, CONEXÃO ROSQUEADA, DN 40 (1 1/2"), INSTALADO EM REDE DE ALIMENTAÇÃO PARA HIDRANTE - FORNECIMENTO E INSTALAÇÃO. AF_12/2015</t>
  </si>
  <si>
    <t>TÊ, EM FERRO GALVANIZADO, CONEXÃO ROSQUEADA, DN 50 (2"), INSTALADO EM REDE DE ALIMENTAÇÃO PARA HIDRANTE - FORNECIMENTO E INSTALAÇÃO. AF_12/2015</t>
  </si>
  <si>
    <t>TÊ, EM FERRO GALVANIZADO, CONEXÃO ROSQUEADA, DN 65 (2 1/2"), INSTALADO EM REDE DE ALIMENTAÇÃO PARA HIDRANTE - FORNECIMENTO E INSTALAÇÃO. AF_12/2015</t>
  </si>
  <si>
    <t>TÊ, EM FERRO GALVANIZADO, CONEXÃO ROSQUEADA, DN 80 (3"), INSTALADO EM REDE DE ALIMENTAÇÃO PARA HIDRANTE - FORNECIMENTO E INSTALAÇÃO. AF_12/2015</t>
  </si>
  <si>
    <t>NIPLE, EM FERRO GALVANIZADO, CONEXÃO ROSQUEADA, DN 25 (1"), INSTALADO EM REDE DE ALIMENTAÇÃO PARA SPRINKLER - FORNECIMENTO E INSTALAÇÃO. AF_12/2015</t>
  </si>
  <si>
    <t>LUVA, EM FERRO GALVANIZADO, CONEXÃO ROSQUEADA, DN 25 (1"), INSTALADO EM REDE DE ALIMENTAÇÃO PARA SPRINKLER - FORNECIMENTO E INSTALAÇÃO. AF_12/2015</t>
  </si>
  <si>
    <t>NIPLE, EM FERRO GALVANIZADO, CONEXÃO ROSQUEADA, DN 32 (1 1/4"), INSTALADO EM REDE DE ALIMENTAÇÃO PARA SPRINKLER - FORNECIMENTO E INSTALAÇÃO. AF_12/2015</t>
  </si>
  <si>
    <t>LUVA, EM FERRO GALVANIZADO, CONEXÃO ROSQUEADA, DN 32 (1 1/4"), INSTALADO EM REDE DE ALIMENTAÇÃO PARA SPRINKLER - FORNECIMENTO E INSTALAÇÃO. AF_12/2015</t>
  </si>
  <si>
    <t>NIPLE, EM FERRO GALVANIZADO, CONEXÃO ROSQUEADA, DN 40 (1 1/2"), INSTALADO EM REDE DE ALIMENTAÇÃO PARA SPRINKLER - FORNECIMENTO E INSTALAÇÃO. AF_12/2015</t>
  </si>
  <si>
    <t>LUVA, EM FERRO GALVANIZADO, CONEXÃO ROSQUEADA, DN 40 (1 1/2"), INSTALADO EM REDE DE ALIMENTAÇÃO PARA SPRINKLER - FORNECIMENTO E INSTALAÇÃO. AF_12/2015</t>
  </si>
  <si>
    <t>NIPLE, EM FERRO GALVANIZADO, CONEXÃO ROSQUEADA, DN 50 (2"), INSTALADO EM REDE DE ALIMENTAÇÃO PARA SPRINKLER - FORNECIMENTO E INSTALAÇÃO. AF_12/2015</t>
  </si>
  <si>
    <t>LUVA, EM FERRO GALVANIZADO, CONEXÃO ROSQUEADA, DN 50 (2"), INSTALADO EM REDE DE ALIMENTAÇÃO PARA SPRINKLER - FORNECIMENTO E INSTALAÇÃO. AF_12/2015</t>
  </si>
  <si>
    <t>NIPLE, EM FERRO GALVANIZADO, CONEXÃO ROSQUEADA, DN 65 (2 1/2"), INSTALADO EM REDE DE ALIMENTAÇÃO PARA SPRINKLER - FORNECIMENTO E INSTALAÇÃO. AF_12/2015</t>
  </si>
  <si>
    <t>LUVA, EM FERRO GALVANIZADO, CONEXÃO ROSQUEADA, DN 65 (2 1/2"), INSTALADO EM REDE DE ALIMENTAÇÃO PARA SPRINKLER - FORNECIMENTO E INSTALAÇÃO. AF_12/2015</t>
  </si>
  <si>
    <t>NIPLE, EM FERRO GALVANIZADO, CONEXÃO ROSQUEADA, DN 80 (3"), INSTALADO EM REDE DE ALIMENTAÇÃO PARA SPRINKLER - FORNECIMENTO E INSTALAÇÃO. AF_12/2015</t>
  </si>
  <si>
    <t>LUVA, EM FERRO GALVANIZADO, CONEXÃO ROSQUEADA, DN 80 (3"), INSTALADO EM REDE DE ALIMENTAÇÃO PARA SPRINKLER - FORNECIMENTO E INSTALAÇÃO. AF_12/2015</t>
  </si>
  <si>
    <t>JOELHO 45 GRAUS, EM FERRO GALVANIZADO, CONEXÃO ROSQUEADA, DN 25 (1"), INSTALADO EM REDE DE ALIMENTAÇÃO PARA SPRINKLER - FORNECIMENTO E INSTALAÇÃO. AF_12/2015</t>
  </si>
  <si>
    <t>JOELHO 90 GRAUS, EM FERRO GALVANIZADO, CONEXÃO ROSQUEADA, DN 25 (1"), INSTALADO EM REDE DE ALIMENTAÇÃO PARA SPRINKLER - FORNECIMENTO E INSTALAÇÃO. AF_12/2015</t>
  </si>
  <si>
    <t>JOELHO 45 GRAUS, EM FERRO GALVANIZADO, CONEXÃO ROSQUEADA, DN 32 (1 1/4"), INSTALADO EM REDE DE ALIMENTAÇÃO PARA SPRINKLER - FORNECIMENTO E INSTALAÇÃO. AF_12/2015</t>
  </si>
  <si>
    <t>JOELHO 90 GRAUS, EM FERRO GALVANIZADO, CONEXÃO ROSQUEADA, DN 32 (1 1/4"), INSTALADO EM REDE DE ALIMENTAÇÃO PARA SPRINKLER - FORNECIMENTO E INSTALAÇÃO. AF_12/2015</t>
  </si>
  <si>
    <t>JOELHO 45 GRAUS, EM FERRO GALVANIZADO, CONEXÃO ROSQUEADA, DN 40 (1 1/2"), INSTALADO EM REDE DE ALIMENTAÇÃO PARA SPRINKLER - FORNECIMENTO E INSTALAÇÃO. AF_12/2015</t>
  </si>
  <si>
    <t>JOELHO 90 GRAUS, EM FERRO GALVANIZADO, CONEXÃO ROSQUEADA, DN 40 (1 1/2"), INSTALADO EM REDE DE ALIMENTAÇÃO PARA SPRINKLER - FORNECIMENTO E INSTALAÇÃO. AF_12/2015</t>
  </si>
  <si>
    <t>JOELHO 45 GRAUS, EM FERRO GALVANIZADO, CONEXÃO ROSQUEADA, DN 50 (2"), INSTALADO EM REDE DE ALIMENTAÇÃO PARA SPRINKLER - FORNECIMENTO E INSTALAÇÃO. AF_12/2015</t>
  </si>
  <si>
    <t>JOELHO 90 GRAUS, EM FERRO GALVANIZADO, CONEXÃO ROSQUEADA, DN 50 (2"), INSTALADO EM REDE DE ALIMENTAÇÃO PARA SPRINKLER - FORNECIMENTO E INSTALAÇÃO. AF_12/2015</t>
  </si>
  <si>
    <t>JOELHO 45 GRAUS, EM FERRO GALVANIZADO, CONEXÃO ROSQUEADA, DN 65 (2 1/2"), INSTALADO EM REDE DE ALIMENTAÇÃO PARA SPRINKLER - FORNECIMENTO E INSTALAÇÃO. AF_12/2015</t>
  </si>
  <si>
    <t>JOELHO 90 GRAUS, EM FERRO GALVANIZADO, CONEXÃO ROSQUEADA, DN 65 (2 1/2"), INSTALADO EM REDE DE ALIMENTAÇÃO PARA SPRINKLER - FORNECIMENTO E INSTALAÇÃO. AF_12/2015</t>
  </si>
  <si>
    <t>JOELHO 45 GRAUS, EM FERRO GALVANIZADO, CONEXÃO ROSQUEADA, DN 80 (3"), INSTALADO EM REDE DE ALIMENTAÇÃO PARA SPRINKLER - FORNECIMENTO E INSTALAÇÃO. AF_12/2015</t>
  </si>
  <si>
    <t>JOELHO 90 GRAUS, EM FERRO GALVANIZADO, CONEXÃO ROSQUEADA, DN 80 (3"), INSTALADO EM REDE DE ALIMENTAÇÃO PARA SPRINKLER - FORNECIMENTO E INSTALAÇÃO. AF_12/2015</t>
  </si>
  <si>
    <t>TÊ, EM FERRO GALVANIZADO, CONEXÃO ROSQUEADA, DN 25 (1"), INSTALADO EM REDE DE ALIMENTAÇÃO PARA SPRINKLER - FORNECIMENTO E INSTALAÇÃO. AF_12/2015</t>
  </si>
  <si>
    <t>TÊ, EM FERRO GALVANIZADO, CONEXÃO ROSQUEADA, DN 32 (1 1/4"), INSTALADO EM REDE DE ALIMENTAÇÃO PARA SPRINKLER - FORNECIMENTO E INSTALAÇÃO. AF_12/2015</t>
  </si>
  <si>
    <t>TÊ, EM FERRO GALVANIZADO, CONEXÃO ROSQUEADA, DN 40 (1 1/2"), INSTALADO EM REDE DE ALIMENTAÇÃO PARA SPRINKLER - FORNECIMENTO E INSTALAÇÃO. AF_12/2015</t>
  </si>
  <si>
    <t>TÊ, EM FERRO GALVANIZADO, CONEXÃO ROSQUEADA, DN 50 (2"), INSTALADO EM REDE DE ALIMENTAÇÃO PARA SPRINKLER - FORNECIMENTO E INSTALAÇÃO. AF_12/2015</t>
  </si>
  <si>
    <t>TÊ, EM FERRO GALVANIZADO, CONEXÃO ROSQUEADA, DN 65 (2 1/2"), INSTALADO EM REDE DE ALIMENTAÇÃO PARA SPRINKLER - FORNECIMENTO E INSTALAÇÃO. AF_12/2015</t>
  </si>
  <si>
    <t>TÊ, EM FERRO GALVANIZADO, CONEXÃO ROSQUEADA, DN 80 (3"), INSTALADO EM REDE DE ALIMENTAÇÃO PARA SPRINKLER - FORNECIMENTO E INSTALAÇÃO. AF_12/2015</t>
  </si>
  <si>
    <t>NIPLE, EM FERRO GALVANIZADO, CONEXÃO ROSQUEADA, DN 15 (1/2"), INSTALADO EM RAMAIS E SUB-RAMAIS DE GÁS - FORNECIMENTO E INSTALAÇÃO. AF_12/2015</t>
  </si>
  <si>
    <t>LUVA, EM FERRO GALVANIZADO, CONEXÃO ROSQUEADA, DN 15 (1/2"), INSTALADO EM RAMAIS E SUB-RAMAIS DE GÁS - FORNECIMENTO E INSTALAÇÃO. AF_12/2015</t>
  </si>
  <si>
    <t>NIPLE, EM FERRO GALVANIZADO, CONEXÃO ROSQUEADA, DN 20 (3/4"), INSTALADO EM RAMAIS E SUB-RAMAIS DE GÁS - FORNECIMENTO E INSTALAÇÃO. AF_12/2015</t>
  </si>
  <si>
    <t>LUVA, EM FERRO GALVANIZADO, CONEXÃO ROSQUEADA, DN 20 (3/4"), INSTALADO EM RAMAIS E SUB-RAMAIS DE GÁS - FORNECIMENTO E INSTALAÇÃO. AF_12/2015</t>
  </si>
  <si>
    <t>NIPLE, EM FERRO GALVANIZADO, CONEXÃO ROSQUEADA, DN 25 (1"), INSTALADO EM RAMAIS E SUB-RAMAIS DE GÁS - FORNECIMENTO E INSTALAÇÃO. AF_12/2015</t>
  </si>
  <si>
    <t>LUVA, EM FERRO GALVANIZADO, CONEXÃO ROSQUEADA, DN 25 (1"), INSTALADO EM RAMAIS E SUB-RAMAIS DE GÁS - FORNECIMENTO E INSTALAÇÃO. AF_12/2015</t>
  </si>
  <si>
    <t>JOELHO 45 GRAUS, EM FERRO GALVANIZADO, CONEXÃO ROSQUEADA, DN 15 (1/2"), INSTALADO EM RAMAIS E SUB-RAMAIS DE GÁS - FORNECIMENTO E INSTALAÇÃO. AF_12/2015</t>
  </si>
  <si>
    <t>JOELHO 90 GRAUS, EM FERRO GALVANIZADO, CONEXÃO ROSQUEADA, DN 15 (1/2"), INSTALADO EM RAMAIS E SUB-RAMAIS DE GÁS - FORNECIMENTO E INSTALAÇÃO. AF_12/2015</t>
  </si>
  <si>
    <t>JOELHO 45 GRAUS, EM FERRO GALVANIZADO, CONEXÃO ROSQUEADA, DN 20 (3/4"), INSTALADO EM RAMAIS E SUB-RAMAIS DE GÁS - FORNECIMENTO E INSTALAÇÃO. AF_12/2015</t>
  </si>
  <si>
    <t>JOELHO 90 GRAUS, EM FERRO GALVANIZADO, CONEXÃO ROSQUEADA, DN 20 (3/4"), INSTALADO EM RAMAIS E SUB-RAMAIS DE GÁS - FORNECIMENTO E INSTALAÇÃO. AF_12/2015</t>
  </si>
  <si>
    <t>JOELHO 45 GRAUS, EM FERRO GALVANIZADO, CONEXÃO ROSQUEADA, DN 25 (1"), INSTALADO EM RAMAIS E SUB-RAMAIS DE GÁS - FORNECIMENTO E INSTALAÇÃO. AF_12/2015</t>
  </si>
  <si>
    <t>JOELHO 90 GRAUS, EM FERRO GALVANIZADO, CONEXÃO ROSQUEADA, DN 25 (1"), INSTALADO EM RAMAIS E SUB-RAMAIS DE GÁS - FORNECIMENTO E INSTALAÇÃO. AF_12/2015</t>
  </si>
  <si>
    <t>TÊ, EM FERRO GALVANIZADO, CONEXÃO ROSQUEADA, DN 15 (1/2"), INSTALADO EM RAMAIS E SUB-RAMAIS DE GÁS - FORNECIMENTO E INSTALAÇÃO. AF_12/2015</t>
  </si>
  <si>
    <t>TÊ, EM FERRO GALVANIZADO, CONEXÃO ROSQUEADA, DN 20 (3/4"), INSTALADO EM RAMAIS E SUB-RAMAIS DE GÁS - FORNECIMENTO E INSTALAÇÃO. AF_12/2015</t>
  </si>
  <si>
    <t>TÊ, EM FERRO GALVANIZADO, CONEXÃO ROSQUEADA, DN 25 (1"), INSTALADO EM RAMAIS E SUB-RAMAIS DE GÁS - FORNECIMENTO E INSTALAÇÃO. AF_12/2015</t>
  </si>
  <si>
    <t>UNIÃO, EM FERRO GALVANIZADO, DN 50 (2"), CONEXÃO ROSQUEADA, INSTALADO EM PRUMADAS - FORNECIMENTO E INSTALAÇÃO. AF_12/2015</t>
  </si>
  <si>
    <t>UNIÃO, EM FERRO GALVANIZADO, DN 65 (2 1/2"), CONEXÃO ROSQUEADA, INSTALADO EM PRUMADAS - FORNECIMENTO E INSTALAÇÃO. AF_12/2015</t>
  </si>
  <si>
    <t>UNIÃO, EM FERRO GALVANIZADO, DN 80 (3"), CONEXÃO ROSQUEADA, INSTALADO EM PRUMADAS - FORNECIMENTO E INSTALAÇÃO. AF_12/2015</t>
  </si>
  <si>
    <t>UNIÃO, EM FERRO GALVANIZADO, DN 25 (1"), CONEXÃO ROSQUEADA, INSTALADO EM REDE DE ALIMENTAÇÃO PARA HIDRANTE - FORNECIMENTO E INSTALAÇÃO. AF_12/2015</t>
  </si>
  <si>
    <t>UNIÃO, EM FERRO GALVANIZADO, DN 32 (1 1/4"), CONEXÃO ROSQUEADA, INSTALADO EM REDE DE ALIMENTAÇÃO PARA HIDRANTE - FORNECIMENTO E INSTALAÇÃO. AF_12/2015</t>
  </si>
  <si>
    <t>UNIÃO, EM FERRO GALVANIZADO, DN 40 (1 1/2"), CONEXÃO ROSQUEADA, INSTALADO EM REDE DE ALIMENTAÇÃO PARA HIDRANTE - FORNECIMENTO E INSTALAÇÃO. AF_12/2015</t>
  </si>
  <si>
    <t>UNIÃO, EM FERRO GALVANIZADO, DN 50 (2"), CONEXÃO ROSQUEADA, INSTALADO EM REDE DE ALIMENTAÇÃO PARA HIDRANTE - FORNECIMENTO E INSTALAÇÃO. AF_12/2015</t>
  </si>
  <si>
    <t>UNIÃO, EM FERRO GALVANIZADO, DN 65 (2 1/2"), CONEXÃO ROSQUEADA, INSTALADO EM REDE DE ALIMENTAÇÃO PARA HIDRANTE - FORNECIMENTO E INSTALAÇÃO. AF_12/2015</t>
  </si>
  <si>
    <t>UNIÃO, EM FERRO GALVANIZADO, DN 80 (3"), CONEXÃO ROSQUEADA, INSTALADO EM REDE DE ALIMENTAÇÃO PARA HIDRANTE - FORNECIMENTO E INSTALAÇÃO. AF_12/2015</t>
  </si>
  <si>
    <t>UNIÃO, EM FERRO GALVANIZADO, CONEXÃO ROSQUEADA, DN 25 (1"), INSTALADO EM REDE DE ALIMENTAÇÃO PARA SPRINKLER - FORNECIMENTO E INSTALAÇÃO. AF_12/2015</t>
  </si>
  <si>
    <t>UNIÃO, EM FERRO GALVANIZADO, CONEXÃO ROSQUEADA, DN 32 (1 1/4"), INSTALADO EM REDE DE ALIMENTAÇÃO PARA SPRINKLER - FORNECIMENTO E INSTALAÇÃO. AF_12/2015</t>
  </si>
  <si>
    <t>UNIÃO, EM FERRO GALVANIZADO, CONEXÃO ROSQUEADA, DN 40 (1 1/2"), INSTALADO EM REDE DE ALIMENTAÇÃO PARA SPRINKLER - FORNECIMENTO E INSTALAÇÃO. AF_12/2015</t>
  </si>
  <si>
    <t>UNIÃO, EM FERRO GALVANIZADO, CONEXÃO ROSQUEADA, DN 50 (2"), INSTALADO EM REDE DE ALIMENTAÇÃO PARA SPRINKLER - FORNECIMENTO E INSTALAÇÃO. AF_12/2015</t>
  </si>
  <si>
    <t>UNIÃO, EM FERRO GALVANIZADO, CONEXÃO ROSQUEADA, DN 65 (2 1/2"), INSTALADO EM REDE DE ALIMENTAÇÃO PARA SPRINKLER - FORNECIMENTO E INSTALAÇÃO. AF_12/2015</t>
  </si>
  <si>
    <t>UNIÃO, EM FERRO GALVANIZADO, CONEXÃO ROSQUEADA, DN 80 (3"), INSTALADO EM REDE DE ALIMENTAÇÃO PARA SPRINKLER - FORNECIMENTO E INSTALAÇÃO. AF_12/2015</t>
  </si>
  <si>
    <t>UNIÃO, EM FERRO GALVANIZADO, CONEXÃO ROSQUEADA, DN 15 (1/2"), INSTALADO EM RAMAIS E SUB-RAMAIS DE GÁS - FORNECIMENTO E INSTALAÇÃO. AF_12/2015</t>
  </si>
  <si>
    <t>UNIÃO, EM FERRO GALVANIZADO, CONEXÃO ROSQUEADA, DN 20 (3/4"), INSTALADO EM RAMAIS E SUB-RAMAIS DE GÁS - FORNECIMENTO E INSTALAÇÃO. AF_12/2015</t>
  </si>
  <si>
    <t>UNIÃO, EM FERRO GALVANIZADO, CONEXÃO ROSQUEADA, DN 25 (1"), INSTALADO EM RAMAIS E SUB-RAMAIS DE GÁS - FORNECIMENTO E INSTALAÇÃO. AF_12/2015</t>
  </si>
  <si>
    <t>LUVA DE REDUÇÃO, EM FERRO GALVANIZADO, 2" X 1.1/2", CONEXÃO ROSQUEADA, INSTALADO EM PRUMADAS - FORNECIMENTO E INSTALAÇÃO. AF_12/2015</t>
  </si>
  <si>
    <t>LUVA DE REDUÇÃO, EM FERRO GALVANIZADO, 2" X 1.1/4", CONEXÃO ROSQUEADA, INSTALADO EM PRUMADAS - FORNECIMENTO E INSTALAÇÃO. AF_12/2015</t>
  </si>
  <si>
    <t>LUVA DE REDUÇÃO, EM FERRO GALVANIZADO, 2" X 1", CONEXÃO ROSQUEADA, INSTALADO EM PRUMADAS - FORNECIMENTO E INSTALAÇÃO. AF_12/2015</t>
  </si>
  <si>
    <t>LUVA DE REDUÇÃO, EM FERRO GALVANIZADO, 2.1/2" X 1.1/2", CONEXÃO ROSQUEADA, INSTALADO EM PRUMADAS - FORNECIMENTO E INSTALAÇÃO. AF_12/2015</t>
  </si>
  <si>
    <t>LUVA DE REDUÇÃO, EM FERRO GALVANIZADO, 2.1/2" X 2", CONEXÃO ROSQUEADA, INSTALADO EM PRUMADAS - FORNECIMENTO E INSTALAÇÃO. AF_12/2015</t>
  </si>
  <si>
    <t>LUVA DE REDUÇÃO, EM FERRO GALVANIZADO, 3" X 1.1/2", CONEXÃO ROSQUEADA, INSTALADO EM PRUMADAS - FORNECIMENTO E INSTALAÇÃO. AF_12/2015</t>
  </si>
  <si>
    <t>LUVA DE REDUÇÃO, EM FERRO GALVANIZADO, 3" X 2.1/2", CONEXÃO ROSQUEADA, INSTALADO EM PRUMADAS - FORNECIMENTO E INSTALAÇÃO. AF_12/2015</t>
  </si>
  <si>
    <t>LUVA DE REDUÇÃO, EM FERRO GALVANIZADO, 3" X 2", CONEXÃO ROSQUEADA, INSTALADO EM PRUMADAS - FORNECIMENTO E INSTALAÇÃO. AF_12/2015</t>
  </si>
  <si>
    <t>LUVA DE REDUÇÃO, EM FERRO GALVANIZADO, 1" X 1/2", CONEXÃO ROSQUEADA, INSTALADO EM REDE DE ALIMENTAÇÃO PARA HIDRANTE - FORNECIMENTO E INSTALAÇÃO. AF_12/2015</t>
  </si>
  <si>
    <t>LUVA DE REDUÇÃO, EM FERRO GALVANIZADO, 1" X 3/4", CONEXÃO ROSQUEADA, INSTALADO EM REDE DE ALIMENTAÇÃO PARA HIDRANTE - FORNECIMENTO E INSTALAÇÃO. AF_12/2015</t>
  </si>
  <si>
    <t>LUVA DE REDUÇÃO, EM FERRO GALVANIZADO, 1 1/4" X 1", CONEXÃO ROSQUEADA, INSTALADO EM REDE DE ALIMENTAÇÃO PARA HIDRANTE - FORNECIMENTO E INSTALAÇÃO. AF_12/2015</t>
  </si>
  <si>
    <t>LUVA DE REDUÇÃO, EM FERRO GALVANIZADO, 1 1/4" X 1/2", CONEXÃO ROSQUEADA, INSTALADO EM REDE DE ALIMENTAÇÃO PARA HIDRANTE - FORNECIMENTO E INSTALAÇÃO. AF_12/2015</t>
  </si>
  <si>
    <t>LUVA DE REDUÇÃO, EM FERRO GALVANIZADO, 1 1/4" X 3/4", CONEXÃO ROSQUEADA, INSTALADO EM REDE DE ALIMENTAÇÃO PARA HIDRANTE - FORNECIMENTO E INSTALAÇÃO. AF_12/2015</t>
  </si>
  <si>
    <t>LUVA DE REDUÇÃO, EM FERRO GALVANIZADO, 1.1/2" X 1.1/4", CONEXÃO ROSQUEADA, INSTALADO EM REDE DE ALIMENTAÇÃO PARA HIDRANTE - FORNECIMENTO E INSTALAÇÃO. AF_12/2015</t>
  </si>
  <si>
    <t>LUVA DE REDUÇÃO, EM FERRO GALVANIZADO, 1.1/2" X 1", CONEXÃO ROSQUEADA, INSTALADO EM REDE DE ALIMENTAÇÃO PARA HIDRANTE - FORNECIMENTO E INSTALAÇÃO. AF_12/2015</t>
  </si>
  <si>
    <t>LUVA DE REDUÇÃO, EM FERRO GALVANIZADO, 1.1/2" X 3/4", CONEXÃO ROSQUEADA, INSTALADO EM REDE DE ALIMENTAÇÃO PARA HIDRANTE - FORNECIMENTO E INSTALAÇÃO. AF_12/2015</t>
  </si>
  <si>
    <t>LUVA DE REDUÇÃO, EM FERRO GALVANIZADO, 2" X 1.1/2", CONEXÃO ROSQUEADA, INSTALADO EM REDE DE ALIMENTAÇÃO PARA HIDRANTE - FORNECIMENTO E INSTALAÇÃO. AF_12/2015</t>
  </si>
  <si>
    <t>LUVA DE REDUÇÃO, EM FERRO GALVANIZADO, 2" X 1.1/4", CONEXÃO ROSQUEADA, INSTALADO EM REDE DE ALIMENTAÇÃO PARA HIDRANTE - FORNECIMENTO E INSTALAÇÃO. AF_12/2015</t>
  </si>
  <si>
    <t>LUVA DE REDUÇÃO, EM FERRO GALVANIZADO, 2" X 1", CONEXÃO ROSQUEADA, INSTALADO EM REDE DE ALIMENTAÇÃO PARA HIDRANTE - FORNECIMENTO E INSTALAÇÃO. AF_12/2015</t>
  </si>
  <si>
    <t>LUVA DE REDUÇÃO, EM FERRO GALVANIZADO, 2.1/2" X 1.1/2", CONEXÃO ROSQUEADA, INSTALADO EM REDE DE ALIMENTAÇÃO PARA HIDRANTE - FORNECIMENTO E INSTALAÇÃO. AF_12/2015</t>
  </si>
  <si>
    <t>LUVA DE REDUÇÃO, EM FERRO GALVANIZADO, 2.1/2" X 2", CONEXÃO ROSQUEADA, INSTALADO EM REDE DE ALIMENTAÇÃO PARA HIDRANTE - FORNECIMENTO E INSTALAÇÃO. AF_12/2015</t>
  </si>
  <si>
    <t>LUVA DE REDUÇÃO, EM FERRO GALVANIZADO, 3" X 2.1/2", CONEXÃO ROSQUEADA, INSTALADO EM REDE DE ALIMENTAÇÃO PARA HIDRANTE - FORNECIMENTO E INSTALAÇÃO. AF_12/2015</t>
  </si>
  <si>
    <t>LUVA DE REDUÇÃO, EM FERRO GALVANIZADO, 3" X 2", CONEXÃO ROSQUEADA, INSTALADO EM REDE DE ALIMENTAÇÃO PARA HIDRANTE - FORNECIMENTO E INSTALAÇÃO. AF_12/2015</t>
  </si>
  <si>
    <t>LUVA DE REDUÇÃO, EM FERRO GALVANIZADO, 1" X 1/2", CONEXÃO ROSQUEADA, INSTALADO EM REDE DE ALIMENTAÇÃO PARA SPRINKLER - FORNECIMENTO E INSTALAÇÃO. AF_12/2015</t>
  </si>
  <si>
    <t>LUVA DE REDUÇÃO, EM FERRO GALVANIZADO, 1" X 3/4", CONEXÃO ROSQUEADA, INSTALADO EM REDE DE ALIMENTAÇÃO PARA SPRINKLER - FORNECIMENTO E INSTALAÇÃO. AF_12/2015</t>
  </si>
  <si>
    <t>LUVA DE REDUÇÃO, EM FERRO GALVANIZADO, 1.1/4" X 1", CONEXÃO ROSQUEADA, INSTALADO EM REDE DE ALIMENTAÇÃO PARA SPRINKLER - FORNECIMENTO E INSTALAÇÃO. AF_12/2015</t>
  </si>
  <si>
    <t>LUVA DE REDUÇÃO, EM FERRO GALVANIZADO, 1.1/4" X 1/2", CONEXÃO ROSQUEADA, INSTALADO EM REDE DE ALIMENTAÇÃO PARA SPRINKLER - FORNECIMENTO E INSTALAÇÃO. AF_12/2015</t>
  </si>
  <si>
    <t>LUVA DE REDUÇÃO, EM FERRO GALVANIZADO, 1.1/4" X 3/4", CONEXÃO ROSQUEADA, INSTALADO EM REDE DE ALIMENTAÇÃO PARA SPRINKLER - FORNECIMENTO E INSTALAÇÃO. AF_12/2015</t>
  </si>
  <si>
    <t>LUVA DE REDUÇÃO, EM FERRO GALVANIZADO, 1.1/2" X 1.1/4", CONEXÃO ROSQUEADA, INSTALADO EM REDE DE ALIMENTAÇÃO PARA SPRINKLER - FORNECIMENTO E INSTALAÇÃO. AF_12/2015</t>
  </si>
  <si>
    <t>LUVA DE REDUÇÃO, EM FERRO GALVANIZADO, 1.1/2" X 1", CONEXÃO ROSQUEADA, INSTALADO EM REDE DE ALIMENTAÇÃO PARA SPRINKLER - FORNECIMENTO E INSTALAÇÃO. AF_12/2015</t>
  </si>
  <si>
    <t>LUVA DE REDUÇÃO, EM FERRO GALVANIZADO, 1.1/2" X 3/4", CONEXÃO ROSQUEADA, INSTALADO EM REDE DE ALIMENTAÇÃO PARA SPRINKLER - FORNECIMENTO E INSTALAÇÃO. AF_12/2015</t>
  </si>
  <si>
    <t>LUVA DE REDUÇÃO, EM FERRO GALVANIZADO, 2" X 1.1/2", CONEXÃO ROSQUEADA, INSTALADO EM REDE DE ALIMENTAÇÃO PARA SPRINKLER - FORNECIMENTO E INSTALAÇÃO. AF_12/2015</t>
  </si>
  <si>
    <t>LUVA DE REDUÇÃO, EM FERRO GALVANIZADO, 2" X 1.1/4", CONEXÃO ROSQUEADA, INSTALADO EM REDE DE ALIMENTAÇÃO PARA SPRINKLER - FORNECIMENTO E INSTALAÇÃO. AF_12/2015</t>
  </si>
  <si>
    <t>LUVA DE REDUÇÃO, EM FERRO GALVANIZADO, 2" X 1", CONEXÃO ROSQUEADA, INSTALADO EM REDE DE ALIMENTAÇÃO PARA SPRINKLER - FORNECIMENTO E INSTALAÇÃO. AF_12/2015</t>
  </si>
  <si>
    <t>LUVA DE REDUÇÃO, EM FERRO GALVANIZADO, 2 1/2" X 1.1/2", CONEXÃO ROSQUEADA, INSTALADO EM REDE DE ALIMENTAÇÃO PARA SPRINKLER - FORNECIMENTO E INSTALAÇÃO. AF_12/2015</t>
  </si>
  <si>
    <t>LUVA DE REDUÇÃO, EM FERRO GALVANIZADO, 2 1/2" X 2", CONEXÃO ROSQUEADA, INSTALADO EM REDE DE ALIMENTAÇÃO PARA SPRINKLER - FORNECIMENTO E INSTALAÇÃO. AF_12/2015</t>
  </si>
  <si>
    <t>LUVA DE REDUÇÃO, EM FERRO GALVANIZADO, 3" X 2.1/2", CONEXÃO ROSQUEADA, INSTALADO EM REDE DE ALIMENTAÇÃO PARA SPRINKLER - FORNECIMENTO E INSTALAÇÃO. AF_12/2015</t>
  </si>
  <si>
    <t>LUVA DE REDUÇÃO, EM FERRO GALVANIZADO, 3" X 2", CONEXÃO ROSQUEADA, INSTALADO EM REDE DE ALIMENTAÇÃO PARA SPRINKLER - FORNECIMENTO E INSTALAÇÃO. AF_12/2015</t>
  </si>
  <si>
    <t>LUVA DE REDUÇÃO, EM FERRO GALVANIZADO, 3/4" X 1/2", CONEXÃO ROSQUEADA, INSTALADO EM RAMAIS E SUB-RAMAIS DE GÁS - FORNECIMENTO E INSTALAÇÃO. AF_12/2015</t>
  </si>
  <si>
    <t>LUVA PASSANTE EM COBRE, SEM ANEL DE SOLDA, DN 22 MM, INSTALADO EM PRUMADA   FORNECIMENTO E INSTALAÇÃO. AF_01/2016_P</t>
  </si>
  <si>
    <t>BUCHA DE REDUÇÃO EM COBRE, SEM ANEL DE SOLDA, PONTA X BOLSA, 22 X 15 MM, INSTALADO EM PRUMADA   FORNECIMENTO E INSTALAÇÃO. AF_01/2016_P</t>
  </si>
  <si>
    <t>JUNTA DE EXPANSÃO EM COBRE, PONTA X PONTA, DN 22 MM, INSTALADO EM PRUMADA   FORNECIMENTO E INSTALAÇÃO. AF_01/2016_P</t>
  </si>
  <si>
    <t>CONECTOR EM BRONZE/LATÃO, SEM ANEL DE SOLDA, BOLSA X ROSCA F, 22 MM X 3/4, INSTALADO EM PRUMADA   FORNECIMENTO E INSTALAÇÃO. AF_01/2016_P</t>
  </si>
  <si>
    <t>CURVA DE TRANSPOSIÇÃO EM BRONZE/LATÃO, SEM ANEL DE SOLDA, BOLSA X BOLSA, DN 22 MM, INSTALADO EM PRUMADA   FORNECIMENTO E INSTALAÇÃO. AF_01/2016_P</t>
  </si>
  <si>
    <t>LUVA PASSANTE EM COBRE, SEM ANEL DE SOLDA, DN 28 MM, INSTALADO EM PRUMADA   FORNECIMENTO E INSTALAÇÃO. AF_01/2016_P</t>
  </si>
  <si>
    <t>BUCHA DE REDUÇÃO EM COBRE, SEM ANEL DE SOLDA, PONTA X BOLSA, 28 X 22 MM, INSTALADO EM PRUMADA   FORNECIMENTO E INSTALAÇÃO. AF_01/2016_P</t>
  </si>
  <si>
    <t>JUNTA DE EXPANSÃO EM COBRE, PONTA X PONTA, DN 28 MM, INSTALADO EM PRUMADA   FORNECIMENTO E INSTALAÇÃO. AF_01/2016_P</t>
  </si>
  <si>
    <t>CONECTOR EM BRONZE/LATÃO, SEM ANEL DE SOLDA, BOLSA X ROSCA F, 28 MM X 1/2, INSTALADO EM PRUMADA   FORNECIMENTO E INSTALAÇÃO. AF_01/2016_P</t>
  </si>
  <si>
    <t>CURVA DE TRANSPOSIÇÃO EM BRONZE/LATÃO, SEM ANEL DE SOLDA, BOLSA X BOLSA, 28 MM, INSTALADO EM PRUMADA   FORNECIMENTO E INSTALAÇÃO. AF_01/2016_P</t>
  </si>
  <si>
    <t>LUVA PASSANTE EM COBRE, SEM ANEL DE SOLDA, DN 35 MM, INSTALADO EM PRUMADA   FORNECIMENTO E INSTALAÇÃO. AF_01/2016_P</t>
  </si>
  <si>
    <t>BUCHA DE REDUÇÃO EM COBRE, SEM ANEL DE SOLDA, PONTA X BOLSA, 35 X 28 MM, INSTALADO EM PRUMADA   FORNECIMENTO E INSTALAÇÃO. AF_01/2016_P</t>
  </si>
  <si>
    <t>JUNTA DE EXPANSÃO EM BRONZE/LATÃO, PONTA X PONTA, DN 35 MM, INSTALADO EM PRUMADA   FORNECIMENTO E INSTALAÇÃO. AF_01/2016_P</t>
  </si>
  <si>
    <t>LUVA PASSANTE EM COBRE, SEM ANEL DE SOLDA, DN 42 MM, INSTALADO EM PRUMADA   FORNECIMENTO E INSTALAÇÃO. AF_01/2016_P</t>
  </si>
  <si>
    <t>BUCHA DE REDUÇÃO EM COBRE, SEM ANEL DE SOLDA, PONTA X BOLSA, 42 X 35 MM, INSTALADO EM PRUMADA   FORNECIMENTO E INSTALAÇÃO. AF_01/2016_P</t>
  </si>
  <si>
    <t>JUNTA DE EXPANSÃO EM BRONZE/LATÃO, PONTA X PONTA, DN 42 MM, INSTALADO EM PRUMADA   FORNECIMENTO E INSTALAÇÃO. AF_01/2016_P</t>
  </si>
  <si>
    <t>LUVA PASSANTE EM COBRE, SEM ANEL DE SOLDA, DN 54 MM, INSTALADO EM PRUMADA   FORNECIMENTO E INSTALAÇÃO. AF_01/2016_P</t>
  </si>
  <si>
    <t>BUCHA DE REDUÇÃO EM COBRE, SEM ANEL DE SOLDA, PONTA X BOLSA, 54 X 42 MM, INSTALADO EM PRUMADA   FORNECIMENTO E INSTALAÇÃO. AF_01/2016_P</t>
  </si>
  <si>
    <t>JUNTA DE EXPANSÃO EM BRONZE/LATÃO, PONTA X PONTA, DN 54 MM, INSTALADO EM PRUMADA   FORNECIMENTO E INSTALAÇÃO. AF_01/2016_P</t>
  </si>
  <si>
    <t>LUVA PASSANTE EM COBRE, SEM ANEL DE SOLDA, DN 66 MM, INSTALADO EM PRUMADA   FORNECIMENTO E INSTALAÇÃO. AF_01/2016_P</t>
  </si>
  <si>
    <t>BUCHA DE REDUÇÃO EM COBRE, SEM ANEL DE SOLDA, PONTA X BOLSA, 66 X 54 MM, INSTALADO EM PRUMADA   FORNECIMENTO E INSTALAÇÃO. AF_01/2016_P</t>
  </si>
  <si>
    <t>JUNTA DE EXPANSÃO EM BRONZE/LATÃO, PONTA X PONTA, DN 66 MM, INSTALADO EM PRUMADA   FORNECIMENTO E INSTALAÇÃO. AF_01/2016_P</t>
  </si>
  <si>
    <t>TE DUPLA CURVA EM BRONZE/LATÃO, SEM ANEL DE SOLDA, ROSCA F X BOLSA X ROSCA F, 3/4 X 22 X 3/4, INSTALADO EM PRUMADA   FORNECIMENTO E INSTALAÇÃO. AF_01/2016_P</t>
  </si>
  <si>
    <t>CURVA EM COBRE, 45 GRAUS, SEM ANEL DE SOLDA, BOLSA X BOLSA, DN 15 MM, INSTALADO EM RAMAL DE DISTRIBUIÇÃO   FORNECIMENTO E INSTALAÇÃO. AF_01/2016_P</t>
  </si>
  <si>
    <t>COTOVELO EM BRONZE/LATÃO, 90 GRAUS, SEM ANEL DE SOLDA, BOLSA X ROSCA F, DN 15 MM X 1/2, INSTALADO EM RAMAL DE DISTRIBUIÇÃO   FORNECIMENTO E INSTALAÇÃO. AF_01/2016_P</t>
  </si>
  <si>
    <t>CURVA EM COBRE, 45 GRAUS, SEM ANEL DE SOLDA, BOLSA X BOLSA, DN 22 MM, INSTALADO EM RAMAL DE DISTRIBUIÇÃO   FORNECIMENTO E INSTALAÇÃO. AF_01/2016_P</t>
  </si>
  <si>
    <t>COTOVELO EM BRONZE/LATÃO, 90 GRAUS, SEM ANEL DE SOLDA, BOLSA X ROSCA F, DN 22 MM X 1/2, INSTALADO EM RAMAL DE DISTRIBUIÇÃO   FORNECIMENTO E INSTALAÇÃO. AF_01/2016_P</t>
  </si>
  <si>
    <t>COTOVELO EM BRONZE/LATÃO, 90 GRAUS, SEM ANEL DE SOLDA, BOLSA X ROSCA F, DN 22 MM X 3/4, INSTALADO EM RAMAL DE DISTRIBUIÇÃO   FORNECIMENTO E INSTALAÇÃO. AF_01/2016_P</t>
  </si>
  <si>
    <t>CURVA EM COBRE, 45 GRAUS, SEM ANEL DE SOLDA, BOLSA X BOLSA, DN 28 MM, INSTALADO EM RAMAL DE DISTRIBUIÇÃO   FORNECIMENTO E INSTALAÇÃO. AF_01/2016_P</t>
  </si>
  <si>
    <t>LUVA PASSANTE EM COBRE, SEM ANEL DE SOLDA, DN 15 MM, INSTALADO EM RAMAL DE DISTRIBUIÇÃO   FORNECIMENTO E INSTALAÇÃO. AF_01/2016_P</t>
  </si>
  <si>
    <t>CONECTOR EM BRONZE/LATÃO, SEM ANEL DE SOLDA, BOLSA X ROSCA F, DN 15 MM X 1/2, INSTALADO EM RAMAL DE DISTRIBUIÇÃO   FORNECIMENTO E INSTALAÇÃO. AF_01/2016_P</t>
  </si>
  <si>
    <t>CURVA DE TRANSPOSIÇÃO EM BRONZE/LATÃO, SEM ANEL DE SOLDA, DN 15 MM, INSTALADO EM RAMAL DE DISTRIBUIÇÃO   FORNECIMENTO E INSTALAÇÃO. AF_01/2016_P</t>
  </si>
  <si>
    <t>JUNTA DE EXPANSÃO EM COBRE, PONTA X PONTA, DN 15 MM, INSTALADO EM RAMAL DE DISTRIBUIÇÃO   FORNECIMENTO E INSTALAÇÃO. AF_01/2016_P</t>
  </si>
  <si>
    <t>LUVA PASSANTE EM COBRE, SEM ANEL DE SOLDA, DN 22 MM, INSTALADO EM RAMAL DE DISTRIBUIÇÃO   FORNECIMENTO E INSTALAÇÃO. AF_01/2016_P</t>
  </si>
  <si>
    <t>BUCHA DE REDUÇÃO EM COBRE, SEM ANEL DE SOLDA, PONTA X BOLSA, 22 X 15 MM, INSTALADO EM RAMAL DE DISTRIBUIÇÃO   FORNECIMENTO E INSTALAÇÃO. AF_01/2016_P</t>
  </si>
  <si>
    <t>JUNTA DE EXPANSÃO EM COBRE, PONTA X PONTA, DN 22 MM, INSTALADO EM RAMAL DE DISTRIBUIÇÃO   FORNECIMENTO E INSTALAÇÃO. AF_01/2016_P</t>
  </si>
  <si>
    <t>CONECTOR EM BRONZE/LATÃO, SEM ANEL DE SOLDA, BOLSA X ROSCA F, DN 22 MM X 1/2, INSTALADO EM RAMAL DE DISTRIBUIÇÃO   FORNECIMENTO E INSTALAÇÃO. AF_01/2016_P</t>
  </si>
  <si>
    <t>CONECTOR EM BRONZE/LATÃO, SEM ANEL DE SOLDA, BOLSA X ROSCA F, DN 22 MM X 3/4, INSTALADO EM RAMAL DE DISTRIBUIÇÃO   FORNECIMENTO E INSTALAÇÃO. AF_01/2016_P</t>
  </si>
  <si>
    <t>CURVA DE TRANSPOSIÇÃO EM BRONZE/LATÃO, SEM ANEL DE SOLDA, BOLSA X BOLSA, DN 22 MM, INSTALADO EM RAMAL DE DISTRIBUIÇÃO   FORNECIMENTO E INSTALAÇÃO. AF_01/2016_P</t>
  </si>
  <si>
    <t>LUVA PASSANTE EM COBRE, SEM ANEL DE SOLDA, DN 28 MM, INSTALADO EM RAMAL DE DISTRIBUIÇÃO   FORNECIMENTO E INSTALAÇÃO. AF_01/2016_P</t>
  </si>
  <si>
    <t>BUCHA DE REDUÇÃO EM COBRE, SEM ANEL DE SOLDA, PONTA X BOLSA, 28 X 22 MM, INSTALADO EM RAMAL DE DISTRIBUIÇÃO   FORNECIMENTO E INSTALAÇÃO. AF_01/2016_P</t>
  </si>
  <si>
    <t>JUNTA DE EXPANSÃO EM COBRE, PONTA X PONTA, DN 28 MM, INSTALADO EM RAMAL DE DISTRIBUIÇÃO   FORNECIMENTO E INSTALAÇÃO. AF_01/2016_P</t>
  </si>
  <si>
    <t>CONECTOR EM BRONZE/LATÃO, SEM ANEL DE SOLDA, BOLSA X ROSCA F, DN 28 MM X 1/2, INSTALADO EM RAMAL DE DISTRIBUIÇÃO   FORNECIMENTO E INSTALAÇÃO. AF_01/2016_P</t>
  </si>
  <si>
    <t>CURVA DE TRANSPOSIÇÃO EM BRONZE/LATÃO, SEM ANEL DE SOLDA, BOLSA X BOLSA, DN 28 MM, INSTALADO EM RAMAL DE DISTRIBUIÇÃO   FORNECIMENTO E INSTALAÇÃO. AF_01/2016_P</t>
  </si>
  <si>
    <t>TE DUPLA CURVA EM BRONZE/LATÃO, SEM ANEL DE SOLDA, ROSCA F X BOLSA X ROSCA F, 1/2 X 15 X 1/2, INSTALADO EM RAMAL DE DISTRIBUIÇÃO   FORNECIMENTO E INSTALAÇÃO. AF_01/2016_P</t>
  </si>
  <si>
    <t>TE DUPLA CURVA EM BRONZE/LATÃO, SEM ANEL DE SOLDA, ROSCA F  X BOLSA X ROSCA F, 3/4 X 22 X 3/4, INSTALADO EM RAMAL DE DISTRIBUIÇÃO   FORNECIMENTO E INSTALAÇÃO. AF_01/2016_P</t>
  </si>
  <si>
    <t>CURVA EM COBRE, 45 GRAUS, SEM ANEL DE SOLDA, BOLSA X BOLSA, DN 15 MM, INSTALADO EM RAMAL E SUB-RAMAL   FORNECIMENTO E INSTALAÇÃO. AF_01/2016_P</t>
  </si>
  <si>
    <t>COTOVELO EM BRONZE/LATÃO, 90 GRAUS, SEM ANEL DE SOLDA, BOLSA X ROSCA F, DN 15 MM X 1/2, INSTALADO EM RAMAL E SUB-RAMAL   FORNECIMENTO E INSTALAÇÃO. AF_01/2016_P</t>
  </si>
  <si>
    <t>CURVA EM COBRE, 45 GRAUS, SEM ANEL DE SOLDA, BOLSA X BOLSA, DN 22 MM, INSTALADO EM RAMAL E SUB-RAMAL   FORNECIMENTO E INSTALAÇÃO. AF_01/2016_P</t>
  </si>
  <si>
    <t>COTOVELO EM BRONZE/LATÃO, 90 GRAUS, SEM ANEL DE SOLDA, BOLSA X ROSCA F, DN 22 MM X 1/2, INSTALADO EM RAMAL E SUB-RAMAL   FORNECIMENTO E INSTALAÇÃO. AF_01/2016_P</t>
  </si>
  <si>
    <t>COTOVELO EM BRONZE/LATÃO, 90 GRAUS, SEM ANEL DE SOLDA, BOLSA X ROSCA F, DN 22 MM X 3/4, INSTALADO EM RAMAL E SUB-RAMAL   FORNECIMENTO E INSTALAÇÃO. AF_01/2016_P</t>
  </si>
  <si>
    <t>CURVA EM COBRE, 45 GRAUS, SEM ANEL DE SOLDA, BOLSA X BOLSA, DN 28 MM, INSTALADO EM RAMAL E SUB-RAMAL   FORNECIMENTO E INSTALAÇÃO. AF_01/2016_P</t>
  </si>
  <si>
    <t>LUVA PASSANTE EM COBRE, SEM ANEL DE SOLDA, DN 15 MM, INSTALADO EM RAMAL E SUB-RAMAL   FORNECIMENTO E INSTALAÇÃO. AF_01/2016_P</t>
  </si>
  <si>
    <t>CONECTOR EM BRONZE/LATÃO, SEM ANEL DE SOLDA, BOLSA X ROSCA F, 15 MM X 1/2,  INSTALADO EM RAMAL E SUB-RAMAL   FORNECIMENTO E INSTALAÇÃO. AF_01/2016_P</t>
  </si>
  <si>
    <t>CURVA DE TRANSPOSIÇÃO EM BRONZE/LATÃO, SEM ANEL DE SOLDA, BOLSA X BOLSA, DN 15 MM, INSTALADO EM RAMAL E SUB-RAMAL   FORNECIMENTO E INSTALAÇÃO. AF_01/2016_P</t>
  </si>
  <si>
    <t>JUNTA DE EXPANSÃO EM COBRE, PONTA X PONTA, DN 15 MM, INSTALADO EM RAMAL E SUB-RAMAL   FORNECIMENTO E INSTALAÇÃO. AF_01/2016_P</t>
  </si>
  <si>
    <t>LUVA PASSANTE EM COBRE, SEM ANEL DE SOLDA, DN 22 MM, INSTALADO EM RAMAL E SUB-RAMAL   FORNECIMENTO E INSTALAÇÃO. AF_01/2016_P</t>
  </si>
  <si>
    <t>BUCHA DE REDUÇÃO EM COBRE, SEM ANEL DE SOLDA, PONTA X BOLSA, 22 X 15 MM, INSTALADO EM RAMAL E SUB-RAMAL   FORNECIMENTO E INSTALAÇÃO. AF_01/2016_P</t>
  </si>
  <si>
    <t>JUNTA DE EXPANSÃO EM COBRE, PONTA X PONTA, 22 MM, INSTALADO EM RAMAL E SUB-RAMAL   FORNECIMENTO E INSTALAÇÃO. AF_01/2016_P</t>
  </si>
  <si>
    <t>CONECTOR EM BRONZE/LATÃO, SEM ANEL DE SOLDA, BOLSA X ROSCA F, 22 MM X 1/2, INSTALADO EM RAMAL E SUB-RAMAL   FORNECIMENTO E INSTALAÇÃO. AF_01/2016_P</t>
  </si>
  <si>
    <t>CONECTOR EM BRONZE/LATÃO, SEM ANEL DE SOLDA, BOLSA X ROSCA F, 22 MM X 3/4, INSTALADO EM RAMAL E SUB-RAMAL   FORNECIMENTO E INSTALAÇÃO. AF_01/2016_P</t>
  </si>
  <si>
    <t>CURVA DE TRANSPOSIÇÃO EM BRONZE/LATÃO, SEM ANEL DE SOLDA, BOLSA X BOLSA, 22 MM, INSTALADO EM RAMAL E SUB-RAMAL   FORNECIMENTO E INSTALAÇÃO. AF_01/2016_P</t>
  </si>
  <si>
    <t>LUVA PASSANTE EM COBRE, SEM ANEL DE SOLDA, DN 28 MM, INSTALADO EM RAMAL E SUB-RAMAL   FORNECIMENTO E INSTALAÇÃO. AF_01/2016_P</t>
  </si>
  <si>
    <t>CONECTOR EM BRONZE/LATÃO, SEM ANEL DE SOLDA, BOLSA X ROSCA F, 28 MM X 1/2, INSTALADO EM RAMAL E SUB-RAMAL   FORNECIMENTO E INSTALAÇÃO. AF_01/2016_P</t>
  </si>
  <si>
    <t>CURVA DE TRANSPOSIÇÃO EM BRONZE/LATÃO, SEM ANEL DE SOLDA, BOLSA X BOLSA, 28 MM, INSTALADO EM RAMAL E SUB-RAMAL   FORNECIMENTO E INSTALAÇÃO. AF_01/2016_P</t>
  </si>
  <si>
    <t>JUNTA DE EXPANSÃO EM COBRE, PONTA X PONTA, DN 28 MM, INSTALADO EM RAMAL E SUB-RAMAL   FORNECIMENTO E INSTALAÇÃO. AF_01/2016_P</t>
  </si>
  <si>
    <t>TE DUPLA CURVA EM BRONZE/LATÃO, SEM ANEL DE SOLDA, ROSCA F X BOLSA X ROSCA F, 1/2 X 15 X 1/2, INSTALADO EM RAMAL E SUB-RAMAL   FORNECIMENTO E INSTALAÇÃO. AF_01/2016_P</t>
  </si>
  <si>
    <t>TE DUPLA CURVA EM BRONZE/LATÃO, SEM ANEL DE SOLDA, ROSCA F X BOLSA, ROSCA F, 3/4 X 22 X 3/4, INSTALADO EM RAMAL E SUB-RAMAL   FORNECIMENTO E INSTALAÇÃO. AF_01/2016_P</t>
  </si>
  <si>
    <t>CURVA EM COBRE, 45 GRAUS, SEM ANEL DE SOLDA, BOLSA X BOLSA, DN 22 MM, INSTALADO EM PRUMADA   FORNECIMENTO E INSTALAÇÃO. AF_01/2016_P</t>
  </si>
  <si>
    <t>COTOVELO EM BRONZE/LATÃO, 90 GRAUS, SEM ANEL DE SOLDA, BOLSA X ROSCA F, DN 22 MM X 1/2, INSTALADO EM PRUMADA   FORNECIMENTO E INSTALAÇÃO. AF_01/2016_P</t>
  </si>
  <si>
    <t>COTOVELO EM BRONZE/LATÃO, 90 GRAUS, SEM ANEL DE SOLDA, BOLSA X ROSCA F, DN 22 MM X 3/4, INSTALADO EM PRUMADA   FORNECIMENTO E INSTALAÇÃO. AF_01/2016_P</t>
  </si>
  <si>
    <t>CURVA EM COBRE, 45 GRAUS, SEM ANEL DE SOLDA, BOLSA X BOLSA, DN 28 MM, INSTALADO EM PRUMADA   FORNECIMENTO E INSTALAÇÃO. AF_01/2016_P</t>
  </si>
  <si>
    <t>CURVA EM COBRE, 45 GRAUS, SEM ANEL DE SOLDA, BOLSA X BOLSA, DN 35 MM, INSTALADO EM PRUMADA   FORNECIMENTO E INSTALAÇÃO. AF_01/2016_P</t>
  </si>
  <si>
    <t>CURVA EM COBRE, 45 GRAUS, SEM ANEL DE SOLDA, DN 42 MM, INSTALADO EM PRUMADA   FORNECIMENTO E INSTALAÇÃO. AF_01/2016_P</t>
  </si>
  <si>
    <t>CURVA EM COBRE, 45 GRAUS, SEM ANEL DE SOLDA, BOLSA X BOLSA, DN 54 MM, INSTALADO EM PRUMADA   FORNECIMENTO E INSTALAÇÃO. AF_01/2016_P</t>
  </si>
  <si>
    <t>CURVA EM COBRE, 90 GRAUS, SEM ANEL DE SOLDA, BOLSA X BOLSA, DN 66 MM, INSTALADO EM PRUMADA   FORNECIMENTO E INSTALAÇÃO. AF_01/2016_P</t>
  </si>
  <si>
    <t>BUCHA DE REDUÇÃO EM COBRE, SEM ANEL DE SOLDA, PONTA X BOLSA, 28 X 22 MM, INSTALADO EM RAMAL E SUB-RAMAL   FORNECIMENTO E INSTALAÇÃO. AF_01/2016_P</t>
  </si>
  <si>
    <t>LUVA, EM FERRO GALVANIZADO, CONEXÃO ROSQUEADA, DN 50 (2), INSTALADO EM RESERVAÇÃO DE ÁGUA DE EDIFICAÇÃO QUE POSSUA RESERVATÓRIO DE FIBRA/FIBROCIMENTO  FORNECIMENTO E INSTALAÇÃO. AF_06/2016</t>
  </si>
  <si>
    <t>NIPLE, EM FERRO GALVANIZADO, CONEXÃO ROSQUEADA, DN 50 (2), INSTALADO EM RESERVAÇÃO DE ÁGUA DE EDIFICAÇÃO QUE POSSUA RESERVATÓRIO DE FIBRA/FIBROCIMENTO  FORNECIMENTO E INSTALAÇÃO. AF_06/2016</t>
  </si>
  <si>
    <t>LUVA, EM FERRO GALVANIZADO, CONEXÃO ROSQUEADA, DN 65 (2 1/2), INSTALADO EM RESERVAÇÃO DE ÁGUA DE EDIFICAÇÃO QUE POSSUA RESERVATÓRIO DE FIBRA/FIBROCIMENTO  FORNECIMENTO E INSTALAÇÃO. AF_06/2016</t>
  </si>
  <si>
    <t>NIPLE, EM FERRO GALVANIZADO, CONEXÃO ROSQUEADA, DN 65 (2 1/2), INSTALADO EM RESERVAÇÃO DE ÁGUA DE EDIFICAÇÃO QUE POSSUA RESERVATÓRIO DE FIBRA/FIBROCIMENTO  FORNECIMENTO E INSTALAÇÃO. AF_06/2016</t>
  </si>
  <si>
    <t>LUVA, EM FERRO GALVANIZADO, CONEXÃO ROSQUEADA, DN 80 (3), INSTALADO EM RESERVAÇÃO DE ÁGUA DE EDIFICAÇÃO QUE POSSUA RESERVATÓRIO DE FIBRA/FIBROCIMENTO  FORNECIMENTO E INSTALAÇÃO. AF_06/2016</t>
  </si>
  <si>
    <t>NIPLE, EM FERRO GALVANIZADO, CONEXÃO ROSQUEADA, DN 80 (3), INSTALADO EM RESERVAÇÃO DE ÁGUA DE EDIFICAÇÃO QUE POSSUA RESERVATÓRIO DE FIBRA/FIBROCIMENTO  FORNECIMENTO E INSTALAÇÃO. AF_06/2016</t>
  </si>
  <si>
    <t>COTOVELO 90 GRAUS, EM FERRO GALVANIZADO, CONEXÃO ROSQUEADA, DN 50 (2), INSTALADO EM RESERVAÇÃO DE ÁGUA DE EDIFICAÇÃO QUE POSSUA RESERVATÓRIO DE FIBRA/FIBROCIMENTO  FORNECIMENTO E INSTALAÇÃO. AF_06/2016</t>
  </si>
  <si>
    <t>COTOVELO 45 GRAUS, EM FERRO GALVANIZADO, CONEXÃO ROSQUEADA, DN 50 (2), INSTALADO EM RESERVAÇÃO DE ÁGUA DE EDIFICAÇÃO QUE POSSUA RESERVATÓRIO DE FIBRA/FIBROCIMENTO  FORNECIMENTO E INSTALAÇÃO. AF_06/2016</t>
  </si>
  <si>
    <t>COTOVELO 90 GRAUS, EM FERRO GALVANIZADO, CONEXÃO ROSQUEADA, DN 65 (2 1/2), INSTALADO EM RESERVAÇÃO DE ÁGUA DE EDIFICAÇÃO QUE POSSUA RESERVATÓRIO DE FIBRA/FIBROCIMENTO  FORNECIMENTO E INSTALAÇÃO. AF_06/2016</t>
  </si>
  <si>
    <t>COTOVELO 45 GRAUS, EM FERRO GALVANIZADO, CONEXÃO ROSQUEADA, DN 65 (2 1/2), INSTALADO EM RESERVAÇÃO DE ÁGUA DE EDIFICAÇÃO QUE POSSUA RESERVATÓRIO DE FIBRA/FIBROCIMENTO  FORNECIMENTO E INSTALAÇÃO. AF_06/2016</t>
  </si>
  <si>
    <t>COTOVELO 90 GRAUS, EM FERRO GALVANIZADO, CONEXÃO ROSQUEADA, DN 80 (3), INSTALADO EM RESERVAÇÃO DE ÁGUA DE EDIFICAÇÃO QUE POSSUA RESERVATÓRIO DE FIBRA/FIBROCIMENTO  FORNECIMENTO E INSTALAÇÃO. AF_06/2016</t>
  </si>
  <si>
    <t>COTOVELO 45 GRAUS, EM FERRO GALVANIZADO, CONEXÃO ROSQUEADA, DN 80 (3), INSTALADO EM RESERVAÇÃO DE ÁGUA DE EDIFICAÇÃO QUE POSSUA RESERVATÓRIO DE FIBRA/FIBROCIMENTO  FORNECIMENTO E INSTALAÇÃO. AF_06/2016</t>
  </si>
  <si>
    <t>TÊ, EM FERRO GALVANIZADO, CONEXÃO ROSQUEADA, DN 50 (2), INSTALADO EM RESERVAÇÃO DE ÁGUA DE EDIFICAÇÃO QUE POSSUA RESERVATÓRIO DE FIBRA/FIBROCIMENTO  FORNECIMENTO E INSTALAÇÃO. AF_06/2016</t>
  </si>
  <si>
    <t>TÊ, EM FERRO GALVANIZADO, CONEXÃO ROSQUEADA, DN 65 (2 1/2), INSTALADO EM RESERVAÇÃO DE ÁGUA DE EDIFICAÇÃO QUE POSSUA RESERVATÓRIO DE FIBRA/FIBROCIMENTO  FORNECIMENTO E INSTALAÇÃO. AF_06/2016</t>
  </si>
  <si>
    <t>TÊ, EM FERRO GALVANIZADO, CONEXÃO ROSQUEADA, DN 80 (3), INSTALADO EM RESERVAÇÃO DE ÁGUA DE EDIFICAÇÃO QUE POSSUA RESERVATÓRIO DE FIBRA/FIBROCIMENTO  FORNECIMENTO E INSTALAÇÃO. AF_06/2016</t>
  </si>
  <si>
    <t>LUVA DE COBRE, SEM ANEL DE SOLDA, DN 54 MM, INSTALADO EM RESERVAÇÃO DE ÁGUA DE EDIFICAÇÃO QUE POSSUA RESERVATÓRIO DE FIBRA/FIBROCIMENTO  FORNECIMENTO E INSTALAÇÃO. AF_06/2016_P</t>
  </si>
  <si>
    <t>LUVA DE COBRE, SEM ANEL DE SOLDA, DN 66 MM, INSTALADO EM RESERVAÇÃO DE ÁGUA DE EDIFICAÇÃO QUE POSSUA RESERVATÓRIO DE FIBRA/FIBROCIMENTO  FORNECIMENTO E INSTALAÇÃO. AF_06/2016_P</t>
  </si>
  <si>
    <t>LUVA DE COBRE, SEM ANEL DE SOLDA, DN 79 MM, INSTALADO EM RESERVAÇÃO DE ÁGUA DE EDIFICAÇÃO QUE POSSUA RESERVATÓRIO DE FIBRA/FIBROCIMENTO  FORNECIMENTO E INSTALAÇÃO. AF_06/2016_P</t>
  </si>
  <si>
    <t>LUVA DE COBRE, SEM ANEL DE SOLDA, DN 104 MM, INSTALADO EM RESERVAÇÃO DE ÁGUA DE EDIFICAÇÃO QUE POSSUA RESERVATÓRIO DE FIBRA/FIBROCIMENTO  FORNECIMENTO E INSTALAÇÃO. AF_06/2016_P</t>
  </si>
  <si>
    <t>COTOVELO EM COBRE, 90 GRAUS, SEM ANEL DE SOLDA, DN 54 MM, INSTALADO EM RESERVAÇÃO DE ÁGUA DE EDIFICAÇÃO QUE POSSUA RESERVATÓRIO DE FIBRA/FIBROCIMENTO  FORNECIMENTO E INSTALAÇÃO. AF_06/2016_P</t>
  </si>
  <si>
    <t>CURVA EM COBRE, 45 GRAUS, SEM ANEL DE SOLDA, BOLSA X BOLSA, DN 54 MM,  INSTALADO EM RESERVAÇÃO DE ÁGUA DE EDIFICAÇÃO QUE POSSUA RESERVATÓRIO DE FIBRA/FIBROCIMENTO  FORNECIMENTO E INSTALAÇÃO. AF_06/2016_P</t>
  </si>
  <si>
    <t>COTOVELO EM COBRE, 90 GRAUS, SEM ANEL DE SOLDA, DN 66 MM, INSTALADO EM RESERVAÇÃO DE ÁGUA DE EDIFICAÇÃO QUE POSSUA RESERVATÓRIO DE FIBRA/FIBROCIMENTO - FORNECIMENTO E INSTALAÇÃO. AF_06/2016_P</t>
  </si>
  <si>
    <t>CURVA EM COBRE, 45 GRAUS, SEM ANEL DE SOLDA, BOLSA X BOLSA, DN 66 MM,  INSTALADO EM RESERVAÇÃO DE ÁGUA DE EDIFICAÇÃO QUE POSSUA RESERVATÓRIO DE FIBRA/FIBROCIMENTO  FORNECIMENTO E INSTALAÇÃO. AF_06/2016_P</t>
  </si>
  <si>
    <t>COTOVELO EM COBRE, 90 GRAUS, SEM ANEL DE SOLDA, DN 79 MM, INSTALADO EM RESERVAÇÃO DE ÁGUA DE EDIFICAÇÃO QUE POSSUA RESERVATÓRIO DE FIBRA/FIBROCIMENTO  FORNECIMENTO E INSTALAÇÃO. AF_06/2016_P</t>
  </si>
  <si>
    <t>COTOVELO EM COBRE, 90 GRAUS, SEM ANEL DE SOLDA, DN 104 MM, INSTALADO EM RESERVAÇÃO DE ÁGUA DE EDIFICAÇÃO QUE POSSUA RESERVATÓRIO DE FIBRA/FIBROCIMENTO  FORNECIMENTO E INSTALAÇÃO. AF_06/2016_P</t>
  </si>
  <si>
    <t>TE EM COBRE, SEM ANEL DE SOLDA, DN 54 MM,  INSTALADO EM RESERVAÇÃO DE ÁGUA DE EDIFICAÇÃO QUE POSSUA RESERVATÓRIO DE FIBRA/FIBROCIMENTO  FORNECIMENTO E INSTALAÇÃO. AF_06/2016_P</t>
  </si>
  <si>
    <t>TE EM COBRE, SEM ANEL DE SOLDA, DN 66 MM,  INSTALADO EM RESERVAÇÃO DE ÁGUA DE EDIFICAÇÃO QUE POSSUA RESERVATÓRIO DE FIBRA/FIBROCIMENTO  FORNECIMENTO E INSTALAÇÃO. AF_06/2016_P</t>
  </si>
  <si>
    <t>TE EM COBRE, SEM ANEL DE SOLDA, DN 79 MM,  INSTALADO EM RESERVAÇÃO DE ÁGUA DE EDIFICAÇÃO QUE POSSUA RESERVATÓRIO DE FIBRA/FIBROCIMENTO  FORNECIMENTO E INSTALAÇÃO. AF_06/2016_P</t>
  </si>
  <si>
    <t>TE EM COBRE, SEM ANEL DE SOLDA, DN 104 MM,  INSTALADO EM RESERVAÇÃO DE ÁGUA DE EDIFICAÇÃO QUE POSSUA RESERVATÓRIO DE FIBRA/FIBROCIMENTO  FORNECIMENTO E INSTALAÇÃO. AF_06/2016_P</t>
  </si>
  <si>
    <t>ADAPTADOR CURTO COM BOLSA E ROSCA PARA REGISTRO, PVC, SOLDÁVEL, DN  25 MM X 3/4 , INSTALADO EM RESERVAÇÃO DE ÁGUA DE EDIFICAÇÃO QUE POSSUA RESERVATÓRIO DE FIBRA/FIBROCIMENTO   FORNECIMENTO E INSTALAÇÃO. AF_06/2016</t>
  </si>
  <si>
    <t>LUVA PVC, SOLDÁVEL, DN  25 MM, INSTALADA EM RESERVAÇÃO DE ÁGUA DE EDIFICAÇÃO QUE POSSUA RESERVATÓRIO DE FIBRA/FIBROCIMENTO   FORNECIMENTO E INSTALAÇÃO. AF_06/2016</t>
  </si>
  <si>
    <t>ADAPTADOR CURTO COM BOLSA E ROSCA PARA REGISTRO, PVC, SOLDÁVEL, DN 32 MM X 1 , INSTALADO EM RESERVAÇÃO DE ÁGUA DE EDIFICAÇÃO QUE POSSUA RESERVATÓRIO DE FIBRA/FIBROCIMENTO   FORNECIMENTO E INSTALAÇÃO. AF_06/2016</t>
  </si>
  <si>
    <t>LUVA PVC, SOLDÁVEL, DN 32 MM, INSTALADA EM RESERVAÇÃO DE ÁGUA DE EDIFICAÇÃO QUE POSSUA RESERVATÓRIO DE FIBRA/FIBROCIMENTO   FORNECIMENTO E INSTALAÇÃO. AF_06/2016</t>
  </si>
  <si>
    <t>ADAPTADOR CURTO COM BOLSA E ROSCA PARA REGISTRO, PVC, SOLDÁVEL, DN 40 MM X 1 1/4 , INSTALADO EM RESERVAÇÃO DE ÁGUA DE EDIFICAÇÃO QUE POSSUA RESERVATÓRIO DE FIBRA/FIBROCIMENTO   FORNECIMENTO E INSTALAÇÃO. AF_06/2016</t>
  </si>
  <si>
    <t>LUVA, PVC, SOLDÁVEL, DN 40 MM, INSTALADO EM RESERVAÇÃO DE ÁGUA DE EDIFICAÇÃO QUE POSSUA RESERVATÓRIO DE FIBRA/FIBROCIMENTO   FORNECIMENTO E INSTALAÇÃO. AF_06/2016</t>
  </si>
  <si>
    <t>ADAPTADOR CURTO COM BOLSA E ROSCA PARA REGISTRO, PVC, SOLDÁVEL, DN 50 MM X 1 1/2 , INSTALADO EM RESERVAÇÃO DE ÁGUA DE EDIFICAÇÃO QUE POSSUA RESERVATÓRIO DE FIBRA/FIBROCIMENTO   FORNECIMENTO E INSTALAÇÃO. AF_06/2016</t>
  </si>
  <si>
    <t>LUVA, PVC, SOLDÁVEL, DN 50 MM, INSTALADO EM RESERVAÇÃO DE ÁGUA DE EDIFICAÇÃO QUE POSSUA RESERVATÓRIO DE FIBRA/FIBROCIMENTO   FORNECIMENTO E INSTALAÇÃO. AF_06/2016</t>
  </si>
  <si>
    <t>ADAPTADOR CURTO COM BOLSA E ROSCA PARA REGISTRO, PVC, SOLDÁVEL, DN 60 MM X 2 , INSTALADO EM RESERVAÇÃO DE ÁGUA DE EDIFICAÇÃO QUE POSSUA RESERVATÓRIO DE FIBRA/FIBROCIMENTO   FORNECIMENTO E INSTALAÇÃO. AF_06/2016</t>
  </si>
  <si>
    <t>LUVA, PVC, SOLDÁVEL, DN 60 MM, INSTALADO EM RESERVAÇÃO DE ÁGUA DE EDIFICAÇÃO QUE POSSUA RESERVATÓRIO DE FIBRA/FIBROCIMENTO   FORNECIMENTO E INSTALAÇÃO. AF_06/2016</t>
  </si>
  <si>
    <t>ADAPTADOR CURTO COM BOLSA E ROSCA PARA REGISTRO, PVC, SOLDÁVEL, DN 75 MM X 2 1/2 , INSTALADO EM RESERVAÇÃO DE ÁGUA DE EDIFICAÇÃO QUE POSSUA RESERVATÓRIO DE FIBRA/FIBROCIMENTO   FORNECIMENTO E INSTALAÇÃO. AF_06/2016</t>
  </si>
  <si>
    <t>LUVA, PVC, SOLDÁVEL, DN 75 MM, INSTALADO EM RESERVAÇÃO DE ÁGUA DE EDIFICAÇÃO QUE POSSUA RESERVATÓRIO DE FIBRA/FIBROCIMENTO   FORNECIMENTO E INSTALAÇÃO. AF_06/2016</t>
  </si>
  <si>
    <t>ADAPTADOR CURTO COM BOLSA E ROSCA PARA REGISTRO, PVC, SOLDÁVEL, DN 85 MM X 3 , INSTALADO EM RESERVAÇÃO DE ÁGUA DE EDIFICAÇÃO QUE POSSUA RESERVATÓRIO DE FIBRA/FIBROCIMENTO   FORNECIMENTO E INSTALAÇÃO. AF_06/2016</t>
  </si>
  <si>
    <t>LUVA, PVC, SOLDÁVEL, DN 85 MM, INSTALADO EM RESERVAÇÃO DE ÁGUA DE EDIFICAÇÃO QUE POSSUA RESERVATÓRIO DE FIBRA/FIBROCIMENTO   FORNECIMENTO E INSTALAÇÃO. AF_06/2016</t>
  </si>
  <si>
    <t>ADAPTADOR CURTO COM BOLSA E ROSCA PARA REGISTRO, PVC, SOLDÁVEL, DN 110 MM X 4 , INSTALADO EM RESERVAÇÃO DE ÁGUA DE EDIFICAÇÃO QUE POSSUA RESERVATÓRIO DE FIBRA/FIBROCIMENTO   FORNECIMENTO E INSTALAÇÃO. AF_06/2016</t>
  </si>
  <si>
    <t>LUVA, PVC, SOLDÁVEL, DN 110 MM, INSTALADO EM RESERVAÇÃO DE ÁGUA DE EDIFICAÇÃO QUE POSSUA RESERVATÓRIO DE FIBRA/FIBROCIMENTO   FORNECIMENTO E INSTALAÇÃO. AF_06/2016</t>
  </si>
  <si>
    <t>JOELHO 90 GRAUS COM BUCHA DE LATÃO, PVC, SOLDÁVEL, DN  25 MM, X 3/4 INSTALADO EM RESERVAÇÃO DE ÁGUA DE EDIFICAÇÃO QUE POSSUA RESERVATÓRIO DE FIBRA/FIBROCIMENTO   FORNECIMENTO E INSTALAÇÃO. AF_06/2016</t>
  </si>
  <si>
    <t>CURVA 90 GRAUS, PVC, SOLDÁVEL, DN  25 MM, INSTALADO EM RESERVAÇÃO DE ÁGUA DE EDIFICAÇÃO QUE POSSUA RESERVATÓRIO DE FIBRA/FIBROCIMENTO   FORNECIMENTO E INSTALAÇÃO. AF_06/2016</t>
  </si>
  <si>
    <t>JOELHO 90 GRAUS, PVC, SOLDÁVEL, DN 32 MM INSTALADO EM RESERVAÇÃO DE ÁGUA DE EDIFICAÇÃO QUE POSSUA RESERVATÓRIO DE FIBRA/FIBROCIMENTO   FORNECIMENTO E INSTALAÇÃO. AF_06/2016</t>
  </si>
  <si>
    <t>CURVA 90 GRAUS, PVC, SOLDÁVEL, DN 32 MM, INSTALADO EM RESERVAÇÃO DE ÁGUA DE EDIFICAÇÃO QUE POSSUA RESERVATÓRIO DE FIBRA/FIBROCIMENTO   FORNECIMENTO E INSTALAÇÃO. AF_06/2016</t>
  </si>
  <si>
    <t>JOELHO 90 GRAUS, PVC, SOLDÁVEL, DN 40 MM INSTALADO EM RESERVAÇÃO DE ÁGUA DE EDIFICAÇÃO QUE POSSUA RESERVATÓRIO DE FIBRA/FIBROCIMENTO   FORNECIMENTO E INSTALAÇÃO. AF_06/2016</t>
  </si>
  <si>
    <t>CURVA 90 GRAUS, PVC, SOLDÁVEL, DN 40 MM, INSTALADO EM RESERVAÇÃO DE ÁGUA DE EDIFICAÇÃO QUE POSSUA RESERVATÓRIO DE FIBRA/FIBROCIMENTO   FORNECIMENTO E INSTALAÇÃO. AF_06/2016</t>
  </si>
  <si>
    <t>JOELHO 90 GRAUS, PVC, SOLDÁVEL, DN 50 MM INSTALADO EM RESERVAÇÃO DE ÁGUA DE EDIFICAÇÃO QUE POSSUA RESERVATÓRIO DE FIBRA/FIBROCIMENTO   FORNECIMENTO E INSTALAÇÃO. AF_06/2016</t>
  </si>
  <si>
    <t>CURVA 90 GRAUS, PVC, SOLDÁVEL, DN 50 MM, INSTALADO EM RESERVAÇÃO DE ÁGUA DE EDIFICAÇÃO QUE POSSUA RESERVATÓRIO DE FIBRA/FIBROCIMENTO   FORNECIMENTO E INSTALAÇÃO. AF_06/2016</t>
  </si>
  <si>
    <t>JOELHO 90 GRAUS, PVC, SOLDÁVEL, DN 60 MM INSTALADO EM RESERVAÇÃO DE ÁGUA DE EDIFICAÇÃO QUE POSSUA RESERVATÓRIO DE FIBRA/FIBROCIMENTO   FORNECIMENTO E INSTALAÇÃO. AF_06/2016</t>
  </si>
  <si>
    <t>CURVA 90 GRAUS, PVC, SOLDÁVEL, DN 60 MM, INSTALADO EM RESERVAÇÃO DE ÁGUA DE EDIFICAÇÃO QUE POSSUA RESERVATÓRIO DE FIBRA/FIBROCIMENTO   FORNECIMENTO E INSTALAÇÃO. AF_06/2016</t>
  </si>
  <si>
    <t>JOELHO 90 GRAUS, PVC, SOLDÁVEL, DN 75 MM INSTALADO EM RESERVAÇÃO DE ÁGUA DE EDIFICAÇÃO QUE POSSUA RESERVATÓRIO DE FIBRA/FIBROCIMENTO   FORNECIMENTO E INSTALAÇÃO. AF_06/2016</t>
  </si>
  <si>
    <t>CURVA 90 GRAUS, PVC, SOLDÁVEL, DN 75 MM, INSTALADO EM RESERVAÇÃO DE ÁGUA DE EDIFICAÇÃO QUE POSSUA RESERVATÓRIO DE FIBRA/FIBROCIMENTO   FORNECIMENTO E INSTALAÇÃO. AF_06/2016</t>
  </si>
  <si>
    <t>JOELHO 90 GRAUS, PVC, SOLDÁVEL, DN 85 MM INSTALADO EM RESERVAÇÃO DE ÁGUA DE EDIFICAÇÃO QUE POSSUA RESERVATÓRIO DE FIBRA/FIBROCIMENTO   FORNECIMENTO E INSTALAÇÃO. AF_06/2016</t>
  </si>
  <si>
    <t>CURVA 90 GRAUS, PVC, SOLDÁVEL, DN 85 MM, INSTALADO EM RESERVAÇÃO DE ÁGUA DE EDIFICAÇÃO QUE POSSUA RESERVATÓRIO DE FIBRA/FIBROCIMENTO   FORNECIMENTO E INSTALAÇÃO. AF_06/2016</t>
  </si>
  <si>
    <t>JOELHO 90 GRAUS, PVC, SOLDÁVEL, DN 110 MM INSTALADO EM RESERVAÇÃO DE ÁGUA DE EDIFICAÇÃO QUE POSSUA RESERVATÓRIO DE FIBRA/FIBROCIMENTO   FORNECIMENTO E INSTALAÇÃO. AF_06/2016</t>
  </si>
  <si>
    <t>CURVA 90 GRAUS, PVC, SOLDÁVEL, DN 110 MM, INSTALADO EM RESERVAÇÃO DE ÁGUA DE EDIFICAÇÃO QUE POSSUA RESERVATÓRIO DE FIBRA/FIBROCIMENTO   FORNECIMENTO E INSTALAÇÃO. AF_06/2016</t>
  </si>
  <si>
    <t>TÊ, PVC, SOLDÁVEL, DN  25 MM INSTALADO EM RESERVAÇÃO DE ÁGUA DE EDIFICAÇÃO QUE POSSUA RESERVATÓRIO DE FIBRA/FIBROCIMENTO   FORNECIMENTO E INSTALAÇÃO. AF_06/2016</t>
  </si>
  <si>
    <t>TÊ COM BUCHA DE LATÃO NA BOLSA CENTRAL, PVC, SOLDÁVEL, DN  25 MM X 3/4 , INSTALADO EM RESERVAÇÃO DE ÁGUA DE EDIFICAÇÃO QUE POSSUA RESERVATÓRIO DE FIBRA/FIBROCIMENTO   FORNECIMENTO E INSTALAÇÃO. AF_06/2016</t>
  </si>
  <si>
    <t>TÊ, PVC, SOLDÁVEL, DN 32 MM INSTALADO EM RESERVAÇÃO DE ÁGUA DE EDIFICAÇÃO QUE POSSUA RESERVATÓRIO DE FIBRA/FIBROCIMENTO   FORNECIMENTO E INSTALAÇÃO. AF_06/2016</t>
  </si>
  <si>
    <t>TÊ DE REDUÇÃO, PVC, SOLDÁVEL, DN 32 MM X  25 MM, INSTALADO EM RESERVAÇÃO DE ÁGUA DE EDIFICAÇÃO QUE POSSUA RESERVATÓRIO DE FIBRA/FIBROCIMENTO   FORNECIMENTO E INSTALAÇÃO. AF_06/2016</t>
  </si>
  <si>
    <t>TÊ, PVC, SOLDÁVEL, DN 40 MM INSTALADO EM RESERVAÇÃO DE ÁGUA DE EDIFICAÇÃO QUE POSSUA RESERVATÓRIO DE FIBRA/FIBROCIMENTO   FORNECIMENTO E INSTALAÇÃO. AF_06/2016</t>
  </si>
  <si>
    <t>TÊ DE REDUÇÃO, PVC, SOLDÁVEL, DN 40 MM X 32 MM, INSTALADO EM RESERVAÇÃO DE ÁGUA DE EDIFICAÇÃO QUE POSSUA RESERVATÓRIO DE FIBRA/FIBROCIMENTO   FORNECIMENTO E INSTALAÇÃO. AF_06/2016</t>
  </si>
  <si>
    <t>TÊ, PVC, SOLDÁVEL, DN 50 MM INSTALADO EM RESERVAÇÃO DE ÁGUA DE EDIFICAÇÃO QUE POSSUA RESERVATÓRIO DE FIBRA/FIBROCIMENTO   FORNECIMENTO E INSTALAÇÃO. AF_06/2016</t>
  </si>
  <si>
    <t>TÊ DE REDUÇÃO, PVC, SOLDÁVEL, DN 50 MM X 40 MM, INSTALADO EM RESERVAÇÃO DE ÁGUA DE EDIFICAÇÃO QUE POSSUA RESERVATÓRIO DE FIBRA/FIBROCIMENTO   FORNECIMENTO E INSTALAÇÃO. AF_06/2016</t>
  </si>
  <si>
    <t>TÊ, PVC, SOLDÁVEL, DN 60 MM INSTALADO EM RESERVAÇÃO DE ÁGUA DE EDIFICAÇÃO QUE POSSUA RESERVATÓRIO DE FIBRA/FIBROCIMENTO   FORNECIMENTO E INSTALAÇÃO. AF_06/2016</t>
  </si>
  <si>
    <t>TÊ, PVC, SOLDÁVEL, DN 75 MM INSTALADO EM RESERVAÇÃO DE ÁGUA DE EDIFICAÇÃO QUE POSSUA RESERVATÓRIO DE FIBRA/FIBROCIMENTO   FORNECIMENTO E INSTALAÇÃO. AF_06/2016</t>
  </si>
  <si>
    <t>TÊ DE REDUÇÃO, PVC, SOLDÁVEL, DN 75 MM X 50 MM, INSTALADO EM RESERVAÇÃO DE ÁGUA DE EDIFICAÇÃO QUE POSSUA RESERVATÓRIO DE FIBRA/FIBROCIMENTO   FORNECIMENTO E INSTALAÇÃO. AF_06/2016</t>
  </si>
  <si>
    <t>TÊ, PVC, SOLDÁVEL, DN 85 MM INSTALADO EM RESERVAÇÃO DE ÁGUA DE EDIFICAÇÃO QUE POSSUA RESERVATÓRIO DE FIBRA/FIBROCIMENTO   FORNECIMENTO E INSTALAÇÃO. AF_06/2016</t>
  </si>
  <si>
    <t>TÊ DE REDUÇÃO, PVC, SOLDÁVEL, DN 85 MM X 60 MM, INSTALADO EM RESERVAÇÃO DE ÁGUA DE EDIFICAÇÃO QUE POSSUA RESERVATÓRIO DE FIBRA/FIBROCIMENTO   FORNECIMENTO E INSTALAÇÃO. AF_06/2016</t>
  </si>
  <si>
    <t>TÊ, PVC, SOLDÁVEL, DN 110 MM INSTALADO EM RESERVAÇÃO DE ÁGUA DE EDIFICAÇÃO QUE POSSUA RESERVATÓRIO DE FIBRA/FIBROCIMENTO   FORNECIMENTO E INSTALAÇÃO. AF_06/2016</t>
  </si>
  <si>
    <t>TÊ DE REDUÇÃO, PVC, SOLDÁVEL, DN 110 MM X 60 MM, INSTALADO EM RESERVAÇÃO DE ÁGUA DE EDIFICAÇÃO QUE POSSUA RESERVATÓRIO DE FIBRA/FIBROCIMENTO   FORNECIMENTO E INSTALAÇÃO. AF_06/2016</t>
  </si>
  <si>
    <t>ADAPTADOR COM FLANGE E ANEL DE VEDAÇÃO, PVC, SOLDÁVEL, DN  25 MM X 3/4 , INSTALADO EM RESERVAÇÃO DE ÁGUA DE EDIFICAÇÃO QUE POSSUA RESERVATÓRIO DE FIBRA/FIBROCIMENTO   FORNECIMENTO E INSTALAÇÃO. AF_06/2016</t>
  </si>
  <si>
    <t>ADAPTADOR COM FLANGE E ANEL DE VEDAÇÃO, PVC, SOLDÁVEL, DN 32 MM X 1 , INSTALADO EM RESERVAÇÃO DE ÁGUA DE EDIFICAÇÃO QUE POSSUA RESERVATÓRIO DE FIBRA/FIBROCIMENTO   FORNECIMENTO E INSTALAÇÃO. AF_06/2016</t>
  </si>
  <si>
    <t>ADAPTADOR COM FLANGE E ANEL DE VEDAÇÃO, PVC, SOLDÁVEL, DN 40 MM X 1 1/4 , INSTALADO EM RESERVAÇÃO DE ÁGUA DE EDIFICAÇÃO QUE POSSUA RESERVATÓRIO DE FIBRA/FIBROCIMENTO   FORNECIMENTO E INSTALAÇÃO. AF_06/2016</t>
  </si>
  <si>
    <t>ADAPTADOR COM FLANGE E ANEL DE VEDAÇÃO, PVC, SOLDÁVEL, DN 50 MM X 1 1/2 , INSTALADO EM RESERVAÇÃO DE ÁGUA DE EDIFICAÇÃO QUE POSSUA RESERVATÓRIO DE FIBRA/FIBROCIMENTO   FORNECIMENTO E INSTALAÇÃO. AF_06/2016</t>
  </si>
  <si>
    <t>ADAPTADOR COM FLANGE E ANEL DE VEDAÇÃO, PVC, SOLDÁVEL, DN 60 MM X 2 , INSTALADO EM RESERVAÇÃO DE ÁGUA DE EDIFICAÇÃO QUE POSSUA RESERVATÓRIO DE FIBRA/FIBROCIMENTO   FORNECIMENTO E INSTALAÇÃO. AF_06/2016</t>
  </si>
  <si>
    <t>ADAPTADOR COM FLANGES LIVRES, PVC, SOLDÁVEL, DN  25 MM X 3/4 , INSTALADO EM RESERVAÇÃO DE ÁGUA DE EDIFICAÇÃO QUE POSSUA RESERVATÓRIO DE FIBRA/FIBROCIMENTO   FORNECIMENTO E INSTALAÇÃO. AF_06/2016</t>
  </si>
  <si>
    <t>ADAPTADOR COM FLANGES LIVRES, PVC, SOLDÁVEL, DN 32 MM X 1 , INSTALADO EM RESERVAÇÃO DE ÁGUA DE EDIFICAÇÃO QUE POSSUA RESERVATÓRIO DE FIBRA/FIBROCIMENTO   FORNECIMENTO E INSTALAÇÃO. AF_06/2016</t>
  </si>
  <si>
    <t>ADAPTADOR COM FLANGES LIVRES, PVC, SOLDÁVEL, DN 40 MM X 1 1/4 , INSTALADO EM RESERVAÇÃO DE ÁGUA DE EDIFICAÇÃO QUE POSSUA RESERVATÓRIO DE FIBRA/FIBROCIMENTO   FORNECIMENTO E INSTALAÇÃO. AF_06/2016</t>
  </si>
  <si>
    <t>ADAPTADOR COM FLANGES LIVRES, PVC, SOLDÁVEL, DN 50 MM X 1 1/2 , INSTALADO EM RESERVAÇÃO DE ÁGUA DE EDIFICAÇÃO QUE POSSUA RESERVATÓRIO DE FIBRA/FIBROCIMENTO   FORNECIMENTO E INSTALAÇÃO. AF_06/2016</t>
  </si>
  <si>
    <t>ADAPTADOR COM FLANGES LIVRES, PVC, SOLDÁVEL, DN 60 MM X 2 , INSTALADO EM RESERVAÇÃO DE ÁGUA DE EDIFICAÇÃO QUE POSSUA RESERVATÓRIO DE FIBRA/FIBROCIMENTO   FORNECIMENTO E INSTALAÇÃO. AF_06/2016</t>
  </si>
  <si>
    <t>ADAPTADOR COM FLANGES LIVRES, PVC, SOLDÁVEL, DN 75 MM X 2 1/2 , INSTALADO EM RESERVAÇÃO DE ÁGUA DE EDIFICAÇÃO QUE POSSUA RESERVATÓRIO DE FIBRA/FIBROCIMENTO   FORNECIMENTO E INSTALAÇÃO. AF_06/2016</t>
  </si>
  <si>
    <t>ADAPTADOR COM FLANGES LIVRES, PVC, SOLDÁVEL, DN 85 MM X 3 , INSTALADO EM RESERVAÇÃO DE ÁGUA DE EDIFICAÇÃO QUE POSSUA RESERVATÓRIO DE FIBRA/FIBROCIMENTO   FORNECIMENTO E INSTALAÇÃO. AF_06/2016</t>
  </si>
  <si>
    <t>ADAPTADOR COM FLANGES LIVRES, PVC, SOLDÁVEL, DN 110 MM X 4 , INSTALADO EM RESERVAÇÃO DE ÁGUA DE EDIFICAÇÃO QUE POSSUA RESERVATÓRIO DE FIBRA/FIBROCIMENTO   FORNECIMENTO E INSTALAÇÃO. AF_06/2016</t>
  </si>
  <si>
    <t>CONECTOR, CPVC, SOLDÁVEL, DN 22 MM X 3/4, INSTALADO EM RESERVAÇÃO DE ÁGUA DE EDIFICAÇÃO QUE POSSUA RESERVATÓRIO DE FIBRA/FIBROCIMENTO  FORNECIMENTO E INSTALAÇÃO. AF_06/2016</t>
  </si>
  <si>
    <t>LUVA, CPVC, SOLDÁVEL, DN 22 MM, INSTALADO EM RESERVAÇÃO DE ÁGUA DE EDIFICAÇÃO QUE POSSUA RESERVATÓRIO DE FIBRA/FIBROCIMENTO  FORNECIMENTO E INSTALAÇÃO. AF_06/2016</t>
  </si>
  <si>
    <t>CONECTOR, CPVC, SOLDÁVEL, DN 28 MM X 1, INSTALADO EM RESERVAÇÃO DE ÁGUA DE EDIFICAÇÃO QUE POSSUA RESERVATÓRIO DE FIBRA/FIBROCIMENTO  FORNECIMENTO E INSTALAÇÃO. AF_06/2016</t>
  </si>
  <si>
    <t>LUVA, CPVC, SOLDÁVEL, DN 28 MM, INSTALADO EM RESERVAÇÃO DE ÁGUA DE EDIFICAÇÃO QUE POSSUA RESERVATÓRIO DE FIBRA/FIBROCIMENTO  FORNECIMENTO E INSTALAÇÃO. AF_06/2016</t>
  </si>
  <si>
    <t>CONECTOR, CPVC, SOLDÁVEL, DN 35 MM X 1 1/4, INSTALADO EM RESERVAÇÃO DE ÁGUA DE EDIFICAÇÃO QUE POSSUA RESERVATÓRIO DE FIBRA/FIBROCIMENTO  FORNECIMENTO E INSTALAÇÃO. AF_06/2016</t>
  </si>
  <si>
    <t>LUVA, CPVC, SOLDÁVEL, DN 35 MM, INSTALADO EM RESERVAÇÃO DE ÁGUA DE EDIFICAÇÃO QUE POSSUA RESERVATÓRIO DE FIBRA/FIBROCIMENTO  FORNECIMENTO E INSTALAÇÃO. AF_06/2016</t>
  </si>
  <si>
    <t>CONECTOR, CPVC, SOLDÁVEL, DN 42 MM X 1 1/2, INSTALADO EM RESERVAÇÃO DE ÁGUA DE EDIFICAÇÃO QUE POSSUA RESERVATÓRIO DE FIBRA/FIBROCIMENTO  FORNECIMENTO E INSTALAÇÃO. AF_06/2016</t>
  </si>
  <si>
    <t>LUVA, CPVC, SOLDÁVEL, DN 42 MM, INSTALADO EM RESERVAÇÃO DE ÁGUA DE EDIFICAÇÃO QUE POSSUA RESERVATÓRIO DE FIBRA/FIBROCIMENTO  FORNECIMENTO E INSTALAÇÃO. AF_06/2016</t>
  </si>
  <si>
    <t>LUVA, CPVC, SOLDÁVEL, DN 54 MM, INSTALADO EM RESERVAÇÃO DE ÁGUA DE EDIFICAÇÃO QUE POSSUA RESERVATÓRIO DE FIBRA/FIBROCIMENTO  FORNECIMENTO E INSTALAÇÃO. AF_06/2016</t>
  </si>
  <si>
    <t>LUVA, CPVC, SOLDÁVEL, DN 89 MM, INSTALADO EM RESERVAÇÃO DE ÁGUA DE EDIFICAÇÃO QUE POSSUA RESERVATÓRIO DE FIBRA/FIBROCIMENTO  FORNECIMENTO E INSTALAÇÃO. AF_06/2016</t>
  </si>
  <si>
    <t>JOELHO 90 GRAUS, CPVC, SOLDÁVEL, DN 22 MM, INSTALADO EM RESERVAÇÃO DE ÁGUA DE EDIFICAÇÃO QUE POSSUA RESERVATÓRIO DE FIBRA/FIBROCIMENTO  FORNECIMENTO E INSTALAÇÃO. AF_06/2016</t>
  </si>
  <si>
    <t>CURVA 90 GRAUS, CPVC, SOLDÁVEL, DN 22 MM, INSTALADO EM RESERVAÇÃO DE ÁGUA DE EDIFICAÇÃO QUE POSSUA RESERVATÓRIO DE FIBRA/FIBROCIMENTO  FORNECIMENTO E INSTALAÇÃO. AF_06/2016</t>
  </si>
  <si>
    <t>JOELHO 90 GRAUS, CPVC, SOLDÁVEL, DN 28 MM, INSTALADO EM RESERVAÇÃO DE ÁGUA DE EDIFICAÇÃO QUE POSSUA RESERVATÓRIO DE FIBRA/FIBROCIMENTO  FORNECIMENTO E INSTALAÇÃO. AF_06/2016</t>
  </si>
  <si>
    <t>CURVA 90 GRAUS, CPVC, SOLDÁVEL, DN 28 MM, INSTALADO EM RESERVAÇÃO DE ÁGUA DE EDIFICAÇÃO QUE POSSUA RESERVATÓRIO DE FIBRA/FIBROCIMENTO  FORNECIMENTO E INSTALAÇÃO. AF_06/2016</t>
  </si>
  <si>
    <t>JOELHO 90 GRAUS, CPVC, SOLDÁVEL, DN 35 MM, INSTALADO EM RESERVAÇÃO DE ÁGUA DE EDIFICAÇÃO QUE POSSUA RESERVATÓRIO DE FIBRA/FIBROCIMENTO  FORNECIMENTO E INSTALAÇÃO. AF_06/2016</t>
  </si>
  <si>
    <t>JOELHO 90 GRAUS, CPVC, SOLDÁVEL, DN 42 MM, INSTALADO EM RESERVAÇÃO DE ÁGUA DE EDIFICAÇÃO QUE POSSUA RESERVATÓRIO DE FIBRA/FIBROCIMENTO  FORNECIMENTO E INSTALAÇÃO. AF_06/2016</t>
  </si>
  <si>
    <t>JOELHO 90 GRAUS, CPVC, SOLDÁVEL, DN 54 MM, INSTALADO EM RESERVAÇÃO DE ÁGUA DE EDIFICAÇÃO QUE POSSUA RESERVATÓRIO DE FIBRA/FIBROCIMENTO  FORNECIMENTO E INSTALAÇÃO. AF_06/2016</t>
  </si>
  <si>
    <t>JOELHO 90 GRAUS, CPVC, SOLDÁVEL, DN 73 MM, INSTALADO EM RESERVAÇÃO DE ÁGUA DE EDIFICAÇÃO QUE POSSUA RESERVATÓRIO DE FIBRA/FIBROCIMENTO  FORNECIMENTO E INSTALAÇÃO. AF_06/2016</t>
  </si>
  <si>
    <t>JOELHO 90 GRAUS, CPVC, SOLDÁVEL, DN 89 MM, INSTALADO EM RESERVAÇÃO DE ÁGUA DE EDIFICAÇÃO QUE POSSUA RESERVATÓRIO DE FIBRA/FIBROCIMENTO  FORNECIMENTO E INSTALAÇÃO. AF_06/2016</t>
  </si>
  <si>
    <t>TE, CPVC, SOLDÁVEL, DN 22 MM, INSTALADO EM RESERVAÇÃO DE ÁGUA DE EDIFICAÇÃO QUE POSSUA RESERVATÓRIO DE FIBRA/FIBROCIMENTO  FORNECIMENTO E INSTALAÇÃO. AF_06/2016</t>
  </si>
  <si>
    <t>TE, CPVC, SOLDÁVEL, DN 28 MM, INSTALADO EM RESERVAÇÃO DE ÁGUA DE EDIFICAÇÃO QUE POSSUA RESERVATÓRIO DE FIBRA/FIBROCIMENTO  FORNECIMENTO E INSTALAÇÃO. AF_06/2016</t>
  </si>
  <si>
    <t>TE, CPVC, SOLDÁVEL, DN 35 MM, INSTALADO EM RESERVAÇÃO DE ÁGUA DE EDIFICAÇÃO QUE POSSUA RESERVATÓRIO DE FIBRA/FIBROCIMENTO  FORNECIMENTO E INSTALAÇÃO. AF_06/2016</t>
  </si>
  <si>
    <t>TE, CPVC, SOLDÁVEL, DN 42 MM, INSTALADO EM RESERVAÇÃO DE ÁGUA DE EDIFICAÇÃO QUE POSSUA RESERVATÓRIO DE FIBRA/FIBROCIMENTO  FORNECIMENTO E INSTALAÇÃO. AF_06/2016</t>
  </si>
  <si>
    <t>TE, CPVC, SOLDÁVEL, DN 54 MM, INSTALADO EM RESERVAÇÃO DE ÁGUA DE EDIFICAÇÃO QUE POSSUA RESERVATÓRIO DE FIBRA/FIBROCIMENTO  FORNECIMENTO E INSTALAÇÃO. AF_06/2016</t>
  </si>
  <si>
    <t>TE, CPVC, SOLDÁVEL, DN 73 MM, INSTALADO EM RESERVAÇÃO DE ÁGUA DE EDIFICAÇÃO QUE POSSUA RESERVATÓRIO DE FIBRA/FIBROCIMENTO  FORNECIMENTO E INSTALAÇÃO. AF_06/2016</t>
  </si>
  <si>
    <t>TE, CPVC, SOLDÁVEL, DN 89 MM, INSTALADO EM RESERVAÇÃO DE ÁGUA DE EDIFICAÇÃO QUE POSSUA RESERVATÓRIO DE FIBRA/FIBROCIMENTO  FORNECIMENTO E INSTALAÇÃO. AF_06/2016</t>
  </si>
  <si>
    <t>ADAPTADOR COM FLANGE E ANEL DE VEDAÇÃO, PVC, SOLDÁVEL, DN  20 MM X 1/2 , INSTALADO EM RESERVAÇÃO DE ÁGUA DE EDIFICAÇÃO QUE POSSUA RESERVATÓRIO DE FIBRA/FIBROCIMENTO   FORNECIMENTO E INSTALAÇÃO. AF_06/2016</t>
  </si>
  <si>
    <t>ADAPTADOR COM FLANGES LIVRES, PVC, SOLDÁVEL LONGO, DN 32 MM X 1 , INSTALADO EM RESERVAÇÃO DE ÁGUA DE EDIFICAÇÃO QUE POSSUA RESERVATÓRIO DE FIBRA/FIBROCIMENTO   FORNECIMENTO E INSTALAÇÃO. AF_06/2016</t>
  </si>
  <si>
    <t>ADAPTADOR COM FLANGES LIVRES, PVC, SOLDÁVEL LONGO, DN 40 MM X 1 1/4 , INSTALADO EM RESERVAÇÃO DE ÁGUA DE EDIFICAÇÃO QUE POSSUA RESERVATÓRIO DE FIBRA/FIBROCIMENTO   FORNECIMENTO E INSTALAÇÃO. AF_06/2016</t>
  </si>
  <si>
    <t>ADAPTADOR COM FLANGES LIVRES, PVC, SOLDÁVEL LONGO, DN 50 MM X 1 1/2 , INSTALADO EM RESERVAÇÃO DE ÁGUA DE EDIFICAÇÃO QUE POSSUA RESERVATÓRIO DE FIBRA/FIBROCIMENTO   FORNECIMENTO E INSTALAÇÃO. AF_06/2016</t>
  </si>
  <si>
    <t>ADAPTADOR COM FLANGES LIVRES, PVC, SOLDÁVEL LONGO, DN 60 MM X 2 , INSTALADO EM RESERVAÇÃO DE ÁGUA DE EDIFICAÇÃO QUE POSSUA RESERVATÓRIO DE FIBRA/FIBROCIMENTO   FORNECIMENTO E INSTALAÇÃO. AF_06/2016</t>
  </si>
  <si>
    <t>ADAPTADOR COM FLANGES LIVRES, PVC, SOLDÁVEL LONGO, DN 75 MM X 2 1/2 , INSTALADO EM RESERVAÇÃO DE ÁGUA DE EDIFICAÇÃO QUE POSSUA RESERVATÓRIO DE FIBRA/FIBROCIMENTO   FORNECIMENTO E INSTALAÇÃO. AF_06/2016</t>
  </si>
  <si>
    <t>ADAPTADOR COM FLANGES LIVRES, PVC, SOLDÁVEL LONGO, DN 85 MM X 3 , INSTALADO EM RESERVAÇÃO DE ÁGUA DE EDIFICAÇÃO QUE POSSUA RESERVATÓRIO DE FIBRA/FIBROCIMENTO   FORNECIMENTO E INSTALAÇÃO. AF_06/2016</t>
  </si>
  <si>
    <t>ADAPTADOR COM FLANGES LIVRES, PVC, SOLDÁVEL LONGO, DN 110 MM X 4 , INSTALADO EM RESERVAÇÃO DE ÁGUA DE EDIFICAÇÃO QUE POSSUA RESERVATÓRIO DE FIBRA/FIBROCIMENTO   FORNECIMENTO E INSTALAÇÃO. AF_06/2016</t>
  </si>
  <si>
    <t>LUVA, CPVC, SOLDÁVEL, DN 73 MM, INSTALADO EM RESERVAÇÃO DE ÁGUA DE EDIFICAÇÃO QUE POSSUA RESERVATÓRIO DE FIBRA/FIBROCIMENTO  FORNECIMENTO E INSTALAÇÃO. AF_06/2016</t>
  </si>
  <si>
    <t>ADAPTADOR COM FLANGES LIVRES, PVC, SOLDÁVEL LONGO, DN  25 MM X 3/4 , INSTALADO EM RESERVAÇÃO DE ÁGUA DE EDIFICAÇÃO QUE POSSUA RESERVATÓRIO DE FIBRA/FIBROCIMENTO    FORNECIMENTO E INSTALAÇÃO. AF_06/2016</t>
  </si>
  <si>
    <t>LUVA COM BUCHA DE LATÃO, PVC, SOLDÁVEL, DN 32MM X 1 , INSTALADO EM RAMAL DE DISTRIBUIÇÃO DE ÁGUA   FORNECIMENTO E INSTALAÇÃO. AF_12/2014</t>
  </si>
  <si>
    <t>LUVA SIMPLES, PVC, SÉRIE NORMAL, ESGOTO PREDIAL, DN 150 MM, JUNTA ELÁSTICA, FORNECIDO E INSTALADO EM SUBCOLETOR AÉREO DE ESGOTO SANITÁRIO. AF_12/2014</t>
  </si>
  <si>
    <t>CURVA 90 GRAUS, PVC, SERIE R, ÁGUA PLUVIAL, DN 100 MM, JUNTA ELÁSTICA, FORNECIDO E INSTALADO EM RAMAL DE ENCAMINHAMENTO. AF_12/2014</t>
  </si>
  <si>
    <t>CURVA 90 GRAUS, PVC, SERIE R, ÁGUA PLUVIAL, DN 100 MM, JUNTA ELÁSTICA, FORNECIDO E INSTALADO EM CONDUTORES VERTICAIS DE ÁGUAS PLUVIAIS. AF_12/2014</t>
  </si>
  <si>
    <t>SPRINKLER TIPO PENDENTE, 68° C, UNIÃO POR ROSCA, DN 15 (½)  FORNECIMENTO E INSTALAÇÃO. AF_12/2015</t>
  </si>
  <si>
    <t>JOELHO 90 GRAUS, PPR, DN 25 MM, CLASSE PN 25, INSTALADO EM RAMAL OU SUB-RAMAL DE ÁGUA  FORNECIMENTO E INSTALAÇÃO . AF_06/2015</t>
  </si>
  <si>
    <t>JOELHO 45 GRAUS, PPR, DN 25 MM, CLASSE PN 25, INSTALADO EM RAMAL OU SUB-RAMAL DE ÁGUA  FORNECIMENTO E INSTALAÇÃO . AF_06/2015</t>
  </si>
  <si>
    <t>LUVA, PPR, DN 25 MM, CLASSE PN 25, INSTALADO EM RAMAL OU SUB-RAMAL DE ÁGUA  FORNECIMENTO E INSTALAÇÃO . AF_06/2015</t>
  </si>
  <si>
    <t>CONECTOR MACHO, PPR, 25 X 1/2'', CLASSE PN 25, INSTALADO EM RAMAL OU SUB-RAMAL DE ÁGUA   FORNECIMENTO E INSTALAÇÃO . AF_06/2015</t>
  </si>
  <si>
    <t>CONECTOR FÊMEA, PPR, 25 X 1/2'', CLASSE PN 25, INSTALADO EM RAMAL OU SUB-RAMAL DE ÁGUA   FORNECIMENTO E INSTALAÇÃO . AF_06/2015</t>
  </si>
  <si>
    <t>TÊ NORMAL, PPR, DN 25 MM, CLASSE PN 25, INSTALADO EM RAMAL OU SUB-RAMAL DE ÁGUA  FORNECIMENTO E INSTALAÇÃO . AF_06/2015</t>
  </si>
  <si>
    <t>TÊ MISTURADOR, PPR, 25 X 3/4'' , CLASSE PN 25, INSTALADO EM RAMAL OU SUB-RAMAL DE ÁGUA  FORNECIMENTO E INSTALAÇÃO . AF_06/2015</t>
  </si>
  <si>
    <t>JOELHO 90 GRAUS, PPR, DN 25 MM, CLASSE PN 25, INSTALADO EM RAMAL DE DISTRIBUIÇÃO  FORNECIMENTO E INSTALAÇÃO . AF_06/2015</t>
  </si>
  <si>
    <t>JOELHO 45 GRAUS, PPR, DN 25 MM, CLASSE PN 25, INSTALADO EM RAMAL DE DISTRIBUIÇÃO DE ÁGUA  FORNECIMENTO E INSTALAÇÃO . AF_06/2015</t>
  </si>
  <si>
    <t>JOELHO 90 GRAUS, PPR, DN 32 MM, CLASSE PN 25, INSTALADO EM RAMAL DE DISTRIBUIÇÃO  FORNECIMENTO E INSTALAÇÃO . AF_06/2015</t>
  </si>
  <si>
    <t>JOELHO 45 GRAUS, PPR, DN 32 MM, CLASSE PN 25, INSTALADO EM RAMAL DE DISTRIBUIÇÃO DE ÁGUA  FORNECIMENTO E INSTALAÇÃO . AF_06/2015</t>
  </si>
  <si>
    <t>JOELHO 90 GRAUS, PPR, DN 40 MM, CLASSE PN 25, INSTALADO EM RAMAL DE DISTRIBUIÇÃO  FORNECIMENTO E INSTALAÇÃO . AF_06/2015</t>
  </si>
  <si>
    <t>JOELHO 45 GRAUS, PPR, DN 40 MM, CLASSE PN 25, INSTALADO EM RAMAL DE DISTRIBUIÇÃO DE ÁGUA  FORNECIMENTO E INSTALAÇÃO . AF_06/2015</t>
  </si>
  <si>
    <t>LUVA, PPR, DN 25 MM, CLASSE PN 25, INSTALADO EM RAMAL DE DISTRIBUIÇÃO DE ÁGUA  FORNECIMENTO E INSTALAÇÃO . AF_06/2015</t>
  </si>
  <si>
    <t>CONECTOR MACHO, PPR, 25 X 1/2, CLASSE PN 25, INSTALADO EM RAMAL DE DISTRIBUIÇÃO DE ÁGUA  FORNECIMENTO E INSTALAÇÃO . AF_06/2015</t>
  </si>
  <si>
    <t>CONECTOR FÊMEA, PPR, 25 X 1/2'', CLASSE PN 25, INSTALADO EM RAMAL DE DISTRIBUIÇÃO DE ÁGUA   FORNECIMENTO E INSTALAÇÃO . AF_06/2015</t>
  </si>
  <si>
    <t>LUVA, PPR, DN 32 MM, CLASSE PN 25, INSTALADO EM RAMAL DE DISTRIBUIÇÃO DE ÁGUA  FORNECIMENTO E INSTALAÇÃO. AF_06/2015</t>
  </si>
  <si>
    <t>CONECTOR MACHO, PPR, 32 X 3/4'', CLASSE PN 25, INSTALADO EM RAMAL DE DISTRIBUIÇÃO DE ÁGUA   FORNECIMENTO E INSTALAÇÃO. AF_06/2015</t>
  </si>
  <si>
    <t>CONECTOR FÊMEA, PPR, 32 X 3/4'', CLASSE PN 25, INSTALADO EM RAMAL DE DISTRIBUIÇÃO DE ÁGUA   FORNECIMENTO E INSTALAÇÃO . AF_06/2015</t>
  </si>
  <si>
    <t>BUCHA DE REDUÇÃO, PPR, 32 X 25, CLASSE PN 25, INSTALADO EM RAMAL DE DISTRIBUIÇÃO DE ÁGUA  FORNECIMENTO E INSTALAÇÃO . AF_06/2015</t>
  </si>
  <si>
    <t>LUVA, PPR, DN 40 MM, CLASSE PN 25, INSTALADO EM RAMAL DE DISTRIBUIÇÃO DE ÁGUA  FORNECIMENTO E INSTALAÇÃO. AF_06/2015</t>
  </si>
  <si>
    <t>BUCHA DE REDUÇÃO, PPR, 40 X 25, CLASSE PN 25, INSTALADO EM RAMAL DE DISTRIBUIÇÃO DE ÁGUA  FORNECIMENTO E INSTALAÇÃO . AF_06/2015</t>
  </si>
  <si>
    <t>TÊ NORMAL, PPR, DN 25 MM, CLASSE PN 25, INSTALADO EM RAMAL DE DISTRIBUIÇÃO DE ÁGUA  FORNECIMENTO E INSTALAÇÃO . AF_06/2015</t>
  </si>
  <si>
    <t>TÊ NORMAL, PPR, DN 32 MM, CLASSE PN 25, INSTALADO EM RAMAL DE DISTRIBUIÇÃO DE ÁGUA  FORNECIMENTO E INSTALAÇÃO . AF_06/2015</t>
  </si>
  <si>
    <t>TÊ NORMAL, PPR, DN 40 MM, CLASSE PN 25, INSTALADO EM RAMAL DE DISTRIBUIÇÃO DE ÁGUA  FORNECIMENTO E INSTALAÇÃO . AF_06/2015</t>
  </si>
  <si>
    <t>JOELHO 90 GRAUS, PPR, DN 25 MM, CLASSE PN 25, INSTALADO EM PRUMADA DE ÁGUA  FORNECIMENTO E INSTALAÇÃO . AF_06/2015</t>
  </si>
  <si>
    <t>JOELHO 45 GRAUS, PPR, DN 25 MM, CLASSE PN 25, INSTALADO EM PRUMADA DE ÁGUA  FORNECIMENTO E INSTALAÇÃO . AF_06/2015</t>
  </si>
  <si>
    <t>JOELHO 90 GRAUS, PPR, DN 32 MM, CLASSE PN 25, INSTALADO EM PRUMADA DE ÁGUA  FORNECIMENTO E INSTALAÇÃO . AF_06/2015</t>
  </si>
  <si>
    <t>JOELHO 45 GRAUS, PPR, DN 32 MM, CLASSE PN 25, INSTALADO EM PRUMADA DE ÁGUA  FORNECIMENTO E INSTALAÇÃO . AF_06/2015</t>
  </si>
  <si>
    <t>JOELHO 90 GRAUS, PPR, DN 40 MM, CLASSE PN 25, INSTALADO EM PRUMADA DE ÁGUA  FORNECIMENTO E INSTALAÇÃO . AF_06/2015</t>
  </si>
  <si>
    <t>JOELHO 45 GRAUS, PPR, DN 40 MM, CLASSE PN 25, INSTALADO EM PRUMADA DE ÁGUA  FORNECIMENTO E INSTALAÇÃO . AF_06/2015</t>
  </si>
  <si>
    <t>JOELHO 90 GRAUS, PPR, DN 50 MM, CLASSE PN 25, INSTALADO EM PRUMADA DE ÁGUA  FORNECIMENTO E INSTALAÇÃO . AF_06/2015</t>
  </si>
  <si>
    <t>JOELHO 45 GRAUS, PPR, DN 50 MM, CLASSE PN 25, INSTALADO EM PRUMADA DE ÁGUA  FORNECIMENTO E INSTALAÇÃO . AF_06/2015</t>
  </si>
  <si>
    <t>JOELHO 90 GRAUS, PPR, DN 63 MM, CLASSE PN 25, INSTALADO EM PRUMADA DE ÁGUA  FORNECIMENTO E INSTALAÇÃO . AF_06/2015</t>
  </si>
  <si>
    <t>JOELHO 45 GRAUS, PPR, DN 63 MM, CLASSE PN 25, INSTALADO EM PRUMADA DE ÁGUA  FORNECIMENTO E INSTALAÇÃO . AF_06/2015</t>
  </si>
  <si>
    <t>JOELHO 90 GRAUS, PPR, DN 75 MM, CLASSE PN 25, INSTALADO EM PRUMADA DE ÁGUA  FORNECIMENTO E INSTALAÇÃO . AF_06/2015</t>
  </si>
  <si>
    <t>JOELHO 45 GRAUS, PPR, DN 75 MM, CLASSE PN 25, INSTALADO EM PRUMADA DE ÁGUA  FORNECIMENTO E INSTALAÇÃO . AF_06/2015</t>
  </si>
  <si>
    <t>JOELHO 90 GRAUS, PPR, DN 90 MM, CLASSE PN 25, INSTALADO EM PRUMADA DE ÁGUA  FORNECIMENTO E INSTALAÇÃO . AF_06/2015</t>
  </si>
  <si>
    <t>JOELHO 90 GRAUS, PPR, DN 110 MM, CLASSE PN 25, INSTALADO EM PRUMADA DE ÁGUA  FORNECIMENTO E INSTALAÇÃO . AF_06/2015</t>
  </si>
  <si>
    <t>LUVA, PPR, DN 25 MM, CLASSE PN 25, INSTALADO EM PRUMADA DE ÁGUA  FORNECIMENTO E INSTALAÇÃO . AF_06/2015</t>
  </si>
  <si>
    <t>CONECTOR MACHO, PPR, 25 X 1/2'', CLASSE PN 25, INSTALADO EM PRUMADA DE ÁGUA   FORNECIMENTO E INSTALAÇÃO . AF_06/2015</t>
  </si>
  <si>
    <t>CONECTOR FÊMEA, PPR, 25 X 1/2'', CLASSE PN 25, INSTALADO EM PRUMADA DE ÁGUA   FORNECIMENTO E INSTALAÇÃO . AF_06/2015</t>
  </si>
  <si>
    <t>LUVA, PPR, DN 32 MM, CLASSE PN 25, INSTALADO EM PRUMADA DE ÁGUA  FORNECIMENTO E INSTALAÇÃO. AF_06/2015</t>
  </si>
  <si>
    <t>BUCHA DE REDUÇÃO, PPR, 32 X 25, CLASSE PN 25, INSTALADO EM PRUMADA DE ÁGUA  FORNECIMENTO E INSTALAÇÃO . AF_06/2015</t>
  </si>
  <si>
    <t>LUVA, PPR, DN 40 MM, CLASSE PN 25, INSTALADO EM PRUMADA DE ÁGUA  FORNECIMENTO E INSTALAÇÃO. AF_06/2015</t>
  </si>
  <si>
    <t>BUCHA DE REDUÇÃO, PPR, 40 X 25, CLASSE PN 25, INSTALADO EM PRUMADA DE ÁGUA  FORNECIMENTO E INSTALAÇÃO . AF_06/2015</t>
  </si>
  <si>
    <t>LUVA, PPR, DN 50 MM, CLASSE PN 25, INSTALADO EM PRUMADA DE ÁGUA  FORNECIMENTO E INSTALAÇÃO. AF_06/2015</t>
  </si>
  <si>
    <t>LUVA, PPR, DN 63 MM, CLASSE PN 25, INSTALADO EM PRUMADA DE ÁGUA  FORNECIMENTO E INSTALAÇÃO. AF_06/2015</t>
  </si>
  <si>
    <t>LUVA, PPR, DN 75 MM, CLASSE PN 25, INSTALADO EM PRUMADA DE ÁGUA  FORNECIMENTO E INSTALAÇÃO. AF_06/2015</t>
  </si>
  <si>
    <t>LUVA, PPR, DN 90 MM, CLASSE PN 25, INSTALADO EM PRUMADA DE ÁGUA  FORNECIMENTO E INSTALAÇÃO. AF_06/2015</t>
  </si>
  <si>
    <t>LUVA, PPR, DN 110 MM, CLASSE PN 25, INSTALADO EM PRUMADA DE ÁGUA  FORNECIMENTO E INSTALAÇÃO. AF_06/2015</t>
  </si>
  <si>
    <t>TÊ NORMAL, PPR, DN 25 MM, CLASSE PN 25, INSTALADO EM PRUMADA DE ÁGUA  FORNECIMENTO E INSTALAÇÃO . AF_06/2015</t>
  </si>
  <si>
    <t>TÊ NORMAL, PPR, DN 32 MM, CLASSE PN 25, INSTALADO EM PRUMADA DE ÁGUA  FORNECIMENTO E INSTALAÇÃO . AF_06/2015</t>
  </si>
  <si>
    <t>TÊ NORMAL, PPR, DN 40 MM, CLASSE PN 25, INSTALADO EM PRUMADA DE ÁGUA  FORNECIMENTO E INSTALAÇÃO . AF_06/2015</t>
  </si>
  <si>
    <t>TÊ NORMAL, PPR, DN 50 MM, CLASSE PN 25, INSTALADO EM PRUMADA DE ÁGUA  FORNECIMENTO E INSTALAÇÃO . AF_06/2015</t>
  </si>
  <si>
    <t>TÊ NORMAL, PPR, DN 63 MM, CLASSE PN 25, INSTALADO EM PRUMADA DE ÁGUA  FORNECIMENTO E INSTALAÇÃO . AF_06/2015</t>
  </si>
  <si>
    <t>TÊ NORMAL, PPR, DN 75 MM, CLASSE PN 25, INSTALADO EM PRUMADA DE ÁGUA  FORNECIMENTO E INSTALAÇÃO . AF_06/2015</t>
  </si>
  <si>
    <t>TÊ NORMAL, PPR, DN 90 MM, CLASSE PN 25, INSTALADO EM PRUMADA DE ÁGUA  FORNECIMENTO E INSTALAÇÃO . AF_06/2015</t>
  </si>
  <si>
    <t>TÊ NORMAL, PPR, DN 110 MM, CLASSE PN 25, INSTALADO EM PRUMADA DE ÁGUA  FORNECIMENTO E INSTALAÇÃO . AF_06/2015</t>
  </si>
  <si>
    <t>LUVA, PPR, DN 20 MM, CLASSE PN 25, INSTALADO EM RESERVAÇÃO DE ÁGUA DE EDIFICAÇÃO QUE POSSUA RESERVATÓRIO DE FIBRA/FIBROCIMENTO  FORNECIMENTO E INSTALAÇÃO. AF_06/2016</t>
  </si>
  <si>
    <t>LUVA, PPR, DN 25 MM, CLASSE PN 25, INSTALADO EM RESERVAÇÃO DE ÁGUA DE EDIFICAÇÃO QUE POSSUA RESERVATÓRIO DE FIBRA/FIBROCIMENTO  FORNECIMENTO E INSTALAÇÃO. AF_06/2016</t>
  </si>
  <si>
    <t>CONECTOR MACHO, PPR, 25 X 1/2'', CLASSE PN 25,  INSTALADO EM RESERVAÇÃO DE ÁGUA DE EDIFICAÇÃO QUE POSSUA RESERVATÓRIO DE FIBRA/FIBROCIMENTO   FORNECIMENTO E INSTALAÇÃO. AF_06/2016</t>
  </si>
  <si>
    <t>LUVA, PPR, DN 32 MM, CLASSE PN 25, INSTALADO EM RESERVAÇÃO DE ÁGUA DE EDIFICAÇÃO QUE POSSUA RESERVATÓRIO DE FIBRA/FIBROCIMENTO  FORNECIMENTO E INSTALAÇÃO. AF_06/2016</t>
  </si>
  <si>
    <t>CONECTOR MACHO, PPR, 32 X 3/4'', CLASSE PN 25,  INSTALADO EM RESERVAÇÃO DE ÁGUA DE EDIFICAÇÃO QUE POSSUA RESERVATÓRIO DE FIBRA/FIBROCIMENTO   FORNECIMENTO E INSTALAÇÃO. AF_06/2016</t>
  </si>
  <si>
    <t>LUVA, PPR, DN 40 MM, CLASSE PN 25, INSTALADO EM RESERVAÇÃO DE ÁGUA DE EDIFICAÇÃO QUE POSSUA RESERVATÓRIO DE FIBRA/FIBROCIMENTO  FORNECIMENTO E INSTALAÇÃO. AF_06/2016</t>
  </si>
  <si>
    <t>LUVA, PPR, DN 50 MM, CLASSE PN 25, INSTALADO EM RESERVAÇÃO DE ÁGUA DE EDIFICAÇÃO QUE POSSUA RESERVATÓRIO DE FIBRA/FIBROCIMENTO  FORNECIMENTO E INSTALAÇÃO. AF_06/2016</t>
  </si>
  <si>
    <t>LUVA, PPR, DN 63 MM, CLASSE PN 25, INSTALADO EM RESERVAÇÃO DE ÁGUA DE EDIFICAÇÃO QUE POSSUA RESERVATÓRIO DE FIBRA/FIBROCIMENTO  FORNECIMENTO E INSTALAÇÃO. AF_06/2016</t>
  </si>
  <si>
    <t>LUVA, PPR, DN 75 MM, CLASSE PN 25, INSTALADO EM RESERVAÇÃO DE ÁGUA DE EDIFICAÇÃO QUE POSSUA RESERVATÓRIO DE FIBRA/FIBROCIMENTO  FORNECIMENTO E INSTALAÇÃO. AF_06/2016</t>
  </si>
  <si>
    <t>LUVA, PPR, DN 90 MM, CLASSE PN 25, INSTALADO EM RESERVAÇÃO DE ÁGUA DE EDIFICAÇÃO QUE POSSUA RESERVATÓRIO DE FIBRA/FIBROCIMENTO  FORNECIMENTO E INSTALAÇÃO. AF_06/2016</t>
  </si>
  <si>
    <t>LUVA, PPR, DN 110 MM, CLASSE PN 25, INSTALADO EM RESERVAÇÃO DE ÁGUA DE EDIFICAÇÃO QUE POSSUA RESERVATÓRIO DE FIBRA/FIBROCIMENTO  FORNECIMENTO E INSTALAÇÃO. AF_06/2016</t>
  </si>
  <si>
    <t>JOELHO 90 GRAUS, PPR, DN 20 MM, CLASSE PN 25,  INSTALADO EM RESERVAÇÃO DE ÁGUA DE EDIFICAÇÃO QUE POSSUA RESERVATÓRIO DE FIBRA/FIBROCIMENTO  FORNECIMENTO E INSTALAÇÃO. AF_06/2016</t>
  </si>
  <si>
    <t>JOELHO 90 GRAUS, PPR, DN 25 MM, CLASSE PN 25,  INSTALADO EM RESERVAÇÃO DE ÁGUA DE EDIFICAÇÃO QUE POSSUA RESERVATÓRIO DE FIBRA/FIBROCIMENTO  FORNECIMENTO E INSTALAÇÃO. AF_06/2016</t>
  </si>
  <si>
    <t>JOELHO 90 GRAUS, PPR, DN 32 MM, CLASSE PN 25,  INSTALADO EM RESERVAÇÃO DE ÁGUA DE EDIFICAÇÃO QUE POSSUA RESERVATÓRIO DE FIBRA/FIBROCIMENTO  FORNECIMENTO E INSTALAÇÃO. AF_06/2016</t>
  </si>
  <si>
    <t>JOELHO 90 GRAUS, PPR, DN 40 MM, CLASSE PN 25,  INSTALADO EM RESERVAÇÃO DE ÁGUA DE EDIFICAÇÃO QUE POSSUA RESERVATÓRIO DE FIBRA/FIBROCIMENTO  FORNECIMENTO E INSTALAÇÃO. AF_06/2016</t>
  </si>
  <si>
    <t>JOELHO 90 GRAUS, PPR, DN 50 MM, CLASSE PN 25,  INSTALADO EM RESERVAÇÃO DE ÁGUA DE EDIFICAÇÃO QUE POSSUA RESERVATÓRIO DE FIBRA/FIBROCIMENTO  FORNECIMENTO E INSTALAÇÃO. AF_06/2016</t>
  </si>
  <si>
    <t>JOELHO 90 GRAUS, PPR, DN 63 MM, CLASSE PN 25,  INSTALADO EM RESERVAÇÃO DE ÁGUA DE EDIFICAÇÃO QUE POSSUA RESERVATÓRIO DE FIBRA/FIBROCIMENTO  FORNECIMENTO E INSTALAÇÃO. AF_06/2016</t>
  </si>
  <si>
    <t>JOELHO 90 GRAUS, PPR, DN 75 MM, CLASSE PN 25,  INSTALADO EM RESERVAÇÃO DE ÁGUA DE EDIFICAÇÃO QUE POSSUA RESERVATÓRIO DE FIBRA/FIBROCIMENTO  FORNECIMENTO E INSTALAÇÃO. AF_06/2016</t>
  </si>
  <si>
    <t>JOELHO 90 GRAUS, PPR, DN 90 MM, CLASSE PN 25,  INSTALADO EM RESERVAÇÃO DE ÁGUA DE EDIFICAÇÃO QUE POSSUA RESERVATÓRIO DE FIBRA/FIBROCIMENTO  FORNECIMENTO E INSTALAÇÃO. AF_06/2016</t>
  </si>
  <si>
    <t>JOELHO 90 GRAUS, PPR, DN 110 MM, CLASSE PN 25,  INSTALADO EM RESERVAÇÃO DE ÁGUA DE EDIFICAÇÃO QUE POSSUA RESERVATÓRIO DE FIBRA/FIBROCIMENTO  FORNECIMENTO E INSTALAÇÃO. AF_06/2016</t>
  </si>
  <si>
    <t>TÊ MISTURADOR, PPR, DN 20 MM, CLASSE PN 25,  INSTALADO EM RESERVAÇÃO DE ÁGUA DE EDIFICAÇÃO QUE POSSUA RESERVATÓRIO DE FIBRA/FIBROCIMENTO  FORNECIMENTO E INSTALAÇÃO. AF_06/2016</t>
  </si>
  <si>
    <t>TÊ MISTURADOR, PPR, DN 25 MM, CLASSE PN 25,  INSTALADO EM RESERVAÇÃO DE ÁGUA DE EDIFICAÇÃO QUE POSSUA RESERVATÓRIO DE FIBRA/FIBROCIMENTO  FORNECIMENTO E INSTALAÇÃO. AF_06/2016</t>
  </si>
  <si>
    <t>TÊ, PPR, DN 32 MM, CLASSE PN 25,  INSTALADO EM RESERVAÇÃO DE ÁGUA DE EDIFICAÇÃO QUE POSSUA RESERVATÓRIO DE FIBRA/FIBROCIMENTO  FORNECIMENTO E INSTALAÇÃO. AF_06/2016</t>
  </si>
  <si>
    <t>TÊ, PPR, DN 40 MM, CLASSE PN 25,  INSTALADO EM RESERVAÇÃO DE ÁGUA DE EDIFICAÇÃO QUE POSSUA RESERVATÓRIO DE FIBRA/FIBROCIMENTO  FORNECIMENTO E INSTALAÇÃO. AF_06/2016</t>
  </si>
  <si>
    <t>TÊ, PPR, DN 50 MM, CLASSE PN 25,  INSTALADO EM RESERVAÇÃO DE ÁGUA DE EDIFICAÇÃO QUE POSSUA RESERVATÓRIO DE FIBRA/FIBROCIMENTO  FORNECIMENTO E INSTALAÇÃO. AF_06/2016</t>
  </si>
  <si>
    <t>TÊ, PPR, DN 63 MM, CLASSE PN 25,  INSTALADO EM RESERVAÇÃO DE ÁGUA DE EDIFICAÇÃO QUE POSSUA RESERVATÓRIO DE FIBRA/FIBROCIMENTO  FORNECIMENTO E INSTALAÇÃO. AF_06/2016</t>
  </si>
  <si>
    <t>TÊ, PPR, DN 75 MM, CLASSE PN 25,  INSTALADO EM RESERVAÇÃO DE ÁGUA DE EDIFICAÇÃO QUE POSSUA RESERVATÓRIO DE FIBRA/FIBROCIMENTO  FORNECIMENTO E INSTALAÇÃO. AF_06/2016</t>
  </si>
  <si>
    <t>TÊ, PPR, DN 90 MM, CLASSE PN 25,  INSTALADO EM RESERVAÇÃO DE ÁGUA DE EDIFICAÇÃO QUE POSSUA RESERVATÓRIO DE FIBRA/FIBROCIMENTO  FORNECIMENTO E INSTALAÇÃO. AF_06/2016</t>
  </si>
  <si>
    <t>TÊ, PPR, DN 110 MM, CLASSE PN 25,  INSTALADO EM RESERVAÇÃO DE ÁGUA DE EDIFICAÇÃO QUE POSSUA RESERVATÓRIO DE FIBRA/FIBROCIMENTO  FORNECIMENTO E INSTALAÇÃO. AF_06/2016</t>
  </si>
  <si>
    <t>KIT CHASSI PEX, PRÉ-FABRICADO, PARA CHUVEIRO COM REGISTROS DE PRESSÃO E CONEXÕES POR CRIMPAGEM  FORNECIMENTO E INSTALAÇÃO. AF_06/2015</t>
  </si>
  <si>
    <t>KIT CHASSI PEX, PRÉ-FABRICADO, PARA COZINHA COM CUBA SIMPLES E CONEXÕES POR CRIMPAGEM  FORNECIMENTO E INSTALAÇÃO. AF_06/2015</t>
  </si>
  <si>
    <t>KIT CHASSI PEX, PRÉ-FABRICADO, PARA ÁREA DE SERVIÇO COM TANQUE E MÁQUINA DE LAVAR ROUPA, E CONEXÕES POR CRIMPAGEM  FORNECIMENTO E INSTALAÇÃO. AF_06/2015</t>
  </si>
  <si>
    <t>KIT CHASSI PEX, PRÉ-FABRICADO, PARA CHUVEIRO COM REGISTROS DE PRESSÃO E CONEXÕES POR ANEL DESLIZANTE  FORNECIMENTO E INSTALAÇÃO. AF_06/2015</t>
  </si>
  <si>
    <t>KIT CHASSI PEX, PRÉ-FABRICADO, PARA COZINHA COM CUBA SIMPLES E CONEXÕES POR ANEL DESLIZANTE  FORNECIMENTO E INSTALAÇÃO. AF_06/2015</t>
  </si>
  <si>
    <t>KIT CHASSI PEX, PRÉ-FABRICADO, PARA ÁREA DE SERVIÇO COM TANQUE E MÁQUINA DE LAVAR ROUPA, E CONEXÕES POR ANEL DESLIZANTE  FORNECIMENTO E INSTALAÇÃO. AF_06/2015</t>
  </si>
  <si>
    <t>UNIÃO METÁLICA PARA INSTALAÇÕES EM PEX, DN 16 MM, FIXAÇÃO DAS CONEXÕES POR ANEL DESLIZANTE  FORNECIMENTO E INSTALAÇÃO . AF_06/2015</t>
  </si>
  <si>
    <t>CONEXÃO FIXA, ROSCA FÊMEA, METÁLICA, PARA INSTALAÇÕES EM PEX, DN 16 MM X 1/2", COM ANEL DESLIZANTE. FORNECIMENTO E INSTALAÇÃO. AF_06/2015</t>
  </si>
  <si>
    <t>CONEXÃO MÓVEL, ROSCA FÊMEA, METÁLICA, PARA INSTALAÇÕES EM PEX, DN 16 MM X 3/4", COM ANEL DESLIZANTE. FORNECIMENTO E INSTALAÇÃO. AF_06/2015</t>
  </si>
  <si>
    <t>UNIÃO METÁLICA PARA INSTALAÇÕES EM PEX, DN 20 MM, FIXAÇÃO DAS CONEXÕES POR ANEL DESLIZANTE  FORNECIMENTO E INSTALAÇÃO . AF_06/2015</t>
  </si>
  <si>
    <t>CONEXÃO FIXA, ROSCA FÊMEA, METÁLICA, PARA INSTALAÇÕES EM PEX, DN 20 MM X 1/2", COM ANEL DESLIZANTE. FORNECIMENTO E INSTALAÇÃO. AF_06/2015</t>
  </si>
  <si>
    <t>CONEXÃO FIXA, ROSCA FÊMEA, METÁLICA, PARA INSTALAÇÕES EM PEX, DN 20 MM X 3/4", COM ANEL DESLIZANTE. FORNECIMENTO E INSTALAÇÃO. AF_06/2015</t>
  </si>
  <si>
    <t>UNIÃO DE REDUÇÃO, METÁLICA, PARA INSTALAÇÕES EM PEX, DN 20 X 16 MM, CONEXÃO POR ANEL DESLIZANTE  FORNECIMENTO E INSTALAÇÃO. AF_06/2015</t>
  </si>
  <si>
    <t>UNIÃO METÁLICA PARA INSTALAÇÕES EM PEX, DN 25 MM, FIXAÇÃO DAS CONEXÕES POR ANEL DESLIZANTE   FORNECIMENTO E INSTALAÇÃO. AF_06/2015</t>
  </si>
  <si>
    <t>CONEXÃO FIXA, ROSCA FÊMEA, METÁLICA, PARA INSTALAÇÕES EM PEX, DN 25 MM X 3/4", COM ANEL DESLIZANTE. FORNECIMENTO E INSTALAÇÃO. AF_06/2015</t>
  </si>
  <si>
    <t>CONEXÃO FIXA, ROSCA FÊMEA, METÁLICA, PARA INSTALAÇÕES EM PEX, DN 25 MM X 1", COM ANEL DESLIZANTE. FORNECIMENTO E INSTALAÇÃO. AF_06/2015</t>
  </si>
  <si>
    <t>UNIÃO DE REDUÇÃO, METÁLICA, PEX, DN 25 X 16 MM, CONEXÃO POR ANEL DESLIZANTE  FORNECIMENTO E INSTALAÇÃO. AF_06/2015</t>
  </si>
  <si>
    <t>UNIÃO DE REDUÇÃO, METÁLICA, PEX, DN 25 X 20 MM, CONEXÃO POR ANEL DESLIZANTE  FORNECIMENTO E INSTALAÇÃO. AF_06/2015</t>
  </si>
  <si>
    <t>UNIÃO METÁLICA PARA INSTALAÇÕES EM PEX, DN 32 MM, FIXAÇÃO DAS CONEXÕES POR ANEL DESLIZANTE   FORNECIMENTO E INSTALAÇÃO. AF_06/2015</t>
  </si>
  <si>
    <t>CONEXÃO FIXA, ROSCA FÊMEA, METÁLICA, PARA INSTALAÇÕES EM PEX, DN 32 MM X 1", COM ANEL DESLIZANTE  FORNECIMENTO E INSTALAÇÃO. AF_06/2015</t>
  </si>
  <si>
    <t>UNIÃO DE REDUÇÃO, METÁLICA, PEX, DN 32 X 25 MM, CONEXÃO POR ANEL DESLIZANTE  FORNECIMENTO E INSTALAÇÃO. AF_06/2015</t>
  </si>
  <si>
    <t>LUVA PARA INSTALAÇÕES EM PEX, DN 16 MM, CONEXÃO POR CRIMPAGEM  FORNECIMENTO E INSTALAÇÃO . AF_06/2015</t>
  </si>
  <si>
    <t>CONEXÃO FIXA, ROSCA FÊMEA, PARA INSTALAÇÕES EM PEX, DN 16MM X 1/2", CONEXÃO POR CRIMPAGEM  FORNECIMENTO E INSTALAÇÃO. AF_06/2015</t>
  </si>
  <si>
    <t>CONEXÃO FIXA, ROSCA FÊMEA, PARA INSTALAÇÕES EM PEX, DN 16MM X 3/4", CONEXÃO POR CRIMPAGEM  FORNECIMENTO E INSTALAÇÃO. AF_06/2015</t>
  </si>
  <si>
    <t>LUVA PARA INSTALAÇÕES EM PEX, DN 20 MM, CONEXÃO POR CRIMPAGEM   FORNECIMENTO E INSTALAÇÃO. AF_06/2015</t>
  </si>
  <si>
    <t>CONEXÃO FIXA, ROSCA FÊMEA, PARA INSTALAÇÕES EM PEX, DN 20MM X 1/2", CONEXÃO POR CRIMPAGEM  FORNECIMENTO E INSTALAÇÃO. AF_06/2015</t>
  </si>
  <si>
    <t>CONEXÃO FIXA, ROSCA FÊMEA, PARA INSTALAÇÕES EM PEX, DN 20MM X 3/4", CONEXÃO POR CRIMPAGEM  FORNECIMENTO E INSTALAÇÃO. AF_06/2015</t>
  </si>
  <si>
    <t>LUVA DE REDUÇÃO PARA INSTALAÇÕES EM PEX, DN 20 X 16 MM, CONEXÃO POR CRIMPAGEM  FORNECIMENTO E INSTALAÇÃO. AF_06/2015</t>
  </si>
  <si>
    <t>LUVA PARA INSTALAÇÕES EM PEX, DN 25 MM, CONEXÃO POR CRIMPAGEM   FORNECIMENTO E INSTALAÇÃO. AF_06/2015</t>
  </si>
  <si>
    <t>CONEXÃO FIXA, ROSCA FÊMEA, PARA INSTALAÇÕES EM PEX, DN 25MM X 1/2", CONEXÃO POR CRIMPAGEM  FORNECIMENTO E INSTALAÇÃO. AF_06/2015</t>
  </si>
  <si>
    <t>CONEXÃO FIXA, ROSCA FÊMEA, PARA INSTALAÇÕES EM PEX, DN 25MM X 3/4", CONEXÃO POR CRIMPAGEM  FORNECIMENTO E INSTALAÇÃO. AF_06/2015</t>
  </si>
  <si>
    <t>LUVA DE REDUÇÃO PARA INSTALAÇÕES EM PEX, DN 25 X 16 MM, CONEXÃO POR CRIMPAGEM  FORNECIMENTO E INSTALAÇÃO. AF_06/2015</t>
  </si>
  <si>
    <t>LUVA PARA INSTALAÇÕES EM PEX, DN 32 MM, CONEXÃO POR CRIMPAGEM  FORNECIMENTO E INSTALAÇÃO . AF_06/2015</t>
  </si>
  <si>
    <t>CONEXÃO FIXA, ROSCA FÊMEA, PARA INSTALAÇÕES EM PEX, DN 32 MM X 3/4", CONEXÃO POR CRIMPAGEM  FORNECIMENTO E INSTALAÇÃO. AF_06/2015</t>
  </si>
  <si>
    <t>LUVA DE REDUÇÃO PARA INSTALAÇÕES EM PEX, DN 32 X 25 MM, CONEXÃO POR CRIMPAGEM  FORNECIMENTO E INSTALAÇÃO. AF_06/2015</t>
  </si>
  <si>
    <t>JOELHO 90 GRAUS, METÁLICO, PARA INSTALAÇÕES EM PEX, DN 16 MM, CONEXÃO POR ANEL DESLIZANTE   FORNECIMENTO E INSTALAÇÃO. AF_06/2015</t>
  </si>
  <si>
    <t>JOELHO 90 GRAUS, ROSCA FÊMEA TERMINAL, METÁLICO, PARA INSTALAÇÕES EM PEX, DN 16MM X 1/2", CONEXÃO POR ANEL DESLIZANTE  FORNECIMENTO E INSTALAÇÃO. AF_06/2015</t>
  </si>
  <si>
    <t>JOELHO, ROSCA FÊMEA, COM BASE FIXA, METÁLICO, PARA INSTALAÇÕES EM PEX, DN 16MM X 1/2", CONEXÃO POR ANEL DESLIZANTE  FORNECIMENTO E INSTALAÇÃO. AF_06/2015</t>
  </si>
  <si>
    <t>JOELHO 90 GRAUS, METÁLICO, PARA INSTALAÇÕES EM PEX, DN 20 MM, CONEXÃO POR ANEL DESLIZANTE  FORNECIMENTO E INSTALAÇÃO . AF_06/2015</t>
  </si>
  <si>
    <t>JOELHO 90 GRAUS, ROSCA FÊMEA TERMINAL, METÁLICO, PARA INSTALAÇÕES EM PEX, DN 20 MM X 1/2", CONEXÃO POR ANEL DESLIZANTE  FORNECIMENTO E INSTALAÇÃO. AF_06/2015</t>
  </si>
  <si>
    <t>JOELHO 90 GRAUS, ROSCA FÊMEA TERMINAL, METÁLICO, PARA INSTALAÇÕES EM PEX, DN 20 MM X 3/4", CONEXÃO POR ANEL DESLIZANTE  FORNECIMENTO E INSTALAÇÃO. AF_06/2015</t>
  </si>
  <si>
    <t>JOELHO ROSCA FÊMEA, COM BASE FIXA, METÁLICO, PARA INSTALAÇÕES EM PEX, DN 20MM X 1/2", CONEXÃO POR ANEL DESLIZANTE  FORNECIMENTO E INSTALAÇÃO. AF_06/2015</t>
  </si>
  <si>
    <t>JOELHO ROSCA FÊMEA, MÓVEL, METÁLICO, PARA INSTALAÇÕES EM PEX, DN 20MM X 3/4", CONEXÃO POR ANEL DESLIZANTE  FORNECIMENTO E INSTALAÇÃO. AF_06/2015</t>
  </si>
  <si>
    <t>JOELHO 90 GRAUS, METÁLICO, PARA INSTALAÇÕES EM PEX, DN 25 MM, CONEXÃO POR ANEL DESLIZANTE   FORNECIMENTO E INSTALAÇÃO. AF_06/2015</t>
  </si>
  <si>
    <t>JOELHO 90 GRAUS, ROSCA FÊMEA TERMINAL, METÁLICO, PARA INSTALAÇÕES EM PEX, DN 25 MM X 3/4", CONEXÃO POR ANEL DESLIZANTE  FORNECIMENTO E INSTALAÇÃO. AF_06/2015</t>
  </si>
  <si>
    <t>JOELHO ROSCA FÊMEA, COM BASE FIXA, METÁLICO, PARA INSTALAÇÕES EM PEX, DN 25MM X 3/4", CONEXÃO POR ANEL DESLIZANTE  FORNECIMENTO E INSTALAÇÃO. AF_06/2015</t>
  </si>
  <si>
    <t>JOELHO 90 GRAUS, METÁLICO, PARA INSTALAÇÕES EM PEX, DN 32 MM, CONEXÃO POR ANEL DESLIZANTE  FORNECIMENTO E INSTALAÇÃO . AF_06/2015</t>
  </si>
  <si>
    <t>JOELHO 90 GRAUS, PARA INSTALAÇÕES EM PEX, DN 16 MM, CONEXÃO POR CRIMPAGEM   FORNECIMENTO E INSTALAÇÃO. AF_06/2015</t>
  </si>
  <si>
    <t>JOELHO 90 GRAUS, ROSCA FÊMEA TERMINAL, PARA INSTALAÇÕES EM PEX, DN 16MM X 1/2", CONEXÃO POR CRIMPAGEM  FORNECIMENTO E INSTALAÇÃO. AF_06/2015</t>
  </si>
  <si>
    <t>JOELHO 90 GRAUS, ROSCA FÊMEA TERMINAL, PARA INSTALAÇÕES EM PEX, DN 16MM X 3/4", CONEXÃO POR CRIMPAGEM  FORNECIMENTO E INSTALAÇÃO. AF_06/2015</t>
  </si>
  <si>
    <t>JOELHO 90 GRAUS, PARA INSTALAÇÕES EM PEX, DN 20 MM, CONEXÃO POR CRIMPAGEM   FORNECIMENTO E INSTALAÇÃO. AF_06/2015</t>
  </si>
  <si>
    <t>JOELHO 90 GRAUS, ROSCA FÊMEA TERMINAL, PARA INSTALAÇÕES EM PEX, DN 20MM X 1/2", CONEXÃO POR CRIMPAGEM  FORNECIMENTO E INSTALAÇÃO. AF_06/2015</t>
  </si>
  <si>
    <t>JOELHO 90 GRAUS, ROSCA FÊMEA TERMINAL, PARA INSTALAÇÕES EM PEX, DN 20MM X 3/4", CONEXÃO POR CRIMPAGEM  FORNECIMENTO E INSTALAÇÃO. AF_06/2015</t>
  </si>
  <si>
    <t>JOELHO 90 GRAUS, PARA INSTALAÇÕES EM PEX, DN 25 MM, CONEXÃO POR CRIMPAGEM   FORNECIMENTO E INSTALAÇÃO. AF_06/2015</t>
  </si>
  <si>
    <t>JOELHO 90 GRAUS, ROSCA FÊMEA TERMINAL, PARA INSTALAÇÕES EM PEX, DN 25MM X 1/2", CONEXÃO POR CRIMPAGEM  FORNECIMENTO E INSTALAÇÃO. AF_06/2015</t>
  </si>
  <si>
    <t>JOELHO 90 GRAUS, ROSCA FÊMEA TERMINAL, PARA INSTALAÇÕES EM PEX, DN 25MM X 1, CONEXÃO POR CRIMPAGEM  FORNECIMENTO E INSTALAÇÃO. AF_06/2015</t>
  </si>
  <si>
    <t>JOELHO 90 GRAUS, PARA INSTALAÇÕES EM PEX, DN 32 MM, CONEXÃO POR CRIMPAGEM   FORNECIMENTO E INSTALAÇÃO. AF_06/2015</t>
  </si>
  <si>
    <t>JOELHO 90 GRAUS, ROSCA FÊMEA TERMINAL, PARA INSTALAÇÕES EM PEX, DN 32 MM X 1", CONEXÃO POR CRIMPAGEM  FORNECIMENTO E INSTALAÇÃO. AF_06/2015</t>
  </si>
  <si>
    <t>TÊ, METÁLICO, PARA INSTALAÇÕES EM PEX, DN 16 MM, CONEXÃO POR ANEL DESLIZANTE  FORNECIMENTO E INSTALAÇÃO. AF_06/2015</t>
  </si>
  <si>
    <t>TÊ, ROSCA FÊMEA, METÁLICO, PARA INSTALAÇÕES EM PEX, DN 16 MM X ½, CONEXÃO POR ANEL DESLIZANTE   FORNECIMENTO E INSTALAÇÃO. AF_06/2015</t>
  </si>
  <si>
    <t>TÊ, METÁLICO, PARA INSTALAÇÕES EM PEX, DN 20 MM, CONEXÃO POR ANEL DESLIZANTE  FORNECIMENTO E INSTALAÇÃO. AF_06/2015</t>
  </si>
  <si>
    <t>TÊ, ROSCA FÊMEA, METÁLICO, PARA INSTALAÇÕES EM PEX, DN 20 MM X ½, CONEXÃO POR ANEL DESLIZANTE   FORNECIMENTO E INSTALAÇÃO. AF_06/2015</t>
  </si>
  <si>
    <t>TÊ, METÁLICO, PARA INSTALAÇÕES EM PEX, DN 25 MM, CONEXÃO POR ANEL DESLIZANTE  FORNECIMENTO E INSTALAÇÃO. AF_06/2015</t>
  </si>
  <si>
    <t>TÊ, ROSCA FÊMEA, METÁLICO, PARA INSTALAÇÕES EM PEX, DN 25 MM X 3/4", CONEXÃO POR ANEL DESLIZANTE  FORNECIMENTO E INSTALAÇÃO. AF_06/2015</t>
  </si>
  <si>
    <t>TÊ, METÁLICO, PARA INSTALAÇÕES EM PEX, DN 32 MM, CONEXÃO POR ANEL DESLIZANTE  FORNECIMENTO E INSTALAÇÃO. AF_06/2015</t>
  </si>
  <si>
    <t>TÊ, ROSCA MACHO, METÁLICO, PARA INSTALAÇÕES EM PEX, DN 32 MM X 1", CONEXÃO POR ANEL DESLIZANTE  FORNECIMENTO E INSTALAÇÃO. AF_06/2015</t>
  </si>
  <si>
    <t>TÊ, PARA INSTALAÇÕES EM PEX, DN 16 MM, CONEXÃO POR CRIMPAGEM  FORNECIMENTO E INSTALAÇÃO. AF_06/2015</t>
  </si>
  <si>
    <t>TÊ, PARA INSTALAÇÕES EM PEX, DN 20 MM, CONEXÃO POR CRIMPAGEM  FORNECIMENTO E INSTALAÇÃO. AF_06/2015</t>
  </si>
  <si>
    <t>TÊ, PEX, DN 25 MM, CONEXÃO POR CRIMPAGEM  FORNECIMENTO E INSTALAÇÃO. AF_06/2015</t>
  </si>
  <si>
    <t>TÊ, PARA INSTALAÇÕES EM PEX, DN 32 MM, CONEXÃO POR CRIMPAGEM  FORNECIMENTO E INSTALAÇÃO. AF_06/2015</t>
  </si>
  <si>
    <t>DISTRIBUIDOR 2 SAÍDAS, METÁLICO, PARA INSTALAÇÕES EM PEX, ENTRADA DE 3/4" X 2 SAÍDAS DE 1/2", CONEXÃO POR ANEL DESLIZANTE  FORNECIMENTO E INSTALAÇÃO. AF_06/2015</t>
  </si>
  <si>
    <t>DISTRIBUIDOR 2 SAÍDAS, METÁLICO, PARA INSTALAÇÕES EM PEX, ENTRADA DE 1" X 2 SAÍDAS DE 1/2", CONEXÃO POR ANEL DESLIZANTE  FORNECIMENTO E INSTALAÇÃO. AF_06/2015</t>
  </si>
  <si>
    <t>DISTRIBUIDOR 3 SAÍDAS, METÁLICO, PARA INSTALAÇÕES EM PEX, ENTRADA DE 3/4" X 3 SAÍDAS DE 1/2", CONEXÃO POR ANEL DESLIZANTE  FORNECIMENTO E INSTALAÇÃO . AF_06/2015</t>
  </si>
  <si>
    <t>DISTRIBUIDOR 3 SAÍDAS, METÁLICO, PARA INSTALAÇÕES EM PEX, ENTRADA DE 1 X 3 SAÍDAS DE 1/2, CONEXÃO POR ANEL DESLIZANTE   FORNECIMENTO E INSTALAÇÃO. AF_06/2015</t>
  </si>
  <si>
    <t>DISTRIBUIDOR 2 SAÍDAS, PARA INSTALAÇÕES EM PEX, ENTRADA DE 32 MM X 2 SAÍDAS DE 16 MM, CONEXÃO POR CRIMPAGEM FORNECIMENTO E INSTALAÇÃO. AF_06/2015</t>
  </si>
  <si>
    <t>DISTRIBUIDOR 2 SAÍDAS, PARA INSTALAÇÕES EM PEX, ENTRADA DE 32 MM X 2 SAÍDAS DE 20 MM, CONEXÃO POR CRIMPAGEM  FORNECIMENTO E INSTALAÇÃO. AF_06/2015</t>
  </si>
  <si>
    <t>DISTRIBUIDOR 2 SAÍDAS, PARA INSTALAÇÕES EM PEX, ENTRADA DE 32 MM X 2 SAÍDAS DE 25 MM, CONEXÃO POR CRIMPAGEM  FORNECIMENTO E INSTALAÇÃO. AF_06/2015</t>
  </si>
  <si>
    <t>DISTRIBUIDOR 3 SAÍDAS, PARA INSTALAÇÕES EM PEX, ENTRADA DE 32 MM X 3 SAÍDAS DE 16 MM, CONEXÃO POR CRIMPAGEM  FORNECIMENTO E INSTALAÇÃO. AF_06/2015</t>
  </si>
  <si>
    <t>DISTRIBUIDOR 3 SAÍDAS, PARA INSTALAÇÕES EM PEX, ENTRADA DE 32 MM X 3 SAÍDAS DE 20 MM, CONEXÃO POR CRIMPAGEM  FORNECIMENTO E INSTALAÇÃO. AF_06/2015</t>
  </si>
  <si>
    <t>DISTRIBUIDOR 3 SAÍDAS, PARA INSTALAÇÕES EM PEX, ENTRADA DE 32 MM X 3 SAÍDAS DE 25 MM, CONEXÃO POR CRIMPAGEM  FORNECIMENTO E INSTALAÇÃO. AF_06/2015</t>
  </si>
  <si>
    <t>TAMPA DE CONCRETO ARMADO 60X60X5CM PARA CAIXA</t>
  </si>
  <si>
    <t>74166/1</t>
  </si>
  <si>
    <t>CAIXA DE INSPEÇÃO EM CONCRETO PRÉ-MOLDADO DN 60CM COM TAMPA H= 60CM - FORNECIMENTO E INSTALACAO</t>
  </si>
  <si>
    <t>74166/2</t>
  </si>
  <si>
    <t>CAIXA DE INSPECAO EM ANEL DE CONCRETO PRE MOLDADO, COM 950MM DE ALTURA TOTAL. ANEIS COM ESP=50MM, DIAM.=600MM. EXCLUSIVE TAMPAO E ESCAVACAO - FORNECIMENTO E INSTALACAO</t>
  </si>
  <si>
    <t>CAIXA D´ÁGUA EM POLIETILENO, 1000 LITROS, COM ACESSÓRIOS</t>
  </si>
  <si>
    <t>CAIXA D´AGUA EM POLIETILENO, 500 LITROS, COM ACESSÓRIOS</t>
  </si>
  <si>
    <t>CAIXA SIFONADA, PVC, DN 100 X 100 X 50 MM, FORNECIDA E INSTALADA EM RAMAIS DE ENCAMINHAMENTO DE ÁGUA PLUVIAL. AF_12/2014</t>
  </si>
  <si>
    <t>CAIXA SIFONADA, PVC, DN 150 X 185 X 75 MM, FORNECIDA E INSTALADA EM RAMAIS DE ENCAMINHAMENTO DE ÁGUA PLUVIAL. AF_12/2014</t>
  </si>
  <si>
    <t>RALO SIFONADO, PVC, DN 100 X 40 MM, JUNTA SOLDÁVEL, FORNECIDO E INSTALADO EM RAMAIS DE ENCAMINHAMENTO DE ÁGUA PLUVIAL. AF_12/2014</t>
  </si>
  <si>
    <t>CAIXA SIFONADA, PVC, DN 100 X 100 X 50 MM, JUNTA ELÁSTICA, FORNECIDA E INSTALADA EM RAMAL DE DESCARGA OU EM RAMAL DE ESGOTO SANITÁRIO. AF_12/2014</t>
  </si>
  <si>
    <t>CAIXA SIFONADA, PVC, DN 150 X 185 X 75 MM, JUNTA ELÁSTICA, FORNECIDA E INSTALADA EM RAMAL DE DESCARGA OU EM RAMAL DE ESGOTO SANITÁRIO. AF_12/2014</t>
  </si>
  <si>
    <t>RALO SIFONADO, PVC, DN 100 X 40 MM, JUNTA SOLDÁVEL, FORNECIDO E INSTALADO EM RAMAL DE DESCARGA OU EM RAMAL DE ESGOTO SANITÁRIO. AF_12/2014</t>
  </si>
  <si>
    <t>RALO SECO, PVC, DN 100 X 40 MM, JUNTA SOLDÁVEL, FORNECIDO E INSTALADO EM RAMAL DE DESCARGA OU EM RAMAL DE ESGOTO SANITÁRIO. AF_12/2014</t>
  </si>
  <si>
    <t>VASO SANITARIO INFANTIL SIFONADO, PARA VALVULA DE DESCARGA, EM LOUCA BRANCA, COM ACESSORIOS, INCLUSIVE ASSENTO PLASTICO, BOLSA DE BORRACHA PARA LIGACAO, TUBO PVC LIGACAO - FORNECIMENTO E INSTALACAO</t>
  </si>
  <si>
    <t>74234/1</t>
  </si>
  <si>
    <t>MICTORIO SIFONADO DE LOUCA BRANCA COM PERTENCES, COM REGISTRO DE PRESSAO 1/2" COM CANOPLA CROMADA ACABAMENTO SIMPLES E CONJUNTO PARA FIXACAO  - FORNECIMENTO E INSTALACAO</t>
  </si>
  <si>
    <t>TANQUE DE LOUÇA BRANCA COM COLUNA, 30L OU EQUIVALENTE - FORNECIMENTO E INSTALAÇÃO. AF_12/2013</t>
  </si>
  <si>
    <t>TANQUE DE LOUÇA BRANCA SUSPENSO, 18L OU EQUIVALENTE - FORNECIMENTO E INSTALAÇÃO. AF_12/2013</t>
  </si>
  <si>
    <t>TANQUE DE MÁRMORE SINTÉTICO COM COLUNA, 22L OU EQUIVALENTE  FORNECIMENTO E INSTALAÇÃO. AF_12/2013</t>
  </si>
  <si>
    <t>TANQUE DE MÁRMORE SINTÉTICO SUSPENSO, 22L OU EQUIVALENTE - FORNECIMENTO E INSTALAÇÃO. AF_12/2013</t>
  </si>
  <si>
    <t>VÁLVULA EM METAL CROMADO 1.1/2" X 1.1/2" PARA TANQUE OU LAVATÓRIO, COM OU SEM LADRÃO - FORNECIMENTO E INSTALAÇÃO. AF_12/2013</t>
  </si>
  <si>
    <t>VÁLVULA EM METAL CROMADO TIPO AMERICANA 3.1/2" X 1.1/2" PARA PIA - FORNECIMENTO E INSTALAÇÃO. AF_12/2013</t>
  </si>
  <si>
    <t>VÁLVULA EM PLÁSTICO 1" PARA PIA, TANQUE OU LAVATÓRIO, COM OU SEM LADRÃO - FORNECIMENTO E INSTALAÇÃO. AF_12/2013</t>
  </si>
  <si>
    <t>VÁLVULA EM PLÁSTICO CROMADO TIPO AMERICANA 3.1/2" X 1.1/2" SEM ADAPTADOR PARA PIA - FORNECIMENTO E INSTALAÇÃO. AF_12/2013</t>
  </si>
  <si>
    <t>SIFÃO DO TIPO GARRAFA EM METAL CROMADO 1 X 1.1/2" - FORNECIMENTO E INSTALAÇÃO. AF_12/2013</t>
  </si>
  <si>
    <t>SIFÃO DO TIPO GARRAFA/COPO EM PVC 1.1/4 X 1.1/2" - FORNECIMENTO E INSTALAÇÃO. AF_12/2013</t>
  </si>
  <si>
    <t>SIFÃO DO TIPO FLEXÍVEL EM PVC 1 X 1.1/2 - FORNECIMENTO E INSTALAÇÃO. AF_12/2013</t>
  </si>
  <si>
    <t>ENGATE FLEXÍVEL EM PLÁSTICO BRANCO, 1/2" X 30CM - FORNECIMENTO E INSTALAÇÃO. AF_12/2013</t>
  </si>
  <si>
    <t>ENGATE FLEXÍVEL EM PLÁSTICO BRANCO, 1/2" X 40CM - FORNECIMENTO E INSTALAÇÃO. AF_12/2013</t>
  </si>
  <si>
    <t>ENGATE FLEXÍVEL EM INOX, 1/2 X 30CM - FORNECIMENTO E INSTALAÇÃO. AF_12/2013</t>
  </si>
  <si>
    <t>ENGATE FLEXÍVEL EM INOX, 1/2 X 40CM - FORNECIMENTO E INSTALAÇÃO. AF_12/2013</t>
  </si>
  <si>
    <t>VASO SANITÁRIO SIFONADO COM CAIXA ACOPLADA LOUÇA BRANCA - FORNECIMENTO E INSTALAÇÃO. AF_12/2013</t>
  </si>
  <si>
    <t>BANCADA DE GRANITO CINZA POLIDO PARA PIA DE COZINHA 1,50 X 0,60 M - FORNECIMENTO E INSTALAÇÃO. AF_12/2013</t>
  </si>
  <si>
    <t>BANCADA DE MÁRMORE BRANCO POLIDO PARA PIA DE COZINHA 1,50 X 0,60 M - FORNECIMENTO E INSTALAÇÃO. AF_12/2013</t>
  </si>
  <si>
    <t>BANCADA DE MÁRMORE SINTÉTICO 120 X 60CM, COM CUBA INTEGRADA - FORNECIMENTO E INSTALAÇÃO. AF_12/2013</t>
  </si>
  <si>
    <t>BANCADA DE GRANITO CINZA POLIDO PARA LAVATÓRIO 0,50 X 0,60 M - FORNECIMENTO E INSTALAÇÃO. AF_12/2013</t>
  </si>
  <si>
    <t>BANCADA DE MÁRMORE BRANCO POLIDO PARA LAVATÓRIO 0,50 X 0,60 M - FORNECIMENTO E INSTALAÇÃO. AF_12/2013</t>
  </si>
  <si>
    <t>CUBA DE EMBUTIR DE AÇO INOXIDÁVEL MÉDIA - FORNECIMENTO E INSTALAÇÃO. AF_12/2013</t>
  </si>
  <si>
    <t>CUBA DE EMBUTIR OVAL EM LOUÇA BRANCA, 35 X 50CM OU EQUIVALENTE - FORNECIMENTO E INSTALAÇÃO. AF_12/2013</t>
  </si>
  <si>
    <t>LAVATÓRIO LOUÇA BRANCA COM COLUNA, *44 X 35,5* CM, PADRÃO POPULAR - FORNECIMENTO E INSTALAÇÃO. AF_12/2013</t>
  </si>
  <si>
    <t>LAVATÓRIO LOUÇA BRANCA COM COLUNA, 45 X 55CM OU EQUIVALENTE, PADRÃO MÉDIO - FORNECIMENTO E INSTALAÇÃO. AF_12/2013</t>
  </si>
  <si>
    <t>LAVATÓRIO LOUÇA BRANCA SUSPENSO, 29,5 X 39CM OU EQUIVALENTE, PADRÃO POPULAR - FORNECIMENTO E INSTALAÇÃO. AF_12/2013</t>
  </si>
  <si>
    <t>APARELHO MISTURADOR DE MESA PARA LAVATÓRIO, PADRÃO MÉDIO - FORNECIMENTO E INSTALAÇÃO. AF_12/2013</t>
  </si>
  <si>
    <t>TORNEIRA CROMADA DE MESA, 1/2" OU 3/4", PARA LAVATÓRIO, PADRÃO POPULAR - FORNECIMENTO E INSTALAÇÃO. AF_12/2013</t>
  </si>
  <si>
    <t>APARELHO MISTURADOR DE MESA PARA PIA DE COZINHA, PADRÃO MÉDIO - FORNECIMENTO E INSTALAÇÃO. AF_12/2013</t>
  </si>
  <si>
    <t>TORNEIRA CROMADA TUBO MÓVEL, DE MESA, 1/2" OU 3/4", PARA PIA DE COZINHA, PADRÃO ALTO - FORNECIMENTO E INSTALAÇÃO. AF_12/2013</t>
  </si>
  <si>
    <t>TORNEIRA CROMADA TUBO MÓVEL, DE PAREDE, 1/2" OU 3/4", PARA PIA DE COZINHA, PADRÃO MÉDIO - FORNECIMENTO E INSTALAÇÃO. AF_12/2013</t>
  </si>
  <si>
    <t>TORNEIRA CROMADA LONGA, DE PAREDE, 1/2" OU 3/4", PARA PIA DE COZINHA, PADRÃO POPULAR - FORNECIMENTO E INSTALAÇÃO. AF_12/2013</t>
  </si>
  <si>
    <t>TORNEIRA CROMADA LONGA, DE PAREDE, 1/2" OU 3/4", PARA PIA DE COZINHA, PADRÃO MÉDIO - FORNECIMENTO E INSTALAÇÃO. AF_12/2013</t>
  </si>
  <si>
    <t>TORNEIRA CROMADA 1/2" OU 3/4" PARA TANQUE, PADRÃO POPULAR - FORNECIMENTO E INSTALAÇÃO. AF_12/2013</t>
  </si>
  <si>
    <t>TORNEIRA CROMADA 1/2" OU 3/4" PARA TANQUE, PADRÃO MÉDIO - FORNECIMENTO E INSTALAÇÃO. AF_12/2013</t>
  </si>
  <si>
    <t>TORNEIRA CROMADA DE MESA, 1/2" OU 3/4", PARA LAVATÓRIO, PADRÃO MÉDIO - FORNECIMENTO E INSTALAÇÃO. AF_12/2013</t>
  </si>
  <si>
    <t>TORNEIRA PLÁSTICA 3/4" PARA TANQUE - FORNECIMENTO E INSTALAÇÃO. AF_12/2013</t>
  </si>
  <si>
    <t>TANQUE DE LOUÇA BRANCA COM COLUNA, 30L OU EQUIVALENTE, INCLUSO SIFÃO FLEXÍVEL EM PVC, VÁLVULA METÁLICA E TORNEIRA DE METAL CROMADO PADRÃO MÉDIO - FORNECIMENTO E INSTALAÇÃO. AF_12/2013</t>
  </si>
  <si>
    <t>TANQUE DE LOUÇA BRANCA COM COLUNA, 30L OU EQUIVALENTE, INCLUSO SIFÃO FLEXÍVEL EM PVC, VÁLVULA PLÁSTICA E TORNEIRA DE METAL CROMADO PADRÃO POPULAR - FORNECIMENTO E INSTALAÇÃO. AF_12/2013_P</t>
  </si>
  <si>
    <t>TANQUE DE LOUÇA BRANCA COM COLUNA, 30L OU EQUIVALENTE, INCLUSO SIFÃO FLEXÍVEL EM PVC, VÁLVULA PLÁSTICA E TORNEIRA DE PLÁSTICO - FORNECIMENTO E INSTALAÇÃO. AF_12/2013</t>
  </si>
  <si>
    <t>TANQUE DE LOUÇA BRANCA SUSPENSO, 18L OU EQUIVALENTE, INCLUSO SIFÃO TIPO GARRAFA EM METAL CROMADO, VÁLVULA METÁLICA E TORNEIRA DE METAL CROMADO PADRÃO MÉDIO - FORNECIMENTO E INSTALAÇÃO. AF_12/2013</t>
  </si>
  <si>
    <t>TANQUE DE LOUÇA BRANCA SUSPENSO, 18L OU EQUIVALENTE, INCLUSO SIFÃO TIPO GARRAFA EM PVC, VÁLVULA PLÁSTICA E TORNEIRA DE METAL CROMADO PADRÃO POPULAR - FORNECIMENTO E INSTALAÇÃO. AF_12/2013</t>
  </si>
  <si>
    <t>TANQUE DE LOUÇA BRANCA SUSPENSO, 18L OU EQUIVALENTE, INCLUSO SIFÃO TIPO GARRAFA EM PVC, VÁLVULA PLÁSTICA E TORNEIRA DE PLÁSTICO - FORNECIMENTO E INSTALAÇÃO. AF_12/2013</t>
  </si>
  <si>
    <t>TANQUE DE MÁRMORE SINTÉTICO COM COLUNA, 22L OU EQUIVALENTE, INCLUSO SIFÃO FLEXÍVEL EM PVC, VÁLVULA PLÁSTICA E TORNEIRA DE METAL CROMADO PADRÃO POPULAR - FORNECIMENTO E INSTALAÇÃO. AF_12/2013</t>
  </si>
  <si>
    <t>TANQUE DE MÁRMORE SINTÉTICO COM COLUNA, 22L OU EQUIVALENTE, INCLUSO SIFÃO FLEXÍVEL EM PVC, VÁLVULA PLÁSTICA E TORNEIRA DE PLÁSTICO - FORNECIMENTO E INSTALAÇÃO. AF_12/2013</t>
  </si>
  <si>
    <t>TANQUE DE MÁRMORE SINTÉTICO SUSPENSO, 22L OU EQUIVALENTE, INCLUSO SIFÃO TIPO GARRAFA EM PVC, VÁLVULA PLÁSTICA E TORNEIRA DE METAL CROMADO PADRÃO POPULAR - FORNECIMENTO E INSTALAÇÃO. AF_12/2013</t>
  </si>
  <si>
    <t>TANQUE DE MÁRMORE SINTÉTICO SUSPENSO, 22L OU EQUIVALENTE, INCLUSO SIFÃO TIPO GARRAFA EM PVC, VÁLVULA PLÁSTICA E TORNEIRA DE PLÁSTICO - FORNECIMENTO E INSTALAÇÃO. AF_12/2013</t>
  </si>
  <si>
    <t>TANQUE DE MÁRMORE SINTÉTICO SUSPENSO, 22L OU EQUIVALENTE, INCLUSO SIFÃO FLEXÍVEL EM PVC, VÁLVULA PLÁSTICA E TORNEIRA DE METAL CROMADO PADRÃO POPULAR - FORNECIMENTO E INSTALAÇÃO. AF_12/2013</t>
  </si>
  <si>
    <t>TANQUE DE MÁRMORE SINTÉTICO SUSPENSO, 22L OU EQUIVALENTE, INCLUSO SIFÃO FLEXÍVEL EM PVC, VÁLVULA PLÁSTICA E TORNEIRA DE PLÁSTICO - FORNECIMENTO E INSTALAÇÃO. AF_12/2013</t>
  </si>
  <si>
    <t>VASO SANITÁRIO SIFONADO COM CAIXA ACOPLADA LOUÇA BRANCA, INCLUSO ENGATE FLEXÍVEL EM PLÁSTICO BRANCO, 1/2  X 40CM - FORNECIMENTO E INSTALAÇÃO. AF_12/2013</t>
  </si>
  <si>
    <t>VASO SANITÁRIO SIFONADO COM CAIXA ACOPLADA LOUÇA BRANCA - PADRÃO MÉDIO, INCLUSO ENGATE FLEXÍVEL EM METAL CROMADO, 1/2 X 40CM - FORNECIMENTO E INSTALAÇÃO. AF_12/2013</t>
  </si>
  <si>
    <t>BANCADA DE MÁRMORE SINTÉTICO 120 X 60CM, COM CUBA INTEGRADA, INCLUSO SIFÃO TIPO GARRAFA EM PVC, VÁLVULA EM PLÁSTICO CROMADO TIPO AMERICANA E TORNEIRA CROMADA LONGA, DE PAREDE, PADRÃO POPULAR - FORNECIMENTO E INSTALAÇÃO. AF_12/2013</t>
  </si>
  <si>
    <t>BANCADA DE MÁRMORE SINTÉTICO 120 X 60CM, COM CUBA INTEGRADA, INCLUSO SIFÃO TIPO FLEXÍVEL EM PVC, VÁLVULA EM PLÁSTICO CROMADO TIPO AMERICANA E TORNEIRA CROMADA LONGA, DE PAREDE, PADRÃO POPULAR - FORNECIMENTO E INSTALAÇÃO. AF_12/2013</t>
  </si>
  <si>
    <t>CUBA DE EMBUTIR DE AÇO INOXIDÁVEL MÉDIA, INCLUSO VÁLVULA TIPO AMERICANA EM METAL CROMADO E SIFÃO FLEXÍVEL EM PVC - FORNECIMENTO E INSTALAÇÃO. AF_12/2013</t>
  </si>
  <si>
    <t>CUBA DE EMBUTIR DE AÇO INOXIDÁVEL MÉDIA, INCLUSO VÁLVULA TIPO AMERICANA E SIFÃO TIPO GARRAFA EM METAL CROMADO - FORNECIMENTO E INSTALAÇÃO. AF_12/2013</t>
  </si>
  <si>
    <t>CUBA DE EMBUTIR OVAL EM LOUÇA BRANCA, 35 X 50CM OU EQUIVALENTE, INCLUSO VÁLVULA EM METAL CROMADO E SIFÃO FLEXÍVEL EM PVC - FORNECIMENTO E INSTALAÇÃO. AF_12/2013</t>
  </si>
  <si>
    <t>CUBA DE EMBUTIR OVAL EM LOUÇA BRANCA, 35 X 50CM OU EQUIVALENTE, INCLUSO VÁLVULA E SIFÃO TIPO GARRAFA EM METAL CROMADO - FORNECIMENTO E INSTALAÇÃO. AF_12/2013</t>
  </si>
  <si>
    <t>LAVATÓRIO LOUÇA BRANCA COM COLUNA, *44 X 35,5* CM, PADRÃO POPULAR, INCLUSO SIFÃO FLEXÍVEL EM PVC, VÁLVULA E ENGATE FLEXÍVEL 30CM EM PLÁSTICO E COM TORNEIRA CROMADA PADRÃO POPULAR - FORNECIMENTO E INSTALAÇÃO. AF_12/2013</t>
  </si>
  <si>
    <t>LAVATÓRIO LOUÇA BRANCA COM COLUNA, 45 X 55CM OU EQUIVALENTE, PADRÃO MÉDIO, INCLUSO SIFÃO TIPO GARRAFA, VÁLVULA E ENGATE FLEXÍVEL DE 40CM EM METAL CROMADO, COM APARELHO MISTURADOR PADRÃO MÉDIO - FORNECIMENTO E INSTALAÇÃO. AF_12/2013</t>
  </si>
  <si>
    <t>LAVATÓRIO LOUÇA BRANCA COM COLUNA, 45 X 55CM OU EQUIVALENTE, PADRÃO MÉDIO, INCLUSO SIFÃO TIPO GARRAFA, VÁLVULA E ENGATE FLEXÍVEL DE 40CM EM METAL CROMADO, COM TORNEIRA CROMADA DE MESA, PADRÃO MÉDIO - FORNECIMENTO E INSTALAÇÃO. AF_12/2013</t>
  </si>
  <si>
    <t>LAVATÓRIO LOUÇA BRANCA SUSPENSO, 29,5 X 39CM OU EQUIVALENTE, PADRÃO POPULAR, INCLUSO SIFÃO TIPO GARRAFA EM PVC, VÁLVULA E ENGATE FLEXÍVEL 30CM EM PLÁSTICO E TORNEIRA CROMADA DE MESA, PADRÃO POPULAR - FORNECIMENTO E INSTALAÇÃO. AF_12/2013</t>
  </si>
  <si>
    <t>LAVATÓRIO LOUÇA BRANCA SUSPENSO, 29,5 X 39CM OU EQUIVALENTE, PADRÃO POPULAR, INCLUSO SIFÃO FLEXÍVEL EM PVC, VÁLVULA E ENGATE FLEXÍVEL 30CM EM PLÁSTICO E TORNEIRA CROMADA DE MESA, PADRÃO POPULAR - FORNECIMENTO E INSTALAÇÃO. AF_12/2013</t>
  </si>
  <si>
    <t>BANCADA MÁRMORE BRANCO POLIDO 0,50 X 0,60M, INCLUSO CUBA DE EMBUTIR OVAL EM LOUÇA BRANCA 35 X 50CM, VÁLVULA, SIFÃO TIPO GARRAFA E ENGATE FLEXÍVEL 40CM EM METAL CROMADO E APARELHO MISTURADOR DE MESA, PADRÃO MÉDIO - FORNECIMENTO E INSTALAÇÃO. AF_12/2013</t>
  </si>
  <si>
    <t>SABONETEIRA DE SOBREPOR (FIXADA NA PAREDE), TIPO CONCHA, EM ACO INOXIDAVEL - FORNECIMENTO E INSTALACAO</t>
  </si>
  <si>
    <t>BANCADA GRANITO CINZA POLIDO 0,50 X 0,60M, INCL. CUBA DE EMBUTIR OVAL LOUÇA BRANCA 35 X 50CM, VÁLVULA METAL CROMADO, SIFÃO FLEXÍVEL PVC, ENGATE 30CM FLEXÍVEL PLÁSTICO E TORNEIRA CROMADA DE MESA, PADRÃO POPULAR - FORNEC. E INSTALAÇÃO. AF_12/2013</t>
  </si>
  <si>
    <t>BANCADA DE GRANITO CINZA POLIDO 150 X 60 CM, COM CUBA DE EMBUTIR DE AÇO INOXIDÁVEL MÉDIA, VÁLVULA AMERICANA EM METAL CROMADO, SIFÃO FLEXÍVEL EM PVC, ENGATE FLEXÍVEL 30 CM, TORNEIRA CROMADA LONGA DE PAREDE, 1/2 OU 3/4, PARA PIA DE COZINHA, PADRÃO POPULAR- FORNEC. E INSTAL. AF_12/2013</t>
  </si>
  <si>
    <t>BANCADA MÁRMORE BRANCO POLIDO 150 X 60 CM, COM CUBA DE EMBUTIR DE AÇO INOXIDÁVEL MÉDIA, VÁLVULA AMERICANA EM METAL CROMADO, SIFÃO  TIPO GARRAFA EM METAL CROMADO, ENGATE FLEXÍVEL 30 CM, TORNEIRA  CROMADA TUBO MÓVEL, DE MESA, 1/2 OU 3/4, PARA PIA DE COZINHA, PADRÃO ALTO - FORNEC. E INSTAL. AF_12/2013</t>
  </si>
  <si>
    <t>VASO SANITARIO SIFONADO CONVENCIONAL COM  LOUÇA BRANCA - FORNECIMENTO E INSTALAÇÃO. AF_10/2016</t>
  </si>
  <si>
    <t>VASO SANITARIO SIFONADO CONVENCIONAL COM LOUÇA BRANCA, INCLUSO CONJUNTO DE LIGAÇÃO PARA BACIA SANITÁRIA AJUSTÁVEL - FORNECIMENTO E INSTALAÇÃO. AF_10/2016</t>
  </si>
  <si>
    <t>VASO SANITARIO SIFONADO CONVENCIONAL PARA PCD SEM FURO FRONTAL COM  LOUÇA BRANCA SEM ASSENTO -  FORNECIMENTO E INSTALAÇÃO. AF_10/2016</t>
  </si>
  <si>
    <t>VASO SANITARIO SIFONADO CONVENCIONAL PARA PCD SEM FURO FRONTAL COM LOUÇA BRANCA SEM ASSENTO, INCLUSO CONJUNTO DE LIGAÇÃO PARA BACIA SANITÁRIA AJUSTÁVEL - FORNECIMENTO E INSTALAÇÃO. AF_10/2016</t>
  </si>
  <si>
    <t>PORTA TOALHA ROSTO EM METAL CROMADO, TIPO ARGOLA, INCLUSO FIXAÇÃO. AF_10/2016</t>
  </si>
  <si>
    <t>PORTA TOALHA BANHO EM METAL CROMADO, TIPO BARRA, INCLUSO FIXAÇÃO. AF_10/2016</t>
  </si>
  <si>
    <t>PAPELEIRA DE PAREDE EM METAL CROMADO SEM TAMPA, INCLUSO FIXAÇÃO. AF_10/2016</t>
  </si>
  <si>
    <t>SABONETEIRA DE PAREDE EM METAL CROMADO, INCLUSO FIXAÇÃO. AF_10/2016</t>
  </si>
  <si>
    <t>KIT DE ACESSORIOS PARA BANHEIRO EM METAL CROMADO, 5 PECAS, INCLUSO FIXAÇÃO. AF_10/2016</t>
  </si>
  <si>
    <t>SABONETEIRA PLASTICA TIPO DISPENSER PARA SABONETE LIQUIDO COM RESERVATORIO 800 A 1500 ML, INCLUSO FIXAÇÃO. AF_10/2016</t>
  </si>
  <si>
    <t>TAMPA EM CONCRETO ARMADO 60X60X5CM P/CX INSPECAO/FOSSA SEPTICA</t>
  </si>
  <si>
    <t>PONTO DE CONSUMO TERMINAL DE ÁGUA FRIA (SUBRAMAL) COM TUBULAÇÃO DE PVC, DN 25 MM, INSTALADO EM RAMAL DE ÁGUA, INCLUSOS RASGO E CHUMBAMENTO EM ALVENARIA. AF_12/2014</t>
  </si>
  <si>
    <t>PONTO DE CONSUMO TERMINAL DE ÁGUA QUENTE (SUBRAMAL) COM TUBULAÇÃO DE CPVC, DN 22 MM, INSTALADO EM RAMAL DE ÁGUA, INCLUSOS RASGO E CHUMBAMENTO EM ALVENARIA. AF_12/2014</t>
  </si>
  <si>
    <t>VALVULA DESCARGA 1.1/2" COM REGISTRO, ACABAMENTO EM METAL CROMADO - FORNECIMENTO E INSTALACAO</t>
  </si>
  <si>
    <t>73795/1</t>
  </si>
  <si>
    <t>VÁLVULA DE RETENÇÃO VERTICAL Ø 20MM (3/4") - FORNECIMENTO E INSTALAÇÃO</t>
  </si>
  <si>
    <t>73795/2</t>
  </si>
  <si>
    <t>VÁLVULA DE RETENÇÃO VERTICAL Ø 25MM (1") - FORNECIMENTO E INSTALAÇÃO</t>
  </si>
  <si>
    <t>73795/3</t>
  </si>
  <si>
    <t>VÁLVULA DE RETENÇÃO VERTICAL Ø 32MM (1.1/4") - FORNECIMENTO E INSTALAÇÃO</t>
  </si>
  <si>
    <t>73795/4</t>
  </si>
  <si>
    <t>VÁLVULA DE RETENÇÃO VERTICAL Ø 40MM (1.1/2") - FORNECIMENTO E INSTALAÇÃO</t>
  </si>
  <si>
    <t>73795/5</t>
  </si>
  <si>
    <t>VÁLVULA DE RETENÇÃO VERTICAL Ø 50MM (2") - FORNECIMENTO E INSTALAÇÃO</t>
  </si>
  <si>
    <t>VÁLVULA DE RETENÇÃO VERTICAL Ø 80MM (3") - FORNECIMENTO E INSTALAÇÃO</t>
  </si>
  <si>
    <t>73795/7</t>
  </si>
  <si>
    <t>VÁLVULA DE RETENÇÃO VERTICAL Ø 100MM (4") - FORNECIMENTO E INSTALAÇÃO</t>
  </si>
  <si>
    <t>73795/8</t>
  </si>
  <si>
    <t>VÁLVULA DE RETENÇÃO HORIZONTAL Ø 20MM (3/4") - FORNECIMENTO E INSTALAÇÃO</t>
  </si>
  <si>
    <t>73795/9</t>
  </si>
  <si>
    <t>VALVULA DE RETENCAO HORIZONTAL Ø 25MM (1) - FORNECIMENTO E INSTALACAO</t>
  </si>
  <si>
    <t>73795/10</t>
  </si>
  <si>
    <t>VÁLVULA DE RETENÇÃO HORIZONTAL Ø 32MM (1.1/4") - FORNECIMENTO E INSTALAÇÃO</t>
  </si>
  <si>
    <t>73795/11</t>
  </si>
  <si>
    <t>VÁLVULA DE RETENÇÃO HORIZONTAL Ø 40MM (1.1/2") - FORNECIMENTO E INSTALAÇÃO</t>
  </si>
  <si>
    <t>73795/12</t>
  </si>
  <si>
    <t>VÁLVULA DE RETENÇÃO HORIZONTAL Ø 50MM (2") - FORNECIMENTO E INSTALAÇÃO</t>
  </si>
  <si>
    <t>73795/13</t>
  </si>
  <si>
    <t>VÁLVULA DE RETENÇÃO HORIZONTAL Ø 65MM (2.1/2") - FORNECIMENTO E INSTALAÇÃO</t>
  </si>
  <si>
    <t>73795/14</t>
  </si>
  <si>
    <t>VÁLVULA DE RETENÇÃO HORIZONTAL Ø 80MM (3") - FORNECIMENTO E INSTALAÇÃO</t>
  </si>
  <si>
    <t>73795/15</t>
  </si>
  <si>
    <t>VÁLVULA DE RETENÇÃO HORIZONTAL Ø 100MM (4") - FORNECIMENTO E INSTALAÇÃO</t>
  </si>
  <si>
    <t>73796/1</t>
  </si>
  <si>
    <t>VÁLVULA DE PÉ COM CRIVO Ø 20MM (3/4") - FORNECIMENTO E INSTALAÇÃO</t>
  </si>
  <si>
    <t>73796/2</t>
  </si>
  <si>
    <t>VÁLVULA DE PÉ COM CRIVO Ø 25MM (1") - FORNECIMENTO E INSTALAÇÃO</t>
  </si>
  <si>
    <t>73796/3</t>
  </si>
  <si>
    <t>VÁLVULA DE PÉ COM CRIVO Ø 40MM (1.1/2") - FORNECIMENTO E INSTALAÇÃO</t>
  </si>
  <si>
    <t>73796/4</t>
  </si>
  <si>
    <t>VÁLVULA DE PÉ COM CRIVO Ø 50MM (2") - FORNECIMENTO E INSTALAÇÃO</t>
  </si>
  <si>
    <t>73796/5</t>
  </si>
  <si>
    <t>VÁLVULA DE PÉ COM CRIVO Ø 65MM (2.1/2") - FORNECIMENTO E INSTALAÇÃO</t>
  </si>
  <si>
    <t>73796/6</t>
  </si>
  <si>
    <t>VÁLVULA DE PÉ COM CRIVO Ø 80MM (3") - FORNECIMENTO E INSTALAÇÃO</t>
  </si>
  <si>
    <t>73796/7</t>
  </si>
  <si>
    <t>VÁLVULA DE PÉ COM CRIVO Ø 100MM (4") - FORNECIMENTO E INSTALAÇÃO</t>
  </si>
  <si>
    <t>REGISTRO DE ESFERA EM BRONZE D= 1.1/4" FORNEC E COLOCACAO</t>
  </si>
  <si>
    <t>74091/1</t>
  </si>
  <si>
    <t>VALVULA RETENCAO VERTICAL BRONZE (PN-16) 2.1/2" 200PSI - EXTREMIDADES COM ROSCA - FORNECIMENTO E INSTALACAO</t>
  </si>
  <si>
    <t>74093/1</t>
  </si>
  <si>
    <t>VALVULA PE COM CRIVO BRONZE 1.1/4" - FORNECIMENTO E INSTALACAO</t>
  </si>
  <si>
    <t>74169/1</t>
  </si>
  <si>
    <t>REGISTRO/VALVULA GLOBO ANGULAR 45 GRAUS EM LATAO PARA HIDRANTES DE INCÊNDIO PREDIAL DN 2.1/2, COM VOLANTE, CLASSE DE PRESSAO DE ATE 200 PSI - FORNECIMENTO E INSTALACAO</t>
  </si>
  <si>
    <t>VALVULA DE RETENCAO VERTICAL BRONZE (PN-16) 1/2" 200 PSI - EXTREMIDADE COM ROSCA - FORNECIMENTO E INSTALACAO</t>
  </si>
  <si>
    <t>REGISTRO DE PRESSÃO BRUTO, LATÃO, ROSCÁVEL, 1/2", FORNECIDO E INSTALADO EM RAMAL DE ÁGUA. AF_12/2014</t>
  </si>
  <si>
    <t>REGISTRO DE PRESSÃO BRUTO, ROSCÁVEL, 3/4", FORNECIDO E INSTALADO EM RAMAL DE ÁGUA. AF_12/2014</t>
  </si>
  <si>
    <t>REGISTRO DE GAVETA BRUTO, LATÃO, ROSCÁVEL, 1/2", FORNECIDO E INSTALADO EM RAMAL DE ÁGUA. AF_12/2014</t>
  </si>
  <si>
    <t>REGISTRO DE GAVETA BRUTO, LATÃO, ROSCÁVEL, 3/4", FORNECIDO E INSTALADO EM RAMAL DE ÁGUA. AF_12/2014</t>
  </si>
  <si>
    <t>MISTURADOR MONOCOMANDO PARA CHUVEIRO, BASE BRUTA E ACABAMENTO CROMADO, FORNECIDO E INSTALADO EM RAMAL DE ÁGUA. AF_12/2014</t>
  </si>
  <si>
    <t>KIT DE REGISTRO DE PRESSÃO BRUTO DE LATÃO ½", INCLUSIVE CONEXÕES,  ROSCÁVEL, INSTALADO EM RAMAL DE ÁGUA FRIA - FORNECIMENTO E INSTALAÇÃO. AF_12/2014</t>
  </si>
  <si>
    <t>KIT DE REGISTRO DE PRESSÃO BRUTO DE LATÃO ¾", INCLUSIVE CONEXÕES, ROSCÁVEL, INSTALADO EM RAMAL DE ÁGUA FRIA - FORNECIMENTO E INSTALAÇÃO. AF_12/2014</t>
  </si>
  <si>
    <t>KIT DE REGISTRO DE GAVETA BRUTO DE LATÃO ½", INCLUSIVE CONEXÕES, ROSCÁVEL, INSTALADO EM RAMAL DE ÁGUA FRIA - FORNECIMENTO E INSTALAÇÃO. AF_12/2014</t>
  </si>
  <si>
    <t>KIT DE REGISTRO DE GAVETA BRUTO DE LATÃO ¾", INCLUSIVE CONEXÕES, ROSCÁVEL, INSTALADO EM RAMAL DE ÁGUA FRIA - FORNECIMENTO E INSTALAÇÃO. AF_12/2014</t>
  </si>
  <si>
    <t>KIT DE MISTURADOR BASE BRUTA DE LATÃO ¾" MONOCOMANDO PARA CHUVEIRO, INCLUSIVE CONEXÕES, INSTALADO EM RAMAL DE ÁGUA - FORNECIMENTO E INSTALAÇÃO. AF_12/2014</t>
  </si>
  <si>
    <t>KIT DE TÊ MISTURADOR EM CPVC ¾" COM DUPLO COMANDO PARA CHUVEIRO, INCLUSIVE CONEXÕES, INSTALADO EM RAMAL DE ÁGUA - FORNECIMENTO E INSTALAÇÃO. AF_12/2014</t>
  </si>
  <si>
    <t>REGISTRO DE PRESSÃO BRUTO, LATÃO, ROSCÁVEL, 1/2", COM ACABAMENTO E CANOPLA CROMADOS. FORNECIDO E INSTALADO EM RAMAL DE ÁGUA. AF_12/2014</t>
  </si>
  <si>
    <t>REGISTRO DE PRESSÃO BRUTO, LATÃO, ROSCÁVEL, 3/4", COM ACABAMENTO E CANOPLA CROMADOS. FORNECIDO E INSTALADO EM RAMAL DE ÁGUA. AF_12/2014</t>
  </si>
  <si>
    <t>REGISTRO DE GAVETA BRUTO, LATÃO, ROSCÁVEL, 1/2", COM ACABAMENTO E CANOPLA CROMADOS. FORNECIDO E INSTALADO EM RAMAL DE ÁGUA. AF_12/2014</t>
  </si>
  <si>
    <t>REGISTRO DE GAVETA BRUTO, LATÃO, ROSCÁVEL, 3/4", COM ACABAMENTO E CANOPLA CROMADOS. FORNECIDO E INSTALADO EM RAMAL DE ÁGUA. AF_12/2014</t>
  </si>
  <si>
    <t>REGISTRO DE ESFERA, PVC, ROSCÁVEL, 3/4", FORNECIDO E INSTALADO EM RAMAL DE ÁGUA. AF_03/2015</t>
  </si>
  <si>
    <t>REGISTRO DE ESFERA, PVC, SOLDÁVEL, DN  25 MM, INSTALADO EM RESERVAÇÃO DE ÁGUA DE EDIFICAÇÃO QUE POSSUA RESERVATÓRIO DE FIBRA/FIBROCIMENTO   FORNECIMENTO E INSTALAÇÃO. AF_06/2016</t>
  </si>
  <si>
    <t>REGISTRO DE ESFERA, PVC, SOLDÁVEL, DN  32 MM, INSTALADO EM RESERVAÇÃO DE ÁGUA DE EDIFICAÇÃO QUE POSSUA RESERVATÓRIO DE FIBRA/FIBROCIMENTO   FORNECIMENTO E INSTALAÇÃO. AF_06/2016</t>
  </si>
  <si>
    <t>REGISTRO DE ESFERA, PVC, SOLDÁVEL, DN  40 MM, INSTALADO EM RESERVAÇÃO DE ÁGUA DE EDIFICAÇÃO QUE POSSUA RESERVATÓRIO DE FIBRA/FIBROCIMENTO   FORNECIMENTO E INSTALAÇÃO. AF_06/2016</t>
  </si>
  <si>
    <t>REGISTRO DE ESFERA, PVC, SOLDÁVEL, DN  50 MM, INSTALADO EM RESERVAÇÃO DE ÁGUA DE EDIFICAÇÃO QUE POSSUA RESERVATÓRIO DE FIBRA/FIBROCIMENTO   FORNECIMENTO E INSTALAÇÃO. AF_06/2016</t>
  </si>
  <si>
    <t>REGISTRO DE ESFERA, PVC, SOLDÁVEL, DN  60 MM, INSTALADO EM RESERVAÇÃO DE ÁGUA DE EDIFICAÇÃO QUE POSSUA RESERVATÓRIO DE FIBRA/FIBROCIMENTO   FORNECIMENTO E INSTALAÇÃO. AF_06/2016</t>
  </si>
  <si>
    <t>REGISTRO DE GAVETA BRUTO, LATÃO, ROSCÁVEL, 3/4, INSTALADO EM RESERVAÇÃO DE ÁGUA DE EDIFICAÇÃO QUE POSSUA RESERVATÓRIO DE FIBRA/FIBROCIMENTO  FORNECIMENTO E INSTALAÇÃO. AF_06/2016</t>
  </si>
  <si>
    <t>REGISTRO DE GAVETA BRUTO, LATÃO, ROSCÁVEL, 1, INSTALADO EM RESERVAÇÃO DE ÁGUA DE EDIFICAÇÃO QUE POSSUA RESERVATÓRIO DE FIBRA/FIBROCIMENTO  FORNECIMENTO E INSTALAÇÃO. AF_06/2016</t>
  </si>
  <si>
    <t>REGISTRO DE GAVETA BRUTO, LATÃO, ROSCÁVEL, 1 1/4, INSTALADO EM RESERVAÇÃO DE ÁGUA DE EDIFICAÇÃO QUE POSSUA RESERVATÓRIO DE FIBRA/FIBROCIMENTO  FORNECIMENTO E INSTALAÇÃO. AF_06/2016</t>
  </si>
  <si>
    <t>REGISTRO DE GAVETA BRUTO, LATÃO, ROSCÁVEL, 1 1/2, INSTALADO EM RESERVAÇÃO DE ÁGUA DE EDIFICAÇÃO QUE POSSUA RESERVATÓRIO DE FIBRA/FIBROCIMENTO  FORNECIMENTO E INSTALAÇÃO. AF_06/2016</t>
  </si>
  <si>
    <t>REGISTRO DE GAVETA BRUTO, LATÃO, ROSCÁVEL, 2, INSTALADO EM RESERVAÇÃO DE ÁGUA DE EDIFICAÇÃO QUE POSSUA RESERVATÓRIO DE FIBRA/FIBROCIMENTO  FORNECIMENTO E INSTALAÇÃO. AF_06/2016</t>
  </si>
  <si>
    <t>REGISTRO DE GAVETA BRUTO, LATÃO, ROSCÁVEL, 2 1/2, INSTALADO EM RESERVAÇÃO DE ÁGUA DE EDIFICAÇÃO QUE POSSUA RESERVATÓRIO DE FIBRA/FIBROCIMENTO  FORNECIMENTO E INSTALAÇÃO. AF_06/2016</t>
  </si>
  <si>
    <t>REGISTRO DE GAVETA BRUTO, LATÃO, ROSCÁVEL, 3, INSTALADO EM RESERVAÇÃO DE ÁGUA DE EDIFICAÇÃO QUE POSSUA RESERVATÓRIO DE FIBRA/FIBROCIMENTO  FORNECIMENTO E INSTALAÇÃO. AF_06/2016</t>
  </si>
  <si>
    <t>REGISTRO DE GAVETA BRUTO, LATÃO, ROSCÁVEL, 4, INSTALADO EM RESERVAÇÃO DE ÁGUA DE EDIFICAÇÃO QUE POSSUA RESERVATÓRIO DE FIBRA/FIBROCIMENTO  FORNECIMENTO E INSTALAÇÃO. AF_06/2016</t>
  </si>
  <si>
    <t>REGISTRO DE GAVETA BRUTO, LATÃO, ROSCÁVEL, 1, COM ACABAMENTO E CANOPLA CROMADOS, INSTALADO EM RESERVAÇÃO DE ÁGUA DE EDIFICAÇÃO QUE POSSUA RESERVATÓRIO DE FIBRA/FIBROCIMENTO  FORNECIMENTO E INSTALAÇÃO. AF_06/2016</t>
  </si>
  <si>
    <t>REGISTRO DE GAVETA BRUTO, LATÃO, ROSCÁVEL, 1 1/4, COM ACABAMENTO E CANOPLA CROMADOS, INSTALADO EM RESERVAÇÃO DE ÁGUA DE EDIFICAÇÃO QUE POSSUA RESERVATÓRIO DE FIBRA/FIBROCIMENTO  FORNECIMENTO E INSTALAÇÃO. AF_06/2016</t>
  </si>
  <si>
    <t>REGISTRO DE GAVETA BRUTO, LATÃO, ROSCÁVEL, 1 1/2, COM ACABAMENTO E CANOPLA CROMADOS, INSTALADO EM RESERVAÇÃO DE ÁGUA DE EDIFICAÇÃO QUE POSSUA RESERVATÓRIO DE FIBRA/FIBROCIMENTO  FORNECIMENTO E INSTALAÇÃO. AF_06/2016</t>
  </si>
  <si>
    <t>TORNEIRA DE BÓIA REAL, ROSCÁVEL, 1/2", FORNECIDA E INSTALADA EM RESERVAÇÃO DE ÁGUA. AF_06/2016</t>
  </si>
  <si>
    <t>TORNEIRA DE BÓIA REAL, ROSCÁVEL, 3/4", FORNECIDA E INSTALADA EM RESERVAÇÃO DE ÁGUA. AF_06/2016</t>
  </si>
  <si>
    <t>TORNEIRA DE BÓIA REAL, ROSCÁVEL, 1", FORNECIDA E INSTALADA EM RESERVAÇÃO DE ÁGUA. AF_06/2016</t>
  </si>
  <si>
    <t>TORNEIRA DE BÓIA REAL, ROSCÁVEL, 1 1/4", FORNECIDA E INSTALADA EM RESERVAÇÃO DE ÁGUA. AF_06/2016</t>
  </si>
  <si>
    <t>TORNEIRA DE BÓIA REAL, ROSCÁVEL, 1 1/2", FORNECIDA E INSTALADA EM RESERVAÇÃO DE ÁGUA. AF_06/2016</t>
  </si>
  <si>
    <t>TORNEIRA DE BÓIA REAL, ROSCÁVEL, 2", FORNECIDA E INSTALADA EM RESERVAÇÃO DE ÁGUA. AF_06/2016</t>
  </si>
  <si>
    <t>VÁLVULA DE ESFERA BRUTA, BRONZE, ROSCÁVEL, 1/2  , INSTALADO EM RESERVAÇÃO DE ÁGUA DE EDIFICAÇÃO QUE POSSUA RESERVATÓRIO DE FIBRA/FIBROCIMENTO - FORNECIMENTO E INSTALAÇÃO. AF_06/2016</t>
  </si>
  <si>
    <t>VÁLVULA DE ESFERA BRUTA, BRONZE, ROSCÁVEL, 3/4'', INSTALADO EM RESERVAÇÃO DE ÁGUA DE EDIFICAÇÃO QUE POSSUA RESERVATÓRIO DE FIBRA/FIBROCIMENTO - FORNECIMENTO E INSTALAÇÃO. AF_06/2016</t>
  </si>
  <si>
    <t>VÁLVULA DE ESFERA BRUTA, BRONZE, ROSCÁVEL, 1'', INSTALADO EM RESERVAÇÃO DE ÁGUA DE EDIFICAÇÃO QUE POSSUA RESERVATÓRIO DE FIBRA/FIBROCIMENTO -   FORNECIMENTO E INSTALAÇÃO. AF_06/2016</t>
  </si>
  <si>
    <t>VÁLVULA DE ESFERA BRUTA, BRONZE, ROSCÁVEL, 1 1/4'', INSTALADO EM RESERVAÇÃO DE ÁGUA DE EDIFICAÇÃO QUE POSSUA RESERVATÓRIO DE FIBRA/FIBROCIMENTO -   FORNECIMENTO E INSTALAÇÃO. AF_06/2016</t>
  </si>
  <si>
    <t>VÁLVULA DE ESFERA BRUTA, BRONZE, ROSCÁVEL, 1 1/2'', INSTALADO EM RESERVAÇÃO DE ÁGUA DE EDIFICAÇÃO QUE POSSUA RESERVATÓRIO DE FIBRA/FIBROCIMENTO -   FORNECIMENTO E INSTALAÇÃO. AF_06/2016</t>
  </si>
  <si>
    <t>VÁLVULA DE ESFERA BRUTA, BRONZE, ROSCÁVEL, 2'', INSTALADO EM RESERVAÇÃO DE ÁGUA DE EDIFICAÇÃO QUE POSSUA RESERVATÓRIO DE FIBRA/FIBROCIMENTO - FORNECIMENTO E INSTALAÇÃO. AF_06/2016</t>
  </si>
  <si>
    <t>KIT CAVALETE PARA MEDIÇÃO DE ÁGUA - ENTRADA PRINCIPAL, EM PVC SOLDÁVEL DN 20 (½ )   FORNECIMENTO E INSTALAÇÃO (EXCLUSIVE HIDRÔMETRO). AF_11/2016</t>
  </si>
  <si>
    <t>KIT CAVALETE PARA MEDIÇÃO DE ÁGUA - ENTRADA PRINCIPAL, EM PVC SOLDÁVEL DN 25 (¾ )   FORNECIMENTO E INSTALAÇÃO (EXCLUSIVE HIDRÔMETRO). AF_11/2016</t>
  </si>
  <si>
    <t>KIT CAVALETE PARA MEDIÇÃO DE ÁGUA - ENTRADA PRINCIPAL, EM AÇO GALVANIZADO DN 32 (1 ¼)  FORNECIMENTO E INSTALAÇÃO (EXCLUSIVE HIDRÔMETRO). AF_11/2016</t>
  </si>
  <si>
    <t>KIT CAVALETE PARA MEDIÇÃO DE ÁGUA - ENTRADA PRINCIPAL, EM AÇO GALVANIZADO DN 40 (1 ½)  FORNECIMENTO E INSTALAÇÃO (EXCLUSIVE HIDRÔMETRO). AF_11/2016</t>
  </si>
  <si>
    <t>KIT CAVALETE PARA MEDIÇÃO DE ÁGUA - ENTRADA PRINCIPAL, EM AÇO GALVANIZADO DN 50 (2)  FORNECIMENTO E INSTALAÇÃO (EXCLUSIVE HIDRÔMETRO). AF_11/2016</t>
  </si>
  <si>
    <t>KIT CAVALETE PARA MEDIÇÃO DE ÁGUA - ENTRADA INDIVIDUALIZADA, EM PVC DN 25 (¾), PARA 2 MEDIDORES  FORNECIMENTO E INSTALAÇÃO (EXCLUSIVE HIDRÔMETRO). AF_11/2016</t>
  </si>
  <si>
    <t>KIT CAVALETE PARA MEDIÇÃO DE ÁGUA - ENTRADA INDIVIDUALIZADA, EM PVC DN 25 (¾), PARA 3 MEDIDORES  FORNECIMENTO E INSTALAÇÃO (EXCLUSIVE HIDRÔMETRO). AF_11/2016</t>
  </si>
  <si>
    <t>KIT CAVALETE PARA MEDIÇÃO DE ÁGUA - ENTRADA INDIVIDUALIZADA, EM PVC DN 25 (¾), PARA 4 MEDIDORES  FORNECIMENTO E INSTALAÇÃO (EXCLUSIVE HIDRÔMETRO). AF_11/2016</t>
  </si>
  <si>
    <t>KIT CAVALETE PARA MEDIÇÃO DE ÁGUA - ENTRADA INDIVIDUALIZADA, EM PVC DN 32 (1), PARA 1 MEDIDOR  FORNECIMENTO E INSTALAÇÃO (EXCLUSIVE HIDRÔMETRO). AF_11/2016</t>
  </si>
  <si>
    <t>KIT CAVALETE PARA MEDIÇÃO DE ÁGUA - ENTRADA INDIVIDUALIZADA, EM PVC DN 32 (1), PARA 2 MEDIDORES  FORNECIMENTO E INSTALAÇÃO (EXCLUSIVE HIDRÔMETRO). AF_11/2016</t>
  </si>
  <si>
    <t>KIT CAVALETE PARA MEDIÇÃO DE ÁGUA - ENTRADA INDIVIDUALIZADA, EM PVC DN 32 (1), PARA 3 MEDIDORES  FORNECIMENTO E INSTALAÇÃO (EXCLUSIVE HIDRÔMETRO). AF_11/2016</t>
  </si>
  <si>
    <t>KIT CAVALETE PARA MEDIÇÃO DE ÁGUA - ENTRADA INDIVIDUALIZADA, EM PVC DN 32 (1), PARA 4 MEDIDORES  FORNECIMENTO E INSTALAÇÃO (EXCLUSIVE HIDRÔMETRO). AF_11/2016</t>
  </si>
  <si>
    <t>HIDRÔMETRO DN 20 (½), 1,5 M³/H  FORNECIMENTO E INSTALAÇÃO. AF_11/2016</t>
  </si>
  <si>
    <t>HIDRÔMETRO DN 20 (½), 3,0 M³/H  FORNECIMENTO E INSTALAÇÃO. AF_11/2016</t>
  </si>
  <si>
    <t>HIDRÔMETRO DN 25 (¾ ), 5,0 M³/H FORNECIMENTO E INSTALAÇÃO. AF_11/2016</t>
  </si>
  <si>
    <t>CAIXA EM CONCRETO PRÉ-MOLDADO PARA ABRIGO DE HIDRÔMETRO COM DN 20 (½)  FORNECIMENTO E INSTALAÇÃO. AF_11/2016</t>
  </si>
  <si>
    <t>KIT CAVALETE PARA MEDIÇÃO DE ÁGUA - ENTRADA INDIVIDUALIZADA, EM PVC DN 25 (¾), PARA 1 MEDIDOR  FORNECIMENTO E INSTALAÇÃO (EXCLUSIVE HIDRÔMETRO). AF_11/2016</t>
  </si>
  <si>
    <t>CAIXA DE AREIA 40X40X40CM EM ALVENARIA - EXECUÇÃO</t>
  </si>
  <si>
    <t>FURO EM ALVENARIA PARA DIÂMETROS MENORES OU IGUAIS A 40 MM. AF_05/2015</t>
  </si>
  <si>
    <t>FURO EM ALVENARIA PARA DIÂMETROS MAIORES QUE 40 MM E MENORES OU IGUAIS A 75 MM. AF_05/2015</t>
  </si>
  <si>
    <t>FURO EM ALVENARIA PARA DIÂMETROS MAIORES QUE 75 MM. AF_05/2015</t>
  </si>
  <si>
    <t>FURO EM CONCRETO PARA DIÂMETROS MENORES OU IGUAIS A 40 MM. AF_05/2015</t>
  </si>
  <si>
    <t>FURO EM CONCRETO PARA DIÂMETROS MAIORES QUE 40 MM E MENORES OU IGUAIS A 75 MM. AF_05/2015</t>
  </si>
  <si>
    <t>FURO EM CONCRETO PARA DIÂMETROS MAIORES QUE 75 MM. AF_05/2015</t>
  </si>
  <si>
    <t>RASGO EM ALVENARIA PARA RAMAIS/ DISTRIBUIÇÃO COM DIAMETROS MENORES OU IGUAIS A 40 MM. AF_05/2015</t>
  </si>
  <si>
    <t>RASGO EM CONTRAPISO PARA RAMAIS/ DISTRIBUIÇÃO COM DIÂMETROS MENORES OU IGUAIS A 40 MM. AF_05/2015</t>
  </si>
  <si>
    <t>RASGO EM CONTRAPISO PARA RAMAIS/ DISTRIBUIÇÃO COM DIÂMETROS MAIORES QUE 40 MM E MENORES OU IGUAIS A 75 MM. AF_05/2015</t>
  </si>
  <si>
    <t>RASGO EM CONTRAPISO PARA RAMAIS/ DISTRIBUIÇÃO COM DIÂMETROS MAIORES QUE 75 MM. AF_05/2015</t>
  </si>
  <si>
    <t>RASGO EM ALVENARIA PARA ELETRODUTOS COM DIAMETROS MENORES OU IGUAIS A 40 MM. AF_05/2015</t>
  </si>
  <si>
    <t>PASSANTE TIPO PEÇA EM POLIESTIRENO PARA ABERTURA PARA PASSAGEM DE 1 TUBO, FIXADO EM LAJE. AF_05/2015</t>
  </si>
  <si>
    <t>PASSANTE TIPO PEÇA EM POLIESTIRENO PARA ABERTURA PARA PASSAGEM DE MAIS DE 1 TUBO, FIXADO EM LAJE. AF_05/2015</t>
  </si>
  <si>
    <t>PASSANTE TIPO TUBO DE DIÂMETRO MENOR OU IGUAL A 40 MM, FIXADO EM LAJE. AF_05/2015</t>
  </si>
  <si>
    <t>PASSANTE TIPO TUBO DE DIÂMETRO MAIORES QUE 40 MM E MENORES OU IGUAIS A 75 MM, FIXADO EM LAJE. AF_05/2015</t>
  </si>
  <si>
    <t>PASSANTE TIPO TUBO DE DIÂMETRO MAIOR QUE 75 MM, FIXADO EM LAJE. AF_05/2015</t>
  </si>
  <si>
    <t>QUEBRA EM ALVENARIA PARA INSTALAÇÃO DE CAIXA DE TOMADA (4X4 OU 4X2). AF_05/2015</t>
  </si>
  <si>
    <t>QUEBRA EM ALVENARIA PARA INSTALAÇÃO DE QUADRO DISTRIBUIÇÃO PEQUENO (19X25 CM). AF_05/2015</t>
  </si>
  <si>
    <t>QUEBRA EM ALVENARIA PARA INSTALAÇÃO DE QUADRO DISTRIBUIÇÃO GRANDE (76X40 CM). AF_05/2015</t>
  </si>
  <si>
    <t>QUEBRA EM ALVENARIA PARA INSTALAÇÃO DE ABRIGO PARA MANGUEIRAS (90X60 CM). AF_05/2015</t>
  </si>
  <si>
    <t>PERFILADO DE SEÇÃO 38X76 MM PARA SUPORTE DE ATÉ 3 TUBOS HORIZONTAIS. AF_05/2015</t>
  </si>
  <si>
    <t>PERFILADO DE SEÇÃO 38X76 MM PARA SUPORTE DE MAIS DE 3 TUBOS HORIZONTAIS. AF_05/2015</t>
  </si>
  <si>
    <t>PERFILADO DE SEÇÃO 38X38 MM PARA SUPORTE DE ATÉ 3 TUBOS VERTICAIS. AF_05/2015</t>
  </si>
  <si>
    <t>CHUMBAMENTO LINEAR EM ALVENARIA PARA RAMAIS/DISTRIBUIÇÃO COM DIÂMETROS MENORES OU IGUAIS A 40 MM. AF_05/2015</t>
  </si>
  <si>
    <t>CHUMBAMENTO LINEAR EM ALVENARIA PARA RAMAIS/DISTRIBUIÇÃO COM DIÂMETROS MAIORES QUE 40 MM E MENORES OU IGUAIS A 75 MM. AF_05/2015</t>
  </si>
  <si>
    <t>CHUMBAMENTO LINEAR EM CONTRAPISO PARA RAMAIS/DISTRIBUIÇÃO COM DIÂMETROS MENORES OU IGUAIS A 40 MM. AF_05/2015</t>
  </si>
  <si>
    <t>CHUMBAMENTO LINEAR EM CONTRAPISO PARA RAMAIS/DISTRIBUIÇÃO COM DIÂMETROS MAIORES QUE 40 MM E MENORES OU IGUAIS A 75 MM. AF_05/2015</t>
  </si>
  <si>
    <t>CHUMBAMENTO LINEAR EM CONTRAPISO PARA RAMAIS/DISTRIBUIÇÃO COM DIÂMETROS MAIORES QUE 75 MM. AF_05/2015</t>
  </si>
  <si>
    <t>FIXAÇÃO DE TUBOS HORIZONTAIS DE PEX DIAMETROS IGUAIS OU INFERIORES A 40 MM COM ABRAÇADEIRA PLÁSTICA 390 MM, FIXADA EM LAJE. AF_05/2015</t>
  </si>
  <si>
    <t>FIXAÇÃO DE TUBOS HORIZONTAIS DE PPR DIÂMETROS MENORES OU IGUAIS A 40 MM COM ABRAÇADEIRA METÁLICA RÍGIDA TIPO D 1/2", FIXADA EM PERFILADO EM LAJE. AF_05/2015</t>
  </si>
  <si>
    <t>FIXAÇÃO DE TUBOS HORIZONTAIS DE PPR DIÂMETROS MAIORES QUE 40 MM E MENORES OU IGUAIS A 75 MM COM ABRAÇADEIRA METÁLICA RÍGIDA TIPO D 1 1/2", FIXADA EM PERFILADO EM LAJE. AF_05/2015</t>
  </si>
  <si>
    <t>FIXAÇÃO DE TUBOS HORIZONTAIS DE PPR DIÂMETROS MAIORES QUE 75 MM COM ABRAÇADEIRA METÁLICA RÍGIDA TIPO D 3", FIXADA EM PERFILADO EM LAJE. AF_05/2015</t>
  </si>
  <si>
    <t>FIXAÇÃO DE TUBOS HORIZONTAIS DE PVC, CPVC OU COBRE DIÂMETROS MENORES OU IGUAIS A 40 MM OU ELETROCALHAS ATÉ 150MM DE LARGURA, COM ABRAÇADEIRA METÁLICA RÍGIDA TIPO D 1/2, FIXADA EM PERFILADO EM LAJE. AF_05/2015</t>
  </si>
  <si>
    <t>FIXAÇÃO DE TUBOS HORIZONTAIS DE PVC, CPVC OU COBRE DIÂMETROS MAIORES QUE 40 MM E MENORES OU IGUAIS A 75 MM COM ABRAÇADEIRA METÁLICA RÍGIDA TIPO D 1 1/2", FIXADA EM PERFILADO EM LAJE. AF_05/2015</t>
  </si>
  <si>
    <t>FIXAÇÃO DE TUBOS HORIZONTAIS DE PVC, CPVC OU COBRE DIÂMETROS MAIORES QUE 75 MM COM ABRAÇADEIRA METÁLICA RÍGIDA TIPO D 3", FIXADA EM PERFILADO EM LAJE. AF_05/2015</t>
  </si>
  <si>
    <t>FIXAÇÃO DE TUBOS VERTICAIS DE PPR DIÂMETROS MENORES OU IGUAIS A 40 MM COM ABRAÇADEIRA METÁLICA RÍGIDA TIPO D 1/2", FIXADA EM PERFILADO EM ALVENARIA. AF_05/2015</t>
  </si>
  <si>
    <t>FIXAÇÃO DE TUBOS VERTICAIS DE PPR DIÂMETROS MAIORES QUE 40 MM E MENORES OU IGUAIS A 75 MM COM ABRAÇADEIRA METÁLICA RÍGIDA TIPO D 1 1/2", FIXADA EM PERFILADO EM ALVENARIA. AF_05/2015</t>
  </si>
  <si>
    <t>FIXAÇÃO DE TUBOS VERTICAIS DE PPR DIÂMETROS MAIORES QUE 75 MM COM ABRAÇADEIRA METÁLICA RÍGIDA TIPO D 3", FIXADA EM PERFILADO EM ALVENARIA. AF_05/2015</t>
  </si>
  <si>
    <t>FIXAÇÃO DE TUBOS HORIZONTAIS DE PPR DIÂMETROS MENORES OU IGUAIS A 40 MM COM ABRAÇADEIRA METÁLICA RÍGIDA TIPO  D  1/2" , FIXADA DIRETAMENTE NA LAJE. AF_05/2015</t>
  </si>
  <si>
    <t>FIXAÇÃO DE TUBOS HORIZONTAIS DE PPR DIÂMETROS MAIORES QUE 40 MM E MENORES OU IGUAIS A 75 MM COM ABRAÇADEIRA METÁLICA RÍGIDA TIPO  D  1 1/2" , FIXADA DIRETAMENTE NA LAJE. AF_05/2015</t>
  </si>
  <si>
    <t>FIXAÇÃO DE TUBOS HORIZONTAIS DE PPR DIÂMETROS MAIORES QUE 75 MM COM ABRAÇADEIRA METÁLICA RÍGIDA TIPO  D  3" , FIXADA DIRETAMENTE NA LAJE. AF_05/2015</t>
  </si>
  <si>
    <t>FIXAÇÃO DE TUBOS HORIZONTAIS DE PVC, CPVC OU COBRE DIÂMETROS MENORES OU IGUAIS A 40 MM COM ABRAÇADEIRA METÁLICA RÍGIDA TIPO  D  1/2" , FIXADA DIRETAMENTE NA LAJE. AF_05/2015</t>
  </si>
  <si>
    <t>FIXAÇÃO DE TUBOS HORIZONTAIS DE PVC, CPVC OU COBRE DIÂMETROS MAIORES QUE 40 MM E MENORES OU IGUAIS A 75 MM COM ABRAÇADEIRA METÁLICA RÍGIDA TIPO D 1 1/2, FIXADA DIRETAMENTE NA LAJE. AF_05/2015</t>
  </si>
  <si>
    <t>FIXAÇÃO DE TUBOS HORIZONTAIS DE PVC, CPVC OU COBRE DIÂMETROS MAIORES QUE 75 MM COM ABRAÇADEIRA METÁLICA RÍGIDA TIPO  D  3" , FIXADA DIRETAMENTE NA LAJE. AF_05/2015</t>
  </si>
  <si>
    <t>FIXAÇÃO DE TUBOS HORIZONTAIS DE PPR DIÂMETROS MENORES OU IGUAIS A 40 MM COM ABRAÇADEIRA METÁLICA FLEXÍVEL 18 MM, FIXADA DIRETAMENTE NA LAJE. AF_05/2015</t>
  </si>
  <si>
    <t>FIXAÇÃO DE TUBOS HORIZONTAIS DE PPR DIÂMETROS MAIORES QUE 40 MM E MENORES OU IGUAIS A 75 MM COM ABRAÇADEIRA METÁLICA FLEXÍVEL 18 MM, FIXADA DIRETAMENTE NA LAJE. AF_05/2015</t>
  </si>
  <si>
    <t>FIXAÇÃO DE TUBOS HORIZONTAIS DE PPR DIÂMETROS MAIORES QUE 75 MM COM ABRAÇADEIRA METÁLICA FLEXÍVEL 18 MM, FIXADA DIRETAMENTE NA LAJE. AF_05/2015</t>
  </si>
  <si>
    <t>FIXAÇÃO DE TUBOS HORIZONTAIS DE PVC, CPVC OU COBRE DIÂMETROS MENORES OU IGUAIS A 40 MM COM ABRAÇADEIRA METÁLICA FLEXÍVEL 18 MM, FIXADA DIRETAMENTE NA LAJE. AF_05/2015</t>
  </si>
  <si>
    <t>FIXAÇÃO DE TUBOS HORIZONTAIS DE PVC, CPVC OU COBRE DIÂMETROS MAIORES QUE 40 MM E MENORES OU IGUAIS A 75 MM COM ABRAÇADEIRA METÁLICA FLEXÍVEL 18 MM, FIXADA DIRETAMENTE NA LAJE. AF_05/2015</t>
  </si>
  <si>
    <t>FIXAÇÃO DE TUBOS HORIZONTAIS DE PVC, CPVC OU COBRE DIÂMETROS MAIORES QUE 75 MM COM ABRAÇADEIRA METÁLICA FLEXÍVEL 18 MM, FIXADA DIRETAMENTE NA LAJE. AF_05/2015</t>
  </si>
  <si>
    <t>CHUMBAMENTO PONTUAL DE ABERTURA EM LAJE COM PASSAGEM DE 1 TUBO DE DIAMETRO EQUIVALENTE IGUAL À  50 MM. AF_05/2015</t>
  </si>
  <si>
    <t>CHUMBAMENTO PONTUAL DE ABERTURA EM LAJE COM PASSAGEM DE MAIS DE 1 TUBO DE  DIAMETRO EQUIVALENTE IGUAL À  50 MM. AF_05/2015</t>
  </si>
  <si>
    <t>CHUMBAMENTO PONTUAL EM PASSAGEM DE TUBO COM DIÂMETRO MENOR OU IGUAL A 40 MM. AF_05/2015</t>
  </si>
  <si>
    <t>CHUMBAMENTO PONTUAL EM PASSAGEM DE TUBO COM DIÂMETROS ENTRE 40 MM E 75 MM. AF_05/2015</t>
  </si>
  <si>
    <t>CHUMBAMENTO PONTUAL EM PASSAGEM DE TUBO COM DIÂMETRO MAIOR QUE 75 MM. AF_05/2015</t>
  </si>
  <si>
    <t>RASGO EM ALVENARIA PARA RAMAIS/ DISTRIBUIÇÃO COM DIÂMETROS MAIORES QUE 40 MM E MENORES OU IGUAIS A 75 MM. AF_05/2015</t>
  </si>
  <si>
    <t>CONJUNTO HIDRÁULICO PARA INSTALAÇÃO DE BOMBA EM AÇO ROSCÁVEL, DN SUCÇÃO 65 (2½) E DN RECALQUE 50 (2), PARA EDIFICAÇÃO ENTRE 12 E 18 PAVIMENTOS  FORNECIMENTO E INSTALAÇÃO. AF_06/2016</t>
  </si>
  <si>
    <t>CONJUNTO HIDRÁULICO PARA INSTALAÇÃO DE BOMBA EM AÇO ROSCÁVEL, DN SUCÇÃO 50 (2) E DN RECALQUE 40 (1 1/2), PARA EDIFICAÇÃO ENTRE 8 E 12 PAVIMENTOS  FORNECIMENTO E INSTALAÇÃO. AF_06/2016</t>
  </si>
  <si>
    <t>CONJUNTO HIDRÁULICO PARA INSTALAÇÃO DE BOMBA EM AÇO ROSCÁVEL, DN SUCÇÃO 40 (1 1/2) E DN RECALQUE 32 (1 1/4), PARA EDIFICAÇÃO ENTRE 4 E 8 PAVIMENTOS  FORNECIMENTO E INSTALAÇÃO. AF_06/2016</t>
  </si>
  <si>
    <t>CONJUNTO HIDRÁULICO PARA INSTALAÇÃO DE BOMBA EM AÇO ROSCÁVEL, DN SUCÇÃO 32 (1 1/4) E DN RECALQUE 25 (1), PARA EDIFICAÇÃO ATÉ 4 PAVIMENTOS  FORNECIMENTO E INSTALAÇÃO. AF_06/2016</t>
  </si>
  <si>
    <t>FIXAÇÃO UTILIZANDO PARAFUSO E BUCHA DE NYLON, SOMENTE MÃO DE OBRA. AF_10/2016</t>
  </si>
  <si>
    <t>MÃO-FRANCESA EM AÇO, ABAS IGUAIS 40 CM, CAPACIDADE MÍNIMA 70 KG, BRANCO  FORNECIMENTO E INSTALAÇÃO. AF_11/2016</t>
  </si>
  <si>
    <t>MÃO-FRANCESA EM AÇO, ABAS IGUAIS 30 CM, CAPACIDADE MÍNIMA 60 KG, BRANCO  FORNECIMENTO E INSTALAÇÃO. AF_11/2016</t>
  </si>
  <si>
    <t>PERFILADO DE SEÇÃO 38X76 MM PARA SUPORTE DE DUTO EM CHAPA GALVANIZADA BITOLA 26. AF_07/2017</t>
  </si>
  <si>
    <t>PERFILADO DE SEÇÃO 38X76 MM PARA SUPORTE DE DUTO EM CHAPA GALVANIZADA BITOLA 24. AF_07/2017</t>
  </si>
  <si>
    <t>PERFILADO DE SEÇÃO 38X76 MM PARA SUPORTE DE DUTO EM CHAPA GALVANIZADA BITOLA 22. AF_07/2017</t>
  </si>
  <si>
    <t>PERFILADO DE SEÇÃO 38X76 MM PARA SUPORTE DE ELETROCALHA LISA OU PERFURADA EM AÇO GALVANIZADO, LARGURA 200 OU 400 MM E ALTURA 50 MM. AF_07/2017</t>
  </si>
  <si>
    <t>PERFILADO DE SEÇÃO 38X76 MM PARA SUPORTE DE ELETROCALHA LISA OU PERFURADA EM AÇO GALVANIZADO, LARGURA 500 OU 800 MM E ALTURA 50 MM. AF_07/2017</t>
  </si>
  <si>
    <t>73826/1</t>
  </si>
  <si>
    <t>INSTALACAO DE COMPRESSOR DE AR, POTENCIA &lt;= 5 CV</t>
  </si>
  <si>
    <t>73826/2</t>
  </si>
  <si>
    <t>INSTALACAO DE COMPRESSOR DE AR, POTENCIA &gt; 5 E &lt;= 10 CV</t>
  </si>
  <si>
    <t>73834/1</t>
  </si>
  <si>
    <t>INSTALACAO DE CONJ.MOTO BOMBA SUBMERSIVEL ATE 10 CV</t>
  </si>
  <si>
    <t>73834/2</t>
  </si>
  <si>
    <t>INSTALACAO DE CONJ.MOTO BOMBA SUBMERSIVEL DE 11 A 25 CV</t>
  </si>
  <si>
    <t>73834/3</t>
  </si>
  <si>
    <t>INSTALACAO DE CONJ.MOTO BOMBA SUBMERSIVEL DE 26 A 50 CV</t>
  </si>
  <si>
    <t>73834/4</t>
  </si>
  <si>
    <t>INSTALACAO DE CONJ.MOTO BOMBA SUBMERSIVEL DE 51 A 100 CV</t>
  </si>
  <si>
    <t>73835/1</t>
  </si>
  <si>
    <t>INSTALACAO DE CONJ.MOTO BOMBA VERTICAL POT &lt;= 100 CV</t>
  </si>
  <si>
    <t>73835/2</t>
  </si>
  <si>
    <t>INSTALACAO DE CONJ.MOTO BOMBA VERTICAL 100 &lt; POT &lt;= 200 CV</t>
  </si>
  <si>
    <t>73835/3</t>
  </si>
  <si>
    <t>INSTALACAO DE CONJ.MOTO BOMBA VERTICAL 200 &lt; POT &lt;= 300 CV</t>
  </si>
  <si>
    <t>73836/1</t>
  </si>
  <si>
    <t>INSTALACAO DE CONJ.MOTO BOMBA HORIZONTAL ATE 10 CV</t>
  </si>
  <si>
    <t>73836/2</t>
  </si>
  <si>
    <t>INSTALACAO DE CONJ.MOTO BOMBA HORIZONTAL DE 12,5 A 25 CV</t>
  </si>
  <si>
    <t>73836/3</t>
  </si>
  <si>
    <t>INSTALACAO DE CONJ.MOTO BOMBA HORIZONTAL DE 30 A 75 CV</t>
  </si>
  <si>
    <t>73836/4</t>
  </si>
  <si>
    <t>INSTALACAO DE CONJ.MOTO BOMBA HORIZONTAL DE 100 A 150 CV</t>
  </si>
  <si>
    <t>73837/1</t>
  </si>
  <si>
    <t>INSTALACAO DE CONJ.MOTO BOMBA SUBMERSO ATE 5 CV</t>
  </si>
  <si>
    <t>73837/2</t>
  </si>
  <si>
    <t>INSTALACAO DE CONJ.MOTO BOMBA SUBMERSO DE 6 A 25 CV</t>
  </si>
  <si>
    <t>73837/3</t>
  </si>
  <si>
    <t>INSTALACAO DE CONJ.MOTO BOMBA SUBMERSO DE 26 A 50 CV</t>
  </si>
  <si>
    <t>INSTALACAO DE CLORADOR</t>
  </si>
  <si>
    <t>LEITO FILTRANTE - ASSENTAMENTO DE BLOCOS LEOPOLD</t>
  </si>
  <si>
    <t>FORNECIMENTO E INSTALACAO DE TALHA E TROLEY MANUAL DE 1 TONELADA</t>
  </si>
  <si>
    <t>LEITO FILTRANTE - COLOCACAO DE LONA PLASTICA</t>
  </si>
  <si>
    <t>INSTALACAO DE BOMBA DOSADORA</t>
  </si>
  <si>
    <t>INSTALACAO DE AGITADOR</t>
  </si>
  <si>
    <t>73824/1</t>
  </si>
  <si>
    <t>INSTALACAO DE MISTURADOR VERTICAL</t>
  </si>
  <si>
    <t>73825/2</t>
  </si>
  <si>
    <t>VERTEDOR TRIANGULAR DE ALUMINIO</t>
  </si>
  <si>
    <t>73873/1</t>
  </si>
  <si>
    <t>LEITO FILTRANTE - COLOCACAO E APILOAMENTO DE TERRA NO FILTRO</t>
  </si>
  <si>
    <t>73873/2</t>
  </si>
  <si>
    <t>LEITO FILTRANTE - FORN.E ENCHIMENTO C/ BRITA NO. 4</t>
  </si>
  <si>
    <t>73873/3</t>
  </si>
  <si>
    <t>LEITO FILTRANTE - COLOCACAO DE AREIA NOS FILTROS</t>
  </si>
  <si>
    <t>73873/4</t>
  </si>
  <si>
    <t>LEITO FILTRANTE - COLOCACAO DE PEDREGULHOS NOS FILTROS</t>
  </si>
  <si>
    <t>73873/5</t>
  </si>
  <si>
    <t>LEITO FILTRANTE - COLOCACAO DE ANTRACITO NOS FILTROS</t>
  </si>
  <si>
    <t>73827/1</t>
  </si>
  <si>
    <t>KIT CAVALETE PVC COM REGISTRO 1/2" - FORNECIMENTO E INSTALAÇÃO</t>
  </si>
  <si>
    <t>74218/1</t>
  </si>
  <si>
    <t>KIT CAVALETE PVC COM REGISTRO 3/4" - FORNECIMENTO E INSTALACAO</t>
  </si>
  <si>
    <t>74253/1</t>
  </si>
  <si>
    <t>RAMAL PREDIAL EM TUBO PEAD 20MM - FORNECIMENTO, INSTALAÇÃO, ESCAVAÇÃO E REATERRO</t>
  </si>
  <si>
    <t>LIGACAO DA REDE 50MM AO RAMAL PREDIAL 1/2"</t>
  </si>
  <si>
    <t>LIGACAO DA REDE 75MM AO RAMAL PREDIAL 1/2"</t>
  </si>
  <si>
    <t>LIGAÇÃO DOMICILIAR DE ESGOTO DN 100MM, DA CASA ATÉ A CAIXA, COMPOSTO POR 10,0M TUBO DE PVC ESGOTO PREDIAL DN 100MM E CAIXA DE ALVENARIA COM TAMPA DE CONCRETO - FORNECIMENTO E INSTALAÇÃO</t>
  </si>
  <si>
    <t>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t>
  </si>
  <si>
    <t>COLETOR PREDIAL DE ESGOTO, DA CAIXA ATÉ A REDE (DISTÂNCIA = 8 M, LARGURA DA VALA = 0,65 M), INCLUINDO ESCAVAÇÃO MANUAL, PREPARO DE FUNDO DE VALA E REATERRO MANUAL COM COMPACTAÇÃO MECANIZADA, TUBO PVC P/ REDE COLETORA ESGOTO JEI DN 100 MM E CONEXÕES - FORNECIMENTO E INSTALAÇÃO. AF_03/2016</t>
  </si>
  <si>
    <t>COLETOR PREDIAL DE ESGOTO, DA CAIXA ATÉ A REDE (DISTÂNCIA = 6 M, LARGURA DA VALA = 0,65 M), INCLUINDO ESCAVAÇÃO MANUAL, PREPARO DE FUNDO DE VALA E REATERRO MANUAL COM COMPACTAÇÃO MECANIZADA, TUBO PVC P/ REDE COLETORA ESGOTO JEI DN 100 MM E CONEXÕES - FORNECIMENTO E INSTALAÇÃO. AF_03/2016</t>
  </si>
  <si>
    <t>COLETOR PREDIAL DE ESGOTO, DA CAIXA ATÉ A REDE (DISTÂNCIA = 4 M, LARGURA DA VALA = 0,65 M), INCLUINDO ESCAVAÇÃO MANUAL, PREPARO DE FUNDO DE VALA E REATERRO MANUAL COM COMPACTAÇÃO MECANIZADA, TUBO  PVC P/ REDE COLETORA ESGOTO JEI DN 100 MM E CONEXÕES - FORNECIMENTO E INSTALAÇÃO. AF_03/2016</t>
  </si>
  <si>
    <t>COLETOR PREDIAL DE ESGOTO, DA CAIXA ATÉ A REDE (DISTÂNCIA = 10 M, LARGURA DA VALA = 0,65 M), INCLUINDO ESCAVAÇÃO MECANIZADA, PREPARO DE FUNDO DE VALA E REATERRO COM COMPACTAÇÃO MECANIZADA, TUBO PVC P/ REDE COLETORA ESGOTO JEI DN 100 MM E CONEXÕES - FORNECIMENTO E INSTALAÇÃO. AF_03/2016</t>
  </si>
  <si>
    <t>COLETOR PREDIAL DE ESGOTO, DA CAIXA ATÉ A REDE (DISTÂNCIA = 8 M, LARGURA DA VALA = 0,65 M), INCLUINDO ESCAVAÇÃO MECANIZADA, PREPARO DE FUNDO DE VALA E REATERRO COM COMPACTAÇÃO MECANIZADA, TUBO PVC P/ REDE COLETORA ESGOTO JEI DN 100 MM E CONEXÕES - FORNECIMENTO E INSTALAÇÃO. AF_03/2016</t>
  </si>
  <si>
    <t>COLETOR PREDIAL DE ESGOTO, DA CAIXA ATÉ A REDE (DISTÂNCIA = 6 M, LARGURA DA VALA = 0,65 M), INCLUINDO ESCAVAÇÃO MECANIZADA, PREPARO DE FUNDO DE VALA E REATERRO COM COMPACTAÇÃO MECANIZADA, TUBO PVC P/ REDE COLETORA ESGOTO JEI DN 100 MM E CONEXÕES - FORNECIMENTO E INSTALAÇÃO. AF_03/2016</t>
  </si>
  <si>
    <t>COLETOR PREDIAL DE ESGOTO, DA CAIXA ATÉ A REDE (DISTÂNCIA = 4 M, LARGURA DA VALA = 0,65 M), INCLUINDO ESCAVAÇÃO MECANIZADA, PREPARO DE FUNDO DE VALA E REATERRO COM COMPACTAÇÃO MECANIZADA, TUBO PVC P/ REDE COLETORA ESGOTO JEI DN 100 MM E CONEXÕES - FORNECIMENTO E INSTALAÇÃO. AF_03/2016</t>
  </si>
  <si>
    <t>ESCAVACAO SUBMERSA COM DRAGA DE MANDIBULA</t>
  </si>
  <si>
    <t>DRAGAGEM (C/ ESCAVADEIRA DRAG LINE DE ARRASTE 140HP)</t>
  </si>
  <si>
    <t>73903/1</t>
  </si>
  <si>
    <t>LIMPEZA SUPERFICIAL DA CAMADA VEGETAL EM JAZIDA</t>
  </si>
  <si>
    <t>73903/2</t>
  </si>
  <si>
    <t>EXPURGO DE JAZIDA (MATERIAL VEGETAL, OU INSERVÍVEL, EXCETO LAMA)</t>
  </si>
  <si>
    <t>74151/1</t>
  </si>
  <si>
    <t>ESCAVACAO E CARGA MATERIAL 1A CATEGORIA, UTILIZANDO TRATOR DE ESTEIRAS DE 110 A 160HP COM LAMINA, PESO OPERACIONAL * 13T  E PA CARREGADEIRA COM 170 HP.</t>
  </si>
  <si>
    <t>74153/1</t>
  </si>
  <si>
    <t>ESPALHAMENTO MECANIZADO (COM MOTONIVELADORA 140 HP) MATERIAL 1A. CATEGORIA</t>
  </si>
  <si>
    <t>74154/1</t>
  </si>
  <si>
    <t>ESCAVACAO, CARGA E TRANSPORTE DE  MATERIAL DE 1A CATEGORIA COM TRATOR SOBRE ESTEIRAS 347 HP E CACAMBA 6M3,  DMT 50 A 200M</t>
  </si>
  <si>
    <t>74155/1</t>
  </si>
  <si>
    <t>ESCAVACAO E TRANSPORTE DE MATERIAL DE  1A CAT DMT 50M COM TRATOR SOBRE  ESTEIRAS 347 HP COM LAMINA E ESCARIFICADOR</t>
  </si>
  <si>
    <t>74155/2</t>
  </si>
  <si>
    <t>ESCAVACAO E TRANSPORTE DE MATERIAL DE  2A CAT DMT 50M COM TRATOR SOBRE  ESTEIRAS 347 HP COM LAMINA E ESCARIFICADOR</t>
  </si>
  <si>
    <t>74205/1</t>
  </si>
  <si>
    <t>ESCAVACAO MECANICA DE MATERIAL 1A. CATEGORIA, PROVENIENTE DE CORTE DE SUBLEITO (C/TRATOR ESTEIRAS  160HP)</t>
  </si>
  <si>
    <t>REGULARIZACAO DE SUPERFICIES EM TERRA COM MOTONIVELADORA</t>
  </si>
  <si>
    <t>CORTE E ATERRO COMPENSADO</t>
  </si>
  <si>
    <t>ESCAVACAO MECANICA CAMPO ABERTO EM SOLO EXCETO ROCHA ATE 2,00M PROFUNDIDADE</t>
  </si>
  <si>
    <t>ESCAVACAO MECANICA PARA ACERTO DE TALUDES, EM MATERIAL DE 1A CATEGORIA, COM ESCAVADEIRA HIDRAULICA</t>
  </si>
  <si>
    <t>ESCAVACAO MECANICA, A CEU ABERTO, EM MATERIAL DE 1A CATEGORIA, COM ESCAVADEIRA HIDRAULICA, CAPACIDADE DE 0,78 M3</t>
  </si>
  <si>
    <t>ESCAVAÇÃO VERTICAL A CÉU ABERTO, INCLUINDO CARGA, DESCARGA E TRANSPORTE, EM SOLO DE 1ª CATEGORIA COM ESCAVADEIRA HIDRÁULICA (CAÇAMBA: 0,8 M³ / 111 HP), FROTA DE 3 CAMINHÕES BASCULANTES DE 14 M³, DMT DE 0,2 KM E VELOCIDADE MÉDIA 4 KM/H. AF_12/2013</t>
  </si>
  <si>
    <t>ESCAVAÇÃO VERTICAL A CÉU ABERTO, INCLUINDO CARGA, DESCARGA E TRANSPORTE, EM SOLO DE 1ª CATEGORIA COM ESCAVADEIRA HIDRÁULICA (CAÇAMBA: 0,8 M³ / 111 HP), FROTA DE 3 CAMINHÕES BASCULANTES DE 14 M³, DMT DE 0,3 KM E VELOCIDADE MÉDIA 5,9 KM/H. AF_12/2013</t>
  </si>
  <si>
    <t>ESCAVAÇÃO VERTICAL A CÉU ABERTO, INCLUINDO CARGA, DESCARGA E TRANSPORTE, EM SOLO DE 1ª CATEGORIA COM ESCAVADEIRA HIDRÁULICA (CAÇAMBA: 0,8 M³ / 111 HP), FROTA DE 3 CAMINHÕES BASCULANTES DE 14 M³, DMT DE 0,6 KM E VELOCIDADE MÉDIA 10 KM/H. AF_12/2013</t>
  </si>
  <si>
    <t>ESCAVAÇÃO VERTICAL A CÉU ABERTO, INCLUINDO CARGA, DESCARGA E TRANSPORTE, EM SOLO DE 1ª CATEGORIA COM ESCAVADEIRA HIDRÁULICA (CAÇAMBA: 0,8 M³ / 111 HP), FROTA DE 3 CAMINHÕES BASCULANTES DE 14 M³, DMT DE 0,8 KM E VELOCIDADE MÉDIA 14 KM/H. AF_12/2013</t>
  </si>
  <si>
    <t>ESCAVAÇÃO VERTICAL A CÉU ABERTO, INCLUINDO CARGA, DESCARGA E TRANSPORTE, EM SOLO DE 1ª CATEGORIA COM ESCAVADEIRA HIDRÁULICA (CAÇAMBA: 0,8 M³ / 111 HP), FROTA DE 3 CAMINHÕES BASCULANTES DE 14 M³, DMT DE 1 KM E VELOCIDADE MÉDIA 15 KM/H. AF_12/2013</t>
  </si>
  <si>
    <t>ESCAVAÇÃO VERTICAL A CÉU ABERTO, INCLUINDO CARGA, DESCARGA E TRANSPORTE, EM SOLO DE 1ª CATEGORIA COM ESCAVADEIRA HIDRÁULICA (CAÇAMBA: 0,8 M³ / 111 HP), FROTA DE 4 CAMINHÕES BASCULANTES DE 14 M³, DMT DE 1,5 KM E VELOCIDADE MÉDIA 18 KM/H. AF_12/2013</t>
  </si>
  <si>
    <t>ESCAVAÇÃO VERTICAL A CÉU ABERTO, INCLUINDO CARGA, DESCARGA E TRANSPORTE, EM SOLO DE 1ª CATEGORIA COM ESCAVADEIRA HIDRÁULICA (CAÇAMBA: 0,8 M³ / 111 HP), FROTA DE 5 CAMINHÕES BASCULANTES DE 14 M³, DMT DE 3 KM E VELOCIDADE MÉDIA 20 KM/H. AF_12/2013</t>
  </si>
  <si>
    <t>ESCAVAÇÃO VERTICAL A CÉU ABERTO, INCLUINDO CARGA, DESCARGA E TRANSPORTE, EM SOLO DE 1ª CATEGORIA COM ESCAVADEIRA HIDRÁULICA (CAÇAMBA: 0,8 M³ / 111 HP), FROTA DE 6 CAMINHÕES BASCULANTES DE 14 M³, DMT DE 4 KM E VELOCIDADE MÉDIA 22 KM/H. AF_12/2013</t>
  </si>
  <si>
    <t>ESCAVAÇÃO VERTICAL A CÉU ABERTO, INCLUINDO CARGA, DESCARGA E TRANSPORTE, EM SOLO DE 1ª CATEGORIA COM ESCAVADEIRA HIDRÁULICA (CAÇAMBA: 0,8 M³ / 111 HP), FROTA DE 7 CAMINHÕES BASCULANTES DE 14 M³, DMT DE 6 KM E VELOCIDADE MÉDIA 22 KM/H. AF_12/2013</t>
  </si>
  <si>
    <t>ESCAVAÇÃO VERTICAL A CÉU ABERTO, INCLUINDO CARGA, DESCARGA E TRANSPORTE, EM SOLO DE 1ª CATEGORIA COM ESCAVADEIRA HIDRÁULICA (CAÇAMBA: 0,8 M³ / 111 HP), FROTA DE 2 CAMINHÕES BASCULANTES DE 18 M³, DMT DE 0,2 KM E VELOCIDADE MÉDIA 4 KM/H. AF_12/2013</t>
  </si>
  <si>
    <t>ESCAVAÇÃO VERTICAL A CÉU ABERTO, INCLUINDO CARGA, DESCARGA E TRANSPORTE, EM SOLO DE 1ª CATEGORIA COM ESCAVADEIRA HIDRÁULICA (CAÇAMBA: 0,8 M³ / 111 HP), FROTA DE 2 CAMINHÕES BASCULANTES DE 18 M³, DMT DE 0,3 KM E VELOCIDADE MÉDIA 5,9KM/H. AF_12/2013</t>
  </si>
  <si>
    <t>ESCAVAÇÃO VERTICAL A CÉU ABERTO, INCLUINDO CARGA, DESCARGA E TRANSPORTE, EM SOLO DE 1ª CATEGORIA COM ESCAVADEIRA HIDRÁULICA (CAÇAMBA: 0,8 M³ / 111 HP), FROTA DE 2 CAMINHÕES BASCULANTES DE 18 M³, DMT DE 0,6 KM E VELOCIDADE MÉDIA 10 KM/H. AF_12/2013</t>
  </si>
  <si>
    <t>ESCAVAÇÃO VERTICAL A CÉU ABERTO, INCLUINDO CARGA, DESCARGA E TRANSPORTE, EM SOLO DE 1ª CATEGORIA COM ESCAVADEIRA HIDRÁULICA (CAÇAMBA: 0,8 M³ / 111 HP), FROTA DE 2 CAMINHÕES BASCULANTES DE 18 M³, DMT DE 0,8 KM E VELOCIDADE MÉDIA 14 KM/H. AF_12/2013</t>
  </si>
  <si>
    <t>ESCAVAÇÃO VERTICAL A CÉU ABERTO, INCLUINDO CARGA, DESCARGA E TRANSPORTE, EM SOLO DE 1ª CATEGORIA COM ESCAVADEIRA HIDRÁULICA (CAÇAMBA: 0,8 M³ / 111 HP), FROTA DE 3 CAMINHÕES BASCULANTES DE 18 M³, DMT DE 1 KM E VELOCIDADE MÉDIA 15 KM/H. AF_12/2013</t>
  </si>
  <si>
    <t>ESCAVAÇÃO VERTICAL A CÉU ABERTO, INCLUINDO CARGA, DESCARGA E TRANSPORTE, EM SOLO DE 1ª CATEGORIA COM ESCAVADEIRA HIDRÁULICA (CAÇAMBA: 0,8 M³ / 111 HP), FROTA DE 4 CAMINHÕES BASCULANTES DE 18 M³, DMT DE 1,5 KM E VELOCIDADE MÉDIA 18 KM/H. AF_12/2013</t>
  </si>
  <si>
    <t>ESCAVAÇÃO VERTICAL A CÉU ABERTO, INCLUINDO CARGA, DESCARGA E TRANSPORTE, EM SOLO DE 1ª CATEGORIA COM ESCAVADEIRA HIDRÁULICA (CAÇAMBA: 0,8 M³ / 111 HP), FROTA DE 5 CAMINHÕES BASCULANTES DE 18 M³, DMT DE 3 KM E VELOCIDADE MÉDIA 20 KM/H. AF_12/2013</t>
  </si>
  <si>
    <t>ESCAVAÇÃO VERTICAL A CÉU ABERTO, INCLUINDO CARGA, DESCARGA E TRANSPORTE, EM SOLO DE 1ª CATEGORIA COM ESCAVADEIRA HIDRÁULICA (CAÇAMBA: 0,8 M³ / 111 HP), FROTA DE 5 CAMINHÕES BASCULANTES DE 18 M³, DMT DE 4 KM E VELOCIDADE MÉDIA 22 KM/H. AF_12/2013</t>
  </si>
  <si>
    <t>ESCAVAÇÃO VERTICAL A CÉU ABERTO, INCLUINDO CARGA, DESCARGA E TRANSPORTE, EM SOLO DE 1ª CATEGORIA COM ESCAVADEIRA HIDRÁULICA (CAÇAMBA: 0,8 M³ / 111 HP), FROTA DE 6 CAMINHÕES BASCULANTES DE 18 M³, DMT DE 6 KM E VELOCIDADE MÉDIA 22 KM/H. AF_12/2013</t>
  </si>
  <si>
    <t>ESCAVAÇÃO VERTICAL A CÉU ABERTO, INCLUINDO CARGA, DESCARGA E TRANSPORTE, EM SOLO DE 1ª CATEGORIA COM ESCAVADEIRA HIDRÁULICA (CAÇAMBA: 1,2 M³ / 155 HP), FROTA DE 3 CAMINHÕES BASCULANTES DE 14 M³, DMT DE 0,2 KM E VELOCIDADE MÉDIA 4 KM/H. AF_12/2013</t>
  </si>
  <si>
    <t>ESCAVAÇÃO VERTICAL A CÉU ABERTO, INCLUINDO CARGA, DESCARGA E TRANSPORTE, EM SOLO DE 1ª CATEGORIA COM ESCAVADEIRA HIDRÁULICA (CAÇAMBA: 1,2 M³ / 155 HP), FROTA DE 3 CAMINHÕES BASCULANTES DE 14 M³, DMT DE 0,3 KM E VELOCIDADE MÉDIA 5,9 KM/H. AF_12/2013</t>
  </si>
  <si>
    <t>ESCAVAÇÃO VERTICAL A CÉU ABERTO, INCLUINDO CARGA, DESCARGA E TRANSPORTE, EM SOLO DE 1ª CATEGORIA COM ESCAVADEIRA HIDRÁULICA (CAÇAMBA: 1,2 M³ / 155 HP), FROTA DE 3 CAMINHÕES BASCULANTES DE 14 M³, DMT DE 0,6 KM E VELOCIDADE MÉDIA 10 KM/H. AF_12/2013</t>
  </si>
  <si>
    <t>ESCAVAÇÃO VERTICAL A CÉU ABERTO, INCLUINDO CARGA, DESCARGA E TRANSPORTE, EM SOLO DE 1ª CATEGORIA COM ESCAVADEIRA HIDRÁULICA (CAÇAMBA: 1,2 M³ / 155 HP), FROTA DE 3 CAMINHÕES BASCULANTES DE 14 M³, DMT DE 0,8 KM E VELOCIDADE MÉDIA 14 KM/H. AF_12/2013</t>
  </si>
  <si>
    <t>ESCAVAÇÃO VERTICAL A CÉU ABERTO, INCLUINDO CARGA, DESCARGA E TRANSPORTE, EM SOLO DE 1ª CATEGORIA COM ESCAVADEIRA HIDRÁULICA (CAÇAMBA: 1,2 M³ / 155 HP), FROTA DE 3 CAMINHÕES BASCULANTES DE 14 M³, DMT DE 1 KM E VELOCIDADE MÉDIA 15 KM/H. AF_12/2013</t>
  </si>
  <si>
    <t>ESCAVAÇÃO VERTICAL A CÉU ABERTO, INCLUINDO CARGA, DESCARGA E TRANSPORTE, EM SOLO DE 1ª CATEGORIA COM ESCAVADEIRA HIDRÁULICA (CAÇAMBA: 1,2 M³ / 155 HP), FROTA DE 5 CAMINHÕES BASCULANTES DE 14 M³, DMT DE 1,5 KM E VELOCIDADE MÉDIA 18 KM/H. AF_12/2013</t>
  </si>
  <si>
    <t>ESCAVAÇÃO VERTICAL A CÉU ABERTO, INCLUINDO CARGA, DESCARGA E TRANSPORTE, EM SOLO DE 1ª CATEGORIA COM ESCAVADEIRA HIDRÁULICA (CAÇAMBA: 1,2 M³ / 155 HP), FROTA DE 7 CAMINHÕES BASCULANTES DE 14 M³, DMT DE 3 KM E VELOCIDADE MÉDIA 20 KM/H. AF_12/2013</t>
  </si>
  <si>
    <t>ESCAVAÇÃO VERTICAL A CÉU ABERTO, INCLUINDO CARGA, DESCARGA E TRANSPORTE, EM SOLO DE 1ª CATEGORIA COM ESCAVADEIRA HIDRÁULICA (CAÇAMBA: 1,2 M³ / 155 HP), FROTA DE 7 CAMINHÕES BASCULANTES DE 14 M³, DMT DE 4 KM E VELOCIDADE MÉDIA 22 KM/H. AF_12/2013</t>
  </si>
  <si>
    <t>ESCAVAÇÃO VERTICAL A CÉU ABERTO, INCLUINDO CARGA, DESCARGA E TRANSPORTE, EM SOLO DE 1ª CATEGORIA COM ESCAVADEIRA HIDRÁULICA (CAÇAMBA: 1,2 M³ / 155 HP), FROTA DE 9 CAMINHÕES BASCULANTES DE 14 M³, DMT DE 6 KM E VELOCIDADE MÉDIA 22 KM/H. AF_12/2013</t>
  </si>
  <si>
    <t>ESCAVAÇÃO VERTICAL A CÉU ABERTO, INCLUINDO CARGA, DESCARGA E TRANSPORTE, EM SOLO DE 1ª CATEGORIA COM ESCAVADEIRA HIDRÁULICA (CAÇAMBA: 1,2 M³ / 155 HP), FROTA DE 3 CAMINHÕES BASCULANTES DE 18 M³, DMT DE 0,2 KM E VELOCIDADE MÉDIA 4 KM/H. AF_12/2013</t>
  </si>
  <si>
    <t>ESCAVAÇÃO VERTICAL A CÉU ABERTO, INCLUINDO CARGA, DESCARGA E TRANSPORTE, EM SOLO DE 1ª CATEGORIA COM ESCAVADEIRA HIDRÁULICA (CAÇAMBA: 1,2 M³ / 155 HP), FROTA DE 3 CAMINHÕES BASCULANTES DE 18 M³, DMT DE 0,3 KM E VELOCIDADE MÉDIA 5,9 KM/H. AF_12/2013</t>
  </si>
  <si>
    <t>ESCAVAÇÃO VERTICAL A CÉU ABERTO, INCLUINDO CARGA, DESCARGA E TRANSPORTE, EM SOLO DE 1ª CATEGORIA COM ESCAVADEIRA HIDRÁULICA (CAÇAMBA: 1,2 M³ / 155 HP), FROTA DE 3 CAMINHÕES BASCULANTES DE 18 M³, DMT DE 0,6 KM E VELOCIDADE MÉDIA 10 KM/H. AF_12/2013</t>
  </si>
  <si>
    <t>ESCAVAÇÃO VERTICAL A CÉU ABERTO, INCLUINDO CARGA, DESCARGA E TRANSPORTE, EM SOLO DE 1ª CATEGORIA COM ESCAVADEIRA HIDRÁULICA (CAÇAMBA: 1,2 M³ / 155 HP), FROTA DE 3 CAMINHÕES BASCULANTES DE 18 M³, DMT DE 0,8 KM E VELOCIDADE MÉDIA 14 KM/H. AF_12/2013</t>
  </si>
  <si>
    <t>ESCAVAÇÃO VERTICAL A CÉU ABERTO, INCLUINDO CARGA, DESCARGA E TRANSPORTE, EM SOLO DE 1ª CATEGORIA COM ESCAVADEIRA HIDRÁULICA (CAÇAMBA: 1,2 M³ / 155 HP), FROTA DE 3 CAMINHÕES BASCULANTES DE 18 M³, DMT DE 1 KM E VELOCIDADE MÉDIA 15 KM/H. AF_12/2013</t>
  </si>
  <si>
    <t>ESCAVAÇÃO VERTICAL A CÉU ABERTO, INCLUINDO CARGA, DESCARGA E TRANSPORTE, EM SOLO DE 1ª CATEGORIA COM ESCAVADEIRA HIDRÁULICA (CAÇAMBA: 1,2 M³ / 155 HP), FROTA DE 5 CAMINHÕES BASCULANTES DE 18 M³, DMT DE 1,5 KM E VELOCIDADE MÉDIA 18 KM/H. AF_12/2013</t>
  </si>
  <si>
    <t>ESCAVAÇÃO VERTICAL A CÉU ABERTO, INCLUINDO CARGA, DESCARGA E TRANSPORTE, EM SOLO DE 1ª CATEGORIA COM ESCAVADEIRA HIDRÁULICA (CAÇAMBA: 1,2 M³ / 155 HP), FROTA DE 6 CAMINHÕES BASCULANTES DE 18 M³, DMT DE 3 KM E VELOCIDADE MÉDIA 20 KM/H. AF_12/2013</t>
  </si>
  <si>
    <t>ESCAVAÇÃO VERTICAL A CÉU ABERTO, INCLUINDO CARGA, DESCARGA E TRANSPORTE, EM SOLO DE 1ª CATEGORIA COM ESCAVADEIRA HIDRÁULICA (CAÇAMBA: 1,2 M³ / 155 HP), FROTA DE 7 CAMINHÕES BASCULANTES DE 18 M³, DMT DE 4 KM E VELOCIDADE MÉDIA 22 KM/H. AF_12/2013</t>
  </si>
  <si>
    <t>ESCAVAÇÃO VERTICAL A CÉU ABERTO, INCLUINDO CARGA, DESCARGA E TRANSPORTE, EM SOLO DE 1ª CATEGORIA COM ESCAVADEIRA HIDRÁULICA (CAÇAMBA: 1,2 M³ / 155 HP), FROTA DE 8 CAMINHÕES BASCULANTES DE 18 M³, DMT DE 6 KM E VELOCIDADE MÉDIA 22 KM/H. AF_12/2013</t>
  </si>
  <si>
    <t>ESCAVAÇÃO MECANIZADA PARA BLOCO DE COROAMENTO OU SAPATA, SEM PREVISÃO DE FÔRMA, COM RETROESCAVADEIRA. AF_06/2017</t>
  </si>
  <si>
    <t>ESCAVAÇÃO MECANIZADA PARA BLOCO DE COROAMENTO OU SAPATA, COM PREVISÃO DE FÔRMA, COM RETROESCAVADEIRA. AF_06/2017</t>
  </si>
  <si>
    <t>ESCAVAÇÃO MANUAL PARA BLOCO DE COROAMENTO OU SAPATA, SEM PREVISÃO DE FÔRMA. AF_06/2017</t>
  </si>
  <si>
    <t>ESCAVAÇÃO MANUAL PARA BLOCO DE COROAMENTO OU SAPATA, COM PREVISÃO DE FÔRMA. AF_06/2017</t>
  </si>
  <si>
    <t>ESCAVAÇÃO MECANIZADA PARA VIGA BALDRAME, SEM PREVISÃO DE FÔRMA, COM MINI-ESCAVADEIRA. AF_06/2017</t>
  </si>
  <si>
    <t>ESCAVAÇÃO MECANIZADA PARA VIGA BALDRAME, COM PREVISÃO DE FÔRMA, COM MINI-ESCAVADEIRA. AF_06/2017</t>
  </si>
  <si>
    <t>ESCAVAÇÃO MANUAL DE VALA PARA VIGA BALDRAME, SEM PREVISÃO DE FÔRMA. AF_06/2017</t>
  </si>
  <si>
    <t>ESCAVAÇÃO MANUAL DE VALA PARA VIGA BALDRAME, COM PREVISÃO DE FÔRMA. AF_06/2017</t>
  </si>
  <si>
    <t>FABRICAÇÃO, MONTAGEM E DESMONTAGEM DE FÔRMA PARA BLOCO DE COROAMENTO, EM MADEIRA SERRADA, E=25 MM, 1 UTILIZAÇÃO. AF_06/2017</t>
  </si>
  <si>
    <t>ESCAVAÇÃO VERTICAL A CÉU ABERTO, INCLUINDO CARGA, DESCARGA E TRANSPORTE, EM SOLO DE 1ª CATEGORIA COM ESCAVADEIRA HIDRÁULICA (CAÇAMBA: 0,8 M³ / 111 HP), FROTA DE 4 CAMINHÕES BASCULANTES DE 14 M³, DMT DE 2 KM E VELOCIDADE MÉDIA 20 KM/H. AF_02/2018</t>
  </si>
  <si>
    <t>ESCAVAÇÃO VERTICAL A CÉU ABERTO, INCLUINDO CARGA, DESCARGA E TRANSPORTE, EM SOLO DE 1ª CATEGORIA COM ESCAVADEIRA HIDRÁULICA (CAÇAMBA: 0,8 M³ / 111 HP), FROTA DE 4 CAMINHÕES BASCULANTES DE 18 M³, DMT DE 2 KM E VELOCIDADE MÉDIA 20 KM/H. AF_02/2018</t>
  </si>
  <si>
    <t>ESCAVAÇÃO VERTICAL A CÉU ABERTO, INCLUINDO CARGA, DESCARGA E TRANSPORTE, EM SOLO DE 1ª CATEGORIA COM ESCAVADEIRA HIDRÁULICA (CAÇAMBA: 1,2 M³ / 155 HP), FROTA DE 6 CAMINHÕES BASCULANTES DE 14 M³, DMT DE 2 KM E VELOCIDADE MÉDIA 20 KM/H. AF_02/2018</t>
  </si>
  <si>
    <t>ESCAVAÇÃO VERTICAL A CÉU ABERTO, INCLUINDO CARGA, DESCARGA E TRANSPORTE, EM SOLO DE 1ª CATEGORIA COM ESCAVADEIRA HIDRÁULICA (CAÇAMBA: 1,2 M³ / 155 HP), FROTA DE 5 CAMINHÕES BASCULANTES DE 18 M³, DMT DE 2 KM E VELOCIDADE MÉDIA 20 KM/H. AF_02/2018</t>
  </si>
  <si>
    <t>ESCAVACAO MECANICA DE VALA EM MATERIAL DE 2A. CATEGORIA ATE 2 M DE PROFUNDIDADE COM UTILIZACAO DE ESCAVADEIRA HIDRAULICA</t>
  </si>
  <si>
    <t>ESCAVACAO MECANICA DE VALA EM MATERIAL 2A. CATEGORIA DE 2,01 ATE 4,00 M DE PROFUNDIDADE COM UTILIZACAO DE ESCAVADEIRA HIDRAULICA</t>
  </si>
  <si>
    <t>ESCAVACAO MECANICA DE VALA EM MATERIAL 2A. CATEGORIA DE 4,01 ATE 6,00 M DE PROFUNDIDADE COM UTILIZACAO DE ESCAVADEIRA HIDRAULICA</t>
  </si>
  <si>
    <t>73965/9</t>
  </si>
  <si>
    <t>ESCAVACAO MANUAL DE VALA EM LODO, DE 1,5 ATE 3M, EXCLUINDO ESGOTAMENTO/ESCORAMENTO.</t>
  </si>
  <si>
    <t>79506/2</t>
  </si>
  <si>
    <t>ESCAVAÇÃO MANUAL DE VALA/CAVA EM LODO, ENTRE 3 E 4,5M DE PROFUNDIDADE</t>
  </si>
  <si>
    <t>79518/1</t>
  </si>
  <si>
    <t>MARROAMENTO EM MATERIAL DE 3A CATEGORIA, ROCHA VIVA PARA REDUÇÃO A PEDRA-DE-MÃO</t>
  </si>
  <si>
    <t>79518/2</t>
  </si>
  <si>
    <t>MARROAMENTO DE MATERIAL DE 2A CATEGORIA, ROCHA DECOMPOSTA PARA REDUÇÃO A PEDRA-DE-MÃO</t>
  </si>
  <si>
    <t>ESCAVACAO MECANICA DE VALAS (SOLO COM AGUA), PROFUNDIDADE MAIOR QUE 4,00 M ATE 6,00 M.</t>
  </si>
  <si>
    <t>ESCAVAÇÃO MECANIZADA DE VALA COM PROF. ATÉ 1,5 M (MÉDIA ENTRE MONTANTE E JUSANTE/UMA COMPOSIÇÃO POR TRECHO), COM ESCAVADEIRA HIDRÁULICA (0,8 M3/111 HP), LARG. DE 1,5 M A 2,5 M, EM SOLO DE 1A CATEGORIA, EM LOCAIS COM ALTO NÍVEL DE INTERFERÊNCIA. AF_01/2015</t>
  </si>
  <si>
    <t>ESCAVAÇÃO MECANIZADA DE VALA COM PROF. MAIOR QUE 1,5 M ATÉ 3,0 M (MÉDIA ENTRE MONTANTE E JUSANTE/UMA COMPOSIÇÃO POR TRECHO), COM ESCAVADEIRA HIDRÁULICA (0,8 M3/111 HP), LARGURA ATÉ 1,5 M, EM SOLO DE 1A CATEGORIA, EM LOCAIS COM ALTO NÍVEL DE INTERFERÊNCIA. AF_01/2015</t>
  </si>
  <si>
    <t>ESCAVAÇÃO MECANIZADA DE VALA COM PROF. MAIOR QUE 1,5 M ATÉ 3,0 M (MÉDIA ENTRE MONTANTE E JUSANTE/UMA COMPOSIÇÃO POR TRECHO), COM ESCAVADEIRA HIDRÁULICA (0,8 M3/111 HP), LARG. DE 1,5 M A 2,5 M, EM SOLO DE 1A CATEGORIA, EM LOCAIS COM ALTO NÍVEL DE INTERFERÊNCIA. AF_01/2015</t>
  </si>
  <si>
    <t>ESCAVAÇÃO MECANIZADA DE VALA COM PROF. MAIOR QUE 3,0 M ATÉ 4,5 M(MÉDIA ENTRE MONTANTE E JUSANTE/UMA COMPOSIÇÃO POR TRECHO), COM ESCAVADEIRA HIDRÁULICA (0,8 M3/111 HP), LARG. MENOR QUE 1,5 M, EM SOLO DE 1A CATEGORIA, EM LOCAIS COM ALTO NÍVEL DE INTERFERÊNCIA. AF_01/2015</t>
  </si>
  <si>
    <t>ESCAVAÇÃO MECANIZADA DE VALA COM PROF. DE 3,0 M ATÉ 4,5 M(MÉDIA ENTRE MONTANTE E JUSANTE/UMA COMPOSIÇÃO POR TRECHO), COM ESCAVADEIRA HIDRÁULICA (1,2 M3/155 HP), LARG. DE 1,5 M A 2,5 M, EM SOLO DE 1A CATEGORIA, EM LOCAIS COM ALTO NÍVEL DE INTERFERÊNCIA. AF_01/2015</t>
  </si>
  <si>
    <t>ESCAVAÇÃO MECANIZADA DE VALA COM PROF. MAIOR QUE 4,5 M ATÉ 6,0 M(MÉDIA ENTRE MONTANTE E JUSANTE/UMA COMPOSIÇÃO POR TRECHO), COM ESCAVADEIRA HIDRÁULICA (1,2 M3/155 HP), LARG. MENOR QUE 1,5 M, EM SOLO DE 1A CATEGORIA, EM LOCAIS COM ALTO NÍVEL DE INTERFERÊNCIA. AF_01/2015</t>
  </si>
  <si>
    <t>ESCAVAÇÃO MECANIZADA DE VALA COM PROF. MAIOR QUE 4,5 M ATÉ 6,0 M(MÉDIA ENTRE MONTANTE E JUSANTE/UMA COMPOSIÇÃO POR TRECHO), COM ESCAVADEIRA HIDRÁULICA (1,2 M3/155 HP), LARG. DE 1,5 M A 2,5 M, EM SOLO DE 1A CATEGORIA, EM LOCAIS COM ALTO NÍVEL DE INTERFERÊNCIA. AF_01/2015</t>
  </si>
  <si>
    <t>ESCAVAÇÃO MECANIZADA DE VALA COM PROF. ATÉ 1,5 M(MÉDIA ENTRE MONTANTE E JUSANTE/UMA COMPOSIÇÃO POR TRECHO), COM ESCAVADEIRA HIDRÁULICA (0,8 M3/111 HP), LARG. DE 1,5M A 2,5 M, EM SOLO DE 1A CATEGORIA, LOCAIS COM BAIXO NÍVEL DE INTERFERÊNCIA. AF_01/2015</t>
  </si>
  <si>
    <t>ESCAVAÇÃO MECANIZADA DE VALA COM PROF. MAIOR QUE 1,5 M E ATÉ 3,0 M(MÉDIA ENTRE MONTANTE E JUSANTE/UMA COMPOSIÇÃO POR TRECHO), COM ESCAVADEIRA HIDRÁULICA (0,8 M3/111 HP), LARG. MENOR QUE 1,5 M, EM SOLO DE 1A CATEGORIA, LOCAIS COM BAIXO NÍVEL DE INTERFERÊNCIA. AF_01/2015</t>
  </si>
  <si>
    <t>ESCAVAÇÃO MECANIZADA DE VALA COM PROF. MAIOR QUE 1,5 M ATÉ 3,0 M (MÉDIA ENTRE MONTANTE E JUSANTE/UMA COMPOSIÇÃO POR TRECHO), COM ESCAVADEIRA HIDRÁULICA (0,8 M3/111 HP), LARG. DE 1,5 M A 2,5 M, EM SOLO DE 1A CATEGORIA, LOCAIS COM BAIXO NÍVEL DE INTERFERÊNCIA. AF_01/2015</t>
  </si>
  <si>
    <t>ESCAVAÇÃO MECANIZADA DE VALA COM PROF. MAIOR QUE 3,0 M ATÉ 4,5 M (MÉDIA ENTRE MONTANTE E JUSANTE/UMA COMPOSIÇÃO POR TRECHO), COM ESCAVADEIRA HIDRÁULICA (0,8 M3/111 HP), LARG. MENOR QUE 1,5 M, EM SOLO DE 1A CATEGORIA, LOCAIS COM BAIXO NÍVEL DE INTERFERÊNCIA. AF_01/2015</t>
  </si>
  <si>
    <t>ESCAVAÇÃO MECANIZADA DE VALA COM PROF. MAIOR QUE 3,0 M ATÉ 4,5 M (MÉDIA ENTRE MONTANTE E JUSANTE/UMA COMPOSIÇÃO POR TRECHO), COM ESCAVADEIRA HIDRÁULICA (1,2 M3/155 HP), LARG. DE 1,5 M A 2,5 M, EM SOLO DE 1A CATEGORIA, LOCAIS COM BAIXO NÍVEL DE INTERFERÊNCIA. AF_01/2015</t>
  </si>
  <si>
    <t>ESCAVAÇÃO MECANIZADA DE VALA COM PROF. MAIOR QUE 4,5 M ATÉ 6,0 M (MÉDIA ENTRE MONTANTE E JUSANTE/UMA COMPOSIÇÃO POR TRECHO), COM ESCAVADEIRA HIDRÁULICA (1,2 M3/155 HP), LARG. MENOR QUE 1,5 M, EM SOLO DE 1A CATEGORIA, LOCAIS COM BAIXO NÍVEL DE INTERFERÊNCIA. AF_01/2015</t>
  </si>
  <si>
    <t>ESCAVAÇÃO MECANIZADA DE VALA COM PROF. MAIOR QUE 4,5 M ATÉ 6,0 M (MÉDIA ENTRE MONTANTE E JUSANTE/UMA COMPOSIÇÃO POR TRECHO), COM ESCAVADEIRA HIDRÁULICA (1,2 M3/155 HP), LARG. DE 1,5 M A 2,5 M, EM SOLO DE 1A CATEGORIA, LOCAIS COM BAIXO NÍVEL DE INTERFERÊNCIA. AF_01/2015</t>
  </si>
  <si>
    <t>ESCAVAÇÃO MECANIZADA DE VALA COM PROF. ATÉ 1,5 M (MÉDIA ENTRE MONTANTE E JUSANTE/UMA COMPOSIÇÃO POR TRECHO), COM RETROESCAVADEIRA (0,26 M3/88 HP), LARG. MENOR QUE 0,8 M, EM SOLO DE 1A CATEGORIA, EM LOCAIS COM ALTO NÍVEL DE INTERFERÊNCIA. AF_01/2015</t>
  </si>
  <si>
    <t>ESCAVAÇÃO MECANIZADA DE VALA COM PROF. ATÉ 1,5 M (MÉDIA ENTRE MONTANTE E JUSANTE/UMA COMPOSIÇÃO POR TRECHO), COM RETROESCAVADEIRA (0,26 M3/88 HP), LARG. DE 0,8 M A 1,5 M, EM SOLO DE 1A CATEGORIA, EM LOCAIS COM ALTO NÍVEL DE INTERFERÊNCIA. AF_01/2015</t>
  </si>
  <si>
    <t>ESCAVAÇÃO MECANIZADA DE VALA COM PROF. MAIOR QUE 1,5 M ATÉ 3,0 M (MÉDIA ENTRE MONTANTE E JUSANTE/UMA COMPOSIÇÃO POR TRECHO), COM RETROESCAVADEIRA (0,26 M3/88 HP), LARG. MENOR QUE 0,8 M, EM SOLO DE 1A CATEGORIA, EM LOCAIS COM ALTO NÍVEL DE INTERFERÊNCIA.AF_01/2015</t>
  </si>
  <si>
    <t>ESCAVAÇÃO MECANIZADA DE VALA COM PROF. MAIOR QUE 1,5 M ATÉ 3,0 M (MÉDIA ENTRE MONTANTE E JUSANTE/UMA COMPOSIÇÃO POR TRECHO), COM RETROESCAVADEIRA (0,26 M3/ POTÊNCIA:88 HP), LARGURA DE 0,8 M A 1,5 M, EM SOLO DE 1A CATEGORIA, EM LOCAIS COM ALTO NÍVEL DE INTERFERÊNCIA. AF_01/2015</t>
  </si>
  <si>
    <t>ESCAVAÇÃO MECANIZADA DE VALA COM PROFUNDIDADE ATÉ 1,5 M (MÉDIA ENTRE MONTANTE E JUSANTE/UMA COMPOSIÇÃO POR TRECHO) COM RETROESCAVADEIRA (CAPACIDADE DA CAÇAMBA DA RETRO: 0,26 M3 / POTÊNCIA: 88 HP), LARGURA MENOR QUE 0,8 M, EM SOLO DE 1A CATEGORIA, LOCAISCOM BAIXO NÍVEL DE INTERFERÊNCIA. AF_01/2015</t>
  </si>
  <si>
    <t>ESCAVAÇÃO MECANIZADA DE VALA COM PROFUNDIDADE ATÉ 1,5 M (MÉDIA ENTRE MONTANTE E JUSANTE/UMA COMPOSIÇÃO POR TRECHO) COM RETROESCAVADEIRA (CAPACIDADE DA CAÇAMBA DA RETRO: 0,26 M3 / POTÊNCIA: 88 HP), LARGURA DE 0,8 M A 1,5 M, EM SOLO DE 1A CATEGORIA, LOCAISCOM BAIXO NÍVEL DE INTERFERÊNCIA. AF_01/2015</t>
  </si>
  <si>
    <t>ESCAVAÇÃO MECANIZADA DE VALA COM PROFUNDIDADE MAIOR QUE 1,5 M ATÉ 3,0 M (MÉDIA ENTRE MONTANTE E JUSANTE/UMA COMPOSIÇÃO POR TRECHO) COM RETROESCAVADEIRA (CAPACIDADE DA CAÇAMBA DA RETRO: 0,26 M3 / POTÊNCIA: 88 HP), LARGURA MENOR QUE 0,8 M, EM SOLO DE1A CATEGORIA, LOCAIS COM BAIXO NÍVEL DE INTERFERÊNCIA. AF_01/2015</t>
  </si>
  <si>
    <t>ESCAVAÇÃO MECANIZADA DE VALA COM PROFUNDIDADE MAIOR QUE 1,5 M ATÉ 3,0 M (MÉDIA ENTRE MONTANTE E JUSANTE/UMA COMPOSIÇÃO POR TRECHO) COM RETROESCAVADEIRA (CAPACIDADE DA CAÇAMBA DA RETRO: 0,26 M3 / POTÊNCIA: 88 HP), LARGURA DE 0,8 M A 1,5 M, EM SOLO DE 1A CATEGORIA, LOCAIS COM BAIXO NÍVEL DE INTERFERÊNCIA. AF_01/2015</t>
  </si>
  <si>
    <t>ESCAVAÇÃO MANUAL DE VALA COM PROFUNDIDADE MENOR OU IGUAL A 1,30 M. AF_03/2016</t>
  </si>
  <si>
    <t>ATERRO COM AREIA COM ADENSAMENTO HIDRAULICO</t>
  </si>
  <si>
    <t>ATERRO MECANIZADO DE VALA COM ESCAVADEIRA HIDRÁULICA (CAPACIDADE DA CAÇAMBA: 0,8 M³ / POTÊNCIA: 111 HP), LARGURA DE 1,5 A 2,5 M, PROFUNDIDADE ATÉ 1,5 M, COM SOLO ARGILO-ARENOSO. AF_05/2016</t>
  </si>
  <si>
    <t>ATERRO MECANIZADO DE VALA COM ESCAVADEIRA HIDRÁULICA (CAPACIDADE DA CAÇAMBA: 0,8 M³ / POTÊNCIA: 111 HP), LARGURA ATÉ 1,5 M, PROFUNDIDADE DE 1,5 A 3,0 M, COM SOLO ARGILO-ARENOSO. AF_05/2016</t>
  </si>
  <si>
    <t>ATERRO MECANIZADO DE VALA COM ESCAVADEIRA HIDRÁULICA (CAPACIDADE DA CAÇAMBA: 0,8 M³ / POTÊNCIA: 111 HP), LARGURA DE 1,5 A 2,5 M, PROFUNDIDADE DE 1,5 A 3,0 M, COM SOLO ARGILO-ARENOSO. AF_05/2016</t>
  </si>
  <si>
    <t>ATERRO MECANIZADO DE VALA COM ESCAVADEIRA HIDRÁULICA (CAPACIDADE DA CAÇAMBA: 0,8 M³ / POTÊNCIA: 111 HP), LARGURA ATÉ 1,5 M, PROFUNDIDADE DE 3,0 A 4,5 M, COM SOLO ARGILO-ARENOSO. AF_05/2016</t>
  </si>
  <si>
    <t>ATERRO MECANIZADO DE VALA COM ESCAVADEIRA HIDRÁULICA (CAPACIDADE DA CAÇAMBA: 0,8 M³ / POTÊNCIA: 111 HP), LARGURA DE 1,5 A 2,5 M, PROFUNDIDADE DE 3,0 A 4,5 M, COM SOLO ARGILO-ARENOSO. AF_05/2016</t>
  </si>
  <si>
    <t>ATERRO MECANIZADO DE VALA COM ESCAVADEIRA HIDRÁULICA (CAPACIDADE DA CAÇAMBA: 0,8 M³ / POTÊNCIA: 111 HP), LARGURA ATÉ 1,5 M, PROFUNDIDADE DE 4,5 A 6,0 M, COM SOLO ARGILO-ARENOSO. AF_05/2016</t>
  </si>
  <si>
    <t>ATERRO MECANIZADO DE VALA COM ESCAVADEIRA HIDRÁULICA (CAPACIDADE DA CAÇAMBA: 0,8 M³ / POTÊNCIA: 111 HP), LARGURA DE 1,5 A 2,5 M, PROFUNDIDADE DE 4,5 A 6,0 M, COM SOLO ARGILO-ARENOSO. AF_05/2016</t>
  </si>
  <si>
    <t>ATERRO MECANIZADO DE VALA COM RETROESCAVADEIRA (CAPACIDADE DA CAÇAMBA DA RETRO: 0,26 M³ / POTÊNCIA: 88 HP), LARGURA ATÉ 0,8 M, PROFUNDIDADE ATÉ 1,5 M, COM SOLO ARGILO-ARENOSO. AF_05/2016</t>
  </si>
  <si>
    <t>ATERRO MECANIZADO DE VALA COM RETROESCAVADEIRA (CAPACIDADE DA CAÇAMBA DA RETRO: 0,26 M³ / POTÊNCIA: 88 HP), LARGURA DE 0,8 A 1,5 M, PROFUNDIDADE ATÉ 1,5 M, COM SOLO ARGILO-ARENOSO. AF_05/2016</t>
  </si>
  <si>
    <t>ATERRO MECANIZADO DE VALA COM RETROESCAVADEIRA (CAPACIDADE DA CAÇAMBA DA RETRO: 0,26 M³ / POTÊNCIA: 88 HP), LARGURA ATÉ 0,8 M, PROFUNDIDADE DE 1,5 A 3,0 M, COM SOLO ARGILO-ARENOSO. AF_05/2016</t>
  </si>
  <si>
    <t>ATERRO MECANIZADO DE VALA COM RETROESCAVADEIRA (CAPACIDADE DA CAÇAMBA DA RETRO: 0,26 M³ / POTÊNCIA: 88 HP), LARGURA DE 0,8 A 1,5 M, PROFUNDIDADE DE 1,5 A 3,0 M, COM SOLO ARGILO-ARENOSO. AF_05/2016</t>
  </si>
  <si>
    <t>ATERRO MANUAL DE VALAS COM SOLO ARGILO-ARENOSO E COMPACTAÇÃO MECANIZADA. AF_05/2016</t>
  </si>
  <si>
    <t>ATERRO MECANIZADO DE VALA COM ESCAVADEIRA HIDRÁULICA (CAPACIDADE DA CAÇAMBA: 0,8 M³ / POTÊNCIA: 111 HP), LARGURA DE 1,5 A 2,5 M, PROFUNDIDADE ATÉ 1,5 M, COM AREIA PARA ATERRO. AF_05/2016</t>
  </si>
  <si>
    <t>ATERRO MECANIZADO DE VALA COM ESCAVADEIRA HIDRÁULICA (CAPACIDADE DA CAÇAMBA: 0,8 M³ / POTÊNCIA: 111 HP), LARGURA ATÉ 1,5 M, PROFUNDIDADE DE 1,5 A 3,0 M, COM AREIA PARA ATERRO. AF_05/2016</t>
  </si>
  <si>
    <t>ATERRO MECANIZADO DE VALA COM ESCAVADEIRA HIDRÁULICA (CAPACIDADE DA CAÇAMBA: 0,8 M³ / POTÊNCIA: 111 HP), LARGURA DE 1,5 A 2,5 M, PROFUNDIDADE DE 1,5 A 3,0 M, COM AREIA PARA ATERRO. AF_05/2016</t>
  </si>
  <si>
    <t>ATERRO MECANIZADO DE VALA COM ESCAVADEIRA HIDRÁULICA (CAPACIDADE DA CAÇAMBA: 0,8 M³ / POTÊNCIA: 111 HP), LARGURA ATÉ 1,5 M, PROFUNDIDADE DE 3,0 A 4,5 M, COM AREIA PARA ATERRO. AF_05/2016</t>
  </si>
  <si>
    <t>ATERRO MECANIZADO DE VALA COM ESCAVADEIRA HIDRÁULICA (CAPACIDADE DA CAÇAMBA: 0,8 M³ / POTÊNCIA: 111 HP), LARGURA DE 1,5 A 2,5 M, PROFUNDIDADE DE 3,0 A 4,5 M, COM AREIA PARA ATERRO. AF_05/2016</t>
  </si>
  <si>
    <t>ATERRO MECANIZADO DE VALA COM ESCAVADEIRA HIDRÁULICA (CAPACIDADE DA CAÇAMBA: 0,8 M³ / POTÊNCIA: 111 HP), LARGURA ATÉ 1,5 M, PROFUNDIDADE DE 4,5 A 6,0 M, COM AREIA PARA ATERRO. AF_05/2016</t>
  </si>
  <si>
    <t>ATERRO MECANIZADO DE VALA COM ESCAVADEIRA HIDRÁULICA (CAPACIDADE DA CAÇAMBA: 0,8 M³ / POTÊNCIA: 111 HP), LARGURA DE 1,5 A 2,5 M, PROFUNDIDADE DE 4,5 A 6,0 M, COM AREIA PARA ATERRO. AF_05/2016</t>
  </si>
  <si>
    <t>ATERRO MECANIZADO DE VALA COM RETROESCAVADEIRA (CAPACIDADE DA CAÇAMBA DA RETRO: 0,26 M³ / POTÊNCIA: 88 HP), LARGURA ATÉ 0,8 M, PROFUNDIDADE ATÉ 1,5 M, COM AREIA PARA ATERRO. AF_05/2016</t>
  </si>
  <si>
    <t>ATERRO MECANIZADO DE VALA COM RETROESCAVADEIRA (CAPACIDADE DA CAÇAMBA DA RETRO: 0,26 M³ / POTÊNCIA: 88 HP), LARGURA DE 0,8 A 1,5 M, PROFUNDIDADE ATÉ 1,5 M, COM AREIA PARA ATERRO. AF_05/2016</t>
  </si>
  <si>
    <t>ATERRO MECANIZADO DE VALA COM RETROESCAVADEIRA (CAPACIDADE DA CAÇAMBA DA RETRO: 0,26 M³ / POTÊNCIA: 88 HP), LARGURA ATÉ 0,8 M, PROFUNDIDADE DE 1,5 A 3,0 M, COM AREIA PARA ATERRO. AF_05/2016</t>
  </si>
  <si>
    <t>ATERRO MECANIZADO DE VALA COM RETROESCAVADEIRA (CAPACIDADE DA CAÇAMBA DA RETRO: 0,26 M³ / POTÊNCIA: 88 HP), LARGURA DE 0,8 A 1,5 M, PROFUNDIDADE DE 1,5 A 3,0 M, COM AREIA PARA ATERRO. AF_05/2016</t>
  </si>
  <si>
    <t>ATERRO MANUAL DE VALAS COM AREIA PARA ATERRO E COMPACTAÇÃO MECANIZADA. AF_05/2016</t>
  </si>
  <si>
    <t>EXECUÇÃO E COMPACTAÇÃO DE ATERRO COM SOLO PREDOMINANTEMENTE ARGILOSO - EXCLUSIVE ESCAVAÇÃO, CARGA E TRANSPORTE E SOLO. AF_09/2017</t>
  </si>
  <si>
    <t>EXECUÇÃO E COMPACTAÇÃO DE ATERRO COM SOLO PREDOMINANTEMENTE ARENOSO - EXCLUSIVE ESCAVAÇÃO, CARGA E TRANSPORTE E SOLO. AF_09/2017</t>
  </si>
  <si>
    <t>UMEDECIMENTO DE MATERIAL PARA FECHAMENTO DE VALAS.</t>
  </si>
  <si>
    <t>REATERRO MECANIZADO DE VALA COM ESCAVADEIRA HIDRÁULICA (CAPACIDADE DA CAÇAMBA: 0,8 M³ / POTÊNCIA: 111 HP), LARGURA DE 1,5 A 2,5 M, PROFUNDIDADE ATÉ 1,5 M, COM SOLO (SEM SUBSTITUIÇÃO) DE 1ª CATEGORIA EM LOCAIS COM ALTO NÍVEL DE INTERFERÊNCIA. AF_04/2016</t>
  </si>
  <si>
    <t>REATERRO MECANIZADO DE VALA COM ESCAVADEIRA HIDRÁULICA (CAPACIDADE DA CAÇAMBA: 0,8 M³ / POTÊNCIA: 111 HP), LARGURA ATÉ 1,5 M, PROFUNDIDADE DE 1,5 A 3,0 M, COM SOLO (SEM SUBSTITUIÇÃO) DE 1ª CATEGORIA EM LOCAIS COM ALTO NÍVEL DE INTERFERÊNCIA. AF_04/2016</t>
  </si>
  <si>
    <t>REATERRO MECANIZADO DE VALA COM ESCAVADEIRA HIDRÁULICA (CAPACIDADE DA CAÇAMBA: 0,8 M³ / POTÊNCIA: 111 HP), LARGURA DE 1,5 A 2,5 M, PROFUNDIDADE DE 1,5 A 3,0 M, COM SOLO (SEM SUBSTITUIÇÃO) DE 1ª CATEGORIA EM LOCAIS COM ALTO NÍVEL DE INTERFERÊNCIA. AF_04/2016</t>
  </si>
  <si>
    <t>REATERRO MECANIZADO DE VALA COM ESCAVADEIRA HIDRÁULICA (CAPACIDADE DA CAÇAMBA: 0,8 M³ / POTÊNCIA: 111 HP), LARGURA ATÉ 1,5 M, PROFUNDIDADE DE 3,0 A 4,5 M COM SOLO (SEM SUBSTITUIÇÃO) DE 1ª CATEGORIA EM LOCAIS COM ALTO NÍVEL DE INTERFERÊNCIA. AF_04/2016</t>
  </si>
  <si>
    <t>REATERRO MECANIZADO DE VALA COM ESCAVADEIRA HIDRÁULICA (CAPACIDADE DA CAÇAMBA: 0,8 M³ / POTÊNCIA: 111 HP), LARGURA DE 1,5 A 2,5 M, PROFUNDIDADE DE 3,0  A 4,5 M, COM SOLO (SEM SUBSTITUIÇÃO) DE 1ª CATEGORIA EM LOCAIS COM ALTO NÍVEL DE INTERFERÊNCIA. AF_04/2016</t>
  </si>
  <si>
    <t>REATERRO MECANIZADO DE VALA COM ESCAVADEIRA HIDRÁULICA (CAPACIDADE DA CAÇAMBA: 0,8 M³ / POTÊNCIA: 111 HP), LARGURA ATÉ 1,5 M, PROFUNDIDADE DE 4,5 A 6,0 M, COM SOLO (SEM SUBSTITUIÇÃO) DE 1ª CATEGORIA EM LOCAIS COM ALTO NÍVEL DE INTERFERÊNCIA. AF_04/2016</t>
  </si>
  <si>
    <t>REATERRO MECANIZADO DE VALA COM ESCAVADEIRA HIDRÁULICA (CAPACIDADE DA CAÇAMBA: 0,8 M³ / POTÊNCIA: 111 HP), LARGURA DE 1,5 A 2,5 M, PROFUNDIDADE DE 4,5 A 6,0 M, COM SOLO (SEM SUBSTITUIÇÃO) DE 1ª CATEGORIA EM LOCAIS COM ALTO NÍVEL DE INTERFERÊNCIA. AF_04/2016</t>
  </si>
  <si>
    <t>REATERRO MECANIZADO DE VALA COM ESCAVADEIRA HIDRÁULICA (CAPACIDADE DA CAÇAMBA: 0,8 M³ / POTÊNCIA: 111 HP), LARGURA DE 1,5 A 2,5 M, PROFUNDIDADE ATÉ 1,5 M, COM SOLO (SEM SUBSTITUIÇÃO) DE 1ª CATEGORIA EM LOCAIS COM BAIXO NÍVEL DE INTERFERÊNCIA. AF_04/2016</t>
  </si>
  <si>
    <t>REATERRO MECANIZADO DE VALA COM ESCAVADEIRA HIDRÁULICA (CAPACIDADE DA CAÇAMBA: 0,8 M³ / POTÊNCIA: 111 HP), LARGURA ATÉ 1,5 M, PROFUNDIDADE DE 1,5 A 3,0 M, COM SOLO (SEM SUBSTITUIÇÃO) DE 1ª CATEGORIA EM LOCAIS COM BAIXO NÍVEL DE INTERFERÊNCIA. AF_04/2016</t>
  </si>
  <si>
    <t>REATERRO MECANIZADO DE VALA COM ESCAVADEIRA HIDRÁULICA (CAPACIDADE DA CAÇAMBA: 0,8 M³ / POTÊNCIA: 111 HP), LARGURA DE 1,5 A 2,5 M, PROFUNDIDADE DE 1,5 A 3,0 M, COM SOLO (SEM SUBSTITUIÇÃO) DE 1ª CATEGORIA EM LOCAIS COM BAIXO NÍVEL DE INTERFERÊNCIA. AF_04/2016</t>
  </si>
  <si>
    <t>REATERRO MECANIZADO DE VALA COM ESCAVADEIRA HIDRÁULICA (CAPACIDADE DA CAÇAMBA: 0,8 M³ / POTÊNCIA: 111 HP), LARGURA ATÉ 1,5 M, PROFUNDIDADE DE 3,0 A 4,5 M, COM SOLO (SEM SUBSTITUIÇÃO) DE 1ª CATEGORIA EM LOCAIS COM BAIXO NÍVEL DE INTERFERÊNCIA. AF_04/2016</t>
  </si>
  <si>
    <t>REATERRO MECANIZADO DE VALA COM ESCAVADEIRA HIDRÁULICA (CAPACIDADE DA CAÇAMBA: 0,8 M³ / POTÊNCIA: 111 HP), LARGURA DE 1,5 A 2,5 M, PROFUNDIDADE DE 3,0 A 4,5 M, COM SOLO (SEM SUBSTITUIÇÃO) DE 1ª CATEGORIA EM LOCAIS COM BAIXO NÍVEL DE INTERFERÊNCIA. AF_04/2016</t>
  </si>
  <si>
    <t>REATERRO MECANIZADO DE VALA COM ESCAVADEIRA HIDRÁULICA (CAPACIDADE DA CAÇAMBA: 0,8 M³ / POTÊNCIA: 111 HP), LARGURA ATÉ 1,5 M, PROFUNDIDADE DE 4,5 A 6,0 M, COM SOLO (SEM SUBSTITUIÇÃO) DE 1ª CATEGORIA EM LOCAIS COM BAIXO NÍVEL DE INTERFERÊNCIA. AF_04/2016</t>
  </si>
  <si>
    <t>REATERRO MECANIZADO DE VALA COM ESCAVADEIRA HIDRÁULICA (CAPACIDADE DA CAÇAMBA: 0,8 M³ / POTÊNCIA: 111 HP), LARGURA DE 1,5 A 2,5 M, PROFUNDIDADE DE 4,5 A 6,0 M, COM SOLO (SEM SUBSTITUIÇÃO) DE 1ª CATEGORIA EM LOCAIS COM BAIXO NÍVEL DE INTERFERÊNCIA. AF_04/2016</t>
  </si>
  <si>
    <t>REATERRO MECANIZADO DE VALA COM RETROESCAVADEIRA (CAPACIDADE DA CAÇAMBA DA RETRO: 0,26 M³ / POTÊNCIA: 88 HP), LARGURA ATÉ 0,8 M, PROFUNDIDADE ATÉ 1,5 M, COM SOLO (SEM SUBSTITUIÇÃO) DE 1ª CATEGORIA EM LOCAIS COM ALTO NÍVEL DE INTERFERÊNCIA. AF_04/2016</t>
  </si>
  <si>
    <t>REATERRO MECANIZADO DE VALA COM RETROESCAVADEIRA (CAPACIDADE DA CAÇAMBA DA RETRO: 0,26 M³ / POTÊNCIA: 88 HP), LARGURA DE 0,8 A 1,5 M, PROFUNDIDADE ATÉ 1,5 M, COM SOLO (SEM SUBSTITUIÇÃO) DE 1ª CATEGORIA EM LOCAIS COM ALTO NÍVEL DE INTERFERÊNCIA. AF_04/2016</t>
  </si>
  <si>
    <t>REATERRO MECANIZADO DE VALA COM RETROESCAVADEIRA (CAPACIDADE DA CAÇAMBA DA RETRO: 0,26 M³ / POTÊNCIA: 88 HP), LARGURA ATÉ 0,8 M, PROFUNDIDADE DE 1,5 A 3,0 M, COM SOLO (SEM SUBSTITUIÇÃO) DE 1ª CATEGORIA EM LOCAIS COM ALTO NÍVEL DE INTERFERÊNCIA. AF_04/2016</t>
  </si>
  <si>
    <t>REATERRO MECANIZADO DE VALA COM RETROESCAVADEIRA (CAPACIDADE DA CAÇAMBA DA RETRO: 0,26 M³ / POTÊNCIA: 88 HP), LARGURA DE 0,8 A 1,5 M, PROFUNDIDADE DE 1,5 A 3,0 M, COM SOLO (SEM SUBSTITUIÇÃO) DE 1ª CATEGORIA EM LOCAIS COM ALTO NÍVEL DE INTERFERÊNCIA. AF_04/2016</t>
  </si>
  <si>
    <t>REATERRO MECANIZADO DE VALA COM RETROESCAVADEIRA (CAPACIDADE DA CAÇAMBA DA RETRO: 0,26 M³ / POTÊNCIA: 88 HP), LARGURA ATÉ 0,8 M, PROFUNDIDADE ATÉ 1,5 M, COM SOLO (SEM SUBSTITUIÇÃO) DE 1ª CATEGORIA EM LOCAIS COM BAIXO NÍVEL DE INTERFERÊNCIA. AF_04/2016</t>
  </si>
  <si>
    <t>REATERRO MECANIZADO DE VALA COM RETROESCAVADEIRA (CAPACIDADE DA CAÇAMBA DA RETRO: 0,26 M³ / POTÊNCIA: 88 HP), LARGURA DE 0,8 A 1,5 M, PROFUNDIDADE ATÉ 1,5 M, COM SOLO (SEM SUBSTITUIÇÃO) DE 1ª CATEGORIA EM LOCAIS COM BAIXO NÍVEL DE INTERFERÊNCIA. AF_04/2016</t>
  </si>
  <si>
    <t>REATERRO MECANIZADO DE VALA COM RETROESCAVADEIRA (CAPACIDADE DA CAÇAMBA DA RETRO: 0,26 M³ / POTÊNCIA: 88 HP), LARGURA ATÉ 0,8 M, PROFUNDIDADE DE 1,5 A 3,0 M, COM SOLO (SEM SUBSTITUIÇÃO) DE 1ª CATEGORIA EM LOCAIS COM BAIXO NÍVEL DE INTERFERÊNCIA. AF_04/2016</t>
  </si>
  <si>
    <t>REATERRO MECANIZADO DE VALA COM RETROESCAVADEIRA (CAPACIDADE DA CAÇAMBA DA RETRO: 0,26 M³ / POTÊNCIA: 88 HP), LARGURA DE 0,8 A 1,5 M, PROFUNDIDADE DE 1,5 A 3,0 M, COM SOLO (SEM SUBSTITUIÇÃO) DE 1ª CATEGORIA EM LOCAIS COM BAIXO NÍVEL DE INTERFERÊNCIA. AF_04/2016</t>
  </si>
  <si>
    <t>REATERRO MANUAL DE VALAS COM COMPACTAÇÃO MECANIZADA. AF_04/2016</t>
  </si>
  <si>
    <t>REATERRO MANUAL APILOADO COM SOQUETE. AF_10/2017</t>
  </si>
  <si>
    <t>TRANSPORTE COMERCIAL COM CAMINHAO CARROCERIA 9 T, RODOVIA EM LEITO NATURAL</t>
  </si>
  <si>
    <t>TXKM</t>
  </si>
  <si>
    <t>TRANSPORTE COMERCIAL COM CAMINHAO CARROCERIA 9 T, RODOVIA COM REVESTIMENTO PRIMARIO</t>
  </si>
  <si>
    <t>TRANSPORTE COMERCIAL COM CAMINHAO CARROCERIA 9 T, RODOVIA PAVIMENTADA</t>
  </si>
  <si>
    <t>CARGA, MANOBRAS E DESCARGA DE AREIA, BRITA, PEDRA DE MAO E SOLOS COM CAMINHAO BASCULANTE 6 M3 (DESCARGA LIVRE)</t>
  </si>
  <si>
    <t>T</t>
  </si>
  <si>
    <t>CARGA, MANOBRAS E DESCARGA DE BRITA PARA TRATAMENTOS SUPERFICIAIS, COM CAMINHAO BASCULANTE 6 M3</t>
  </si>
  <si>
    <t>CARGA, MANOBRAS E DESCARGA DE MISTURA BETUMINOSA A QUENTE, COM CAMINHAO BASCULANTE 6 M3</t>
  </si>
  <si>
    <t>CARGA, MANOBRAS E DESCARGA DE MISTURA BETUMINOSA A FRIO, COM CAMINHAO BASCULANTE 6 M3</t>
  </si>
  <si>
    <t>CARGA, MANOBRAS E DESCARGA DE BRITA PARA BASE DE MACADAME, COM CAMINHAO BASCULANTE 6 M3</t>
  </si>
  <si>
    <t>CARGA, MANOBRAS E DESCARGA DE MISTURAS DE SOLOS E AGREGADOS (BASES ESTABILIZADAS EM USINA) COM CAMINHAO BASCULANTE 6 M3</t>
  </si>
  <si>
    <t>CARGA, MANOBRAS E DESCARGA DE MATERIAIS DIVERSOS, COM CAMINHAO CARROCERIA 9T (CARGA E DESCARGA MANUAIS)</t>
  </si>
  <si>
    <t>M3XKM</t>
  </si>
  <si>
    <t>TRANSPORTE COMERCIAL COM CAMINHAO BASCULANTE 6 M3, RODOVIA EM LEITO NATURAL</t>
  </si>
  <si>
    <t>TRANSPORTE COMERCIAL COM CAMINHAO BASCULANTE 6 M3, RODOVIA COM REVESTIMENTO PRIMARIO</t>
  </si>
  <si>
    <t>TRANSPORTE COMERCIAL COM CAMINHAO BASCULANTE 6 M3, RODOVIA PAVIMENTADA</t>
  </si>
  <si>
    <t>CARGA, MANOBRAS E DESCARGA DE BRITA PARA TRATAMENTOS SUPERFICIAIS, COM CAMINHAO BASCULANTE 6 M3, DESCARGA EM DISTRIBUIDOR</t>
  </si>
  <si>
    <t>CARGA, MANOBRAS E DESCARGA DE MISTURA BETUMINOSA A QUENTE, COM CAMINHAO BASCULANTE 6 M3, DESCARGA EM VIBRO-ACABADORA</t>
  </si>
  <si>
    <t>CARGA, MANOBRAS E DESCARGA DE DE MISTURA BETUMINOSA A FRIO, COM CAMINHAO BASCULANTE 6 M3, DESCARGA EM VIBRO-ACABADORA</t>
  </si>
  <si>
    <t>CARGA, MANOBRAS E DESCARGA DE BRITA PARA BASE DE MACADAME, COM CAMINHAO BASCULANTE 6 M3, DESCARGA EM DISTRIBUIDOR</t>
  </si>
  <si>
    <t>CARGA, MANOBRAS E DESCARGA DE MISTURAS DE SOLOS E AGREGADOS, COM CAMINHAO BASCULANTE 6 M3, DESCARGA EM DISTRIBUIDOR</t>
  </si>
  <si>
    <t>CARGA, MANOBRAS E DESCARGA DE MATERIAIS DIVERSOS, COM CAMINHAO BASCULANTE 6M3 (CARGA E DESCARGA MANUAIS)</t>
  </si>
  <si>
    <t>CARGA MANUAL DE ENTULHO EM CAMINHAO BASCULANTE 6 M3</t>
  </si>
  <si>
    <t>CARGA E DESCARGA MECANIZADAS DE ENTULHO EM CAMINHAO BASCULANTE 6 M3</t>
  </si>
  <si>
    <t>TRANSPORTE DE ENTULHO COM CAMINHÃO BASCULANTE 6 M3, RODOVIA PAVIMENTADA, DMT ATE 0,5 KM</t>
  </si>
  <si>
    <t>TRANSPORTE DE ENTULHO COM CAMINHAO BASCULANTE 6 M3, RODOVIA PAVIMENTADA, DMT 0,5 A 1,0 KM</t>
  </si>
  <si>
    <t>74010/1</t>
  </si>
  <si>
    <t>CARGA E DESCARGA MECANICA DE SOLO UTILIZANDO CAMINHAO BASCULANTE 6,0M3/16T E PA CARREGADEIRA SOBRE PNEUS 128 HP, CAPACIDADE DA CAÇAMBA 1,7 A 2,8 M3, PESO OPERACIONAL 11632 KG</t>
  </si>
  <si>
    <t>74241/1</t>
  </si>
  <si>
    <t>EMPILHAMENTO DE SOLO ORGANICO RETIRADO NA AREA DO ATERRO COM TRATOR SOBRE ESTEIRAS D6</t>
  </si>
  <si>
    <t>TRANSPORTE COMERCIAL DE BRITA</t>
  </si>
  <si>
    <t>TRANSPORTE DE PAVIMENTACAO REMOVIDA (RODOVIAS NAO URBANAS)</t>
  </si>
  <si>
    <t>TRANSPORTE COM CAMINHÃO BASCULANTE 6 M3 EM RODOVIA COM LEITO NATURAL, DMT ATÉ 200 M</t>
  </si>
  <si>
    <t>TRANSPORTE COM CAMINHÃO BASCULANTE 6 M3 EM RODOVIA COM LEITO NATURAL, DMT 200 A 400 M</t>
  </si>
  <si>
    <t>TRANSPORTE COM CAMINHÃO BASCULANTE 6 M3 EM RODOVIA COM LEITO NATURAL, DMT 400 A 60</t>
  </si>
  <si>
    <t>TRANSPORTE COM CAMINHÃO BASCULANTE 6 M3 EM RODOVIA COM LEITO NATURAL, DMT 600 A 800 M</t>
  </si>
  <si>
    <t>TRANSPORTE COM CAMINHÃO BASCULANTE 6 M3 EM RODOVIA COM LEITO NATURAL, DMT 800 A 1.000 M</t>
  </si>
  <si>
    <t>TRANSPORTE COM CAMINHÃO BASCULANTE 6 M3 EM RODOVIA COM REVESTIMENTO PRIMÁRIO, DMT ATÉ 200 M</t>
  </si>
  <si>
    <t>TRANSPORTE COM CAMINHÃO BASCULANTE 6 M3 EM RODOVIA COM REVESTIMENTO PRIMÁRIO, DMT 200 A 400 M</t>
  </si>
  <si>
    <t>TRANSPORTE COM CAMINHÃO BASCULANTE 6 M3 EM RODOVIA COM REVESTIMENTO PRIMÁRIO, DMT 400 A 600 M</t>
  </si>
  <si>
    <t>TRANSPORTE COM CAMINHÃO BASCULANTE 6 M3 EM RODOVIA COM REVESTIMENTO PRIMÁRIO,  DMT 800 A 1.000 M</t>
  </si>
  <si>
    <t>TRANSPORTE COM CAMINHÃO BASCULANTE 6 M3 EM RODOVIA COM REVESTIMENTO PRIMÁRIO,  DMT 600 A 800 M</t>
  </si>
  <si>
    <t>TRANSPORTE COM CAMINHÃO BASCULANTE 6 M3 EM RODOVIA PAVIMENTADA,  DMT ATÉ 200 M</t>
  </si>
  <si>
    <t>TRANSPORTE COM CAMINHÃO BASCULANTE 6 M3 EM RODOVIA PAVIMENTADA, DMT 200 A 400 M</t>
  </si>
  <si>
    <t>TRANSPORTE COM CAMINHÃO BASCULANTE 6 M3 EM RODOVIA PAVIMENTADA, DMT 400 A 600 M</t>
  </si>
  <si>
    <t>TRANSPORTE COM CAMINHÃO BASCULANTE 6 M3 EM RODOVIA PAVIMENTADA, DMT 600 A 800 M</t>
  </si>
  <si>
    <t>TRANSPORTE COM CAMINHÃO BASCULANTE 6 M3 EM RODOVIA PAVIMENTADA, DMT 800 A 1.000 M</t>
  </si>
  <si>
    <t>TRANSPORTE COM CAMINHÃO BASCULANTE 6 M3 EM RODOVIA PAVIMENTADA ( PARA DISTÂNCIAS SUPERIORES A 4 KM)</t>
  </si>
  <si>
    <t>TRANSPORTE COM CAMINHÃO BASCULANTE 10 M3 DE MASSA ASFALTICA PARA PAVIMENTAÇÃO URBANA</t>
  </si>
  <si>
    <t>TRANSPORTE COM CAMINHÃO BASCULANTE DE 6 M3, EM VIA URBANA EM LEITO NATURAL (UNIDADE: M3XKM). AF_01/2018</t>
  </si>
  <si>
    <t>TRANSPORTE COM CAMINHÃO BASCULANTE DE 6 M3, EM VIA URBANA EM REVESTIMENTO PRIMÁRIO (UNIDADE: M3XKM). AF_01/2018</t>
  </si>
  <si>
    <t>TRANSPORTE COM CAMINHÃO BASCULANTE DE 6 M3, EM VIA URBANA PAVIMENTADA, DMT ATÉ 30 KM (UNIDADE: M3XKM). AF_01/2018</t>
  </si>
  <si>
    <t>TRANSPORTE COM CAMINHÃO BASCULANTE DE 6 M3, EM VIA URBANA PAVIMENTADA, DMT ACIMA DE 30 KM (UNIDADE: M3XKM). AF_01/2018</t>
  </si>
  <si>
    <t>TRANSPORTE COM CAMINHÃO BASCULANTE DE 6 M3, EM VIA URBANA EM LEITO NATURAL (UNIDADE: TXKM). AF_01/2018</t>
  </si>
  <si>
    <t>TRANSPORTE COM CAMINHÃO BASCULANTE DE 6 M3, EM VIA URBANA EM REVESTIMENTO PRIMÁRIO (UNIDADE: TXKM). AF_01/2018</t>
  </si>
  <si>
    <t>TRANSPORTE COM CAMINHÃO BASCULANTE DE 6 M3, EM VIA URBANA PAVIMENTADA, DMT ATÉ 30 KM (UNIDADE: TXKM). AF_01/2018</t>
  </si>
  <si>
    <t>TRANSPORTE COM CAMINHÃO BASCULANTE DE 6 M3, EM VIA URBANA PAVIMENTADA, DMT ACIMA DE 30 KM (UNIDADE: TXKM). AF_01/2018</t>
  </si>
  <si>
    <t>PREPARO DE FUNDO DE VALA COM LARGURA MENOR QUE 1,5 M, EM LOCAL COM NÍVEL BAIXO DE INTERFERÊNCIA. AF_06/2016</t>
  </si>
  <si>
    <t>PREPARO DE FUNDO DE VALA  COM LARGURA MENOR QUE 1,5 M, EM LOCAL COM NÍVEL ALTO DE INTERFERÊNCIA. AF_06/2016</t>
  </si>
  <si>
    <t>PREPARO DE FUNDO DE VALA COM LARGURA MAIOR OU IGUAL A 1,5 M E MENOR QUE 2,5 M, EM LOCAL COM NÍVEL BAIXO DE INTERFERÊNCIA. AF_06/2016</t>
  </si>
  <si>
    <t>PREPARO DE FUNDO DE VALA  COM LARGURA MAIOR OU IGUAL A 1,5 M E MENOR QUE 2,5 M, EM LOCAL COM NÍVEL ALTO DE INTERFERÊNCIA. AF_06/2016</t>
  </si>
  <si>
    <t>LASTRO DE VALA COM PREPARO DE FUNDO, LARGURA MENOR QUE 1,5 M, COM CAMADA DE AREIA, LANÇAMENTO MANUAL, EM LOCAL COM NÍVEL BAIXO DE INTERFERÊNCIA. AF_06/2016</t>
  </si>
  <si>
    <t>LASTRO DE VALA COM PREPARO DE FUNDO, LARGURA MENOR QUE 1,5 M, COM CAMADA DE BRITA, LANÇAMENTO MANUAL, EM LOCAL COM NÍVEL BAIXO DE INTERFERÊNCIA. AF_06/2016</t>
  </si>
  <si>
    <t>LASTRO DE VALA COM PREPARO DE FUNDO, LARGURA MENOR QUE 1,5 M, COM CAMADA DE AREIA, LANÇAMENTO MANUAL, EM LOCAL COM NÍVEL ALTO DE INTERFERÊNCIA. AF_06/2016</t>
  </si>
  <si>
    <t>LASTRO DE VALA COM PREPARO DE FUNDO, LARGURA MENOR QUE 1,5 M, COM CAMADA DE BRITA, LANÇAMENTO MANUAL, EM LOCAL COM NÍVEL ALTO DE INTERFERÊNCIA. AF_06/2016</t>
  </si>
  <si>
    <t>LASTRO COM PREPARO DE FUNDO, LARGURA MAIOR OU IGUAL A 1,5 M, COM CAMADA DE AREIA, LANÇAMENTO MANUAL, EM LOCAL COM NÍVEL BAIXO DE INTERFERÊNCIA. AF_06/2016</t>
  </si>
  <si>
    <t>LASTRO COM PREPARO DE FUNDO, LARGURA MAIOR OU IGUAL A 1,5 M, COM CAMADA DE BRITA, LANÇAMENTO MANUAL, EM LOCAL COM NÍVEL BAIXO DE INTERFERÊNCIA. AF_06/2016</t>
  </si>
  <si>
    <t>LASTRO COM PREPARO DE FUNDO, LARGURA MAIOR OU IGUAL A 1,5 M, COM CAMADA DE AREIA, LANÇAMENTO MANUAL, EM LOCAL COM NÍVEL ALTO DE INTERFERÊNCIA. AF_06/2016</t>
  </si>
  <si>
    <t>LASTRO COM PREPARO DE FUNDO, LARGURA MAIOR OU IGUAL A 1,5 M, COM CAMADA DE BRITA, LANÇAMENTO MANUAL, EM LOCAL COM NÍVEL ALTO DE INTERFERÊNCIA. AF_06/2016</t>
  </si>
  <si>
    <t>LASTRO DE VALA COM PREPARO DE FUNDO, LARGURA MENOR QUE 1,5 M, COM CAMADA DE AREIA, LANÇAMENTO MECANIZADO, EM LOCAL COM NÍVEL BAIXO DE INTERFERÊNCIA. AF_06/2016</t>
  </si>
  <si>
    <t>LASTRO DE VALA COM PREPARO DE FUNDO, LARGURA MENOR QUE 1,5 M, COM CAMADA DE BRITA, LANÇAMENTO MECANIZADO, EM LOCAL COM NÍVEL BAIXO DE INTERFERÊNCIA. AF_06/2016</t>
  </si>
  <si>
    <t>LASTRO DE VALA COM PREPARO DE FUNDO, LARGURA MENOR QUE 1,5 M, COM CAMADA DE AREIA, LANÇAMENTO MECANIZADO, EM LOCAL COM NÍVEL ALTO DE INTERFERÊNCIA. AF_06/2016</t>
  </si>
  <si>
    <t>LASTRO DE VALA COM PREPARO DE FUNDO, LARGURA MENOR QUE 1,5 M, COM CAMADA DE BRITA, LANÇAMENTO MECANIZADO, EM LOCAL COM NÍVEL ALTO DE INTERFERÊNCIA. AF_06/2016</t>
  </si>
  <si>
    <t>LASTRO COM PREPARO DE FUNDO, LARGURA MAIOR OU IGUAL A 1,5 M, COM CAMADA DE AREIA, LANÇAMENTO MECANIZADO, EM LOCAL COM NÍVEL BAIXO DE INTERFERÊNCIA. AF_06/2016</t>
  </si>
  <si>
    <t>LASTRO COM PREPARO DE FUNDO, LARGURA MAIOR OU IGUAL A 1,5 M, COM CAMADA DE BRITA, LANÇAMENTO MECANIZADO, EM LOCAL COM NÍVEL BAIXO DE INTERFERÊNCIA. AF_06/2016</t>
  </si>
  <si>
    <t>LASTRO COM PREPARO DE FUNDO, LARGURA MAIOR OU IGUAL A 1,5 M, COM CAMADA DE AREIA, LANÇAMENTO MECANIZADO, EM LOCAL COM NÍVEL ALTO DE INTERFERÊNCIA. AF_06/2016</t>
  </si>
  <si>
    <t>LASTRO COM PREPARO DE FUNDO, LARGURA MAIOR OU IGUAL A 1,5 M, COM CAMADA DE BRITA, LANÇAMENTO MECANIZADO, EM LOCAL COM NÍVEL ALTO DE INTERFERÊNCIA. AF_06/2016</t>
  </si>
  <si>
    <t>FORNECIMENTO E LANCAMENTO DE BRITA N. 4</t>
  </si>
  <si>
    <t>FORNECIMENTO E ASSENTAMENTO DE BRITA 2-DRENOS E FILTROS   MM</t>
  </si>
  <si>
    <t>COMPACTACAO MECANICA A 95% DO PROCTOR NORMAL - PAVIMENTACAO URBANA</t>
  </si>
  <si>
    <t>COMPACTACAO MECANICA A 100% DO PROCTOR NORMAL - PAVIMENTACAO URBANA</t>
  </si>
  <si>
    <t>74005/1</t>
  </si>
  <si>
    <t>COMPACTACAO MECANICA, SEM CONTROLE DO GC (C/COMPACTADOR PLACA 400 KG)</t>
  </si>
  <si>
    <t>74005/2</t>
  </si>
  <si>
    <t>COMPACTACAO MECANICA C/ CONTROLE DO GC&gt;=95% DO PN (AREAS) (C/MONIVELADORA 140 HP E ROLO COMPRESSOR VIBRATORIO 80 HP)</t>
  </si>
  <si>
    <t>74034/1</t>
  </si>
  <si>
    <t>ESPALHAMENTO DE MATERIAL DE 1A CATEGORIA COM TRATOR DE ESTEIRA COM 153HP</t>
  </si>
  <si>
    <t>ESPALHAMENTO DE MATERIAL EM BOTA FORA, COM UTILIZACAO DE TRATOR DE ESTEIRAS DE 165 HP</t>
  </si>
  <si>
    <t>UMIDIFICAÇÃO DE MATERIAL PARA VALAS COM CAMINHÃO PIPA 10000L. AF_11/2016</t>
  </si>
  <si>
    <t>ALVENARIA EM TIJOLO CERAMICO MACICO 5X10X20CM 1 VEZ (ESPESSURA 20CM), ASSENTADO COM ARGAMASSA TRACO 1:2:8 (CIMENTO, CAL E AREIA)</t>
  </si>
  <si>
    <t>ALVENARIA EM TIJOLO CERAMICO MACICO 5X10X20CM 1/2 VEZ (ESPESSURA 10CM), ASSENTADO COM ARGAMASSA TRACO 1:2:8 (CIMENTO, CAL E AREIA)</t>
  </si>
  <si>
    <t>ALVENARIA EM TIJOLO CERAMICO MACICO 5X10X20CM 1 1/2 VEZ (ESPESSURA 30CM), ASSENTADO COM ARGAMASSA TRACO 1:2:8 (CIMENTO, CAL E AREIA)</t>
  </si>
  <si>
    <t>ALVENARIA DE VEDAÇÃO DE BLOCOS CERÂMICOS FURADOS NA VERTICAL DE 9X19X39CM (ESPESSURA 9CM) DE PAREDES COM ÁREA LÍQUIDA MENOR QUE 6M² SEM VÃOS E ARGAMASSA DE ASSENTAMENTO COM PREPARO EM BETONEIRA. AF_06/2014</t>
  </si>
  <si>
    <t>ALVENARIA DE VEDAÇÃO DE BLOCOS CERÂMICOS FURADOS NA VERTICAL DE 9X19X39CM (ESPESSURA 9CM) DE PAREDES COM ÁREA LÍQUIDA MENOR QUE 6M² SEM VÃOS E ARGAMASSA DE ASSENTAMENTO COM PREPARO MANUAL. AF_06/2014</t>
  </si>
  <si>
    <t>ALVENARIA DE VEDAÇÃO DE BLOCOS CERÂMICOS FURADOS NA VERTICAL DE 14X19X39CM (ESPESSURA 14CM) DE PAREDES COM ÁREA LÍQUIDA MENOR QUE 6M² SEM VÃOS E ARGAMASSA DE ASSENTAMENTO COM PREPARO EM BETONEIRA. AF_06/2014</t>
  </si>
  <si>
    <t>ALVENARIA DE VEDAÇÃO DE BLOCOS CERÂMICOS FURADOS NA VERTICAL DE 14X19X39CM (ESPESSURA 14CM) DE PAREDES COM ÁREA LÍQUIDA MENOR QUE 6M² SEM VÃOS E ARGAMASSA DE ASSENTAMENTO COM PREPARO MANUAL. AF_06/2014</t>
  </si>
  <si>
    <t>ALVENARIA DE VEDAÇÃO DE BLOCOS CERÂMICOS FURADOS NA VERTICAL DE 19X19X39CM (ESPESSURA 19CM) DE PAREDES COM ÁREA LÍQUIDA MENOR QUE 6M² SEM VÃOS E ARGAMASSA DE ASSENTAMENTO COM PREPARO EM BETONEIRA. AF_06/2014</t>
  </si>
  <si>
    <t>ALVENARIA DE VEDAÇÃO DE BLOCOS CERÂMICOS FURADOS NA VERTICAL DE 19X19X39CM (ESPESSURA 19CM) DE PAREDES COM ÁREA LÍQUIDA MENOR QUE 6M² SEM VÃOS E ARGAMASSA DE ASSENTAMENTO COM PREPARO MANUAL. AF_06/2014</t>
  </si>
  <si>
    <t>ALVENARIA DE VEDAÇÃO DE BLOCOS CERÂMICOS FURADOS NA VERTICAL DE 9X19X39CM (ESPESSURA 9CM) DE PAREDES COM ÁREA LÍQUIDA MAIOR OU IGUAL A 6M² SEM VÃOS E ARGAMASSA DE ASSENTAMENTO COM PREPARO EM BETONEIRA. AF_06/2014</t>
  </si>
  <si>
    <t>ALVENARIA DE VEDAÇÃO DE BLOCOS CERÂMICOS FURADOS NA VERTICAL DE 9X19X39CM (ESPESSURA 9CM) DE PAREDES COM ÁREA LÍQUIDA MAIOR OU IGUAL A 6M² SEM VÃOS E ARGAMASSA DE ASSENTAMENTO COM PREPARO MANUAL. AF_06/2014</t>
  </si>
  <si>
    <t>ALVENARIA DE VEDAÇÃO DE BLOCOS CERÂMICOS FURADOS NA VERTICAL DE 14X19X39CM (ESPESSURA 14CM) DE PAREDES COM ÁREA LÍQUIDA MAIOR OU IGUAL A 6M² SEM VÃOS E ARGAMASSA DE ASSENTAMENTO COM PREPARO EM BETONEIRA. AF_06/2014</t>
  </si>
  <si>
    <t>ALVENARIA DE VEDAÇÃO DE BLOCOS CERÂMICOS FURADOS NA VERTICAL DE 14X19X39CM (ESPESSURA 14CM) DE PAREDES COM ÁREA LÍQUIDA MAIOR OU IGUAL A 6M² SEM VÃOS E ARGAMASSA DE ASSENTAMENTO COM PREPARO MANUAL. AF_06/2014</t>
  </si>
  <si>
    <t>ALVENARIA DE VEDAÇÃO DE BLOCOS CERÂMICOS FURADOS NA VERTICAL DE 19X19X39CM (ESPESSURA 19CM) DE PAREDES COM ÁREA LÍQUIDA MAIOR OU IGUAL A 6M² SEM VÃOS E ARGAMASSA DE ASSENTAMENTO COM PREPARO EM BETONEIRA. AF_06/2014</t>
  </si>
  <si>
    <t>ALVENARIA DE VEDAÇÃO DE BLOCOS CERÂMICOS FURADOS NA VERTICAL DE 19X19X39CM (ESPESSURA 19CM) DE PAREDES COM ÁREA LÍQUIDA MAIOR OU IGUAL A 6M² SEM VÃOS E ARGAMASSA DE ASSENTAMENTO COM PREPARO MANUAL. AF_06/2014</t>
  </si>
  <si>
    <t>ALVENARIA DE VEDAÇÃO DE BLOCOS CERÂMICOS FURADOS NA VERTICAL DE 9X19X39CM (ESPESSURA 9CM) DE PAREDES COM ÁREA LÍQUIDA MENOR QUE 6M² COM VÃOS E ARGAMASSA DE ASSENTAMENTO COM PREPARO EM BETONEIRA. AF_06/2014</t>
  </si>
  <si>
    <t>ALVENARIA DE VEDAÇÃO DE BLOCOS CERÂMICOS FURADOS NA VERTICAL DE 9X19X39CM (ESPESSURA 9CM) DE PAREDES COM ÁREA LÍQUIDA MENOR QUE 6M² COM VÃOS E ARGAMASSA DE ASSENTAMENTO COM PREPARO MANUAL. AF_06/2014</t>
  </si>
  <si>
    <t>ALVENARIA DE VEDAÇÃO DE BLOCOS CERÂMICOS FURADOS NA VERTICAL DE 14X19X39CM (ESPESSURA 14CM) DE PAREDES COM ÁREA LÍQUIDA MENOR QUE 6M² COM VÃOS E ARGAMASSA DE ASSENTAMENTO COM PREPARO EM BETONEIRA. AF_06/2014</t>
  </si>
  <si>
    <t>ALVENARIA DE VEDAÇÃO DE BLOCOS CERÂMICOS FURADOS NA VERTICAL DE 19X19X39CM (ESPESSURA 19CM) DE PAREDES COM ÁREA LÍQUIDA MENOR QUE 6M² COM VÃOS E ARGAMASSA DE ASSENTAMENTO COM PREPARO EM BETONEIRA. AF_06/2014</t>
  </si>
  <si>
    <t>ALVENARIA DE VEDAÇÃO DE BLOCOS CERÂMICOS FURADOS NA VERTICAL DE 19X19X39CM (ESPESSURA 19CM) DE PAREDES COM ÁREA LÍQUIDA MENOR QUE 6M² COM VÃOS E ARGAMASSA DE ASSENTAMENTO COM PREPARO MANUAL. AF_06/2014</t>
  </si>
  <si>
    <t>ALVENARIA DE VEDAÇÃO DE BLOCOS CERÂMICOS FURADOS NA VERTICAL DE 9X19X39CM (ESPESSURA 9CM) DE PAREDES COM ÁREA LÍQUIDA MAIOR OU IGUAL A 6M² COM VÃOS E ARGAMASSA DE ASSENTAMENTO COM PREPARO EM BETONEIRA. AF_06/2014</t>
  </si>
  <si>
    <t>ALVENARIA DE VEDAÇÃO DE BLOCOS CERÂMICOS FURADOS NA VERTICAL DE 9X19X39CM (ESPESSURA 9CM) DE PAREDES COM ÁREA LÍQUIDA MAIOR OU IGUAL A 6M² COM VÃOS E ARGAMASSA DE ASSENTAMENTO COM PREPARO MANUAL. AF_06/2014</t>
  </si>
  <si>
    <t>ALVENARIA DE VEDAÇÃO DE BLOCOS CERÂMICOS FURADOS NA VERTICAL DE 14X19X39CM (ESPESSURA 14CM) DE PAREDES COM ÁREA LÍQUIDA MAIOR OU IGUAL A 6M² COM VÃOS E ARGAMASSA DE ASSENTAMENTO COM PREPARO EM BETONEIRA. AF_06/2014</t>
  </si>
  <si>
    <t>ALVENARIA DE VEDAÇÃO DE BLOCOS CERÂMICOS FURADOS NA VERTICAL DE 14X19X39CM (ESPESSURA 14CM) DE PAREDES COM ÁREA LÍQUIDA MAIOR OU IGUAL A 6M² COM VÃOS E ARGAMASSA DE ASSENTAMENTO COM PREPARO MANUAL. AF_06/2014</t>
  </si>
  <si>
    <t>ALVENARIA DE VEDAÇÃO DE BLOCOS CERÂMICOS FURADOS NA VERTICAL DE 19X19X39CM (ESPESSURA 19CM) DE PAREDES COM ÁREA LÍQUIDA MAIOR OU IGUAL A 6M² COM VÃOS E ARGAMASSA DE ASSENTAMENTO COM PREPARO EM BETONEIRA. AF_06/2014</t>
  </si>
  <si>
    <t>ALVENARIA DE VEDAÇÃO DE BLOCOS CERÂMICOS FURADOS NA VERTICAL DE 19X19X39CM (ESPESSURA 19CM) DE PAREDES COM ÁREA LÍQUIDA MAIOR OU IGUAL A 6M² COM VÃOS E ARGAMASSA DE ASSENTAMENTO COM PREPARO MANUAL. AF_06/2014</t>
  </si>
  <si>
    <t>ALVENARIA DE VEDAÇÃO DE BLOCOS CERÂMICOS FURADOS NA HORIZONTAL DE 9X19X19CM (ESPESSURA 9CM) DE PAREDES COM ÁREA LÍQUIDA MENOR QUE 6M² SEM VÃOS E ARGAMASSA DE ASSENTAMENTO COM PREPARO EM BETONEIRA. AF_06/2014</t>
  </si>
  <si>
    <t>ALVENARIA DE VEDAÇÃO DE BLOCOS CERÂMICOS FURADOS NA HORIZONTAL DE 9X19X19CM (ESPESSURA 9CM) DE PAREDES COM ÁREA LÍQUIDA MENOR QUE 6M² SEM VÃOS E ARGAMASSA DE ASSENTAMENTO COM PREPARO MANUAL. AF_06/2014</t>
  </si>
  <si>
    <t>ALVENARIA DE VEDAÇÃO DE BLOCOS CERÂMICOS FURADOS NA HORIZONTAL DE 11,5X19X19CM (ESPESSURA 11,5CM) DE PAREDES COM ÁREA LÍQUIDA MENOR QUE 6M² SEM VÃOS E ARGAMASSA DE ASSENTAMENTO COM PREPARO EM BETONEIRA. AF_06/2014</t>
  </si>
  <si>
    <t>ALVENARIA DE VEDAÇÃO DE BLOCOS CERÂMICOS FURADOS NA HORIZONTAL DE 11,5X19X19CM (ESPESSURA 11,5CM) DE PAREDES COM ÁREA LÍQUIDA MENOR QUE 6M² SEM VÃOS E ARGAMASSA DE ASSENTAMENTO COM PREPARO MANUAL. AF_06/2014</t>
  </si>
  <si>
    <t>ALVENARIA DE VEDAÇÃO DE BLOCOS CERÂMICOS FURADOS NA HORIZONTAL DE 9X14X19CM (ESPESSURA 9CM) DE PAREDES COM ÁREA LÍQUIDA MENOR QUE 6M² SEM VÃOS E ARGAMASSA DE ASSENTAMENTO COM PREPARO EM BETONEIRA. AF_06/2014</t>
  </si>
  <si>
    <t>ALVENARIA DE VEDAÇÃO DE BLOCOS CERÂMICOS FURADOS NA HORIZONTAL DE 9X14X19CM (ESPESSURA 9CM) DE PAREDES COM ÁREA LÍQUIDA MENOR QUE 6M² SEM VÃOS E ARGAMASSA DE ASSENTAMENTO COM PREPARO MANUAL. AF_06/2014</t>
  </si>
  <si>
    <t>ALVENARIA DE VEDAÇÃO DE BLOCOS CERÂMICOS FURADOS NA HORIZONTAL DE 14X9X19CM (ESPESSURA 14CM, BLOCO DEITADO) DE PAREDES COM ÁREA LÍQUIDA MENOR QUE 6M² SEM VÃOS E ARGAMASSA DE ASSENTAMENTO COM PREPARO EM BETONEIRA. AF_06/2014</t>
  </si>
  <si>
    <t>ALVENARIA DE VEDAÇÃO DE BLOCOS CERÂMICOS FURADOS NA HORIZONTAL DE 14X9X19CM (ESPESSURA 14CM, BLOCO DEITADO) DE PAREDES COM ÁREA LÍQUIDA MENOR QUE 6M² SEM VÃOS E ARGAMASSA DE ASSENTAMENTO COM PREPARO MANUAL. AF_06/2014</t>
  </si>
  <si>
    <t>ALVENARIA DE VEDAÇÃO DE BLOCOS CERÂMICOS FURADOS NA HORIZONTAL DE 9X19X19CM (ESPESSURA 9CM) DE PAREDES COM ÁREA LÍQUIDA MAIOR OU IGUAL A 6M² SEM VÃOS E ARGAMASSA DE ASSENTAMENTO COM PREPARO EM BETONEIRA. AF_06/2014</t>
  </si>
  <si>
    <t>ALVENARIA DE VEDAÇÃO DE BLOCOS CERÂMICOS FURADOS NA HORIZONTAL DE 9X19X19CM (ESPESSURA 9CM) DE PAREDES COM ÁREA LÍQUIDA MAIOR OU IGUAL A 6M² SEM VÃOS E ARGAMASSA DE ASSENTAMENTO COM PREPARO MANUAL. AF_06/2014</t>
  </si>
  <si>
    <t>ALVENARIA DE VEDAÇÃO DE BLOCOS CERÂMICOS FURADOS NA HORIZONTAL DE 11,5X19X19CM (ESPESSURA 11,5M) DE PAREDES COM ÁREA LÍQUIDA MAIOR OU IGUAL A 6M² SEM VÃOS E ARGAMASSA DE ASSENTAMENTO COM PREPARO EM BETONEIRA. AF_06/2014</t>
  </si>
  <si>
    <t>ALVENARIA DE VEDAÇÃO DE BLOCOS CERÂMICOS FURADOS NA HORIZONTAL DE 11,5X19X19CM (ESPESSURA 11,5M) DE PAREDES COM ÁREA LÍQUIDA MAIOR OU IGUAL A 6M² SEM VÃOS E ARGAMASSA DE ASSENTAMENTO COM PREPARO MANUAL. AF_06/2014</t>
  </si>
  <si>
    <t>ALVENARIA DE VEDAÇÃO DE BLOCOS CERÂMICOS FURADOS NA HORIZONTAL DE 9X14X19CM (ESPESSURA 9CM) DE PAREDES COM ÁREA LÍQUIDA MAIOR OU IGUAL A 6M² SEM VÃOS E ARGAMASSA DE ASSENTAMENTO COM PREPARO EM BETONEIRA. AF_06/2014</t>
  </si>
  <si>
    <t>ALVENARIA DE VEDAÇÃO DE BLOCOS CERÂMICOS FURADOS NA HORIZONTAL DE 9X14X19CM (ESPESSURA 9CM) DE PAREDES COM ÁREA LÍQUIDA MAIOR OU IGUAL A 6M² SEM VÃOS E ARGAMASSA DE ASSENTAMENTO COM PREPARO MANUAL. AF_06/2014</t>
  </si>
  <si>
    <t>ALVENARIA DE VEDAÇÃO DE BLOCOS CERÂMICOS FURADOS NA HORIZONTAL DE 14X9X19CM (ESPESSURA 14CM, BLOCO DEITADO) DE PAREDES COM ÁREA LÍQUIDA MAIOR OU IGUAL A 6M² SEM VÃOS E ARGAMASSA DE ASSENTAMENTO COM PREPARO EM BETONEIRA. AF_06/2014</t>
  </si>
  <si>
    <t>ALVENARIA DE VEDAÇÃO DE BLOCOS CERÂMICOS FURADOS NA HORIZONTAL DE 14X9X19CM (ESPESSURA 14CM, BLOCO DEITADO) DE PAREDES COM ÁREA LÍQUIDA MAIOR OU IGUAL A 6M² SEM VÃOS E ARGAMASSA DE ASSENTAMENTO COM PREPARO MANUAL. AF_06/2014</t>
  </si>
  <si>
    <t>ALVENARIA DE VEDAÇÃO DE BLOCOS CERÂMICOS FURADOS NA HORIZONTAL DE 9X19X19CM (ESPESSURA 9CM) DE PAREDES COM ÁREA LÍQUIDA MENOR QUE 6M² COM VÃOS E ARGAMASSA DE ASSENTAMENTO COM PREPARO EM BETONEIRA. AF_06/2014</t>
  </si>
  <si>
    <t>ALVENARIA DE VEDAÇÃO DE BLOCOS CERÂMICOS FURADOS NA HORIZONTAL DE 9X19X19CM (ESPESSURA 9CM) DE PAREDES COM ÁREA LÍQUIDA MENOR QUE 6M² COM VÃOS E ARGAMASSA DE ASSENTAMENTO COM PREPARO MANUAL. AF_06/2014</t>
  </si>
  <si>
    <t>ALVENARIA DE VEDAÇÃO DE BLOCOS CERÂMICOS FURADOS NA HORIZONTAL DE 11,5X19X19CM (ESPESSURA 11,5CM) DE PAREDES COM ÁREA LÍQUIDA MENOR QUE 6M² COM VÃOS E ARGAMASSA DE ASSENTAMENTO COM PREPARO EM BETONEIRA. AF_06/2014</t>
  </si>
  <si>
    <t>ALVENARIA DE VEDAÇÃO DE BLOCOS CERÂMICOS FURADOS NA HORIZONTAL DE 11,5X19X19CM (ESPESSURA 11,5CM) DE PAREDES COM ÁREA LÍQUIDA MENOR QUE 6M² COM VÃOS E ARGAMASSA DE ASSENTAMENTO COM PREPARO MANUAL. AF_06/2014</t>
  </si>
  <si>
    <t>ALVENARIA DE VEDAÇÃO DE BLOCOS CERÂMICOS FURADOS NA HORIZONTAL DE 9X14X19CM (ESPESSURA 9CM) DE PAREDES COM ÁREA LÍQUIDA MENOR QUE 6M² COM VÃOS E ARGAMASSA DE ASSENTAMENTO COM PREPARO EM BETONEIRA. AF_06/2014</t>
  </si>
  <si>
    <t>ALVENARIA DE VEDAÇÃO DE BLOCOS CERÂMICOS FURADOS NA HORIZONTAL DE 9X14X19CM (ESPESSURA 9CM) DE PAREDES COM ÁREA LÍQUIDA MENOR QUE 6M² COM VÃOS E ARGAMASSA DE ASSENTAMENTO COM PREPARO MANUAL. AF_06/2014</t>
  </si>
  <si>
    <t>ALVENARIA DE VEDAÇÃO DE BLOCOS CERÂMICOS FURADOS NA HORIZONTAL DE 14X9X19CM (ESPESSURA 14CM, BLOCO DEITADO) DE PAREDES COM ÁREA LÍQUIDA MENOR QUE 6M² COM VÃOS E ARGAMASSA DE ASSENTAMENTO COM PREPARO EM BETONEIRA. AF_06/2014</t>
  </si>
  <si>
    <t>ALVENARIA DE VEDAÇÃO DE BLOCOS CERÂMICOS FURADOS NA HORIZONTAL DE 14X9X19CM (ESPESSURA 14CM, BLOCO DEITADO) DE PAREDES COM ÁREA LÍQUIDA MENOR QUE 6M² COM VÃOS E ARGAMASSA DE ASSENTAMENTO COM PREPARO MANUAL. AF_06/2014</t>
  </si>
  <si>
    <t>ALVENARIA DE VEDAÇÃO DE BLOCOS CERÂMICOS FURADOS NA HORIZONTAL DE 9X19X19CM (ESPESSURA 9CM) DE PAREDES COM ÁREA LÍQUIDA MAIOR OU IGUAL A 6M² COM VÃOS E ARGAMASSA DE ASSENTAMENTO COM PREPARO EM BETONEIRA. AF_06/2014</t>
  </si>
  <si>
    <t>ALVENARIA DE VEDAÇÃO DE BLOCOS CERÂMICOS FURADOS NA HORIZONTAL DE 9X19X19CM (ESPESSURA 9CM) DE PAREDES COM ÁREA LÍQUIDA MAIOR OU IGUAL A 6M² COM VÃOS E ARGAMASSA DE ASSENTAMENTO COM PREPARO MANUAL. AF_06/2014</t>
  </si>
  <si>
    <t>ALVENARIA DE VEDAÇÃO DE BLOCOS CERÂMICOS FURADOS NA HORIZONTAL DE 11,5X19X19CM (ESPESSURA 11,5CM) DE PAREDES COM ÁREA LÍQUIDA MAIOR OU IGUAL A 6M² COM VÃOS E ARGAMASSA DE ASSENTAMENTO COM PREPARO EM BETONEIRA. AF_06/2014</t>
  </si>
  <si>
    <t>ALVENARIA DE VEDAÇÃO DE BLOCOS CERÂMICOS FURADOS NA HORIZONTAL DE 11,5X19X19CM (ESPESSURA 11,5CM) DE PAREDES COM ÁREA LÍQUIDA MAIOR OU IGUAL A 6M² COM VÃOS E ARGAMASSA DE ASSENTAMENTO COM PREPARO MANUAL. AF_06/2014</t>
  </si>
  <si>
    <t>ALVENARIA DE VEDAÇÃO DE BLOCOS CERÂMICOS FURADOS NA HORIZONTAL DE 9X14X19CM (ESPESSURA 9CM) DE PAREDES COM ÁREA LÍQUIDA MAIOR OU IGUAL A 6M² COM VÃOS E ARGAMASSA DE ASSENTAMENTO COM PREPARO EM BETONEIRA. AF_06/2014</t>
  </si>
  <si>
    <t>ALVENARIA DE VEDAÇÃO DE BLOCOS CERÂMICOS FURADOS NA HORIZONTAL DE 9X14X19CM (ESPESSURA 9CM) DE PAREDES COM ÁREA LÍQUIDA MAIOR OU IGUAL A 6M² COM VÃOS E ARGAMASSA DE ASSENTAMENTO COM PREPARO MANUAL. AF_06/2014</t>
  </si>
  <si>
    <t>ALVENARIA DE VEDAÇÃO DE BLOCOS CERÂMICOS FURADOS NA HORIZONTAL DE 14X9X19CM (ESPESSURA 14CM, BLOCO DEITADO) DE PAREDES COM ÁREA LÍQUIDA MAIOR OU IGUAL A 6M² COM VÃOS E ARGAMASSA DE ASSENTAMENTO COM PREPARO EM BETONEIRA. AF_06/2014</t>
  </si>
  <si>
    <t>ALVENARIA DE VEDAÇÃO DE BLOCOS CERÂMICOS FURADOS NA HORIZONTAL DE 14X9X19CM (ESPESSURA 14CM, BLOCO DEITADO) DE PAREDES COM ÁREA LÍQUIDA MAIOR OU IGUAL A 6M² COM VÃOS E ARGAMASSA DE ASSENTAMENTO COM PREPARO MANUAL. AF_06/2014</t>
  </si>
  <si>
    <t>(COMPOSIÇÃO REPRESENTATIVA) DO SERVIÇO DE ALVENARIA DE VEDAÇÃO DE BLOCOS VAZADOS DE CERÂMICA DE 9X19X19CM (ESPESSURA 9CM), PARA EDIFICAÇÃO HABITACIONAL MULTIFAMILIAR (PRÉDIO). AF_11/2014</t>
  </si>
  <si>
    <t>(COMPOSIÇÃO REPRESENTATIVA) DO SERVIÇO DE ALVENARIA DE VEDAÇÃO DE BLOCOS VAZADOS DE CERÂMICA DE 9X19X19CM (ESPESSURA 9CM), PARA EDIFICAÇÃO HABITACIONAL UNIFAMILIAR (CASA) E EDIFICAÇÃO PÚBLICA PADRÃO. AF_11/2014</t>
  </si>
  <si>
    <t>(COMPOSIÇÃO REPRESENTATIVA) DO SERVIÇO DE ALVENARIA DE VEDAÇÃO DE BLOCOS VAZADOS DE CERÂMICA DE 14X9X19CM (ESPESSURA 14CM, BLOCO DEITADO), PARA EDIFICAÇÃO HABITACIONAL UNIFAMILIAR (CASA) E EDIFICAÇÃO PÚBLICA PADRÃO. AF_12/2014</t>
  </si>
  <si>
    <t>ALVENARIA DE VEDAÇÃO DE BLOCOS CERÂMICOS FURADOS NA VERTICAL DE 14X19X39CM (ESPESSURA 14CM) DE PAREDES COM ÁREA LÍQUIDA MENOR QUE 6M2 COM VÃOS E ARGAMASSA DE ASSENTAMENTO COM PREPARO MANUAL. AF_06/2014</t>
  </si>
  <si>
    <t>ALVENARIA DE EMBASAMENTO EM TIJOLOS CERAMICOS MACICOS 5X10X20CM, ASSENTADO  COM ARGAMASSA TRACO 1:2:8 (CIMENTO, CAL E AREIA)</t>
  </si>
  <si>
    <t>ALVENARIA ESTRUTURAL DE BLOCOS CERÂMICOS 14X19X39, (ESPESSURA DE 14 CM), PARA PAREDES COM ÁREA LÍQUIDA MENOR QUE 6M², SEM VÃOS, UTILIZANDO PALHETA E ARGAMASSA DE ASSENTAMENTO COM PREPARO EM BETONEIRA. AF_12/2014</t>
  </si>
  <si>
    <t>ALVENARIA ESTRUTURAL DE BLOCOS CERÂMICOS 14X19X39, (ESPESSURA DE 14 CM), PARA PAREDES COM ÁREA LÍQUIDA MENOR QUE 6M², SEM VÃOS, UTILIZANDO PALHETA E ARGAMASSA DE ASSENTAMENTO COM PREPARO MANUAL. AF_12/2014</t>
  </si>
  <si>
    <t>ALVENARIA ESTRUTURAL DE BLOCOS CERÂMICOS 14X19X39, (ESPESSURA DE 14 CM), PARA PAREDES COM ÁREA LÍQUIDA MAIOR OU IGUAL QUE 6M², SEM VÃOS, UTILIZANDO PALHETA E ARGAMASSA DE ASSENTAMENTO COM PREPARO EM BETONEIRA. AF_12/2014</t>
  </si>
  <si>
    <t>ALVENARIA ESTRUTURAL DE BLOCOS CERÂMICOS 14X19X39, (ESPESSURA DE 14 CM), PARA PAREDES COM ÁREA LÍQUIDA MAIOR OU IGUAL QUE 6M², SEM VÃOS, UTILIZANDO PALHETA E ARGAMASSA DE ASSENTAMENTO COM PREPARO MANUAL. AF_12/2014</t>
  </si>
  <si>
    <t>ALVENARIA ESTRUTURAL DE BLOCOS CERÂMICOS 14X19X39, (ESPESSURA DE 14 CM), PARA PAREDES COM ÁREA LÍQUIDA MENOR QUE 6M², COM VÃOS, UTILIZANDO PALHETA E ARGAMASSA DE ASSENTAMENTO COM PREPARO EM BETONEIRA. AF_12/2014</t>
  </si>
  <si>
    <t>ALVENARIA ESTRUTURAL DE BLOCOS CERÂMICOS 14X19X39, (ESPESSURA DE 14 CM), PARA PAREDES COM ÁREA LÍQUIDA MENOR QUE 6M², COM VÃOS, UTILIZANDO PALHETA E ARGAMASSA DE ASSENTAMENTO COM PREPARO MANUAL. AF_12/2014</t>
  </si>
  <si>
    <t>ALVENARIA ESTRUTURAL DE BLOCOS CERÂMICOS 14X19X39, (ESPESSURA DE 14 CM), PARA PAREDES COM ÁREA LÍQUIDA MAIOR OU IGUAL A 6M², COM VÃOS, UTILIZANDO PALHETA E ARGAMASSA DE ASSENTAMENTO COM PREPARO EM BETONEIRA. AF_12/2014</t>
  </si>
  <si>
    <t>ALVENARIA ESTRUTURAL DE BLOCOS CERÂMICOS 14X19X39, (ESPESSURA DE 14 CM), PARA PAREDES COM ÁREA LÍQUIDA MAIOR OU IGUAL A 6M², COM VÃOS, UTILIZANDO PALHETA E ARGAMASSA DE ASSENTAMENTO COM PREPARO MANUAL. AF_12/2014</t>
  </si>
  <si>
    <t>ALVENARIA ESTRUTURAL DE BLOCOS CERÂMICOS 14X19X29, (ESPESSURA DE 14 CM), PARA PAREDES COM ÁREA LÍQUIDA MENOR QUE 6M², SEM VÃOS, UTILIZANDO PALHETA E ARGAMASSA DE ASSENTAMENTO COM PREPARO EM BETONEIRA. AF_12/2014</t>
  </si>
  <si>
    <t>ALVENARIA ESTRUTURAL DE BLOCOS CERÂMICOS 14X19X29, (ESPESSURA DE 14 CM), PARA PAREDES COM ÁREA LÍQUIDA MENOR QUE 6M², SEM VÃOS, UTILIZANDO PALHETA E ARGAMASSA DE ASSENTAMENTO COM PREPARO MANUAL. AF_12/2014</t>
  </si>
  <si>
    <t>ALVENARIA ESTRUTURAL DE BLOCOS CERÂMICOS 14X19X29, (ESPESSURA DE 14 CM), PARA PAREDES COM ÁREA LÍQUIDA MAIOR OU IGUAL A 6M², SEM VÃOS, UTILIZANDO PALHETA E ARGAMASSA DE ASSENTAMENTO COM PREPARO EM BETONEIRA. AF_12/2014</t>
  </si>
  <si>
    <t>ALVENARIA ESTRUTURAL DE BLOCOS CERÂMICOS 14X19X29, (ESPESSURA DE 14 CM), PARA PAREDES COM ÁREA LÍQUIDA MAIOR OU IGUAL A 6M2, SEM VÃOS, UTILIZANDO PALHETA E ARGAMASSA DE ASSENTAMENTO COM PREPARO MANUAL. AF_12/2014</t>
  </si>
  <si>
    <t>ALVENARIA ESTRUTURAL DE BLOCOS CERÂMICOS 14X19X29, (ESPESSURA DE 14 CM), PARA PAREDES COM ÁREA LÍQUIDA MENOR QUE 6M², COM VÃOS, UTILIZANDO PALHETA E ARGAMASSA DE ASSENTAMENTO COM PREPARO EM BETONEIRA. AF_12/2014</t>
  </si>
  <si>
    <t>ALVENARIA ESTRUTURAL DE BLOCOS CERÂMICOS 14X19X29, (ESPESSURA DE 14 CM), PARA PAREDES COM ÁREA LÍQUIDA MENOR QUE 6M², COM VÃOS, UTILIZANDO PALHETA E ARGAMASSA DE ASSENTAMENTO COM PREPARO MANUAL. AF_12/2014</t>
  </si>
  <si>
    <t>ALVENARIA ESTRUTURAL DE BLOCOS CERÂMICOS 14X19X29, (ESPESSURA DE 14 CM), PARA PAREDES COM ÁREA LÍQUIDA MAIOR OU IGUAL A 6M², COM VÃOS, UTILIZANDO PALHETA E ARGAMASSA DE ASSENTAMENTO COM PREPARO EM BETONEIRA. AF_12/2014</t>
  </si>
  <si>
    <t>ALVENARIA ESTRUTURAL DE BLOCOS CERÂMICOS 14X19X29, (ESPESSURA DE 14 CM), PARA PAREDES COM ÁREA LÍQUIDA MAIOR OU IGUAL A 6M², COM VÃOS, UTILIZANDO PALHETA E ARGAMASSA DE ASSENTAMENTO COM PREPARO MANUAL. AF_12/2014</t>
  </si>
  <si>
    <t>ALVENARIA ESTRUTURAL DE BLOCOS CERÂMICOS 14X19X39, (ESPESSURA DE 14 CM), PARA PAREDES COM ÁREA LÍQUIDA MENOR QUE 6M², SEM VÃOS, UTILIZANDO COLHER DE PEDREIRO E ARGAMASSA DE ASSENTAMENTO COM PREPARO EM BETONEIRA. AF_12/2014</t>
  </si>
  <si>
    <t>ALVENARIA ESTRUTURAL DE BLOCOS CERÂMICOS 14X19X39, (ESPESSURA DE 14 CM), PARA PAREDES COM ÁREA LÍQUIDA MENOR QUE 6M², SEM VÃOS, UTILIZANDO COLHER DE PEDREIRO E ARGAMASSA DE ASSENTAMENTO COM PREPARO MANUAL. AF_12/2014</t>
  </si>
  <si>
    <t>ALVENARIA ESTRUTURAL DE BLOCOS CERÂMICOS 14X19X39, (ESPESSURA DE 14 CM), PARA PAREDES COM ÁREA LÍQUIDA MAIOR OU IGUAL A 6M², SEM VÃOS, UTILIZANDO COLHER DE PEDREIRO E ARGAMASSA DE ASSENTAMENTO COM PREPARO EM BETONEIRA. AF_12/2014</t>
  </si>
  <si>
    <t>ALVENARIA ESTRUTURAL DE BLOCOS CERÂMICOS 14X19X39, (ESPESSURA DE 14 CM), PARA PAREDES COM ÁREA LÍQUIDA MAIOR OU IGUAL A 6M², SEM VÃOS, UTILIZANDO COLHER DE PEDREIRO E ARGAMASSA DE ASSENTAMENTO COM PREPARO MANUAL. AF_12/2014</t>
  </si>
  <si>
    <t>ALVENARIA ESTRUTURAL DE BLOCOS CERÂMICOS 14X19X39, (ESPESSURA DE 14 CM), PARA PAREDES COM ÁREA LÍQUIDA MENOR QUE 6M², COM VÃOS, UTILIZANDO COLHER DE PEDREIRO E ARGAMASSA DE ASSENTAMENTO COM PREPARO EM BETONEIRA. AF_12/2014</t>
  </si>
  <si>
    <t>ALVENARIA ESTRUTURAL DE BLOCOS CERÂMICOS 14X19X39, (ESPESSURA DE 14 CM), PARA PAREDES COM ÁREA LÍQUIDA MENOR QUE 6M², COM VÃOS, UTILIZANDO COLHER DE PEDREIRO E ARGAMASSA DE ASSENTAMENTO COM PREPARO MANUAL. AF_12/2014</t>
  </si>
  <si>
    <t>ALVENARIA ESTRUTURAL DE BLOCOS CERÂMICOS 14X19X39, (ESPESSURA DE 14 CM), PARA PAREDES COM ÁREA LÍQUIDA MAIOR OU IGUAL A 6M², COM VÃOS, UTILIZANDO COLHER DE PEDREIRO E ARGAMASSA DE ASSENTAMENTO COM PREPARO EM BETONEIRA. AF_12/2014</t>
  </si>
  <si>
    <t>ALVENARIA ESTRUTURAL DE BLOCOS CERÂMICOS 14X19X39, (ESPESSURA DE 14 CM), PARA PAREDES COM ÁREA LÍQUIDA MAIOR OU IGUAL A 6M², COM VÃOS, UTILIZANDO COLHER DE PEDREIRO E ARGAMASSA DE ASSENTAMENTO COM PREPARO MANUAL. AF_12/2014</t>
  </si>
  <si>
    <t>ALVENARIA ESTRUTURAL DE BLOCOS CERÂMICOS 14X19X29, (ESPESSURA DE 14 CM), PARA PAREDES COM ÁREA LÍQUIDA MENOR QUE 6M², SEM VÃOS, UTILIZANDO COLHER DE PEDREIRO E ARGAMASSA DE ASSENTAMENTO COM PREPARO EM BETONEIRA. AF_12/2014</t>
  </si>
  <si>
    <t>ALVENARIA ESTRUTURAL DE BLOCOS CERÂMICOS 14X19X29, (ESPESSURA DE 14 CM), PARA PAREDES COM ÁREA LÍQUIDA MENOR QUE 6M², SEM VÃOS, UTILIZANDO COLHER DE PEDREIRO E ARGAMASSA DE ASSENTAMENTO COM PREPARO MANUAL. AF_12/2014</t>
  </si>
  <si>
    <t>ALVENARIA ESTRUTURAL DE BLOCOS CERÂMICOS 14X19X29, (ESPESSURA DE 14 CM), PARA PAREDES COM ÁREA LÍQUIDA MAIOR OU IGUAL A 6M², SEM VÃOS, UTILIZANDO COLHER DE PEDREIRO E ARGAMASSA DE ASSENTAMENTO COM PREPARO EM BETONEIRA. AF_12/2014</t>
  </si>
  <si>
    <t>ALVENARIA ESTRUTURAL DE BLOCOS CERÂMICOS 14X19X29, (ESPESSURA DE 14 CM), PARA PAREDES COM ÁREA LÍQUIDA MAIOR OU IGUAL A 6M², SEM VÃOS, UTILIZANDO COLHER DE PEDREIRO E ARGAMASSA DE ASSENTAMENTO COM PREPARO MANUAL. AF_12/2014</t>
  </si>
  <si>
    <t>ALVENARIA ESTRUTURAL DE BLOCOS CERÂMICOS 14X19X29, (ESPESSURA DE 14 CM), PARA PAREDES COM ÁREA LÍQUIDA MENOR QUE 6M², COM VÃOS, UTILIZANDO COLHER DE PEDREIRO E ARGAMASSA DE ASSENTAMENTO COM PREPARO EM BETONEIRA. AF_12/2014</t>
  </si>
  <si>
    <t>ALVENARIA ESTRUTURAL DE BLOCOS CERÂMICOS 14X19X29, (ESPESSURA DE 14 CM), PARA PAREDES COM ÁREA LÍQUIDA MENOR QUE 6M², COM VÃOS, UTILIZANDO COLHER DE PEDREIRO E ARGAMASSA DE ASSENTAMENTO COM PREPARO MANUAL. AF_12/2014</t>
  </si>
  <si>
    <t>ALVENARIA ESTRUTURAL DE BLOCOS CERÂMICOS 14X19X29, (ESPESSURA DE 14 CM), PARA PAREDES COM ÁREA LÍQUIDA MAIOR OU IGUAL A 6M², COM VÃOS, UTILIZANDO COLHER DE PEDREIRO E ARGAMASSA DE ASSENTAMENTO COM PREPARO EM BETONEIRA. AF_12/2014</t>
  </si>
  <si>
    <t>ALVENARIA ESTRUTURAL DE BLOCOS CERÂMICOS 14X19X29, (ESPESSURA DE 14 CM), PARA PAREDES COM ÁREA LÍQUIDA MAIOR OU IGUAL A 6M², COM VÃOS, UTILIZANDO COLHER DE PEDREIRO E ARGAMASSA DE ASSENTAMENTO COM PREPARO MANUAL. AF_12/2014</t>
  </si>
  <si>
    <t>COBOGO CERAMICO (ELEMENTO VAZADO), 9X20X20CM, ASSENTADO COM ARGAMASSA TRACO 1:4 DE CIMENTO E AREIA</t>
  </si>
  <si>
    <t>ALVENARIA DE VEDAÇÃO DE BLOCOS VAZADOS DE CONCRETO DE 9X19X39CM (ESPESSURA 9CM) DE PAREDES COM ÁREA LÍQUIDA MENOR QUE 6M² SEM VÃOS E ARGAMASSA DE ASSENTAMENTO COM PREPARO EM BETONEIRA. AF_06/2014</t>
  </si>
  <si>
    <t>ALVENARIA DE VEDAÇÃO DE BLOCOS VAZADOS DE CONCRETO DE 9X19X39CM (ESPESSURA 9CM) DE PAREDES COM ÁREA LÍQUIDA MENOR QUE 6M² SEM VÃOS E ARGAMASSA DE ASSENTAMENTO COM PREPARO MANUAL. AF_06/2014</t>
  </si>
  <si>
    <t>ALVENARIA DE VEDAÇÃO DE BLOCOS VAZADOS DE CONCRETO DE 14X19X39CM (ESPESSURA 14CM) DE PAREDES COM ÁREA LÍQUIDA MENOR QUE 6M² SEM VÃOS E ARGAMASSA DE ASSENTAMENTO COM PREPARO EM BETONEIRA. AF_06/2014</t>
  </si>
  <si>
    <t>ALVENARIA DE VEDAÇÃO DE BLOCOS VAZADOS DE CONCRETO DE 14X19X39CM (ESPESSURA 14CM) DE PAREDES COM ÁREA LÍQUIDA MENOR QUE 6M² SEM VÃOS E ARGAMASSA DE ASSENTAMENTO COM PREPARO MANUAL. AF_06/2014</t>
  </si>
  <si>
    <t>ALVENARIA DE VEDAÇÃO DE BLOCOS VAZADOS DE CONCRETO DE 19X19X39CM (ESPESSURA 19CM) DE PAREDES COM ÁREA LÍQUIDA MENOR QUE 6M² SEM VÃOS E ARGAMASSA DE ASSENTAMENTO COM PREPARO EM BETONEIRA. AF_06/2014</t>
  </si>
  <si>
    <t>ALVENARIA DE VEDAÇÃO DE BLOCOS VAZADOS DE CONCRETO DE 19X19X39CM (ESPESSURA 19CM) DE PAREDES COM ÁREA LÍQUIDA MENOR QUE 6M² SEM VÃOS E ARGAMASSA DE ASSENTAMENTO COM PREPARO MANUAL. AF_06/2014</t>
  </si>
  <si>
    <t>ALVENARIA DE VEDAÇÃO DE BLOCOS VAZADOS DE CONCRETO DE 9X19X39CM (ESPESSURA 9CM) DE PAREDES COM ÁREA LÍQUIDA MAIOR OU IGUAL A 6M² SEM VÃOS E ARGAMASSA DE ASSENTAMENTO COM PREPARO EM BETONEIRA. AF_06/2014</t>
  </si>
  <si>
    <t>ALVENARIA DE VEDAÇÃO DE BLOCOS VAZADOS DE CONCRETO DE 9X19X39CM (ESPESSURA 9CM) DE PAREDES COM ÁREA LÍQUIDA MAIOR OU IGUAL A 6M² SEM VÃOS E ARGAMASSA DE ASSENTAMENTO COM PREPARO MANUAL. AF_06/2014</t>
  </si>
  <si>
    <t>ALVENARIA DE VEDAÇÃO DE BLOCOS VAZADOS DE CONCRETO DE 14X19X39CM (ESPESSURA 14CM) DE PAREDES COM ÁREA LÍQUIDA MAIOR OU IGUAL A 6M² SEM VÃOS E ARGAMASSA DE ASSENTAMENTO COM PREPARO EM BETONEIRA. AF_06/2014</t>
  </si>
  <si>
    <t>ALVENARIA DE VEDAÇÃO DE BLOCOS VAZADOS DE CONCRETO DE 14X19X39CM (ESPESSURA 14CM) DE PAREDES COM ÁREA LÍQUIDA MAIOR OU IGUAL A 6M² SEM VÃOS E ARGAMASSA DE ASSENTAMENTO COM PREPARO MANUAL. AF_06/2014</t>
  </si>
  <si>
    <t>ALVENARIA DE VEDAÇÃO DE BLOCOS VAZADOS DE CONCRETO DE 19X19X39CM (ESPESSURA 19CM) DE PAREDES COM ÁREA LÍQUIDA MAIOR OU IGUAL A 6M² SEM VÃOS E ARGAMASSA DE ASSENTAMENTO COM PREPARO EM BETONEIRA. AF_06/2014</t>
  </si>
  <si>
    <t>ALVENARIA DE VEDAÇÃO DE BLOCOS VAZADOS DE CONCRETO DE 19X19X39CM (ESPESSURA 19CM) DE PAREDES COM ÁREA LÍQUIDA MAIOR OU IGUAL A 6M² SEM VÃOS E ARGAMASSA DE ASSENTAMENTO COM PREPARO MANUAL. AF_06/2014</t>
  </si>
  <si>
    <t>ALVENARIA DE VEDAÇÃO DE BLOCOS VAZADOS DE CONCRETO DE 9X19X39CM (ESPESSURA 9CM) DE PAREDES COM ÁREA LÍQUIDA MENOR QUE 6M² COM VÃOS E ARGAMASSA DE ASSENTAMENTO COM PREPARO EM BETONEIRA. AF_06/2014</t>
  </si>
  <si>
    <t>ALVENARIA DE VEDAÇÃO DE BLOCOS VAZADOS DE CONCRETO DE 9X19X39CM (ESPESSURA 9CM) DE PAREDES COM ÁREA LÍQUIDA MENOR QUE 6M² COM VÃOS E ARGAMASSA DE ASSENTAMENTO COM PREPARO MANUAL. AF_06/2014</t>
  </si>
  <si>
    <t>ALVENARIA DE VEDAÇÃO DE BLOCOS VAZADOS DE CONCRETO DE 14X19X39CM (ESPESSURA 14CM) DE PAREDES COM ÁREA LÍQUIDA MENOR QUE 6M² COM VÃOS E ARGAMASSA DE ASSENTAMENTO COM PREPARO EM BETONEIRA. AF_06/2014</t>
  </si>
  <si>
    <t>ALVENARIA DE VEDAÇÃO DE BLOCOS VAZADOS DE CONCRETO DE 14X19X39CM (ESPESSURA 14CM) DE PAREDES COM ÁREA LÍQUIDA MENOR QUE 6M² COM VÃOS E ARGAMASSA DE ASSENTAMENTO COM PREPARO MANUAL. AF_06/2014</t>
  </si>
  <si>
    <t>ALVENARIA DE VEDAÇÃO DE BLOCOS VAZADOS DE CONCRETO DE 19X19X39CM (ESPESSURA 19CM) DE PAREDES COM ÁREA LÍQUIDA MENOR QUE 6M² COM VÃOS E ARGAMASSA DE ASSENTAMENTO COM PREPARO EM BETONEIRA. AF_06/2014</t>
  </si>
  <si>
    <t>ALVENARIA DE VEDAÇÃO DE BLOCOS VAZADOS DE CONCRETO DE 19X19X39CM (ESPESSURA 19CM) DE PAREDES COM ÁREA LÍQUIDA MENOR QUE 6M² COM VÃOS E ARGAMASSA DE ASSENTAMENTO COM PREPARO MANUAL. AF_06/2014</t>
  </si>
  <si>
    <t>ALVENARIA DE VEDAÇÃO DE BLOCOS VAZADOS DE CONCRETO DE 9X19X39CM (ESPESSURA 9CM) DE PAREDES COM ÁREA LÍQUIDA MAIOR OU IGUAL A 6M² COM VÃOS E ARGAMASSA DE ASSENTAMENTO COM PREPARO EM BETONEIRA. AF_06/2014</t>
  </si>
  <si>
    <t>ALVENARIA DE VEDAÇÃO DE BLOCOS VAZADOS DE CONCRETO DE 9X19X39CM (ESPESSURA 9CM) DE PAREDES COM ÁREA LÍQUIDA MAIOR OU IGUAL A 6M² COM VÃOS E ARGAMASSA DE ASSENTAMENTO COM PREPARO MANUAL. AF_06/2014</t>
  </si>
  <si>
    <t>ALVENARIA DE VEDAÇÃO DE BLOCOS VAZADOS DE CONCRETO DE 14X19X39CM (ESPESSURA 14CM) DE PAREDES COM ÁREA LÍQUIDA MAIOR OU IGUAL A 6M² COM VÃOS E ARGAMASSA DE ASSENTAMENTO COM PREPARO EM BETONEIRA. AF_06/2014</t>
  </si>
  <si>
    <t>ALVENARIA DE VEDAÇÃO DE BLOCOS VAZADOS DE CONCRETO DE 14X19X39CM (ESPESSURA 14CM) DE PAREDES COM ÁREA LÍQUIDA MAIOR OU IGUAL A 6M² COM VÃOS E ARGAMASSA DE ASSENTAMENTO COM PREPARO MANUAL. AF_06/2014</t>
  </si>
  <si>
    <t>ALVENARIA DE VEDAÇÃO DE BLOCOS VAZADOS DE CONCRETO DE 19X19X39CM (ESPESSURA 19CM) DE PAREDES COM ÁREA LÍQUIDA MAIOR OU IGUAL A 6M² COM VÃOS E ARGAMASSA DE ASSENTAMENTO COM PREPARO EM BETONEIRA. AF_06/2014</t>
  </si>
  <si>
    <t>ALVENARIA DE VEDAÇÃO DE BLOCOS VAZADOS DE CONCRETO DE 19X19X39CM (ESPESSURA 19CM) DE PAREDES COM ÁREA LÍQUIDA MAIOR OU IGUAL A 6M² COM VÃOS E ARGAMASSA DE ASSENTAMENTO COM PREPARO MANUAL. AF_06/2014</t>
  </si>
  <si>
    <t>(COMPOSIÇÃO REPRESENTATIVA) DO SERVIÇO DE ALVENARIA DE VEDAÇÃO DE BLOCOS VAZADOS DE CONCRETO DE 9X19X39CM (ESPESSURA 9CM), PARA EDIFICAÇÃO HABITACIONAL MULTIFAMILIAR (PRÉDIO). AF_11/2014</t>
  </si>
  <si>
    <t>(COMPOSIÇÃO REPRESENTATIVA) DO SERVIÇO DE ALVENARIA DE VEDAÇÃO DE BLOCOS VAZADOS DE CONCRETO DE 9X19X39CM (ESPESSURA 9CM), PARA EDIFICAÇÃO HABITACIONAL UNIFAMILIAR (CASA) E EDIFICAÇÃO PÚBLICA PADRÃO. AF_11/2014</t>
  </si>
  <si>
    <t>(COMPOSIÇÃO REPRESENTATIVA) DO SERVIÇO DE ALVENARIA DE VEDAÇÃO DE BLOCOS VAZADOS DE CONCRETO DE 14X19X39CM (ESPESSURA 14CM), PARA EDIFICAÇÃO HABITACIONAL UNIFAMILIAR (CASA) E EDIFICAÇÃO PÚBLICA PADRÃO. AF_12/2014</t>
  </si>
  <si>
    <t>73937/1</t>
  </si>
  <si>
    <t>COBOGO DE CONCRETO (ELEMENTO VAZADO), 7X50X50CM, ASSENTADO COM ARGAMASSA TRACO 1:4 (CIMENTO E AREIA)</t>
  </si>
  <si>
    <t>73937/3</t>
  </si>
  <si>
    <t>COBOGO DE CONCRETO (ELEMENTO VAZADO), 7X50X50CM, ASSENTADO COM ARGAMASSA TRACO 1:3 (CIMENTO E AREIA)</t>
  </si>
  <si>
    <t>73937/5</t>
  </si>
  <si>
    <t>COBOGO DE CONCRETO (ELEMENTO VAZADO), 10X29X39CM ABERTURA COM VIDRO, ASSENTADO COM ARGAMASSA TRACO 1:4 (CIMENTO E AREIA MEDIA NAO PENEIRADA)</t>
  </si>
  <si>
    <t>ALVENARIA DE BLOCOS DE CONCRETO ESTRUTURAL 14X19X39 CM, (ESPESSURA 14 CM), FBK = 4,5 MPA, PARA PAREDES COM ÁREA LÍQUIDA MENOR QUE 6M², SEM VÃOS, UTILIZANDO PALHETA. AF_12/2014</t>
  </si>
  <si>
    <t>ALVENARIA DE BLOCOS DE CONCRETO ESTRUTURAL 14X19X39 CM, (ESPESSURA 14 CM), FBK = 4,5 MPA, PARA PAREDES COM ÁREA LÍQUIDA MAIOR OU IGUAL A 6M², SEM VÃOS, UTILIZANDO PALHETA. AF_12/2014</t>
  </si>
  <si>
    <t>ALVENARIA DE BLOCOS DE CONCRETO ESTRUTURAL 14X19X39 CM, (ESPESSURA 14 CM) FBK = 14,0 MPA, PARA PAREDES COM ÁREA LÍQUIDA MENOR QUE 6M², SEM VÃOS, UTILIZANDO PALHETA. AF_12/2014</t>
  </si>
  <si>
    <t>ALVENARIA DE BLOCOS DE CONCRETO ESTRUTURAL 14X19X39 CM, (ESPESSURA 14 CM) FBK = 14,0 MPA, PARA PAREDES COM ÁREA LÍQUIDA MAIOR OU IGUAL A 6M², SEM VÃOS, UTILIZANDO PALHETA. AF_12/2014</t>
  </si>
  <si>
    <t>ALVENARIA DE BLOCOS DE CONCRETO ESTRUTURAL 14X19X39 CM, (ESPESSURA 14 CM), FBK = 4,5 MPA, PARA PAREDES COM ÁREA LÍQUIDA MENOR QUE 6M², COM VÃOS, UTILIZANDO PALHETA. AF_12/2014</t>
  </si>
  <si>
    <t>ALVENARIA DE BLOCOS DE CONCRETO ESTRUTURAL 14X19X39 CM, (ESPESSURA 14 CM), FBK = 4,5 MPA, PARA PAREDES COM ÁREA LÍQUIDA MAIOR OU IGUAL A 6M², COM VÃOS, UTILIZANDO PALHETA. AF_12/2014</t>
  </si>
  <si>
    <t>ALVENARIA DE BLOCOS DE CONCRETO ESTRUTURAL 14X19X39 CM, (ESPESSURA 14 CM) FBK = 14,0 MPA, PARA PAREDES COM ÁREA LÍQUIDA MENOR QUE 6M², COM VÃOS, UTILIZANDO PALHETA. AF_12/2014</t>
  </si>
  <si>
    <t>ALVENARIA DE BLOCOS DE CONCRETO ESTRUTURAL 14X19X39 CM, (ESPESSURA 14 CM) FBK = 14,0 MPA, PARA PAREDES COM ÁREA LÍQUIDA MAIOR OU IGUAL A 6M², COM VÃOS, UTILIZANDO PALHETA. AF_12/2014</t>
  </si>
  <si>
    <t>ALVENARIA DE BLOCOS DE CONCRETO ESTRUTURAL 14X19X29 CM, (ESPESSURA 14 CM), FBK = 4,5 MPA, PARA PAREDES COM ÁREA LÍQUIDA MENOR QUE 6M², SEM VÃOS, UTILIZANDO PALHETA. AF_12/2014</t>
  </si>
  <si>
    <t>ALVENARIA DE BLOCOS DE CONCRETO ESTRUTURAL 14X19X29 CM, (ESPESSURA 14 CM), FBK = 4,5 MPA, PARA PAREDES COM ÁREA LÍQUIDA MAIOR OU IGUAL A 6M², SEM VÃOS, UTILIZANDO PALHETA. AF_12/2014</t>
  </si>
  <si>
    <t>ALVENARIA DE BLOCOS DE CONCRETO ESTRUTURAL 14X19X29 CM, (ESPESSURA 14 CM) FBK = 14,0 MPA, PARA PAREDES COM ÁREA LÍQUIDA MENOR QUE 6M², SEM VÃOS, UTILIZANDO PALHETA. AF_12/2014</t>
  </si>
  <si>
    <t>ALVENARIA DE BLOCOS DE CONCRETO ESTRUTURAL 14X19X29 CM, (ESPESSURA 14 CM) FBK = 14,0 MPA, PARA PAREDES COM ÁREA LÍQUIDA MAIOR OU IGUAL A 6M², SEM VÃOS, UTILIZANDO PALHETA. AF_12/2014</t>
  </si>
  <si>
    <t>ALVENARIA DE BLOCOS DE CONCRETO ESTRUTURAL 14X19X29 CM, (ESPESSURA 14 CM), FBK = 4,5 MPA, PARA PAREDES COM ÁREA LÍQUIDA MENOR QUE 6M², COM VÃOS, UTILIZANDO PALHETA. AF_12/2014</t>
  </si>
  <si>
    <t>ALVENARIA DE BLOCOS DE CONCRETO ESTRUTURAL 14X19X29 CM, (ESPESSURA 14 CM), FBK = 4,5 MPA, PARA PAREDES COM ÁREA LÍQUIDA MAIOR OU IGUAL A 6M², COM VÃOS, UTILIZANDO PALHETA. AF_12/2014</t>
  </si>
  <si>
    <t>ALVENARIA DE BLOCOS DE CONCRETO ESTRUTURAL 14X19X29 CM, (ESPESSURA 14 CM) FBK = 14,0 MPA, PARA PAREDES COM ÁREA LÍQUIDA MENOR QUE 6M², COM VÃOS, UTILIZANDO PALHETA. AF_12/2014</t>
  </si>
  <si>
    <t>ALVENARIA DE BLOCOS DE CONCRETO ESTRUTURAL 14X19X29 CM, (ESPESSURA 14 CM) FBK = 14,0 MPA, PARA PAREDES COM ÁREA LÍQUIDA MAIOR OU IGUAL A 6M², COM VÃOS, UTILIZANDO PALHETA. AF_12/2014</t>
  </si>
  <si>
    <t>ALVENARIA DE BLOCOS DE CONCRETO ESTRUTURAL 14X19X39 CM, (ESPESSURA 14 CM), FBK = 4,5 MPA, PARA PAREDES COM ÁREA LÍQUIDA MENOR QUE 6M², SEM VÃOS, UTILIZANDO COLHER DE PEDREIRO. AF_12/2014</t>
  </si>
  <si>
    <t>ALVENARIA DE BLOCOS DE CONCRETO ESTRUTURAL 14X19X39 CM, (ESPESSURA 14 CM), FBK = 4,5 MPA, PARA PAREDES COM ÁREA LÍQUIDA MAIOR OU IGUAL A 6M², SEM VÃOS, UTILIZANDO COLHER DE PEDREIRO. AF_12/2014</t>
  </si>
  <si>
    <t>ALVENARIA DE BLOCOS DE CONCRETO ESTRUTURAL 14X19X39 CM, (ESPESSURA 14 CM) FBK = 14,0 MPA, PARA PAREDES COM ÁREA LÍQUIDA MENOR QUE 6M², SEM VÃOS, UTILIZANDO COLHER DE PEDREIRO. AF_12/2014</t>
  </si>
  <si>
    <t>ALVENARIA DE BLOCOS DE CONCRETO ESTRUTURAL 14X19X39 CM, (ESPESSURA 14 CM) FBK = 14,0 MPA, PARA PAREDES COM ÁREA LÍQUIDA MAIOR OU IGUAL A 6M², SEM VÃOS, UTILIZANDO COLHER DE PEDREIRO. AF_12/2014</t>
  </si>
  <si>
    <t>ALVENARIA DE BLOCOS DE CONCRETO ESTRUTURAL 14X19X39 CM, (ESPESSURA 14 CM), FBK = 4,5 MPA, PARA PAREDES COM ÁREA LÍQUIDA MENOR QUE 6M², COM VÃOS, UTILIZANDO COLHER DE PEDREIRO. AF_12/2014</t>
  </si>
  <si>
    <t>ALVENARIA DE BLOCOS DE CONCRETO ESTRUTURAL 14X19X39 CM, (ESPESSURA 14 CM), FBK = 4,5 MPA, PARA PAREDES COM ÁREA LÍQUIDA MAIOR OU IGUAL A 6M², COM VÃOS, UTILIZANDO COLHER DE PEDREIRO. AF_12/2014</t>
  </si>
  <si>
    <t>ALVENARIA DE BLOCOS DE CONCRETO ESTRUTURAL 14X19X39 CM, (ESPESSURA 14 CM) FBK = 14,0 MPA, PARA PAREDES COM ÁREA LÍQUIDA MENOR QUE 6M², COM VÃOS, UTILIZANDO COLHER DE PEDREIRO. AF_12/2014</t>
  </si>
  <si>
    <t>ALVENARIA DE BLOCOS DE CONCRETO ESTRUTURAL 14X19X39 CM, (ESPESSURA 14 CM) FBK = 14,0 MPA, PARA PAREDES COM ÁREA LÍQUIDA MAIOR OU IGUAL A 6M², COM VÃOS, UTILIZANDO COLHER DE PEDREIRO. AF_12/2014</t>
  </si>
  <si>
    <t>ALVENARIA DE BLOCOS DE CONCRETO ESTRUTURAL 14X19X29 CM, (ESPESSURA 14 CM), FBK = 4,5 MPA, PARA PAREDES COM ÁREA LÍQUIDA MENOR QUE 6M², SEM VÃOS, UTILIZANDO COLHER DE PEDREIRO. AF_12/2014</t>
  </si>
  <si>
    <t>ALVENARIA DE BLOCOS DE CONCRETO ESTRUTURAL 14X19X29 CM, (ESPESSURA 14 CM), FBK = 4,5 MPA, PARA PAREDES COM ÁREA LÍQUIDA MAIOR OU IGUAL A 6M², SEM VÃOS, UTILIZANDO COLHER DE PEDREIRO. AF_12/2014</t>
  </si>
  <si>
    <t>ALVENARIA DE BLOCOS DE CONCRETO ESTRUTURAL 14X19X29 CM, (ESPESSURA 14 CM) FBK = 14,0 MPA, PARA PAREDES COM ÁREA LÍQUIDA MENOR QUE 6M², SEM VÃOS, UTILIZANDO COLHER DE PEDREIRO. AF_12/2014</t>
  </si>
  <si>
    <t>ALVENARIA DE BLOCOS DE CONCRETO ESTRUTURAL 14X19X29 CM, (ESPESSURA 14 CM) FBK = 14,0 MPA, PARA PAREDES COM ÁREA LÍQUIDA MAIOR OU IGUAL A 6M², SEM VÃOS, UTILIZANDO COLHER DE PEDREIRO. AF_12/2014</t>
  </si>
  <si>
    <t>ALVENARIA DE BLOCOS DE CONCRETO ESTRUTURAL 14X19X29 CM, (ESPESSURA 14 CM), FBK = 4,5 MPA, PARA PAREDES COM ÁREA LÍQUIDA MENOR QUE 6M², COM VÃOS, UTILIZANDO COLHER DE PEDREIRO. AF_12/2014</t>
  </si>
  <si>
    <t>ALVENARIA DE BLOCOS DE CONCRETO ESTRUTURAL 14X19X29 CM, (ESPESSURA 14 CM), FBK = 4,5 MPA, PARA PAREDES COM ÁREA LÍQUIDA MAIOR OU IGUAL A 6M², COM VÃOS, UTILIZANDO COLHER DE PEDREIRO. AF_12/2014</t>
  </si>
  <si>
    <t>ALVENARIA DE BLOCOS DE CONCRETO ESTRUTURAL 14X19X29 CM, (ESPESSURA 14 CM) FBK = 14,0 MPA, PARA PAREDES COM ÁREA LÍQUIDA MENOR QUE 6M², COM VÃOS, UTILIZANDO COLHER DE PEDREIRO. AF_12/2014</t>
  </si>
  <si>
    <t>ALVENARIA DE BLOCOS DE CONCRETO ESTRUTURAL 14X19X29 CM, (ESPESSURA 14 CM) FBK = 14,0 MPA, PARA PAREDES COM ÁREA LÍQUIDA MAIOR OU IGUAL A 6M², COM VÃOS, UTILIZANDO COLHER DE PEDREIRO. AF_12/2014</t>
  </si>
  <si>
    <t>(COMPOSIÇÃO REPRESENTATIVA) DE ALVENARIA DE BLOCOS DE CONCRETO ESTRUTURAL 14X19X39 CM, (ESPESSURA 14 CM), FBK = 4,5 MPA, UTILIZANDO PALHETA, PARA EDIFICAÇÃO HABITACIONAL. AF_10/2015</t>
  </si>
  <si>
    <t>COMPOSIÇÃO REPRESENTATIVA DE SERVIÇOS DE ALVENARIA DE BLOCOS DE CONCRETO ESTRUTURAL 14X19X29 CM, (ESPESSURA 14 CM), FBK = 4,5 MPA, UTILIZANDO PALHETA, PARA EDIFICAÇÃO HABITACIONAL. AF_10/2015</t>
  </si>
  <si>
    <t>BLOCOS DE VIDRO TIPO CANELADO 19X19X8CM, ASSENTADO COM ARGAMASSA TRACO 1:3 (CIMENTO E AREIA GROSSA) PREPARO MECANICO, COM REJUNTAMENTO EM CIMENTO BRANCO E BARRAS DE ACO</t>
  </si>
  <si>
    <t>BLOCOS DE VIDRO TIPO XADREZ 20X20X10CM, ASSENTADO COM ARGAMASSA TRACO 1:3 (CIMENTO E AREIA GROSSA) PREPARO MECANICO, COM REJUNTAMENTO EM CIMENTO BRANCO E BARRAS DE ACO</t>
  </si>
  <si>
    <t>BLOCOS DE VIDRO TIPO XADREZ 20X10X8CM, ASSENTADO COM ARGAMASSA TRACO 1:3 (CIMENTO E AREIA GROSSA) PREPARO MECANICO, COM REJUNTAMENTO EM CIMENTO BRANCO E BARRAS DE ACO</t>
  </si>
  <si>
    <t>RETIRADA DE DIVISORIAS EM CHAPAS DE MADEIRA, COM MONTANTES METALICOS</t>
  </si>
  <si>
    <t>RECOLOCACAO DE PLACAS DIVISORIAS DE GRANILITE, CONSIDERANDO REAPROVEITAMENTO DO MATERIAL</t>
  </si>
  <si>
    <t>RECOLOCACAO DE DIVISORIAS TIPO CHAPAS OU TABUAS, EXCLUSIVE ENTARUGAMENTO, CONSIDERANDO REAPROVEITAMENTO DO MATERIAL</t>
  </si>
  <si>
    <t>RECOLOCACAO DE DIVISORIAS TIPO CHAPAS OU TABUAS, INCLUSIVE ENTARUGAMENTO, CONSIDERANDO REAPROVEITAMENTO DO MATERIAL</t>
  </si>
  <si>
    <t>73774/1</t>
  </si>
  <si>
    <t>DIVISORIA EM MARMORITE ESPESSURA 35MM, CHUMBAMENTO NO PISO E PAREDE COM ARGAMASSA DE CIMENTO E AREIA, POLIMENTO MANUAL, EXCLUSIVE FERRAGENS</t>
  </si>
  <si>
    <t>73909/1</t>
  </si>
  <si>
    <t>DIVISORIA EM MADEIRA COMPENSADA RESINADA ESPESSURA 6MM, ESTRUTURADA EM MADEIRA DE LEI 3"X3"</t>
  </si>
  <si>
    <t>74229/1</t>
  </si>
  <si>
    <t>DIVISORIA EM MARMORE BRANCO POLIDO, ESPESSURA 3 CM, ASSENTADO COM ARGAMASSA TRACO 1:4 (CIMENTO E AREIA), ARREMATE COM CIMENTO BRANCO, EXCLUSIVE FERRAGENS</t>
  </si>
  <si>
    <t>DIVISORIA EM GRANITO BRANCO POLIDO, ESP = 3CM, ASSENTADO COM ARGAMASSA TRACO 1:4, ARREMATE EM CIMENTO BRANCO, EXCLUSIVE FERRAGENS</t>
  </si>
  <si>
    <t>PAREDE COM PLACAS DE GESSO ACARTONADO (DRYWALL), PARA USO INTERNO, COM DUAS FACES SIMPLES E ESTRUTURA METÁLICA COM GUIAS SIMPLES, SEM VÃOS. AF_06/2017_P</t>
  </si>
  <si>
    <t>PAREDE COM PLACAS DE GESSO ACARTONADO (DRYWALL), PARA USO INTERNO, COM DUAS FACES SIMPLES E ESTRUTURA METÁLICA COM GUIAS SIMPLES, COM VÃOS AF_06/2017_P</t>
  </si>
  <si>
    <t>PAREDE COM PLACAS DE GESSO ACARTONADO (DRYWALL), PARA USO INTERNO, COM DUAS FACES SIMPLES E ESTRUTURA METÁLICA COM GUIAS DUPLAS, SEM VÃOS. AF_06/2017_P</t>
  </si>
  <si>
    <t>PAREDE COM PLACAS DE GESSO ACARTONADO (DRYWALL), PARA USO INTERNO, COM DUAS FACES SIMPLES E ESTRUTURA METÁLICA COM GUIAS DUPLAS, COM VÃOS. AF_06/2017_P</t>
  </si>
  <si>
    <t>PAREDE COM PLACAS DE GESSO ACARTONADO (DRYWALL), PARA USO INTERNO, COM UMA FACE SIMPLES E OUTRA FACE DUPLA E ESTRUTURA METÁLICA COM GUIAS SIMPLES, SEM VÃOS. AF_06/2017_P</t>
  </si>
  <si>
    <t>PAREDE COM PLACAS DE GESSO ACARTONADO (DRYWALL), PARA USO INTERNO, COM UMA FACE SIMPLES E OUTRA FACE DUPLA E ESTRUTURA METÁLICA COM GUIAS SIMPLES, COM VÃOS. AF_06/2017_P</t>
  </si>
  <si>
    <t>PAREDE COM PLACAS DE GESSO ACARTONADO (DRYWALL), PARA USO INTERNO COM UMA FACE SIMPLES E OUTRA FACE DUPLA E ESTRUTURA METÁLICA COM GUIAS DUPLAS, SEM VÃOS. AF_06/2017_P</t>
  </si>
  <si>
    <t>PAREDE COM PLACAS DE GESSO ACARTONADO (DRYWALL), PARA USO INTERNO, COM UMA FACE SIMPLES E OUTRA FACE DUPLA E   ESTRUTURA METÁLICA COM GUIAS DUPLAS, COM VÃOS. AF_06/2017_P</t>
  </si>
  <si>
    <t>PAREDE COM PLACAS DE GESSO ACARTONADO (DRYWALL), PARA USO INTERNO, COM DUAS FACES DUPLAS E ESTRUTURA METÁLICA COM GUIAS SIMPLES, SEM VÃOS. AF_06/2017_P</t>
  </si>
  <si>
    <t>PAREDE COM PLACAS DE GESSO ACARTONADO (DRYWALL), PARA USO INTERNO, COM DUAS FACES DUPLAS E ESTRUTURA METÁLICA COM GUIAS SIMPLES, COM VÃOS. AF_06/2017_P</t>
  </si>
  <si>
    <t>PAREDE COM PLACAS DE GESSO ACARTONADO (DRYWALL), PARA USO INTERNO COM DUAS FACES DUPLAS E ESTRUTURA METÁLICA COM GUIAS DUPLAS, SEM VÃOS. AF_06/2017</t>
  </si>
  <si>
    <t>PAREDE COM PLACAS DE GESSO ACARTONADO (DRYWALL), PARA USO INTERNO, COM DUAS FACES DUPLAS E ESTRUTURA METÁLICA COM GUIAS DUPLAS, COM VÃOS. AF_06/2017_P</t>
  </si>
  <si>
    <t>PAREDE COM PLACAS DE GESSO ACARTONADO (DRYWALL), PARA USO INTERNO, COM UMA FACE SIMPLES E ESTRUTURA METÁLICA COM GUIAS SIMPLES, SEM VÃOS. AF_06/2017_P</t>
  </si>
  <si>
    <t>PAREDE COM PLACAS DE GESSO ACARTONADO (DRYWALL), PARA USO INTERNO, COM UMA FACE SIMPLES E ESTRUTURA METÁLICA COM GUIAS SIMPLES, COM VÃOS. AF_06/2017_P</t>
  </si>
  <si>
    <t>INSTALAÇÃO DE ISOLAMENTO COM LÃ DE ROCHA EM PAREDES DRYWALL. AF_06/2017</t>
  </si>
  <si>
    <t>INSTALAÇÃO DE REFORÇO METÁLICO EM PAREDE DRYWALL. AF_06/2017</t>
  </si>
  <si>
    <t>INSTALAÇÃO DE REFORÇO DE MADEIRA EM PAREDE DRYWALL. AF_06/2017</t>
  </si>
  <si>
    <t>73863/1</t>
  </si>
  <si>
    <t>ALVENARIA COM BLOCOS DE CONCRETO CELULAR 10X30X60CM, ESPESSURA 10CM, ASSENTADOS COM ARGAMASSA TRACO 1:2:9 (CIMENTO, CAL E AREIA) PREPARO MANUAL</t>
  </si>
  <si>
    <t>73863/2</t>
  </si>
  <si>
    <t>ALVENARIA COM BLOCOS DE CONCRETO CELULAR 20X30X60CM, ESPESSURA 20CM, ASSENTADOS COM ARGAMASSA TRACO 1:2:9 (CIMENTO, CAL E AREIA) PREPARO MANUAL</t>
  </si>
  <si>
    <t>73790/2</t>
  </si>
  <si>
    <t>REASSENTAMENTO DE PARALELEPIPEDO SOBRE COLCHAO DE PO DE PEDRA ESPESSURA 10CM, REJUNTADO COM BETUME E PEDRISCO, CONSIDERANDO APROVEITAMENTO DO PARALELEPIPEDO</t>
  </si>
  <si>
    <t>73790/4</t>
  </si>
  <si>
    <t>REASSENTAMENTO DE PARALELEPIPEDO SOBRE COLCHAO DE PO DE PEDRA ESPESSURA 10CM, REJUNTADO COM ARGAMASSA TRACO 1:3 (CIMENTO E AREIA), CONSIDERANDO APROVEITAMENTO DO PARALELEPIPEDO</t>
  </si>
  <si>
    <t>RECOMPOSICAO DE PAVIMENTACAO TIPO BLOKRET SOBRE COLCHAO DE AREIA COM REAPROVEITAMENTO DE MATERIAL</t>
  </si>
  <si>
    <t>83695/1</t>
  </si>
  <si>
    <t>REJUNTAMENTO PAVIMENTACAO PARALELEPIPEDO BETUME CASCALH INCL MATERIAIS</t>
  </si>
  <si>
    <t>RECOMPOSICAO DE REVESTIMENTO PRIMARIO MEDIDO P/ VOLUME COMPACTADO</t>
  </si>
  <si>
    <t>DEMOLIÇÃO DE PAVIMENTAÇÃO ASFÁLTICA COM UTILIZAÇÃO DE MARTELO PERFURADOR, ESPESSURA ATÉ 15 CM, EXCLUSIVE CARGA E TRANSPORTE</t>
  </si>
  <si>
    <t>CONFORMACAO GEOMETRICA DE PLATAFORMA PARA EXECUCAO DE REVESTIMENTO PRIMARIO EM RODOVIAS VICINAIS</t>
  </si>
  <si>
    <t>BASE DE SOLO CIMENTO 2% MISTURA EM USINA, COMPACTACAO 100% PROCTOR INTERMEDIARIO, EXCLUSIVE ESCAVACAO, CARGA E TRANSPORTE DO SOLO</t>
  </si>
  <si>
    <t>BASE DE SOLO CIMENTO 4% MISTURA EM USINA, COMPACTACAO 100% PROCTOR NORMAL, EXCLUSIVE ESCAVACAO, CARGA E TRANSPORTE DO SOLO</t>
  </si>
  <si>
    <t>BASE DE SOLO CIMENTO 6% COM MISTURA EM USINA, COMPACTACAO 100% PROCTOR NORMAL, EXCLUSIVE ESCAVACAO, CARGA E TRANSPORTE DO SOLO</t>
  </si>
  <si>
    <t>BASE DE SOLO - BRITA (40/60), MISTURA EM USINA, COMPACTACAO 100% PROCTOR MODIFICADO, EXCLUSIVE ESCAVACAO, CARGA E TRANSPORTE</t>
  </si>
  <si>
    <t>BASE DE SOLO - BRITA (50/50), MISTURA EM USINA, COMPACTACAO 100% PROCTOR MODIFICADO, EXCLUSIVE ESCAVACAO, CARGA E TRANSPORTE</t>
  </si>
  <si>
    <t>REGULARIZACAO E COMPACTACAO DE SUBLEITO ATE 20 CM DE ESPESSURA</t>
  </si>
  <si>
    <t>EXECUÇÃO E COMPACTAÇÃO DE BASE E OU SUB BASE COM SOLO ESTABILIZADO GRANULOMETRICAMENTE - EXCLUSIVE ESCAVAÇÃO, CARGA E TRANSPORTE E SOLO. AF_09/2017</t>
  </si>
  <si>
    <t>EXECUÇÃO E COMPACTAÇÃO DE BASE E OU SUB BASE COM SOLO PREDOMINANTEMENTE ARENOSO - EXCLUSIVE ESCAVAÇÃO, CARGA E TRANSPORTE E SOLO. AF_09/2017</t>
  </si>
  <si>
    <t>EXECUÇÃO E COMPACTAÇÃO DE BASE E OU SUB BASE COM SOLO MELHORADO COM CIMENTO (TEOR DE 2%) - EXCLUSIVE ESCAVAÇÃO, CARGA E TRANSPORTE E SOLO. AF_09/2017</t>
  </si>
  <si>
    <t>EXECUÇÃO E COMPACTAÇÃO DE BASE E OU SUB BASE COM SOLO MELHORADO COM CIMENTO (TEOR DE 4%) - EXCLUSIVE ESCAVAÇÃO, CARGA E TRANSPORTE E SOLO. AF_09/2017</t>
  </si>
  <si>
    <t>EXECUÇÃO E COMPACTAÇÃO DE BASE E OU SUB BASE COM SOLO CIMENTO (TEOR DE CIMENTO IGUAL A 6%) - EXCLUSIVE ESCAVAÇÃO, CARGA E TRANSPORTE E SOLO. AF_09/2017</t>
  </si>
  <si>
    <t>EXECUÇÃO E COMPACTAÇÃO DE BASE E OU SUB BASE COM SOLO CIMENTO (TEOR DE CIMENTO IGUAL A 8%) - EXCLUSIVE ESCAVAÇÃO, CARGA E TRANSPORTE E SOLO. AF_09/2017</t>
  </si>
  <si>
    <t>EXECUÇÃO E COMPACTAÇÃO DE BASE E OU SUB BASE COM BRITA GRADUADA SIMPLES - EXCLUSIVE CARGA E TRANSPORTE. AF_09/2017</t>
  </si>
  <si>
    <t>EXECUÇÃO E COMPACTAÇÃO DE BASE E OU SUB BASE COM BRITA GRADUADA TRATADA COM CIMENTO - EXCLUSIVE CARGA E TRANSPORTE. AF_09/2017</t>
  </si>
  <si>
    <t>EXECUÇÃO E COMPACTAÇÃO DE BASE E OU SUB BASE COM CONCRETO COMPACTADO COM ROLO - EXCLUSIVE CARGA E TRANSPORTE. AF_09/2017</t>
  </si>
  <si>
    <t>EXECUÇÃO E COMPACTAÇÃO DE BASE E OU SUB BASE COM PEDRA RACHÃO - EXCLUSIVE ESCAVAÇÃO, CARGA E TRANSPORTE. AF_09/2017</t>
  </si>
  <si>
    <t>EXECUÇÃO E COMPACTAÇÃO DE BASE E OU SUB BASE COM MACADAME SECO - EXCLUSIVE ESCAVAÇÃO, CARGA E TRANSPORTE. AF_09/2017</t>
  </si>
  <si>
    <t>EXECUÇÃO DE IMPRIMAÇÃO COM ASFALTO DILUÍDO CM-30. AF_09/2017</t>
  </si>
  <si>
    <t>EXECUÇÃO DE IMPRIMAÇÃO LIGANTE COM EMULSÃO ASFÁLTICA RR-2C. AF_09/2017</t>
  </si>
  <si>
    <t>PAVIMENTO EM PARALELEPIPEDO SOBRE COLCHAO DE AREIA REJUNTADO COM ARGAMASSA DE CIMENTO E AREIA NO TRAÇO 1:3 (PEDRAS PEQUENAS 30 A 35 PECAS POR M2)</t>
  </si>
  <si>
    <t>PINTURA DE LIGACAO COM EMULSAO RR-1C</t>
  </si>
  <si>
    <t>PINTURA DE LIGACAO COM EMULSAO RR-2C</t>
  </si>
  <si>
    <t>CONTENCAO LATERAL COM SOLO LOCAL PARA PAVIMENTO POLIEDRICO</t>
  </si>
  <si>
    <t>CORTE E PREPARO DE CORDAO DE PEDRA PARA PAVIMENTO POLIEDRICO</t>
  </si>
  <si>
    <t>CORTE E PREPARO DE PEDRA PARA PAVIMENTO POLIEDRICO</t>
  </si>
  <si>
    <t>DESMONTE MANUAL DE PEDRA PARA PAVIMENTO POLIEDRICO</t>
  </si>
  <si>
    <t>EXTRACAO, CARGA E ASSENTAMENTO DE CORDAO DE PEDRA PARA PAVIMENTO POLIEDRICO, EXCLUSIVE TRANSPORTE DE PEDRA E INDENIZACAO PEDREIRA</t>
  </si>
  <si>
    <t>EXTRACAO, CARGA, PREPARO E ASSENTAMENTO DE PEDRAS POLIEDRICAS, EXCLUSIVE TRANSPORTE DE PEDRA E INDENIZACAO PEDREIRA</t>
  </si>
  <si>
    <t>73760/1</t>
  </si>
  <si>
    <t>CAPA SELANTE COMPREENDENDO APLICAÇÃO DE ASFALTO NA PROPORÇÃO DE 0,7 A 1,5L / M2, DISTRIBUIÇÃO DE AGREGADOS DE 5 A 15KG/M2 E COMPACTAÇÃO COM ROLO - COM USO DA EMULSAO RR-2C, INCLUSO APLICACAO E COMPACTACAO</t>
  </si>
  <si>
    <t>73849/1</t>
  </si>
  <si>
    <t>AREIA ASFALTO A QUENTE (AAUQ) COM CAP 50/70, INCLUSO USINAGEM E APLICACAO, EXCLUSIVE TRANSPORTE</t>
  </si>
  <si>
    <t>73849/2</t>
  </si>
  <si>
    <t>AREIA ASFALTO A FRIO (AAUF), COM EMULSAO RR-2C INCLUSO USINAGEM E APLICACAO, EXCLUSIVE TRANSPORTE</t>
  </si>
  <si>
    <t>EXECUÇÃO DE PAVIMENTO EM PISO INTERTRAVADO, COM BLOCO PISOGRAMA DE 35 X 25 CM, ESPESSURA 6 CM. AF_12/2015</t>
  </si>
  <si>
    <t>EXECUÇÃO DE PAVIMENTO EM PISO INTERTRAVADO, COM BLOCO PISOGRAMA DE 35 X 25 CM, ESPESSURA 8 CM. AF_12/2015</t>
  </si>
  <si>
    <t>EXECUÇÃO DE PAVIMENTO EM PISO INTERTRAVADO, COM BLOCO SEXTAVADO DE 25 X 25 CM, ESPESSURA 6 CM. AF_12/2015</t>
  </si>
  <si>
    <t>EXECUÇÃO DE PAVIMENTO EM PISO INTERTRAVADO, COM BLOCO SEXTAVADO DE 25 X 25 CM, ESPESSURA 8 CM. AF_12/2015</t>
  </si>
  <si>
    <t>EXECUÇÃO DE PAVIMENTO EM PISO INTERTRAVADO, COM BLOCO SEXTAVADO DE 25 X 25 CM, ESPESSURA 10 CM. AF_12/2015</t>
  </si>
  <si>
    <t>EXECUÇÃO DE PASSEIO EM PISO INTERTRAVADO, COM BLOCO RETANGULAR COR NATURAL DE 20 X 10 CM, ESPESSURA 6 CM. AF_12/2015</t>
  </si>
  <si>
    <t>EXECUÇÃO DE PÁTIO/ESTACIONAMENTO EM PISO INTERTRAVADO, COM BLOCO RETANGULAR COR NATURAL DE 20 X 10 CM, ESPESSURA 6 CM. AF_12/2015</t>
  </si>
  <si>
    <t>EXECUÇÃO DE PÁTIO/ESTACIONAMENTO EM PISO INTERTRAVADO, COM BLOCO RETANGULAR COR NATURAL DE 20 X 10 CM, ESPESSURA 8 CM. AF_12/2015</t>
  </si>
  <si>
    <t>EXECUÇÃO DE VIA EM PISO INTERTRAVADO, COM BLOCO RETANGULAR COR NATURAL DE 20 X 10 CM, ESPESSURA 8 CM. AF_12/2015</t>
  </si>
  <si>
    <t>EXECUÇÃO DE PÁTIO/ESTACIONAMENTO EM PISO INTERTRAVADO, COM BLOCO RETANGULAR DE 20 X 10 CM, ESPESSURA 10 CM. AF_12/2015</t>
  </si>
  <si>
    <t>EXECUÇÃO DE VIA EM PISO INTERTRAVADO, COM BLOCO RETANGULAR DE 20 X 10 CM, ESPESSURA 10 CM. AF_12/2015</t>
  </si>
  <si>
    <t>EXECUÇÃO DE PASSEIO EM PISO INTERTRAVADO, COM BLOCO 16 FACES DE 22 X 11 CM, ESPESSURA 6 CM. AF_12/2015</t>
  </si>
  <si>
    <t>EXECUÇÃO DE PÁTIO/ESTACIONAMENTO EM PISO INTERTRAVADO, COM BLOCO 16 FACES DE 22 X 11 CM, ESPESSURA 6 CM. AF_12/2015</t>
  </si>
  <si>
    <t>EXECUÇÃO DE PÁTIO/ESTACIONAMENTO EM PISO INTERTRAVADO, COM BLOCO 16 FACES DE 22 X 11 CM, ESPESSURA 8 CM. AF_12/2015</t>
  </si>
  <si>
    <t>EXECUÇÃO DE VIA EM PISO INTERTRAVADO, COM BLOCO 16 FACES DE 22 X 11 CM, ESPESSURA 8 CM. AF_12/2015</t>
  </si>
  <si>
    <t>EXECUÇÃO DE PÁTIO/ESTACIONAMENTO EM PISO INTERTRAVADO, COM BLOCO 16 FACES DE 22 X 11 CM, ESPESSURA 10 CM. AF_12/2015</t>
  </si>
  <si>
    <t>EXECUÇÃO DE VIA EM PISO INTERTRAVADO, COM BLOCO 16 FACES DE 22 X 11 CM, ESPESSURA 10 CM. AF_12/2015</t>
  </si>
  <si>
    <t>EXECUÇÃO DE PASSEIO EM PISO INTERTRAVADO, COM BLOCO RETANGULAR COLORIDO DE 20 X 10 CM, ESPESSURA 6 CM. AF_12/2015</t>
  </si>
  <si>
    <t>EXECUÇÃO DE PÁTIO/ESTACIONAMENTO EM PISO INTERTRAVADO, COM BLOCO RETANGULAR COLORIDO DE 20 X 10 CM, ESPESSURA 6 CM. AF_12/2015</t>
  </si>
  <si>
    <t>EXECUÇÃO DE PÁTIO/ESTACIONAMENTO EM PISO INTERTRAVADO, COM BLOCO RETANGULAR COLORIDO DE 20 X 10 CM, ESPESSURA 8 CM. AF_12/2015</t>
  </si>
  <si>
    <t>EXECUÇÃO DE VIA EM PISO INTERTRAVADO, COM BLOCO RETANGULAR COLORIDO DE 20 X 10 CM, ESPESSURA 8 CM. AF_12/2015</t>
  </si>
  <si>
    <t>EXECUÇÃO DE JUNTAS DE CONTRAÇÃO PARA PAVIMENTOS DE CONCRETO. AF_11/2017</t>
  </si>
  <si>
    <t>APLICAÇÃO DE GRAXA EM BARRAS DE TRANSFERÊNCIA PARA EXECUÇÃO DE PAVIMENTO DE CONCRETO. AF_11/2017</t>
  </si>
  <si>
    <t>BARRAS DE LIGAÇÃO, AÇO CA-50 DE 10 MM, PARA EXECUÇÃO DE PAVIMENTO DE CONCRETO  FORNECIMENTO E INSTALAÇÃO. AF_11/2017</t>
  </si>
  <si>
    <t>CONSTRUÇÃO DE PAVIMENTO COM TRATAMENTO SUPERFICIAL SIMPLES, COM EMULSÃO ASFÁLTICA RR-2C. AF_01/2018</t>
  </si>
  <si>
    <t>CONSTRUÇÃO DE PAVIMENTO COM TRATAMENTO SUPERFICIAL SIMPLES, COM EMULSÃO ASFÁLTICA RR-2C, COM BANHO DILUÍDO. AF_01/2018</t>
  </si>
  <si>
    <t>CONSTRUÇÃO DE PAVIMENTO COM TRATAMENTO SUPERFICIAL DUPLO, COM EMULSÃO ASFÁLTICA RR-2C. AF_01/2018</t>
  </si>
  <si>
    <t>CONSTRUÇÃO DE PAVIMENTO COM TRATAMENTO SUPERFICIAL DUPLO, COM EMULSÃO ASFÁLTICA RR-2C, COM BANHO DILUÍDO. AF_01/2018</t>
  </si>
  <si>
    <t>CONSTRUÇÃO DE PAVIMENTO COM TRATAMENTO SUPERFICIAL DUPLO, COM EMULSÃO ASFÁLTICA RR-2C, COM CAPA SELANTE. AF_01/2018</t>
  </si>
  <si>
    <t>CONSTRUÇÃO DE PAVIMENTO COM TRATAMENTO SUPERFICIAL TRIPLO, COM EMULSÃO ASFÁLTICA RR-2C. AF_01/2018</t>
  </si>
  <si>
    <t>CONSTRUÇÃO DE PAVIMENTO COM TRATAMENTO SUPERFICIAL TRIPLO, COM EMULSÃO ASFÁLTICA RR-2C, COM BANHO DILUÍDO. AF_01/2018</t>
  </si>
  <si>
    <t>CONSTRUÇÃO DE PAVIMENTO COM TRATAMENTO SUPERFICIAL TRIPLO, COM EMULSÃO ASFÁLTICA RR-2C, COM CAPA SELANTE. AF_01/2018</t>
  </si>
  <si>
    <t>RECONSTRUÇÃO DE PAVIMENTO COM TRATAMENTO SUPERFICIAL SIMPLES, COM EMULSÃO ASFÁLTICA RR-2C. AF_01/2018</t>
  </si>
  <si>
    <t>RECONSTRUÇÃO DE PAVIMENTO COM TRATAMENTO SUPERFICIAL SIMPLES, COM EMULSÃO ASFÁLTICA RR-2C, COM BANHO DILUÍDO. AF_01/2018</t>
  </si>
  <si>
    <t>RECONSTRUÇÃO DE PAVIMENTO COM TRATAMENTO SUPERFICIAL DUPLO, COM EMULSÃO ASFÁLTICA RR-2C. AF_01/2018</t>
  </si>
  <si>
    <t>RECONSTRUÇÃO DE PAVIMENTO COM TRATAMENTO SUPERFICIAL DUPLO, COM EMULSÃO ASFÁLTICA RR-2C, COM BANHO DILUÍDO. AF_01/2018</t>
  </si>
  <si>
    <t>RECONSTRUÇÃO DE PAVIMENTO COM TRATAMENTO SUPERFICIAL DUPLO, COM EMULSÃO ASFÁLTICA RR-2C, COM CAPA SELANTE. AF_01/2018</t>
  </si>
  <si>
    <t>RECONSTRUÇÃO DE PAVIMENTO COM TRATAMENTO SUPERFICIAL TRIPLO, COM EMULSÃO ASFÁLTICA RR-2C. AF_01/2018</t>
  </si>
  <si>
    <t>RECONSTRUÇÃO DE PAVIMENTO COM TRATAMENTO SUPERFICIAL TRIPLO, COM EMULSÃO ASFÁLTICA RR-2C, COM BANHO DILUÍDO. AF_01/2018</t>
  </si>
  <si>
    <t>RECONSTRUÇÃO DE PAVIMENTO COM TRATAMENTO SUPERFICIAL TRIPLO, COM EMULSÃO ASFÁLTICA RR-2C, COM CAPA SELANTE. AF_01/2018</t>
  </si>
  <si>
    <t>SINALIZACAO HORIZONTAL COM TINTA RETRORREFLETIVA A BASE DE RESINA ACRILICA COM MICROESFERAS DE VIDRO</t>
  </si>
  <si>
    <t>CAIACAO EM MEIO FIO</t>
  </si>
  <si>
    <t>73770/1</t>
  </si>
  <si>
    <t>BARREIRA PRE-MOLDADA EXTERNA CONCRETO ARMADO 0,25X0,40X1,14M FCK=25MPA ACO CA-50 INCL VIGOTA HORIZONTAL MONTANTE A CADA 1,00M  FERROS DE LIGACAO E MATERIAIS.</t>
  </si>
  <si>
    <t>73770/2</t>
  </si>
  <si>
    <t>BARREIRA DUPLA PRE-MOL INTER CONCRETO ARMADO 0,15X0,65X0,77M FCK=25MPA ACO CA-50 INCL FERROS DE LIGACAO E MATERIAIS.</t>
  </si>
  <si>
    <t>83696/1</t>
  </si>
  <si>
    <t>PINTURA GUARDA-CORPO GUARDA-RODA E MURETA PROTECAO COM CAL EM PONTES EVIADUTOS MEDIDA PELO DOBRO DA AREA TOTAL (LARGURAXALTURA).</t>
  </si>
  <si>
    <t>USINAGEM DE CBUQ COM CAP 50/70, PARA CAPA DE ROLAMENTO</t>
  </si>
  <si>
    <t>USINAGEM DE CBUQ COM CAP 50/70, PARA BINDER</t>
  </si>
  <si>
    <t>73759/2</t>
  </si>
  <si>
    <t>PRE-MISTURADO A FRIO COM EMULSAO RM-1C, INCLUSO USINAGEM E APLICACAO, EXCLUSIVE TRANSPORTE</t>
  </si>
  <si>
    <t>CONSTRUÇÃO DE PAVIMENTO COM APLICAÇÃO DE CONCRETO BETUMINOSO USINADO A QUENTE (CBUQ), CAMADA DE ROLAMENTO, COM ESPESSURA DE 3,0 CM - EXCLUSIVE TRANSPORTE. AF_03/2017</t>
  </si>
  <si>
    <t>CONSTRUÇÃO DE PAVIMENTO COM APLICAÇÃO DE CONCRETO BETUMINOSO USINADO A QUENTE (CBUQ), BINDER, COM ESPESSURA DE 3,0 CM - EXCLUSIVE TRANSPORTE. AF_03/2017</t>
  </si>
  <si>
    <t>CONSTRUÇÃO DE PAVIMENTO COM APLICAÇÃO DE CONCRETO BETUMINOSO USINADO A QUENTE (CBUQ), CAMADA DE ROLAMENTO, COM ESPESSURA DE 4,0 CM - EXCLUSIVE TRANSPORTE. AF_03/2017</t>
  </si>
  <si>
    <t>CONSTRUÇÃO DE PAVIMENTO COM APLICAÇÃO DE CONCRETO BETUMINOSO USINADO A QUENTE (CBUQ), BINDER, COM ESPESSURA DE 4,0 CM - EXCLUSIVE TRANSPORTE. AF_03/2017</t>
  </si>
  <si>
    <t>CONSTRUÇÃO DE PAVIMENTO COM APLICAÇÃO DE CONCRETO BETUMINOSO USINADO A QUENTE (CBUQ), CAMADA DE ROLAMENTO, COM ESPESSURA DE 5,0 CM - EXCLUSIVE TRANSPORTE. AF_03/2017</t>
  </si>
  <si>
    <t>CONSTRUÇÃO DE PAVIMENTO COM APLICAÇÃO DE CONCRETO BETUMINOSO USINADO A QUENTE (CBUQ), BINDER, COM ESPESSURA DE 5,0 CM - EXCLUSIVE TRANSPORTE. AF_03/2017</t>
  </si>
  <si>
    <t>CONSTRUÇÃO DE PAVIMENTO COM APLICAÇÃO DE CONCRETO BETUMINOSO USINADO A QUENTE (CBUQ), CAMADA DE ROLAMENTO, COM ESPESSURA DE 6,0 CM - EXCLUSIVE TRANSPORTE. AF_03/2017</t>
  </si>
  <si>
    <t>CONSTRUÇÃO DE PAVIMENTO COM APLICAÇÃO DE CONCRETO BETUMINOSO USINADO A QUENTE (CBUQ), BINDER, COM ESPESSURA DE 6,0 CM - EXCLUSIVE TRANSPORTE. AF_03/2017</t>
  </si>
  <si>
    <t>CONSTRUÇÃO DE PAVIMENTO COM APLICAÇÃO DE CONCRETO BETUMINOSO USINADO A QUENTE (CBUQ), CAMADA DE ROLAMENTO, COM ESPESSURA DE 7,0 CM - EXCLUSIVE TRANSPORTE. AF_03/2017</t>
  </si>
  <si>
    <t>CONSTRUÇÃO DE PAVIMENTO COM APLICAÇÃO DE CONCRETO BETUMINOSO USINADO A QUENTE (CBUQ), BINDER, COM ESPESSURA DE 7,0 CM - EXCLUSIVE TRANSPORTE. AF_03/2017</t>
  </si>
  <si>
    <t>FRESAGEM DE PAVIMENTO ASFÁLTICO (PROFUNDIDADE 5,0 CM), EM LOCAIS COM NIVEL BAIXO DE INTERFERÊNCIA. AF_03/2017</t>
  </si>
  <si>
    <t>FRESAGEM DE PAVIMENTO ASFÁLTICO (PROFUNDIDADE 5,0 CM), EM LOCAIS COM NIVEL ALTO DE INTERFERÊNCIA. AF_03/2017</t>
  </si>
  <si>
    <t>USINAGEM DE BRITA GRADUADA SIMPLES, UTILIZANDO BRITA COMERCIAL COM USINA 300 T/H. AF_06/2017</t>
  </si>
  <si>
    <t>USINAGEM DE BRITA GRADUADA TRATADA COM CIMENTO, UTILIZANDO BRITA COMERCIAL COM USINA 300 T/H. AF_06/2017</t>
  </si>
  <si>
    <t>USINAGEM DE CONCRETO PARA COMPACTAÇÃO COM ROLO, UTILIZANDO BRITA COMERCIAL. AF_06/2017</t>
  </si>
  <si>
    <t>CAIACAO INT OU EXT SOBRE REVESTIMENTO LISO C/ADOCAO DE FIXADOR COM    COM DUAS DEMAOS</t>
  </si>
  <si>
    <t>PINTURA DE SUPERFICIE C/TINTA GRAFITE</t>
  </si>
  <si>
    <t>74133/1</t>
  </si>
  <si>
    <t>EMASSAMENTO COM MASSA A OLEO, UMA DEMAO</t>
  </si>
  <si>
    <t>74133/2</t>
  </si>
  <si>
    <t>EMASSAMENTO COM MASSA A OLEO, DUAS DEMAOS</t>
  </si>
  <si>
    <t>EMASSAMENTO COM MASSA EPOXI, 2 DEMAOS</t>
  </si>
  <si>
    <t>79494/1</t>
  </si>
  <si>
    <t>PINTURA DE QUADRO ESCOLAR COM TINTA ESMALTE ACABAMENTO FOSCO, DUAS DEMAOS SOBRE MASSA ACRILICA</t>
  </si>
  <si>
    <t>PINTURA COM TINTA IMPERMEAVEL MINERAL EM PO, DUAS DEMAOS</t>
  </si>
  <si>
    <t>APLICAÇÃO MANUAL DE FUNDO SELADOR ACRÍLICO EM PANOS COM PRESENÇA DE VÃOS DE EDIFÍCIOS DE MÚLTIPLOS PAVIMENTOS. AF_06/2014</t>
  </si>
  <si>
    <t>APLICAÇÃO MANUAL DE FUNDO SELADOR ACRÍLICO EM PANOS CEGOS DE FACHADA (SEM PRESENÇA DE VÃOS) DE EDIFÍCIOS DE MÚLTIPLOS PAVIMENTOS. AF_06/2014</t>
  </si>
  <si>
    <t>APLICAÇÃO MANUAL DE FUNDO SELADOR ACRÍLICO EM SUPERFÍCIES EXTERNAS DE SACADA DE EDIFÍCIOS DE MÚLTIPLOS PAVIMENTOS. AF_06/2014</t>
  </si>
  <si>
    <t>APLICAÇÃO MANUAL DE FUNDO SELADOR ACRÍLICO EM SUPERFÍCIES INTERNAS DA SACADA DE EDIFÍCIOS DE MÚLTIPLOS PAVIMENTOS. AF_06/2014</t>
  </si>
  <si>
    <t>APLICAÇÃO MANUAL DE FUNDO SELADOR ACRÍLICO EM PAREDES EXTERNAS DE CASAS. AF_06/2014</t>
  </si>
  <si>
    <t>APLICAÇÃO MANUAL DE PINTURA COM TINTA TEXTURIZADA ACRÍLICA EM PANOS COM PRESENÇA DE VÃOS DE EDIFÍCIOS DE MÚLTIPLOS PAVIMENTOS, UMA COR. AF_06/2014</t>
  </si>
  <si>
    <t>APLICAÇÃO MANUAL DE PINTURA COM TINTA TEXTURIZADA ACRÍLICA EM PANOS CEGOS DE FACHADA (SEM PRESENÇA DE VÃOS) DE EDIFÍCIOS DE MÚLTIPLOS PAVIMENTOS, UMA COR. AF_06/2014</t>
  </si>
  <si>
    <t>APLICAÇÃO MANUAL DE PINTURA COM TINTA TEXTURIZADA ACRÍLICA EM SUPERFÍCIES EXTERNAS DE SACADA DE EDIFÍCIOS DE MÚLTIPLOS PAVIMENTOS, UMA COR. AF_06/2014</t>
  </si>
  <si>
    <t>APLICAÇÃO MANUAL DE PINTURA COM TINTA TEXTURIZADA ACRÍLICA EM SUPERFÍCIES INTERNAS DA SACADA DE EDIFÍCIOS DE MÚLTIPLOS PAVIMENTOS, UMA COR. AF_06/2014</t>
  </si>
  <si>
    <t>APLICAÇÃO MANUAL DE PINTURA COM TINTA TEXTURIZADA ACRÍLICA EM PAREDES EXTERNAS DE CASAS, UMA COR. AF_06/2014</t>
  </si>
  <si>
    <t>APLICAÇÃO MANUAL DE PINTURA COM TINTA TEXTURIZADA ACRÍLICA EM PANOS COM PRESENÇA DE VÃOS DE EDIFÍCIOS DE MÚLTIPLOS PAVIMENTOS, DUAS CORES. AF_06/2014</t>
  </si>
  <si>
    <t>APLICAÇÃO MANUAL DE PINTURA COM TINTA TEXTURIZADA ACRÍLICA EM PANOS CEGOS DE FACHADA (SEM PRESENÇA DE VÃOS) DE EDIFÍCIOS DE MÚLTIPLOS PAVIMENTOS, DUAS CORES. AF_06/2014</t>
  </si>
  <si>
    <t>APLICAÇÃO MANUAL DE PINTURA COM TINTA TEXTURIZADA ACRÍLICA EM SUPERFÍCIES EXTERNAS DE SACADA DE EDIFÍCIOS DE MÚLTIPLOS PAVIMENTOS, DUAS CORES. AF_06/2014</t>
  </si>
  <si>
    <t>APLICAÇÃO MANUAL DE PINTURA COM TINTA TEXTURIZADA ACRÍLICA EM SUPERFÍCIES INTERNAS DA SACADA DE EDIFÍCIOS DE MÚLTIPLOS PAVIMENTOS, DUAS CORES. AF_06/2014</t>
  </si>
  <si>
    <t>APLICAÇÃO MANUAL DE PINTURA COM TINTA TEXTURIZADA ACRÍLICA EM PAREDES EXTERNAS DE CASAS, DUAS CORES. AF_06/2014</t>
  </si>
  <si>
    <t>APLICAÇÃO MANUAL DE PINTURA COM TINTA TEXTURIZADA ACRÍLICA EM MOLDURAS DE EPS, PRÉ-FABRICADOS, OU OUTROS. AF_06/2014</t>
  </si>
  <si>
    <t>APLICAÇÃO DE FUNDO SELADOR LÁTEX PVA EM TETO, UMA DEMÃO. AF_06/2014</t>
  </si>
  <si>
    <t>APLICAÇÃO DE FUNDO SELADOR LÁTEX PVA EM PAREDES, UMA DEMÃO. AF_06/2014</t>
  </si>
  <si>
    <t>APLICAÇÃO DE FUNDO SELADOR ACRÍLICO EM TETO, UMA DEMÃO. AF_06/2014</t>
  </si>
  <si>
    <t>APLICAÇÃO DE FUNDO SELADOR ACRÍLICO EM PAREDES, UMA DEMÃO. AF_06/2014</t>
  </si>
  <si>
    <t>APLICAÇÃO MANUAL DE PINTURA COM TINTA LÁTEX PVA EM TETO, DUAS DEMÃOS. AF_06/2014</t>
  </si>
  <si>
    <t>APLICAÇÃO MANUAL DE PINTURA COM TINTA LÁTEX PVA EM PAREDES, DUAS DEMÃOS. AF_06/2014</t>
  </si>
  <si>
    <t>APLICAÇÃO MANUAL DE PINTURA COM TINTA LÁTEX ACRÍLICA EM TETO, DUAS DEMÃOS. AF_06/2014</t>
  </si>
  <si>
    <t>APLICAÇÃO MANUAL DE PINTURA COM TINTA LÁTEX ACRÍLICA EM PAREDES, DUAS DEMÃOS. AF_06/2014</t>
  </si>
  <si>
    <t>APLICAÇÃO MECÂNICA DE PINTURA COM TINTA LÁTEX PVA EM TETO, DUAS DEMÃOS. AF_06/2014</t>
  </si>
  <si>
    <t>APLICAÇÃO MECÂNICA DE PINTURA COM TINTA LÁTEX PVA EM PAREDES, DUAS DEMÃOS. AF_06/2014</t>
  </si>
  <si>
    <t>APLICAÇÃO MECÂNICA DE PINTURA COM TINTA LÁTEX ACRÍLICA EM TETO, DUAS DEMÃOS. AF_06/2014</t>
  </si>
  <si>
    <t>APLICAÇÃO MECÂNICA DE PINTURA COM TINTA LÁTEX ACRÍLICA EM PAREDES, DUAS DEMÃOS. AF_06/2014</t>
  </si>
  <si>
    <t>APLICAÇÃO E LIXAMENTO DE MASSA LÁTEX EM TETO, UMA DEMÃO. AF_06/2014</t>
  </si>
  <si>
    <t>APLICAÇÃO E LIXAMENTO DE MASSA LÁTEX EM PAREDES, UMA DEMÃO. AF_06/2014</t>
  </si>
  <si>
    <t>APLICAÇÃO E LIXAMENTO DE MASSA LÁTEX EM TETO, DUAS DEMÃOS. AF_06/2014</t>
  </si>
  <si>
    <t>APLICAÇÃO E LIXAMENTO DE MASSA LÁTEX EM PAREDES, DUAS DEMÃOS. AF_06/2014</t>
  </si>
  <si>
    <t>TEXTURA ACRÍLICA, APLICAÇÃO MANUAL EM PAREDE, UMA DEMÃO. AF_09/2016</t>
  </si>
  <si>
    <t>TEXTURA ACRÍLICA, APLICAÇÃO MANUAL EM TETO, UMA DEMÃO. AF_09/2016</t>
  </si>
  <si>
    <t>APLICAÇÃO MANUAL DE TINTA LÁTEX ACRÍLICA EM PANOS COM PRESENÇA DE VÃOS DE EDIFÍCIOS DE MÚLTIPLOS PAVIMENTOS, DUAS DEMÃOS. AF_11/2016</t>
  </si>
  <si>
    <t>APLICAÇÃO MANUAL DE TINTA LÁTEX ACRÍLICA EM PANOS SEM PRESENÇA DE VÃOS DE EDIFÍCIOS DE MÚLTIPLOS PAVIMENTOS, DUAS DEMÃOS. AF_11/2016</t>
  </si>
  <si>
    <t>APLICAÇÃO MANUAL DE TINTA LÁTEX ACRÍLICA EM SUPERFÍCIES EXTERNAS DE SACADA DE EDIFÍCIOS DE MÚLTIPLOS PAVIMENTOS, DUAS DEMÃOS. AF_11/2016</t>
  </si>
  <si>
    <t>APLICAÇÃO MANUAL DE TINTA LÁTEX ACRÍLICA EM SUPERFÍCIES INTERNAS DE SACADA DE EDIFÍCIOS DE MÚLTIPLOS PAVIMENTOS, DUAS DEMÃOS. AF_11/2016</t>
  </si>
  <si>
    <t>APLICAÇÃO MANUAL DE TINTA LÁTEX ACRÍLICA EM PAREDE EXTERNAS DE CASAS, DUAS DEMÃOS. AF_11/2016</t>
  </si>
  <si>
    <t>APLICAÇÃO MANUAL DE MASSA ACRÍLICA EM PANOS DE FACHADA COM PRESENÇA DE VÃOS, DE EDIFÍCIOS DE MÚLTIPLOS PAVIMENTOS, UMA DEMÃO. AF_05/2017</t>
  </si>
  <si>
    <t>APLICAÇÃO MANUAL DE MASSA ACRÍLICA EM PANOS DE FACHADA SEM PRESENÇA DE VÃOS, DE EDIFÍCIOS DE MÚLTIPLOS PAVIMENTOS, UMA DEMÃO. AF_05/2017</t>
  </si>
  <si>
    <t>APLICAÇÃO MANUAL DE MASSA ACRÍLICA EM SUPERFÍCIES EXTERNAS DE SACADA DE EDIFÍCIOS DE MÚLTIPLOS PAVIMENTOS, UMA DEMÃO. AF_05/2017</t>
  </si>
  <si>
    <t>APLICAÇÃO MANUAL DE MASSA ACRÍLICA EM SUPERFÍCIES INTERNAS DE SACADA DE EDIFÍCIOS DE MÚLTIPLOS PAVIMENTOS, UMA DEMÃO. AF_05/2017</t>
  </si>
  <si>
    <t>APLICAÇÃO MANUAL DE MASSA ACRÍLICA EM PAREDES EXTERNAS DE CASAS, UMA DEMÃO. AF_05/2017</t>
  </si>
  <si>
    <t>APLICAÇÃO MANUAL DE MASSA ACRÍLICA EM PANOS DE FACHADA COM PRESENÇA DE VÃOS, DE EDIFÍCIOS DE MÚLTIPLOS PAVIMENTOS, DUAS DEMÃOS. AF_05/2017</t>
  </si>
  <si>
    <t>APLICAÇÃO MANUAL DE MASSA ACRÍLICA EM PANOS DE FACHADA SEM PRESENÇA DE VÃOS, DE EDIFÍCIOS DE MÚLTIPLOS PAVIMENTOS, DUAS DEMÃOS. AF_05/2017</t>
  </si>
  <si>
    <t>APLICAÇÃO MANUAL DE MASSA ACRÍLICA EM SUPERFÍCIES EXTERNAS DE SACADA DE EDIFÍCIOS DE MÚLTIPLOS PAVIMENTOS, DUAS DEMÃOS. AF_05/2017</t>
  </si>
  <si>
    <t>APLICAÇÃO MANUAL DE MASSA ACRÍLICA EM SUPERFÍCIES INTERNAS DE SACADA DE EDIFÍCIOS DE MÚLTIPLOS PAVIMENTOS, DUAS DEMÃOS. AF_05/2017</t>
  </si>
  <si>
    <t>APLICAÇÃO MANUAL DE MASSA ACRÍLICA EM PAREDES EXTERNAS DE CASAS, DUAS DEMÃOS. AF_05/2017</t>
  </si>
  <si>
    <t>PINTURA EPOXI, DUAS DEMAOS</t>
  </si>
  <si>
    <t>PINTURA COM TINTA A BASE DE BORRACHA CLORADA, 2 DEMAOS</t>
  </si>
  <si>
    <t>79514/1</t>
  </si>
  <si>
    <t>PINTURA EPOXI, TRES DEMAOS</t>
  </si>
  <si>
    <t>PINTURA EPOXI INCLUSO EMASSAMENTO E FUNDO PREPARADOR</t>
  </si>
  <si>
    <t>TRATAMENTO EM  CONCRETO COM ESTUQUE E LIXAMENTO</t>
  </si>
  <si>
    <t>VERNIZ SINTETICO BRILHANTE EM CONCRETO OU TIJOLO, DUAS DEMAOS</t>
  </si>
  <si>
    <t>VERNIZ POLIURETANO BRILHANTE EM CONCRETO OU TIJOLO, TRES DEMAOS</t>
  </si>
  <si>
    <t>PINTURA EM VERNIZ SINTETICO BRILHANTE EM MADEIRA, TRES DEMAOS</t>
  </si>
  <si>
    <t>VERNIZ SINTETICO EM MADEIRA, DUAS DEMAOS</t>
  </si>
  <si>
    <t>73739/1</t>
  </si>
  <si>
    <t>PINTURA ESMALTE ACETINADO EM MADEIRA, DUAS DEMAOS</t>
  </si>
  <si>
    <t>PINTURA ESMALTE FOSCO PARA MADEIRA, DUAS DEMAOS, SOBRE FUNDO NIVELADOR BRANCO</t>
  </si>
  <si>
    <t>PINTURA ESMALTE ACETINADO PARA MADEIRA, DUAS DEMAOS, SOBRE FUNDO NIVELADOR BRANCO</t>
  </si>
  <si>
    <t>74065/3</t>
  </si>
  <si>
    <t>PINTURA ESMALTE BRILHANTE PARA MADEIRA, DUAS DEMAOS, SOBRE FUNDO NIVELADOR BRANCO</t>
  </si>
  <si>
    <t>PINTURA A OLEO, 1 DEMAO</t>
  </si>
  <si>
    <t>PINTURA A OLEO, 2 DEMAOS</t>
  </si>
  <si>
    <t>PINTURA COM VERNIZ POLIURETANO, 2 DEMAOS</t>
  </si>
  <si>
    <t>79497/1</t>
  </si>
  <si>
    <t>PINTURA A OLEO, 3 DEMAOS</t>
  </si>
  <si>
    <t>VERNIZ SINTETICO BRILHANTE, 2 DEMAOS</t>
  </si>
  <si>
    <t>FUNDO SINTETICO NIVELADOR BRANCO</t>
  </si>
  <si>
    <t>PINTURA ESMALTE FOSCO EM MADEIRA, DUAS DEMAOS</t>
  </si>
  <si>
    <t>PINTURA IMUNIZANTE PARA MADEIRA, DUAS DEMAOS</t>
  </si>
  <si>
    <t>PINTURA VERNIZ POLIURETANO BRILHANTE EM MADEIRA, TRES DEMAOS</t>
  </si>
  <si>
    <t>JATEAMENTO COM AREIA EM ESTRUTURA METALICA</t>
  </si>
  <si>
    <t>73794/1</t>
  </si>
  <si>
    <t>PINTURA COM TINTA PROTETORA ACABAMENTO GRAFITE ESMALTE SOBRE SUPERFICIE METALICA, 2 DEMAOS</t>
  </si>
  <si>
    <t>73865/1</t>
  </si>
  <si>
    <t>FUNDO PREPARADOR PRIMER A BASE DE EPOXI, PARA ESTRUTURA METALICA, UMA DEMAO, ESPESSURA DE 25 MICRA.</t>
  </si>
  <si>
    <t>73924/1</t>
  </si>
  <si>
    <t>PINTURA ESMALTE ALTO BRILHO, DUAS DEMAOS, SOBRE SUPERFICIE METALICA</t>
  </si>
  <si>
    <t>73924/2</t>
  </si>
  <si>
    <t>PINTURA ESMALTE ACETINADO, DUAS DEMAOS, SOBRE SUPERFICIE METALICA</t>
  </si>
  <si>
    <t>73924/3</t>
  </si>
  <si>
    <t>PINTURA ESMALTE FOSCO, DUAS DEMAOS, SOBRE SUPERFICIE METALICA</t>
  </si>
  <si>
    <t>74064/1</t>
  </si>
  <si>
    <t>FUNDO ANTICORROSIVO A BASE DE OXIDO DE FERRO (ZARCAO), DUAS DEMAOS</t>
  </si>
  <si>
    <t>74064/2</t>
  </si>
  <si>
    <t>FUNDO ANTICORROSIVO A BASE DE OXIDO DE FERRO (ZARCAO), UMA DEMAO</t>
  </si>
  <si>
    <t>74145/1</t>
  </si>
  <si>
    <t>PINTURA ESMALTE FOSCO, DUAS DEMAOS, SOBRE SUPERFICIE METALICA, INCLUSO UMA DEMAO DE FUNDO ANTICORROSIVO. UTILIZACAO DE REVOLVER ( AR-COMPRIMIDO).</t>
  </si>
  <si>
    <t>79498/1</t>
  </si>
  <si>
    <t>PINTURA A OLEO BRILHANTE SOBRE SUPERFICIE METALICA, UMA DEMAO INCLUSO UMA DEMAO DE FUNDO ANTICORROSIVO</t>
  </si>
  <si>
    <t>79499/1</t>
  </si>
  <si>
    <t>PINTURA POSTE RETO DE ACO 3,5 A 6M C/1 DEMAO D/TINTA GRAFITE C/PROPRIEDADES DE PRIMER E ACABAMENTO - OBS: C/ALTO TEOR DE ZARCAO</t>
  </si>
  <si>
    <t>79515/1</t>
  </si>
  <si>
    <t>PINTURA COM TINTA PROTETORA ACABAMENTO ALUMINIO, TRES DEMAOS</t>
  </si>
  <si>
    <t>FUNDO PREPARADOR PRIMER SINTETICO, PARA ESTRUTURA METALICA, UMA DEMÃO, ESPESSURA DE 25 MICRA</t>
  </si>
  <si>
    <t>PINTURA COM TINTA PROTETORA ACABAMENTO ALUMINIO, UMA DEMAO SOBRE SUPERFCIE METALICA</t>
  </si>
  <si>
    <t>PINTURA COM TINTA PROTETORA ACABAMENTO ALUMINIO, DUAS DEMAOS SOBRE SUPERFICIE METALICA</t>
  </si>
  <si>
    <t>PINTURA ESMALTE BRILHANTE (2 DEMAOS) SOBRE SUPERFICIE METALICA, INCLUSIVE PROTECAO COM ZARCAO (1 DEMAO)</t>
  </si>
  <si>
    <t>PINTURA ACRILICA DE FAIXAS DE DEMARCACAO EM QUADRA POLIESPORTIVA, 5 CM DE LARGURA</t>
  </si>
  <si>
    <t>73978/1</t>
  </si>
  <si>
    <t>PINTURA HIDROFUGANTE COM SILICONE SOBRE PISO CIMENTADO, UMA DEMAO</t>
  </si>
  <si>
    <t>74245/1</t>
  </si>
  <si>
    <t>PINTURA ACRILICA EM PISO CIMENTADO DUAS DEMAOS</t>
  </si>
  <si>
    <t>PINTURA COM TINTA A BASE DE BORRACHA CLORADA , DE FAIXAS DE DEMARCACAO, EM QUADRA POLIESPORTIVA, 5 CM DE LARGURA.</t>
  </si>
  <si>
    <t>ML</t>
  </si>
  <si>
    <t>79500/2</t>
  </si>
  <si>
    <t>PINTURA ACRILICA EM PISO CIMENTADO, TRES DEMAOS</t>
  </si>
  <si>
    <t>APLICACAO DE VERNIZ POLIURETANO FOSCO SOBRE PISO DE PEDRAS DECORATIVAS, 3 DEMAOS</t>
  </si>
  <si>
    <t>PINTURA ACRILICA PARA SINALIZAÇÃO HORIZONTAL EM PISO CIMENTADO</t>
  </si>
  <si>
    <t>POLIMENTO E ENCERAMENTO DE PISO EM MADEIRA</t>
  </si>
  <si>
    <t>PINTURA PARA TELHAS DE ALUMINIO COM TINTA ESMALTE AUTOMOTIVA</t>
  </si>
  <si>
    <t>PISO CIMENTADO E=1,5CM C/ARGAMASSA 1:3 CIMENTO AREIA ALISADO COLHER   SOBRE BASE EXISTENTE E ARGAMASSA EM PREPARO MECANIZADO</t>
  </si>
  <si>
    <t>PISO CIMENTADO TRAÇO 1:3 (CIMENTO E AREIA) ACABAMENTO LISO PIGMENTADO ESPESSURA 1,5CM COM JUNTAS PLASTICAS DE DILATACAO E ARGAMASSA EM PREPARO MANUAL</t>
  </si>
  <si>
    <t>73922/1</t>
  </si>
  <si>
    <t>PISO CIMENTADO TRACO 1:3 (CIMENTO E AREIA) ACABAMENTO LISO ESPESSURA 3,5CM, PREPARO MANUAL DA ARGAMASSA</t>
  </si>
  <si>
    <t>73922/2</t>
  </si>
  <si>
    <t>PISO CIMENTADO TRACO 1:4 (CIMENTO E AREIA) ACABAMENTO LISO ESPESSURA 2,5CM PREPARO MANUAL DA ARGAMASSA</t>
  </si>
  <si>
    <t>73922/3</t>
  </si>
  <si>
    <t>PISO CIMENTADO TRACO 1:3 (CIMENTO E AREIA) ACABAMENTO LISO ESPESSURA 2,0CM, PREPARO MANUAL DA ARGAMASSA</t>
  </si>
  <si>
    <t>73922/4</t>
  </si>
  <si>
    <t>PISO CIMENTADO TRACO 1:4 (CIMENTO E AREIA) ACABAMENTO LISO ESPESSURA 2,0CM, PREPARO MANUAL DA ARGAMASSA</t>
  </si>
  <si>
    <t>PISO CIMENTADO TRACO 1:3 (CIMENTO E AREIA) ACABAMENTO LISO ESPESSURA 3,0CM, PREPARO MANUAL DA ARGAMASSA</t>
  </si>
  <si>
    <t>73923/1</t>
  </si>
  <si>
    <t>PISO CIMENTADO TRACO 1:4 (CIMENTO E AREIA) ACABAMENTO RUSTICO ESPESSURA 2CM, ARGAMASSA COM PREPARO MANUAL</t>
  </si>
  <si>
    <t>73923/2</t>
  </si>
  <si>
    <t>PISO CIMENTADO TRACO 1:4 (CIMENTO E AREIA), COM ACABAMENTO RUSTICO ESPESSURA 3CM, PREPARO MANUAL</t>
  </si>
  <si>
    <t>73923/3</t>
  </si>
  <si>
    <t>PISO CIMENTADO TRACO 1:3 (CIMENTO E AREIA), COM ACABAMENTO RUSTICO E FRISADO ESPESSURA 2CM, PREPARO MANUAL</t>
  </si>
  <si>
    <t>73974/1</t>
  </si>
  <si>
    <t>PISO CIMENTADO TRACO 1:3 (CIMENTO E AREIA) ACABAMENTO RUSTICO ESPESSURA 2CM, PREPARO MECANICO DA ARGAMASSA</t>
  </si>
  <si>
    <t>73991/1</t>
  </si>
  <si>
    <t>PISO CIMENTADO TRACO 1:4 (CIMENTO E AREIA) COM ACABAMENTO LISO ESPESSURA 1,5CM, PREPARO MANUAL DA ARGAMASSA  INCLUSO ADITIVO IMPERMEABILIZANTE</t>
  </si>
  <si>
    <t>73991/2</t>
  </si>
  <si>
    <t>PISO CIMENTADO TRACO 1:3 (CIMENTO E AREIA) COM ACABAMENTO LISO ESPESSURA 1,5CM PREPARO MANUAL DA ARGAMASSA</t>
  </si>
  <si>
    <t>73991/3</t>
  </si>
  <si>
    <t>PISO CIMENTADO TRACO 1:3 (CIMENTO E AREIA) COM ACABAMENTO LISO ESPESSURA 3CM PREPARO MECANICO ARGAMASSA  INCLUSO ADITIVO IMPERMEABILIZANTE</t>
  </si>
  <si>
    <t>73991/4</t>
  </si>
  <si>
    <t>PISO CIMENTADO TRACO 1:3 (CIMENTO E AREIA) COM ACABAMENTO LISO ESPESSURA 1,5CM, PREPARO MANUAL DA ARGAMASSA INCLUSO ADITIVO IMPERMEABILIZANTE</t>
  </si>
  <si>
    <t>74079/1</t>
  </si>
  <si>
    <t>PISO CIMENTADO TRACO 1:4 (CIMENTO E AREIA) COM ACABAMENTO LISO  ESPESSURA 2,0CM COM JUNTAS PLASTICAS DE DILATACAO E PREPARO MANUAL DA ARGAMASSA</t>
  </si>
  <si>
    <t>76447/1</t>
  </si>
  <si>
    <t>PISO CIMENTADO TRACO 1:3 (CIMENTO E AREIA) ACABAMENTO LISO ESPESSURA 2,5 CM PREPARO MECANICO DA ARGAMASSA</t>
  </si>
  <si>
    <t>76448/1</t>
  </si>
  <si>
    <t>PISO CIMENTADO TRACO 1:4 (CIMENTO E AREIA) ACABAMENTO RUSTICO ESPESSURA 1,5 CM PREPARO MANUAL DA ARGAMASSA</t>
  </si>
  <si>
    <t>76448/2</t>
  </si>
  <si>
    <t>PISO CIMENTADO TRAÇO 1:4 (CIMENTO E AREIA) ACABAMENTO RUSTICO ESPESSURA 3,5 CM PREPARO MANUAL DA ARGAMASSA</t>
  </si>
  <si>
    <t>76448/3</t>
  </si>
  <si>
    <t>PISO CIMENTADO TRAÇO 1:4 (CIMENTO E AREIA) ACABAMENTO RUSTICO ESPESSURA 2,5 CM PREPARO MANUAL DA ARGAMASSA</t>
  </si>
  <si>
    <t>PISO CIMENTADO TRACO 1:3 (CIMENTO E AREIA) ACABAMENTO RUSTICO ESPESSURA 2 CM COM JUNTAS PLASTICAS DE DILATACAO, PREPARO MANUAL DA ARGAMASSA</t>
  </si>
  <si>
    <t>PISO CIMENTADO TRACO 1:3 (CIMENTO/AREIA) ACABAMENTO LISO ESPESSURA 2,0 CM PREPARO MANUAL DA ARGAMASSA INCLUSO ADITIVO IMPERMEABILIZANTE</t>
  </si>
  <si>
    <t>PISO CIMENTADO TRACO 1:3 (CIMENTO E AREIA) COM ACABAMENTO LISO ESPESSURA 3CM COM JUNTAS DE MADEIRA, PREPARO MANUAL DA ARGAMASSA INCLUSO ADITIVO IMPERMEABILIZANTE</t>
  </si>
  <si>
    <t>RECOLOCACAO DE TACOS DE MADEIRA COM REAPROVEITAMENTO DE MATERIAL E ASSENTAMENTO COM ARGAMASSA 1:4 (CIMENTO E AREIA)</t>
  </si>
  <si>
    <t>RECOLOCACAO DE PISO DE TABUAS DE MADEIRA, CONSIDERANDO REAPROVEITAMENTO DO MATERIAL, EXCLUSIVE VIGAMENTO</t>
  </si>
  <si>
    <t>RECOLOCACAO DE PISO DE TABUAS DE MADEIRA, CONSIDERANDO REAPROVEITAMENTO DO MATERIAL, INCLUSIVE VIGAMENTO</t>
  </si>
  <si>
    <t>PISO EM TABUA CORRIDA DE MADEIRA ESPESSURA 2,5CM FIXADO EM PECAS DE MADEIRA E ASSENTADO EM ARGAMASSA TRACO 1:4 (CIMENTO/AREIA)</t>
  </si>
  <si>
    <t>73734/1</t>
  </si>
  <si>
    <t>PISO EM TACO DE MADEIRA 7X21CM, ASSENTADO COM ARGAMASSA TRACO 1:4 (CIMENTO E AREIA MEDIA)</t>
  </si>
  <si>
    <t>PISO EM TACO DE MADEIRA 7X21CM, FIXADO COM COLA BASE DE PVA</t>
  </si>
  <si>
    <t>REVESTIMENTO CERÂMICO PARA PISO COM PLACAS TIPO ESMALTADA EXTRA DE DIMENSÕES 35X35 CM APLICADA EM AMBIENTES DE ÁREA MENOR QUE 5 M2. AF_06/2014</t>
  </si>
  <si>
    <t>REVESTIMENTO CERÂMICO PARA PISO COM PLACAS TIPO ESMALTADA EXTRA DE DIMENSÕES 35X35 CM APLICADA EM AMBIENTES DE ÁREA ENTRE 5 M2 E 10 M2. AF_06/2014</t>
  </si>
  <si>
    <t>REVESTIMENTO CERÂMICO PARA PISO COM PLACAS TIPO ESMALTADA EXTRA DE DIMENSÕES 35X35 CM APLICADA EM AMBIENTES DE ÁREA MAIOR QUE 10 M2. AF_06/2014</t>
  </si>
  <si>
    <t>REVESTIMENTO CERÂMICO PARA PISO COM PLACAS TIPO ESMALTADA EXTRA DE DIMENSÕES 45X45 CM APLICADA EM AMBIENTES DE ÁREA MENOR QUE 5 M2. AF_06/2014</t>
  </si>
  <si>
    <t>REVESTIMENTO CERÂMICO PARA PISO COM PLACAS TIPO ESMALTADA EXTRA DE DIMENSÕES 45X45 CM APLICADA EM AMBIENTES DE ÁREA ENTRE 5 M2 E 10 M2. AF_06/2014</t>
  </si>
  <si>
    <t>REVESTIMENTO CERÂMICO PARA PISO COM PLACAS TIPO ESMALTADA EXTRA DE DIMENSÕES 45X45 CM APLICADA EM AMBIENTES DE ÁREA MAIOR QUE 10 M2. AF_06/2014</t>
  </si>
  <si>
    <t>REVESTIMENTO CERÂMICO PARA PISO COM PLACAS TIPO ESMALTADA EXTRA DE DIMENSÕES 60X60 CM APLICADA EM AMBIENTES DE ÁREA MENOR QUE 5 M2. AF_06/2014</t>
  </si>
  <si>
    <t>REVESTIMENTO CERÂMICO PARA PISO COM PLACAS TIPO ESMALTADA EXTRA DE DIMENSÕES 60X60 CM APLICADA EM AMBIENTES DE ÁREA ENTRE 5 M2 E 10 M2. AF_06/2014</t>
  </si>
  <si>
    <t>REVESTIMENTO CERÂMICO PARA PISO COM PLACAS TIPO ESMALTADA EXTRA DE DIMENSÕES 60X60 CM APLICADA EM AMBIENTES DE ÁREA MAIOR QUE 10 M2. AF_06/2014</t>
  </si>
  <si>
    <t>REVESTIMENTO CERÂMICO PARA PISO COM PLACAS TIPO PORCELANATO DE DIMENSÕES 45X45 CM APLICADA EM AMBIENTES DE ÁREA MENOR QUE 5 M². AF_06/2014</t>
  </si>
  <si>
    <t>REVESTIMENTO CERÂMICO PARA PISO COM PLACAS TIPO PORCELANATO DE DIMENSÕES 45X45 CM APLICADA EM AMBIENTES DE ÁREA ENTRE 5 M² E 10 M². AF_06/2014</t>
  </si>
  <si>
    <t>REVESTIMENTO CERÂMICO PARA PISO COM PLACAS TIPO PORCELANATO DE DIMENSÕES 45X45 CM APLICADA EM AMBIENTES DE ÁREA MAIOR QUE 10 M². AF_06/2014</t>
  </si>
  <si>
    <t>REVESTIMENTO CERÂMICO PARA PISO COM PLACAS TIPO PORCELANATO DE DIMENSÕES 60X60 CM APLICADA EM AMBIENTES DE ÁREA MENOR QUE 5 M². AF_06/2014</t>
  </si>
  <si>
    <t>REVESTIMENTO CERÂMICO PARA PISO COM PLACAS TIPO PORCELANATO DE DIMENSÕES 60X60 CM APLICADA EM AMBIENTES DE ÁREA ENTRE 5 M² E 10 M². AF_06/2014</t>
  </si>
  <si>
    <t>REVESTIMENTO CERÂMICO PARA PISO COM PLACAS TIPO PORCELANATO DE DIMENSÕES 60X60 CM APLICADA EM AMBIENTES DE ÁREA MAIOR QUE 10 M². AF_06/2014</t>
  </si>
  <si>
    <t>(COMPOSIÇÃO REPRESENTATIVA) DO SERVIÇO DE REVESTIMENTO CERÂMICO PARA PISO COM PLACAS TIPO GRÉS DE DIMENSÕES 35X35 CM, PARA EDIFICAÇÃO HABITACIONAL MULTIFAMILIAR (PRÉDIO). AF_11/2014</t>
  </si>
  <si>
    <t>(COMPOSIÇÃO REPRESENTATIVA) DO SERVIÇO DE REVESTIMENTO CERÂMICO PARA PISO COM PLACAS TIPO GRÉS DE DIMENSÕES 35X35 CM, PARA EDIFICAÇÃO HABITACIONAL UNIFAMILIAR (CASA) E EDIFICAÇÃO PÚBLICA PADRÃO. AF_11/2014</t>
  </si>
  <si>
    <t>REVESTIMENTO CERÂMICO PARA PISO COM PLACAS TIPO ESMALTADA PADRÃO POPULAR DE DIMENSÕES 35X35 CM APLICADA EM AMBIENTES DE ÁREA MENOR QUE 5 M2. AF_06/2014</t>
  </si>
  <si>
    <t>REVESTIMENTO CERÂMICO PARA PISO COM PLACAS TIPO ESMALTADA PADRÃO POPULAR DE DIMENSÕES 35X35 CM APLICADA EM AMBIENTES DE ÁREA ENTRE 5 M2 E 10 M2. AF_06/2014</t>
  </si>
  <si>
    <t>REVESTIMENTO CERÂMICO PARA PISO COM PLACAS TIPO ESMALTADA PADRÃO POPULAR DE DIMENSÕES 35X35 CM APLICADA EM AMBIENTES DE ÁREA MAIOR QUE 10 M2. AF_06/2014</t>
  </si>
  <si>
    <t>73743/1</t>
  </si>
  <si>
    <t>PISO EM PEDRA SÃO TOME ASSENTADO SOBRE ARGAMASSA 1:3 (CIMENTO E AREIA) REJUNTADO COM CIMENTO BRANCO</t>
  </si>
  <si>
    <t>73921/2</t>
  </si>
  <si>
    <t>PISO EM PEDRA ARDOSIA ASSENTADO SOBRE ARGAMASSA COLANTE REJUNTADO COM CIMENTO COMUM</t>
  </si>
  <si>
    <t>PISO EM PEDRA PORTUGUESA ASSENTADO SOBRE BASE DE AREIA, REJUNTADO COM CIMENTO COMUM</t>
  </si>
  <si>
    <t>PISO VINILICO SEMIFLEXIVEL PADRAO LISO, ESPESSURA 2MM, FIXADO COM COLA</t>
  </si>
  <si>
    <t>PISO VINILICO SEMIFLEXIVEL PADRAO LISO, ESPESSURA 3,2MM, FIXADO COM COLA</t>
  </si>
  <si>
    <t>PISO DE BORRACHA FRISADO, ESPESSURA 7MM, ASSENTADO COM ARGAMASSA TRACO 1:3 (CIMENTO E AREIA)</t>
  </si>
  <si>
    <t>PISO DE BORRACHA PASTILHADO, ESPESSURA 7MM, ASSENTADO COM ARGAMASSA TRACO 1:3 (CIMENTO E AREIA)</t>
  </si>
  <si>
    <t>73876/1</t>
  </si>
  <si>
    <t>PISO DE BORRACHA PASTILHADO, ESPESSURA 7MM, FIXADO COM COLA</t>
  </si>
  <si>
    <t>PISO DE BORRACHA CANELADA, ESPESSURA 3,5MM, FIXADO COM COLA</t>
  </si>
  <si>
    <t>ASSENTAMENTO DE PISO DE BORRACHA PASTILHADA FIXADO COM COLA</t>
  </si>
  <si>
    <t>TESTEIRA OU RODAPE VINILICO 6CM FIXADO COM COLA</t>
  </si>
  <si>
    <t>PISO INDUSTRIAL DE ALTA RESISTENCIA, ESPESSURA 8MM, INCLUSO JUNTAS DE DILATACAO PLASTICAS E POLIMENTO MECANIZADO</t>
  </si>
  <si>
    <t>PISO INDUSTRIAL ALTA RESISTENCIA, ESPESSURA 12MM, INCLUSO JUNTAS DE DILATACAO PLASTICAS E POLIMENTO MECANIZADO</t>
  </si>
  <si>
    <t>APLICACAO DE TINTA A BASE DE EPOXI SOBRE PISO</t>
  </si>
  <si>
    <t>PISO EM GRANILITE, MARMORITE OU GRANITINA ESPESSURA 8 MM, INCLUSO JUNTAS DE DILATACAO PLASTICAS</t>
  </si>
  <si>
    <t>PISO EM GRANITO BRANCO 50X50CM LEVIGADO ESPESSURA 2CM, ASSENTADO COM ARGAMASSA COLANTE DUPLA COLAGEM, COM REJUNTAMENTO EM CIMENTO BRANCO</t>
  </si>
  <si>
    <t>PISO GRANITO ASSENTADO SOBRE ARGAMASSA CIMENTO / CAL / AREIA TRACO 1:0,25:3 INCLUSIVE REJUNTE EM CIMENTO</t>
  </si>
  <si>
    <t>PISO MARMORE BRANCO ASSENTADO SOBRE ARGAMASSA TRACO 1:4 (CIMENTO/AREIA)</t>
  </si>
  <si>
    <t>74111/1</t>
  </si>
  <si>
    <t>SOLEIRA / TABEIRA EM MARMORE BRANCO COMUM, POLIDO, LARGURA 5 CM, ESPESSURA 2 CM, ASSENTADA COM ARGAMASSA COLANTE</t>
  </si>
  <si>
    <t>SOLEIRA DE MARMORE BRANCO, LARGURA 15CM, ESPESSURA 3CM, ASSENTADA SOBRE ARGAMASSA TRACO 1:4 (CIMENTO E AREIA)</t>
  </si>
  <si>
    <t>RODAPE EM MADEIRA, ALTURA 7CM, FIXADO EM PECAS DE MADEIRA</t>
  </si>
  <si>
    <t>RODAPE EM MADEIRA, ALTURA 7CM, FIXADO COM COLA</t>
  </si>
  <si>
    <t>RODAPÉ CERÂMICO DE 7CM DE ALTURA COM PLACAS TIPO ESMALTADA EXTRA  DE DIMENSÕES 35X35CM. AF_06/2014</t>
  </si>
  <si>
    <t>RODAPÉ CERÂMICO DE 7CM DE ALTURA COM PLACAS TIPO ESMALTADA EXTRA DE DIMENSÕES 45X45CM. AF_06/2014</t>
  </si>
  <si>
    <t>RODAPÉ CERÂMICO DE 7CM DE ALTURA COM PLACAS TIPO ESMALTADA EXTRA DE DIMENSÕES 60X60CM. AF_06/2014</t>
  </si>
  <si>
    <t>RODAPÉ CERÂMICO DE 7CM DE ALTURA COM PLACAS TIPO ESMALTADA COMERCIAL DE DIMENSÕES 35X35CM (PADRAO POPULAR). AF_06/2017</t>
  </si>
  <si>
    <t>73850/1</t>
  </si>
  <si>
    <t>RODAPE EM MARMORITE, ALTURA 10CM</t>
  </si>
  <si>
    <t>RODAPE EM MARMORE BRANCO ASSENTADO COM ARGAMASSA TRACO 1:4 (CIMENTO E AREIA) ALTURA 7CM</t>
  </si>
  <si>
    <t>RODAPE EM ARDOSIA ASSENTADO COM ARGAMASSA TRACO 1:4 (CIMENTO E AREIA) ALTURA 10CM</t>
  </si>
  <si>
    <t>PISO EM CONCRETO 20 MPA PREPARO MECANICO, ESPESSURA 7CM, INCLUSO SELANTE ELASTICO A BASE DE POLIURETANO</t>
  </si>
  <si>
    <t>PISO EM CONCRETO 20 MPA PREPARO MECANICO, ESPESSURA 7CM, INCLUSO JUNTAS DE DILATACAO EM MADEIRA</t>
  </si>
  <si>
    <t>PISO EM CONCRETO 20MPA PREPARO MECANICO, ESPESSURA 7 CM, COM ARMACAO EM TELA SOLDADA</t>
  </si>
  <si>
    <t>JUNTA 5X5CM COM ARGAMASSA TRACO 1:3 (CIMENTO E AREIA) PARA PISO EM PLACAS</t>
  </si>
  <si>
    <t>JUNTA 2,5X2,5CM COM ARGAMASSA 1:1:3 IMPERMEABILIZANTE DE HIDRO-ASFALTO CIMENTO E AREIA PARA PISO EM PLACAS</t>
  </si>
  <si>
    <t>JUNTA GRAMADA 5CM DE LARGURA</t>
  </si>
  <si>
    <t>EXECUÇÃO DE PASSEIO (CALÇADA) OU PISO DE CONCRETO COM CONCRETO MOLDADO IN LOCO, FEITO EM OBRA, ACABAMENTO CONVENCIONAL, NÃO ARMADO. AF_07/2016</t>
  </si>
  <si>
    <t>EXECUÇÃO DE PASSEIO (CALÇADA) OU PISO DE CONCRETO COM CONCRETO MOLDADO IN LOCO, USINADO, ACABAMENTO CONVENCIONAL, NÃO ARMADO. AF_07/2016</t>
  </si>
  <si>
    <t>EXECUÇÃO DE PASSEIO (CALÇADA) OU PISO DE CONCRETO COM CONCRETO MOLDADO IN LOCO, FEITO EM OBRA, ACABAMENTO CONVENCIONAL, ESPESSURA 6 CM, ARMADO. AF_07/2016</t>
  </si>
  <si>
    <t>EXECUÇÃO DE PASSEIO (CALÇADA) OU PISO DE CONCRETO COM CONCRETO MOLDADO IN LOCO, USINADO, ACABAMENTO CONVENCIONAL, ESPESSURA 6 CM, ARMADO. AF_07/2016</t>
  </si>
  <si>
    <t>EXECUÇÃO DE PASSEIO (CALÇADA) OU PISO DE CONCRETO COM CONCRETO MOLDADO IN LOCO, FEITO EM OBRA, ACABAMENTO CONVENCIONAL, ESPESSURA 8 CM, ARMADO. AF_07/2016</t>
  </si>
  <si>
    <t>EXECUÇÃO DE PASSEIO (CALÇADA) OU PISO DE CONCRETO COM CONCRETO MOLDADO IN LOCO, USINADO, ACABAMENTO CONVENCIONAL, ESPESSURA 8 CM, ARMADO. AF_07/2016</t>
  </si>
  <si>
    <t>EXECUÇÃO DE PASSEIO (CALÇADA) OU PISO DE CONCRETO COM CONCRETO MOLDADO IN LOCO, FEITO EM OBRA, ACABAMENTO CONVENCIONAL, ESPESSURA 10 CM, ARMADO. AF_07/2016</t>
  </si>
  <si>
    <t>EXECUÇÃO DE PASSEIO (CALÇADA) OU PISO DE CONCRETO COM CONCRETO MOLDADO IN LOCO, USINADO, ACABAMENTO CONVENCIONAL, ESPESSURA 10 CM, ARMADO. AF_07/2016</t>
  </si>
  <si>
    <t>EXECUÇÃO DE PASSEIO (CALÇADA) OU PISO DE CONCRETO COM CONCRETO MOLDADO IN LOCO, FEITO EM OBRA, ACABAMENTO CONVENCIONAL, ESPESSURA 12 CM, ARMADO. AF_07/2016</t>
  </si>
  <si>
    <t>EXECUÇÃO DE PASSEIO (CALÇADA) OU PISO DE CONCRETO COM CONCRETO MOLDADO IN LOCO, USINADO, ACABAMENTO CONVENCIONAL, ESPESSURA 12 CM, ARMADO. AF_07/2016</t>
  </si>
  <si>
    <t>CONTRAPISO EM ARGAMASSA TRAÇO 1:4 (CIMENTO E AREIA), PREPARO MECÂNICO COM BETONEIRA 400 L, APLICADO EM ÁREAS SECAS SOBRE LAJE, ADERIDO, ESPESSURA 2CM. AF_06/2014</t>
  </si>
  <si>
    <t>CONTRAPISO EM ARGAMASSA TRAÇO 1:4 (CIMENTO E AREIA), PREPARO MANUAL, APLICADO EM ÁREAS SECAS SOBRE LAJE, ADERIDO, ESPESSURA 2CM. AF_06/2014</t>
  </si>
  <si>
    <t>CONTRAPISO EM ARGAMASSA PRONTA, PREPARO MECÂNICO COM MISTURADOR 300 KG, APLICADO EM ÁREAS SECAS SOBRE LAJE, ADERIDO, ESPESSURA 2CM. AF_06/2014</t>
  </si>
  <si>
    <t>CONTRAPISO EM ARGAMASSA PRONTA, PREPARO MANUAL, APLICADO EM ÁREAS SECAS SOBRE LAJE, ADERIDO, ESPESSURA 2CM. AF_06/2014</t>
  </si>
  <si>
    <t>CONTRAPISO EM ARGAMASSA TRAÇO 1:4 (CIMENTO E AREIA), PREPARO MECÂNICO COM BETONEIRA 400 L, APLICADO EM ÁREAS SECAS SOBRE LAJE, ADERIDO, ESPESSURA 3CM. AF_06/2014</t>
  </si>
  <si>
    <t>CONTRAPISO EM ARGAMASSA TRAÇO 1:4 (CIMENTO E AREIA), PREPARO MANUAL, APLICADO EM ÁREAS SECAS SOBRE LAJE, ADERIDO, ESPESSURA 3CM. AF_06/2014</t>
  </si>
  <si>
    <t>CONTRAPISO EM ARGAMASSA PRONTA, PREPARO MECÂNICO COM MISTURADOR 300 KG, APLICADO EM ÁREAS SECAS SOBRE LAJE, ADERIDO, ESPESSURA 3CM. AF_06/2014</t>
  </si>
  <si>
    <t>CONTRAPISO EM ARGAMASSA PRONTA, PREPARO MANUAL, APLICADO EM ÁREAS SECAS SOBRE LAJE, ADERIDO, ESPESSURA 3CM. AF_06/2014</t>
  </si>
  <si>
    <t>CONTRAPISO EM ARGAMASSA TRAÇO 1:4 (CIMENTO E AREIA), PREPARO MECÂNICO COM BETONEIRA 400 L, APLICADO EM ÁREAS SECAS SOBRE LAJE, ADERIDO, ESPESSURA 4CM. AF_06/2014</t>
  </si>
  <si>
    <t>CONTRAPISO EM ARGAMASSA TRAÇO 1:4 (CIMENTO E AREIA), PREPARO MANUAL, APLICADO EM ÁREAS SECAS SOBRE LAJE, ADERIDO, ESPESSURA 4CM. AF_06/2014</t>
  </si>
  <si>
    <t>CONTRAPISO EM ARGAMASSA PRONTA, PREPARO MECÂNICO COM MISTURADOR 300 KG, APLICADO EM ÁREAS SECAS SOBRE LAJE, ADERIDO, ESPESSURA 4CM. AF_06/2014</t>
  </si>
  <si>
    <t>CONTRAPISO EM ARGAMASSA PRONTA, PREPARO MANUAL, APLICADO EM ÁREAS SECAS SOBRE LAJE, ADERIDO, ESPESSURA 4CM. AF_06/2014</t>
  </si>
  <si>
    <t>CONTRAPISO EM ARGAMASSA TRAÇO 1:4 (CIMENTO E AREIA), PREPARO MECÂNICO COM BETONEIRA 400 L, APLICADO EM ÁREAS SECAS SOBRE LAJE, NÃO ADERIDO, ESPESSURA 4CM. AF_06/2014</t>
  </si>
  <si>
    <t>CONTRAPISO EM ARGAMASSA TRAÇO 1:4 (CIMENTO E AREIA), PREPARO MANUAL, APLICADO EM ÁREAS SECAS SOBRE LAJE, NÃO ADERIDO, ESPESSURA 4CM. AF_06/2014</t>
  </si>
  <si>
    <t>CONTRAPISO EM ARGAMASSA PRONTA, PREPARO MECÂNICO COM MISTURADOR 300 KG, APLICADO EM ÁREAS SECAS SOBRE LAJE, NÃO ADERIDO, ESPESSURA 4CM. AF_06/2014</t>
  </si>
  <si>
    <t>CONTRAPISO EM ARGAMASSA PRONTA, PREPARO MANUAL, APLICADO EM ÁREAS SECAS SOBRE LAJE, NÃO ADERIDO, ESPESSURA 4CM. AF_06/2014</t>
  </si>
  <si>
    <t>CONTRAPISO EM ARGAMASSA TRAÇO 1:4 (CIMENTO E AREIA), PREPARO MECÂNICO COM BETONEIRA 400 L, APLICADO EM ÁREAS SECAS SOBRE LAJE, NÃO ADERIDO, ESPESSURA 5CM. AF_06/2014</t>
  </si>
  <si>
    <t>CONTRAPISO EM ARGAMASSA TRAÇO 1:4 (CIMENTO E AREIA), PREPARO MANUAL, APLICADO EM ÁREAS SECAS SOBRE LAJE, NÃO ADERIDO, ESPESSURA 5CM. AF_06/2014</t>
  </si>
  <si>
    <t>CONTRAPISO EM ARGAMASSA PRONTA, PREPARO MECÂNICO COM MISTURADOR 300 KG, APLICADO EM ÁREAS SECAS SOBRE LAJE, NÃO ADERIDO, ESPESSURA 5CM. AF_06/2014</t>
  </si>
  <si>
    <t>CONTRAPISO EM ARGAMASSA PRONTA, PREPARO MANUAL, APLICADO EM ÁREAS SECAS SOBRE LAJE, NÃO ADERIDO, ESPESSURA 5CM. AF_06/2014</t>
  </si>
  <si>
    <t>CONTRAPISO EM ARGAMASSA TRAÇO 1:4 (CIMENTO E AREIA), PREPARO MECÂNICO COM BETONEIRA 400 L, APLICADO EM ÁREAS SECAS SOBRE LAJE, NÃO ADERIDO, ESPESSURA 6CM. AF_06/2014</t>
  </si>
  <si>
    <t>CONTRAPISO EM ARGAMASSA TRAÇO 1:4 (CIMENTO E AREIA), PREPARO MANUAL, APLICADO EM ÁREAS SECAS SOBRE LAJE, NÃO ADERIDO, ESPESSURA 6CM. AF_06/2014</t>
  </si>
  <si>
    <t>CONTRAPISO EM ARGAMASSA PRONTA, PREPARO MECÂNICO COM MISTURADOR 300 KG, APLICADO EM ÁREAS SECAS SOBRE LAJE, NÃO ADERIDO, ESPESSURA 6CM. AF_06/2014</t>
  </si>
  <si>
    <t>CONTRAPISO EM ARGAMASSA PRONTA, PREPARO MANUAL, APLICADO EM ÁREAS SECAS SOBRE LAJE, NÃO ADERIDO, ESPESSURA 6CM. AF_06/2014</t>
  </si>
  <si>
    <t>CONTRAPISO EM ARGAMASSA TRAÇO 1:4 (CIMENTO E AREIA), PREPARO MECÂNICO COM BETONEIRA 400 L, APLICADO EM ÁREAS MOLHADAS SOBRE LAJE, ADERIDO, ESPESSURA 2CM. AF_06/2014</t>
  </si>
  <si>
    <t>CONTRAPISO EM ARGAMASSA TRAÇO 1:4 (CIMENTO E AREIA), PREPARO MANUAL, APLICADO EM ÁREAS MOLHADAS SOBRE LAJE, ADERIDO, ESPESSURA 2CM. AF_06/2014</t>
  </si>
  <si>
    <t>CONTRAPISO EM ARGAMASSA PRONTA, PREPARO MECÂNICO COM MISTURADOR 300 KG, APLICADO EM ÁREAS MOLHADAS SOBRE LAJE, ADERIDO, ESPESSURA 2CM. AF_06/2014</t>
  </si>
  <si>
    <t>CONTRAPISO EM ARGAMASSA PRONTA, PREPARO MANUAL, APLICADO EM ÁREAS MOLHADAS SOBRE LAJE, ADERIDO, ESPESSURA 2CM. AF_06/2014</t>
  </si>
  <si>
    <t>CONTRAPISO EM ARGAMASSA TRAÇO 1:4 (CIMENTO E AREIA), PREPARO MECÂNICO COM BETONEIRA 400 L, APLICADO EM ÁREAS MOLHADAS SOBRE LAJE, ADERIDO, ESPESSURA 3CM. AF_06/2014</t>
  </si>
  <si>
    <t>CONTRAPISO EM ARGAMASSA TRAÇO 1:4 (CIMENTO E AREIA), PREPARO MANUAL, APLICADO EM ÁREAS MOLHADAS SOBRE LAJE, ADERIDO, ESPESSURA 3CM. AF_06/2014</t>
  </si>
  <si>
    <t>CONTRAPISO EM ARGAMASSA PRONTA, PREPARO MECÂNICO COM MISTURADOR 300 KG, APLICADO EM ÁREAS MOLHADAS SOBRE LAJE, ADERIDO, ESPESSURA 3CM. AF_06/2014</t>
  </si>
  <si>
    <t>CONTRAPISO EM ARGAMASSA PRONTA, PREPARO MANUAL, APLICADO EM ÁREAS MOLHADAS SOBRE LAJE, ADERIDO, ESPESSURA 3CM. AF_06/2014</t>
  </si>
  <si>
    <t>CONTRAPISO EM ARGAMASSA TRAÇO 1:4 (CIMENTO E AREIA), PREPARO MECÂNICO COM BETONEIRA 400 L, APLICADO EM ÁREAS MOLHADAS SOBRE IMPERMEABILIZAÇÃO, ESPESSURA 3CM. AF_06/2014</t>
  </si>
  <si>
    <t>CONTRAPISO EM ARGAMASSA TRAÇO 1:4 (CIMENTO E AREIA), PREPARO MANUAL, APLICADO EM ÁREAS MOLHADAS SOBRE IMPERMEABILIZAÇÃO, ESPESSURA 3CM. AF_06/2014</t>
  </si>
  <si>
    <t>CONTRAPISO EM ARGAMASSA PRONTA, PREPARO MECÂNICO COM MISTURADOR 300 KG, APLICADO EM ÁREAS MOLHADAS SOBRE IMPERMEABILIZAÇÃO, ESPESSURA 3CM. AF_06/2014</t>
  </si>
  <si>
    <t>CONTRAPISO EM ARGAMASSA PRONTA, PREPARO MANUAL, APLICADO EM ÁREAS MOLHADAS SOBRE IMPERMEABILIZAÇÃO, ESPESSURA 3CM. AF_06/2014</t>
  </si>
  <si>
    <t>CONTRAPISO EM ARGAMASSA TRAÇO 1:4 (CIMENTO E AREIA), PREPARO MECÂNICO COM BETONEIRA 400 L, APLICADO EM ÁREAS MOLHADAS SOBRE IMPERMEABILIZAÇÃO, ESPESSURA 4CM. AF_06/2014</t>
  </si>
  <si>
    <t>CONTRAPISO EM ARGAMASSA TRAÇO 1:4 (CIMENTO E AREIA), PREPARO MANUAL, APLICADO EM ÁREAS MOLHADAS SOBRE IMPERMEABILIZAÇÃO, ESPESSURA 4CM. AF_06/2014</t>
  </si>
  <si>
    <t>CONTRAPISO EM ARGAMASSA PRONTA, PREPARO MECÂNICO COM MISTURADOR 300 KG, APLICADO EM ÁREAS MOLHADAS SOBRE IMPERMEABILIZAÇÃO, ESPESSURA 4CM. AF_06/2014</t>
  </si>
  <si>
    <t>CONTRAPISO EM ARGAMASSA PRONTA, PREPARO MANUAL, APLICADO EM ÁREAS MOLHADAS SOBRE IMPERMEABILIZAÇÃO, ESPESSURA 4CM. AF_06/2014</t>
  </si>
  <si>
    <t>CONTRAPISO AUTONIVELANTE, APLICADO SOBRE LAJE, NÃO ADERIDO, ESPESSURA 3CM. AF_06/2014</t>
  </si>
  <si>
    <t>CONTRAPISO AUTONIVELANTE, APLICADO SOBRE LAJE, NÃO ADERIDO, ESPESSURA 4CM. AF_06/2014</t>
  </si>
  <si>
    <t>CONTRAPISO AUTONIVELANTE, APLICADO SOBRE LAJE, NÃO ADERIDO, ESPESSURA 5CM. AF_06/2014</t>
  </si>
  <si>
    <t>CONTRAPISO AUTONIVELANTE, APLICADO SOBRE LAJE, ADERIDO, ESPESSURA 2CM. AF_06/2014</t>
  </si>
  <si>
    <t>CONTRAPISO AUTONIVELANTE, APLICADO SOBRE LAJE, ADERIDO, ESPESSURA 3CM. AF_06/2014</t>
  </si>
  <si>
    <t>CONTRAPISO AUTONIVELANTE, APLICADO SOBRE LAJE, ADERIDO, ESPESSURA 4CM. AF_06/2014</t>
  </si>
  <si>
    <t>CONTRAPISO ACÚSTICO EM ARGAMASSA TRAÇO 1:4 (CIMENTO E AREIA), PREPARO MECÂNICO COM BETONEIRA 400L, APLICADO EM ÁREAS SECAS MENORES QUE 15M2, ESPESSURA 5CM. AF_10/2014</t>
  </si>
  <si>
    <t>CONTRAPISO ACÚSTICO EM ARGAMASSA TRAÇO 1:4 (CIMENTO E AREIA), PREPARO MANUAL, APLICADO EM ÁREAS SECAS MENORES QUE 15M2, ESPESSURA 5CM. AF_10/2014</t>
  </si>
  <si>
    <t>CONTRAPISO ACÚSTICO EM ARGAMASSA PRONTA, PREPARO MECÂNICO COM MISTURADOR 300 KG, APLICADO EM ÁREAS SECAS MENORES QUE 15M2, ESPESSURA 5CM. AF_10/2014</t>
  </si>
  <si>
    <t>CONTRAPISO ACÚSTICO EM ARGAMASSA PRONTA, PREPARO MANUAL, APLICADO EM ÁREAS SECAS MENORES QUE 15M2, ESPESSURA 5CM. AF_10/2014</t>
  </si>
  <si>
    <t>CONTRAPISO ACÚSTICO EM ARGAMASSA TRAÇO 1:4 (CIMENTO E AREIA), PREPARO MECÂNICO COM BETONEIRA 400L, APLICADO EM ÁREAS SECAS MENORES QUE 15M2, ESPESSURA 6CM. AF_10/2014</t>
  </si>
  <si>
    <t>CONTRAPISO ACÚSTICO EM ARGAMASSA TRAÇO 1:4 (CIMENTO E AREIA), PREPARO MANUAL, APLICADO EM ÁREAS SECAS MENORES QUE 15M2, ESPESSURA 6CM. AF_10/2014</t>
  </si>
  <si>
    <t>CONTRAPISO ACÚSTICO EM ARGAMASSA PRONTA, PREPARO MECÂNICO COM MISTURADOR 300 KG, APLICADO EM ÁREAS SECAS MENORES QUE 15M2, ESPESSURA 6CM. AF_10/2014</t>
  </si>
  <si>
    <t>CONTRAPISO ACÚSTICO EM ARGAMASSA PRONTA, PREPARO MANUAL, APLICADO EM ÁREAS SECAS MENORES QUE 15M2, ESPESSURA 6CM. AF_10/2014</t>
  </si>
  <si>
    <t>CONTRAPISO ACÚSTICO EM ARGAMASSA TRAÇO 1:4 (CIMENTO E AREIA), PREPARO MECÂNICO COM BETONEIRA 400L, APLICADO EM ÁREAS SECAS MENORES QUE 15M2, ESPESSURA 7CM. AF_10/2014</t>
  </si>
  <si>
    <t>CONTRAPISO ACÚSTICO EM ARGAMASSA TRAÇO 1:4 (CIMENTO E AREIA), PREPARO MANUAL, APLICADO EM ÁREAS SECAS MENORES QUE 15M2, ESPESSURA 7CM. AF_10/2014</t>
  </si>
  <si>
    <t>CONTRAPISO ACÚSTICO EM ARGAMASSA PRONTA, PREPARO MECÂNICO COM MISTURADOR 300 KG, APLICADO EM ÁREAS SECAS MENORES QUE 15M2, ESPESSURA 7CM. AF_10/2014</t>
  </si>
  <si>
    <t>CONTRAPISO ACÚSTICO EM ARGAMASSA PRONTA, PREPARO MANUAL, APLICADO EM ÁREAS SECAS MENORES QUE 15M2, ESPESSURA 7CM. AF_10/2014</t>
  </si>
  <si>
    <t>CONTRAPISO ACÚSTICO EM ARGAMASSA TRAÇO 1:4 (CIMENTO E AREIA), PREPARO MECÂNICO COM BETONEIRA 400L, APLICADO EM ÁREAS SECAS MAIORES QUE 15M2, ESPESSURA 5CM. AF_10/2014</t>
  </si>
  <si>
    <t>CONTRAPISO ACÚSTICO EM ARGAMASSA TRAÇO 1:4 (CIMENTO E AREIA), PREPARO MANUAL, APLICADO EM ÁREAS SECAS MAIORES QUE 15M2, ESPESSURA 5CM. AF_10/2014</t>
  </si>
  <si>
    <t>CONTRAPISO ACÚSTICO EM ARGAMASSA PRONTA, PREPARO MECÂNICO COM MISTURADOR 300 KG, APLICADO EM ÁREAS SECAS MAIORES QUE 15M2, ESPESSURA 5CM. AF_10/2014</t>
  </si>
  <si>
    <t>CONTRAPISO ACÚSTICO EM ARGAMASSA PRONTA, PREPARO MANUAL, APLICADO EM ÁREAS SECAS MAIORES QUE 15M2, ESPESSURA 5CM. AF_10/2014</t>
  </si>
  <si>
    <t>CONTRAPISO ACÚSTICO EM ARGAMASSA TRAÇO 1:4 (CIMENTO E AREIA), PREPARO MECÂNICO COM BETONEIRA 400L, APLICADO EM ÁREAS SECAS MAIORES QUE 15M2, ESPESSURA 6CM. AF_10/2014</t>
  </si>
  <si>
    <t>CONTRAPISO ACÚSTICO EM ARGAMASSA TRAÇO 1:4 (CIMENTO E AREIA), PREPARO MANUAL, APLICADO EM ÁREAS SECAS MAIORES QUE 15M2, ESPESSURA 6CM. AF_10/2014</t>
  </si>
  <si>
    <t>CONTRAPISO ACÚSTICO EM ARGAMASSA PRONTA, PREPARO MECÂNICO COM MISTURADOR 300 KG, APLICADO EM ÁREAS SECAS MAIORES QUE 15M2, ESPESSURA 6CM. AF_10/2014</t>
  </si>
  <si>
    <t>CONTRAPISO ACÚSTICO EM ARGAMASSA PRONTA, PREPARO MANUAL, APLICADO EM ÁREAS SECAS MAIORES QUE 15M2, ESPESSURA 6CM. AF_10/2014</t>
  </si>
  <si>
    <t>CONTRAPISO ACÚSTICO EM ARGAMASSA TRAÇO 1:4 (CIMENTO E AREIA), PREPARO MECÂNICO COM BETONEIRA 400L, APLICADO EM ÁREAS SECAS MAIORES QUE 15M2, ESPESSURA 7CM. AF_10/2014</t>
  </si>
  <si>
    <t>CONTRAPISO ACÚSTICO EM ARGAMASSA TRAÇO 1:4 (CIMENTO E AREIA), PREPARO MANUAL, APLICADO EM ÁREAS SECAS MAIORES QUE 15M2, ESPESSURA 7CM. AF_10/2014</t>
  </si>
  <si>
    <t>CONTRAPISO ACÚSTICO EM ARGAMASSA PRONTA, PREPARO MECÂNICO COM MISTURADOR 300 KG, APLICADO EM ÁREAS SECAS MAIORES QUE 15M2, ESPESSURA 7CM. AF_10/2014</t>
  </si>
  <si>
    <t>CONTRAPISO ACÚSTICO EM ARGAMASSA PRONTA, PREPARO MANUAL, APLICADO EM ÁREAS SECAS MAIORES QUE 15M2, ESPESSURA 7CM. AF_10/2014</t>
  </si>
  <si>
    <t>(COMPOSIÇÃO REPRESENTATIVA) DO SERVIÇO DE CONTRAPISO EM ARGAMASSA TRAÇO 1:4 (CIM E AREIA), EM BETONEIRA 400 L, ESPESSURA 3 CM ÁREAS SECAS E 3 CM ÁREAS MOLHADAS, PARA EDIFICAÇÃO HABITACIONAL UNIFAMILIAR (CASA) E EDIFICAÇÃO PÚBLICA PADRÃO. AF_11/2014</t>
  </si>
  <si>
    <t>(COMPOSIÇÃO REPRESENTATIVA) DO SERVIÇO DE CONTRAPISO EM ARGAMASSA TRAÇO 1:4 (CIM E AREIA), EM BETONEIRA 400 L, ESPESSURA 4 CM ÁREAS SECAS E AREAS MOLHADAS SOBRE LAJE E 3 CM ÁREAS MOLHADAS SOBRE IMPERMEABILIZAÇÃO, PARA EDIFICAÇÃO HABITACIONAL UNIFAMILIAR(CASA) E EDIFICAÇÃO PÚBLICA PADRÃO. AF_11/2014</t>
  </si>
  <si>
    <t>(COMPOSIÇÃO REPRESENTATIVA) DO SERVIÇO DE CONTRAPISO EM ARGAMASSA TRAÇO 1:4 (CIM E AREIA), EM BETONEIRA 400 L, ESPESSURA 3 CM ÁREAS SECAS E 3 CM ÁREAS MOLHADAS, PARA EDIFICAÇÃO HABITACIONAL MULTIFAMILIAR (PRÉDIO). AF_11/2014</t>
  </si>
  <si>
    <t>(COMPOSIÇÃO REPRESENTATIVA) DO SERVIÇO DE CONTRAPISO EM ARGAMASSA TRAÇO 1:4 (CIM E AREIA), EM BETONEIRA 400 L, ESPESSURA 4 CM ÁREAS SECAS E AREAS MOLHADAS SOBRE LAJE E 3 CM ÁREAS MOLHADAS SOBRE IMPERMEABILIZAÇÃO, PARA EDIFICAÇÃO HABITACIONAL MULTIFAMILIAR (PRÉDIO). AF_11/2014</t>
  </si>
  <si>
    <t>RODAPE VINILICO ALTURA 5CM, ESPESSURA 1MM, FIXADO COM COLA</t>
  </si>
  <si>
    <t>RODAPE BORRACHA LISO, ALTURA = 7CM, ESPESSURA = 2 MM, PARA ARGAMASSA</t>
  </si>
  <si>
    <t>CHAPISCO APLICADO SOMENTE EM ESTRUTURAS DE CONCRETO EM ALVENARIAS INTERNAS, COM DESEMPENADEIRA DENTADA. ARGAMASSA INDUSTRIALIZADA COM PREPARO MANUAL. AF_06/2014</t>
  </si>
  <si>
    <t>CHAPISCO APLICADO SOMENTE EM ESTRUTURAS DE CONCRETO EM ALVENARIAS INTERNAS, COM DESEMPENADEIRA DENTADA.  ARGAMASSA INDUSTRIALIZADA COM PREPARO EM MISTURADOR 300 KG. AF_06/2014</t>
  </si>
  <si>
    <t>CHAPISCO APLICADO EM ALVENARIAS E ESTRUTURAS DE CONCRETO INTERNAS, COM ROLO PARA TEXTURA ACRÍLICA.  ARGAMASSA TRAÇO 1:4 E EMULSÃO POLIMÉRICA (ADESIVO) COM PREPARO MANUAL. AF_06/2014</t>
  </si>
  <si>
    <t>CHAPISCO APLICADO EM ALVENARIAS E ESTRUTURAS DE CONCRETO INTERNAS, COM ROLO PARA TEXTURA ACRÍLICA.  ARGAMASSA TRAÇO 1:4 E EMULSÃO POLIMÉRICA (ADESIVO) COM PREPARO EM BETONEIRA 400L. AF_06/2014</t>
  </si>
  <si>
    <t>CHAPISCO APLICADO EM ALVENARIAS E ESTRUTURAS DE CONCRETO INTERNAS, COM ROLO PARA TEXTURA ACRÍLICA.  ARGAMASSA INDUSTRIALIZADA COM PREPARO MANUAL. AF_06/2014</t>
  </si>
  <si>
    <t>CHAPISCO APLICADO EM ALVENARIAS E ESTRUTURAS DE CONCRETO INTERNAS, COM ROLO PARA TEXTURA ACRÍLICA.  ARGAMASSA INDUSTRIALIZADA COM PREPARO EM MISTURADOR 300 KG. AF_06/2014</t>
  </si>
  <si>
    <t>CHAPISCO APLICADO EM ALVENARIAS E ESTRUTURAS DE CONCRETO INTERNAS, COM COLHER DE PEDREIRO.  ARGAMASSA TRAÇO 1:3 COM PREPARO MANUAL. AF_06/2014</t>
  </si>
  <si>
    <t>CHAPISCO APLICADO EM ALVENARIAS E ESTRUTURAS DE CONCRETO INTERNAS, COM COLHER DE PEDREIRO.  ARGAMASSA TRAÇO 1:3 COM PREPARO EM BETONEIRA 400L. AF_06/2014</t>
  </si>
  <si>
    <t>CHAPISCO APLICADO NO TETO, COM ROLO PARA TEXTURA ACRÍLICA. ARGAMASSA TRAÇO 1:4 E EMULSÃO POLIMÉRICA (ADESIVO) COM PREPARO MANUAL. AF_06/2014</t>
  </si>
  <si>
    <t>CHAPISCO APLICADO NO TETO, COM ROLO PARA TEXTURA ACRÍLICA. ARGAMASSA TRAÇO 1:4 E EMULSÃO POLIMÉRICA (ADESIVO) COM PREPARO EM BETONEIRA 400L. AF_06/2014</t>
  </si>
  <si>
    <t>CHAPISCO APLICADO NO TETO, COM ROLO PARA TEXTURA ACRÍLICA. ARGAMASSA INDUSTRIALIZADA COM PREPARO MANUAL. AF_06/2014</t>
  </si>
  <si>
    <t>CHAPISCO APLICADO NO TETO, COM ROLO PARA TEXTURA ACRÍLICA. ARGAMASSA INDUSTRIALIZADA COM PREPARO EM MISTURADOR 300 KG. AF_06/2014</t>
  </si>
  <si>
    <t>CHAPISCO APLICADO NO TETO, COM DESEMPENADEIRA DENTADA. ARGAMASSA INDUSTRIALIZADA COM PREPARO MANUAL. AF_06/2014</t>
  </si>
  <si>
    <t>CHAPISCO APLICADO NO TETO, COM DESEMPENADEIRA DENTADA. ARGAMASSA INDUSTRIALIZADA COM PREPARO EM MISTURADOR 300 KG. AF_06/2014</t>
  </si>
  <si>
    <t>CHAPISCO APLICADO EM ALVENARIA (SEM PRESENÇA DE VÃOS) E ESTRUTURAS DE CONCRETO DE FACHADA, COM ROLO PARA TEXTURA ACRÍLICA.  ARGAMASSA TRAÇO 1:4 E EMULSÃO POLIMÉRICA (ADESIVO) COM PREPARO MANUAL. AF_06/2014</t>
  </si>
  <si>
    <t>CHAPISCO APLICADO EM ALVENARIA (SEM PRESENÇA DE VÃOS) E ESTRUTURAS DE CONCRETO DE FACHADA, COM ROLO PARA TEXTURA ACRÍLICA.  ARGAMASSA TRAÇO 1:4 E EMULSÃO POLIMÉRICA (ADESIVO) COM PREPARO EM BETONEIRA 400L. AF_06/2014</t>
  </si>
  <si>
    <t>CHAPISCO APLICADO EM ALVENARIA (SEM PRESENÇA DE VÃOS) E ESTRUTURAS DE CONCRETO DE FACHADA, COM ROLO PARA TEXTURA ACRÍLICA.  ARGAMASSA INDUSTRIALIZADA COM PREPARO MANUAL. AF_06/2014</t>
  </si>
  <si>
    <t>CHAPISCO APLICADO EM ALVENARIA (SEM PRESENÇA DE VÃOS) E ESTRUTURAS DE CONCRETO DE FACHADA, COM ROLO PARA TEXTURA ACRÍLICA.  ARGAMASSA INDUSTRIALIZADA COM PREPARO EM MISTURADOR 300 KG. AF_06/2014</t>
  </si>
  <si>
    <t>CHAPISCO APLICADO EM ALVENARIA (SEM PRESENÇA DE VÃOS) E ESTRUTURAS DE CONCRETO DE FACHADA, COM COLHER DE PEDREIRO.  ARGAMASSA TRAÇO 1:3 COM PREPARO MANUAL. AF_06/2014</t>
  </si>
  <si>
    <t>CHAPISCO APLICADO EM ALVENARIA (SEM PRESENÇA DE VÃOS) E ESTRUTURAS DE CONCRETO DE FACHADA, COM COLHER DE PEDREIRO.  ARGAMASSA TRAÇO 1:3 COM PREPARO EM BETONEIRA 400L. AF_06/2014</t>
  </si>
  <si>
    <t>CHAPISCO APLICADO EM ALVENARIA (SEM PRESENÇA DE VÃOS) E ESTRUTURAS DE CONCRETO DE FACHADA, COM EQUIPAMENTO DE PROJEÇÃO.  ARGAMASSA TRAÇO 1:3 COM PREPARO MANUAL. AF_06/2014</t>
  </si>
  <si>
    <t>CHAPISCO APLICADO EM ALVENARIA (SEM PRESENÇA DE VÃOS) E ESTRUTURAS DE CONCRETO DE FACHADA, COM EQUIPAMENTO DE PROJEÇÃO.  ARGAMASSA TRAÇO 1:3 COM PREPARO EM BETONEIRA 400 L. AF_06/2014</t>
  </si>
  <si>
    <t>CHAPISCO APLICADO EM ALVENARIA (COM PRESENÇA DE VÃOS) E ESTRUTURAS DE CONCRETO DE FACHADA, COM ROLO PARA TEXTURA ACRÍLICA.  ARGAMASSA TRAÇO 1:4 E EMULSÃO POLIMÉRICA (ADESIVO) COM PREPARO MANUAL. AF_06/2014</t>
  </si>
  <si>
    <t>CHAPISCO APLICADO EM ALVENARIA (COM PRESENÇA DE VÃOS) E ESTRUTURAS DE CONCRETO DE FACHADA, COM ROLO PARA TEXTURA ACRÍLICA.  ARGAMASSA TRAÇO 1:4 E EMULSÃO POLIMÉRICA (ADESIVO) COM PREPARO EM BETONEIRA 400L. AF_06/2014</t>
  </si>
  <si>
    <t>CHAPISCO APLICADO EM ALVENARIA (COM PRESENÇA DE VÃOS) E ESTRUTURAS DE CONCRETO DE FACHADA, COM ROLO PARA TEXTURA ACRÍLICA.  ARGAMASSA INDUSTRIALIZADA COM PREPARO MANUAL. AF_06/2014</t>
  </si>
  <si>
    <t>CHAPISCO APLICADO EM ALVENARIA (COM PRESENÇA DE VÃOS) E ESTRUTURAS DE CONCRETO DE FACHADA, COM ROLO PARA TEXTURA ACRÍLICA.  ARGAMASSA INDUSTRIALIZADA COM PREPARO EM MISTURADOR 300 KG. AF_06/2014</t>
  </si>
  <si>
    <t>CHAPISCO APLICADO EM ALVENARIA (COM PRESENÇA DE VÃOS) E ESTRUTURAS DE CONCRETO DE FACHADA, COM COLHER DE PEDREIRO.  ARGAMASSA TRAÇO 1:3 COM PREPARO MANUAL. AF_06/2014</t>
  </si>
  <si>
    <t>CHAPISCO APLICADO EM ALVENARIA (COM PRESENÇA DE VÃOS) E ESTRUTURAS DE CONCRETO DE FACHADA, COM COLHER DE PEDREIRO.  ARGAMASSA TRAÇO 1:3 COM PREPARO EM BETONEIRA 400L. AF_06/2014</t>
  </si>
  <si>
    <t>CHAPISCO APLICADO EM ALVENARIA (COM PRESENÇA DE VÃOS) E ESTRUTURAS DE CONCRETO DE FACHADA, COM EQUIPAMENTO DE PROJEÇÃO.  ARGAMASSA TRAÇO 1:3 COM PREPARO MANUAL. AF_06/2014</t>
  </si>
  <si>
    <t>CHAPISCO APLICADO EM ALVENARIA (COM PRESENÇA DE VÃOS) E ESTRUTURAS DE CONCRETO DE FACHADA, COM EQUIPAMENTO DE PROJEÇÃO.  ARGAMASSA TRAÇO 1:3 COM PREPARO EM BETONEIRA 400 L. AF_06/2014</t>
  </si>
  <si>
    <t>CHAPISCO APLICADO SOMENTE NA ESTRUTURA DE CONCRETO DA FACHADA, COM DESEMPENADEIRA DENTADA. ARGAMASSA INDUSTRIALIZADA COM PREPARO MANUAL. AF_06/2014</t>
  </si>
  <si>
    <t>CHAPISCO APLICADO SOMENTE NA ESTRUTURA DE CONCRETO DA FACHADA, COM DESEMPENADEIRA DENTADA. ARGAMASSA INDUSTRIALIZADA COM PREPARO EM MISTURADOR 300 KG. AF_06/2014</t>
  </si>
  <si>
    <t>BARRA LISA COM ARGAMASSA TRACO 1:4 (CIMENTO E AREIA GROSSA), ESPESSURA 2,0CM, INCLUSO ADITIVO IMPERMEABILIZANTE, PREPARO MECANICO DA ARGAMASSA</t>
  </si>
  <si>
    <t>BARRA LISA TRACO 1:3 (CIMENTO E AREIA MEDIA), ESPESSURA 1,5CM, PREPARO MANUAL DA ARGAMASSA</t>
  </si>
  <si>
    <t>BARRA LISA TRACO 1:3 (CIMENTO E AREIA MEDIA), ESPESSURA 1,0CM, PREPARO MANUAL DA ARGAMASSA</t>
  </si>
  <si>
    <t>BARRA LISA TRACO 1:4 (CIMENTO E AREIA MEDIA), ESPESSURA 2,0CM, PREPARO MANUAL DA ARGAMASSA</t>
  </si>
  <si>
    <t>BARRA LISA TRACO 1:3 (CIMENTO E AREIA MEDIA), ESPESSURA 0,5CM, PREPARO MANUAL DA ARGAMASSA</t>
  </si>
  <si>
    <t>BARRA LISA TRACO 1:4 (CIMENTO E AREIA MEDIA), COM CORANTE AMARELO, ESPESSURA 2,0CM, PREPARO MANUAL DA ARGAMASSA</t>
  </si>
  <si>
    <t>BARRA LISA TRACO 1:3 (CIMENTO E AREIA MEDIA NAO PENEIRADA), INCLUSO ADITIVO IMPERMEABILIZANTE, ESPESSURA 0,5CM, PREPARO MANUAL DA ARGAMASSA</t>
  </si>
  <si>
    <t>APLICAÇÃO MANUAL DE GESSO DESEMPENADO (SEM TALISCAS) EM TETO DE AMBIENTES DE ÁREA MAIOR QUE 10M², ESPESSURA DE 0,5CM. AF_06/2014</t>
  </si>
  <si>
    <t>APLICAÇÃO MANUAL DE GESSO DESEMPENADO (SEM TALISCAS) EM TETO DE AMBIENTES DE ÁREA ENTRE 5M² E 10M², ESPESSURA DE 0,5CM. AF_06/2014</t>
  </si>
  <si>
    <t>APLICAÇÃO MANUAL DE GESSO DESEMPENADO (SEM TALISCAS) EM TETO DE AMBIENTES DE ÁREA MENOR QUE 5M², ESPESSURA DE 0,5CM. AF_06/2014</t>
  </si>
  <si>
    <t>APLICAÇÃO MANUAL DE GESSO DESEMPENADO (SEM TALISCAS) EM TETO DE AMBIENTES DE ÁREA MAIOR QUE 10M², ESPESSURA DE 1,0CM. AF_06/2014</t>
  </si>
  <si>
    <t>APLICAÇÃO MANUAL DE GESSO DESEMPENADO (SEM TALISCAS) EM TETO DE AMBIENTES DE ÁREA ENTRE 5M² E 10M², ESPESSURA DE 1,0CM. AF_06/2014</t>
  </si>
  <si>
    <t>APLICAÇÃO MANUAL DE GESSO DESEMPENADO (SEM TALISCAS) EM TETO DE AMBIENTES DE ÁREA MENOR QUE 5M², ESPESSURA DE 1,0CM. AF_06/2014</t>
  </si>
  <si>
    <t>APLICAÇÃO MANUAL DE GESSO DESEMPENADO (SEM TALISCAS) EM PAREDES DE AMBIENTES DE ÁREA MAIOR QUE 10M², ESPESSURA DE 0,5CM. AF_06/2014</t>
  </si>
  <si>
    <t>APLICAÇÃO MANUAL DE GESSO DESEMPENADO (SEM TALISCAS) EM PAREDES DE AMBIENTES DE ÁREA ENTRE 5M² E 10M², ESPESSURA DE 0,5CM. AF_06/2014</t>
  </si>
  <si>
    <t>APLICAÇÃO MANUAL DE GESSO DESEMPENADO (SEM TALISCAS) EM PAREDES DE AMBIENTES DE ÁREA MENOR QUE 5M², ESPESSURA DE 0,5CM. AF_06/2014</t>
  </si>
  <si>
    <t>APLICAÇÃO MANUAL DE GESSO DESEMPENADO (SEM TALISCAS) EM PAREDES DE AMBIENTES DE ÁREA MAIOR QUE 10M², ESPESSURA DE 1,0CM. AF_06/2014</t>
  </si>
  <si>
    <t>APLICAÇÃO MANUAL DE GESSO DESEMPENADO (SEM TALISCAS) EM PAREDES DE AMBIENTES DE ÁREA ENTRE 5M² E 10M², ESPESSURA DE 1,0CM. AF_06/2014</t>
  </si>
  <si>
    <t>APLICAÇÃO MANUAL DE GESSO DESEMPENADO (SEM TALISCAS) EM PAREDES DE AMBIENTES DE ÁREA MENOR QUE 5M², ESPESSURA DE 1,0CM. AF_06/2014</t>
  </si>
  <si>
    <t>APLICAÇÃO MANUAL DE GESSO SARRAFEADO (COM TALISCAS) EM PAREDES DE AMBIENTES DE ÁREA MAIOR QUE 10M², ESPESSURA DE 1,0CM. AF_06/2014</t>
  </si>
  <si>
    <t>APLICAÇÃO MANUAL DE GESSO SARRAFEADO (COM TALISCAS) EM PAREDES DE AMBIENTES DE ÁREA ENTRE 5M² E 10M², ESPESSURA DE 1,0CM. AF_06/2014</t>
  </si>
  <si>
    <t>APLICAÇÃO MANUAL DE GESSO SARRAFEADO (COM TALISCAS) EM PAREDES DE AMBIENTES DE ÁREA MENOR QUE 5M², ESPESSURA DE 1,0CM. AF_06/2014</t>
  </si>
  <si>
    <t>APLICAÇÃO MANUAL DE GESSO SARRAFEADO (COM TALISCAS) EM PAREDES DE AMBIENTES DE ÁREA MAIOR QUE 10M², ESPESSURA DE 1,5CM. AF_06/2014</t>
  </si>
  <si>
    <t>APLICAÇÃO MANUAL DE GESSO SARRAFEADO (COM TALISCAS) EM PAREDES DE AMBIENTES DE ÁREA ENTRE 5M² E 10M², ESPESSURA DE 1,5CM. AF_06/2014</t>
  </si>
  <si>
    <t>APLICAÇÃO MANUAL DE GESSO SARRAFEADO (COM TALISCAS) EM PAREDES DE AMBIENTES DE ÁREA MENOR QUE 5M², ESPESSURA DE 1,5CM. AF_06/2014</t>
  </si>
  <si>
    <t>APLICAÇÃO DE GESSO PROJETADO COM EQUIPAMENTO DE PROJEÇÃO EM PAREDES DE AMBIENTES DE ÁREA MAIOR QUE 10M², DESEMPENADO (SEM TALISCAS), ESPESSURA DE 0,5CM. AF_06/2014</t>
  </si>
  <si>
    <t>APLICAÇÃO DE GESSO PROJETADO COM EQUIPAMENTO DE PROJEÇÃO EM PAREDES DE AMBIENTES DE ÁREA ENTRE 5M² E 10M², DESEMPENADO (SEM TALISCAS), ESPESSURA DE 0,5CM. AF_06/2014</t>
  </si>
  <si>
    <t>APLICAÇÃO DE GESSO PROJETADO COM EQUIPAMENTO DE PROJEÇÃO EM PAREDES DE AMBIENTES DE ÁREA MENOR QUE 5M², DESEMPENADO (SEM TALISCAS), ESPESSURA DE 0,5CM. AF_06/2014</t>
  </si>
  <si>
    <t>APLICAÇÃO DE GESSO PROJETADO COM EQUIPAMENTO DE PROJEÇÃO EM PAREDES DE AMBIENTES DE ÁREA MAIOR QUE 10M², DESEMPENADO (SEM TALISCAS), ESPESSURA DE 1,0CM. AF_06/2014</t>
  </si>
  <si>
    <t>APLICAÇÃO DE GESSO PROJETADO COM EQUIPAMENTO DE PROJEÇÃO EM PAREDES DE AMBIENTES DE ÁREA ENTRE 5M² E 10M², DESEMPENADO (SEM TALISCAS), ESPESSURA DE 1,0CM. AF_06/2014</t>
  </si>
  <si>
    <t>APLICAÇÃO DE GESSO PROJETADO COM EQUIPAMENTO DE PROJEÇÃO EM PAREDES DE AMBIENTES DE ÁREA MENOR QUE 5M², DESEMPENADO (SEM TALISCAS), ESPESSURA DE 1,0CM. AF_06/2014</t>
  </si>
  <si>
    <t>APLICAÇÃO DE GESSO PROJETADO COM EQUIPAMENTO DE PROJEÇÃO EM PAREDES DE AMBIENTES DE ÁREA MAIOR QUE 10M², SARRAFEADO (COM TALISCAS), ESPESSURA DE 1,0CM. AF_06/2014</t>
  </si>
  <si>
    <t>APLICAÇÃO DE GESSO PROJETADO COM EQUIPAMENTO DE PROJEÇÃO EM PAREDES DE AMBIENTES DE ÁREA ENTRE 5M² E 10M², SARRAFEADO (COM TALISCAS), ESPESSURA DE 1,0CM. AF_06/2014</t>
  </si>
  <si>
    <t>APLICAÇÃO DE GESSO PROJETADO COM EQUIPAMENTO DE PROJEÇÃO EM PAREDES DE AMBIENTES DE ÁREA MENOR QUE 5M², SARRAFEADO (COM TALISCAS), ESPESSURA DE 1,0CM. AF_06/2014</t>
  </si>
  <si>
    <t>APLICAÇÃO DE GESSO PROJETADO COM EQUIPAMENTO DE PROJEÇÃO EM PAREDES DE AMBIENTES DE ÁREA MAIOR QUE 10M², SARRAFEADO (COM TALISCAS), ESPESSURA DE 1,5CM. AF_06/2014</t>
  </si>
  <si>
    <t>APLICAÇÃO DE GESSO PROJETADO COM EQUIPAMENTO DE PROJEÇÃO EM PAREDES DE AMBIENTES DE ÁREA ENTRE 5M² E 10M², SARRAFEADO (COM TALISCAS), ESPESSURA DE 1,5CM. AF_06/2014</t>
  </si>
  <si>
    <t>APLICAÇÃO DE GESSO PROJETADO COM EQUIPAMENTO DE PROJEÇÃO EM PAREDES DE AMBIENTES DE ÁREA MENOR QUE 5M², SARRAFEADO (COM TALISCAS), ESPESSURA DE 1,5CM. AF_06/2014</t>
  </si>
  <si>
    <t>EMBOÇO, PARA RECEBIMENTO DE CERÂMICA, EM ARGAMASSA TRAÇO 1:2:8, PREPARO MECÂNICO COM BETONEIRA 400L, APLICADO MANUALMENTE EM FACES INTERNAS DE PAREDES, PARA AMBIENTE COM ÁREA MENOR QUE 5M2, ESPESSURA DE 20MM, COM EXECUÇÃO DE TALISCAS. AF_06/2014</t>
  </si>
  <si>
    <t>EMBOÇO, PARA RECEBIMENTO DE CERÂMICA, EM ARGAMASSA TRAÇO 1:2:8, PREPARO MANUAL, APLICADO MANUALMENTE EM FACES INTERNAS DE PAREDES, PARA AMBIENTE COM ÁREA MENOR QUE 5M2, ESPESSURA DE 20MM, COM EXECUÇÃO DE TALISCAS. AF_06/2014</t>
  </si>
  <si>
    <t>MASSA ÚNICA, PARA RECEBIMENTO DE PINTURA, EM ARGAMASSA TRAÇO 1:2:8, PREPARO MECÂNICO COM BETONEIRA 400L, APLICADA MANUALMENTE EM FACES INTERNAS DE PAREDES, ESPESSURA DE 20MM, COM EXECUÇÃO DE TALISCAS. AF_06/2014</t>
  </si>
  <si>
    <t>MASSA ÚNICA, PARA RECEBIMENTO DE PINTURA, EM ARGAMASSA TRAÇO 1:2:8, PREPARO MANUAL, APLICADA MANUALMENTE EM FACES INTERNAS DE PAREDES, ESPESSURA DE 20MM, COM EXECUÇÃO DE TALISCAS. AF_06/2014</t>
  </si>
  <si>
    <t>EMBOÇO, PARA RECEBIMENTO DE CERÂMICA, EM ARGAMASSA TRAÇO 1:2:8, PREPARO MECÂNICO COM BETONEIRA 400L, APLICADO MANUALMENTE EM FACES INTERNAS DE PAREDES, PARA AMBIENTE COM ÁREA ENTRE 5M2 E 10M2, ESPESSURA DE 20MM, COM EXECUÇÃO DE TALISCAS. AF_06/2014</t>
  </si>
  <si>
    <t>EMBOÇO, PARA RECEBIMENTO DE CERÂMICA, EM ARGAMASSA TRAÇO 1:2:8, PREPARO MANUAL, APLICADO MANUALMENTE EM FACES INTERNAS DE PAREDES, PARA AMBIENTE COM ÁREA  ENTRE 5M2 E 10M2, ESPESSURA DE 20MM, COM EXECUÇÃO DE TALISCAS. AF_06/2014</t>
  </si>
  <si>
    <t>EMBOÇO, PARA RECEBIMENTO DE CERÂMICA, EM ARGAMASSA TRAÇO 1:2:8, PREPARO MECÂNICO COM BETONEIRA 400L, APLICADO MANUALMENTE EM FACES INTERNAS DE PAREDES, PARA AMBIENTE COM ÁREA  MAIOR QUE 10M2, ESPESSURA DE 20MM, COM EXECUÇÃO DE TALISCAS. AF_06/2014</t>
  </si>
  <si>
    <t>EMBOÇO, PARA RECEBIMENTO DE CERÂMICA, EM ARGAMASSA TRAÇO 1:2:8, PREPARO MANUAL, APLICADO MANUALMENTE EM FACES INTERNAS DE PAREDES, PARA AMBIENTE COM ÁREA  MAIOR QUE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</si>
  <si>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20MM, COM EXECUÇÃO DE TALISCAS. AF_06/2014</t>
  </si>
  <si>
    <t>MASSA ÚNICA, PARA RECEBIMENTO DE PINTURA, EM ARGAMASSA INDUSTRIALIZADA, PREPARO MECÂNICO, APLICADO COM EQUIPAMENTO DE MISTURA E PROJEÇÃO DE 1,5 M3/H DE ARGAMASSA EM FACES INTERNAS DE PAREDES, ESPESSURA DE 20MM,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</si>
  <si>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</si>
  <si>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20MM, COM EXECUÇÃO DE TALISCAS. AF_06/2014</t>
  </si>
  <si>
    <t>MASSA ÚNICA, PARA RECEBIMENTO DE PINTURA OU CERÂMICA, ARGAMASSA INDUSTRIALIZADA, PREPARO MECÂNICO, APLICADO COM EQUIPAMENTO DE MISTURA E PROJEÇÃO DE 1,5 M3/H EM FACES INTERNAS DE PAREDES, ESPESSURA DE 5MM, SEM EXECUÇÃO DE TALISCAS. AF_06/2014</t>
  </si>
  <si>
    <t>EMBOÇO, PARA RECEBIMENTO DE CERÂMICA, EM ARGAMASSA TRAÇO 1:2:8, PREPARO MECÂNICO COM BETONEIRA 400L, APLICADO MANUALMENTE EM FACES INTERNAS DE PAREDES, PARA AMBIENTE COM ÁREA MENOR QUE 5M2, ESPESSURA DE 10MM, COM EXECUÇÃO DE TALISCAS. AF_06/2014</t>
  </si>
  <si>
    <t>EMBOÇO, PARA RECEBIMENTO DE CERÂMICA, EM ARGAMASSA TRAÇO 1:2:8, PREPARO MANUAL, APLICADO MANUALMENTE EM FACES INTERNAS DE PAREDES, PARA AMBIENTE COM ÁREA MENOR QUE 5M2, ESPESSURA DE 10MM, COM EXECUÇÃO DE TALISCAS. AF_06/2014</t>
  </si>
  <si>
    <t>MASSA ÚNICA, PARA RECEBIMENTO DE PINTURA, EM ARGAMASSA TRAÇO 1:2:8, PREPARO MECÂNICO COM BETONEIRA 400L, APLICADA MANUALMENTE EM FACES INTERNAS DE PAREDES, ESPESSURA DE 10MM, COM EXECUÇÃO DE TALISCAS. AF_06/2014</t>
  </si>
  <si>
    <t>MASSA ÚNICA, PARA RECEBIMENTO DE PINTURA, EM ARGAMASSA TRAÇO 1:2:8, PREPARO MANUAL, APLICADA MANUALMENTE EM FACES INTERNAS DE PAREDES, ESPESSURA DE 10MM, COM EXECUÇÃO DE TALISCAS. AF_06/2014</t>
  </si>
  <si>
    <t>EMBOÇO, PARA RECEBIMENTO DE CERÂMICA, EM ARGAMASSA TRAÇO 1:2:8, PREPARO MECÂNICO COM BETONEIRA 400L, APLICADO MANUALMENTE EM FACES INTERNAS DE PAREDES, PARA AMBIENTE COM ÁREA ENTRE 5M2 E 10M2, ESPESSURA DE 10MM, COM EXECUÇÃO DE TALISCAS. AF_06/2014</t>
  </si>
  <si>
    <t>EMBOÇO, PARA RECEBIMENTO DE CERÂMICA, EM ARGAMASSA TRAÇO 1:2:8, PREPARO MANUAL, APLICADO MANUALMENTE EM FACES INTERNAS DE PAREDES, PARA AMBIENTE COM ÁREA ENTRE 5M2 E 10M2, ESPESSURA DE 10MM, COM EXECUÇÃO DE TALISCAS. AF_06/2014</t>
  </si>
  <si>
    <t>EMBOÇO, PARA RECEBIMENTO DE CERÂMICA, EM ARGAMASSA TRAÇO 1:2:8, PREPARO MECÂNICO COM BETONEIRA 400L, APLICADO MANUALMENTE EM FACES INTERNAS DE PAREDES, PARA AMBIENTE COM ÁREA MAIOR QUE 10M2, ESPESSURA DE 10MM, COM EXECUÇÃO DE TALISCAS. AF_06/2014</t>
  </si>
  <si>
    <t>EMBOÇO, PARA RECEBIMENTO DE CERÂMICA, EM ARGAMASSA TRAÇO 1:2:8, PREPARO MANUAL, APLICADO MANUALMENTE EM FACES INTERNAS DE PAREDES, PARA AMBIENTE COM ÁREA MAIOR QUE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</si>
  <si>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MENOR QUE 5M2, ESPESSURA DE 10MM, COM EXECUÇÃO DE TALISCAS. AF_06/2014</t>
  </si>
  <si>
    <t>MASSA ÚNICA, PARA RECEBIMENTO DE PINTURA, EM ARGAMASSA INDUSTRIALIZADA, PREPARO MECÂNICO, APLICADO COM EQUIPAMENTO DE MISTURA E PROJEÇÃO DE 1,5 M3/H DE ARGAMASSA EM FACES INTERNAS DE PAREDES, ESPESSURA DE 10MM, COM EXECUÇÃO DE TALISCAS. AF_06/2014</t>
  </si>
  <si>
    <t>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t>
  </si>
  <si>
    <t>EMBOÇO, PARA RECEBIMENTO DE CERÂMICA, EM ARGAMASSA INDUSTRIALIZADA, PREPARO MECÂNICO, APLICADO COM EQUIPAMENTO DE MISTURA E PROJEÇÃO DE 1,5 M3/H DE ARGAMASSA EM FACES INTERNAS DE PAREDES, PARA AMBIENTE COM ÁREA MAIOR QUE 10M2, ESPESSURA DE 10MM, COM EXECUÇÃO DE TALISCAS. AF_06/2014</t>
  </si>
  <si>
    <t>MASSA ÚNICA, PARA RECEBIMENTO DE PINTURA OU CERÂMICA, EM ARGAMASSA INDUSTRIALIZADA, PREPARO MECÂNICO, APLICADO COM EQUIPAMENTO DE MISTURA E PROJEÇÃO DE 1,5 M3/H DE ARGAMASSA EM FACES INTERNAS DE PAREDES, ESPESSURA DE 10MM, SEM EXECUÇÃO DE TALISCAS. AF_06/2014</t>
  </si>
  <si>
    <t>EMBOÇO OU MASSA ÚNICA EM ARGAMASSA TRAÇO 1:2:8, PREPARO MECÂNICO COM BETONEIRA 400 L, APLICADA MANUALMENTE EM PANOS DE FACHADA COM PRESENÇA DE VÃOS, ESPESSURA DE 25 MM. AF_06/2014</t>
  </si>
  <si>
    <t>EMBOÇO OU MASSA ÚNICA EM ARGAMASSA TRAÇO 1:2:8, PREPARO MANUAL, APLICADA MANUALMENTE EM PANOS DE FACHADA COM PRESENÇA DE VÃOS, ESPESSURA DE 25 MM. AF_06/2014</t>
  </si>
  <si>
    <t>EMBOÇO OU MASSA ÚNICA EM ARGAMASSA INDUSTRIALIZADA, PREPARO MECÂNICO E APLICAÇÃO COM EQUIPAMENTO DE MISTURA E PROJEÇÃO DE 1,5 M3/H DE ARGAMASSA EM PANOS DE FACHADA COM PRESENÇA DE VÃOS, ESPESSURA DE 25 MM. AF_06/2014</t>
  </si>
  <si>
    <t>EMBOÇO OU MASSA ÚNICA EM ARGAMASSA TRAÇO 1:2:8, PREPARO MECÂNICO COM BETONEIRA 400 L, APLICADA MANUALMENTE EM PANOS DE FACHADA COM PRESENÇA DE VÃOS, ESPESSURA DE 35 MM. AF_06/2014</t>
  </si>
  <si>
    <t>EMBOÇO OU MASSA ÚNICA EM ARGAMASSA TRAÇO 1:2:8, PREPARO MANUAL, APLICADA MANUALMENTE EM PANOS DE FACHADA COM PRESENÇA DE VÃOS, ESPESSURA DE 35 MM. AF_06/2014</t>
  </si>
  <si>
    <t>EMBOÇO OU MASSA ÚNICA EM ARGAMASSA INDUSTRIALIZADA, PREPARO MECÂNICO E APLICAÇÃO COM EQUIPAMENTO DE MISTURA E PROJEÇÃO DE 1,5 M3/H DE ARGAMASSA EM PANOS DE FACHADA COM PRESENÇA DE VÃOS, ESPESSURA DE 35 MM. AF_06/2014</t>
  </si>
  <si>
    <t>EMBOÇO OU MASSA ÚNICA EM ARGAMASSA TRAÇO 1:2:8, PREPARO MECÂNICO COM BETONEIRA 400 L, APLICADA MANUALMENTE EM PANOS DE FACHADA COM PRESENÇA DE VÃOS, ESPESSURA DE 45 MM. AF_06/2014</t>
  </si>
  <si>
    <t>EMBOÇO OU MASSA ÚNICA EM ARGAMASSA TRAÇO 1:2:8, PREPARO MANUAL, APLICADA MANUALMENTE EM PANOS DE FACHADA COM PRESENÇA DE VÃOS, ESPESSURA DE 45 MM. AF_06/2014</t>
  </si>
  <si>
    <t>EMBOÇO OU MASSA ÚNICA EM ARGAMASSA INDUSTRIALIZADA, PREPARO MECÂNICO E APLICAÇÃO COM EQUIPAMENTO DE MISTURA E PROJEÇÃO DE 1,5 M3/H DE ARGAMASSA EM PANOS DE FACHADA COM PRESENÇA DE VÃOS, ESPESSURA DE 45 MM. AF_06/2014</t>
  </si>
  <si>
    <t>EMBOÇO OU MASSA ÚNICA EM ARGAMASSA TRAÇO 1:2:8, PREPARO MECÂNICO COM BETONEIRA 400 L, APLICADA MANUALMENTE EM PANOS DE FACHADA COM PRESENÇA DE VÃOS, ESPESSURA MAIOR OU IGUAL A 50 MM. AF_06/2014</t>
  </si>
  <si>
    <t>EMBOÇO OU MASSA ÚNICA EM ARGAMASSA TRAÇO 1:2:8, PREPARO MANUAL, APLICADA MANUALMENTE EM PANOS DE FACHADA COM PRESENÇA DE VÃOS, ESPESSURA MAIOR OU IGUAL A 50 MM. AF_06/2014</t>
  </si>
  <si>
    <t>EMBOÇO OU MASSA ÚNICA EM ARGAMASSA INDUSTRIALIZADA, PREPARO MECÂNICO E APLICAÇÃO COM EQUIPAMENTO DE MISTURA E PROJEÇÃO DE 1,5 M3/H DE ARGAMASSA EM PANOS DE FACHADA COM PRESENÇA DE VÃOS, ESPESSURA MAIOR OU IGUAL A 50 MM. AF_06/2014</t>
  </si>
  <si>
    <t>EMBOÇO OU MASSA ÚNICA EM ARGAMASSA TRAÇO 1:2:8, PREPARO MECÂNICO COM BETONEIRA 400 L, APLICADA MANUALMENTE EM PANOS CEGOS DE FACHADA (SEM PRESENÇA DE VÃOS), ESPESSURA DE 25 MM. AF_06/2014</t>
  </si>
  <si>
    <t>EMBOÇO OU MASSA ÚNICA EM ARGAMASSA TRAÇO 1:2:8, PREPARO MANUAL, APLICADA MANUALMENTE EM PANOS CEGOS DE FACHADA (SEM PRESENÇA DE VÃOS), ESPESSURA DE 25 MM. AF_06/2014</t>
  </si>
  <si>
    <t>EMBOÇO OU MASSA ÚNICA EM ARGAMASSA INDUSTRIALIZADA, PREPARO MECÂNICO E APLICAÇÃO COM EQUIPAMENTO DE MISTURA E PROJEÇÃO DE 1,5 M3/H DE ARGAMASSA EM PANOS CEGOS DE FACHADA (SEM PRESENÇA DE VÃOS), ESPESSURA DE 25 MM. AF_06/2014</t>
  </si>
  <si>
    <t>EMBOÇO OU MASSA ÚNICA EM ARGAMASSA TRAÇO 1:2:8, PREPARO MECÂNICO COM BETONEIRA 400 L, APLICADA MANUALMENTE EM PANOS CEGOS DE FACHADA (SEM PRESENÇA DE VÃOS), ESPESSURA DE 35 MM. AF_06/2014</t>
  </si>
  <si>
    <t>EMBOÇO OU MASSA ÚNICA EM ARGAMASSA TRAÇO 1:2:8, PREPARO MANUAL, APLICADA MANUALMENTE EM PANOS CEGOS DE FACHADA (SEM PRESENÇA DE VÃOS), ESPESSURA DE 35 MM. AF_06/2014</t>
  </si>
  <si>
    <t>EMBOÇO OU MASSA ÚNICA EM ARGAMASSA INDUSTRIALIZADA, PREPARO MECÂNICO E APLICAÇÃO COM EQUIPAMENTO DE MISTURA E PROJEÇÃO DE 1,5 M3/H DE ARGAMASSA EM PANOS CEGOS DE FACHADA (SEM PRESENÇA DE VÃOS), ESPESSURA DE 35 MM. AF_06/2014</t>
  </si>
  <si>
    <t>EMBOÇO OU MASSA ÚNICA EM ARGAMASSA TRAÇO 1:2:8, PREPARO MECÂNICO COM BETONEIRA 400 L, APLICADA MANUALMENTE EM PANOS CEGOS DE FACHADA (SEM PRESENÇA DE VÃOS), ESPESSURA DE 45 MM. AF_06/2014</t>
  </si>
  <si>
    <t>EMBOÇO OU MASSA ÚNICA EM ARGAMASSA TRAÇO 1:2:8, PREPARO MANUAL, APLICADA MANUALMENTE EM PANOS CEGOS DE FACHADA (SEM PRESENÇA DE VÃOS), ESPESSURA DE 45 MM. AF_06/2014</t>
  </si>
  <si>
    <t>EMBOÇO OU MASSA ÚNICA EM ARGAMASSA INDUSTRIALIZADA, PREPARO MECÂNICO E APLICAÇÃO COM EQUIPAMENTO DE MISTURA E PROJEÇÃO DE 1,5 M3/H DE ARGAMASSA EM PANOS CEGOS DE FACHADA (SEM PRESENÇA DE VÃOS), ESPESSURA DE 45 MM. AF_06/2014</t>
  </si>
  <si>
    <t>EMBOÇO OU MASSA ÚNICA EM ARGAMASSA TRAÇO 1:2:8, PREPARO MECÂNICO COM BETONEIRA 400 L, APLICADA MANUALMENTE EM PANOS CEGOS DE FACHADA (SEM PRESENÇA DE VÃOS), ESPESSURA MAIOR OU IGUAL A 50 MM. AF_06/2014</t>
  </si>
  <si>
    <t>EMBOÇO OU MASSA ÚNICA EM ARGAMASSA TRAÇO 1:2:8, PREPARO MANUAL, APLICADA MANUALMENTE EM PANOS CEGOS DE FACHADA (SEM PRESENÇA DE VÃOS), ESPESSURA MAIOR OU IGUAL A 50 MM. AF_06/2014</t>
  </si>
  <si>
    <t>EMBOÇO OU MASSA ÚNICA EM ARGAMASSA INDUSTRIALIZADA, PREPARO MECÂNICO E APLICAÇÃO COM EQUIPAMENTO DE MISTURA E PROJEÇÃO DE 1,5 M3/H DE ARGAMASSA EM PANOS CEGOS DE FACHADA (SEM PRESENÇA DE VÃOS), ESPESSURA MAIOR OU IGUAL A 50 MM. AF_06/2014</t>
  </si>
  <si>
    <t>EMBOÇO OU MASSA ÚNICA EM ARGAMASSA TRAÇO 1:2:8, PREPARO MECÂNICO COM BETONEIRA 400 L, APLICADA MANUALMENTE EM SUPERFÍCIES EXTERNAS DA SACADA, ESPESSURA DE 25 MM, SEM USO DE TELA METÁLICA DE REFORÇO CONTRA FISSURAÇÃO. AF_06/2014</t>
  </si>
  <si>
    <t>EMBOÇO OU MASSA ÚNICA EM ARGAMASSA TRAÇO 1:2:8, PREPARO MANUAL, APLICADA MANUALMENTE EM SUPERFÍCIES EXTERNAS DA SACADA, ESPESSURA DE 25 MM, SEM USO DE TELA METÁLICA DE REFORÇO CONTRA FISSURAÇÃO. AF_06/2014</t>
  </si>
  <si>
    <t>EMBOÇO OU MASSA ÚNICA EM ARGAMASSA INDUSTRIALIZADA, PREPARO MECÂNICO E APLICAÇÃO COM EQUIPAMENTO DE MISTURA E PROJEÇÃO DE 1,5 M3/H EM SUPERFÍCIES EXTERNAS DA SACADA, ESPESSURA 25 MM, SEM USO DE TELA METÁLICA. AF_06/2014</t>
  </si>
  <si>
    <t>EMBOÇO OU MASSA ÚNICA EM ARGAMASSA TRAÇO 1:2:8, PREPARO MECÂNICO COM BETONEIRA 400 L, APLICADA MANUALMENTE EM SUPERFÍCIES EXTERNAS DA SACADA, ESPESSURA DE 35 MM, SEM USO DE TELA METÁLICA DE REFORÇO CONTRA FISSURAÇÃO. AF_06/2014</t>
  </si>
  <si>
    <t>EMBOÇO OU MASSA ÚNICA EM ARGAMASSA TRAÇO 1:2:8, PREPARO MANUAL, APLICADA MANUALMENTE EM SUPERFÍCIES EXTERNAS DA SACADA, ESPESSURA DE 35 MM, SEM USO DE TELA METÁLICA DE REFORÇO CONTRA FISSURAÇÃO. AF_06/2014</t>
  </si>
  <si>
    <t>EMBOÇO OU MASSA ÚNICA EM ARGAMASSA INDUSTRIALIZADA, PREPARO MECÂNICO E APLICAÇÃO COM EQUIPAMENTO DE MISTURA E PROJEÇÃO DE 1,5 M3/H EM SUPERFÍCIES EXTERNAS DA SACADA, ESPESSURA 35 MM, SEM USO DE TELA METÁLICA. AF_06/2014</t>
  </si>
  <si>
    <t>EMBOÇO OU MASSA ÚNICA EM ARGAMASSA TRAÇO 1:2:8, PREPARO MECÂNICO COM BETONEIRA 400 L, APLICADA MANUALMENTE EM SUPERFÍCIES EXTERNAS DA SACADA, ESPESSURA DE 45 MM, SEM USO DE TELA METÁLICA DE REFORÇO CONTRA FISSURAÇÃO. AF_06/2014</t>
  </si>
  <si>
    <t>EMBOÇO OU MASSA ÚNICA EM ARGAMASSA TRAÇO 1:2:8, PREPARO MANUAL, APLICADA MANUALMENTE EM SUPERFÍCIES EXTERNAS DA SACADA, ESPESSURA DE 45 MM, SEM USO DE TELA METÁLICA DE REFORÇO CONTRA FISSURAÇÃO. AF_06/2014</t>
  </si>
  <si>
    <t>EMBOÇO OU MASSA ÚNICA EM ARGAMASSA INDUSTRIALIZADA, PREPARO MECÂNICO E APLICAÇÃO COM EQUIPAMENTO DE MISTURA E PROJEÇÃO DE 1,5 M3/H EM SUPERFÍCIES EXTERNAS DA SACADA, ESPESSURA 45 MM, SEM USO DE TELA METÁLICA. AF_06/2014</t>
  </si>
  <si>
    <t>EMBOÇO OU MASSA ÚNICA EM ARGAMASSA TRAÇO 1:2:8, PREPARO MECÂNICO COM BETONEIRA 400 L, APLICADA MANUALMENTE EM SUPERFÍCIES EXTERNAS DA SACADA, ESPESSURA MAIOR OU IGUAL A 50 MM, SEM USO DE TELA METÁLICA DE REFORÇO CONTRA FISSURAÇÃO. AF_06/2014</t>
  </si>
  <si>
    <t>EMBOÇO OU MASSA ÚNICA EM ARGAMASSA TRAÇO 1:2:8, PREPARO MANUAL, APLICADA MANUALMENTE EM SUPERFÍCIES EXTERNAS DA SACADA, ESPESSURA MAIOR OU IGUAL A 50 MM, SEM USO DE TELA METÁLICA DE REFORÇO CONTRA FISSURAÇÃO. AF_06/2014</t>
  </si>
  <si>
    <t>EMBOÇO OU MASSA ÚNICA EM ARGAMASSA INDUSTRIALIZADA, PREPARO MECÂNICO E APLICAÇÃO COM EQUIPAMENTO DE MISTURA E PROJEÇÃO DE 1,5 M3/H EM SUPERFÍCIES EXTERNAS DA SACADA, ESPESSURA MAIOR OU IGUAL A 50 MM, SEM USO DE TELA METÁLICA. AF_06/2014</t>
  </si>
  <si>
    <t>EMBOÇO OU MASSA ÚNICA EM ARGAMASSA TRAÇO 1:2:8, PREPARO MECÂNICO COM BETONEIRA 400 L, APLICADA MANUALMENTE NAS PAREDES INTERNAS DA SACADA, ESPESSURA DE 25 MM, SEM USO DE TELA METÁLICA DE REFORÇO CONTRA FISSURAÇÃO. AF_06/2014</t>
  </si>
  <si>
    <t>EMBOÇO OU MASSA ÚNICA EM ARGAMASSA TRAÇO 1:2:8, PREPARO MANUAL, APLICADA MANUALMENTE NAS PAREDES INTERNAS DA SACADA, ESPESSURA DE 25 MM, SEM USO DE TELA METÁLICA DE REFORÇO CONTRA FISSURAÇÃO. AF_06/2014</t>
  </si>
  <si>
    <t>EMBOÇO OU MASSA ÚNICA EM ARGAMASSA INDUSTRIALIZADA, PREPARO MECÂNICO E APLICAÇÃO COM EQUIPAMENTO DE MISTURA E PROJEÇÃO DE 1,5 M3/H NAS PAREDES INTERNAS DA SACADA, ESPESSURA 25 MM, SEM USO DE TELA METÁLICA. AF_06/2014</t>
  </si>
  <si>
    <t>EMBOÇO OU MASSA ÚNICA EM ARGAMASSA TRAÇO 1:2:8, PREPARO MECÂNICO COM BETONEIRA 400 L, APLICADA MANUALMENTE NAS PAREDES INTERNAS DA SACADA, ESPESSURA DE 35 MM, SEM USO DE TELA METÁLICA DE REFORÇO CONTRA FISSURAÇÃO. AF_06/2014</t>
  </si>
  <si>
    <t>EMBOÇO OU MASSA ÚNICA EM ARGAMASSA TRAÇO 1:2:8, PREPARO MANUAL, APLICADA MANUALMENTE NAS PAREDES INTERNAS DA SACADA, ESPESSURA DE 35 MM, SEM USO DE TELA METÁLICA DE REFORÇO CONTRA FISSURAÇÃO. AF_06/2014</t>
  </si>
  <si>
    <t>EMBOÇO OU MASSA ÚNICA EM ARGAMASSA INDUSTRIALIZADA, PREPARO MECÂNICO E APLICAÇÃO COM EQUIPAMENTO DE MISTURA E PROJEÇÃO DE 1,5 M3/H DE ARGAMASSA NAS PAREDES INTERNAS DA SACADA, ESPESSURA 35 MM, SEM USO DE TELA METÁLICA. AF_06/2014</t>
  </si>
  <si>
    <t>REVESTIMENTO DECORATIVO MONOCAMADA APLICADO MANUALMENTE EM PANOS CEGOS DA FACHADA DE UM EDIFÍCIO DE ESTRUTURA CONVENCIONAL, COM ACABAMENTO RASPADO. AF_06/2014</t>
  </si>
  <si>
    <t>REVESTIMENTO DECORATIVO MONOCAMADA APLICADO MANUALMENTE EM PANOS CEGOS DA FACHADA DE UM EDIFÍCIO DE ALVENARIA ESTRUTURAL, COM ACABAMENTO RASPADO. AF_06/2014</t>
  </si>
  <si>
    <t>REVESTIMENTO DECORATIVO MONOCAMADA APLICADO COM EQUIPAMENTO DE PROJEÇÃO EM PANOS CEGOS DA FACHADA DE UM EDIFÍCIO DE ESTRUTURA CONVENCIONAL, COM ACABAMENTO RASPADO. AF_06/2014</t>
  </si>
  <si>
    <t>REVESTIMENTO DECORATIVO MONOCAMADA APLICADO COM EQUIPAMENTO DE PROJEÇÃO EM PANOS CEGOS DA FACHADA DE UM EDIFÍCIO DE ALVENARIA ESTRUTURAL, COM ACABAMENTO RASPADO. AF_06/2014</t>
  </si>
  <si>
    <t>REVESTIMENTO DECORATIVO MONOCAMADA APLICADO MANUALMENTE EM PANOS DA FACHADA COM PRESENÇA DE VÃOS, DE UM EDIFÍCIO DE ESTRUTURA CONVENCIONAL E ACABAMENTO RASPADO. AF_06/2014</t>
  </si>
  <si>
    <t>REVESTIMENTO DECORATIVO MONOCAMADA APLICADO MANUALMENTE EM PANOS DA FACHADA COM PRESENÇA DE VÃOS, DE UM EDIFÍCIO DE ALVENARIA ESTRUTURAL E ACABAMENTO RASPADO. AF_06/2014</t>
  </si>
  <si>
    <t>REVESTIMENTO DECORATIVO MONOCAMADA APLICADO COM EQUIPAMENTO DE PROJEÇÃO EM PANOS DA FACHADA COM PRESENÇA DE VÃOS, DE UM EDIFÍCIO DE ESTRUTURA CONVENCIONAL E ACABAMENTO RASPADO. AF_06/2014</t>
  </si>
  <si>
    <t>REVESTIMENTO DECORATIVO MONOCAMADA APLICADO COM EQUIPAMENTO DE PROJEÇÃO EM PANOS DA FACHADA COM PRESENÇA DE VÃOS, DE UM EDIFÍCIO DE ALVENARIA ESTRUTURAL E ACABAMENTO RASPADO. AF_06/2014</t>
  </si>
  <si>
    <t>REVESTIMENTO DECORATIVO MONOCAMADA APLICADO MANUALMENTE EM SUPERFÍCIES EXTERNAS DA SACADA DE UM EDIFÍCIO DE ESTRUTURA CONVENCIONAL E ACABAMENTO RASPADO. AF_06/2014</t>
  </si>
  <si>
    <t>REVESTIMENTO DECORATIVO MONOCAMADA APLICADO MANUALMENTE EM SUPERFÍCIES EXTERNAS DA SACADA DE UM EDIFÍCIO DE ALVENARIA ESTRUTURAL E ACABAMENTO RASPADO. AF_06/2014</t>
  </si>
  <si>
    <t>REVESTIMENTO DECORATIVO MONOCAMADA APLICADO COM EQUIPAMENTO DE PROJEÇÃO EM SUPERFÍCIES EXTERNAS DA SACADA DE UM EDIFÍCIO DE ESTRUTURA CONVENCIONAL E ACABAMENTO RASPADO. AF_06/2014</t>
  </si>
  <si>
    <t>REVESTIMENTO DECORATIVO MONOCAMADA APLICADO COM EQUIPAMENTO DE PROJEÇÃO EM SUPERFÍCIES EXTERNAS DA SACADA DE UM EDIFÍCIO DE ALVENARIA ESTRUTURAL E ACABAMENTO RASPADO. AF_06/2014</t>
  </si>
  <si>
    <t>REVESTIMENTO DECORATIVO MONOCAMADA APLICADO MANUALMENTE EM PANOS CEGOS DA FACHADA DE UM EDIFÍCIO DE ESTRUTURA CONVENCIONAL, COM ACABAMENTO TRAVERTINO. AF_06/2014</t>
  </si>
  <si>
    <t>REVESTIMENTO DECORATIVO MONOCAMADA APLICADO MANUALMENTE EM PANOS CEGOS DA FACHADA DE UM EDIFÍCIO DE ALVENARIA ESTRUTURAL, COM ACABAMENTO TRAVERTINO. AF_06/2014</t>
  </si>
  <si>
    <t>REVESTIMENTO DECORATIVO MONOCAMADA APLICADO COM EQUIPAMENTO DE PROJEÇÃO EM PANOS CEGOS DA FACHADA DE UM EDIFÍCIO DE ESTRUTURA CONVENCIONAL, COM ACABAMENTO TRAVERTINO. AF_06/2014</t>
  </si>
  <si>
    <t>REVESTIMENTO DECORATIVO MONOCAMADA APLICADO COM EQUIPAMENTO DE PROJEÇÃO EM PANOS CEGOS DA FACHADA DE UM EDIFÍCIO DE ALVENARIA ESTRUTURAL, COM ACABAMENTO TRAVERTINO. AF_06/2014</t>
  </si>
  <si>
    <t>REVESTIMENTO DECORATIVO MONOCAMADA APLICADO MANUALMENTE EM PANOS DA FACHADA COM PRESENÇA DE VÃOS, DE UM EDIFÍCIO DE ESTRUTURA CONVENCIONAL E ACABAMENTO TRAVERTINO. AF_06/2014</t>
  </si>
  <si>
    <t>REVESTIMENTO DECORATIVO MONOCAMADA APLICADO MANUALMENTE EM PANOS DA FACHADA COM PRESENÇA DE VÃOS, DE UM EDIFÍCIO DE ALVENARIA ESTRUTURAL E ACABAMENTO TRAVERTINO. AF_06/2014</t>
  </si>
  <si>
    <t>REVESTIMENTO DECORATIVO MONOCAMADA APLICADO COM EQUIPAMENTO DE PROJEÇÃO EM PANOS DA FACHADA COM PRESENÇA DE VÃOS, DE UM EDIFÍCIO DE ESTRUTURA CONVENCIONAL E ACABAMENTO TRAVERTINO. AF_06/2014</t>
  </si>
  <si>
    <t>REVESTIMENTO DECORATIVO MONOCAMADA APLICADO COM EQUIPAMENTO DE PROJEÇÃO EM PANOS DA FACHADA COM PRESENÇA DE VÃOS, DE UM EDIFÍCIO DE ALVENARIA ESTRUTURAL E ACABAMENTO TRAVERTINO. AF_06/2014</t>
  </si>
  <si>
    <t>REVESTIMENTO DECORATIVO MONOCAMADA APLICADO MANUALMENTE EM SUPERFÍCIES EXTERNAS DA SACADA DE UM EDIFÍCIO DE ESTRUTURA CONVENCIONAL E ACABAMENTO TRAVERTINO. AF_06/2014</t>
  </si>
  <si>
    <t>REVESTIMENTO DECORATIVO MONOCAMADA APLICADO MANUALMENTE EM SUPERFÍCIES EXTERNAS DA SACADA DE UM EDIFÍCIO DE ALVENARIA ESTRUTURAL E ACABAMENTO TRAVERTINO. AF_06/2014</t>
  </si>
  <si>
    <t>REVESTIMENTO DECORATIVO MONOCAMADA APLICADO COM EQUIPAMENTO DE PROJEÇÃO EM SUPERFÍCIES EXTERNAS DA SACADA DE UM EDIFÍCIO DE ESTRUTURA CONVENCIONAL E ACABAMENTO TRAVERTINO. AF_06/2014</t>
  </si>
  <si>
    <t>REVESTIMENTO DECORATIVO MONOCAMADA APLICADO COM EQUIPAMENTO DE PROJEÇÃO EM SUPERFÍCIES EXTERNAS DA SACADA DE UM EDIFÍCIO DE ALVENARIA ESTRUTURAL E ACABAMENTO TRAVERTINO. AF_06/2014</t>
  </si>
  <si>
    <t>REVESTIMENTO DECORATIVO MONOCAMADA APLICADO MANUALMENTE NAS PAREDES INTERNAS DA SACADA COM ACABAMENTO RASPADO. AF_06/2014</t>
  </si>
  <si>
    <t>REVESTIMENTO DECORATIVO MONOCAMADA APLICADO MANUALMENTE NAS PAREDES INTERNAS DA SACADA COM ACABAMENTO TRAVERTINO. AF_06/2014</t>
  </si>
  <si>
    <t>(COMPOSIÇÃO REPRESENTATIVA) DO SERVIÇO DE EMBOÇO/MASSA ÚNICA, TRAÇO 1:2:8, PREPARO MECÂNICO, COM BETONEIRA DE 400L, EM PAREDES DE AMBIENTES INTERNOS, COM EXECUÇÃO DE TALISCAS, PARA EDIFICAÇÃO HABITACIONAL MULTIFAMILIAR (PRÉDIO). AF_11/2014</t>
  </si>
  <si>
    <t>(COMPOSIÇÃO REPRESENTATIVA) DO SERVIÇO DE APLICAÇÃO MANUAL DE GESSO DESEMPENADO (SEM TALISCAS) EM TETO, ESPESSURA 0,5 CM, PARA EDIFICAÇÃO HABITACIONAL MULTIFAMILIAR (PRÉDIO). AF_11/2014</t>
  </si>
  <si>
    <t>(COMPOSIÇÃO REPRESENTATIVA) DO SERVIÇO DE EMBOÇO/MASSA ÚNICA, APLICADO MANUALMENTE, TRAÇO 1:2:8, EM BETONEIRA DE 400L, PAREDES INTERNAS, COM EXECUÇÃO DE TALISCAS, EDIFICAÇÃO HABITACIONAL UNIFAMILIAR (CASAS) E EDIFICAÇÃO PÚBLICA PADRÃO. AF_12/2014</t>
  </si>
  <si>
    <t>MASSA ÚNICA, PARA RECEBIMENTO DE PINTURA, EM ARGAMASSA TRAÇO 1:2:8, PREPARO MECÂNICO COM BETONEIRA 400L, APLICADA MANUALMENTE EM TETO, ESPESSURA DE 20MM, COM EXECUÇÃO DE TALISCAS. AF_03/2015</t>
  </si>
  <si>
    <t>MASSA ÚNICA, PARA RECEBIMENTO DE PINTURA, EM ARGAMASSA TRAÇO 1:2:8, PREPARO MANUAL, APLICADA MANUALMENTE EM TETO, ESPESSURA DE 20MM, COM EXECUÇÃO DE TALISCAS. AF_03/2015</t>
  </si>
  <si>
    <t>MASSA ÚNICA, PARA RECEBIMENTO DE PINTURA, EM ARGAMASSA TRAÇO 1:2:8, PREPARO MECÂNICO COM BETONEIRA 400L, APLICADA MANUALMENTE EM TETO, ESPESSURA DE 10MM, COM EXECUÇÃO DE TALISCAS. AF_03/2015</t>
  </si>
  <si>
    <t>MASSA ÚNICA, PARA RECEBIMENTO DE PINTURA, EM ARGAMASSA TRAÇO 1:2:8, PREPARO MANUAL, APLICADA MANUALMENTE EM TETO, ESPESSURA DE 10MM, COM EXECUÇÃO DE TALISCAS. AF_03/2015</t>
  </si>
  <si>
    <t>PASTA DE CIMENTO PORTLAND, ESPESSURA 1MM</t>
  </si>
  <si>
    <t>APICOAMENTO MANUAL DE SUPERFICIE DE CONCRETO</t>
  </si>
  <si>
    <t>REVESTIMENTO CERÂMICO PARA PAREDES EXTERNAS EM PASTILHAS DE PORCELANA 5 X 5 CM (PLACAS DE 30 X 30 CM), ALINHADAS A PRUMO, APLICADO EM PANOS COM VÃOS. AF_06/2014</t>
  </si>
  <si>
    <t>REVESTIMENTO CERÂMICO PARA PAREDES EXTERNAS EM PASTILHAS DE PORCELANA 5 X 5 CM (PLACAS DE 30 X 30 CM), ALINHADAS A PRUMO, APLICADO EM PANOS SEM VÃOS. AF_06/2014</t>
  </si>
  <si>
    <t>REVESTIMENTO CERÂMICO PARA PAREDES EXTERNAS EM PASTILHAS DE PORCELANA 5 X 5 CM (PLACAS DE 30 X 30 CM), ALINHADAS A PRUMO, APLICADO EM SUPERFÍCIES EXTERNAS DA SACADA. AF_06/2014</t>
  </si>
  <si>
    <t>REVESTIMENTO CERÂMICO PARA PAREDES EXTERNAS EM PASTILHAS DE PORCELANA 5 X 5 CM (PLACAS DE 30 X 30 CM), ALINHADAS A PRUMO, APLICADO EM SUPERFÍCIES INTERNAS DA SACADA. AF_06/2014</t>
  </si>
  <si>
    <t>REVESTIMENTO CERÂMICO PARA PAREDES INTERNAS COM PLACAS TIPO ESMALTADA EXTRA DE DIMENSÕES 20X20 CM APLICADAS EM AMBIENTES DE ÁREA MENOR QUE 5 M² NA ALTURA INTEIRA DAS PAREDES. AF_06/2014</t>
  </si>
  <si>
    <t>REVESTIMENTO CERÂMICO PARA PAREDES INTERNAS COM PLACAS TIPO ESMALTADA EXTRA DE DIMENSÕES 20X20 CM APLICADAS EM AMBIENTES DE ÁREA MAIOR QUE 5 M² NA ALTURA INTEIRA DAS PAREDES. AF_06/2014</t>
  </si>
  <si>
    <t>REVESTIMENTO CERÂMICO PARA PAREDES INTERNAS COM PLACAS TIPO ESMALTADA EXTRA DE DIMENSÕES 20X20 CM APLICADAS EM AMBIENTES DE ÁREA MENOR QUE 5 M² A MEIA ALTURA DAS PAREDES. AF_06/2014</t>
  </si>
  <si>
    <t>REVESTIMENTO CERÂMICO PARA PAREDES INTERNAS COM PLACAS TIPO ESMALTADA EXTRA DE DIMENSÕES 20X20 CM APLICADAS EM AMBIENTES DE ÁREA MAIOR QUE 5 M² A MEIA ALTURA DAS PAREDES. AF_06/2014</t>
  </si>
  <si>
    <t>REVESTIMENTO CERÂMICO PARA PAREDES INTERNAS COM PLACAS TIPO ESMALTADA EXTRA DE DIMENSÕES 25X35 CM APLICADAS EM AMBIENTES DE ÁREA MENOR QUE 5 M² NA ALTURA INTEIRA DAS PAREDES. AF_06/2014</t>
  </si>
  <si>
    <t>REVESTIMENTO CERÂMICO PARA PAREDES INTERNAS COM PLACAS TIPO ESMALTADA EXTRA DE DIMENSÕES 25X35 CM APLICADAS EM AMBIENTES DE ÁREA MAIOR QUE 5 M² NA ALTURA INTEIRA DAS PAREDES. AF_06/2014</t>
  </si>
  <si>
    <t>REVESTIMENTO CERÂMICO PARA PAREDES INTERNAS COM PLACAS TIPO ESMALTADA EXTRA DE DIMENSÕES 25X35 CM APLICADAS EM AMBIENTES DE ÁREA MENOR QUE 5 M² A MEIA ALTURA DAS PAREDES. AF_06/2014</t>
  </si>
  <si>
    <t>REVESTIMENTO CERÂMICO PARA PAREDES INTERNAS COM PLACAS TIPO ESMALTADA EXTRA DE DIMENSÕES 25X35 CM APLICADAS EM AMBIENTES DE ÁREA MAIOR QUE 5 M² A MEIA ALTURA DAS PAREDES. AF_06/2014</t>
  </si>
  <si>
    <t>REVESTIMENTO CERÂMICO PARA PAREDES INTERNAS COM PLACAS TIPO ESMALTADA EXTRA  DE DIMENSÕES 33X45 CM APLICADAS EM AMBIENTES DE ÁREA MENOR QUE 5 M² NA ALTURA INTEIRA DAS PAREDES. AF_06/2014</t>
  </si>
  <si>
    <t>REVESTIMENTO CERÂMICO PARA PAREDES INTERNAS COM PLACAS TIPO ESMALTADA EXTRA DE DIMENSÕES 33X45 CM APLICADAS EM AMBIENTES DE ÁREA MAIOR QUE 5 M² NA ALTURA INTEIRA DAS PAREDES. AF_06/2014</t>
  </si>
  <si>
    <t>REVESTIMENTO CERÂMICO PARA PAREDES INTERNAS COM PLACAS TIPO ESMALTADA EXTRA DE DIMENSÕES 33X45 CM APLICADAS EM AMBIENTES DE ÁREA MENOR QUE 5 M² A MEIA ALTURA DAS PAREDES. AF_06/2014</t>
  </si>
  <si>
    <t>REVESTIMENTO CERÂMICO PARA PAREDES INTERNAS COM PLACAS TIPO ESMALTADA EXTRA  DE DIMENSÕES 33X45 CM APLICADAS EM AMBIENTES DE ÁREA MAIOR QUE 5 M² A MEIA ALTURA DAS PAREDES. AF_06/2014</t>
  </si>
  <si>
    <t>REVESTIMENTO CERÂMICO PARA PAREDES EXTERNAS EM PASTILHAS DE PORCELANA 2,5 X 2,5 CM (PLACAS DE 30 X 30 CM), ALINHADAS A PRUMO, APLICADO EM PANOS COM VÃOS. AF_10/2014</t>
  </si>
  <si>
    <t>REVESTIMENTO CERÂMICO PARA PAREDES EXTERNAS EM PASTILHAS DE PORCELANA 2,5 X 2,5 CM (PLACAS DE 30 X 30 CM), ALINHADAS A PRUMO, APLICADO EM PANOS SEM VÃOS. AF_10/2014</t>
  </si>
  <si>
    <t>REVESTIMENTO CERÂMICO PARA PAREDES EXTERNAS EM PASTILHAS DE PORCELANA 2,5 X 2,5 CM (PLACAS DE 30 X 30 CM), ALINHADAS A PRUMO, APLICADO EM SUPERFÍCIES EXTERNAS DA SACADA. AF_10/2014</t>
  </si>
  <si>
    <t>REVESTIMENTO CERÂMICO PARA PAREDES EXTERNAS EM PASTILHAS DE PORCELANA 2,5 X 2,5 CM (PLACAS DE 30 X 30 CM), ALINHADAS A PRUMO, APLICADO EM SUPERFÍCIES INTERNAS DA SACADA. AF_10/2014</t>
  </si>
  <si>
    <t>(COMPOSIÇÃO REPRESENTATIVA) DO SERVIÇO DE REVESTIMENTO CERÂMICO PARA AMBIENTES DE ÁREAS MOLHADAS, MEIA PAREDE OU PAREDE INTEIRA, COM PLACAS TIPO GRÊS OU SEMI-GRÊS, DIMENSÕES 20X20 CM, PARA EDIFICAÇÃO HABITACIONAL MULTIFAMILIAR (PRÉDIO). AF_11/2014</t>
  </si>
  <si>
    <t>(COMPOSIÇÃO REPRESENTATIVA) DO SERVIÇO DE REVESTIMENTO CERÂMICO PARA PAREDES INTERNAS, MEIA PAREDE, OU PAREDE INTEIRA, PLACAS GRÊS OU SEMI-GRÊS DE 20X20 CM, PARA EDIFICAÇÕES HABITACIONAIS UNIFAMILIAR (CASAS) E EDIFICAÇÕES PÚBLICAS PADRÃO. AF_11/2014</t>
  </si>
  <si>
    <t>REVESTIMENTO CERÂMICO PARA PAREDES INTERNAS COM PLACAS TIPO ESMALTADA PADRÃO POPULAR DE DIMENSÕES 20X20 CM APLICADAS EM AMBIENTES DE ÁREA MENOR QUE 5 M2 NA ALTURA INTEIRA DAS PAREDES. AF_06/2014</t>
  </si>
  <si>
    <t>REVESTIMENTO CERÂMICO PARA PAREDES INTERNAS COM PLACAS TIPO ESMALTADA PADRÃO POPULAR DE DIMENSÕES 20X20 CM APLICADAS EM AMBIENTES DE ÁREA MAIOR QUE 5 M2 NA ALTURA INTEIRA DAS PAREDES. AF_06/2014</t>
  </si>
  <si>
    <t>REVESTIMENTO CERÂMICO PARA PAREDES INTERNAS COM PLACAS TIPO ESMALTADA PADRÃO POPULAR DE DIMENSÕES 20X20 CM APLICADAS EM AMBIENTES DE ÁREA MENOR QUE 5 M2 A MEIA ALTURA DAS PAREDES. AF_06/2014</t>
  </si>
  <si>
    <t>REVESTIMENTO CERÂMICO PARA PAREDES INTERNAS COM PLACAS TIPO ESMALTADA PADRÃO POPULAR DE DIMENSÕES 20X20 CM APLICADAS EM AMBIENTES DE ÁREA MAIOR QUE 5 M2 A MEIA ALTURA DAS PAREDES. AF_06/2014</t>
  </si>
  <si>
    <t>PEITORIL EM MARMORE BRANCO, LARGURA DE 15CM, ASSENTADO COM ARGAMASSA TRACO 1:4 (CIMENTO E AREIA MEDIA), PREPARO MANUAL DA ARGAMASSA</t>
  </si>
  <si>
    <t>PEITORIL EM MARMORE BRANCO, LARGURA DE 25CM, ASSENTADO COM ARGAMASSA TRACO 1:3 (CIMENTO E AREIA MEDIA), PREPARO MANUAL DA ARGAMASSA</t>
  </si>
  <si>
    <t>ASSENTAMENTO DE PEITORIL COM ARGAMASSA DE CIMENTO COLANTE</t>
  </si>
  <si>
    <t>TABEIRA DE MADEIRA LEI, 1A QUALIDADE, 2,5X30,0CM PARA BEIRAL DE TELHADO</t>
  </si>
  <si>
    <t>FORRO EM MADEIRA PINUS, PARA AMBIENTES RESIDENCIAIS, INCLUSIVE ESTRUTURA DE FIXAÇÃO. AF_05/2017</t>
  </si>
  <si>
    <t>FORRO EM MADEIRA PINUS, PARA AMBIENTES COMERCIAIS, INCLUSIVE ESTRUTURA DE FIXAÇÃO. AF_05/2017</t>
  </si>
  <si>
    <t>ACABAMENTOS PARA FORRO (RODA-FORRO EM MADEIRA PINUS). AF_05/2017</t>
  </si>
  <si>
    <t>FORRO EM PLACAS DE GESSO, PARA AMBIENTES RESIDENCIAIS. AF_05/2017_P</t>
  </si>
  <si>
    <t>FORRO EM DRYWALL, PARA AMBIENTES RESIDENCIAIS, INCLUSIVE ESTRUTURA DE FIXAÇÃO. AF_05/2017_P</t>
  </si>
  <si>
    <t>FORRO EM PLACAS DE GESSO, PARA AMBIENTES COMERCIAIS. AF_05/2017_P</t>
  </si>
  <si>
    <t>FORRO EM DRYWALL, PARA AMBIENTES COMERCIAIS, INCLUSIVE ESTRUTURA DE FIXAÇÃO. AF_05/2017_P</t>
  </si>
  <si>
    <t>ACABAMENTOS PARA FORRO (MOLDURA DE GESSO). AF_05/2017</t>
  </si>
  <si>
    <t>ACABAMENTOS PARA FORRO (MOLDURA EM DRYWALL, COM LARGURA DE 15 CM). AF_05/2017_P</t>
  </si>
  <si>
    <t>ACABAMENTOS PARA FORRO (SANCA DE GESSO, COM ALTURA DE 15 CM, MONTADA NA OBRA). AF_05/2017_P</t>
  </si>
  <si>
    <t>FORRO DE FIBRA MINERAL, PARA AMBIENTES COMERCIAIS, INCLUSIVE ESTRUTURA DE FIXAÇÃO. AF_05/2017_P</t>
  </si>
  <si>
    <t>REVESTIMENTO EM LAMINADO MELAMINICO TEXTURIZADO, ESPESSURA 0,8 MM, FIXADO COM COLA</t>
  </si>
  <si>
    <t>73807/1</t>
  </si>
  <si>
    <t>CORRIMAO EM MARMORITE, LARGURA 15CM</t>
  </si>
  <si>
    <t>RECOLOCACO DE FORROS EM REGUA DE PVC E PERFIS, CONSIDERANDO REAPROVEITAMENTO DO MATERIAL</t>
  </si>
  <si>
    <t>FORRO EM RÉGUAS DE PVC, FRISADO, PARA AMBIENTES RESIDENCIAIS, INCLUSIVE ESTRUTURA DE FIXAÇÃO. AF_05/2017_P</t>
  </si>
  <si>
    <t>FORRO EM RÉGUAS DE PVC, FRISADO, PARA AMBIENTES COMERCIAIS, INCLUSIVE ESTRUTURA DE FIXAÇÃO. AF_05/2017_P</t>
  </si>
  <si>
    <t>ACABAMENTOS PARA FORRO (RODA-FORRO EM PERFIL METÁLICO E PLÁSTICO). AF_05/2017</t>
  </si>
  <si>
    <t>FORRO EM RÉGUAS DE PVC, LISO, PARA AMBIENTES RESIDENCIAIS, INCLUSIVE ESTRUTURA DE FIXAÇÃO. AF_05/2017_P</t>
  </si>
  <si>
    <t>FORRO DE PVC, LISO, PARA AMBIENTES COMERCIAIS, INCLUSIVE ESTRUTURA DE FIXAÇÃO. AF_05/2017_P</t>
  </si>
  <si>
    <t>ISOLAMENTO TERMICO COM ARGAMASSA TRACO 1:3 (CIMENTO E AREIA GROSSA NAO PENEIRADA), COM ADICAO DE PEROLAS DE ISOPOR, ESPESSURA 6CM, PREPARO MANUAL DA ARGAMASSA</t>
  </si>
  <si>
    <t>73833/1</t>
  </si>
  <si>
    <t>ISOLAMENTO TERMICO COM MANTA DE LA DE VIDRO, ESPESSURA 2,5CM</t>
  </si>
  <si>
    <t>REPARO ESTRUTURAL DE ESTRUTURAS DE CONCRETO COM ARGAMASSA POLIMERICA DE ALTO DESEMPENHO, E=2 CM</t>
  </si>
  <si>
    <t>REPARO/COLAGEM DE ESTRUTURAS DE CONCRETO COM ADESIVO ESTRUTURAL A BASE DE EPOXI, E=2 MM</t>
  </si>
  <si>
    <t>ESTUCAMENTO DE PANOS DE FACHADA SEM VÃOS DO SISTEMA DE PAREDES DE CONCRETO EM EDIFICAÇÕES DE MÚLTIPLOS PAVIMENTOS. AF_06/2015</t>
  </si>
  <si>
    <t>ESTUCAMENTO DE PANOS DE FACHADA COM VÃOS DO SISTEMA DE PAREDES DE CONCRETO EM EDIFICAÇÕES DE MÚLTIPLOS PAVIMENTOS. AF_06/2015</t>
  </si>
  <si>
    <t>ESTUCAMENTO DE SUPERFÍCIE EXTERNA DA SACADA DO SISTEMA DE PAREDES DE CONCRETO EM EDIFICAÇÕES DE MÚLTIPLOS PAVIMENTOS. AF_06/2015</t>
  </si>
  <si>
    <t>ESTUCAMENTO DE PANOS DE FACHADA SEM VÃOS DO SISTEMA DE PAREDES DE CONCRETO EM EDIFICAÇÕES DE PAVIMENTO ÚNICO. AF_06/2015</t>
  </si>
  <si>
    <t>ESTUCAMENTO DE PANOS DE FACHADA COM VÃOS DO SISTEMA DE PAREDES DE CONCRETO EM EDIFICAÇÕES DE PAVIMENTO ÚNICO. AF_06/2015</t>
  </si>
  <si>
    <t>ESTUCAMENTO DE DENSIDADE BAIXA NAS FACES INTERNAS DE PAREDES DO SISTEMA DE PAREDES DE CONCRETO. AF_06/2015</t>
  </si>
  <si>
    <t>ESTUCAMENTO, PARA QUALQUER REVESTIMENTO, EM TETO DO SISTEMA DE PAREDES DE CONCRETO. AF_06/2015</t>
  </si>
  <si>
    <t>ESTUCAMENTO DE DENSIDADE ALTA, NAS FACES INTERNAS DE PAREDES DO SISTEMA DE PAREDES DE CONCRETO. AF_06/2015</t>
  </si>
  <si>
    <t>ARGAMASSA TRACO 1:3 (CIMENTO E AREIA), PREPARO MANUAL, INCLUSO ADITIVO IMPERMEABILIZANTE</t>
  </si>
  <si>
    <t>ARGAMASSA TRACO 1:4 (CIMENTO E AREIA), PREPARO MANUAL, INCLUSO ADITIVO IMPERMEABILIZANTE</t>
  </si>
  <si>
    <t>ARGAMASSA TRAÇO 1:7 (CIMENTO E AREIA MÉDIA) COM ADIÇÃO DE PLASTIFICANTE PARA EMBOÇO/MASSA ÚNICA/ASSENTAMENTO DE ALVENARIA DE VEDAÇÃO, PREPARO MECÂNICO COM BETONEIRA 400 L. AF_06/2014</t>
  </si>
  <si>
    <t>ARGAMASSA TRAÇO 1:7 (CIMENTO E AREIA MÉDIA) COM ADIÇÃO DE PLASTIFICANTE PARA EMBOÇO/MASSA ÚNICA/ASSENTAMENTO DE ALVENARIA DE VEDAÇÃO, PREPARO MECÂNICO COM BETONEIRA 600 L. AF_06/2014</t>
  </si>
  <si>
    <t>ARGAMASSA TRAÇO 1:6 (CIMENTO E AREIA MÉDIA) COM ADIÇÃO DE PLASTIFICANTE PARA EMBOÇO/MASSA ÚNICA/ASSENTAMENTO DE ALVENARIA DE VEDAÇÃO, PREPARO MECÂNICO COM BETONEIRA 400 L. AF_06/2014</t>
  </si>
  <si>
    <t>ARGAMASSA TRAÇO 1:6 (CIMENTO E AREIA MÉDIA) COM ADIÇÃO DE PLASTIFICANTE PARA EMBOÇO/MASSA ÚNICA/ASSENTAMENTO DE ALVENARIA DE VEDAÇÃO, PREPARO MECÂNICO COM BETONEIRA 600 L. AF_06/2014</t>
  </si>
  <si>
    <t>ARGAMASSA TRAÇO 1:1:6 (CIMENTO, CAL E AREIA MÉDIA) PARA EMBOÇO/MASSA ÚNICA/ASSENTAMENTO DE ALVENARIA DE VEDAÇÃO, PREPARO MECÂNICO COM BETONEIRA 400 L. AF_06/2014</t>
  </si>
  <si>
    <t>ARGAMASSA TRAÇO 1:1:6 (CIMENTO, CAL E AREIA MÉDIA) PARA EMBOÇO/MASSA ÚNICA/ASSENTAMENTO DE ALVENARIA DE VEDAÇÃO, PREPARO MECÂNICO COM BETONEIRA 600 L. AF_06/2014</t>
  </si>
  <si>
    <t>ARGAMASSA TRAÇO 1:1,5:7,5 (CIMENTO, CAL E AREIA MÉDIA) PARA EMBOÇO/MASSA ÚNICA/ASSENTAMENTO DE ALVENARIA DE VEDAÇÃO, PREPARO MECÂNICO COM BETONEIRA 400 L. AF_06/2014</t>
  </si>
  <si>
    <t>ARGAMASSA TRAÇO 1:1,5:7,5 (CIMENTO, CAL E AREIA MÉDIA) PARA EMBOÇO/MASSA ÚNICA/ASSENTAMENTO DE ALVENARIA DE VEDAÇÃO, PREPARO MECÂNICO COM BETONEIRA 600 L. AF_06/2014</t>
  </si>
  <si>
    <t>ARGAMASSA TRAÇO 1:2:8 (CIMENTO, CAL E AREIA MÉDIA) PARA EMBOÇO/MASSA ÚNICA/ASSENTAMENTO DE ALVENARIA DE VEDAÇÃO, PREPARO MECÂNICO COM BETONEIRA 400 L. AF_06/2014</t>
  </si>
  <si>
    <t>ARGAMASSA TRAÇO 1:2:9 (CIMENTO, CAL E AREIA MÉDIA) PARA EMBOÇO/MASSA ÚNICA/ASSENTAMENTO DE ALVENARIA DE VEDAÇÃO, PREPARO MECÂNICO COM BETONEIRA 600 L. AF_06/2014</t>
  </si>
  <si>
    <t>ARGAMASSA TRAÇO 1:3:12 (CIMENTO, CAL E AREIA MÉDIA) PARA EMBOÇO/MASSA ÚNICA/ASSENTAMENTO DE ALVENARIA DE VEDAÇÃO, PREPARO MECÂNICO COM BETONEIRA 400 L. AF_06/2014</t>
  </si>
  <si>
    <t>ARGAMASSA TRAÇO 1:3:12 (CIMENTO, CAL E AREIA MÉDIA) PARA EMBOÇO/MASSA ÚNICA/ASSENTAMENTO DE ALVENARIA DE VEDAÇÃO, PREPARO MECÂNICO COM BETONEIRA 600 L. AF_06/2014</t>
  </si>
  <si>
    <t>ARGAMASSA TRAÇO 1:3 (CIMENTO E AREIA MÉDIA) PARA CONTRAPISO, PREPARO MECÂNICO COM BETONEIRA 400 L. AF_06/2014</t>
  </si>
  <si>
    <t>ARGAMASSA TRAÇO 1:3 (CIMENTO E AREIA MÉDIA) PARA CONTRAPISO, PREPARO MECÂNICO COM BETONEIRA 600 L. AF_06/2014</t>
  </si>
  <si>
    <t>ARGAMASSA TRAÇO 1:4 (CIMENTO E AREIA MÉDIA) PARA CONTRAPISO, PREPARO MECÂNICO COM BETONEIRA 400 L. AF_06/2014</t>
  </si>
  <si>
    <t>ARGAMASSA TRAÇO 1:4 (CIMENTO E AREIA MÉDIA) PARA CONTRAPISO, PREPARO MECÂNICO COM BETONEIRA 600 L. AF_06/2014</t>
  </si>
  <si>
    <t>ARGAMASSA TRAÇO 1:5 (CIMENTO E AREIA MÉDIA) PARA CONTRAPISO, PREPARO MECÂNICO COM BETONEIRA 400 L. AF_06/2014</t>
  </si>
  <si>
    <t>ARGAMASSA TRAÇO 1:5 (CIMENTO E AREIA MÉDIA) PARA CONTRAPISO, PREPARO MECÂNICO COM BETONEIRA 600 L. AF_06/2014</t>
  </si>
  <si>
    <t>ARGAMASSA TRAÇO 1:6 (CIMENTO E AREIA MÉDIA) PARA CONTRAPISO, PREPARO MECÂNICO COM BETONEIRA 400 L. AF_06/2014</t>
  </si>
  <si>
    <t>ARGAMASSA TRAÇO 1:6 (CIMENTO E AREIA MÉDIA) PARA CONTRAPISO, PREPARO MECÂNICO COM BETONEIRA 600 L. AF_06/2014</t>
  </si>
  <si>
    <t>ARGAMASSA TRAÇO 1:5 (CIMENTO E AREIA GROSSA) PARA CHAPISCO CONVENCIONAL, PREPARO MECÂNICO COM BETONEIRA 400 L. AF_06/2014</t>
  </si>
  <si>
    <t>ARGAMASSA TRAÇO 1:5 (CIMENTO E AREIA GROSSA) PARA CHAPISCO CONVENCIONAL, PREPARO MECÂNICO COM BETONEIRA 600 L. AF_06/2014</t>
  </si>
  <si>
    <t>ARGAMASSA TRAÇO 1:3 (CIMENTO E AREIA GROSSA) PARA CHAPISCO CONVENCIONAL, PREPARO MECÂNICO COM BETONEIRA 400 L. AF_06/2014</t>
  </si>
  <si>
    <t>ARGAMASSA TRAÇO 1:3 (CIMENTO E AREIA GROSSA) PARA CHAPISCO CONVENCIONAL, PREPARO MECÂNICO COM BETONEIRA 600 L. AF_06/2014</t>
  </si>
  <si>
    <t>ARGAMASSA TRAÇO 1:4 (CIMENTO E AREIA GROSSA) PARA CHAPISCO CONVENCIONAL, PREPARO MECÂNICO COM BETONEIRA 400 L. AF_06/2014</t>
  </si>
  <si>
    <t>ARGAMASSA TRAÇO 1:4 (CIMENTO E AREIA GROSSA) PARA CHAPISCO CONVENCIONAL, PREPARO MECÂNICO COM BETONEIRA 600 L. AF_06/2014</t>
  </si>
  <si>
    <t>ARGAMASSA TRAÇO 1:5 (CIMENTO E AREIA GROSSA) COM ADIÇÃO DE EMULSÃO POLIMÉRICA PARA CHAPISCO ROLADO, PREPARO MECÂNICO COM BETONEIRA 400 L. AF_06/2014</t>
  </si>
  <si>
    <t>ARGAMASSA TRAÇO 1:5 (CIMENTO E AREIA GROSSA) COM ADIÇÃO DE EMULSÃO POLIMÉRICA PARA CHAPISCO ROLADO, PREPARO MECÂNICO COM BETONEIRA 600 L. AF_06/2014</t>
  </si>
  <si>
    <t>ARGAMASSA TRAÇO 1:3 (CIMENTO E AREIA GROSSA) COM ADIÇÃO DE EMULSÃO POLIMÉRICA PARA CHAPISCO ROLADO, PREPARO MECÂNICO COM BETONEIRA 400 L. AF_06/2014</t>
  </si>
  <si>
    <t>ARGAMASSA TRAÇO 1:3 (CIMENTO E AREIA GROSSA) COM ADIÇÃO DE EMULSÃO POLIMÉRICA PARA CHAPISCO ROLADO, PREPARO MECÂNICO COM BETONEIRA 600 L. AF_06/2014</t>
  </si>
  <si>
    <t>ARGAMASSA TRAÇO 1:4 (CIMENTO E AREIA GROSSA) COM ADIÇÃO DE EMULSÃO POLIMÉRICA PARA CHAPISCO ROLADO, PREPARO MECÂNICO COM BETONEIRA 400 L. AF_06/2014</t>
  </si>
  <si>
    <t>ARGAMASSA TRAÇO 1:4 (CIMENTO E AREIA GROSSA) COM ADIÇÃO DE EMULSÃO POLIMÉRICA PARA CHAPISCO ROLADO, PREPARO MECÂNICO COM BETONEIRA 600 L. AF_06/2014</t>
  </si>
  <si>
    <t>ARGAMASSA TRAÇO 1:7 (CIMENTO E AREIA MÉDIA) COM ADIÇÃO DE PLASTIFICANTE PARA EMBOÇO/MASSA ÚNICA/ASSENTAMENTO DE ALVENARIA DE VEDAÇÃO, PREPARO MECÂNICO COM MISTURADOR DE EIXO HORIZONTAL DE 300 KG. AF_06/2014</t>
  </si>
  <si>
    <t>ARGAMASSA TRAÇO 1:7 (CIMENTO E AREIA MÉDIA) COM ADIÇÃO DE PLASTIFICANTE PARA EMBOÇO/MASSA ÚNICA/ASSENTAMENTO DE ALVENARIA DE VEDAÇÃO, PREPARO MECÂNICO COM MISTURADOR DE EIXO HORIZONTAL DE 600 KG. AF_06/2014</t>
  </si>
  <si>
    <t>ARGAMASSA TRAÇO 1:6 (CIMENTO E AREIA MÉDIA) COM ADIÇÃO DE PLASTIFICANTE PARA EMBOÇO/MASSA ÚNICA/ASSENTAMENTO DE ALVENARIA DE VEDAÇÃO, PREPARO MECÂNICO COM MISTURADOR DE EIXO HORIZONTAL DE 300 KG. AF_06/2014</t>
  </si>
  <si>
    <t>ARGAMASSA TRAÇO 1:6 (CIMENTO E AREIA MÉDIA) COM ADIÇÃO DE PLASTIFICANTE PARA EMBOÇO/MASSA ÚNICA/ASSENTAMENTO DE ALVENARIA DE VEDAÇÃO, PREPARO MECÂNICO COM MISTURADOR DE EIXO HORIZONTAL DE 600 KG. AF_06/2014</t>
  </si>
  <si>
    <t>ARGAMASSA TRAÇO 1:1:6 (CIMENTO, CAL E AREIA MÉDIA) PARA EMBOÇO/MASSA ÚNICA/ASSENTAMENTO DE ALVENARIA DE VEDAÇÃO, PREPARO MECÂNICO COM MISTURADOR DE EIXO HORIZONTAL DE 300 KG. AF_06/2014</t>
  </si>
  <si>
    <t>ARGAMASSA TRAÇO 1:1:6 (CIMENTO, CAL E AREIA MÉDIA) PARA EMBOÇO/MASSA ÚNICA/ASSENTAMENTO DE ALVENARIA DE VEDAÇÃO, PREPARO MECÂNICO COM MISTURADOR DE EIXO HORIZONTAL DE 600 KG. AF_06/2014</t>
  </si>
  <si>
    <t>ARGAMASSA TRAÇO 1:1,5:7,5 (CIMENTO, CAL E AREIA MÉDIA) PARA EMBOÇO/MASSA ÚNICA/ASSENTAMENTO DE ALVENARIA DE VEDAÇÃO, PREPARO MECÂNICO COM MISTURADOR DE EIXO HORIZONTAL DE 300 KG. AF_06/2014</t>
  </si>
  <si>
    <t>ARGAMASSA TRAÇO 1:1,5:7,5 (CIMENTO, CAL E AREIA MÉDIA) PARA EMBOÇO/MASSA ÚNICA/ASSENTAMENTO DE ALVENARIA DE VEDAÇÃO, PREPARO MECÂNICO COM MISTURADOR DE EIXO HORIZONTAL DE 600 KG. AF_06/2014</t>
  </si>
  <si>
    <t>ARGAMASSA TRAÇO 1:2:8 (CIMENTO, CAL E AREIA MÉDIA) PARA EMBOÇO/MASSA ÚNICA/ASSENTAMENTO DE ALVENARIA DE VEDAÇÃO, PREPARO MECÂNICO COM MISTURADOR DE EIXO HORIZONTAL DE 300 KG. AF_06/2014</t>
  </si>
  <si>
    <t>ARGAMASSA TRAÇO 1:2:8 (CIMENTO, CAL E AREIA MÉDIA) PARA EMBOÇO/MASSA ÚNICA/ASSENTAMENTO DE ALVENARIA DE VEDAÇÃO, PREPARO MECÂNICO COM MISTURADOR DE EIXO HORIZONTAL DE 600 KG. AF_06/2014</t>
  </si>
  <si>
    <t>ARGAMASSA TRAÇO 1:2:9 (CIMENTO, CAL E AREIA MÉDIA) PARA EMBOÇO/MASSA ÚNICA/ASSENTAMENTO DE ALVENARIA DE VEDAÇÃO, PREPARO MECÂNICO COM MISTURADOR DE EIXO HORIZONTAL DE 300 KG. AF_06/2014</t>
  </si>
  <si>
    <t>ARGAMASSA TRAÇO 1:3:12 (CIMENTO, CAL E AREIA MÉDIA) PARA EMBOÇO/MASSA ÚNICA/ASSENTAMENTO DE ALVENARIA DE VEDAÇÃO, PREPARO MECÂNICO COM MISTURADOR DE EIXO HORIZONTAL DE 600 KG. AF_06/2014</t>
  </si>
  <si>
    <t>ARGAMASSA TRAÇO 1:3 (CIMENTO E AREIA MÉDIA) PARA CONTRAPISO, PREPARO MECÂNICO COM MISTURADOR DE EIXO HORIZONTAL DE 160 KG. AF_06/2014</t>
  </si>
  <si>
    <t>ARGAMASSA TRAÇO 1:3 (CIMENTO E AREIA MÉDIA) PARA CONTRAPISO, PREPARO MECÂNICO COM MISTURADOR DE EIXO HORIZONTAL DE 300 KG. AF_06/2014</t>
  </si>
  <si>
    <t>ARGAMASSA TRAÇO 1:3 (CIMENTO E AREIA MÉDIA) PARA CONTRAPISO, PREPARO MECÂNICO COM MISTURADOR DE EIXO HORIZONTAL DE 600 KG. AF_06/2014</t>
  </si>
  <si>
    <t>ARGAMASSA TRAÇO 1:4 (CIMENTO E AREIA MÉDIA) PARA CONTRAPISO, PREPARO MECÂNICO COM MISTURADOR DE EIXO HORIZONTAL DE 160 KG. AF_06/2014</t>
  </si>
  <si>
    <t>ARGAMASSA TRAÇO 1:4 (CIMENTO E AREIA MÉDIA) PARA CONTRAPISO, PREPARO MECÂNICO COM MISTURADOR DE EIXO HORIZONTAL DE 300 KG. AF_06/2014</t>
  </si>
  <si>
    <t>ARGAMASSA TRAÇO 1:4 (CIMENTO E AREIA MÉDIA) PARA CONTRAPISO, PREPARO MECÂNICO COM MISTURADOR DE EIXO HORIZONTAL DE 600 KG. AF_06/2014</t>
  </si>
  <si>
    <t>ARGAMASSA TRAÇO 1:5 (CIMENTO E AREIA MÉDIA) PARA CONTRAPISO, PREPARO MECÂNICO COM MISTURADOR DE EIXO HORIZONTAL DE 160 KG. AF_06/2014</t>
  </si>
  <si>
    <t>ARGAMASSA TRAÇO 1:5 (CIMENTO E AREIA MÉDIA) PARA CONTRAPISO, PREPARO MECÂNICO COM MISTURADOR DE EIXO HORIZONTAL DE 300 KG. AF_06/2014</t>
  </si>
  <si>
    <t>ARGAMASSA TRAÇO 1:5 (CIMENTO E AREIA MÉDIA) PARA CONTRAPISO, PREPARO MECÂNICO COM MISTURADOR DE EIXO HORIZONTAL DE 600 KG. AF_06/2014</t>
  </si>
  <si>
    <t>ARGAMASSA TRAÇO 1:6 (CIMENTO E AREIA MÉDIA) PARA CONTRAPISO, PREPARO MECÂNICO COM MISTURADOR DE EIXO HORIZONTAL DE 160 KG. AF_06/2014</t>
  </si>
  <si>
    <t>ARGAMASSA TRAÇO 1:6 (CIMENTO E AREIA MÉDIA) PARA CONTRAPISO, PREPARO MECÂNICO COM MISTURADOR DE EIXO HORIZONTAL DE 600 KG. AF_06/2014</t>
  </si>
  <si>
    <t>ARGAMASSA TRAÇO 1:5 (CIMENTO E AREIA GROSSA) PARA CHAPISCO CONVENCIONAL, PREPARO MECÂNICO COM MISTURADOR DE EIXO HORIZONTAL DE 300 KG. AF_06/2014</t>
  </si>
  <si>
    <t>ARGAMASSA TRAÇO 1:5 (CIMENTO E AREIA GROSSA) PARA CHAPISCO CONVENCIONAL, PREPARO MECÂNICO COM MISTURADOR DE EIXO HORIZONTAL DE 600 KG. AF_06/2014</t>
  </si>
  <si>
    <t>ARGAMASSA TRAÇO 1:3 (CIMENTO E AREIA GROSSA) PARA CHAPISCO CONVENCIONAL, PREPARO MECÂNICO COM MISTURADOR DE EIXO HORIZONTAL DE 160 KG. AF_06/2014</t>
  </si>
  <si>
    <t>ARGAMASSA TRAÇO 1:3 (CIMENTO E AREIA GROSSA) PARA CHAPISCO CONVENCIONAL, PREPARO MECÂNICO COM MISTURADOR DE EIXO HORIZONTAL DE 300 KG. AF_06/2014</t>
  </si>
  <si>
    <t>ARGAMASSA TRAÇO 1:3 (CIMENTO E AREIA GROSSA) PARA CHAPISCO CONVENCIONAL, PREPARO MECÂNICO COM MISTURADOR DE EIXO HORIZONTAL DE 600 KG. AF_06/2014</t>
  </si>
  <si>
    <t>ARGAMASSA TRAÇO 1:4 (CIMENTO E AREIA GROSSA) PARA CHAPISCO CONVENCIONAL, PREPARO MECÂNICO COM MISTURADOR DE EIXO HORIZONTAL DE 160 KG. AF_06/2014</t>
  </si>
  <si>
    <t>ARGAMASSA TRAÇO 1:4 (CIMENTO E AREIA GROSSA) PARA CHAPISCO CONVENCIONAL, PREPARO MECÂNICO COM MISTURADOR DE EIXO HORIZONTAL DE 300 KG. AF_06/2014</t>
  </si>
  <si>
    <t>ARGAMASSA TRAÇO 1:4 (CIMENTO E AREIA GROSSA) PARA CHAPISCO CONVENCIONAL, PREPARO MECÂNICO COM MISTURADOR DE EIXO HORIZONTAL DE 600 KG. AF_06/2014</t>
  </si>
  <si>
    <t>ARGAMASSA TRAÇO 1:5 (CIMENTO E AREIA GROSSA) COM ADIÇÃO DE EMULSÃO POLIMÉRICA PARA CHAPISCO ROLADO, PREPARO MECÂNICO COM MISTURADOR DE EIXO HORIZONTAL DE 300 KG. AF_06/2014</t>
  </si>
  <si>
    <t>ARGAMASSA TRAÇO 1:5 (CIMENTO E AREIA GROSSA) COM ADIÇÃO DE EMULSÃO POLIMÉRICA PARA CHAPISCO ROLADO, PREPARO MECÂNICO COM MISTURADOR DE EIXO HORIZONTAL DE 600 KG. AF_06/2014</t>
  </si>
  <si>
    <t>ARGAMASSA TRAÇO 1:3 (CIMENTO E AREIA GROSSA) COM ADIÇÃO DE EMULSÃO POLIMÉRICA PARA CHAPISCO ROLADO, PREPARO MECÂNICO COM MISTURADOR DE EIXO HORIZONTAL DE 160 KG. AF_06/2014</t>
  </si>
  <si>
    <t>ARGAMASSA TRAÇO 1:3 (CIMENTO E AREIA GROSSA) COM ADIÇÃO DE EMULSÃO POLIMÉRICA PARA CHAPISCO ROLADO, PREPARO MECÂNICO COM MISTURADOR DE EIXO HORIZONTAL DE 300 KG. AF_06/2014</t>
  </si>
  <si>
    <t>ARGAMASSA TRAÇO 1:3 (CIMENTO E AREIA GROSSA) COM ADIÇÃO DE EMULSÃO POLIMÉRICA PARA CHAPISCO ROLADO, PREPARO MECÂNICO COM MISTURADOR DE EIXO HORIZONTAL DE 600 KG. AF_06/2014</t>
  </si>
  <si>
    <t>ARGAMASSA TRAÇO 1:4 (CIMENTO E AREIA GROSSA) COM ADIÇÃO DE EMULSÃO POLIMÉRICA PARA CHAPISCO ROLADO, PREPARO MECÂNICO COM MISTURADOR DE EIXO HORIZONTAL DE 300 KG. AF_06/2014</t>
  </si>
  <si>
    <t>ARGAMASSA TRAÇO 1:4 (CIMENTO E AREIA GROSSA) COM ADIÇÃO DE EMULSÃO POLIMÉRICA PARA CHAPISCO ROLADO, PREPARO MECÂNICO COM MISTURADOR DE EIXO HORIZONTAL DE 600 KG. AF_06/2014</t>
  </si>
  <si>
    <t>ARGAMASSA TRAÇO 1:7 (CIMENTO E AREIA MÉDIA) COM ADIÇÃO DE PLASTIFICANTE PARA EMBOÇO/MASSA ÚNICA/ASSENTAMENTO DE ALVENARIA DE VEDAÇÃO, PREPARO MANUAL. AF_06/2014</t>
  </si>
  <si>
    <t>ARGAMASSA TRAÇO 1:6 (CIMENTO E AREIA MÉDIA) COM ADIÇÃO DE PLASTIFICANTE PARA EMBOÇO/MASSA ÚNICA/ASSENTAMENTO DE ALVENARIA DE VEDAÇÃO, PREPARO MANUAL. AF_06/2014</t>
  </si>
  <si>
    <t>ARGAMASSA TRAÇO 1:1:6 (CIMENTO, CAL E AREIA MÉDIA) PARA EMBOÇO/MASSA ÚNICA/ASSENTAMENTO DE ALVENARIA DE VEDAÇÃO, PREPARO MANUAL. AF_06/2014</t>
  </si>
  <si>
    <t>ARGAMASSA TRAÇO 1:1,5:7,5 (CIMENTO, CAL E AREIA MÉDIA) PARA EMBOÇO/MASSA ÚNICA/ASSENTAMENTO DE ALVENARIA DE VEDAÇÃO, PREPARO MANUAL. AF_06/2014</t>
  </si>
  <si>
    <t>ARGAMASSA TRAÇO 1:2:8 (CIMENTO, CAL E AREIA MÉDIA) PARA EMBOÇO/MASSA ÚNICA/ASSENTAMENTO DE ALVENARIA DE VEDAÇÃO, PREPARO MANUAL. AF_06/2014</t>
  </si>
  <si>
    <t>ARGAMASSA TRAÇO 1:2:9 (CIMENTO, CAL E AREIA MÉDIA) PARA EMBOÇO/MASSA ÚNICA/ASSENTAMENTO DE ALVENARIA DE VEDAÇÃO, PREPARO MANUAL. AF_06/2014</t>
  </si>
  <si>
    <t>ARGAMASSA TRAÇO 1:3:12 (CIMENTO, CAL E AREIA MÉDIA) PARA EMBOÇO/MASSA ÚNICA/ASSENTAMENTO DE ALVENARIA DE VEDAÇÃO, PREPARO MANUAL. AF_06/2014</t>
  </si>
  <si>
    <t>ARGAMASSA TRAÇO 1:3 (CIMENTO E AREIA MÉDIA) PARA CONTRAPISO, PREPARO MANUAL. AF_06/2014</t>
  </si>
  <si>
    <t>ARGAMASSA TRAÇO 1:4 (CIMENTO E AREIA MÉDIA) PARA CONTRAPISO, PREPARO MANUAL. AF_06/2014</t>
  </si>
  <si>
    <t>ARGAMASSA TRAÇO 1:5 (CIMENTO E AREIA MÉDIA) PARA CONTRAPISO, PREPARO MANUAL. AF_06/2014</t>
  </si>
  <si>
    <t>ARGAMASSA TRAÇO 1:6 (CIMENTO E AREIA MÉDIA) PARA CONTRAPISO, PREPARO MANUAL. AF_06/2014</t>
  </si>
  <si>
    <t>ARGAMASSA TRAÇO 1:5 (CIMENTO E AREIA GROSSA) PARA CHAPISCO CONVENCIONAL, PREPARO MANUAL. AF_06/2014</t>
  </si>
  <si>
    <t>ARGAMASSA TRAÇO 1:3 (CIMENTO E AREIA GROSSA) PARA CHAPISCO CONVENCIONAL, PREPARO MANUAL. AF_06/2014</t>
  </si>
  <si>
    <t>ARGAMASSA TRAÇO 1:4 (CIMENTO E AREIA GROSSA) PARA CHAPISCO CONVENCIONAL, PREPARO MANUAL. AF_06/2014</t>
  </si>
  <si>
    <t>ARGAMASSA TRAÇO 1:5 (CIMENTO E AREIA GROSSA) COM ADIÇÃO DE EMULSÃO POLIMÉRICA PARA CHAPISCO ROLADO, PREPARO MANUAL. AF_06/2014</t>
  </si>
  <si>
    <t>ARGAMASSA TRAÇO 1:3 (CIMENTO E AREIA GROSSA) COM ADIÇÃO DE EMULSÃO POLIMÉRICA PARA CHAPISCO ROLADO, PREPARO MANUAL. AF_06/2014</t>
  </si>
  <si>
    <t>ARGAMASSA TRAÇO 1:4 (CIMENTO E AREIA GROSSA) COM ADIÇÃO DE EMULSÃO POLIMÉRICA PARA CHAPISCO ROLADO, PREPARO MANUAL. AF_06/2014</t>
  </si>
  <si>
    <t>ARGAMASSA INDUSTRIALIZADA MULTIUSO PARA REVESTIMENTOS E ASSENTAMENTO DA ALVENARIA, PREPARO COM MISTURADOR DE EIXO HORIZONTAL DE 160 KG. AF_06/2014</t>
  </si>
  <si>
    <t>ARGAMASSA INDUSTRIALIZADA MULTIUSO PARA REVESTIMENTOS E ASSENTAMENTO DA ALVENARIA, PREPARO COM MISTURADOR DE EIXO HORIZONTAL DE 300 KG. AF_06/2014</t>
  </si>
  <si>
    <t>ARGAMASSA INDUSTRIALIZADA MULTIUSO PARA REVESTIMENTOS E ASSENTAMENTO DA ALVENARIA, PREPARO COM MISTURADOR DE EIXO HORIZONTAL DE 600 KG. AF_06/2014</t>
  </si>
  <si>
    <t>ARGAMASSA PRONTA PARA CONTRAPISO, PREPARO COM MISTURADOR DE EIXO HORIZONTAL DE 160 KG. AF_06/2014</t>
  </si>
  <si>
    <t>ARGAMASSA PRONTA PARA CONTRAPISO, PREPARO COM MISTURADOR DE EIXO HORIZONTAL DE 300 KG. AF_06/2014</t>
  </si>
  <si>
    <t>ARGAMASSA PRONTA PARA CONTRAPISO, PREPARO COM MISTURADOR DE EIXO HORIZONTAL DE 600 KG. AF_06/2014</t>
  </si>
  <si>
    <t>ARGAMASSA PARA REVESTIMENTO DECORATIVO MONOCAMADA (MONOCAPA), PREPARO COM MISTURADOR DE EIXO HORIZONTAL DE 160 KG. AF_06/2014</t>
  </si>
  <si>
    <t>ARGAMASSA PARA REVESTIMENTO DECORATIVO MONOCAMADA (MONOCAPA), PREPARO COM MISTURADOR DE EIXO HORIZONTAL DE 300 KG. AF_06/2014</t>
  </si>
  <si>
    <t>ARGAMASSA PARA REVESTIMENTO DECORATIVO MONOCAMADA (MONOCAPA), PREPARO COM MISTURADOR DE EIXO HORIZONTAL DE 600 KG. AF_06/2014</t>
  </si>
  <si>
    <t>ARGAMASSA INDUSTRIALIZADA PARA CHAPISCO ROLADO, PREPARO COM MISTURADOR DE EIXO HORIZONTAL DE 160 KG. AF_06/2014</t>
  </si>
  <si>
    <t>ARGAMASSA INDUSTRIALIZADA PARA CHAPISCO ROLADO, PREPARO COM MISTURADOR DE EIXO HORIZONTAL DE 300 KG. AF_06/2014</t>
  </si>
  <si>
    <t>ARGAMASSA INDUSTRIALIZADA PARA CHAPISCO ROLADO, PREPARO COM MISTURADOR DE EIXO HORIZONTAL DE 600 KG. AF_06/2014</t>
  </si>
  <si>
    <t>ARGAMASSA INDUSTRIALIZADA PARA CHAPISCO COLANTE, PREPARO COM MISTURADOR DE EIXO HORIZONTAL DE 160 KG. AF_06/2014</t>
  </si>
  <si>
    <t>ARGAMASSA INDUSTRIALIZADA PARA CHAPISCO COLANTE, PREPARO COM MISTURADOR DE EIXO HORIZONTAL DE 300 KG. AF_06/2014</t>
  </si>
  <si>
    <t>ARGAMASSA INDUSTRIALIZADA PARA CHAPISCO COLANTE, PREPARO COM MISTURADOR DE EIXO HORIZONTAL DE 600 KG. AF_06/2014</t>
  </si>
  <si>
    <t>ARGAMASSA INDUSTRIALIZADA MULTIUSO PARA REVESTIMENTOS E ASSENTAMENTO DA ALVENARIA, PREPARO MANUAL. AF_06/2014</t>
  </si>
  <si>
    <t>ARGAMASSA PRONTA PARA CONTRAPISO, PREPARO MANUAL. AF_06/2014</t>
  </si>
  <si>
    <t>ARGAMASSA INDUSTRIALIZADA PARA CHAPISCO ROLADO, PREPARO MANUAL. AF_06/2014</t>
  </si>
  <si>
    <t>ARGAMASSA INDUSTRIALIZADA PARA CHAPISCO COLANTE, PREPARO MANUAL. AF_06/2014</t>
  </si>
  <si>
    <t>ARGAMASSA PARA REVESTIMENTO DECORATIVO MONOCAMADA (MONOCAPA), MISTURA E PROJEÇÃO DE 1,5 M3/H DE ARGAMASSA. AF_06/2014</t>
  </si>
  <si>
    <t>ARGAMASSA PARA REVESTIMENTO DECORATIVO MONOCAMADA (MONOCAPA), MISTURA E PROJEÇÃO DE 2 M3/H DE ARGAMASSA. AF_06/2014</t>
  </si>
  <si>
    <t>ARGAMASSA INDUSTRIALIZADA PARA REVESTIMENTOS, MISTURA E PROJEÇÃO DE 1,5 M³/H DE ARGAMASSA. AF_06/2014</t>
  </si>
  <si>
    <t>ARGAMASSA INDUSTRIALIZADA PARA REVESTIMENTOS, MISTURA E PROJEÇÃO DE 2 M³/H DE ARGAMASSA. AF_06/2014</t>
  </si>
  <si>
    <t>ARGAMASSA À BASE DE GESSO, MISTURA E PROJEÇÃO DE 1,5 M³/H DE ARGAMASSA. AF_06/2014</t>
  </si>
  <si>
    <t>ARGAMASSA TRAÇO 1:0,5:4,5 (CIMENTO, CAL E AREIA MÉDIA), PREPARO MECÂNICO COM BETONEIRA 400 L. AF_08/2014</t>
  </si>
  <si>
    <t>ARGAMASSA TRAÇO 1:0,5:4,5 (CIMENTO, CAL E AREIA MÉDIA) PARA ASSENTAMENTO DE ALVENARIA, PREPARO MANUAL. AF_08/2014</t>
  </si>
  <si>
    <t>ARGAMASSA TRAÇO 1:3 (CIMENTO E AREIA MÉDIA), PREPARO MECÂNICO COM BETONEIRA 400 L. AF_08/2014</t>
  </si>
  <si>
    <t>ARGAMASSA TRAÇO 1:3 (CIMENTO E AREIA MÉDIA), PREPARO MANUAL. AF_08/2014</t>
  </si>
  <si>
    <t>ARGAMASSA TRAÇO 1:4 (CIMENTO E AREIA MÉDIA), PREPARO MECÂNICO COM BETONEIRA 400 L. AF_08/2014</t>
  </si>
  <si>
    <t>ARGAMASSA TRAÇO 1:4 (CIMENTO E AREIA MÉDIA), PREPARO MANUAL. AF_08/2014</t>
  </si>
  <si>
    <t>ARGAMASSA TRAÇO 1:2:9 (CIMENTO, CAL E AREIA MÉDIA) PARA EMBOÇO/MASSA ÚNICA/ASSENTAMENTO DE ALVENARIA DE VEDAÇÃO, PREPARO MECÂNICO COM BETONEIRA 400 L. AF_09/2014</t>
  </si>
  <si>
    <t>ARGAMASSA TRAÇO 1:1,65 (CIMENTO E AREIA MÉDIA), FCK 20 MPA, PREPARO MECÂNICO COM MISTURADOR DUPLO HORIZONTAL DE ALTA TURBULÊNCIA. AF_11/2016</t>
  </si>
  <si>
    <t>ARGAMASSA TRAÇO 1:3 (CIMENTO E AREIA), PREPARO MECANICO , INCLUSO ADITIVO IMPERMEABILIZANTE</t>
  </si>
  <si>
    <t>TRANSPORTE HORIZONTAL, MASSA/GRANEL, JERICA 90L, 30M. AF_06/2014</t>
  </si>
  <si>
    <t>TRANSPORTE HORIZONTAL, MASSA/GRANEL, JERICA 90L, 50M. AF_06/2014</t>
  </si>
  <si>
    <t>TRANSPORTE HORIZONTAL, MASSA/GRANEL, JERICA 90L, 75M. AF_06/2014</t>
  </si>
  <si>
    <t>TRANSPORTE HORIZONTAL, MASSA/GRANEL, JERICA 90L, 100M. AF_06/2014</t>
  </si>
  <si>
    <t>TRANSPORTE HORIZONTAL, MASSA/GRANEL, MINICARREGADEIRA, 30M. AF_06/2014</t>
  </si>
  <si>
    <t>TRANSPORTE HORIZONTAL, MASSA/GRANEL, MINICARREGADEIRA, 50M. AF_06/2014</t>
  </si>
  <si>
    <t>TRANSPORTE HORIZONTAL, MASSA/GRANEL, MINICARREGADEIRA, 75M. AF_06/2014</t>
  </si>
  <si>
    <t>TRANSPORTE HORIZONTAL, MASSA/GRANEL, MINICARREGADEIRA, 100M. AF_06/2014</t>
  </si>
  <si>
    <t>TRANSPORTE HORIZONTAL, BLOCOS VAZADOS DE CONCRETO OU CERÂMICO 19X19X39 CM, MANUAL, 30M. AF_06/2014</t>
  </si>
  <si>
    <t>TRANSPORTE HORIZONTAL, BLOCOS CERÂMICOS FURADOS NA HORIZONTAL 9X19X19 CM, MANUAL, 30M. AF_06/2014</t>
  </si>
  <si>
    <t>TRANSPORTE HORIZONTAL, BLOCOS VAZADOS DE CONCRETO OU CERÂMICO 19X19X39 CM, CARRINHO PLATAFORMA, 30M. AF_06/2014</t>
  </si>
  <si>
    <t>TRANSPORTE HORIZONTAL, BLOCOS CERÂMICOS FURADOS NA HORIZONTAL 9X19X19 CM, CARRINHO PLATAFORMA, 30M. AF_06/2014</t>
  </si>
  <si>
    <t>TRANSPORTE HORIZONTAL, BLOCOS VAZADOS DE CONCRETO OU CERÂMICO 19X19X39 CM, CARRINHO PLATAFORMA, 50M. AF_06/2014</t>
  </si>
  <si>
    <t>TRANSPORTE HORIZONTAL, BLOCOS CERÂMICOS FURADOS NA HORIZONTAL 9X19X19 CM, CARRINHO PLATAFORMA, 50M. AF_06/2014</t>
  </si>
  <si>
    <t>TRANSPORTE HORIZONTAL, BLOCOS VAZADOS DE CONCRETO OU CERÂMICO 19X19X39 CM, CARRINHO PLATAFORMA, 75M. AF_06/2014</t>
  </si>
  <si>
    <t>TRANSPORTE HORIZONTAL, BLOCOS CERÂMICOS FURADOS NA HORIZONTAL 9X19X19 CM, CARRINHO PLATAFORMA, 75M. AF_06/2014</t>
  </si>
  <si>
    <t>TRANSPORTE HORIZONTAL, BLOCOS VAZADOS DE CONCRETO OU CERÂMICO 19X19X39 CM, CARRINHO PLATAFORMA, 100M. AF_06/2014</t>
  </si>
  <si>
    <t>TRANSPORTE HORIZONTAL, BLOCOS CERÂMICOS FURADOS NA HORIZONTAL 9X19X19 CM, CARRINHO PLATAFORMA, 100M. AF_06/2014</t>
  </si>
  <si>
    <t>TRANSPORTE HORIZONTAL, BLOCOS VAZADOS DE CONCRETO OU CERÂMICO 19X19X39 CM, CARRINHO PARA MINI PÁLETES, 30M. AF_06/2014</t>
  </si>
  <si>
    <t>TRANSPORTE HORIZONTAL, BLOCOS CERÂMICOS FURADOS NA HORIZONTAL 9X19X19 CM, CARRINHO PARA MINI PÁLETES, 30M. AF_06/2014</t>
  </si>
  <si>
    <t>TRANSPORTE HORIZONTAL, BLOCOS VAZADOS DE CONCRETO OU CERÂMICO 19X19X39 CM, CARRINHO PARA MINI PÁLETES, 50M. AF_06/2014</t>
  </si>
  <si>
    <t>TRANSPORTE HORIZONTAL, BLOCOS CERÂMICOS FURADOS NA HORIZONTAL 9X19X19 CM, CARRINHO PARA MINI PÁLETES, 50M. AF_06/2014</t>
  </si>
  <si>
    <t>TRANSPORTE HORIZONTAL, BLOCOS VAZADOS DE CONCRETO OU CERÂMICO 19X19X39 CM, CARRINHO PARA MINI PÁLETES, 75M. AF_06/2014</t>
  </si>
  <si>
    <t>TRANSPORTE HORIZONTAL, BLOCOS CERÂMICOS FURADOS NA HORIZONTAL 9X19X19 CM, CARRINHO PARA MINI PÁLETES, 75M. AF_06/2014</t>
  </si>
  <si>
    <t>TRANSPORTE HORIZONTAL, BLOCOS VAZADOS DE CONCRETO OU CERÂMICO 19X19X39 CM, CARRINHO PARA MINI PÁLETES, 100M. AF_06/2014</t>
  </si>
  <si>
    <t>TRANSPORTE HORIZONTAL, BLOCOS CERÂMICOS FURADOS NA HORIZONTAL 9X19X19 CM, CARRINHO PARA MINI PÁLETES, 100M. AF_06/2014</t>
  </si>
  <si>
    <t>TRANSPORTE HORIZONTAL, PLACAS CERÂMICAS, MANUAL, 30M. AF_06/2014</t>
  </si>
  <si>
    <t>TRANSPORTE HORIZONTAL, PLACAS CERÂMICAS, CARRINHO PLATAFORMA, 30M. AF_06/2014</t>
  </si>
  <si>
    <t>TRANSPORTE HORIZONTAL, PLACAS CERÂMICAS, CARRINHO PLATAFORMA, 50M. AF_06/2014</t>
  </si>
  <si>
    <t>TRANSPORTE HORIZONTAL, PLACAS CERÂMICAS, CARRINHO PLATAFORMA, 75M. AF_06/2014</t>
  </si>
  <si>
    <t>TRANSPORTE HORIZONTAL, PLACAS CERÂMICAS, CARRINHO PLATAFORMA, 100M. AF_06/2014</t>
  </si>
  <si>
    <t>TRANSPORTE HORIZONTAL, PLACAS CERÂMICAS, CARRINHO PARA MINI PÁLETES, 30M. AF_06/2014</t>
  </si>
  <si>
    <t>TRANSPORTE HORIZONTAL, PLACAS CERÂMICAS, CARRINHO PARA MINI PÁLETES, 50M. AF_06/2014</t>
  </si>
  <si>
    <t>TRANSPORTE HORIZONTAL, PLACAS CERÂMICAS, CARRINHO PARA MINI PÁLETES, 75M. AF_06/2014</t>
  </si>
  <si>
    <t>TRANSPORTE HORIZONTAL, PLACAS CERÂMICAS, CARRINHO PARA MINI PÁLETES, 100M. AF_06/2014</t>
  </si>
  <si>
    <t>TRANSPORTE HORIZONTAL, PLACAS CERÂMICAS, MANIPULADOR TELESCÓPICO, 30M. AF_06/2014</t>
  </si>
  <si>
    <t>TRANSPORTE HORIZONTAL, PLACAS CERÂMICAS, MANIPULADOR TELESCÓPICO, 50M. AF_06/2014</t>
  </si>
  <si>
    <t>TRANSPORTE HORIZONTAL, PLACAS CERÂMICAS, MANIPULADOR TELESCÓPICO, 75M. AF_06/2014</t>
  </si>
  <si>
    <t>TRANSPORTE HORIZONTAL, PLACAS CERÂMICAS, MANIPULADOR TELESCÓPICO, 100M. AF_06/2014</t>
  </si>
  <si>
    <t>TRANSPORTE HORIZONTAL, LATA DE 18 L, MANUAL, 30M. AF_06/2014</t>
  </si>
  <si>
    <t>L</t>
  </si>
  <si>
    <t>TRANSPORTE VERTICAL, BLOCOS VAZADOS DE CONCRETO OU CERÂMICO 19X19X39 CM, MANUAL, 1 PAVIMENTO. AF_06/2014</t>
  </si>
  <si>
    <t>TRANSPORTE VERTICAL, BLOCOS CERÂMICOS FURADOS NA HORIZONTAL 9X19X19 CM, MANUAL, 1 PAVIMENTO. AF_06/2014</t>
  </si>
  <si>
    <t>TRANSPORTE VERTICAL, PLACAS CERÂMICAS, MANUAL, 1 PAVIMENTO. AF_06/2014</t>
  </si>
  <si>
    <t>TRANSPORTE VERTICAL, LATA DE 18 L, MANUAL, 1 PAVIMENTO. AF_06/2014</t>
  </si>
  <si>
    <t>TRANSPORTE VERTICAL, LATA DE 10 L, MANUAL, 1 PAVIMENTO. AF_06/2014</t>
  </si>
  <si>
    <t>TRANSPORTE HORIZONTAL, SACOS 50 KG, CARRINHO PLATAFORMA, 30M. AF_06/2014</t>
  </si>
  <si>
    <t>TRANSPORTE HORIZONTAL, SACOS 30 KG, CARRINHO PLATAFORMA, 30M. AF_06/2014</t>
  </si>
  <si>
    <t>TRANSPORTE HORIZONTAL, SACOS 20 KG, CARRINHO PLATAFORMA, 30M. AF_06/2014</t>
  </si>
  <si>
    <t>TRANSPORTE HORIZONTAL, SACOS 50 KG, CARRINHO PLATAFORMA, 50M. AF_06/2014</t>
  </si>
  <si>
    <t>TRANSPORTE HORIZONTAL, SACOS 30 KG, CARRINHO PLATAFORMA, 50M. AF_06/2014</t>
  </si>
  <si>
    <t>TRANSPORTE HORIZONTAL, SACOS 20 KG, CARRINHO PLATAFORMA, 50M. AF_06/2014</t>
  </si>
  <si>
    <t>TRANSPORTE HORIZONTAL, SACOS 50 KG, CARRINHO PLATAFORMA, 75M. AF_06/2014</t>
  </si>
  <si>
    <t>TRANSPORTE HORIZONTAL, SACOS 30 KG, CARRINHO PLATAFORMA, 75M. AF_06/2014</t>
  </si>
  <si>
    <t>TRANSPORTE HORIZONTAL, SACOS 20 KG, CARRINHO PLATAFORMA, 75M. AF_06/2014</t>
  </si>
  <si>
    <t>TRANSPORTE HORIZONTAL, SACOS 50 KG, CARRINHO PLATAFORMA, 100M. AF_06/2014</t>
  </si>
  <si>
    <t>TRANSPORTE HORIZONTAL, SACOS 30 KG, CARRINHO PLATAFORMA, 100M. AF_06/2014</t>
  </si>
  <si>
    <t>TRANSPORTE HORIZONTAL, SACOS 20 KG, CARRINHO PLATAFORMA, 100M. AF_06/2014</t>
  </si>
  <si>
    <t>TRANSPORTE HORIZONTAL, LATA DE 18 L, CARRINHO PLATAFORMA, 30M. AF_06/2014</t>
  </si>
  <si>
    <t>18L</t>
  </si>
  <si>
    <t>TRANSPORTE HORIZONTAL, LATA DE 18 L, CARRINHO PLATAFORMA, 50M. AF_06/2014</t>
  </si>
  <si>
    <t>TRANSPORTE HORIZONTAL, LATA DE 18 L, CARRINHO PLATAFORMA, 75M. AF_06/2014</t>
  </si>
  <si>
    <t>TRANSPORTE HORIZONTAL, LATA DE 18 L, CARRINHO PLATAFORMA, 100M. AF_06/2014</t>
  </si>
  <si>
    <t>TRANSPORTE HORIZONTAL, SACOS 50 KG, MANUAL, 30M. AF_06/2014</t>
  </si>
  <si>
    <t>TRANSPORTE HORIZONTAL, SACOS 30 KG, MANUAL, 30M. AF_06/2014</t>
  </si>
  <si>
    <t>TRANSPORTE HORIZONTAL, SACOS 20 KG, MANUAL, 30M. AF_06/2014</t>
  </si>
  <si>
    <t>TRANSPORTE VERTICAL, SACOS 50 KG, MANUAL, 1 PAVIMENTO. AF_06/2014</t>
  </si>
  <si>
    <t>TRANSPORTE VERTICAL, SACOS 30 KG, MANUAL, 1 PAVIMENTO. AF_06/2014</t>
  </si>
  <si>
    <t>TRANSPORTE VERTICAL, SACOS 20 KG, MANUAL, 1 PAVIMENTO. AF_06/2014</t>
  </si>
  <si>
    <t>TRANSPORTE HORIZONTAL, TUBOS DE PVC SOLDÁVEL COM DIÂMETRO MENOR OU IGUAL A 60 MM, MANUAL, 30M. AF_06/2015</t>
  </si>
  <si>
    <t>TRANSPORTE HORIZONTAL, TUBOS DE PVC SOLDÁVEL COM DIÂMETRO MAIOR QUE 60 MM E MENOR OU IGUAL A 85 MM, MANUAL, 30M. AF_06/2015</t>
  </si>
  <si>
    <t>TRANSPORTE HORIZONTAL, TUBOS DE PVC SÉRIE NORMAL - ESGOTO PREDIAL, OU REFORÇADO PARA ESGOTO OU ÁGUAS PLUVIAIS PREDIAL, COM DIÂMETRO MENOR OU IGUAL A 75 MM, MANUAL, 30M. AF_06/2015</t>
  </si>
  <si>
    <t>TRANSPORTE HORIZONTAL, TUBOS DE PVC SÉRIE NORMAL - ESGOTO PREDIAL, OU REFORÇADO PARA ESGOTO OU ÁGUAS PLUVIAIS PREDIAL, COM DIÂMETRO MAIOR QUE 75 MM E MENOR OU IGUAL A 100 MM, MANUAL, 30M. AF_06/2015</t>
  </si>
  <si>
    <t>TRANSPORTE HORIZONTAL, TUBOS DE PVC SÉRIE NORMAL - ESGOTO PREDIAL, OU REFORÇADO PARA ESGOTO OU ÁGUAS PLUVIAIS PREDIAL, COM DIÂMETRO MAIOR QUE 100 MM E MENOR OU IGUAL A 150 MM, MANUAL, 30M. AF_06/2015</t>
  </si>
  <si>
    <t>TRANSPORTE HORIZONTAL, TUBOS DE CPVC COM DIÂMETRO MENOR OU IGUAL A 54 MM, MANUAL, 30M. AF_06/2015</t>
  </si>
  <si>
    <t>TRANSPORTE HORIZONTAL, TUBOS DE CPVC COM DIÂMETRO MAIOR QUE 54 MM E MENOR OU IGUAL A 73 MM, MANUAL, 30M. AF_06/2015</t>
  </si>
  <si>
    <t>TRANSPORTE HORIZONTAL, TUBOS DE CPVC COM DIÂMETRO MAIOR QUE 73 MM E MENOR OU IGUAL A 89 MM, MANUAL, 30M. AF_06/2015</t>
  </si>
  <si>
    <t>TRANSPORTE HORIZONTAL, TUBOS DE PPR - PN 12 OU PN 25 COM DIÂMETRO MENOR OU IGUAL A 50 MM, MANUAL, 30M. AF_06/2015</t>
  </si>
  <si>
    <t>TRANSPORTE HORIZONTAL, TUBOS DE PPR - PN 12 OU PN 25 COM DIÂMETRO MAIOR QUE 50 MM E MENOR OU IGUAL A 75 MM, MANUAL, 30M. AF_06/2015</t>
  </si>
  <si>
    <t>TRANSPORTE HORIZONTAL, TUBOS DE PPR - PN 12 OU PN 25 COM DIÂMETRO MAIOR QUE 75 MM E MENOR OU IGUAL A 110 MM, MANUAL, 30M. AF_06/2015</t>
  </si>
  <si>
    <t>TRANSPORTE HORIZONTAL, TUBOS DE COBRE - CLASSE E, COM DIÂMETRO MENOR OU IGUAL A 42 MM, MANUAL, 30M. AF_06/2015</t>
  </si>
  <si>
    <t>TRANSPORTE HORIZONTAL, TUBOS DE COBRE - CLASSE E, COM DIÂMETRO MAIOR QUE 42 MM E MENOR OU IGUAL A 66 MM, MANUAL, 30M. AF_06/2015</t>
  </si>
  <si>
    <t>TRANSPORTE HORIZONTAL, TUBOS DE COBRE - CLASSE E, COM DIÂMETRO MAIOR QUE 66 MM E MENOR OU IGUAL A 104 MM, MANUAL, 30M. AF_06/2015</t>
  </si>
  <si>
    <t>TRANSPORTE HORIZONTAL, TUBOS DE AÇO CARBONO LEVE OU MÉDIO, PRETO OU GALVANIZADO, COM DIÂMETRO MENOR OU IGUAL A 25 MM, MANUAL, 30M. AF_06/2015</t>
  </si>
  <si>
    <t>TRANSPORTE HORIZONTAL, TUBOS DE AÇO CARBONO LEVE OU MÉDIO, PRETO OU GALVANIZADO, COM DIÂMETRO MAIOR QUE 25 MM E MENOR OU IGUAL A 40 MM, MANUAL, 30M. AF_06/2015</t>
  </si>
  <si>
    <t>TRANSPORTE HORIZONTAL, TUBOS DE AÇO CARBONO LEVE OU MÉDIO, PRETO OU GALVANIZADO, COM DIÂMETRO MAIOR QUE 40 MM E MENOR OU IGUAL A 65 MM, MANUAL, 30M. AF_06/2015</t>
  </si>
  <si>
    <t>TRANSPORTE HORIZONTAL, TUBOS DE AÇO CARBONO LEVE OU MÉDIO, PRETO OU GALVANIZADO, COM DIÂMETRO MAIOR QUE 65 MM E MENOR OU IGUAL A 90 MM, MANUAL, 30M. AF_06/2015</t>
  </si>
  <si>
    <t>TRANSPORTE HORIZONTAL, TUBOS DE AÇO CARBONO LEVE OU MÉDIO, PRETO OU GALVANIZADO, COM DIÂMETRO MAIOR QUE 90 MM E MENOR OU IGUAL A 125 MM, MANUAL, 30M. AF_06/2015</t>
  </si>
  <si>
    <t>TRANSPORTE HORIZONTAL, TUBOS DE AÇO CARBONO LEVE OU MÉDIO, PRETO OU GALVANIZADO, COM DIÂMETRO MAIOR QUE 125 MM E MENOR OU IGUAL A 150 MM, MANUAL, 30M. AF_06/2015</t>
  </si>
  <si>
    <t>TRANSPORTE HORIZONTAL, MADEIRA, MANUAL, 30M. AF_06/2015</t>
  </si>
  <si>
    <t>TRANSPORTE HORIZONTAL, VERGALHÕES DE AÇO, MANUAL, 30M. AF_06/2015</t>
  </si>
  <si>
    <t>TRANSPORTE HORIZONTAL, LATA DE 18 L, MANIPULADOR TELESCÓPICO, 30M. AF_06/2014</t>
  </si>
  <si>
    <t>TRANSPORTE HORIZONTAL, LATA DE 18 L, MANIPULADOR TELESCÓPICO, 50M. AF_06/2014</t>
  </si>
  <si>
    <t>TRANSPORTE HORIZONTAL, LATA DE 18 L, MANIPULADOR TELESCÓPICO, 75M. AF_06/2014</t>
  </si>
  <si>
    <t>TRANSPORTE HORIZONTAL, LATA DE 18 L, MANIPULADOR TELESCÓPICO, 100M. AF_06/2014</t>
  </si>
  <si>
    <t>TRANSPORTE HORIZONTAL, PÁLETE DE SACOS, MANIPULADOR TELESCÓPICO, 30M. AF_06/2014</t>
  </si>
  <si>
    <t>TRANSPORTE HORIZONTAL, PÁLETE DE SACOS, MANIPULADOR TELESCÓPICO, 50M. AF_06/2014</t>
  </si>
  <si>
    <t>TRANSPORTE HORIZONTAL, PÁLETE DE SACOS, MANIPULADOR TELESCÓPICO, 75M. AF_06/2014</t>
  </si>
  <si>
    <t>TRANSPORTE HORIZONTAL, PÁLETE DE SACOS, MANIPULADOR TELESCÓPICO, 100M. AF_06/2014</t>
  </si>
  <si>
    <t>TRANSPORTE HORIZONTAL, BLOCOS VAZADOS DE CONCRETO 19X19X39 CM, MANIPULADOR TELESCÓPICO, 30M. AF_06/2014</t>
  </si>
  <si>
    <t>MIL</t>
  </si>
  <si>
    <t>TRANSPORTE HORIZONTAL, BLOCOS CERÂMICOS FURADOS NA VERTICAL 19X19X39 CM, MANIPULADOR TELESCÓPICO, 30M. AF_06/2014</t>
  </si>
  <si>
    <t>TRANSPORTE HORIZONTAL, BLOCOS CERÂMICOS FURADOS NA HORIZONTAL 9X19X19 CM, MANIPULADOR TELESCÓPICO, 30M. AF_06/2014</t>
  </si>
  <si>
    <t>TRANSPORTE HORIZONTAL, BLOCOS VAZADOS DE CONCRETO 19X19X39 CM, MANIPULADOR TELESCÓPICO, 50M. AF_06/2014</t>
  </si>
  <si>
    <t>TRANSPORTE HORIZONTAL, BLOCOS CERÂMICOS FURADOS NA VERTICAL 19X19X39 CM, MANIPULADOR TELESCÓPICO, 50M. AF_06/2014</t>
  </si>
  <si>
    <t>TRANSPORTE HORIZONTAL, BLOCOS CERÂMICOS FURADOS NA HORIZONTAL 9X19X19 CM, MANIPULADOR TELESCÓPICO, 50M. AF_06/2014</t>
  </si>
  <si>
    <t>TRANSPORTE HORIZONTAL, BLOCOS VAZADOS DE CONCRETO 19X19X39 CM, MANIPULADOR TELESCÓPICO, 75M. AF_06/2014</t>
  </si>
  <si>
    <t>TRANSPORTE HORIZONTAL, BLOCOS CERÂMICOS FURADOS NA VERTICAL 19X19X39 CM, MANIPULADOR TELESCÓPICO, 75M. AF_06/2014</t>
  </si>
  <si>
    <t>TRANSPORTE HORIZONTAL, BLOCOS CERÂMICOS FURADOS NA HORIZONTAL 9X19X19 CM, MANIPULADOR TELESCÓPICO, 75M. AF_06/2014</t>
  </si>
  <si>
    <t>TRANSPORTE HORIZONTAL, BLOCOS VAZADOS DE CONCRETO 19X19X39 CM, MANIPULADOR TELESCÓPICO, 100M. AF_06/2014</t>
  </si>
  <si>
    <t>TRANSPORTE HORIZONTAL, BLOCOS CERÂMICOS FURADOS NA VERTICAL 19X19X39 CM, MANIPULADOR TELESCÓPICO, 100M. AF_06/2014</t>
  </si>
  <si>
    <t>TRANSPORTE HORIZONTAL, BLOCOS CERÂMICOS FURADOS NA HORIZONTAL 9X19X19 CM, MANIPULADOR TELESCÓPICO, 100M. AF_06/2014</t>
  </si>
  <si>
    <t>PENEIRAMENTO DE AREIA COM PENEIRA ELÉTRICA. AF_11/2015</t>
  </si>
  <si>
    <t>PENEIRAMENTO DE AREIA COM PENEIRA MANUAL. AF_11/2015</t>
  </si>
  <si>
    <t>ENSACAMENTO DE AREIA. AF_11/2015</t>
  </si>
  <si>
    <t>TRANSPORTE HORIZONTAL MANUAL, DE 30 M, DE JANELAS. AF_07/2016</t>
  </si>
  <si>
    <t>TRANSPORTE VERTICAL MANUAL, DE 1 PAVIMENTO, DE JANELAS. AF_07/2016</t>
  </si>
  <si>
    <t>TRANSPORTE HORIZONTAL MANUAL, DE 30 M, DE KIT PORTA-PRONTA OU PORTA DE MADEIRA FOLHA LEVE OU MÉDIA, PORTA DE AÇO E PORTA DE ALUMÍNIO. AF_07/2016</t>
  </si>
  <si>
    <t>TRANSPORTE HORIZONTAL MANUAL, DE 30 M, DE KIT PORTA-PRONTA OU PORTA DE MADEIRA FOLHA PESADA OU SUPERPESADA E PORTA CORTA-FOGO. AF_07/2016</t>
  </si>
  <si>
    <t>TRANSPORTE VERTICAL MANUAL, DE 1 PAVIMENTO, DE KIT PORTA-PRONTA OU PORTA DE MADEIRA FOLHA LEVE OU MÉDIA, PORTA DE AÇO E PORTA DE ALUMÍNIO. AF_07/2016</t>
  </si>
  <si>
    <t>TRANSPORTE VERTICAL MANUAL, DE 1 PAVIMENTO, DE KIT PORTA-PRONTA OU PORTA DE MADEIRA FOLHA PESADA OU SUPERPESADA E PORTA CORTA-FOGO. AF_07/2016</t>
  </si>
  <si>
    <t>TRANSPORTE HORIZONTAL MANUAL, DE 30 M, DE BANCADA DE MÁRMORE OU GRANITO PARA COZINHA/LAVATÓRIO OU MÁRMORE SINTÉTICO COM CUBA INTEGRADA. AF_07/2016</t>
  </si>
  <si>
    <t>TRANSPORTE VERTICAL MANUAL, DE 1 PAVIMENTO, DE BANCADA DE MÁRMORE OU GRANITO PARA COZINHA/LAVATÓRIO OU MÁRMORE SINTÉTICO COM CUBA INTEGRADA. AF_07/2016</t>
  </si>
  <si>
    <t>TRANSPORTE HORIZONTAL DE 30 M COM CARRINHO PLATAFORMA COM BANCADA DE MÁRMORE OU GRANITO PARA COZINHA/LAVATÓRIO OU MÁRMORE SINTÉTICO COM CUBA INTEGRADA. AF_07/2016</t>
  </si>
  <si>
    <t>TRANSPORTE HORIZONTAL DE 50 M COM CARRINHO PLATAFORMA COM BANCADA DE MÁRMORE OU GRANITO PARA COZINHA/LAVATÓRIO OU MÁRMORE SINTÉTICO COM CUBA INTEGRADA. AF_07/2016</t>
  </si>
  <si>
    <t>TRANSPORTE HORIZONTAL DE 75 M COM CARRINHO PLATAFORMA COM BANCADA DE MÁRMORE OU GRANITO PARA COZINHA/LAVATÓRIO OU MÁRMORE SINTÉTICO COM CUBA INTEGRADA. AF_07/2016</t>
  </si>
  <si>
    <t>TRANSPORTE HORIZONTAL DE 100 M COM CARRINHO PLATAFORMA COM BANCADA DE MÁRMORE OU GRANITO PARA COZINHA/LAVATÓRIO OU MÁRMORE SINTÉTICO COM CUBA INTEGRADA. AF_07/2016</t>
  </si>
  <si>
    <t>TRANSPORTE HORIZONTAL MANUAL, DE 30 M, DE VIDRO. AF_07/2016</t>
  </si>
  <si>
    <t>TRANSPORTE VERTICAL MANUAL, DE 1 PAVIMENTO, DE VIDRO. AF_07/2016</t>
  </si>
  <si>
    <t>TRANSPORTE HORIZONTAL MANUAL, DE 30 M, DE TELA DE AÇO. AF_07/2016</t>
  </si>
  <si>
    <t>TRANSPORTE HORIZONTAL MANUAL, DE 30 M, DE COMPENSADO DE MADEIRA. AF_07/2016</t>
  </si>
  <si>
    <t>TRANSPORTE HORIZONTAL MANUAL, DE 30 M, DE TELHA TERMOACÚSTICA OU TELHA DE AÇO ZINCADO. AF_07/2016</t>
  </si>
  <si>
    <t>TRANSPORTE HORIZONTAL MANUAL, DE 30 M, DE TELHA DE FIBROCIMENTO ONDULADA OU TELHA ESTRUTURAL DE FIBROCIMENTO, CANALETE 90 OU KALHETÃO. AF_07/2016</t>
  </si>
  <si>
    <t>TRANSPORTE HORIZONTAL DE 100 M COM MANIPULADOR TELESCÓPICO DE TELHAS TERMOACÚSTICA, FIBROCIMENTO ONDULADA, AÇO ZINCADO, FIBROCIMENTO ESTRUTURAL, CANALETE 90 OU KALHETÃO. AF_07/2016</t>
  </si>
  <si>
    <t>TRANSPORTE HORIZONTAL MANUAL, DE 30 M, DE BACIA SANITÁRIA, CAIXA ACOPLADA, TANQUE OU PIA. AF_07/2016</t>
  </si>
  <si>
    <t>TRANSPORTE VERTICAL MANUAL DE 1 PAVIMENTO DE BACIA SANITÁRIA, CAIXA ACOPLADA, TANQUE OU PIA. AF_07/2016</t>
  </si>
  <si>
    <t>TRANSPORTE HORIZONTAL DE 30 M COM CARRINHO PLATAFORMA COM BACIA SANITÁRIA, CAIXA ACOPLADA, TANQUE OU PIA. AF_07/2016</t>
  </si>
  <si>
    <t>TRANSPORTE HORIZONTAL DE 50 M COM CARRINHO PLATAFORMA COM BACIA SANITÁRIA, CAIXA ACOPLADA, TANQUE OU PIA. AF_07/2016</t>
  </si>
  <si>
    <t>TRANSPORTE HORIZONTAL DE 75 M COM CARRINHO PLATAFORMA COM BACIA SANITÁRIA, CAIXA ACOPLADA, TANQUE OU PIA. AF_07/2016</t>
  </si>
  <si>
    <t>TRANSPORTE HORIZONTAL DE 100 M COM CARRINHO PLATAFORMA COM BACIA SANITÁRIA, CAIXA ACOPLADA, TANQUE OU PIA. AF_07/2016</t>
  </si>
  <si>
    <t>TRANSPORTE HORIZONTAL DE 100 M COM MANIPULADOR TELESCÓPICO DE BACIAS SANITÁRIAS, CAIXA ACOPLADA, TANQUE OU PIA. AF_07/2016</t>
  </si>
  <si>
    <t>TRANSPORTE HORIZONTAL MANUAL, DE 30 M, DE TELHA DE CONCRETO OU CERÂMICA. AF_07/2016</t>
  </si>
  <si>
    <t>TRANSPORTE HORIZONTAL DE 30 M COM CARRINHO PLATAFORMA COM TELHA DE CONCRETO OU CERÂMICA. AF_07/2016</t>
  </si>
  <si>
    <t>TRANSPORTE HORIZONTAL DE 50 M COM CARRINHO PLATAFORMA COM TELHA DE CONCRETO OU CERÂMICA. AF_07/2016</t>
  </si>
  <si>
    <t>TRANSPORTE HORIZONTAL DE 75 M COM CARRINHO PLATAFORMA COM TELHA DE CONCRETO OU CERÂMICA. AF_07/2016</t>
  </si>
  <si>
    <t>TRANSPORTE HORIZONTAL DE 100 M COM CARRINHO PLATAFORMA COM TELHA DE CONCRETO OU CERÂMICA. AF_07/2016</t>
  </si>
  <si>
    <t>TRANSPORTE HORIZONTAL DE 100 M COM MANIPULADOR TELESCÓPICO DE TELHAS DE CONCRETO OU CERÂMICA. AF_07/2016</t>
  </si>
  <si>
    <t>TRANSPORTE HORIZONTAL MANUAL, DE 30 M, DE BARRAMENTO BLINDADO. AF_07/2016</t>
  </si>
  <si>
    <t>TRANSPORTE HORIZONTAL DE 100 M COM CARRINHO PLATAFORMA COM BARRAMENTO BLINDADO. AF_07/2016</t>
  </si>
  <si>
    <t>TRANSPORTE HORIZONTAL MANUAL, DE 30 M, DE CALHA. AF_07/2016</t>
  </si>
  <si>
    <t>LIMPEZA FINAL DA OBRA</t>
  </si>
  <si>
    <t>73806/1</t>
  </si>
  <si>
    <t>LIMPEZA DE SUPERFICIES COM JATO DE ALTA PRESSAO DE AR E AGUA</t>
  </si>
  <si>
    <t>73948/2</t>
  </si>
  <si>
    <t>LIMPEZA/PREPARO SUPERFICIE CONCRETO P/PINTURA</t>
  </si>
  <si>
    <t>73948/3</t>
  </si>
  <si>
    <t>LIMPEZA AZULEJO</t>
  </si>
  <si>
    <t>73948/8</t>
  </si>
  <si>
    <t>LIMPEZA VIDRO COMUM</t>
  </si>
  <si>
    <t>73948/9</t>
  </si>
  <si>
    <t>LIMPEZA FORRO</t>
  </si>
  <si>
    <t>73948/11</t>
  </si>
  <si>
    <t>LIMPEZA PISO CERAMICO</t>
  </si>
  <si>
    <t>73948/15</t>
  </si>
  <si>
    <t>LIMPEZA PISO MARMORITE/GRANILITE</t>
  </si>
  <si>
    <t>73948/16</t>
  </si>
  <si>
    <t>LIMPEZA MANUAL DO TERRENO (C/ RASPAGEM SUPERFICIAL)</t>
  </si>
  <si>
    <t>74086/1</t>
  </si>
  <si>
    <t>LIMPEZA LOUCAS E METAIS</t>
  </si>
  <si>
    <t>RASPAGEM / CALAFETACAO TACOS MADEIRA 1 DEMAO CERA</t>
  </si>
  <si>
    <t>ENCERAMENTO MANUAL EM MADEIRA - 3 DEMAOS</t>
  </si>
  <si>
    <t>LIXAMENTO MAN C/ LIXA CALAFATE DE CONCR APARENTE ANTIGO</t>
  </si>
  <si>
    <t>LIMPEZA DE REVESTIMENTO EM PAREDE C/ SOLUCAO DE ACIDO MURIATICO/AMONIA</t>
  </si>
  <si>
    <t>74163/1</t>
  </si>
  <si>
    <t>PERFURACAO DE POCO COM PERFURATRIZ PNEUMATICA</t>
  </si>
  <si>
    <t>74163/2</t>
  </si>
  <si>
    <t>PERFURACAO DE POCO COM PERFURATRIZ A PERCUSSAO</t>
  </si>
  <si>
    <t>REVESTIMENTO DE POCOS C/ TUBOS DE CONCRETO</t>
  </si>
  <si>
    <t>ABRACADEIRA P/POCOS PROFUNDOS</t>
  </si>
  <si>
    <t>SOLDA TOPO DESCENDENTE CHANFRADA ESPESSURA=1/4" CHAPA/PERFIL/TUBO ACO COM CONVERSOR DIESEL.</t>
  </si>
  <si>
    <t>SOLDA DE TOPO DESCENDENTE, EM CHAPA ACO CHANFR 5/16" ESP (P/ ASSENT TUBULACAO OU PECA DE ACO) UTILIZANDO CONVERSOR DIESEL.</t>
  </si>
  <si>
    <t>SOLDA DE TOPO DESCENDENTE, EM CHAPA ACO CHANFR 3/8" ESP (P/ ASSENT TUBULACAO OU PECA DE ACO) UTILIZANDO CONVERSOR DIESEL</t>
  </si>
  <si>
    <t>CONJUNTO DE MANGUEIRA PARA COMBATE A INCENDIO EM FIBRA DE POLIESTER PURA, COM 1.1/2", REVESTIDA INTERNAMENTE, COM 2 LANCES DE 15M CADA</t>
  </si>
  <si>
    <t>CONCRETO CICLOPICO FCK=10MPA 30% PEDRA DE MAO INCLUSIVE LANCAMENTO</t>
  </si>
  <si>
    <t>CAIXA PARA RALO C OM GRELHA FOFO 135 KG DE ALV TIJOLO MACICO (7X10X20) PAREDES DE UMA VEZ (0.20 M) DE 0.90X1.20X1.50 M (EXTERNA) COM ARGAMASSA 1:4 CIMENTO:AREIA, BASE CONC FCK=10 MPA, EXCLUSIVE ESCAVACAO E REATERRO.</t>
  </si>
  <si>
    <t>MÃO FRANCESA EM BARRA DE FERRO CHATO RETANGULAR 2" X 1/4", REFORÇADA, 40 X 30 CM</t>
  </si>
  <si>
    <t>MÃO FRANCESA EM BARRA DE FERRO CHATO RETANGULAR 2" X 1/4", REFORÇADA, 30 X 25 CM</t>
  </si>
  <si>
    <t>GUARDA-CORPO FIXADO EM FÔRMA DE MADEIRA COM TRAVESSÕES EM MADEIRA PREGADA E FECHAMENTO EM TELA DE POLIPROPILENO PARA EDIFICAÇÕES COM ATÉ 2 PAVIMENTOS. AF_11/2017</t>
  </si>
  <si>
    <t>GUARDA-CORPO FIXADO EM FÔRMA DE MADEIRA COM TRAVESSÕES EM MADEIRA PREGADA E FECHAMENTO EM TELA DE POLIPROPILENO PARA EDIFICAÇÕES COM  3 PAVIMENTOS. AF_11/2017</t>
  </si>
  <si>
    <t>GUARDA-CORPO FIXADO EM FÔRMA DE MADEIRA COM TRAVESSÕES EM MADEIRA PREGADA E FECHAMENTO EM TELA DE POLIPROPILENO PARA EDIFICAÇÕES COM ALTURA IGUAL OU SUPERIOR A 4 PAVIMENTOS. AF_11/2017</t>
  </si>
  <si>
    <t>GUARDA-CORPO FIXADO EM FÔRMA DE MADEIRA COM TRAVESSÕES EM MADEIRA PREGADA E FECHAMENTO EM PAINEL COMPENSADO PARA EDIFICAÇÕES COM ATÉ 2 PAVIMENTOS. AF_11/2017</t>
  </si>
  <si>
    <t>GUARDA-CORPO FIXADO EM FÔRMA DE MADEIRA COM TRAVESSÕES EM MADEIRA PREGADA E FECHAMENTO EM PAINEL COMPENSADO PARA EDIFICAÇÕES COM 3 PAVIMENTOS. AF_11/2017</t>
  </si>
  <si>
    <t>GUARDA-CORPO FIXADO EM FÔRMA DE MADEIRA COM TRAVESSÕES EM MADEIRA PREGADA E FECHAMENTO EM PAINEL COMPENSADO PARA EDIFICAÇÕES COM ALTURA IGUAL OU SUPERIOR A 4 PAVIMENTOS. AF_11/2017</t>
  </si>
  <si>
    <t>GUARDA-CORPO FIXADO EM FÔRMA DE MADEIRA COM TRAVESSÕES EM MADEIRA PREGADA PRÉ-MONTADA E ENCAIXE NA FÔRMA. PARA EDIFICAÇÕES COM ATÉ 2 PAVIMENTOS. AF_11/2017</t>
  </si>
  <si>
    <t>GUARDA-CORPO FIXADO EM FÔRMA DE MADEIRA COM TRAVESSÕES EM MADEIRA PREGADA PRÉ-MONTADA E ENCAIXE NA FÔRMA PARA EDIFICAÇÕES COM 3 PAVIMENTOS. AF_11/2017</t>
  </si>
  <si>
    <t>GUARDA-CORPO FIXADO EM FÔRMA DE MADEIRA COM TRAVESSÕES EM MADEIRA PREGADA PRÉ-MONTADA E ENCAIXE NA FÔRMA. PARA EDIFICAÇÕES COM ALTURA IGUAL OU SUPERIOR A 4 PAVIMENTOS. AF_11/2017</t>
  </si>
  <si>
    <t>GUARDA-CORPO EM LAJE PÓS-DESFÔRMA, PARA ESTRUTURAS EM CONCRETO, COM ESCORAS DE MADEIRA ESTRONCADAS NA ESTRUTURA, TRAVESSÕES DE MADEIRA PREGADOS E FECHAMENTO EM TELA DE POLIPROPILENO PARA EDIFICAÇÕES COM ALTURA ATÉ 4 PAVIMENTOS (1 MONTAGEM POR OBRA). AF_11/2017</t>
  </si>
  <si>
    <t>GUARDA-CORPO EM LAJE PÓS-DESFÔRMA, PARA ESTRUTURAS EM CONCRETO, COM ESCORAS DE MADEIRA ESTRONCADAS NA ESTRUTURA, TRAVESSÕES DE MADEIRA PREGADOS E FECHAMENTO EM TELA DE POLIPROPILENO PARA EDIFICAÇÕES ACIMA DE 4 PAVIMENTOS (2 MONTAGENS POR OBRA). AF_11/2017</t>
  </si>
  <si>
    <t>FECHAMENTO REMOVÍVEL DE VÃO DE PORTAS, EM MADEIRA (VÃO DO ELEVADOR)  1 MONTAGEM EM OBRA. AF_11/2017</t>
  </si>
  <si>
    <t>FECHAMENTO REMOVÍVEL DE ABERTURA DE CAIXILHO, EM MADEIRA  4 MONTAGENS EM OBRA. AF_11/2017</t>
  </si>
  <si>
    <t>FECHAMENTO REMOVÍVEL DE ABERTURA NO PISO, EM MADEIRA  1 MONTAGEM EM OBRA. AF_11/2017</t>
  </si>
  <si>
    <t>SINALIZAÇÃO COM FITA FIXADA NA ESTRUTURA. AF_11/2017</t>
  </si>
  <si>
    <t>SINALIZAÇÃO COM FITA FIXADA EM CONE PLÁSTICO, INCLUINDO CONE. AF_11/2017</t>
  </si>
  <si>
    <t>COLOCAÇÃO DE TELA EM ANDAIME FACHADEIRO. AF_11/2017</t>
  </si>
  <si>
    <t>MONTAGEM E DESMONTAGEM DE ANDAIME MODULAR FACHADEIRO, COM PISO METÁLICO, PARA EDIFICAÇÕES COM MÚLTIPLOS PAVIMENTOS (EXCLUSIVE ANDAIME E LIMPEZA). AF_11/2017</t>
  </si>
  <si>
    <t>MONTAGEM E DESMONTAGEM DE ANDAIME TUBULAR TIPO TORRE (EXCLUSIVE ANDAIME E LIMPEZA). AF_11/2017</t>
  </si>
  <si>
    <t>MONTAGEM E DESMONTAGEM DE ANDAIME MULTIDIRECIONAL (EXCLUSIVE ANDAIME E LIMPEZA). AF_11/2017</t>
  </si>
  <si>
    <t>COBERTURA PARA PROTEÇÃO DE PEDESTRES COM ESTRUTURA DE ANDAIME, INCLUSIVE MONTAGEM E DESMONTAGEM. AF_11/2017</t>
  </si>
  <si>
    <t>PLATAFORMA DE PROTEÇÃO PRINCIPAL PARA ALVENARIA ESTRUTURAL PARA SER APOIADA EM ANDAIME, INCLUSIVE MONTAGEM E DESMONTAGEM. AF_11/2017</t>
  </si>
  <si>
    <t>73916/2</t>
  </si>
  <si>
    <t>PLACA ESMALTADA PARA IDENTIFICAÇÃO NR DE RUA, DIMENSÕES 45X25CM</t>
  </si>
  <si>
    <t>DESMATAMENTO E LIMPEZA MECANIZADA DE TERRENO COM ARVORES ATE Ø 15CM, UTILIZANDO TRATOR DE ESTEIRAS</t>
  </si>
  <si>
    <t>73822/2</t>
  </si>
  <si>
    <t>LIMPEZA MECANIZADA DE TERRENO COM REMOCAO DE CAMADA VEGETAL, UTILIZANDO MOTONIVELADORA</t>
  </si>
  <si>
    <t>73859/1</t>
  </si>
  <si>
    <t>DESMATAMENTO E LIMPEZA MECANIZADA DE TERRENO COM REMOCAO DE CAMADA VEGETAL, UTILIZANDO TRATOR DE ESTEIRAS</t>
  </si>
  <si>
    <t>73859/2</t>
  </si>
  <si>
    <t>CAPINA E LIMPEZA MANUAL DE TERRENO</t>
  </si>
  <si>
    <t>CORTE DE CAPOEIRA FINA A FOICE</t>
  </si>
  <si>
    <t>PREPARO MANUAL DE TERRENO S/ RASPAGEM SUPERFICIAL</t>
  </si>
  <si>
    <t>TAPUME DE CHAPA DE MADEIRA COMPENSADA, E= 6MM, COM PINTURA A CAL E REAPROVEITAMENTO DE 2X</t>
  </si>
  <si>
    <t>74221/1</t>
  </si>
  <si>
    <t>SINALIZACAO DE TRANSITO - NOTURNA</t>
  </si>
  <si>
    <t>74219/1</t>
  </si>
  <si>
    <t>PASSADICOS COM TABUAS DE MADEIRA PARA PEDESTRES</t>
  </si>
  <si>
    <t>74219/2</t>
  </si>
  <si>
    <t>PASSADICOS COM TABUAS DE MADEIRA PARA VEICULOS</t>
  </si>
  <si>
    <t>CHAPA DE ACO CARBONO 3/8 (COLOC/ USO/ RETIR) P/ PASS VEICULO SOBRE VALA MEDIDA P/ AREA CHAPA EM CADA APLICACAO</t>
  </si>
  <si>
    <t>REMOCAO DE VIDRO COMUM</t>
  </si>
  <si>
    <t>DEMOLIÇÃO DE ALVENARIA DE BLOCO FURADO, DE FORMA MANUAL, COM REAPROVEITAMENTO. AF_12/2017</t>
  </si>
  <si>
    <t>DEMOLIÇÃO DE ALVENARIA DE BLOCO FURADO, DE FORMA MANUAL, SEM REAPROVEITAMENTO. AF_12/2017</t>
  </si>
  <si>
    <t>DEMOLIÇÃO DE ALVENARIA DE TIJOLO MACIÇO, DE FORMA MANUAL, COM REAPROVEITAMENTO. AF_12/2017</t>
  </si>
  <si>
    <t>DEMOLIÇÃO DE ALVENARIA DE TIJOLO MACIÇO, DE FORMA MANUAL, SEM REAPROVEITAMENTO. AF_12/2017</t>
  </si>
  <si>
    <t>DEMOLIÇÃO DE ALVENARIA PARA QUALQUER TIPO DE BLOCO, DE FORMA MECANIZADA, SEM REAPROVEITAMENTO. AF_12/2017</t>
  </si>
  <si>
    <t>DEMOLIÇÃO DE PILARES E VIGAS EM CONCRETO ARMADO, DE FORMA MANUAL, SEM REAPROVEITAMENTO. AF_12/2017</t>
  </si>
  <si>
    <t>DEMOLIÇÃO DE PILARES E VIGAS EM CONCRETO ARMADO, DE FORMA MECANIZADA COM MARTELETE, SEM REAPROVEITAMENTO. AF_12/2017</t>
  </si>
  <si>
    <t>DEMOLIÇÃO DE LAJES, DE FORMA MANUAL, SEM REAPROVEITAMENTO. AF_12/2017</t>
  </si>
  <si>
    <t>DEMOLIÇÃO DE LAJES, DE FORMA MECANIZADA COM MARTELETE, SEM REAPROVEITAMENTO. AF_12/2017</t>
  </si>
  <si>
    <t>DEMOLIÇÃO DE ARGAMASSAS, DE FORMA MANUAL, SEM REAPROVEITAMENTO. AF_12/2017</t>
  </si>
  <si>
    <t>DEMOLIÇÃO DE RODAPÉ CERÂMICO, DE FORMA MANUAL, SEM REAPROVEITAMENTO. AF_12/2017</t>
  </si>
  <si>
    <t>DEMOLIÇÃO DE REVESTIMENTO CERÂMICO, DE FORMA MANUAL, SEM REAPROVEITAMENTO. AF_12/2017</t>
  </si>
  <si>
    <t>DEMOLIÇÃO DE REVESTIMENTO CERÂMICO, DE FORMA MECANIZADA COM MARTELETE, SEM REAPROVEITAMENTO. AF_12/2017</t>
  </si>
  <si>
    <t>DEMOLIÇÃO DE PAVIMENTO INTERTRAVADO, DE FORMA MANUAL, COM REAPROVEITAMENTO. AF_12/2017</t>
  </si>
  <si>
    <t>DEMOLIÇÃO PARCIAL DE PAVIMENTO ASFÁLTICO, DE FORMA MECANIZADA, SEM REAPROVEITAMENTO. AF_12/2017</t>
  </si>
  <si>
    <t>REMOÇÃO DE TAPUME/ CHAPAS METÁLICAS E DE MADEIRA, DE FORMA MANUAL, SEM REAPROVEITAMENTO. AF_12/2017</t>
  </si>
  <si>
    <t>REMOÇÃO DE CHAPAS E PERFIS DE DRYWALL, DE FORMA MANUAL, SEM REAPROVEITAMENTO. AF_12/2017</t>
  </si>
  <si>
    <t>REMOÇÃO DE PLACAS E PILARETES DE CONCRETO, DE FORMA MANUAL, SEM REAPROVEITAMENTO. AF_12/2017</t>
  </si>
  <si>
    <t>REMOÇÃO DE FORROS DE DRYWALL, PVC E FIBROMINERAL, DE FORMA MANUAL, SEM REAPROVEITAMENTO. AF_12/2017</t>
  </si>
  <si>
    <t>REMOÇÃO DE FORRO DE GESSO, DE FORMA MANUAL, SEM REAPROVEITAMENTO. AF_12/2017</t>
  </si>
  <si>
    <t>REMOÇÃO DE TRAMA METÁLICA OU DE MADEIRA PARA FORRO, DE FORMA MANUAL, SEM REAPROVEITAMENTO. AF_12/2017</t>
  </si>
  <si>
    <t>REMOÇÃO DE PISO DE MADEIRA (ASSOALHO E BARROTE), DE FORMA MANUAL, SEM REAPROVEITAMENTO. AF_12/2017</t>
  </si>
  <si>
    <t>REMOÇÃO DE PORTAS, DE FORMA MANUAL, SEM REAPROVEITAMENTO. AF_12/2017</t>
  </si>
  <si>
    <t>REMOÇÃO DE JANELAS, DE FORMA MANUAL, SEM REAPROVEITAMENTO. AF_12/2017</t>
  </si>
  <si>
    <t>REMOÇÃO DE TELHAS, DE FIBROCIMENTO, METÁLICA E CERÂMICA, DE FORMA MANUAL, SEM REAPROVEITAMENTO. AF_12/2017</t>
  </si>
  <si>
    <t>REMOÇÃO DE PROTEÇÃO TÉRMICA PARA COBERTURA EM EPS, DE FORMA MANUAL, SEM REAPROVEITAMENTO. AF_12/2017</t>
  </si>
  <si>
    <t>REMOÇÃO DE TELHAS DE FIBROCIMENTO, METÁLICA E CERÂMICA, DE FORMA MECANIZADA, COM USO DE GUINDASTE, SEM REAPROVEITAMENTO. AF_12/2017</t>
  </si>
  <si>
    <t>REMOÇÃO DE TRAMA DE MADEIRA PARA COBERTURA, DE FORMA MANUAL, SEM REAPROVEITAMENTO. AF_12/2017</t>
  </si>
  <si>
    <t>REMOÇÃO DE TESOURAS DE MADEIRA, COM VÃO MENOR QUE 8M, DE FORMA MANUAL, SEM REAPROVEITAMENTO. AF_12/2017</t>
  </si>
  <si>
    <t>REMOÇÃO DE TESOURAS DE MADEIRA, COM VÃO MAIOR OU IGUAL A 8M, DE FORMA MANUAL, SEM REAPROVEITAMENTO. AF_12/2017</t>
  </si>
  <si>
    <t>REMOÇÃO DE TESOURAS DE MADEIRA, COM VÃO MENOR QUE 8M, DE FORMA MECANIZADA, COM REAPROVEITAMENTO. AF_12/2017</t>
  </si>
  <si>
    <t>REMOÇÃO DE TESOURAS DE MADEIRA, COM VÃO MAIOR OU IGUAL A 8M, DE FORMA MECANIZADA, COM REAPROVEITAMENTO. AF_12/2017</t>
  </si>
  <si>
    <t>REMOÇÃO DE TRAMA METÁLICA PARA COBERTURA, DE FORMA MANUAL, SEM REAPROVEITAMENTO. AF_12/2017</t>
  </si>
  <si>
    <t>REMOÇÃO DE TESOURAS METÁLICAS, COM VÃO MENOR QUE 8M, DE FORMA MANUAL, SEM REAPROVEITAMENTO. AF_12/2017</t>
  </si>
  <si>
    <t>REMOÇÃO DE TESOURAS METÁLICAS, COM VÃO MAIOR OU IGUAL A 8M, DE FORMA MANUAL, SEM REAPROVEITAMENTO. AF_12/2017</t>
  </si>
  <si>
    <t>REMOÇÃO DE TESOURAS METÁLICAS, COM VÃO MENOR QUE 8M, DE FORMA MECANIZADA, COM REAPROVEITAMENTO. AF_12/2017</t>
  </si>
  <si>
    <t>REMOÇÃO DE TESOURAS METÁLICAS, COM VÃO MAIOR OU IGUAL A 8M, DE FORMA MECANIZADA, COM REAPROVEITAMENTO. AF_12/2017</t>
  </si>
  <si>
    <t>REMOÇÃO DE INTERRUPTORES/TOMADAS ELÉTRICAS, DE FORMA MANUAL, SEM REAPROVEITAMENTO. AF_12/2017</t>
  </si>
  <si>
    <t>REMOÇÃO DE CABOS ELÉTRICOS, DE FORMA MANUAL, SEM REAPROVEITAMENTO. AF_12/2017</t>
  </si>
  <si>
    <t>REMOÇÃO DE TUBULAÇÕES (TUBOS E CONEXÕES) DE ÁGUA FRIA, DE FORMA MANUAL, SEM REAPROVEITAMENTO. AF_12/2017</t>
  </si>
  <si>
    <t>REMOÇÃO DE LOUÇAS, DE FORMA MANUAL, SEM REAPROVEITAMENTO. AF_12/2017</t>
  </si>
  <si>
    <t>REMOÇÃO DE ACESSÓRIOS, DE FORMA MANUAL, SEM REAPROVEITAMENTO. AF_12/2017</t>
  </si>
  <si>
    <t>REMOÇÃO DE LUMINÁRIAS, DE FORMA MANUAL, SEM REAPROVEITAMENTO. AF_12/2017</t>
  </si>
  <si>
    <t>REMOÇÃO DE METAIS SANITÁRIOS, DE FORMA MANUAL, SEM REAPROVEITAMENTO. AF_12/2017</t>
  </si>
  <si>
    <t>ISOLAMENTO DE OBRA COM TELA PLASTICA COM MALHA DE 5MM</t>
  </si>
  <si>
    <t>ISOLAMENTO DE OBRA COM TELA PLASTICA COM MALHA DE 5MM E ESTRUTURA DE MADEIRA PONTALETEADA</t>
  </si>
  <si>
    <t>ENSAIO DE RECEBIMENTO E ACEITACAO DE CIMENTO PORTLAND</t>
  </si>
  <si>
    <t>ENSAIO DE RECEBIMENTO E ACEITACAO DE AGREGADO GRAUDO</t>
  </si>
  <si>
    <t>73900/11</t>
  </si>
  <si>
    <t>ENSAIOS DE AREIA ASFALTO A QUENTE</t>
  </si>
  <si>
    <t>73900/12</t>
  </si>
  <si>
    <t>ENSAIOS DE CONCRETO ASFALTICO</t>
  </si>
  <si>
    <t>74020/1</t>
  </si>
  <si>
    <t>ENSAIO DE PAVIMENTO DE CONCRETO</t>
  </si>
  <si>
    <t>74020/2</t>
  </si>
  <si>
    <t>ENSAIOS DE PAVIMENTO DE CONCRETO COMPACTADO COM ROLO</t>
  </si>
  <si>
    <t>74021/2</t>
  </si>
  <si>
    <t>ENSAIO DE TERRAPLENAGEM - CAMADA FINAL DO ATERRO</t>
  </si>
  <si>
    <t>74021/3</t>
  </si>
  <si>
    <t>ENSAIOS DE REGULARIZACAO DO SUBLEITO</t>
  </si>
  <si>
    <t>74021/4</t>
  </si>
  <si>
    <t>ENSAIOS DE REFORCO DO SUBLEITO</t>
  </si>
  <si>
    <t>74021/5</t>
  </si>
  <si>
    <t>ENSAIOS DE SUB BASE DE SOLO MELHORADO COM CIMENTO</t>
  </si>
  <si>
    <t>74021/6</t>
  </si>
  <si>
    <t>ENSAIOS DE BASE ESTABILIZADA GRANULOMETRICAMENTE</t>
  </si>
  <si>
    <t>74021/7</t>
  </si>
  <si>
    <t>ENSAIO DE BASE DE SOLO MELHORADO COM CIMENTO</t>
  </si>
  <si>
    <t>74021/8</t>
  </si>
  <si>
    <t>ENSAIOS DE BASE DE SOLO CIMENTO</t>
  </si>
  <si>
    <t>74022/1</t>
  </si>
  <si>
    <t>ENSAIO DE PENETRACAO - MATERIAL BETUMINOSO</t>
  </si>
  <si>
    <t>74022/2</t>
  </si>
  <si>
    <t>ENSAIO DE VISCOSIDADE SAYBOLT - FUROL - MATERIAL BETUMINOSO</t>
  </si>
  <si>
    <t>74022/3</t>
  </si>
  <si>
    <t>ENSAIO DE DETERMINACAO DA PENEIRACAO - EMULSAO ASFALTICA</t>
  </si>
  <si>
    <t>74022/4</t>
  </si>
  <si>
    <t>ENSAIO DE DETERMINACAO DA SEDIMENTACAO - EMULSAO ASFALTICA</t>
  </si>
  <si>
    <t>74022/5</t>
  </si>
  <si>
    <t>ENSAIO DE DETERMINACAO DO TEOR DE BETUME - CIMENTO ASFALTICO DE PETROLEO</t>
  </si>
  <si>
    <t>74022/6</t>
  </si>
  <si>
    <t>ENSAIO DE GRANULOMETRIA POR PENEIRAMENTO - SOLOS</t>
  </si>
  <si>
    <t>74022/7</t>
  </si>
  <si>
    <t>ENSAIO DE GRANULOMETRIA POR PENEIRAMENTO E SEDIMENTACAO - SOLOS</t>
  </si>
  <si>
    <t>74022/8</t>
  </si>
  <si>
    <t>ENSAIO DE LIMITE DE LIQUIDEZ - SOLOS</t>
  </si>
  <si>
    <t>74022/9</t>
  </si>
  <si>
    <t>ENSAIO DE LIMITE DE PLASTICIDADE - SOLOS</t>
  </si>
  <si>
    <t>74022/10</t>
  </si>
  <si>
    <t>ENSAIO DE COMPACTACAO - AMOSTRAS NAO TRABALHADAS - ENERGIA NORMAL - SOLOS</t>
  </si>
  <si>
    <t>74022/11</t>
  </si>
  <si>
    <t>ENSAIO DE COMPACTACAO - AMOSTRAS NAO TRABALHADAS - ENERGIA INTERMEDIARIA - SOLOS</t>
  </si>
  <si>
    <t>74022/12</t>
  </si>
  <si>
    <t>ENSAIO DE COMPACTACAO - AMOSTRAS NAO TRABALHADAS - ENERGIA MODIFICADA - SOLOS</t>
  </si>
  <si>
    <t>74022/13</t>
  </si>
  <si>
    <t>ENSAIO DE COMPACTACAO - AMOSTRAS TRABALHADAS - SOLOS</t>
  </si>
  <si>
    <t>74022/14</t>
  </si>
  <si>
    <t>ENSAIO DE MASSA ESPECIFICA - IN SITU - METODO FRASCO DE AREIA - SOLOS</t>
  </si>
  <si>
    <t>74022/15</t>
  </si>
  <si>
    <t>ENSAIO DE MASSA ESPECIFICA - IN SITU - METODO BALAO DE BORRACHA - SOLOS</t>
  </si>
  <si>
    <t>74022/16</t>
  </si>
  <si>
    <t>ENSAIO DE DENSIDADE REAL - SOLOS</t>
  </si>
  <si>
    <t>74022/17</t>
  </si>
  <si>
    <t>ENSAIO DE ABRASAO LOS ANGELES - AGREGADOS</t>
  </si>
  <si>
    <t>74022/18</t>
  </si>
  <si>
    <t>ENSAIO DE MASSA ESPECIFICA - IN SITU - EMPREGO DO OLEO - SOLOS</t>
  </si>
  <si>
    <t>74022/19</t>
  </si>
  <si>
    <t>ENSAIO DE INDICE DE SUPORTE CALIFORNIA - AMOSTRAS NAO TRABALHADAS - ENERGIA NORMAL - SOLOS</t>
  </si>
  <si>
    <t>74022/20</t>
  </si>
  <si>
    <t>ENSAIO DE INDICE DE SUPORTE CALIFORNIA - AMOSTRAS NAO TRABALHADAS - ENERGIA INTERMEDIARIA - SOLOS</t>
  </si>
  <si>
    <t>74022/21</t>
  </si>
  <si>
    <t>ENSAIO DE INDICE DE SUPORTE CALIFORNIA- AMOSTRAS NAO TRABALHADAS - ENERGIA MODIFICADA- SOLOS</t>
  </si>
  <si>
    <t>74022/22</t>
  </si>
  <si>
    <t>ENSAIO DE TEOR DE UMIDADE - METODO EXPEDITO DO ALCOOL - SOLOS</t>
  </si>
  <si>
    <t>74022/23</t>
  </si>
  <si>
    <t>ENSAIO DE TEOR DE UMIDADE - PROCESSO SPEEDY - SOLOS E AGREGADOS MIUDOS</t>
  </si>
  <si>
    <t>74022/24</t>
  </si>
  <si>
    <t>ENSAIO DE TEOR DE UMIDADE - EM LABORATORIO - SOLOS</t>
  </si>
  <si>
    <t>74022/25</t>
  </si>
  <si>
    <t>ENSAIO DE PONTO DE FULGOR - MATERIAL BETUMINOSO</t>
  </si>
  <si>
    <t>74022/26</t>
  </si>
  <si>
    <t>ENSAIO DE DESTILACAO - ASFALTO DILUIDO</t>
  </si>
  <si>
    <t>74022/27</t>
  </si>
  <si>
    <t>ENSAIO DE CONTROLE DE TAXA DE APLICACAO DE LIGANTE BETUMINOSO</t>
  </si>
  <si>
    <t>74022/28</t>
  </si>
  <si>
    <t>ENSAIO DE SUSCEPTIBILIDADE TERMICA - INDICE PFEIFFER - MATERIAL ASFALTICO</t>
  </si>
  <si>
    <t>74022/29</t>
  </si>
  <si>
    <t>ENSAIO DE ESPUMA - MATERIAL ASFALTICO</t>
  </si>
  <si>
    <t>74022/30</t>
  </si>
  <si>
    <t>ENSAIO DE RESISTENCIA A COMPRESSAO SIMPLES - CONCRETO</t>
  </si>
  <si>
    <t>74022/31</t>
  </si>
  <si>
    <t>ENSAIO DE RESISTENCIA A TRACAO POR COMPRESSAO DIAMETRAL - CONCRETO</t>
  </si>
  <si>
    <t>74022/32</t>
  </si>
  <si>
    <t>ENSAIO DE RESISTENCIA A TRACAO NA FLEXAO DE CONCRETO</t>
  </si>
  <si>
    <t>74022/33</t>
  </si>
  <si>
    <t>ENSAIO DE RESILIENCIA - SOLOS</t>
  </si>
  <si>
    <t>74022/34</t>
  </si>
  <si>
    <t>ENSAIO DE RESILIENCIA - MISTURAS BETUMINOSAS</t>
  </si>
  <si>
    <t>74022/35</t>
  </si>
  <si>
    <t>ENSAIO DE PERCENTAGEM DE BETUME - MISTURAS BETUMINOSAS</t>
  </si>
  <si>
    <t>74022/36</t>
  </si>
  <si>
    <t>ENSAIO DE ADESIVIDADE - RESISTENCIA A AGUA - EMULSAO ASFALTICA</t>
  </si>
  <si>
    <t>74022/37</t>
  </si>
  <si>
    <t>ENSAIO DE ADESIVIDADE A LIGANTE BETUMINOSO - AGREGADO GRAUDO</t>
  </si>
  <si>
    <t>74022/38</t>
  </si>
  <si>
    <t>ENSAIO DE EXPANSIBILIDADE - SOLOS</t>
  </si>
  <si>
    <t>74022/39</t>
  </si>
  <si>
    <t>PREPARACAO DE AMOSTRAS PARA ENSAIO DE CARACTERIZACAO - SOLOS</t>
  </si>
  <si>
    <t>74022/40</t>
  </si>
  <si>
    <t>ENSAIO MARSHALL - MISTURA BETUMINOSA A QUENTE</t>
  </si>
  <si>
    <t>74022/41</t>
  </si>
  <si>
    <t>ENSAIO DE DETERMINACAO DO INDICE DE FORMA - AGREGADOS</t>
  </si>
  <si>
    <t>74022/42</t>
  </si>
  <si>
    <t>ENSAIO DE EQUIVALENTE EM AREIA - SOLOS</t>
  </si>
  <si>
    <t>74022/43</t>
  </si>
  <si>
    <t>ENSAIO DE MOLDAGEM E CURA DE SOLO CIMENTO</t>
  </si>
  <si>
    <t>74022/44</t>
  </si>
  <si>
    <t>ENSAIO DE COMPRESSAO AXIAL DE SOLO CIMENTO</t>
  </si>
  <si>
    <t>74022/45</t>
  </si>
  <si>
    <t>ENSAIO DE VISCOSIDADE CINEMATICA - ASFALTO</t>
  </si>
  <si>
    <t>74022/47</t>
  </si>
  <si>
    <t>ENSAIO DE RESIDUO POR EVAPORACAO - EMULSAO ASFALTICA</t>
  </si>
  <si>
    <t>74022/48</t>
  </si>
  <si>
    <t>ENSAIO DE CARGA DA PARTICULA - EMULSAO ASFALTICA</t>
  </si>
  <si>
    <t>74022/49</t>
  </si>
  <si>
    <t>ENSAIO DE DESEMULSIBILIDADE - EMULSAO ASFALTICA</t>
  </si>
  <si>
    <t>74022/50</t>
  </si>
  <si>
    <t>ENSAIO DE DETERMINACAO DA TAXA DE ESPALHAMENTO DO AGREGADO</t>
  </si>
  <si>
    <t>74022/51</t>
  </si>
  <si>
    <t>ENSAIO DE ADESIVIDADE A LIGANTE BETUMINOSO - AGREGADO</t>
  </si>
  <si>
    <t>74022/52</t>
  </si>
  <si>
    <t>ENSAIO DE GRANULOMETRIA DO AGREGADO</t>
  </si>
  <si>
    <t>74022/53</t>
  </si>
  <si>
    <t>ENSAIO DE CONTROLE DO GRAU DE COMPACTACAO DA MISTURA ASFALTICA</t>
  </si>
  <si>
    <t>74022/54</t>
  </si>
  <si>
    <t>ENSAIO DE GRANULOMETRIA DO FILLER</t>
  </si>
  <si>
    <t>74022/55</t>
  </si>
  <si>
    <t>ENSAIO DE TRACAO POR COMPRESSAO DIAMETRAL - MISTURAS BETUMINOSAS</t>
  </si>
  <si>
    <t>74022/56</t>
  </si>
  <si>
    <t>ENSAIO DE DENSIDADE DO MATERIAL BETUMINOSO</t>
  </si>
  <si>
    <t>74022/57</t>
  </si>
  <si>
    <t>ENSAIO DE CONSISTENCIA DO CONCRETO CCR - INDICE VEBE</t>
  </si>
  <si>
    <t>74022/58</t>
  </si>
  <si>
    <t>ENSAIO DE ABATIMENTO DO TRONCO DE CONE</t>
  </si>
  <si>
    <t>SERVIÇOS TÉCNICOS ESPECIALIZADOS PARA ACOMPANHAMENTO DE EXECUÇÃO DE FUNDAÇÕES PROFUNDAS E ESTRUTURAS DE CONTENÇÃO</t>
  </si>
  <si>
    <t>MOBILIZACAO E INSTALACAO DE 01  EQUIPAMENTO DE SONDAGEM, DISTANCIA ACIMA DE 20KM</t>
  </si>
  <si>
    <t>MOBILIZACAO E INSTALACAO DE 01 EQUIPAMENTO DE SONDAGEM, DISTANCIA ATE 10KM</t>
  </si>
  <si>
    <t>MOBILIZACAO E INSTALACAO DE 01 EQUIPAMENTO DE SONDAGEM, DISTANCIA DE 10KM ATE 20KM</t>
  </si>
  <si>
    <t>LOCAÇÃO DE REDES DE ÁGUA OU DE ESGOTO</t>
  </si>
  <si>
    <t>LOCAÇÃO DE ADUTORAS, COLETORES TRONCO E INTERCEPTORES - ATÉ DN 500 MM</t>
  </si>
  <si>
    <t>LOCACAO DA OBRA, COM USO DE EQUIPAMENTOS TOPOGRAFICOS, INCLUSIVE NIVELADOR</t>
  </si>
  <si>
    <t>73992/1</t>
  </si>
  <si>
    <t>LOCACAO CONVENCIONAL DE OBRA, ATRAVÉS DE GABARITO DE TABUAS CORRIDAS PONTALETADAS A CADA 1,50M, SEM REAPROVEITAMENTO</t>
  </si>
  <si>
    <t>LOCACAO CONVENCIONAL DE OBRA, ATRAVÉS DE GABARITO DE TABUAS CORRIDAS PONTALETADAS, COM REAPROVEITAMENTO DE 10 VEZES.</t>
  </si>
  <si>
    <t>74077/3</t>
  </si>
  <si>
    <t>LOCACAO CONVENCIONAL DE OBRA, ATRAVÉS DE GABARITO DE TABUAS CORRIDAS PONTALETADAS, COM REAPROVEITAMENTO DE 3 VEZES.</t>
  </si>
  <si>
    <t>LOCACAO E NIVELAMENTO DE EMISSARIO/REDE COLETORA COM AUXILIO DE EQUIPAMENTO TOPOGRAFICO</t>
  </si>
  <si>
    <t>73758/1</t>
  </si>
  <si>
    <t>LEVANTAMENTO SECAO TRANSVERSAL C/NIVEL TERRENO NAO ACIDENTADO VEGETAÇÃO DENSA INCLUSIVE DESENHO ESC 1:200 EM PAPEL VEGETAL MILIMETRADO (MEDIDO P/M SECAO), INCLUSIVE NIVELADOR, AUXILIAR DE CALCULO TOPOGRAFICO E DESENHISTA.</t>
  </si>
  <si>
    <t>SERVICOS TOPOGRAFICOS PARA PAVIMENTACAO, INCLUSIVE NOTA DE SERVICOS, ACOMPANHAMENTO E GREIDE</t>
  </si>
  <si>
    <t>TRANSPORTE COM CAMINHÃO BASCULANTE DE 10 M3, EM VIA URBANA EM LEITO NATURAL (UNIDADE: M3XKM). AF_04/2016</t>
  </si>
  <si>
    <t>TRANSPORTE COM CAMINHÃO BASCULANTE DE 10 M3, EM VIA URBANA EM REVESTIMENTO PRIMÁRIO (UNIDADE: M3XKM). AF_04/2016</t>
  </si>
  <si>
    <t>TRANSPORTE COM CAMINHÃO BASCULANTE DE 10 M3, EM VIA URBANA PAVIMENTADA, DMT ACIMA DE 30KM (UNIDADE: M3XKM). AF_04/2016</t>
  </si>
  <si>
    <t>TRANSPORTE COM CAMINHÃO BASCULANTE DE 14 M3, EM VIA URBANA EM LEITO NATURAL (UNIDADE: M3XKM). AF_04/2016</t>
  </si>
  <si>
    <t>TRANSPORTE COM CAMINHÃO BASCULANTE DE 14 M3, EM VIA URBANA EM REVESTIMENTO PRIMÁRIO (UNIDADE: M3XKM). AF_04/2016</t>
  </si>
  <si>
    <t>TRANSPORTE COM CAMINHÃO BASCULANTE DE 14 M3, EM VIA URBANA PAVIMENTADA, DMT ACIMA DE 30 KM (UNIDADE: M3XKM). AF_04/2016</t>
  </si>
  <si>
    <t>TRANSPORTE COM CAMINHÃO BASCULANTE DE 10 M3, EM VIA URBANA EM LEITO NATURAL (UNIDADE: TXKM). AF_04/2016</t>
  </si>
  <si>
    <t>TRANSPORTE COM CAMINHÃO BASCULANTE DE 10 M3, EM VIA URBANA EM REVESTIMENTO PRIMÁRIO (UNIDADE: TXKM). AF_04/2016</t>
  </si>
  <si>
    <t>TRANSPORTE COM CAMINHÃO BASCULANTE DE 10 M3, EM VIA URBANA PAVIMENTADA, DMT ACIMA DE 30 KM (UNIDADE: TXKM). AF_04/2016</t>
  </si>
  <si>
    <t>TRANSPORTE COM CAMINHÃO BASCULANTE DE 14 M3, EM VIA URBANA EM LEITO NATURAL (UNIDADE: TXKM). AF_04/2016</t>
  </si>
  <si>
    <t>TRANSPORTE COM CAMINHÃO BASCULANTE DE 14 M3, EM VIA URBANA EM REVESTIMENTO PRIMÁRIO (UNIDADE: TXKM). AF_04/2016</t>
  </si>
  <si>
    <t>TRANSPORTE COM CAMINHÃO BASCULANTE DE 14 M3, EM VIA URBANA PAVIMENTADA, DMT ACIMA DE 30 KM (UNIDADE: TXKM). AF_04/2016</t>
  </si>
  <si>
    <t>TRANSPORTE COM CAMINHÃO BASCULANTE DE 18 M3, EM VIA URBANA EM LEITO NATURAL (UNIDADE: M3XKM). AF_09/2016</t>
  </si>
  <si>
    <t>TRANSPORTE COM CAMINHÃO BASCULANTE DE 18 M3, EM VIA URBANA EM REVESTIMENTO PRIMÁRIO (UNIDADE: M3XKM). AF_09/2016</t>
  </si>
  <si>
    <t>TRANSPORTE COM CAMINHÃO BASCULANTE DE 18 M3, EM VIA URBANA PAVIMENTADA, DMT ACIMA DE 30 KM(UNIDADE: M3XKM). AF_09/2016</t>
  </si>
  <si>
    <t>TRANSPORTE COM CAMINHÃO BASCULANTE DE 18 M3, EM VIA URBANA EM LEITO NATURAL (UNIDADE: TXKM). AF_09/2016</t>
  </si>
  <si>
    <t>TRANSPORTE COM CAMINHÃO BASCULANTE DE 18 M3, EM VIA URBANA EM REVESTIMENTO PRIMÁRIO (UNIDADE: TXKM). AF_09/2016</t>
  </si>
  <si>
    <t>TRANSPORTE COM CAMINHÃO BASCULANTE DE 18 M3, EM VIA URBANA PAVIMENTADA, DMT ACIMA DE 30 KM (UNIDADE: TXKM). AF_09/2016</t>
  </si>
  <si>
    <t>TRANSPORTE COM CAMINHÃO BASCULANTE DE 10 M3, EM VIA URBANA PAVIMENTADA, DMT ATÉ 30 KM (UNIDADE: M3XKM). AF_12/2016</t>
  </si>
  <si>
    <t>TRANSPORTE COM CAMINHÃO BASCULANTE DE 14 M3, EM VIA URBANA PAVIMENTADA, DMT ATÉ 30 KM (UNIDADE: M3XKM). AF_12/2016</t>
  </si>
  <si>
    <t>TRANSPORTE COM CAMINHÃO BASCULANTE DE 18 M3, EM VIA URBANA PAVIMENTADA, DMT ATÉ 30 KM (UNIDADE: M3XKM). AF_12/2016</t>
  </si>
  <si>
    <t>TRANSPORTE COM CAMINHÃO BASCULANTE DE 10 M3, EM VIA URBANA PAVIMENTADA, DMT ATÉ 30 KM (UNIDADE: TXKM). AF_12/2016</t>
  </si>
  <si>
    <t>TRANSPORTE COM CAMINHÃO BASCULANTE DE 14 M3, EM VIA URBANA PAVIMENTADA, DMT ATÉ 30 KM (UNIDADE: TXKM). AF_12/2016</t>
  </si>
  <si>
    <t>TRANSPORTE COM CAMINHÃO BASCULANTE DE 18 M3, EM VIA URBANA PAVIMENTADA, DMT ATÉ 30 KM (UNIDADE: TXKM). AF_12/2016</t>
  </si>
  <si>
    <t>TRANSPORTE DE MATERIAL ASFALTICO, COM CAMINHÃO COM CAPACIDADE DE 30000 L EM RODOVIA PAVIMENTADA PARA DISTÂNCIAS MÉDIAS DE TRANSPORTE SUPERIORES A 100 KM. AF_02/2016</t>
  </si>
  <si>
    <t>TRANSPORTE DE MATERIAL ASFALTICO, COM CAMINHÃO COM CAPACIDADE DE 20000 L EM RODOVIA PAVIMENTADA PARA DISTÂNCIAS MÉDIAS DE TRANSPORTE IGUAL OU INFERIOR A 100 KM. AF_02/2016</t>
  </si>
  <si>
    <t>TRANSPORTE DE MATERIAL ASFALTICO, COM CAMINHÃO COM CAPACIDADE DE 30000 L EM RODOVIA NÃO PAVIMENTADA PARA DISTÂNCIAS MÉDIAS DE TRANSPORTE SUPERIORES A 100 KM. AF_02/2016</t>
  </si>
  <si>
    <t>TRANSPORTE DE MATERIAL ASFALTICO, COM CAMINHÃO COM CAPACIDADE DE 20000 L EM RODOVIA NÃO PAVIMENTADA PARA DISTÂNCIAS MÉDIAS DE TRANSPORTE IGUAL OU INFERIOR A 100 KM. AF_02/2016</t>
  </si>
  <si>
    <t>74038/1</t>
  </si>
  <si>
    <t>PORTAO COM MOUROES DE MADEIRA ROLICA, DIAMETRO 11CM, COM 5 FIOS DE ARAME FARPADO Nº 14 CLASSE 250, SEM DOBRADICAS</t>
  </si>
  <si>
    <t>74039/1</t>
  </si>
  <si>
    <t>CERCA COM MOUROES DE MADEIRA ROLICA, DIAMETRO 11CM, ESPACAMENTO DE 2M, ALTURA LIVRE DE 1M, CRAVADOS 0,5M, COM 5 FIOS DE ARAME FARPADO Nº 14 CLASSE 250</t>
  </si>
  <si>
    <t>74118/1</t>
  </si>
  <si>
    <t>PLANTIO DE CERCA VIVA COM ARBUSTOS DE ALTURA 50 A 100CM, COM 4UN/M</t>
  </si>
  <si>
    <t>74142/1</t>
  </si>
  <si>
    <t>CERCA COM MOUROES DE CONCRETO, RETO, ESPACAMENTO DE 3M, CRAVADOS 0,5M, COM 4 FIOS DE ARAME FARPADO Nº 14 CLASSE 250</t>
  </si>
  <si>
    <t>74142/2</t>
  </si>
  <si>
    <t>CERCA COM MOUROES DE MADEIRA, 7,5X7,5CM, ESPACAMENTO DE 2M, ALTURA LIVRE DE 2M, CRAVADOS 0,5M, COM 4 FIOS DE ARAME FARPADO Nº 14 CLASSE 250</t>
  </si>
  <si>
    <t>74142/3</t>
  </si>
  <si>
    <t>CERCA COM MOUROES DE MADEIRA, 7,5X7,5CM, ESPACAMENTO DE 2M, ALTURA LIVRE DE 2M, CRAVADOS 0,5M, COM 8 FIOS DE ARAME FARPADO Nº 14 CLASSE 250</t>
  </si>
  <si>
    <t>74142/4</t>
  </si>
  <si>
    <t>CERCA COM MOUROES DE CONCRETO, SECAO "T" PONTA INCLINADA, 10X10CM, ESPACAMENTO DE 3M, CRAVADOS 0,5M, COM 11 FIOS DE ARAME FARPADO Nº 16</t>
  </si>
  <si>
    <t>74143/1</t>
  </si>
  <si>
    <t>CERCA COM MOUROES DE CONCRETO, RETO, 15X15CM, ESPACAMENTO DE 3M, CRAVADOS 0,5M, ESCORAS DE 10X10CM NOS CANTOS, COM 12 FIOS DE ARAME DE ACO OVALADO 15X17</t>
  </si>
  <si>
    <t>74143/2</t>
  </si>
  <si>
    <t>CERCA COM MOUROES DE CONCRETO, RETO, 15X15CM, ESPACAMENTO DE 3M, CRAVADOS 0,5M, ESCORAS DE 10X10CM NOS CANTOS, COM 9 FIOS DE ARAME DE ACO OVALADO 15X17</t>
  </si>
  <si>
    <t>RECOMPOSICAO PARCIAL DO ARAME FARPADO Nº 14 CLASSE 250, FIXADO EM CERCA COM MOURÕES DE CONCRETO, RETO, 15X15CM</t>
  </si>
  <si>
    <t>73787/1</t>
  </si>
  <si>
    <t>ALAMBRADO EM TUBOS DE ACO GALVANIZADO, COM COSTURA, DIN 2440, DIAMETRO 2", ALTURA 3M, FIXADOS A CADA 2M EM BLOCOS DE CONCRETO, COM TELA DE ARAME GALVANIZADO REVESTIDO COM PVC, FIO 12 BWG E MALHA 7,5X7,5CM</t>
  </si>
  <si>
    <t>74244/1</t>
  </si>
  <si>
    <t>ALAMBRADO PARA QUADRA POLIESPORTIVA, ESTRUTURADO POR TUBOS DE ACO GALVANIZADO, COM COSTURA, DIN 2440, DIAMETRO 2", COM TELA DE ARAME GALVANIZADO, FIO 14 BWG E MALHA QUADRADA 5X5CM</t>
  </si>
  <si>
    <t>ALAMBRADO EM MOUROES DE CONCRETO "T", ALTURA LIVRE 2M, ESPACADOS A CADA 2M, COM TELA DE ARAME GALVANIZADO, FIO 14 BWG E MALHA QUADRADA 5X5CM</t>
  </si>
  <si>
    <t>73788/2</t>
  </si>
  <si>
    <t>GRADE EM MADEIRA PARA PROTECAO DE MUDAS DE ARVORES</t>
  </si>
  <si>
    <t>73967/1</t>
  </si>
  <si>
    <t>PLANTIO DE ARVORE, ALTURA DE 1,00M, EM CAVAS DE 80X80X80CM</t>
  </si>
  <si>
    <t>73967/2</t>
  </si>
  <si>
    <t>PLANTIO DE ARVORE REGIONAL, ALTURA MAIOR QUE 2,00M, EM CAVAS DE 80X80X80CM</t>
  </si>
  <si>
    <t>73967/4</t>
  </si>
  <si>
    <t>IRRIGAÇÃO DE ÁRVORE COM CARRO PIPA</t>
  </si>
  <si>
    <t>PLANTIO DE ARBUSTO COM ALTURA 50 A 100CM, EM CAVA DE 60X60X60CM</t>
  </si>
  <si>
    <t>PLANTIO DE GRAMA BATATAIS EM PLACAS</t>
  </si>
  <si>
    <t>PLANTIO DE GRAMA SAO CARLOS EM LEIVAS</t>
  </si>
  <si>
    <t>PLANTIO DE GRAMA ESMERALDA EM ROLO</t>
  </si>
  <si>
    <t>REVOLVIMENTO E DESTORROAMENTO MANUAL DE SUPERFÍCIE GRAMADA COM PROFUNDIDADE ATÉ 20CM</t>
  </si>
  <si>
    <t>REVOLVIMENTO MANUAL DE SOLO, PROFUNDIDADE ATÉ 20CM</t>
  </si>
  <si>
    <t>RETIRADA DE GRAMA EM PLACAS</t>
  </si>
  <si>
    <t>PODA E LIMPEZA DE ARBUSTO TIPO CERCA VIVA</t>
  </si>
  <si>
    <t>PODA DE ARVORES, COM LIMPEZA DE GALHOS SECOS E RETIRADA DE PARASITAS, INCLUINDO REMOCAO DE ENTULHO</t>
  </si>
  <si>
    <t>FERRAMENTAS (ENCARGOS COMPLEMENTARES) - HORISTA</t>
  </si>
  <si>
    <t>EPI (ENCARGOS COMPLEMENTARES) - HORISTA</t>
  </si>
  <si>
    <t>AJUDANTE DE ARMADOR COM ENCARGOS COMPLEMENTARES</t>
  </si>
  <si>
    <t>AJUDANTE DE CARPINTEIRO COM ENCARGOS COMPLEMENTARES</t>
  </si>
  <si>
    <t>AJUDANTE DE ESTRUTURA METÁLICA COM ENCARGOS COMPLEMENTARES</t>
  </si>
  <si>
    <t>AJUDANTE DE OPERAÇÃO EM GERAL COM ENCARGOS COMPLEMENTARES</t>
  </si>
  <si>
    <t>AJUDANTE DE PEDREIRO COM ENCARGOS COMPLEMENTARES</t>
  </si>
  <si>
    <t>AJUDANTE ESPECIALIZADO COM ENCARGOS COMPLEMENTARES</t>
  </si>
  <si>
    <t>ARMADOR COM ENCARGOS COMPLEMENTARES</t>
  </si>
  <si>
    <t>ASSENTADOR DE TUBOS COM ENCARGOS COMPLEMENTARES</t>
  </si>
  <si>
    <t>AUXILIAR DE ELETRICISTA COM ENCARGOS COMPLEMENTARES</t>
  </si>
  <si>
    <t>AUXILIAR DE ENCANADOR OU BOMBEIRO HIDRÁULICO COM ENCARGOS COMPLEMENTARES</t>
  </si>
  <si>
    <t>AUXILIAR DE LABORATÓRIO COM ENCARGOS COMPLEMENTARES</t>
  </si>
  <si>
    <t>AUXILIAR DE MECÂNICO COM ENCARGOS COMPLEMENTARES</t>
  </si>
  <si>
    <t>AUXILIAR DE SERRALHEIRO COM ENCARGOS COMPLEMENTARES</t>
  </si>
  <si>
    <t>AUXILIAR DE SERVIÇOS GERAIS COM ENCARGOS COMPLEMENTARES</t>
  </si>
  <si>
    <t>AUXILIAR DE TOPÓGRAFO COM ENCARGOS COMPLEMENTARES</t>
  </si>
  <si>
    <t>AUXILIAR TÉCNICO DE ENGENHARIA COM ENCARGOS COMPLEMENTARES</t>
  </si>
  <si>
    <t>AZULEJISTA OU LADRILHISTA COM ENCARGOS COMPLEMENTARES</t>
  </si>
  <si>
    <t>BLASTER, DINAMITADOR OU CABO DE FOGO COM ENCARGOS COMPLEMENTARES</t>
  </si>
  <si>
    <t>CADASTRISTA DE REDES DE AGUA E ESGOTO COM ENCARGOS COMPLEMENTARES</t>
  </si>
  <si>
    <t>CALAFETADOR/CALAFATE COM ENCARGOS COMPLEMENTARES</t>
  </si>
  <si>
    <t>CALCETEIRO COM ENCARGOS COMPLEMENTARES</t>
  </si>
  <si>
    <t>CARPINTEIRO DE ESQUADRIA COM ENCARGOS COMPLEMENTARES</t>
  </si>
  <si>
    <t>CARPINTEIRO DE FORMAS COM ENCARGOS COMPLEMENTARES</t>
  </si>
  <si>
    <t>CAVOUQUEIRO OU OPERADOR PERFURATRIZ/ROMPEDOR COM ENCARGOS COMPLEMENTARES</t>
  </si>
  <si>
    <t>ELETRICISTA COM ENCARGOS COMPLEMENTARES</t>
  </si>
  <si>
    <t>ELETRICISTA INDUSTRIAL COM ENCARGOS COMPLEMENTARES</t>
  </si>
  <si>
    <t>ELETROTÉCNICO COM ENCARGOS COMPLEMENTARES</t>
  </si>
  <si>
    <t>ENCANADOR OU BOMBEIRO HIDRÁULICO COM ENCARGOS COMPLEMENTARES</t>
  </si>
  <si>
    <t>ESTUCADOR COM ENCARGOS COMPLEMENTARES</t>
  </si>
  <si>
    <t>GESSEIRO COM ENCARGOS COMPLEMENTARES</t>
  </si>
  <si>
    <t>IMPERMEABILIZADOR COM ENCARGOS COMPLEMENTARES</t>
  </si>
  <si>
    <t>MACARIQUEIRO COM ENCARGOS COMPLEMENTARES</t>
  </si>
  <si>
    <t>MARCENEIRO COM ENCARGOS COMPLEMENTARES</t>
  </si>
  <si>
    <t>MARMORISTA/GRANITEIRO COM ENCARGOS COMPLEMENTARES</t>
  </si>
  <si>
    <t>MECÃNICO DE EQUIPAMENTOS PESADOS COM ENCARGOS COMPLEMENTARES</t>
  </si>
  <si>
    <t>MONTADOR (TUBO AÇO/EQUIPAMENTOS) COM ENCARGOS COMPLEMENTARES</t>
  </si>
  <si>
    <t>MONTADOR DE ESTRUTURA METÁLICA COM ENCARGOS COMPLEMENTARES</t>
  </si>
  <si>
    <t>MONTADOR ELETROMECÃNICO COM ENCARGOS COMPLEMENTARES</t>
  </si>
  <si>
    <t>MOTORISTA DE BASCULANTE COM ENCARGOS COMPLEMENTARES</t>
  </si>
  <si>
    <t>MOTORISTA DE CAMINHÃO COM ENCARGOS COMPLEMENTARES</t>
  </si>
  <si>
    <t>MOTORISTA DE CAMINHÃO E CARRETA COM ENCARGOS COMPLEMENTARES</t>
  </si>
  <si>
    <t>MOTORISTA DE VEIÍCULO LEVE COM ENCARGOS COMPLEMENTARES</t>
  </si>
  <si>
    <t>MOTORISTA DE VEÍCULO PESADO COM ENCARGOS COMPLEMENTARES</t>
  </si>
  <si>
    <t>MOTORISTA OPERADOR DE MUNCK COM ENCARGOS COMPLEMENTARES</t>
  </si>
  <si>
    <t>NIVELADOR COM ENCARGOS COMPLEMENTARES</t>
  </si>
  <si>
    <t>OPERADOR DE BETONEIRA (CAMINHÃO) COM ENCARGOS COMPLEMENTARES</t>
  </si>
  <si>
    <t>OPERADOR DE COMPRESSOR OU COMPRESSORISTA COM ENCARGOS COMPLEMENTARES</t>
  </si>
  <si>
    <t>OPERADOR DE DEMARCADORA DE FAIXAS COM ENCARGOS COMPLEMENTARES</t>
  </si>
  <si>
    <t>OPERADOR DE ESCAVADEIRA COM ENCARGOS COMPLEMENTARES</t>
  </si>
  <si>
    <t>OPERADOR DE GUINCHO COM ENCARGOS COMPLEMENTARES</t>
  </si>
  <si>
    <t>OPERADOR DE GUINDASTE COM ENCARGOS COMPLEMENTARES</t>
  </si>
  <si>
    <t>OPERADOR DE MÁQUINAS E EQUIPAMENTOS COM ENCARGOS COMPLEMENTARES</t>
  </si>
  <si>
    <t>OPERADOR DE MARTELETE OU MARTELETEIRO COM ENCARGOS COMPLEMENTARES</t>
  </si>
  <si>
    <t>OPERADOR DE MOTO-ESCREIPER COM ENCARGOS COMPLEMENTARES</t>
  </si>
  <si>
    <t>OPERADOR DE MOTONIVELADORA COM ENCARGOS COMPLEMENTARES</t>
  </si>
  <si>
    <t>OPERADOR DE PÁ CARREGADEIRA COM ENCARGOS COMPLEMENTARES</t>
  </si>
  <si>
    <t>OPERADOR DE PAVIMENTADORA COM ENCARGOS COMPLEMENTARES</t>
  </si>
  <si>
    <t>OPERADOR DE ROLO COMPACTADOR COM ENCARGOS COMPLEMENTARES</t>
  </si>
  <si>
    <t>OPERADOR DE USINA DE ASFALTO, DE SOLOS OU DE CONCRETO COM ENCARGOS COMPLEMENTARES</t>
  </si>
  <si>
    <t>OPERADOR JATO DE AREIA OU JATISTA COM ENCARGOS COMPLEMENTARES</t>
  </si>
  <si>
    <t>OPERADOR PARA BATE ESTACAS COM ENCARGOS COMPLEMENTARES</t>
  </si>
  <si>
    <t>PASTILHEIRO COM ENCARGOS COMPLEMENTARES</t>
  </si>
  <si>
    <t>PEDREIRO COM ENCARGOS COMPLEMENTARES</t>
  </si>
  <si>
    <t>PINTOR COM ENCARGOS COMPLEMENTARES</t>
  </si>
  <si>
    <t>PINTOR DE LETREIROS COM ENCARGOS COMPLEMENTARES</t>
  </si>
  <si>
    <t>PINTOR PARA TINTA EPÓXI COM ENCARGOS COMPLEMENTARES</t>
  </si>
  <si>
    <t>POCEIRO COM ENCARGOS COMPLEMENTARES</t>
  </si>
  <si>
    <t>RASTELEIRO COM ENCARGOS COMPLEMENTARES</t>
  </si>
  <si>
    <t>SERRALHEIRO COM ENCARGOS COMPLEMENTARES</t>
  </si>
  <si>
    <t>SERVENTE COM ENCARGOS COMPLEMENTARES</t>
  </si>
  <si>
    <t>SOLDADOR COM ENCARGOS COMPLEMENTARES</t>
  </si>
  <si>
    <t>SOLDADOR A (PARA SOLDA A SER TESTADA COM RAIOS "X") COM ENCARGOS COMPLEMENTARES</t>
  </si>
  <si>
    <t>TAQUEADOR OU TAQUEIRO COM ENCARGOS COMPLEMENTARES</t>
  </si>
  <si>
    <t>TÉCNICO DE LABORATÓRIO COM ENCARGOS COMPLEMENTARES</t>
  </si>
  <si>
    <t>TÉCNICO DE SONDAGEM COM ENCARGOS COMPLEMENTARES</t>
  </si>
  <si>
    <t>TELHADISTA COM ENCARGOS COMPLEMENTARES</t>
  </si>
  <si>
    <t>TRATORISTA COM ENCARGOS COMPLEMENTARES</t>
  </si>
  <si>
    <t>VIDRACEIRO COM ENCARGOS COMPLEMENTARES</t>
  </si>
  <si>
    <t>VIGIA NOTURNO COM ENCARGOS COMPLEMENTARES</t>
  </si>
  <si>
    <t>OPERADOR DE BETONEIRA ESTACIONÁRIA/MISTURADOR COM ENCARGOS COMPLEMENTARES</t>
  </si>
  <si>
    <t>JARDINEIRO COM ENCARGOS COMPLEMENTARES</t>
  </si>
  <si>
    <t>DESENHISTA DETALHISTA COM ENCARGOS COMPLEMENTARES</t>
  </si>
  <si>
    <t>ALMOXARIFE COM ENCARGOS COMPLEMENTARES</t>
  </si>
  <si>
    <t>APONTADOR OU APROPRIADOR COM ENCARGOS COMPLEMENTARES</t>
  </si>
  <si>
    <t>ARQUITETO DE OBRA JUNIOR COM ENCARGOS COMPLEMENTARES</t>
  </si>
  <si>
    <t>ARQUITETO DE OBRA PLENO COM ENCARGOS COMPLEMENTARES</t>
  </si>
  <si>
    <t>ARQUITETO DE OBRA SENIOR COM ENCARGOS COMPLEMENTARES</t>
  </si>
  <si>
    <t>AUXILIAR DE DESENHISTA COM ENCARGOS COMPLEMENTARES</t>
  </si>
  <si>
    <t>AUXILIAR DE ESCRITORIO COM ENCARGOS COMPLEMENTARES</t>
  </si>
  <si>
    <t>DESENHISTA COPISTA COM ENCARGOS COMPLEMENTARES</t>
  </si>
  <si>
    <t>DESENHISTA PROJETISTA COM ENCARGOS COMPLEMENTARES</t>
  </si>
  <si>
    <t>ENCARREGADO GERAL COM ENCARGOS COMPLEMENTARES</t>
  </si>
  <si>
    <t>ENGENHEIRO CIVIL DE OBRA JUNIOR COM ENCARGOS COMPLEMENTARES</t>
  </si>
  <si>
    <t>ENGENHEIRO CIVIL DE OBRA PLENO COM ENCARGOS COMPLEMENTARES</t>
  </si>
  <si>
    <t>ENGENHEIRO CIVIL DE OBRA SENIOR COM ENCARGOS COMPLEMENTARES</t>
  </si>
  <si>
    <t>MESTRE DE OBRAS COM ENCARGOS COMPLEMENTARES</t>
  </si>
  <si>
    <t>TOPOGRAFO COM ENCARGOS COMPLEMENTARES</t>
  </si>
  <si>
    <t>ENGENHEIRO ELETRICISTA COM ENCARGOS COMPLEMENTARES</t>
  </si>
  <si>
    <t>ENGENHEIRO SANITARISTA COM ENCARGOS COMPLEMENTARES</t>
  </si>
  <si>
    <t>FERRAMENTAS (ENCARGOS COMPLEMENTARES) - MENSALISTA</t>
  </si>
  <si>
    <t>EPI (ENCARGOS COMPLEMENTARES) - MENSALISTA</t>
  </si>
  <si>
    <t>MOTORISTA DE CAMINHAO COM ENCARGOS COMPLEMENTARES</t>
  </si>
  <si>
    <t>ARQUITETO JUNIOR COM ENCARGOS COMPLEMENTARES</t>
  </si>
  <si>
    <t>ARQUITETO PLENO COM ENCARGOS COMPLEMENTARES</t>
  </si>
  <si>
    <t>ARQUITETO SENIOR COM ENCARGOS COMPLEMENTARES</t>
  </si>
  <si>
    <t>ENCARREGADO GERAL DE OBRAS COM ENCARGOS COMPLEMENTARES</t>
  </si>
  <si>
    <t>CURSO DE CAPACITAÇÃO PARA AJUDANTE DE ARMADOR (ENCARGOS COMPLEMENTARES) - HORISTA</t>
  </si>
  <si>
    <t>CURSO DE CAPACITAÇÃO PARA AJUDANTE DE CARPINTEIRO (ENCARGOS COMPLEMENTARES) - HORISTA</t>
  </si>
  <si>
    <t>CURSO DE CAPACITAÇÃO PARA AJUDANTE DE ESTRUTURA METÁLICA (ENCARGOS COMPLEMENTARES) - HORISTA</t>
  </si>
  <si>
    <t>CURSO DE CAPACITAÇÃO PARA AJUDANTE DE OPERAÇÃO EM GERAL (ENCARGOS COMPLEMENTARES) - HORISTA</t>
  </si>
  <si>
    <t>CURSO DE CAPACITAÇÃO PARA AJUDANTE DE PEDREIRO (ENCARGOS COMPLEMENTARES) - HORISTA</t>
  </si>
  <si>
    <t>CURSO DE CAPACITAÇÃO PARA AJUDANTE ESPECIALIZADO (ENCARGOS COMPLEMENTARES) - HORISTA</t>
  </si>
  <si>
    <t>CURSO DE CAPACITAÇÃO PARA ARMADOR (ENCARGOS COMPLEMENTARES) - HORISTA</t>
  </si>
  <si>
    <t>CURSO DE CAPACITAÇÃO PARA ASSENTADOR DE TUBOS (ENCARGOS COMPLEMENTARES) - HORISTA</t>
  </si>
  <si>
    <t>CURSO DE CAPACITAÇÃO PARA AUXILIAR DE ELETRICISTA (ENCARGOS COMPLEMENTARES) - HORISTA</t>
  </si>
  <si>
    <t>CURSO DE CAPACITAÇÃO PARA AUXILIAR DE ENCANADOR OU BOMBEIRO HIDRÁULICO (ENCARGOS COMPLEMENTARES) - HORISTA</t>
  </si>
  <si>
    <t>CURSO DE CAPACITAÇÃO PARA AUXILIAR DE LABORATÓRIO (ENCARGOS COMPLEMENTARES) - HORISTA</t>
  </si>
  <si>
    <t>CURSO DE CAPACITAÇÃO PARA AUXILIAR DE MECÂNICO (ENCARGOS COMPLEMENTARES) - HORISTA</t>
  </si>
  <si>
    <t>CURSO DE CAPACITAÇÃO PARA AUXILIAR DE SERRALHEIRO (ENCARGOS COMPLEMENTARES) - HORISTA</t>
  </si>
  <si>
    <t>CURSO DE CAPACITAÇÃO PARA AUXILIAR DE SERVIÇOS GERAIS (ENCARGOS COMPLEMENTARES) - HORISTA</t>
  </si>
  <si>
    <t>CURSO DE CAPACITAÇÃO PARA AUXILIAR DE TOPÓGRAFO (ENCARGOS COMPLEMENTARES) - HORISTA</t>
  </si>
  <si>
    <t>CURSO DE CAPACITAÇÃO PARA AUXILIAR TÉCNICO DE ENGENHARIA (ENCARGOS COMPLEMENTARES) - HORISTA</t>
  </si>
  <si>
    <t>CURSO DE CAPACITAÇÃO PARA AZULEJISTA OU LADRILHISTA (ENCARGOS COMPLEMENTARES) - HORISTA</t>
  </si>
  <si>
    <t>CURSO DE CAPACITAÇÃO PARA BLASTER, DINAMITADOR OU CABO DE FOGO (ENCARGOS COMPLEMENTARES) - HORISTA</t>
  </si>
  <si>
    <t>CURSO DE CAPACITAÇÃO PARA CADASTRISTA DE REDES DE AGUA E ESGOTO (ENCARGOS COMPLEMENTARES) - HORISTA</t>
  </si>
  <si>
    <t>CURSO DE CAPACITAÇÃO PARA CALAFETADOR/CALAFATE (ENCARGOS COMPLEMENTARES) - HORISTA</t>
  </si>
  <si>
    <t>CURSO DE CAPACITAÇÃO PARA CALCETEIRO (ENCARGOS COMPLEMENTARES) - HORISTA</t>
  </si>
  <si>
    <t>CURSO DE CAPACITAÇÃO PARA CARPINTEIRO DE ESQUADRIA (ENCARGOS COMPLEMENTARES) - HORISTA</t>
  </si>
  <si>
    <t>CURSO DE CAPACITAÇÃO PARA CARPINTEIRO DE FÔRMAS (ENCARGOS COMPLEMENTARES) - HORISTA</t>
  </si>
  <si>
    <t>CURSO DE CAPACITAÇÃO PARA CAVOUQUEIRO OU OPERADOR PERFURATRIZ/ROMPEDOR (ENCARGOS COMPLEMENTARES) - HORISTA</t>
  </si>
  <si>
    <t>CURSO DE CAPACITAÇÃO PARA ELETRICISTA (ENCARGOS COMPLEMENTARES) - HORISTA</t>
  </si>
  <si>
    <t>CURSO DE CAPACITAÇÃO PARA ELETRICISTA INDUSTRIAL (ENCARGOS COMPLEMENTARES) - HORISTA</t>
  </si>
  <si>
    <t>CURSO DE CAPACITAÇÃO PARA ELETROTÉCNICO (ENCARGOS COMPLEMENTARES) - HORISTA</t>
  </si>
  <si>
    <t>CURSO DE CAPACITAÇÃO PARA ENCANADOR OU BOMBEIRO HIDRÁULICO (ENCARGOS COMPLEMENTARES) - HORISTA</t>
  </si>
  <si>
    <t>CURSO DE CAPACITAÇÃO PARA ESTUCADOR (ENCARGOS COMPLEMENTARES) - HORISTA</t>
  </si>
  <si>
    <t>CURSO DE CAPACITAÇÃO PARA GESSEIRO (ENCARGOS COMPLEMENTARES) - HORISTA</t>
  </si>
  <si>
    <t>CURSO DE CAPACITAÇÃO PARA IMPERMEABILIZADOR (ENCARGOS COMPLEMENTARES) - HORISTA</t>
  </si>
  <si>
    <t>CURSO DE CAPACITAÇÃO PARA MAÇARIQUEIRO (ENCARGOS COMPLEMENTARES) - HORISTA</t>
  </si>
  <si>
    <t>CURSO DE CAPACITAÇÃO PARA MARCENEIRO (ENCARGOS COMPLEMENTARES) - HORISTA</t>
  </si>
  <si>
    <t>CURSO DE CAPACITAÇÃO PARA MARMORISTA/GRANITEIRO (ENCARGOS COMPLEMENTARES) - HORISTA</t>
  </si>
  <si>
    <t>CURSO DE CAPACITAÇÃO PARA MECÂNICO DE EQUIPAMENTOS PESADOS (ENCARGOS COMPLEMENTARES) - HORISTA</t>
  </si>
  <si>
    <t>CURSO DE CAPACITAÇÃO PARA MONTADOR  DE TUBO AÇO/EQUIPAMENTOS (ENCARGOS COMPLEMENTARES) - HORISTA</t>
  </si>
  <si>
    <t>CURSO DE CAPACITAÇÃO PARA MONTADOR DE ESTRUTURA METÁLICA (ENCARGOS COMPLEMENTARES) - HORISTA</t>
  </si>
  <si>
    <t>CURSO DE CAPACITAÇÃO PARA MONTADOR ELETROMECÂNICO (ENCARGOS COMPLEMENTARES) - HORISTA</t>
  </si>
  <si>
    <t>CURSO DE CAPACITAÇÃO PARA MOTORISTA DE BASCULANTE (ENCARGOS COMPLEMENTARES) - HORISTA</t>
  </si>
  <si>
    <t>CURSO DE CAPACITAÇÃO PARA MOTORISTA DE CAMINHÃO (ENCARGOS COMPLEMENTARES) - HORISTA</t>
  </si>
  <si>
    <t>CURSO DE CAPACITAÇÃO PARA MOTORISTA DE CAMINHÃO E CARRETA (ENCARGOS COMPLEMENTARES) - HORISTA</t>
  </si>
  <si>
    <t>CURSO DE CAPACITAÇÃO PARA MOTORISTA DE VEÍCULO LEVE (ENCARGOS COMPLEMENTARES) - HORISTA</t>
  </si>
  <si>
    <t>CURSO DE CAPACITAÇÃO PARA MOTORISTA DE VEÍCULO PESADO (ENCARGOS COMPLEMENTARES) - HORISTA</t>
  </si>
  <si>
    <t>CURSO DE CAPACITAÇÃO PARA MOTORISTA OPERADOR DE MUNCK (ENCARGOS COMPLEMENTARES) - HORISTA</t>
  </si>
  <si>
    <t>CURSO DE CAPACITAÇÃO PARA NIVELADOR (ENCARGOS COMPLEMENTARES) - HORISTA</t>
  </si>
  <si>
    <t>CURSO DE CAPACITAÇÃO PARA OPERADOR DE BETONEIRA (CAMINHÃO) (ENCARGOS COMPLEMENTARES) - HORISTA</t>
  </si>
  <si>
    <t>CURSO DE CAPACITAÇÃO PARA OPERADOR DE COMPRESSOR OU COMPRESSORISTA (ENCARGOS COMPLEMENTARES) - HORISTA</t>
  </si>
  <si>
    <t>CURSO DE CAPACITAÇÃO PARA OPERADOR DE DEMARCADORA DE FAIXAS (ENCARGOS COMPLEMENTARES) - HORISTA</t>
  </si>
  <si>
    <t>CURSO DE CAPACITAÇÃO PARA OPERADOR DE ESCAVADEIRA (ENCARGOS COMPLEMENTARES) - HORISTA</t>
  </si>
  <si>
    <t>CURSO DE CAPACITAÇÃO PARA OPERADOR DE GUINCHO (ENCARGOS COMPLEMENTARES) - HORISTA</t>
  </si>
  <si>
    <t>CURSO DE CAPACITAÇÃO PARA OPERADOR DE GUINDASTE (ENCARGOS COMPLEMENTARES) - HORISTA</t>
  </si>
  <si>
    <t>CURSO DE CAPACITAÇÃO PARA OPERADOR DE MÁQUINAS E EQUIPAMENTOS (ENCARGOS COMPLEMENTARES) - HORISTA</t>
  </si>
  <si>
    <t>CURSO DE CAPACITAÇÃO PARA OPERADOR DE MARTELETE OU MARTELETEIRO (ENCARGOS COMPLEMENTARES) - HORISTA</t>
  </si>
  <si>
    <t>CURSO DE CAPACITAÇÃO PARA OPERADOR DE MOTO-ESCREIPER (ENCARGOS COMPLEMENTARES) - HORISTA</t>
  </si>
  <si>
    <t>CURSO DE CAPACITAÇÃO PARA OPERADOR DE MOTONIVELADORA (ENCARGOS COMPLEMENTARES) - HORISTA</t>
  </si>
  <si>
    <t>CURSO DE CAPACITAÇÃO PARA OPERADOR DE PÁ CARREGADEIRA (ENCARGOS COMPLEMENTARES) - HORISTA</t>
  </si>
  <si>
    <t>CURSO DE CAPACITAÇÃO PARA OPERADOR DE PAVIMENTADORA (ENCARGOS COMPLEMENTARES) - HORISTA</t>
  </si>
  <si>
    <t>CURSO DE CAPACITAÇÃO PARA OPERADOR DE ROLO COMPACTADOR (ENCARGOS COMPLEMENTARES) - HORISTA</t>
  </si>
  <si>
    <t>CURSO DE CAPACITAÇÃO PARA OPERADOR DE USINA DE ASFALTO, DE SOLOS OU DE CONCRETO (ENCARGOS COMPLEMENTARES) - HORISTA</t>
  </si>
  <si>
    <t>CURSO DE CAPACITAÇÃO PARA OPERADOR JATO DE AREIA OU JATISTA (ENCARGOS COMPLEMENTARES) - HORISTA</t>
  </si>
  <si>
    <t>CURSO DE CAPACITAÇÃO PARA OPERADOR PARA BATE ESTACAS (ENCARGOS COMPLEMENTARES) - HORISTA</t>
  </si>
  <si>
    <t>CURSO DE CAPACITAÇÃO PARA PASTILHEIRO (ENCARGOS COMPLEMENTARES) - HORISTA</t>
  </si>
  <si>
    <t>CURSO DE CAPACITAÇÃO PARA PEDREIRO (ENCARGOS COMPLEMENTARES) - HORISTA</t>
  </si>
  <si>
    <t>CURSO DE CAPACITAÇÃO PARA PINTOR (ENCARGOS COMPLEMENTARES) - HORISTA</t>
  </si>
  <si>
    <t>CURSO DE CAPACITAÇÃO PARA PINTOR DE LETREIROS (ENCARGOS COMPLEMENTARES) - HORISTA</t>
  </si>
  <si>
    <t>CURSO DE CAPACITAÇÃO PARA PINTOR PARA TINTA EPÓXI (ENCARGOS COMPLEMENTARES) - HORISTA</t>
  </si>
  <si>
    <t>CURSO DE CAPACITAÇÃO PARA POCEIRO (ENCARGOS COMPLEMENTARES) - HORISTA</t>
  </si>
  <si>
    <t>CURSO DE CAPACITAÇÃO PARA RASTELEIRO (ENCARGOS COMPLEMENTARES) - HORISTA</t>
  </si>
  <si>
    <t>CURSO DE CAPACITAÇÃO PARA SERRALHEIRO (ENCARGOS COMPLEMENTARES) - HORISTA</t>
  </si>
  <si>
    <t>CURSO DE CAPACITAÇÃO PARA SERVENTE (ENCARGOS COMPLEMENTARES) - HORISTA</t>
  </si>
  <si>
    <t>CURSO DE CAPACITAÇÃO PARA SOLDADOR (ENCARGOS COMPLEMENTARES) - HORISTA</t>
  </si>
  <si>
    <t>CURSO DE CAPACITAÇÃO PARA SOLDADOR A (PARA SOLDA A SER TESTADA COM RAIOS  X ) (ENCARGOS COMPLEMENTARES) - HORISTA</t>
  </si>
  <si>
    <t>CURSO DE CAPACITAÇÃO PARA SONDADOR (ENCARGOS COMPLEMENTARES) - HORISTA</t>
  </si>
  <si>
    <t>CURSO DE CAPACITAÇÃO PARA TAQUEADOR OU TAQUEIRO (ENCARGOS COMPLEMENTARES) - HORISTA</t>
  </si>
  <si>
    <t>CURSO DE CAPACITAÇÃO PARA TÉCNICO DE LABORATÓRIO (ENCARGOS COMPLEMENTARES) - HORISTA</t>
  </si>
  <si>
    <t>CURSO DE CAPACITAÇÃO PARA TÉCNICO DE SONDAGEM (ENCARGOS COMPLEMENTARES) - HORISTA</t>
  </si>
  <si>
    <t>CURSO DE CAPACITAÇÃO PARA TELHADISTA (ENCARGOS COMPLEMENTARES) - HORISTA</t>
  </si>
  <si>
    <t>CURSO DE CAPACITAÇÃO PARA TRATORISTA (ENCARGOS COMPLEMENTARES) - HORISTA</t>
  </si>
  <si>
    <t>CURSO DE CAPACITAÇÃO PARA VIDRACEIRO (ENCARGOS COMPLEMENTARES) - HORISTA</t>
  </si>
  <si>
    <t>CURSO DE CAPACITAÇÃO PARA VIGIA NOTURNO (ENCARGOS COMPLEMENTARES) - HORISTA</t>
  </si>
  <si>
    <t>CURSO DE CAPACITAÇÃO PARA OPERADOR DE BETONEIRA ESTACIONÁRIA/MISTURADOR (ENCARGOS COMPLEMENTARES) - HORISTA</t>
  </si>
  <si>
    <t>CURSO DE CAPACITAÇÃO PARA JARDINEIRO (ENCARGOS COMPLEMENTARES) - HORISTA</t>
  </si>
  <si>
    <t>CURSO DE CAPACITAÇÃO PARA DESENHISTA DETALHISTA (ENCARGOS COMPLEMENTARES) - HORISTA</t>
  </si>
  <si>
    <t>CURSO DE CAPACITAÇÃO PARA ALMOXARIFE (ENCARGOS COMPLEMENTARES) - HORISTA</t>
  </si>
  <si>
    <t>CURSO DE CAPACITAÇÃO PARA APONTADOR OU APROPRIADOR (ENCARGOS COMPLEMENTARES) - HORISTA</t>
  </si>
  <si>
    <t>CURSO DE CAPACITAÇÃO PARA ARQUITETO DE OBRA JÚNIOR (ENCARGOS COMPLEMENTARES) - HORISTA</t>
  </si>
  <si>
    <t>CURSO DE CAPACITAÇÃO PARA ARQUITETO DE OBRA PLENO (ENCARGOS COMPLEMENTARES) - HORISTA</t>
  </si>
  <si>
    <t>CURSO DE CAPACITAÇÃO PARA ARQUITETO DE OBRA SÊNIOR (ENCARGOS COMPLEMENTARES) - HORISTA</t>
  </si>
  <si>
    <t>CURSO DE CAPACITAÇÃO PARA AUXILIAR DE DESENHISTA (ENCARGOS COMPLEMENTARES) - HORISTA</t>
  </si>
  <si>
    <t>CURSO DE CAPACITAÇÃO PARA AUXILIAR DE ESCRITÓRIO (ENCARGOS COMPLEMENTARES) - HORISTA</t>
  </si>
  <si>
    <t>CURSO DE CAPACITAÇÃO PARA DESENHISTA COPISTA (ENCARGOS COMPLEMENTARES) - HORISTA</t>
  </si>
  <si>
    <t>CURSO DE CAPACITAÇÃO PARA DESENHISTA PROJETISTA (ENCARGOS COMPLEMENTARES) - HORISTA</t>
  </si>
  <si>
    <t>CURSO DE CAPACITAÇÃO PARA ENCARREGADO GERAL (ENCARGOS COMPLEMENTARES) - HORISTA</t>
  </si>
  <si>
    <t>CURSO DE CAPACITAÇÃO PARA ENGENHEIRO CIVIL DE OBRA JÚNIOR (ENCARGOS COMPLEMENTARES) - HORISTA</t>
  </si>
  <si>
    <t>CURSO DE CAPACITAÇÃO PARA ENGENHEIRO CIVIL DE OBRA PLENO (ENCARGOS COMPLEMENTARES) - HORISTA</t>
  </si>
  <si>
    <t>CURSO DE CAPACITAÇÃO PARA ENGENHEIRO CIVIL DE OBRA SÊNIOR (ENCARGOS COMPLEMENTARES) - HORISTA</t>
  </si>
  <si>
    <t>CURSO DE CAPACITAÇÃO PARA MESTRE DE OBRAS (ENCARGOS COMPLEMENTARES) - HORISTA</t>
  </si>
  <si>
    <t>CURSO DE CAPACITAÇÃO PARA TOPÓGRAFO (ENCARGOS COMPLEMENTARES) - HORISTA</t>
  </si>
  <si>
    <t>CURSO DE CAPACITAÇÃO PARA ENGENHEIRO ELETRICISTA (ENCARGOS COMPLEMENTARES) - HORISTA</t>
  </si>
  <si>
    <t>CURSO DE CAPACITAÇÃO  PARA MOTORISTA DE CAMINHÃO (ENCARGOS COMPLEMENTARES) - MENSALISTA</t>
  </si>
  <si>
    <t>CURSO DE CAPACITAÇÃO PARA DESENHISTA DETALHISTA (ENCARGOS COMPLEMENTARES) - MENSALISTA</t>
  </si>
  <si>
    <t>CURSO DE CAPACITAÇÃO PARA DESENHISTA COPISTA (ENCARGOS COMPLEMENTARES) - MENSALISTA</t>
  </si>
  <si>
    <t>CURSO DE CAPACITAÇÃO PARA DESENHISTA PROJETISTA (ENCARGOS COMPLEMENTARES) - MENSALISTA</t>
  </si>
  <si>
    <t>CURSO DE CAPACITAÇÃO PARA AUXILIAR DE DESENHISTA (ENCARGOS COMPLEMENTARES) - MENSALISTA</t>
  </si>
  <si>
    <t>CURSO DE CAPACITAÇÃO PARA ALMOXARIFE (ENCARGOS COMPLEMENTARES) - MENSALISTA</t>
  </si>
  <si>
    <t>CURSO DE CAPACITAÇÃO PARA APONTADOR OU APROPRIADOR (ENCARGOS COMPLEMENTARES) - MENSALISTA</t>
  </si>
  <si>
    <t>CURSO DE CAPACITAÇÃO PARA ENGENHEIRO CIVIL DE OBRA JÚNIOR (ENCARGOS COMPLEMENTARES) - MENSALISTA</t>
  </si>
  <si>
    <t>CURSO DE CAPACITAÇÃO PARA AUXILIAR DE ESCRITÓRIO (ENCARGOS COMPLEMENTARES) - MENSALISTA</t>
  </si>
  <si>
    <t>CURSO DE CAPACITAÇÃO PARA ENGENHEIRO CIVIL DE OBRA PLENO (ENCARGOS COMPLEMENTARES) - MENSALISTA</t>
  </si>
  <si>
    <t>CURSO DE CAPACITAÇÃO PARA ENGENHEIRO CIVIL DE OBRA SÊNIOR (ENCARGOS COMPLEMENTARES) - MENSALISTA</t>
  </si>
  <si>
    <t>CURSO DE CAPACITAÇÃO PARA ARQUITETO JÚNIOR (ENCARGOS COMPLEMENTARES) - MENSALISTA</t>
  </si>
  <si>
    <t>CURSO DE CAPACITAÇÃO PARA ARQUITETO PLENO (ENCARGOS COMPLEMENTARES) - MENSALISTA</t>
  </si>
  <si>
    <t>CURSO DE CAPACITAÇÃO PARA ARQUITETO SÊNIOR (ENCARGOS COMPLEMENTARES) - MENSALISTA</t>
  </si>
  <si>
    <t>CURSO DE CAPACITAÇÃO PARA ENCARREGADO GERAL DE OBRAS (ENCARGOS COMPLEMENTARES) - MENSALISTA</t>
  </si>
  <si>
    <t>CURSO DE CAPACITAÇÃO PARA MESTRE DE OBRAS (ENCARGOS COMPLEMENTARES) - MENSALISTA</t>
  </si>
  <si>
    <t>CURSO DE CAPACITAÇÃO PARA TOPÓGRAFO (ENCARGOS COMPLEMENTARES) - MENSALISTA</t>
  </si>
  <si>
    <t>01510/ORSE</t>
  </si>
  <si>
    <t>C0446</t>
  </si>
  <si>
    <t>C4536</t>
  </si>
  <si>
    <t>C1183</t>
  </si>
  <si>
    <t>C1669</t>
  </si>
  <si>
    <t>C4526</t>
  </si>
  <si>
    <t>5,37</t>
  </si>
  <si>
    <t>7,52</t>
  </si>
  <si>
    <t>10,61</t>
  </si>
  <si>
    <t>13,72</t>
  </si>
  <si>
    <t>16,84</t>
  </si>
  <si>
    <t>24,17</t>
  </si>
  <si>
    <t>30,86</t>
  </si>
  <si>
    <t>34,27</t>
  </si>
  <si>
    <t>37,71</t>
  </si>
  <si>
    <t>3,71</t>
  </si>
  <si>
    <t>4,65</t>
  </si>
  <si>
    <t>6,58</t>
  </si>
  <si>
    <t>7,54</t>
  </si>
  <si>
    <t>8,51</t>
  </si>
  <si>
    <t>9,49</t>
  </si>
  <si>
    <t>10,48</t>
  </si>
  <si>
    <t>15,04</t>
  </si>
  <si>
    <t>23,38</t>
  </si>
  <si>
    <t>21,29</t>
  </si>
  <si>
    <t>74,52</t>
  </si>
  <si>
    <t>19,91</t>
  </si>
  <si>
    <t>30,85</t>
  </si>
  <si>
    <t>37,35</t>
  </si>
  <si>
    <t>145,44</t>
  </si>
  <si>
    <t>419,64</t>
  </si>
  <si>
    <t>16,65</t>
  </si>
  <si>
    <t>2,17</t>
  </si>
  <si>
    <t>2,58</t>
  </si>
  <si>
    <t>3,77</t>
  </si>
  <si>
    <t>3,98</t>
  </si>
  <si>
    <t>4,38</t>
  </si>
  <si>
    <t>4,77</t>
  </si>
  <si>
    <t>5,17</t>
  </si>
  <si>
    <t>5,57</t>
  </si>
  <si>
    <t>13,77</t>
  </si>
  <si>
    <t>10,73</t>
  </si>
  <si>
    <t>3,20</t>
  </si>
  <si>
    <t>3,59</t>
  </si>
  <si>
    <t>3,99</t>
  </si>
  <si>
    <t>4,39</t>
  </si>
  <si>
    <t>4,79</t>
  </si>
  <si>
    <t>5,19</t>
  </si>
  <si>
    <t>5,39</t>
  </si>
  <si>
    <t>6,18</t>
  </si>
  <si>
    <t>12,77</t>
  </si>
  <si>
    <t>0,59</t>
  </si>
  <si>
    <t>1,03</t>
  </si>
  <si>
    <t>36,53</t>
  </si>
  <si>
    <t>1,31</t>
  </si>
  <si>
    <t>18,86</t>
  </si>
  <si>
    <t>21,91</t>
  </si>
  <si>
    <t>26,49</t>
  </si>
  <si>
    <t>40,19</t>
  </si>
  <si>
    <t>0,58</t>
  </si>
  <si>
    <t>0,84</t>
  </si>
  <si>
    <t>1,07</t>
  </si>
  <si>
    <t>7,31</t>
  </si>
  <si>
    <t>8,78</t>
  </si>
  <si>
    <t>10,41</t>
  </si>
  <si>
    <t>11,87</t>
  </si>
  <si>
    <t>14,96</t>
  </si>
  <si>
    <t>13,67</t>
  </si>
  <si>
    <t>410,04</t>
  </si>
  <si>
    <t>55,59</t>
  </si>
  <si>
    <t>39,48</t>
  </si>
  <si>
    <t>57,24</t>
  </si>
  <si>
    <t>66,33</t>
  </si>
  <si>
    <t>6,65</t>
  </si>
  <si>
    <t>9,70</t>
  </si>
  <si>
    <t>11,23</t>
  </si>
  <si>
    <t>1,55</t>
  </si>
  <si>
    <t>4,22</t>
  </si>
  <si>
    <t>5,79</t>
  </si>
  <si>
    <t>PAREDE DE MADEIRA COMPENSADA PARA CONSTRUÇÃO TEMPORÁRIA EM CHAPA SIMPLES, EXTERNA, COM ÁREA LÍQUIDA MAIOR OU IGUAL A 6 M², SEM VÃO. AF_05/2018</t>
  </si>
  <si>
    <t>57,21</t>
  </si>
  <si>
    <t>PAREDE DE MADEIRA COMPENSADA PARA CONSTRUÇÃO TEMPORÁRIA EM CHAPA SIMPLES, EXTERNA, COM ÁREA LÍQUIDA MENOR QUE 6 M², SEM VÃO. AF_05/2018</t>
  </si>
  <si>
    <t>PAREDE DE MADEIRA COMPENSADA PARA CONSTRUÇÃO TEMPORÁRIA EM CHAPA SIMPLES, INTERNA, COM ÁREA LÍQUIDA MAIOR OU IGUAL A 6 M², SEM VÃO. AF_05/2018</t>
  </si>
  <si>
    <t>PAREDE DE MADEIRA COMPENSADA PARA CONSTRUÇÃO TEMPORÁRIA EM CHAPA SIMPLES, INTERNA, COM ÁREA LÍQUIDA MENOR QUE 6 M², SEM VÃO. AF_05/2018</t>
  </si>
  <si>
    <t>PAREDE DE MADEIRA COMPENSADA PARA CONSTRUÇÃO TEMPORÁRIA EM CHAPA SIMPLES, EXTERNA, COM ÁREA LÍQUIDA MAIOR OU IGUAL A 6 M², COM VÃO. AF_05/2018</t>
  </si>
  <si>
    <t>PAREDE DE MADEIRA COMPENSADA PARA CONSTRUÇÃO TEMPORÁRIA EM CHAPA SIMPLES, EXTERNA, COM ÁREA LÍQUIDA MENOR QUE 6 M², COM VÃO. AF_05/2018</t>
  </si>
  <si>
    <t>93,62</t>
  </si>
  <si>
    <t>PAREDE DE MADEIRA COMPENSADA PARA CONSTRUÇÃO TEMPORÁRIA EM CHAPA SIMPLES, INTERNA, COM ÁREA LÍQUIDA MAIOR OU IGUAL A 6 M², COM VÃO. AF_05/2018</t>
  </si>
  <si>
    <t>56,10</t>
  </si>
  <si>
    <t>PAREDE DE MADEIRA COMPENSADA PARA CONSTRUÇÃO TEMPORÁRIA EM CHAPA SIMPLES, INTERNA, COM ÁREA LÍQUIDA MENOR QUE 6 M², COM VÃO. AF_05/2018</t>
  </si>
  <si>
    <t>PAREDE DE MADEIRA COMPENSADA PARA CONSTRUÇÃO TEMPORÁRIA EM CHAPA DUPLA, EXTERNA, COM ÁREA LÍQUIDA MAIOR OU IGUAL A 6 M², SEM VÃO. AF_05/2018</t>
  </si>
  <si>
    <t>PAREDE DE MADEIRA COMPENSADA PARA CONSTRUÇÃO TEMPORÁRIA EM CHAPA DUPLA, EXTERNA, COM ÁREA LÍQUIDA MENOR QUE 6 M², SEM VÃO. AF_05/2018</t>
  </si>
  <si>
    <t>PAREDE DE MADEIRA COMPENSADA PARA CONSTRUÇÃO TEMPORÁRIA EM CHAPA DUPLA, INTERNA, COM ÁREA LÍQUIDA MAIOR OU IGUAL A 6 M², SEM VÃO. AF_05/2018</t>
  </si>
  <si>
    <t>PAREDE DE MADEIRA COMPENSADA PARA CONSTRUÇÃO TEMPORÁRIA EM CHAPA DUPLA, INTERNA, COM ÁREA LÍQUIDA MENOR QUE 6 M², SEM VÃO. AF_05/2018</t>
  </si>
  <si>
    <t>PAREDE DE MADEIRA COMPENSADA PARA CONSTRUÇÃO TEMPORÁRIA EM CHAPA DUPLA, EXTERNA, COM ÁREA LÍQUIDA MAIOR OU IGUAL A QUE 6 M², COM VÃO. AF_05/2018</t>
  </si>
  <si>
    <t>PAREDE DE MADEIRA COMPENSADA PARA CONSTRUÇÃO TEMPORÁRIA EM CHAPA DUPLA, EXTERNA, COM ÁREA LÍQUIDA MENOR QUE 6 M², COM VÃO. AF_05/2018</t>
  </si>
  <si>
    <t>126,35</t>
  </si>
  <si>
    <t>PAREDE DE MADEIRA COMPENSADA PARA CONSTRUÇÃO TEMPORÁRIA EM CHAPA DUPLA, INTERNA, COM ÁREA LÍQUIDA MAIOR OU IGUAL A 6 M², COM VÃO. AF_05/2018</t>
  </si>
  <si>
    <t>PAREDE DE MADEIRA COMPENSADA PARA CONSTRUÇÃO TEMPORÁRIA EM CHAPA DUPLA, INTERNA, COM ÁREA LÍQUIDA MENOR QUE 6 M², COM VÃO. AF_05/2018</t>
  </si>
  <si>
    <t>TAPUME COM COMPENSADO DE MADEIRA. AF_05/2018</t>
  </si>
  <si>
    <t>TAPUME COM TELHA METÁLICA. AF_05/2018</t>
  </si>
  <si>
    <t>PISO PARA CONSTRUÇÃO TEMPORÁRIA EM MADEIRA, SEM REAPROVEITAMENTO. AF_05/2018</t>
  </si>
  <si>
    <t>ESTRUTURA DE MADEIRA PROVISÓRIA PARA SUPORTE DE CAIXA DÁGUA ELEVADA DE 1000 LITROS. AF_05/2018</t>
  </si>
  <si>
    <t>ESTRUTURA DE MADEIRA PROVISÓRIA PARA SUPORTE DE CAIXA DÁGUA ELEVADA DE 3000 LITROS. AF_05/2018</t>
  </si>
  <si>
    <t>2,86</t>
  </si>
  <si>
    <t>168,28</t>
  </si>
  <si>
    <t>68,27</t>
  </si>
  <si>
    <t>4,53</t>
  </si>
  <si>
    <t>3,81</t>
  </si>
  <si>
    <t>2,91</t>
  </si>
  <si>
    <t>3,91</t>
  </si>
  <si>
    <t>1,04</t>
  </si>
  <si>
    <t>163,44</t>
  </si>
  <si>
    <t>1,41</t>
  </si>
  <si>
    <t>3,10</t>
  </si>
  <si>
    <t>153,71</t>
  </si>
  <si>
    <t>15,25</t>
  </si>
  <si>
    <t>5,86</t>
  </si>
  <si>
    <t>9,67</t>
  </si>
  <si>
    <t>115,26</t>
  </si>
  <si>
    <t>67,59</t>
  </si>
  <si>
    <t>16,74</t>
  </si>
  <si>
    <t>130,62</t>
  </si>
  <si>
    <t>64,34</t>
  </si>
  <si>
    <t>9,50</t>
  </si>
  <si>
    <t>7,37</t>
  </si>
  <si>
    <t>0,17</t>
  </si>
  <si>
    <t>15,81</t>
  </si>
  <si>
    <t>14,86</t>
  </si>
  <si>
    <t>4,08</t>
  </si>
  <si>
    <t>8,48</t>
  </si>
  <si>
    <t>0,06</t>
  </si>
  <si>
    <t>14,44</t>
  </si>
  <si>
    <t>3,73</t>
  </si>
  <si>
    <t>1,99</t>
  </si>
  <si>
    <t>4,37</t>
  </si>
  <si>
    <t>126,75</t>
  </si>
  <si>
    <t>30,63</t>
  </si>
  <si>
    <t>1,85</t>
  </si>
  <si>
    <t>0,19</t>
  </si>
  <si>
    <t>70,22</t>
  </si>
  <si>
    <t>2,12</t>
  </si>
  <si>
    <t>5,06</t>
  </si>
  <si>
    <t>32,04</t>
  </si>
  <si>
    <t>24,95</t>
  </si>
  <si>
    <t>29,69</t>
  </si>
  <si>
    <t>17,05</t>
  </si>
  <si>
    <t>13,25</t>
  </si>
  <si>
    <t>26,13</t>
  </si>
  <si>
    <t>3,21</t>
  </si>
  <si>
    <t>0,23</t>
  </si>
  <si>
    <t>28,13</t>
  </si>
  <si>
    <t>4,18</t>
  </si>
  <si>
    <t>25,49</t>
  </si>
  <si>
    <t>45,12</t>
  </si>
  <si>
    <t>0,36</t>
  </si>
  <si>
    <t>0,71</t>
  </si>
  <si>
    <t>0,67</t>
  </si>
  <si>
    <t>4,41</t>
  </si>
  <si>
    <t>5,84</t>
  </si>
  <si>
    <t>0,26</t>
  </si>
  <si>
    <t>0,27</t>
  </si>
  <si>
    <t>23,45</t>
  </si>
  <si>
    <t>1,09</t>
  </si>
  <si>
    <t>1,98</t>
  </si>
  <si>
    <t>3,29</t>
  </si>
  <si>
    <t>3,23</t>
  </si>
  <si>
    <t>8,25</t>
  </si>
  <si>
    <t>28,17</t>
  </si>
  <si>
    <t>0,54</t>
  </si>
  <si>
    <t>0,60</t>
  </si>
  <si>
    <t>25,83</t>
  </si>
  <si>
    <t>30,53</t>
  </si>
  <si>
    <t>14,66</t>
  </si>
  <si>
    <t>27,44</t>
  </si>
  <si>
    <t>45,37</t>
  </si>
  <si>
    <t>4,35</t>
  </si>
  <si>
    <t>0,78</t>
  </si>
  <si>
    <t>0,08</t>
  </si>
  <si>
    <t>4,55</t>
  </si>
  <si>
    <t>13,30</t>
  </si>
  <si>
    <t>31,29</t>
  </si>
  <si>
    <t>40,63</t>
  </si>
  <si>
    <t>13,68</t>
  </si>
  <si>
    <t>0,20</t>
  </si>
  <si>
    <t>3,72</t>
  </si>
  <si>
    <t>0,04</t>
  </si>
  <si>
    <t>18,32</t>
  </si>
  <si>
    <t>0,49</t>
  </si>
  <si>
    <t>0,53</t>
  </si>
  <si>
    <t>12,84</t>
  </si>
  <si>
    <t>18,25</t>
  </si>
  <si>
    <t>42,82</t>
  </si>
  <si>
    <t>5,96</t>
  </si>
  <si>
    <t>28,66</t>
  </si>
  <si>
    <t>25,36</t>
  </si>
  <si>
    <t>39,75</t>
  </si>
  <si>
    <t>59,08</t>
  </si>
  <si>
    <t>0,11</t>
  </si>
  <si>
    <t>23,52</t>
  </si>
  <si>
    <t>6,04</t>
  </si>
  <si>
    <t>15,16</t>
  </si>
  <si>
    <t>16,64</t>
  </si>
  <si>
    <t>3,45</t>
  </si>
  <si>
    <t>7,85</t>
  </si>
  <si>
    <t>43,80</t>
  </si>
  <si>
    <t>181,27</t>
  </si>
  <si>
    <t>28,94</t>
  </si>
  <si>
    <t>5,02</t>
  </si>
  <si>
    <t>20,43</t>
  </si>
  <si>
    <t>16,45</t>
  </si>
  <si>
    <t>40,72</t>
  </si>
  <si>
    <t>16,99</t>
  </si>
  <si>
    <t>97,40</t>
  </si>
  <si>
    <t>14,38</t>
  </si>
  <si>
    <t>0,24</t>
  </si>
  <si>
    <t>2,30</t>
  </si>
  <si>
    <t>0,91</t>
  </si>
  <si>
    <t>5,46</t>
  </si>
  <si>
    <t>26,01</t>
  </si>
  <si>
    <t>0,21</t>
  </si>
  <si>
    <t>18,43</t>
  </si>
  <si>
    <t>23,07</t>
  </si>
  <si>
    <t>65,31</t>
  </si>
  <si>
    <t>9,79</t>
  </si>
  <si>
    <t>10,71</t>
  </si>
  <si>
    <t>62,86</t>
  </si>
  <si>
    <t>118,52</t>
  </si>
  <si>
    <t>35,00</t>
  </si>
  <si>
    <t>1,15</t>
  </si>
  <si>
    <t>0,79</t>
  </si>
  <si>
    <t>1,52</t>
  </si>
  <si>
    <t>32,48</t>
  </si>
  <si>
    <t>0,90</t>
  </si>
  <si>
    <t>2,78</t>
  </si>
  <si>
    <t>13,82</t>
  </si>
  <si>
    <t>9,39</t>
  </si>
  <si>
    <t>1,49</t>
  </si>
  <si>
    <t>2,60</t>
  </si>
  <si>
    <t>0,13</t>
  </si>
  <si>
    <t>0,73</t>
  </si>
  <si>
    <t>1,47</t>
  </si>
  <si>
    <t>0,15</t>
  </si>
  <si>
    <t>0,55</t>
  </si>
  <si>
    <t>0,12</t>
  </si>
  <si>
    <t>0,88</t>
  </si>
  <si>
    <t>3,60</t>
  </si>
  <si>
    <t>3,93</t>
  </si>
  <si>
    <t>5,22</t>
  </si>
  <si>
    <t>2,16</t>
  </si>
  <si>
    <t>0,22</t>
  </si>
  <si>
    <t>22,44</t>
  </si>
  <si>
    <t>5,77</t>
  </si>
  <si>
    <t>28,05</t>
  </si>
  <si>
    <t>57,45</t>
  </si>
  <si>
    <t>7,24</t>
  </si>
  <si>
    <t>30,29</t>
  </si>
  <si>
    <t>5,10</t>
  </si>
  <si>
    <t>0,16</t>
  </si>
  <si>
    <t>0,03</t>
  </si>
  <si>
    <t>1,46</t>
  </si>
  <si>
    <t>0,39</t>
  </si>
  <si>
    <t>3,50</t>
  </si>
  <si>
    <t>12,13</t>
  </si>
  <si>
    <t>80,95</t>
  </si>
  <si>
    <t>20,99</t>
  </si>
  <si>
    <t>13,16</t>
  </si>
  <si>
    <t>0,43</t>
  </si>
  <si>
    <t>0,05</t>
  </si>
  <si>
    <t>1,87</t>
  </si>
  <si>
    <t>6,92</t>
  </si>
  <si>
    <t>7,18</t>
  </si>
  <si>
    <t>14,56</t>
  </si>
  <si>
    <t>20,18</t>
  </si>
  <si>
    <t>13,66</t>
  </si>
  <si>
    <t>0,89</t>
  </si>
  <si>
    <t>1,17</t>
  </si>
  <si>
    <t>21,93</t>
  </si>
  <si>
    <t>7,51</t>
  </si>
  <si>
    <t>13,74</t>
  </si>
  <si>
    <t>34,06</t>
  </si>
  <si>
    <t>11,26</t>
  </si>
  <si>
    <t>3,48</t>
  </si>
  <si>
    <t>6,95</t>
  </si>
  <si>
    <t>2,77</t>
  </si>
  <si>
    <t>8,14</t>
  </si>
  <si>
    <t>1,66</t>
  </si>
  <si>
    <t>38,24</t>
  </si>
  <si>
    <t>1,02</t>
  </si>
  <si>
    <t>4,28</t>
  </si>
  <si>
    <t>18,12</t>
  </si>
  <si>
    <t>33,98</t>
  </si>
  <si>
    <t>0,25</t>
  </si>
  <si>
    <t>1,62</t>
  </si>
  <si>
    <t>2,02</t>
  </si>
  <si>
    <t>6,28</t>
  </si>
  <si>
    <t>5,95</t>
  </si>
  <si>
    <t>0,62</t>
  </si>
  <si>
    <t>3,03</t>
  </si>
  <si>
    <t>0,93</t>
  </si>
  <si>
    <t>4,52</t>
  </si>
  <si>
    <t>5,67</t>
  </si>
  <si>
    <t>4,56</t>
  </si>
  <si>
    <t>2,69</t>
  </si>
  <si>
    <t>3,00</t>
  </si>
  <si>
    <t>0,64</t>
  </si>
  <si>
    <t>10,30</t>
  </si>
  <si>
    <t>56,42</t>
  </si>
  <si>
    <t>24,22</t>
  </si>
  <si>
    <t>11,60</t>
  </si>
  <si>
    <t>24,54</t>
  </si>
  <si>
    <t>1,92</t>
  </si>
  <si>
    <t>2,56</t>
  </si>
  <si>
    <t>3,22</t>
  </si>
  <si>
    <t>6,54</t>
  </si>
  <si>
    <t>108,21</t>
  </si>
  <si>
    <t>3,05</t>
  </si>
  <si>
    <t>0,80</t>
  </si>
  <si>
    <t>3,06</t>
  </si>
  <si>
    <t>0,10</t>
  </si>
  <si>
    <t>8,28</t>
  </si>
  <si>
    <t>7,67</t>
  </si>
  <si>
    <t>11,15</t>
  </si>
  <si>
    <t>3,90</t>
  </si>
  <si>
    <t>12,57</t>
  </si>
  <si>
    <t>4,40</t>
  </si>
  <si>
    <t>23,59</t>
  </si>
  <si>
    <t>8,27</t>
  </si>
  <si>
    <t>3,30</t>
  </si>
  <si>
    <t>0,66</t>
  </si>
  <si>
    <t>4,34</t>
  </si>
  <si>
    <t>12,04</t>
  </si>
  <si>
    <t>4,07</t>
  </si>
  <si>
    <t>0,82</t>
  </si>
  <si>
    <t>8,06</t>
  </si>
  <si>
    <t>0,65</t>
  </si>
  <si>
    <t>15,13</t>
  </si>
  <si>
    <t>19,09</t>
  </si>
  <si>
    <t>7,61</t>
  </si>
  <si>
    <t>0,01</t>
  </si>
  <si>
    <t>1,48</t>
  </si>
  <si>
    <t>0,72</t>
  </si>
  <si>
    <t>3,02</t>
  </si>
  <si>
    <t>11,94</t>
  </si>
  <si>
    <t>22,39</t>
  </si>
  <si>
    <t>0,14</t>
  </si>
  <si>
    <t>0,07</t>
  </si>
  <si>
    <t>0,09</t>
  </si>
  <si>
    <t>7,32</t>
  </si>
  <si>
    <t>0,45</t>
  </si>
  <si>
    <t>9,15</t>
  </si>
  <si>
    <t>5,55</t>
  </si>
  <si>
    <t>1,13</t>
  </si>
  <si>
    <t>26,08</t>
  </si>
  <si>
    <t>21,90</t>
  </si>
  <si>
    <t>0,83</t>
  </si>
  <si>
    <t>7,19</t>
  </si>
  <si>
    <t>1,25</t>
  </si>
  <si>
    <t>1,56</t>
  </si>
  <si>
    <t>213,79</t>
  </si>
  <si>
    <t>1,06</t>
  </si>
  <si>
    <t>8,75</t>
  </si>
  <si>
    <t>4,89</t>
  </si>
  <si>
    <t>23,80</t>
  </si>
  <si>
    <t>45,74</t>
  </si>
  <si>
    <t>15,66</t>
  </si>
  <si>
    <t>73,54</t>
  </si>
  <si>
    <t>103,87</t>
  </si>
  <si>
    <t>3,61</t>
  </si>
  <si>
    <t>8,15</t>
  </si>
  <si>
    <t>1,96</t>
  </si>
  <si>
    <t>1,75</t>
  </si>
  <si>
    <t>41,31</t>
  </si>
  <si>
    <t>0,95</t>
  </si>
  <si>
    <t>2,48</t>
  </si>
  <si>
    <t>98,72</t>
  </si>
  <si>
    <t>64,40</t>
  </si>
  <si>
    <t>22,05</t>
  </si>
  <si>
    <t>103,52</t>
  </si>
  <si>
    <t>1.867,20</t>
  </si>
  <si>
    <t>1,39</t>
  </si>
  <si>
    <t>6,53</t>
  </si>
  <si>
    <t>1,21</t>
  </si>
  <si>
    <t>31,99</t>
  </si>
  <si>
    <t>9,59</t>
  </si>
  <si>
    <t>33,22</t>
  </si>
  <si>
    <t>11,37</t>
  </si>
  <si>
    <t>29,96</t>
  </si>
  <si>
    <t>10,01</t>
  </si>
  <si>
    <t>10,96</t>
  </si>
  <si>
    <t>90,71</t>
  </si>
  <si>
    <t>17,77</t>
  </si>
  <si>
    <t>6,22</t>
  </si>
  <si>
    <t>33,32</t>
  </si>
  <si>
    <t>19,83</t>
  </si>
  <si>
    <t>0,02</t>
  </si>
  <si>
    <t>24,66</t>
  </si>
  <si>
    <t>5,54</t>
  </si>
  <si>
    <t>26,97</t>
  </si>
  <si>
    <t>0,29</t>
  </si>
  <si>
    <t>1,08</t>
  </si>
  <si>
    <t>1,35</t>
  </si>
  <si>
    <t>0,51</t>
  </si>
  <si>
    <t>1,12</t>
  </si>
  <si>
    <t>0,41</t>
  </si>
  <si>
    <t>0,40</t>
  </si>
  <si>
    <t>0,31</t>
  </si>
  <si>
    <t>1,19</t>
  </si>
  <si>
    <t>0,44</t>
  </si>
  <si>
    <t>0,34</t>
  </si>
  <si>
    <t>1,10</t>
  </si>
  <si>
    <t>19,89</t>
  </si>
  <si>
    <t>24,89</t>
  </si>
  <si>
    <t>4,49</t>
  </si>
  <si>
    <t>22,94</t>
  </si>
  <si>
    <t>6,02</t>
  </si>
  <si>
    <t>28,71</t>
  </si>
  <si>
    <t>16,39</t>
  </si>
  <si>
    <t>27,57</t>
  </si>
  <si>
    <t>7,09</t>
  </si>
  <si>
    <t>34,47</t>
  </si>
  <si>
    <t>26,54</t>
  </si>
  <si>
    <t>6,82</t>
  </si>
  <si>
    <t>33,18</t>
  </si>
  <si>
    <t>3,96</t>
  </si>
  <si>
    <t>168,20</t>
  </si>
  <si>
    <t>4,44</t>
  </si>
  <si>
    <t>11,40</t>
  </si>
  <si>
    <t>2,99</t>
  </si>
  <si>
    <t>12,47</t>
  </si>
  <si>
    <t>11,31</t>
  </si>
  <si>
    <t>2,96</t>
  </si>
  <si>
    <t>12,37</t>
  </si>
  <si>
    <t>8,70</t>
  </si>
  <si>
    <t>2,27</t>
  </si>
  <si>
    <t>9,51</t>
  </si>
  <si>
    <t>14,58</t>
  </si>
  <si>
    <t>27,37</t>
  </si>
  <si>
    <t>8,79</t>
  </si>
  <si>
    <t>14,02</t>
  </si>
  <si>
    <t>9,61</t>
  </si>
  <si>
    <t>17,52</t>
  </si>
  <si>
    <t>12,32</t>
  </si>
  <si>
    <t>3,16</t>
  </si>
  <si>
    <t>15,40</t>
  </si>
  <si>
    <t>15,67</t>
  </si>
  <si>
    <t>35,82</t>
  </si>
  <si>
    <t>9,40</t>
  </si>
  <si>
    <t>44,82</t>
  </si>
  <si>
    <t>27,61</t>
  </si>
  <si>
    <t>22,06</t>
  </si>
  <si>
    <t>5,03</t>
  </si>
  <si>
    <t>1,68</t>
  </si>
  <si>
    <t>225,95</t>
  </si>
  <si>
    <t>268,27</t>
  </si>
  <si>
    <t>309,30</t>
  </si>
  <si>
    <t>375,36</t>
  </si>
  <si>
    <t>35,01</t>
  </si>
  <si>
    <t>41,21</t>
  </si>
  <si>
    <t>37,91</t>
  </si>
  <si>
    <t>47,38</t>
  </si>
  <si>
    <t>9,76</t>
  </si>
  <si>
    <t>8,21</t>
  </si>
  <si>
    <t>495,76</t>
  </si>
  <si>
    <t>613,54</t>
  </si>
  <si>
    <t>639,08</t>
  </si>
  <si>
    <t>709,37</t>
  </si>
  <si>
    <t>916,87</t>
  </si>
  <si>
    <t>1.097,32</t>
  </si>
  <si>
    <t>1.131,00</t>
  </si>
  <si>
    <t>1.235,71</t>
  </si>
  <si>
    <t>1.447,16</t>
  </si>
  <si>
    <t>1.485,42</t>
  </si>
  <si>
    <t>490,81</t>
  </si>
  <si>
    <t>605,37</t>
  </si>
  <si>
    <t>630,90</t>
  </si>
  <si>
    <t>706,94</t>
  </si>
  <si>
    <t>908,17</t>
  </si>
  <si>
    <t>1.084,04</t>
  </si>
  <si>
    <t>1.118,32</t>
  </si>
  <si>
    <t>1.214,86</t>
  </si>
  <si>
    <t>1.421,81</t>
  </si>
  <si>
    <t>1.454,60</t>
  </si>
  <si>
    <t>18,70</t>
  </si>
  <si>
    <t>10,52</t>
  </si>
  <si>
    <t>16,28</t>
  </si>
  <si>
    <t>10,66</t>
  </si>
  <si>
    <t>35,12</t>
  </si>
  <si>
    <t>38,23</t>
  </si>
  <si>
    <t>40,00</t>
  </si>
  <si>
    <t>27,17</t>
  </si>
  <si>
    <t>29,51</t>
  </si>
  <si>
    <t>41,27</t>
  </si>
  <si>
    <t>45,24</t>
  </si>
  <si>
    <t>17,15</t>
  </si>
  <si>
    <t>14,15</t>
  </si>
  <si>
    <t>39,24</t>
  </si>
  <si>
    <t>41,58</t>
  </si>
  <si>
    <t>29,30</t>
  </si>
  <si>
    <t>31,64</t>
  </si>
  <si>
    <t>42,21</t>
  </si>
  <si>
    <t>39,89</t>
  </si>
  <si>
    <t>43,86</t>
  </si>
  <si>
    <t>32,41</t>
  </si>
  <si>
    <t>34,46</t>
  </si>
  <si>
    <t>71,58</t>
  </si>
  <si>
    <t>345,59</t>
  </si>
  <si>
    <t>367,68</t>
  </si>
  <si>
    <t>385,24</t>
  </si>
  <si>
    <t>415,46</t>
  </si>
  <si>
    <t>498,92</t>
  </si>
  <si>
    <t>517,48</t>
  </si>
  <si>
    <t>163,92</t>
  </si>
  <si>
    <t>183,35</t>
  </si>
  <si>
    <t>226,53</t>
  </si>
  <si>
    <t>235,17</t>
  </si>
  <si>
    <t>32,90</t>
  </si>
  <si>
    <t>39,38</t>
  </si>
  <si>
    <t>103,11</t>
  </si>
  <si>
    <t>23,56</t>
  </si>
  <si>
    <t>41,20</t>
  </si>
  <si>
    <t>18,95</t>
  </si>
  <si>
    <t>36,59</t>
  </si>
  <si>
    <t>44,31</t>
  </si>
  <si>
    <t>42,03</t>
  </si>
  <si>
    <t>94,16</t>
  </si>
  <si>
    <t>61,79</t>
  </si>
  <si>
    <t>32,22</t>
  </si>
  <si>
    <t>44,66</t>
  </si>
  <si>
    <t>86,72</t>
  </si>
  <si>
    <t>23,09</t>
  </si>
  <si>
    <t>48,11</t>
  </si>
  <si>
    <t>66,84</t>
  </si>
  <si>
    <t>72,97</t>
  </si>
  <si>
    <t>79,09</t>
  </si>
  <si>
    <t>88,98</t>
  </si>
  <si>
    <t>98,88</t>
  </si>
  <si>
    <t>9,42</t>
  </si>
  <si>
    <t>6,90</t>
  </si>
  <si>
    <t>111,61</t>
  </si>
  <si>
    <t>136,80</t>
  </si>
  <si>
    <t>161,81</t>
  </si>
  <si>
    <t>202,01</t>
  </si>
  <si>
    <t>57,48</t>
  </si>
  <si>
    <t>11,83</t>
  </si>
  <si>
    <t>62,30</t>
  </si>
  <si>
    <t>28,99</t>
  </si>
  <si>
    <t>13,83</t>
  </si>
  <si>
    <t>62,73</t>
  </si>
  <si>
    <t>26,14</t>
  </si>
  <si>
    <t>67,83</t>
  </si>
  <si>
    <t>11,22</t>
  </si>
  <si>
    <t>27,60</t>
  </si>
  <si>
    <t>28,77</t>
  </si>
  <si>
    <t>396,54</t>
  </si>
  <si>
    <t>462,54</t>
  </si>
  <si>
    <t>528,54</t>
  </si>
  <si>
    <t>659,15</t>
  </si>
  <si>
    <t>725,14</t>
  </si>
  <si>
    <t>816,15</t>
  </si>
  <si>
    <t>6,16</t>
  </si>
  <si>
    <t>934,41</t>
  </si>
  <si>
    <t>1.042,78</t>
  </si>
  <si>
    <t>1.108,78</t>
  </si>
  <si>
    <t>1.187,61</t>
  </si>
  <si>
    <t>449,69</t>
  </si>
  <si>
    <t>515,69</t>
  </si>
  <si>
    <t>633,45</t>
  </si>
  <si>
    <t>699,45</t>
  </si>
  <si>
    <t>790,46</t>
  </si>
  <si>
    <t>883,02</t>
  </si>
  <si>
    <t>1.004,24</t>
  </si>
  <si>
    <t>1.070,24</t>
  </si>
  <si>
    <t>1.136,22</t>
  </si>
  <si>
    <t>621,06</t>
  </si>
  <si>
    <t>25,60</t>
  </si>
  <si>
    <t>72,12</t>
  </si>
  <si>
    <t>26,46</t>
  </si>
  <si>
    <t>23,91</t>
  </si>
  <si>
    <t>5,81</t>
  </si>
  <si>
    <t>11,38</t>
  </si>
  <si>
    <t>85,90</t>
  </si>
  <si>
    <t>101,65</t>
  </si>
  <si>
    <t>62,84</t>
  </si>
  <si>
    <t>105,54</t>
  </si>
  <si>
    <t>43,11</t>
  </si>
  <si>
    <t>65,19</t>
  </si>
  <si>
    <t>44,79</t>
  </si>
  <si>
    <t>60,92</t>
  </si>
  <si>
    <t>40,06</t>
  </si>
  <si>
    <t>28,35</t>
  </si>
  <si>
    <t>38,47</t>
  </si>
  <si>
    <t>143,62</t>
  </si>
  <si>
    <t>98,15</t>
  </si>
  <si>
    <t>94,28</t>
  </si>
  <si>
    <t>59,94</t>
  </si>
  <si>
    <t>96,56</t>
  </si>
  <si>
    <t>104,83</t>
  </si>
  <si>
    <t>8,95</t>
  </si>
  <si>
    <t>41,62</t>
  </si>
  <si>
    <t>44,68</t>
  </si>
  <si>
    <t>80,99</t>
  </si>
  <si>
    <t>99,71</t>
  </si>
  <si>
    <t>124,93</t>
  </si>
  <si>
    <t>160,74</t>
  </si>
  <si>
    <t>12,25</t>
  </si>
  <si>
    <t>14,13</t>
  </si>
  <si>
    <t>15,19</t>
  </si>
  <si>
    <t>115,16</t>
  </si>
  <si>
    <t>17,55</t>
  </si>
  <si>
    <t>6,11</t>
  </si>
  <si>
    <t>158,29</t>
  </si>
  <si>
    <t>344,14</t>
  </si>
  <si>
    <t>155,86</t>
  </si>
  <si>
    <t>203,17</t>
  </si>
  <si>
    <t>98,30</t>
  </si>
  <si>
    <t>247,16</t>
  </si>
  <si>
    <t>430,55</t>
  </si>
  <si>
    <t>411,18</t>
  </si>
  <si>
    <t>531,73</t>
  </si>
  <si>
    <t>486,52</t>
  </si>
  <si>
    <t>589,63</t>
  </si>
  <si>
    <t>529,98</t>
  </si>
  <si>
    <t>609,55</t>
  </si>
  <si>
    <t>1.040,22</t>
  </si>
  <si>
    <t>1.290,69</t>
  </si>
  <si>
    <t>1.540,13</t>
  </si>
  <si>
    <t>406,81</t>
  </si>
  <si>
    <t>372,64</t>
  </si>
  <si>
    <t>156,18</t>
  </si>
  <si>
    <t>177,77</t>
  </si>
  <si>
    <t>203,96</t>
  </si>
  <si>
    <t>486,08</t>
  </si>
  <si>
    <t>322,94</t>
  </si>
  <si>
    <t>464,95</t>
  </si>
  <si>
    <t>438,76</t>
  </si>
  <si>
    <t>245,93</t>
  </si>
  <si>
    <t>110,69</t>
  </si>
  <si>
    <t>71,88</t>
  </si>
  <si>
    <t>80,28</t>
  </si>
  <si>
    <t>99,20</t>
  </si>
  <si>
    <t>107,57</t>
  </si>
  <si>
    <t>81,32</t>
  </si>
  <si>
    <t>110,51</t>
  </si>
  <si>
    <t>119,93</t>
  </si>
  <si>
    <t>122,44</t>
  </si>
  <si>
    <t>145,12</t>
  </si>
  <si>
    <t>126,50</t>
  </si>
  <si>
    <t>149,03</t>
  </si>
  <si>
    <t>132,97</t>
  </si>
  <si>
    <t>156,51</t>
  </si>
  <si>
    <t>140,09</t>
  </si>
  <si>
    <t>78,71</t>
  </si>
  <si>
    <t>87,36</t>
  </si>
  <si>
    <t>107,06</t>
  </si>
  <si>
    <t>115,80</t>
  </si>
  <si>
    <t>86,91</t>
  </si>
  <si>
    <t>96,63</t>
  </si>
  <si>
    <t>116,76</t>
  </si>
  <si>
    <t>126,73</t>
  </si>
  <si>
    <t>126,58</t>
  </si>
  <si>
    <t>149,52</t>
  </si>
  <si>
    <t>128,73</t>
  </si>
  <si>
    <t>151,55</t>
  </si>
  <si>
    <t>137,03</t>
  </si>
  <si>
    <t>160,91</t>
  </si>
  <si>
    <t>142,72</t>
  </si>
  <si>
    <t>166,55</t>
  </si>
  <si>
    <t>140,76</t>
  </si>
  <si>
    <t>124,54</t>
  </si>
  <si>
    <t>120,28</t>
  </si>
  <si>
    <t>116,86</t>
  </si>
  <si>
    <t>145,99</t>
  </si>
  <si>
    <t>135,33</t>
  </si>
  <si>
    <t>128,97</t>
  </si>
  <si>
    <t>124,52</t>
  </si>
  <si>
    <t>121,00</t>
  </si>
  <si>
    <t>131,88</t>
  </si>
  <si>
    <t>121,77</t>
  </si>
  <si>
    <t>115,74</t>
  </si>
  <si>
    <t>110,02</t>
  </si>
  <si>
    <t>108,08</t>
  </si>
  <si>
    <t>137,11</t>
  </si>
  <si>
    <t>126,46</t>
  </si>
  <si>
    <t>120,16</t>
  </si>
  <si>
    <t>115,69</t>
  </si>
  <si>
    <t>108,76</t>
  </si>
  <si>
    <t>20,15</t>
  </si>
  <si>
    <t>452,68</t>
  </si>
  <si>
    <t>317,85</t>
  </si>
  <si>
    <t>464,53</t>
  </si>
  <si>
    <t>764,45</t>
  </si>
  <si>
    <t>1.149,62</t>
  </si>
  <si>
    <t>1.626,10</t>
  </si>
  <si>
    <t>2.198,70</t>
  </si>
  <si>
    <t>658,28</t>
  </si>
  <si>
    <t>1.089,33</t>
  </si>
  <si>
    <t>1.640,48</t>
  </si>
  <si>
    <t>2.060,38</t>
  </si>
  <si>
    <t>3.129,65</t>
  </si>
  <si>
    <t>851,62</t>
  </si>
  <si>
    <t>1.413,78</t>
  </si>
  <si>
    <t>2.131,01</t>
  </si>
  <si>
    <t>3.010,87</t>
  </si>
  <si>
    <t>4.060,67</t>
  </si>
  <si>
    <t>1.291,54</t>
  </si>
  <si>
    <t>681,21</t>
  </si>
  <si>
    <t>317,13</t>
  </si>
  <si>
    <t>POÇO DE INSPEÇÃO CIRCULAR PARA ESGOTO, EM ALVENARIA COM TIJOLOS CERÂMICOS MACIÇOS, DIÂMETRO INTERNO = 0,6 M, PROFUNDIDADE = 1 M, EXCLUINDO TAMPÃO. AF_05/2018</t>
  </si>
  <si>
    <t>762,83</t>
  </si>
  <si>
    <t>POÇO DE INSPEÇÃO CIRCULAR PARA ESGOTO, EM ALVENARIA COM TIJOLOS CERÂMICOS MACIÇOS, DIÂMETRO INTERNO = 0,6 M, PROFUNDIDADE = 1,5 M, EXCLUINDO TAMPÃO. AF_05/2018</t>
  </si>
  <si>
    <t>1.110,48</t>
  </si>
  <si>
    <t>BASE PARA POÇO DE VISITA CIRCULAR PARA  ESGOTO, EM ALVENARIA COM TIJOLOS CERÂMICOS MACIÇOS, DIÂMETRO INTERNO = 0,8 M, PROFUNDIDADE = 1,45 M, EXCLUINDO TAMPÃO. AF_05/2018</t>
  </si>
  <si>
    <t>1.425,40</t>
  </si>
  <si>
    <t>ACRÉSCIMO PARA POÇO DE VISITA CIRCULAR PARA ESGOTO, EM ALVENARIA COM TIJOLOS CERÂMICOS MACIÇOS, DIÂMETRO INTERNO = 0,8 M. AF_05/2018</t>
  </si>
  <si>
    <t>849,61</t>
  </si>
  <si>
    <t>ACRÉSCIMO PARA POÇO DE VISITA CIRCULAR PARA ESGOTO, EM CONCRETO PRÉ-MOLDADO, DIÂMETRO INTERNO = 1 M. AF_05/2018</t>
  </si>
  <si>
    <t>278,16</t>
  </si>
  <si>
    <t>ACRÉSCIMO PARA POÇO DE VISITA CIRCULAR PARA  ESGOTO, EM ALVENARIA COM TIJOLOS CERÂMICOS MACIÇOS, DIÂMETRO INTERNO = 1 M. AF_05/2018</t>
  </si>
  <si>
    <t>1.028,65</t>
  </si>
  <si>
    <t>ACRÉSCIMO PARA POÇO DE VISITA CIRCULAR PARA ESGOTO, EM CONCRETO PRÉ-MOLDADO, DIÂMETRO INTERNO = 1,2 M. AF_05/2018</t>
  </si>
  <si>
    <t>313,27</t>
  </si>
  <si>
    <t>BASE PARA POÇO DE VISITA CIRCULAR PARA  ESGOTO, EM ALVENARIA COM TIJOLOS CERÂMICOS MACIÇOS, DIÂMETRO INTERNO = 1,2 M, PROFUNDIDADE = 1,45 M, EXCLUINDO TAMPÃO. AF_05/2018</t>
  </si>
  <si>
    <t>2.065,06</t>
  </si>
  <si>
    <t>ACRÉSCIMO PARA POÇO DE VISITA CIRCULAR PARA ESGOTO, EM ALVENARIA COM TIJOLOS CERÂMICOS MACIÇOS, DIÂMETRO INTERNO = 1,2 M. AF_05/2018</t>
  </si>
  <si>
    <t>1.207,73</t>
  </si>
  <si>
    <t>ACRÉSCIMO PARA POÇO DE VISITA CIRCULAR PARA  ESGOTO, EM CONCRETO PRÉ-MOLDADO, DIÂMETRO INTERNO = 1,5 M. AF_05/2018</t>
  </si>
  <si>
    <t>488,47</t>
  </si>
  <si>
    <t>BASE PARA POÇO DE VISITA CIRCULAR PARA  ESGOTO, EM ALVENARIA COM TIJOLOS CERÂMICOS MACIÇOS, DIÂMETRO INTERNO = 1,5 M, PROFUNDIDADE = 1,45 M, EXCLUINDO TAMPÃO. AF_05/2018</t>
  </si>
  <si>
    <t>2.623,57</t>
  </si>
  <si>
    <t>ACRÉSCIMO PARA POÇO DE VISITA CIRCULAR PARA  ESGOTO, EM ALVENARIA COM TIJOLOS CERÂMICOS MACIÇOS, DIÂMETRO INTERNO = 1,5 M. AF_05/2018</t>
  </si>
  <si>
    <t>1.476,31</t>
  </si>
  <si>
    <t>BASE PARA POÇO DE VISITA RETANGULAR PARA  ESGOTO, EM ALVENARIA COM BLOCOS DE CONCRETO, DIMENSÕES INTERNAS = 1X1 M, PROFUNDIDADE = 1,45 M, EXCLUINDO TAMPÃO. AF_05/2018</t>
  </si>
  <si>
    <t>1.808,21</t>
  </si>
  <si>
    <t>ACRÉSCIMO PARA POÇO DE VISITA RETANGULAR PARA ESGOTO, EM ALVENARIA COM BLOCOS DE CONCRETO, DIMENSÕES INTERNAS = 1X1 M. AF_05/2018</t>
  </si>
  <si>
    <t>924,58</t>
  </si>
  <si>
    <t>BASE PARA POÇO DE VISITA RETANGULAR PARA ESGOTO, EM ALVENARIA COM BLOCOS DE CONCRETO, DIMENSÕES INTERNAS = 1X1,5 M, PROFUNDIDADE = 1,45 M, EXCLUINDO TAMPÃO. AF_05/2018</t>
  </si>
  <si>
    <t>2.284,83</t>
  </si>
  <si>
    <t>ACRÉSCIMO PARA POÇO DE VISITA RETANGULAR PARA ESGOTO, EM ALVENARIA COM BLOCOS DE CONCRETO, DIMENSÕES INTERNAS = 1X1,5 M. AF_05/2018</t>
  </si>
  <si>
    <t>1.107,51</t>
  </si>
  <si>
    <t>ACRÉSCIMO PARA POÇO DE VISITA RETANGULAR PARA ESGOTO, EM ALVENARIA COM BLOCOS DE CONCRETO, DIMENSÕES INTERNAS = 1X2 M. AF_05/2018</t>
  </si>
  <si>
    <t>1.290,44</t>
  </si>
  <si>
    <t>ACRÉSCIMO PARA POÇO DE VISITA RETANGULAR PARA ESGOTO, EM ALVENARIA COM BLOCOS DE CONCRETO, DIMENSÕES INTERNAS = 1X2,5 M. AF_05/2018</t>
  </si>
  <si>
    <t>1.473,39</t>
  </si>
  <si>
    <t>BASE PARA POÇO DE VISITA RETANGULAR PARA ESGOTO, EM ALVENARIA COM BLOCOS DE CONCRETO, DIMENSÕES INTERNAS = 1X3 M, PROFUNDIDADE = 1,45 M, EXCLUINDO TAMPÃO. AF_05/2018</t>
  </si>
  <si>
    <t>3.738,30</t>
  </si>
  <si>
    <t>ACRÉSCIMO PARA POÇO DE VISITA RETANGULAR PARA ESGOTO, EM ALVENARIA COM BLOCOS DE CONCRETO, DIMENSÕES INTERNAS = 1X3 M. AF_05/2018</t>
  </si>
  <si>
    <t>1.656,36</t>
  </si>
  <si>
    <t>ACRÉSCIMO PARA POÇO DE VISITA RETANGULAR PARA ESGOTO, EM ALVENARIA COM BLOCOS DE CONCRETO, DIMENSÕES INTERNAS = 1X3,5 M. AF_05/2018</t>
  </si>
  <si>
    <t>1.839,30</t>
  </si>
  <si>
    <t>BASE PARA POÇO DE VISITA RETANGULAR PARA ESGOTO, EM ALVENARIA COM BLOCOS DE CONCRETO, DIMENSÕES INTERNAS = 1X4 M, PROFUNDIDADE = 1,45 M, EXCLUINDO TAMPÃO. AF_05/2018</t>
  </si>
  <si>
    <t>4.697,43</t>
  </si>
  <si>
    <t>ACRÉSCIMO PARA POÇO DE VISITA RETANGULAR PARA ESGOTO, EM ALVENARIA COM BLOCOS DE CONCRETO, DIMENSÕES INTERNAS = 1X4 M. AF_05/2018</t>
  </si>
  <si>
    <t>2.022,22</t>
  </si>
  <si>
    <t>BASE PARA POÇO DE VISITA RETANGULAR PARA ESGOTO, EM ALVENARIA COM BLOCOS DE CONCRETO, DIMENSÕES INTERNAS = 1,5X1,5 M, PROFUNDIDADE = 1,45 M, EXCLUINDO TAMPÃO . AF_05/2018</t>
  </si>
  <si>
    <t>2.830,02</t>
  </si>
  <si>
    <t>ACRÉSCIMO PARA POÇO DE VISITA RETANGULAR PARA ESGOTO, EM ALVENARIA COM BLOCOS DE CONCRETO, DIMENSÕES INTERNAS = 1,5X1,5 M. AF_05/2018</t>
  </si>
  <si>
    <t>BASE PARA POÇO DE VISITA RETANGULAR PARA ESGOTO, EM ALVENARIA COM BLOCOS DE CONCRETO, DIMENSÕES INTERNAS = 1,5X2 M, PROFUNDIDADE = 1,45 M, EXCLUINDO TAMPÃO. AF_05/2018</t>
  </si>
  <si>
    <t>3.448,83</t>
  </si>
  <si>
    <t>ACRÉSCIMO PARA POÇO DE VISITA RETANGULAR PARA ESGOTO, EM ALVENARIA COM BLOCOS DE CONCRETO, DIMENSÕES INTERNAS = 1,5X2 M. AF_05/2018</t>
  </si>
  <si>
    <t>BASE PARA POÇO DE VISITA RETANGULAR PARA ESGOTO, EM ALVENARIA COM BLOCOS DE CONCRETO, DIMENSÕES INTERNAS = 1,5X2,5 M, PROFUNDIDADE = 1,45 M, EXCLUINDO TAMPÃO. AF_05/2018</t>
  </si>
  <si>
    <t>4.048,96</t>
  </si>
  <si>
    <t>ACRÉSCIMO PARA POÇO DE VISITA RETANGULAR PARA ESGOTO, EM ALVENARIA COM BLOCOS DE CONCRETO, DIMENSÕES INTERNAS = 1,5X2,5 M. AF_05/2018</t>
  </si>
  <si>
    <t>BASE PARA POÇO DE VISITA RETANGULAR PARA ESGOTO, EM ALVENARIA COM BLOCOS DE CONCRETO, DIMENSÕES INTERNAS = 1,5X3 M, PROFUNDIDADE = 1,45 M, EXCLUINDO TAMPÃO. AF_05/2018</t>
  </si>
  <si>
    <t>4.648,99</t>
  </si>
  <si>
    <t>ACRÉSCIMO PARA POÇO DE VISITA RETANGULAR PARA ESGOTO, EM ALVENARIA COM BLOCOS DE CONCRETO, DIMENSÕES INTERNAS = 1,5X3 M. AF_05/2018</t>
  </si>
  <si>
    <t>BASE PARA POÇO DE VISITA RETANGULAR PARA ESGOTO, EM ALVENARIA COM BLOCOS DE CONCRETO, DIMENSÕES INTERNAS = 1,5X3,5 M, PROFUNDIDADE = 1,45 M, EXCLUINDO TAMPÃO. AF_05/2018</t>
  </si>
  <si>
    <t>5.249,13</t>
  </si>
  <si>
    <t>ACRÉSCIMO PARA POÇO DE VISITA RETANGULAR PARA ESGOTO, EM ALVENARIA COM BLOCOS DE CONCRETO, DIMENSÕES INTERNAS = 1,5X3,5 M. AF_05/2018</t>
  </si>
  <si>
    <t>BASE PARA POÇO DE VISITA RETANGULAR PARA ESGOTO, EM ALVENARIA COM BLOCOS DE CONCRETO, DIMENSÕES INTERNAS = 1,5X4 M, PROFUNDIDADE = 1,45 M, EXCLUINDO TAMPÃO. AF_05/2018</t>
  </si>
  <si>
    <t>5.849,25</t>
  </si>
  <si>
    <t>ACRÉSCIMO PARA POÇO DE VISITA RETANGULAR PARA ESGOTO, EM ALVENARIA COM BLOCOS DE CONCRETO, DIMENSÕES INTERNAS = 1,5X4 M. AF_05/2018</t>
  </si>
  <si>
    <t>2.229,90</t>
  </si>
  <si>
    <t>BASE PARA POÇO DE VISITA RETANGULAR PARA ESGOTO, EM ALVENARIA COM BLOCOS DE CONCRETO, DIMENSÕES INTERNAS = 2X2 M, PROFUNDIDADE = 1,45 M, EXCLUINDO TAMPÃO. AF_05/2018</t>
  </si>
  <si>
    <t>4.170,61</t>
  </si>
  <si>
    <t>ACRÉSCIMO PARA POÇO DE VISITA RETANGULAR PARA ESGOTO, EM ALVENARIA COM BLOCOS DE CONCRETO, DIMENSÕES INTERNAS = 2X2 M. AF_05/2018</t>
  </si>
  <si>
    <t>1.681,12</t>
  </si>
  <si>
    <t>BASE PARA POÇO DE VISITA RETANGULAR PARA ESGOTO, EM ALVENARIA COM BLOCOS DE CONCRETO, DIMENSÕES INTERNAS = 2X2,5 M, PROFUNDIDADE = 1,45 M, EXCLUINDO TAMPÃO. AF_05/2018</t>
  </si>
  <si>
    <t>4.884,18</t>
  </si>
  <si>
    <t>ACRÉSCIMO PARA POÇO DE VISITA RETANGULAR PARA ESGOTO, EM ALVENARIA COM BLOCOS DE CONCRETO, DIMENSÕES INTERNAS = 2X2,5 M. AF_05/2018</t>
  </si>
  <si>
    <t>1.864,05</t>
  </si>
  <si>
    <t>BASE PARA POÇO DE VISITA RETANGULAR PARA ESGOTO, EM ALVENARIA COM BLOCOS DE CONCRETO, DIMENSÕES INTERNAS = 2X3 M, PROFUNDIDADE = 1,45 M, EXCLUINDO TAMPÃO. AF_05/2018</t>
  </si>
  <si>
    <t>5.640,40</t>
  </si>
  <si>
    <t>ACRÉSCIMO PARA POÇO DE VISITA RETANGULAR PARA ESGOTO, EM ALVENARIA COM BLOCOS DE CONCRETO, DIMENSÕES INTERNAS = 2X3 M. AF_05/2018</t>
  </si>
  <si>
    <t>2.046,97</t>
  </si>
  <si>
    <t>BASE PARA POÇO DE VISITA RETANGULAR PARA ESGOTO, EM ALVENARIA COM BLOCOS DE CONCRETO, DIMENSÕES INTERNAS = 2X3,5 M, PROFUNDIDADE = 1,45 M, EXCLUINDO TAMPÃO. AF_05/2018</t>
  </si>
  <si>
    <t>6.359,26</t>
  </si>
  <si>
    <t>ACRÉSCIMO PARA POÇO DE VISITA RETANGULAR PARA ESGOTO, EM ALVENARIA COM BLOCOS DE CONCRETO, DIMENSÕES INTERNAS = 2X3,5 M. AF_05/2018</t>
  </si>
  <si>
    <t>BASE PARA POÇO DE VISITA RETANGULAR PARA ESGOTO, EM ALVENARIA COM BLOCOS DE CONCRETO, DIMENSÕES INTERNAS = 2X4 M, PROFUNDIDADE = 1,45 M, EXCLUINDO TAMPÃO. AF_05/2018</t>
  </si>
  <si>
    <t>7.078,10</t>
  </si>
  <si>
    <t>ACRÉSCIMO PARA POÇO DE VISITA RETANGULAR PARA ESGOTO, EM ALVENARIA COM BLOCOS DE CONCRETO, DIMENSÕES INTERNAS = 2X4 M. AF_05/2018</t>
  </si>
  <si>
    <t>2.417,96</t>
  </si>
  <si>
    <t>BASE PARA POÇO DE VISITA RETANGULAR PARA ESGOTO, EM ALVENARIA COM BLOCOS DE CONCRETO, DIMENSÕES INTERNAS = 2,5X2,5 M, PROFUNDIDADE = 1,45 M, EXCLUINDO TAMPÃO. AF_05/2018</t>
  </si>
  <si>
    <t>5.779,05</t>
  </si>
  <si>
    <t>ACRÉSCIMO PARA POÇO DE VISITA RETANGULAR PARA ESGOTO, EM ALVENARIA COM BLOCOS DE CONCRETO, DIMENSÕES INTERNAS = 2,5X2,5 M. AF_05/2018</t>
  </si>
  <si>
    <t>2.052,14</t>
  </si>
  <si>
    <t>BASE PARA POÇO DE VISITA RETANGULAR PARA ESGOTO, EM ALVENARIA COM BLOCOS DE CONCRETO, DIMENSÕES INTERNAS = 2,5X3 M, PROFUNDIDADE = 1,45 M, EXCLUINDO TAMPÃO. AF_05/2018</t>
  </si>
  <si>
    <t>6.644,61</t>
  </si>
  <si>
    <t>ACRÉSCIMO PARA POÇO DE VISITA RETANGULAR PARA ESGOTO, EM ALVENARIA COM BLOCOS DE CONCRETO, DIMENSÕES INTERNAS = 2,5X3 M. AF_05/2018</t>
  </si>
  <si>
    <t>2.235,07</t>
  </si>
  <si>
    <t>BASE PARA POÇO DE VISITA RETANGULAR PARA ESGOTO, EM ALVENARIA COM BLOCOS DE CONCRETO, DIMENSÕES INTERNAS = 2,5X3,5 M, PROFUNDIDADE = 1,45 M, EXCLUINDO TAMPÃO. AF_05/2018</t>
  </si>
  <si>
    <t>7.510,21</t>
  </si>
  <si>
    <t>ACRÉSCIMO PARA POÇO DE VISITA RETANGULAR PARA ESGOTO, EM ALVENARIA COM BLOCOS DE CONCRETO, DIMENSÕES INTERNAS = 2,5X3,5 M. AF_05/2018</t>
  </si>
  <si>
    <t>BASE PARA POÇO DE VISITA RETANGULAR PARA ESGOTO, EM ALVENARIA COM BLOCOS DE CONCRETO, DIMENSÕES INTERNAS = 2,5X4 M, PROFUNDIDADE = 1,45 M, EXCLUINDO TAMPÃO. AF_05/2018</t>
  </si>
  <si>
    <t>8.375,85</t>
  </si>
  <si>
    <t>ACRÉSCIMO PARA POÇO DE VISITA RETANGULAR PARA ESGOTO, EM ALVENARIA COM BLOCOS DE CONCRETO, DIMENSÕES INTERNAS = 2,5X4 M. AF_05/2018</t>
  </si>
  <si>
    <t>2.606,06</t>
  </si>
  <si>
    <t>BASE PARA POÇO DE VISITA RETANGULAR PARA ESGOTO, EM ALVENARIA COM BLOCOS DE CONCRETO, DIMENSÕES INTERNAS = 3X3 M, PROFUNDIDADE = 1,45 M, EXCLUINDO TAMPÃO. AF_05/2018</t>
  </si>
  <si>
    <t>7.683,56</t>
  </si>
  <si>
    <t>ACRÉSCIMO PARA POÇO DE VISITA RETANGULAR PARA ESGOTO, EM ALVENARIA COM BLOCOS DE CONCRETO, DIMENSÕES INTERNAS = 3X3 M. AF_05/2018</t>
  </si>
  <si>
    <t>2.423,12</t>
  </si>
  <si>
    <t>BASE PARA POÇO DE VISITA RETANGULAR PARA ESGOTO, EM ALVENARIA COM BLOCOS DE CONCRETO, DIMENSÕES INTERNAS = 3X3,5 M, PROFUNDIDADE = 1,45 M, EXCLUINDO TAMPÃO. AF_05/2018</t>
  </si>
  <si>
    <t>8.680,66</t>
  </si>
  <si>
    <t>ACRÉSCIMO PARA POÇO DE VISITA RETANGULAR PARA ESGOTO, EM ALVENARIA COM BLOCOS DE CONCRETO, DIMENSÕES INTERNAS = 3X3,5 M. AF_05/2018</t>
  </si>
  <si>
    <t>BASE PARA POÇO DE VISITA RETANGULAR PARA ESGOTO, EM ALVENARIA COM BLOCOS DE CONCRETO, DIMENSÕES INTERNAS = 3X4 M, PROFUNDIDADE = 1,45 M, EXCLUINDO TAMPÃO. AF_05/2018</t>
  </si>
  <si>
    <t>9.677,80</t>
  </si>
  <si>
    <t>ACRÉSCIMO PARA POÇO DE VISITA RETANGULAR PARA ESGOTO, EM ALVENARIA COM BLOCOS DE CONCRETO, DIMENSÕES INTERNAS = 3X4 M. AF_05/2018</t>
  </si>
  <si>
    <t>2.794,16</t>
  </si>
  <si>
    <t>BASE PARA POÇO DE VISITA RETANGULAR PARA ESGOTO, EM ALVENARIA COM BLOCOS DE CONCRETO, DIMENSÕES INTERNAS = 3,5X3,5 M, PROFUNDIDADE = 1,45 M, EXCLUINDO TAMPÃO. AF_05/2018</t>
  </si>
  <si>
    <t>9.858,64</t>
  </si>
  <si>
    <t>ACRÉSCIMO PARA POÇO DE VISITA RETANGULAR PARA ESGOTO, EM ALVENARIA COM BLOCOS DE CONCRETO, DIMENSÕES INTERNAS = 3,5X3,5 M. AF_05/2018</t>
  </si>
  <si>
    <t>BASE PARA POÇO DE VISITA RETANGULAR PARA ESGOTO, EM ALVENARIA COM BLOCOS DE CONCRETO, DIMENSÕES INTERNAS = 3,5X4 M, PROFUNDIDADE = 1,45 M, EXCLUINDO TAMPÃO. AF_05/2018</t>
  </si>
  <si>
    <t>10.988,40</t>
  </si>
  <si>
    <t>ACRÉSCIMO PARA POÇO DE VISITA RETANGULAR PARA ESGOTO, EM ALVENARIA COM BLOCOS DE CONCRETO, DIMENSÕES INTERNAS = 3,5X4 M. AF_05/2018</t>
  </si>
  <si>
    <t>2.982,25</t>
  </si>
  <si>
    <t>BASE PARA POÇO DE VISITA RETANGULAR PARA ESGOTO, EM ALVENARIA COM BLOCOS DE CONCRETO, DIMENSÕES INTERNAS = 4X4 M, PROFUNDIDADE = 1,45 M, EXCLUINDO TAMPÃO. AF_05/2018</t>
  </si>
  <si>
    <t>12.307,72</t>
  </si>
  <si>
    <t>ACRÉSCIMO PARA POÇO DE VISITA RETANGULAR PARA ESGOTO, EM ALVENARIA COM BLOCOS DE CONCRETO, DIMENSÕES INTERNAS = 4X4 M. AF_05/2018</t>
  </si>
  <si>
    <t>3.119,82</t>
  </si>
  <si>
    <t>CHAMINÉ CIRCULAR PARA POÇO DE VISITA PARA ESGOTO, EM CONCRETO PRÉ-MOLDADO, DIÂMETRO INTERNO = 0,6 M. AF_05/2018</t>
  </si>
  <si>
    <t>148,81</t>
  </si>
  <si>
    <t>CHAMINÉ CIRCULAR PARA POÇO DE VISITA PARA ESGOTO, EM ALVENARIA COM TIJOLOS CERÂMICOS MACIÇOS, DIÂMETRO INTERNO = 0,6 M. AF_05/2018</t>
  </si>
  <si>
    <t>668,01</t>
  </si>
  <si>
    <t>BASE PARA POÇO DE VISITA CIRCULAR PARA  ESGOTO, EM ALVENARIA COM TIJOLOS CERÂMICOS MACIÇOS, DIÂMETRO INTERNO = 1 M, PROFUNDIDADE = 1,45 M, EXCLUINDO TAMPÃO. AF_05/2018.</t>
  </si>
  <si>
    <t>1.747,88</t>
  </si>
  <si>
    <t>BASE PARA POÇO DE VISITA RETANGULAR PARA ESGOTO, EM ALVENARIA COM BLOCOS DE CONCRETO, DIMENSÕES INTERNAS = 1X3,5 M, PROFUNDIDADE = 1,45 M, EXCLUINDO TAMPÃO. AF_05/2018</t>
  </si>
  <si>
    <t>4.217,81</t>
  </si>
  <si>
    <t>BASE PARA POÇO DE VISITA RETANGULAR PARA ESGOTO, EM ALVENARIA COM BLOCOS DE CONCRETO, DIMENSÕES INTERNAS = 1X2 M, PROFUNDIDADE = 1,45 M, EXCLUINDO TAMPÃO. AF_05/2018</t>
  </si>
  <si>
    <t>2.761,38</t>
  </si>
  <si>
    <t>BASE PARA POÇO DE VISITA RETANGULAR PARA ESGOTO, EM ALVENARIA COM BLOCOS DE CONCRETO, DIMENSÕES INTERNAS = 1X2,5 M, PROFUNDIDADE = 1,45 M, EXCLUINDO TAMPÃO. AF_05/2018</t>
  </si>
  <si>
    <t>3.237,93</t>
  </si>
  <si>
    <t>ACRÉSCIMO PARA POÇO DE VISITA CIRCULAR PARA ESGOTO, EM CONCRETO PRÉ-MOLDADO, DIÂMETRO INTERNO = 0,8 M. AF_05/2018</t>
  </si>
  <si>
    <t>229,71</t>
  </si>
  <si>
    <t>BASE PARA POÇO DE VISITA CIRCULAR PARA  ESGOTO, EM CONCRETO PRÉ-MOLDADO, DIÂMETRO INTERNO = 1 M, PROFUNDIDADE = 1,45 M, EXCLUINDO TAMPÃO. AF_05/2018_P</t>
  </si>
  <si>
    <t>794,72</t>
  </si>
  <si>
    <t>(COMPOSIÇÃO REPRESENTATIVA) POÇO DE VISITA CIRCULAR PARA ESGOTO, EM CONCRETO PRÉ-MOLDADO, DIÂMETRO INTERNO = 1,0 M, PROFUNDIDADE ATÉ 1,50 M, EXCLUINDO TAMPÃO. AF_04/2018</t>
  </si>
  <si>
    <t>(COMPOSIÇÃO REPRESENTATIVA) POÇO DE VISITA CIRCULAR PARA ESGOTO, EM CONCRETO PRÉ-MOLDADO, DIÂMETRO INTERNO = 1,0 M, PROFUNDIDADE DE 1,50 A 2,00 M, EXCLUINDO TAMPÃO. AF_04/2018</t>
  </si>
  <si>
    <t>933,80</t>
  </si>
  <si>
    <t>(COMPOSIÇÃO REPRESENTATIVA) POÇO DE VISITA CIRCULAR PARA ESGOTO, EM CONCRETO PRÉ-MOLDADO, DIÂMETRO INTERNO = 1,0 M, PROFUNDIDADE DE 2,00 A 2,50 M, EXCLUINDO TAMPÃO. AF_04/2018</t>
  </si>
  <si>
    <t>1.072,88</t>
  </si>
  <si>
    <t>(COMPOSIÇÃO REPRESENTATIVA) POÇO DE VISITA CIRCULAR PARA ESGOTO, EM CONCRETO PRÉ-MOLDADO, DIÂMETRO INTERNO = 1,0 M, PROFUNDIDADE DE 2,50 A 3,00 M, EXCLUINDO TAMPÃO. AF_04/2018</t>
  </si>
  <si>
    <t>1.147,28</t>
  </si>
  <si>
    <t>(COMPOSIÇÃO REPRESENTATIVA) POÇO DE VISITA CIRCULAR PARA ESGOTO, EM CONCRETO PRÉ-MOLDADO, DIÂMETRO INTERNO = 1,0 M, PROFUNDIDADE DE 3,00 A 3,50 M, EXCLUINDO TAMPÃO. AF_04/2018</t>
  </si>
  <si>
    <t>1.221,69</t>
  </si>
  <si>
    <t>(COMPOSIÇÃO REPRESENTATIVA) POÇO DE VISITA CIRCULAR PARA ESGOTO, EM CONCRETO PRÉ-MOLDADO, DIÂMETRO INTERNO = 1,0 M, PROFUNDIDADE ATÉ 1,50 M, INCLUINDO TAMPÃO DE FERRO FUNDIDO, DIÂMETRO DE 60 CM. AF_04/2018</t>
  </si>
  <si>
    <t>1.227,00</t>
  </si>
  <si>
    <t>(COMPOSIÇÃO REPRESENTATIVA) POÇO DE VISITA CIRCULAR PARA ESGOTO, EM CONCRETO PRÉ-MOLDADO, DIÂMETRO INTERNO = 1,0 M, PROFUNDIDADE DE 1,50 A 2,00 M, INCLUINDO TAMPÃO DE FERRO FUNDIDO, DIÂMETRO DE 60 CM. AF_04/2018</t>
  </si>
  <si>
    <t>1.366,08</t>
  </si>
  <si>
    <t>(COMPOSIÇÃO REPRESENTATIVA) POÇO DE VISITA CIRCULAR PARA ESGOTO, EM CONCRETO PRÉ-MOLDADO, DIÂMETRO INTERNO = 1,0 M, PROFUNDIDADE DE 2,00 A 2,50 M, INCLUINDO TAMPÃO DE FERRO FUNDIDO, DIÂMETRO DE 60 CM. AF_04/2018</t>
  </si>
  <si>
    <t>1.505,16</t>
  </si>
  <si>
    <t>(COMPOSIÇÃO REPRESENTATIVA) POÇO DE VISITA CIRCULAR PARA ESGOTO, EM CONCRETO PRÉ-MOLDADO, DIÂMETRO INTERNO = 1,0 M, PROFUNDIDADE DE 2,50 A 3,00 M, INCLUINDO TAMPÃO DE FERRO FUNDIDO, DIÂMETRO DE 60 CM. AF_04/2018</t>
  </si>
  <si>
    <t>1.579,56</t>
  </si>
  <si>
    <t>(COMPOSIÇÃO REPRESENTATIVA) POÇO DE VISITA CIRCULAR PARA ESGOTO, EM CONCRETO PRÉ-MOLDADO, DIÂMETRO INTERNO = 1,0 M, PROFUNDIDADE DE 3,00 A 3,50 M, INCLUINDO TAMPÃO DE FERRO FUNDIDO, DIÂMETRO DE 60 CM. AF_04/2018</t>
  </si>
  <si>
    <t>1.653,97</t>
  </si>
  <si>
    <t>(COMPOSIÇÃO REPRESENTATIVA) POÇO DE VISITA CIRCULAR PARA ESGOTO, EM ALVENARIA COM TIJOLOS CERÂMICOS MACIÇOS, DIÂMETRO INTERNO = 1,2 M, PROFUNDIDADE ATÉ 1,50 M, EXCLUINDO TAMPÃO. AF_04/2018</t>
  </si>
  <si>
    <t>(COMPOSIÇÃO REPRESENTATIVA) POÇO DE VISITA CIRCULAR PARA ESGOTO, EM ALVENARIA COM TIJOLOS CERÂMICOS MACIÇOS, DIÂMETRO INTERNO = 1,2 M, PROFUNDIDADE DE 1,50 A 2,00 M, EXCLUINDO TAMPÃO. AF_04/2018</t>
  </si>
  <si>
    <t>2.668,92</t>
  </si>
  <si>
    <t>(COMPOSIÇÃO REPRESENTATIVA) POÇO DE VISITA CIRCULAR PARA ESGOTO, EM ALVENARIA COM TIJOLOS CERÂMICOS MACIÇOS, DIÂMETRO INTERNO = 1,2 M, PROFUNDIDADE DE 2,00 A 2,50 M, EXCLUINDO TAMPÃO. AF_04/2018</t>
  </si>
  <si>
    <t>3.272,79</t>
  </si>
  <si>
    <t>(COMPOSIÇÃO REPRESENTATIVA) POÇO DE VISITA CIRCULAR PARA ESGOTO, EM ALVENARIA COM TIJOLOS CERÂMICOS MACIÇOS, DIÂMETRO INTERNO = 1,2 M, PROFUNDIDADE DE 2,50 A 3,00 M, EXCLUINDO TAMPÃO. AF_04/2018</t>
  </si>
  <si>
    <t>3.606,79</t>
  </si>
  <si>
    <t>(COMPOSIÇÃO REPRESENTATIVA) POÇO DE VISITA CIRCULAR PARA ESGOTO, EM ALVENARIA COM TIJOLOS CERÂMICOS MACIÇOS, DIÂMETRO INTERNO = 1,2 M, PROFUNDIDADE DE 3,00 A 3,50 M, EXCLUINDO TAMPÃO. AF_04/2018</t>
  </si>
  <si>
    <t>3.940,80</t>
  </si>
  <si>
    <t>(COMPOSIÇÃO REPRESENTATIVA) POÇO DE VISITA CIRCULAR PARA ESGOTO, EM ALVENARIA COM TIJOLOS CERÂMICOS MACIÇOS, DIÂMETRO INTERNO = 1,2 M, PROFUNDIDADE ATÉ 1,50 M, INCLUINDO TAMPÃO DE FERRO FUNDIDO, DIÂMETRO DE 60 CM. AF_04/2018</t>
  </si>
  <si>
    <t>2.497,34</t>
  </si>
  <si>
    <t>(COMPOSIÇÃO REPRESENTATIVA) POÇO DE VISITA CIRCULAR PARA ESGOTO, EM ALVENARIA COM TIJOLOS CERÂMICOS MACIÇOS, DIÂMETRO INTERNO = 1,2 M, PROFUNDIDADE DE 1,50 A 2,00 M, INCLUINDO TAMPÃO DE FERRO FUNDIDO, DIÂMETRO DE 60 CM. AF_04/2018</t>
  </si>
  <si>
    <t>3.101,20</t>
  </si>
  <si>
    <t>(COMPOSIÇÃO REPRESENTATIVA) POÇO DE VISITA CIRCULAR PARA ESGOTO, EM ALVENARIA COM TIJOLOS CERÂMICOS MACIÇOS, DIÂMETRO INTERNO = 1,2 M, PROFUNDIDADE DE 2,00 A 2,50 M, INCLUINDO TAMPÃO DE FERRO FUNDIDO, DIÂMETRO DE 60 CM. AF_04/2018</t>
  </si>
  <si>
    <t>3.705,07</t>
  </si>
  <si>
    <t>(COMPOSIÇÃO REPRESENTATIVA) POÇO DE VISITA CIRCULAR PARA ESGOTO, EM ALVENARIA COM TIJOLOS CERÂMICOS MACIÇOS, DIÂMETRO INTERNO = 1,2 M, PROFUNDIDADE DE 2,50 A 3,00 M, INCLUINDO TAMPÃO DE FERRO FUNDIDO, DIÂMETRO DE 60 CM. AF_04/2018</t>
  </si>
  <si>
    <t>4.039,07</t>
  </si>
  <si>
    <t>(COMPOSIÇÃO REPRESENTATIVA) POÇO DE VISITA CIRCULAR PARA ESGOTO, EM ALVENARIA COM TIJOLOS CERÂMICOS MACIÇOS, DIÂMETRO INTERNO = 1,2 M, PROFUNDIDADE DE 3,00 A 3,50 M, INCLUINDO TAMPÃO DE FERRO FUNDIDO, DIÂMETRO DE 60 CM. AF_04/2018</t>
  </si>
  <si>
    <t>4.373,08</t>
  </si>
  <si>
    <t>22,10</t>
  </si>
  <si>
    <t>24,83</t>
  </si>
  <si>
    <t>28,70</t>
  </si>
  <si>
    <t>31,81</t>
  </si>
  <si>
    <t>33,93</t>
  </si>
  <si>
    <t>37,38</t>
  </si>
  <si>
    <t>48,20</t>
  </si>
  <si>
    <t>52,99</t>
  </si>
  <si>
    <t>58,90</t>
  </si>
  <si>
    <t>65,28</t>
  </si>
  <si>
    <t>32,72</t>
  </si>
  <si>
    <t>35,53</t>
  </si>
  <si>
    <t>31,25</t>
  </si>
  <si>
    <t>33,08</t>
  </si>
  <si>
    <t>41,63</t>
  </si>
  <si>
    <t>42,71</t>
  </si>
  <si>
    <t>51,28</t>
  </si>
  <si>
    <t>51,96</t>
  </si>
  <si>
    <t>60,52</t>
  </si>
  <si>
    <t>26,06</t>
  </si>
  <si>
    <t>33,55</t>
  </si>
  <si>
    <t>33,00</t>
  </si>
  <si>
    <t>40,49</t>
  </si>
  <si>
    <t>39,55</t>
  </si>
  <si>
    <t>47,04</t>
  </si>
  <si>
    <t>100,96</t>
  </si>
  <si>
    <t>13,21</t>
  </si>
  <si>
    <t>18,78</t>
  </si>
  <si>
    <t>15,90</t>
  </si>
  <si>
    <t>7,68</t>
  </si>
  <si>
    <t>13,43</t>
  </si>
  <si>
    <t>12,35</t>
  </si>
  <si>
    <t>17,95</t>
  </si>
  <si>
    <t>9,47</t>
  </si>
  <si>
    <t>6,85</t>
  </si>
  <si>
    <t>20,22</t>
  </si>
  <si>
    <t>16,32</t>
  </si>
  <si>
    <t>23,43</t>
  </si>
  <si>
    <t>20,69</t>
  </si>
  <si>
    <t>19,11</t>
  </si>
  <si>
    <t>26,35</t>
  </si>
  <si>
    <t>15,22</t>
  </si>
  <si>
    <t>22,31</t>
  </si>
  <si>
    <t>12,33</t>
  </si>
  <si>
    <t>19,57</t>
  </si>
  <si>
    <t>54,06</t>
  </si>
  <si>
    <t>36,62</t>
  </si>
  <si>
    <t>115,87</t>
  </si>
  <si>
    <t>8,26</t>
  </si>
  <si>
    <t>9,97</t>
  </si>
  <si>
    <t>11,51</t>
  </si>
  <si>
    <t>71,96</t>
  </si>
  <si>
    <t>661,47</t>
  </si>
  <si>
    <t>769,77</t>
  </si>
  <si>
    <t>150,72</t>
  </si>
  <si>
    <t>533,95</t>
  </si>
  <si>
    <t>152,40</t>
  </si>
  <si>
    <t>158,89</t>
  </si>
  <si>
    <t>165,40</t>
  </si>
  <si>
    <t>171,89</t>
  </si>
  <si>
    <t>207,65</t>
  </si>
  <si>
    <t>55,25</t>
  </si>
  <si>
    <t>218,72</t>
  </si>
  <si>
    <t>59,83</t>
  </si>
  <si>
    <t>229,81</t>
  </si>
  <si>
    <t>64,41</t>
  </si>
  <si>
    <t>240,92</t>
  </si>
  <si>
    <t>69,03</t>
  </si>
  <si>
    <t>278,56</t>
  </si>
  <si>
    <t>306,18</t>
  </si>
  <si>
    <t>301,53</t>
  </si>
  <si>
    <t>318,79</t>
  </si>
  <si>
    <t>22,89</t>
  </si>
  <si>
    <t>24,12</t>
  </si>
  <si>
    <t>26,63</t>
  </si>
  <si>
    <t>93,03</t>
  </si>
  <si>
    <t>72,92</t>
  </si>
  <si>
    <t>604,91</t>
  </si>
  <si>
    <t>652,60</t>
  </si>
  <si>
    <t>675,09</t>
  </si>
  <si>
    <t>706,00</t>
  </si>
  <si>
    <t>531,99</t>
  </si>
  <si>
    <t>573,14</t>
  </si>
  <si>
    <t>582,06</t>
  </si>
  <si>
    <t>612,97</t>
  </si>
  <si>
    <t>286,15</t>
  </si>
  <si>
    <t>223,05</t>
  </si>
  <si>
    <t>329,94</t>
  </si>
  <si>
    <t>312,95</t>
  </si>
  <si>
    <t>539,58</t>
  </si>
  <si>
    <t>490,01</t>
  </si>
  <si>
    <t>610,47</t>
  </si>
  <si>
    <t>607,13</t>
  </si>
  <si>
    <t>122,22</t>
  </si>
  <si>
    <t>128,71</t>
  </si>
  <si>
    <t>135,22</t>
  </si>
  <si>
    <t>141,71</t>
  </si>
  <si>
    <t>177,47</t>
  </si>
  <si>
    <t>188,54</t>
  </si>
  <si>
    <t>199,63</t>
  </si>
  <si>
    <t>210,74</t>
  </si>
  <si>
    <t>265,77</t>
  </si>
  <si>
    <t>284,02</t>
  </si>
  <si>
    <t>332,02</t>
  </si>
  <si>
    <t>444,92</t>
  </si>
  <si>
    <t>620,05</t>
  </si>
  <si>
    <t>19,36</t>
  </si>
  <si>
    <t>20,53</t>
  </si>
  <si>
    <t>21,70</t>
  </si>
  <si>
    <t>22,91</t>
  </si>
  <si>
    <t>70,18</t>
  </si>
  <si>
    <t>52,95</t>
  </si>
  <si>
    <t>79,46</t>
  </si>
  <si>
    <t>55,64</t>
  </si>
  <si>
    <t>547,70</t>
  </si>
  <si>
    <t>591,42</t>
  </si>
  <si>
    <t>614,74</t>
  </si>
  <si>
    <t>645,53</t>
  </si>
  <si>
    <t>494,75</t>
  </si>
  <si>
    <t>535,78</t>
  </si>
  <si>
    <t>544,56</t>
  </si>
  <si>
    <t>575,35</t>
  </si>
  <si>
    <t>502,34</t>
  </si>
  <si>
    <t>452,65</t>
  </si>
  <si>
    <t>572,97</t>
  </si>
  <si>
    <t>569,51</t>
  </si>
  <si>
    <t>519,20</t>
  </si>
  <si>
    <t>481,96</t>
  </si>
  <si>
    <t>550,98</t>
  </si>
  <si>
    <t>513,62</t>
  </si>
  <si>
    <t>612,55</t>
  </si>
  <si>
    <t>575,05</t>
  </si>
  <si>
    <t>725,45</t>
  </si>
  <si>
    <t>687,95</t>
  </si>
  <si>
    <t>900,58</t>
  </si>
  <si>
    <t>863,08</t>
  </si>
  <si>
    <t>1.470,88</t>
  </si>
  <si>
    <t>421,93</t>
  </si>
  <si>
    <t>649,73</t>
  </si>
  <si>
    <t>658,68</t>
  </si>
  <si>
    <t>520,01</t>
  </si>
  <si>
    <t>79,23</t>
  </si>
  <si>
    <t>578,92</t>
  </si>
  <si>
    <t>401,00</t>
  </si>
  <si>
    <t>550,80</t>
  </si>
  <si>
    <t>72,40</t>
  </si>
  <si>
    <t>84,27</t>
  </si>
  <si>
    <t>319,12</t>
  </si>
  <si>
    <t>276,82</t>
  </si>
  <si>
    <t>207,70</t>
  </si>
  <si>
    <t>29,80</t>
  </si>
  <si>
    <t>451,09</t>
  </si>
  <si>
    <t>398,47</t>
  </si>
  <si>
    <t>526,25</t>
  </si>
  <si>
    <t>404,32</t>
  </si>
  <si>
    <t>382,70</t>
  </si>
  <si>
    <t>399,18</t>
  </si>
  <si>
    <t>502,30</t>
  </si>
  <si>
    <t>327,76</t>
  </si>
  <si>
    <t>288,43</t>
  </si>
  <si>
    <t>393,60</t>
  </si>
  <si>
    <t>55,10</t>
  </si>
  <si>
    <t>56,87</t>
  </si>
  <si>
    <t>63,54</t>
  </si>
  <si>
    <t>101,89</t>
  </si>
  <si>
    <t>75,00</t>
  </si>
  <si>
    <t>217,29</t>
  </si>
  <si>
    <t>191,74</t>
  </si>
  <si>
    <t>96,59</t>
  </si>
  <si>
    <t>515,24</t>
  </si>
  <si>
    <t>1.126,39</t>
  </si>
  <si>
    <t>868,86</t>
  </si>
  <si>
    <t>641,87</t>
  </si>
  <si>
    <t>978,76</t>
  </si>
  <si>
    <t>534,27</t>
  </si>
  <si>
    <t>644,55</t>
  </si>
  <si>
    <t>122,96</t>
  </si>
  <si>
    <t>250,01</t>
  </si>
  <si>
    <t>291,03</t>
  </si>
  <si>
    <t>252,73</t>
  </si>
  <si>
    <t>50,40</t>
  </si>
  <si>
    <t>617,17</t>
  </si>
  <si>
    <t>1.139,58</t>
  </si>
  <si>
    <t>17,41</t>
  </si>
  <si>
    <t>181,75</t>
  </si>
  <si>
    <t>33,62</t>
  </si>
  <si>
    <t>18,05</t>
  </si>
  <si>
    <t>146,08</t>
  </si>
  <si>
    <t>47,25</t>
  </si>
  <si>
    <t>35,48</t>
  </si>
  <si>
    <t>101,42</t>
  </si>
  <si>
    <t>129,97</t>
  </si>
  <si>
    <t>159,17</t>
  </si>
  <si>
    <t>199,98</t>
  </si>
  <si>
    <t>252,01</t>
  </si>
  <si>
    <t>111,74</t>
  </si>
  <si>
    <t>296,08</t>
  </si>
  <si>
    <t>1.944,77</t>
  </si>
  <si>
    <t>385,80</t>
  </si>
  <si>
    <t>412,88</t>
  </si>
  <si>
    <t>155,92</t>
  </si>
  <si>
    <t>182,26</t>
  </si>
  <si>
    <t>173,48</t>
  </si>
  <si>
    <t>243,70</t>
  </si>
  <si>
    <t>120,81</t>
  </si>
  <si>
    <t>351,83</t>
  </si>
  <si>
    <t>204,25</t>
  </si>
  <si>
    <t>496,71</t>
  </si>
  <si>
    <t>836,19</t>
  </si>
  <si>
    <t>568,18</t>
  </si>
  <si>
    <t>1.126,20</t>
  </si>
  <si>
    <t>502,33</t>
  </si>
  <si>
    <t>611,03</t>
  </si>
  <si>
    <t>682,52</t>
  </si>
  <si>
    <t>442,59</t>
  </si>
  <si>
    <t>671,23</t>
  </si>
  <si>
    <t>507,30</t>
  </si>
  <si>
    <t>754,89</t>
  </si>
  <si>
    <t>719,76</t>
  </si>
  <si>
    <t>453,16</t>
  </si>
  <si>
    <t>681,95</t>
  </si>
  <si>
    <t>518,61</t>
  </si>
  <si>
    <t>765,85</t>
  </si>
  <si>
    <t>717,62</t>
  </si>
  <si>
    <t>452,94</t>
  </si>
  <si>
    <t>687,20</t>
  </si>
  <si>
    <t>517,77</t>
  </si>
  <si>
    <t>772,02</t>
  </si>
  <si>
    <t>34,74</t>
  </si>
  <si>
    <t>27,13</t>
  </si>
  <si>
    <t>19,95</t>
  </si>
  <si>
    <t>24,73</t>
  </si>
  <si>
    <t>279,80</t>
  </si>
  <si>
    <t>578,17</t>
  </si>
  <si>
    <t>550,88</t>
  </si>
  <si>
    <t>512,75</t>
  </si>
  <si>
    <t>487,73</t>
  </si>
  <si>
    <t>560,60</t>
  </si>
  <si>
    <t>536,16</t>
  </si>
  <si>
    <t>495,25</t>
  </si>
  <si>
    <t>464,58</t>
  </si>
  <si>
    <t>558,65</t>
  </si>
  <si>
    <t>527,00</t>
  </si>
  <si>
    <t>481,70</t>
  </si>
  <si>
    <t>447,39</t>
  </si>
  <si>
    <t>547,47</t>
  </si>
  <si>
    <t>490,31</t>
  </si>
  <si>
    <t>464,02</t>
  </si>
  <si>
    <t>447,50</t>
  </si>
  <si>
    <t>464,69</t>
  </si>
  <si>
    <t>453,60</t>
  </si>
  <si>
    <t>430,86</t>
  </si>
  <si>
    <t>411,94</t>
  </si>
  <si>
    <t>446,67</t>
  </si>
  <si>
    <t>431,68</t>
  </si>
  <si>
    <t>408,27</t>
  </si>
  <si>
    <t>387,96</t>
  </si>
  <si>
    <t>608,06</t>
  </si>
  <si>
    <t>579,85</t>
  </si>
  <si>
    <t>540,90</t>
  </si>
  <si>
    <t>515,73</t>
  </si>
  <si>
    <t>581,66</t>
  </si>
  <si>
    <t>557,34</t>
  </si>
  <si>
    <t>516,05</t>
  </si>
  <si>
    <t>484,95</t>
  </si>
  <si>
    <t>579,73</t>
  </si>
  <si>
    <t>547,69</t>
  </si>
  <si>
    <t>501,81</t>
  </si>
  <si>
    <t>466,79</t>
  </si>
  <si>
    <t>539,69</t>
  </si>
  <si>
    <t>519,28</t>
  </si>
  <si>
    <t>492,17</t>
  </si>
  <si>
    <t>475,50</t>
  </si>
  <si>
    <t>485,75</t>
  </si>
  <si>
    <t>474,78</t>
  </si>
  <si>
    <t>451,66</t>
  </si>
  <si>
    <t>432,31</t>
  </si>
  <si>
    <t>467,75</t>
  </si>
  <si>
    <t>452,37</t>
  </si>
  <si>
    <t>428,38</t>
  </si>
  <si>
    <t>407,36</t>
  </si>
  <si>
    <t>511,09</t>
  </si>
  <si>
    <t>542,90</t>
  </si>
  <si>
    <t>63,48</t>
  </si>
  <si>
    <t>83,11</t>
  </si>
  <si>
    <t>193,00</t>
  </si>
  <si>
    <t>48,97</t>
  </si>
  <si>
    <t>63,04</t>
  </si>
  <si>
    <t>43,94</t>
  </si>
  <si>
    <t>57,15</t>
  </si>
  <si>
    <t>134,37</t>
  </si>
  <si>
    <t>65,46</t>
  </si>
  <si>
    <t>63,28</t>
  </si>
  <si>
    <t>141,15</t>
  </si>
  <si>
    <t>134,57</t>
  </si>
  <si>
    <t>243,45</t>
  </si>
  <si>
    <t>234,41</t>
  </si>
  <si>
    <t>295,66</t>
  </si>
  <si>
    <t>359,28</t>
  </si>
  <si>
    <t>40,28</t>
  </si>
  <si>
    <t>38,67</t>
  </si>
  <si>
    <t>52,03</t>
  </si>
  <si>
    <t>48,12</t>
  </si>
  <si>
    <t>70,05</t>
  </si>
  <si>
    <t>68,22</t>
  </si>
  <si>
    <t>67,40</t>
  </si>
  <si>
    <t>137,27</t>
  </si>
  <si>
    <t>135,23</t>
  </si>
  <si>
    <t>134,36</t>
  </si>
  <si>
    <t>161,57</t>
  </si>
  <si>
    <t>158,54</t>
  </si>
  <si>
    <t>157,19</t>
  </si>
  <si>
    <t>12,81</t>
  </si>
  <si>
    <t>16,42</t>
  </si>
  <si>
    <t>21,57</t>
  </si>
  <si>
    <t>28,39</t>
  </si>
  <si>
    <t>44,53</t>
  </si>
  <si>
    <t>4,94</t>
  </si>
  <si>
    <t>5,70</t>
  </si>
  <si>
    <t>6,35</t>
  </si>
  <si>
    <t>158,59</t>
  </si>
  <si>
    <t>237,21</t>
  </si>
  <si>
    <t>311,91</t>
  </si>
  <si>
    <t>356,41</t>
  </si>
  <si>
    <t>143,79</t>
  </si>
  <si>
    <t>217,04</t>
  </si>
  <si>
    <t>281,17</t>
  </si>
  <si>
    <t>313,03</t>
  </si>
  <si>
    <t>136,72</t>
  </si>
  <si>
    <t>207,91</t>
  </si>
  <si>
    <t>270,00</t>
  </si>
  <si>
    <t>298,16</t>
  </si>
  <si>
    <t>168,85</t>
  </si>
  <si>
    <t>250,05</t>
  </si>
  <si>
    <t>328,37</t>
  </si>
  <si>
    <t>375,54</t>
  </si>
  <si>
    <t>150,65</t>
  </si>
  <si>
    <t>224,93</t>
  </si>
  <si>
    <t>290,48</t>
  </si>
  <si>
    <t>323,15</t>
  </si>
  <si>
    <t>141,74</t>
  </si>
  <si>
    <t>213,77</t>
  </si>
  <si>
    <t>275,68</t>
  </si>
  <si>
    <t>305,01</t>
  </si>
  <si>
    <t>43,95</t>
  </si>
  <si>
    <t>59,55</t>
  </si>
  <si>
    <t>80,79</t>
  </si>
  <si>
    <t>458,30</t>
  </si>
  <si>
    <t>11,61</t>
  </si>
  <si>
    <t>19,37</t>
  </si>
  <si>
    <t>404,24</t>
  </si>
  <si>
    <t>12,11</t>
  </si>
  <si>
    <t>20,19</t>
  </si>
  <si>
    <t>387,73</t>
  </si>
  <si>
    <t>147,55</t>
  </si>
  <si>
    <t>99,01</t>
  </si>
  <si>
    <t>136,25</t>
  </si>
  <si>
    <t>95,03</t>
  </si>
  <si>
    <t>41,12</t>
  </si>
  <si>
    <t>72,30</t>
  </si>
  <si>
    <t>429,41</t>
  </si>
  <si>
    <t>403,26</t>
  </si>
  <si>
    <t>389,83</t>
  </si>
  <si>
    <t>14,64</t>
  </si>
  <si>
    <t>17,69</t>
  </si>
  <si>
    <t>13,47</t>
  </si>
  <si>
    <t>12,38</t>
  </si>
  <si>
    <t>14,36</t>
  </si>
  <si>
    <t>11,27</t>
  </si>
  <si>
    <t>13,56</t>
  </si>
  <si>
    <t>10,40</t>
  </si>
  <si>
    <t>9,31</t>
  </si>
  <si>
    <t>11,29</t>
  </si>
  <si>
    <t>87,77</t>
  </si>
  <si>
    <t>101,58</t>
  </si>
  <si>
    <t>67,31</t>
  </si>
  <si>
    <t>79,62</t>
  </si>
  <si>
    <t>27,16</t>
  </si>
  <si>
    <t>38,01</t>
  </si>
  <si>
    <t>46,38</t>
  </si>
  <si>
    <t>35,36</t>
  </si>
  <si>
    <t>20,02</t>
  </si>
  <si>
    <t>18,48</t>
  </si>
  <si>
    <t>8,03</t>
  </si>
  <si>
    <t>117,46</t>
  </si>
  <si>
    <t>109,30</t>
  </si>
  <si>
    <t>86,55</t>
  </si>
  <si>
    <t>79,35</t>
  </si>
  <si>
    <t>60,51</t>
  </si>
  <si>
    <t>54,97</t>
  </si>
  <si>
    <t>87,20</t>
  </si>
  <si>
    <t>79,99</t>
  </si>
  <si>
    <t>101,99</t>
  </si>
  <si>
    <t>94,83</t>
  </si>
  <si>
    <t>51,73</t>
  </si>
  <si>
    <t>68,63</t>
  </si>
  <si>
    <t>63,10</t>
  </si>
  <si>
    <t>47,61</t>
  </si>
  <si>
    <t>57,52</t>
  </si>
  <si>
    <t>52,72</t>
  </si>
  <si>
    <t>42,76</t>
  </si>
  <si>
    <t>38,31</t>
  </si>
  <si>
    <t>51,93</t>
  </si>
  <si>
    <t>47,47</t>
  </si>
  <si>
    <t>39,31</t>
  </si>
  <si>
    <t>35,09</t>
  </si>
  <si>
    <t>48,01</t>
  </si>
  <si>
    <t>43,79</t>
  </si>
  <si>
    <t>37,59</t>
  </si>
  <si>
    <t>33,50</t>
  </si>
  <si>
    <t>45,98</t>
  </si>
  <si>
    <t>41,91</t>
  </si>
  <si>
    <t>36,35</t>
  </si>
  <si>
    <t>32,37</t>
  </si>
  <si>
    <t>44,52</t>
  </si>
  <si>
    <t>40,57</t>
  </si>
  <si>
    <t>33,84</t>
  </si>
  <si>
    <t>30,00</t>
  </si>
  <si>
    <t>41,74</t>
  </si>
  <si>
    <t>37,90</t>
  </si>
  <si>
    <t>104,23</t>
  </si>
  <si>
    <t>78,82</t>
  </si>
  <si>
    <t>66,26</t>
  </si>
  <si>
    <t>145,75</t>
  </si>
  <si>
    <t>184,08</t>
  </si>
  <si>
    <t>100,45</t>
  </si>
  <si>
    <t>97,32</t>
  </si>
  <si>
    <t>125,30</t>
  </si>
  <si>
    <t>204,15</t>
  </si>
  <si>
    <t>82,67</t>
  </si>
  <si>
    <t>83,54</t>
  </si>
  <si>
    <t>108,48</t>
  </si>
  <si>
    <t>192,91</t>
  </si>
  <si>
    <t>69,91</t>
  </si>
  <si>
    <t>68,51</t>
  </si>
  <si>
    <t>99,64</t>
  </si>
  <si>
    <t>185,68</t>
  </si>
  <si>
    <t>65,74</t>
  </si>
  <si>
    <t>78,41</t>
  </si>
  <si>
    <t>180,04</t>
  </si>
  <si>
    <t>50,70</t>
  </si>
  <si>
    <t>60,42</t>
  </si>
  <si>
    <t>71,23</t>
  </si>
  <si>
    <t>176,03</t>
  </si>
  <si>
    <t>46,11</t>
  </si>
  <si>
    <t>56,97</t>
  </si>
  <si>
    <t>65,37</t>
  </si>
  <si>
    <t>172,55</t>
  </si>
  <si>
    <t>42,36</t>
  </si>
  <si>
    <t>54,02</t>
  </si>
  <si>
    <t>165,78</t>
  </si>
  <si>
    <t>34,41</t>
  </si>
  <si>
    <t>48,21</t>
  </si>
  <si>
    <t>133,82</t>
  </si>
  <si>
    <t>124,32</t>
  </si>
  <si>
    <t>108,82</t>
  </si>
  <si>
    <t>100,43</t>
  </si>
  <si>
    <t>81,42</t>
  </si>
  <si>
    <t>74,97</t>
  </si>
  <si>
    <t>69,50</t>
  </si>
  <si>
    <t>67,28</t>
  </si>
  <si>
    <t>38,86</t>
  </si>
  <si>
    <t>36,82</t>
  </si>
  <si>
    <t>67,21</t>
  </si>
  <si>
    <t>65,09</t>
  </si>
  <si>
    <t>34,55</t>
  </si>
  <si>
    <t>34,97</t>
  </si>
  <si>
    <t>65,66</t>
  </si>
  <si>
    <t>63,62</t>
  </si>
  <si>
    <t>35,62</t>
  </si>
  <si>
    <t>33,72</t>
  </si>
  <si>
    <t>64,73</t>
  </si>
  <si>
    <t>62,76</t>
  </si>
  <si>
    <t>34,85</t>
  </si>
  <si>
    <t>63,24</t>
  </si>
  <si>
    <t>37,78</t>
  </si>
  <si>
    <t>33,58</t>
  </si>
  <si>
    <t>60,97</t>
  </si>
  <si>
    <t>59,20</t>
  </si>
  <si>
    <t>34,20</t>
  </si>
  <si>
    <t>32,56</t>
  </si>
  <si>
    <t>56,83</t>
  </si>
  <si>
    <t>55,46</t>
  </si>
  <si>
    <t>25,40</t>
  </si>
  <si>
    <t>24,15</t>
  </si>
  <si>
    <t>51,58</t>
  </si>
  <si>
    <t>21,23</t>
  </si>
  <si>
    <t>20,13</t>
  </si>
  <si>
    <t>48,91</t>
  </si>
  <si>
    <t>47,82</t>
  </si>
  <si>
    <t>19,08</t>
  </si>
  <si>
    <t>18,06</t>
  </si>
  <si>
    <t>47,96</t>
  </si>
  <si>
    <t>46,93</t>
  </si>
  <si>
    <t>18,45</t>
  </si>
  <si>
    <t>17,47</t>
  </si>
  <si>
    <t>46,91</t>
  </si>
  <si>
    <t>45,91</t>
  </si>
  <si>
    <t>17,59</t>
  </si>
  <si>
    <t>16,95</t>
  </si>
  <si>
    <t>16,05</t>
  </si>
  <si>
    <t>44,70</t>
  </si>
  <si>
    <t>43,75</t>
  </si>
  <si>
    <t>15,73</t>
  </si>
  <si>
    <t>101,81</t>
  </si>
  <si>
    <t>87,91</t>
  </si>
  <si>
    <t>61,76</t>
  </si>
  <si>
    <t>195,51</t>
  </si>
  <si>
    <t>160,47</t>
  </si>
  <si>
    <t>141,47</t>
  </si>
  <si>
    <t>114,09</t>
  </si>
  <si>
    <t>101,00</t>
  </si>
  <si>
    <t>92,83</t>
  </si>
  <si>
    <t>117,72</t>
  </si>
  <si>
    <t>108,53</t>
  </si>
  <si>
    <t>100,52</t>
  </si>
  <si>
    <t>124,15</t>
  </si>
  <si>
    <t>153,64</t>
  </si>
  <si>
    <t>71,68</t>
  </si>
  <si>
    <t>57,35</t>
  </si>
  <si>
    <t>105,76</t>
  </si>
  <si>
    <t>49,19</t>
  </si>
  <si>
    <t>44,88</t>
  </si>
  <si>
    <t>80,83</t>
  </si>
  <si>
    <t>37,51</t>
  </si>
  <si>
    <t>102,25</t>
  </si>
  <si>
    <t>160,80</t>
  </si>
  <si>
    <t>74,46</t>
  </si>
  <si>
    <t>75,25</t>
  </si>
  <si>
    <t>117,09</t>
  </si>
  <si>
    <t>57,39</t>
  </si>
  <si>
    <t>10,69</t>
  </si>
  <si>
    <t>113,98</t>
  </si>
  <si>
    <t>19,28</t>
  </si>
  <si>
    <t>483,56</t>
  </si>
  <si>
    <t>6,14</t>
  </si>
  <si>
    <t>40,40</t>
  </si>
  <si>
    <t>46,66</t>
  </si>
  <si>
    <t>52,92</t>
  </si>
  <si>
    <t>59,18</t>
  </si>
  <si>
    <t>55,23</t>
  </si>
  <si>
    <t>61,49</t>
  </si>
  <si>
    <t>81,05</t>
  </si>
  <si>
    <t>96,05</t>
  </si>
  <si>
    <t>102,31</t>
  </si>
  <si>
    <t>108,57</t>
  </si>
  <si>
    <t>128,13</t>
  </si>
  <si>
    <t>9,19</t>
  </si>
  <si>
    <t>5,98</t>
  </si>
  <si>
    <t>5,16</t>
  </si>
  <si>
    <t>5,61</t>
  </si>
  <si>
    <t>9,17</t>
  </si>
  <si>
    <t>6,93</t>
  </si>
  <si>
    <t>6,56</t>
  </si>
  <si>
    <t>7,30</t>
  </si>
  <si>
    <t>6,31</t>
  </si>
  <si>
    <t>4,43</t>
  </si>
  <si>
    <t>6,29</t>
  </si>
  <si>
    <t>6,71</t>
  </si>
  <si>
    <t>7,71</t>
  </si>
  <si>
    <t>7,27</t>
  </si>
  <si>
    <t>5,83</t>
  </si>
  <si>
    <t>7,75</t>
  </si>
  <si>
    <t>6,26</t>
  </si>
  <si>
    <t>5,63</t>
  </si>
  <si>
    <t>5,29</t>
  </si>
  <si>
    <t>5,41</t>
  </si>
  <si>
    <t>8,94</t>
  </si>
  <si>
    <t>7,79</t>
  </si>
  <si>
    <t>7,01</t>
  </si>
  <si>
    <t>7,11</t>
  </si>
  <si>
    <t>5,28</t>
  </si>
  <si>
    <t>5,05</t>
  </si>
  <si>
    <t>4,73</t>
  </si>
  <si>
    <t>10,74</t>
  </si>
  <si>
    <t>9,25</t>
  </si>
  <si>
    <t>7,10</t>
  </si>
  <si>
    <t>6,25</t>
  </si>
  <si>
    <t>5,71</t>
  </si>
  <si>
    <t>10,59</t>
  </si>
  <si>
    <t>8,02</t>
  </si>
  <si>
    <t>7,86</t>
  </si>
  <si>
    <t>6,36</t>
  </si>
  <si>
    <t>5,30</t>
  </si>
  <si>
    <t>4,87</t>
  </si>
  <si>
    <t>5,99</t>
  </si>
  <si>
    <t>4,96</t>
  </si>
  <si>
    <t>4,63</t>
  </si>
  <si>
    <t>5,01</t>
  </si>
  <si>
    <t>6,30</t>
  </si>
  <si>
    <t>5,36</t>
  </si>
  <si>
    <t>5,88</t>
  </si>
  <si>
    <t>4,58</t>
  </si>
  <si>
    <t>4,54</t>
  </si>
  <si>
    <t>5,42</t>
  </si>
  <si>
    <t>5,18</t>
  </si>
  <si>
    <t>4,69</t>
  </si>
  <si>
    <t>4,62</t>
  </si>
  <si>
    <t>4,64</t>
  </si>
  <si>
    <t>7,60</t>
  </si>
  <si>
    <t>6,86</t>
  </si>
  <si>
    <t>5,62</t>
  </si>
  <si>
    <t>8,50</t>
  </si>
  <si>
    <t>8,23</t>
  </si>
  <si>
    <t>6,68</t>
  </si>
  <si>
    <t>5,94</t>
  </si>
  <si>
    <t>5,50</t>
  </si>
  <si>
    <t>5,49</t>
  </si>
  <si>
    <t>4,72</t>
  </si>
  <si>
    <t>4,83</t>
  </si>
  <si>
    <t>6,44</t>
  </si>
  <si>
    <t>5,72</t>
  </si>
  <si>
    <t>10,14</t>
  </si>
  <si>
    <t>6,70</t>
  </si>
  <si>
    <t>6,07</t>
  </si>
  <si>
    <t>5,32</t>
  </si>
  <si>
    <t>12,46</t>
  </si>
  <si>
    <t>9,64</t>
  </si>
  <si>
    <t>13,11</t>
  </si>
  <si>
    <t>11,46</t>
  </si>
  <si>
    <t>9,57</t>
  </si>
  <si>
    <t>6,99</t>
  </si>
  <si>
    <t>4,90</t>
  </si>
  <si>
    <t>9,21</t>
  </si>
  <si>
    <t>8,80</t>
  </si>
  <si>
    <t>7,16</t>
  </si>
  <si>
    <t>6,34</t>
  </si>
  <si>
    <t>5,85</t>
  </si>
  <si>
    <t>8,34</t>
  </si>
  <si>
    <t>581,02</t>
  </si>
  <si>
    <t>488,50</t>
  </si>
  <si>
    <t>557,35</t>
  </si>
  <si>
    <t>279,41</t>
  </si>
  <si>
    <t>298,06</t>
  </si>
  <si>
    <t>332,74</t>
  </si>
  <si>
    <t>381,27</t>
  </si>
  <si>
    <t>283,80</t>
  </si>
  <si>
    <t>303,63</t>
  </si>
  <si>
    <t>339,16</t>
  </si>
  <si>
    <t>390,38</t>
  </si>
  <si>
    <t>397,60</t>
  </si>
  <si>
    <t>434,34</t>
  </si>
  <si>
    <t>413,22</t>
  </si>
  <si>
    <t>399,71</t>
  </si>
  <si>
    <t>448,88</t>
  </si>
  <si>
    <t>391,04</t>
  </si>
  <si>
    <t>395,43</t>
  </si>
  <si>
    <t>403,51</t>
  </si>
  <si>
    <t>367,64</t>
  </si>
  <si>
    <t>468,73</t>
  </si>
  <si>
    <t>352,50</t>
  </si>
  <si>
    <t>403,20</t>
  </si>
  <si>
    <t>345,39</t>
  </si>
  <si>
    <t>400,22</t>
  </si>
  <si>
    <t>388,27</t>
  </si>
  <si>
    <t>385,68</t>
  </si>
  <si>
    <t>384,58</t>
  </si>
  <si>
    <t>382,75</t>
  </si>
  <si>
    <t>414,08</t>
  </si>
  <si>
    <t>395,50</t>
  </si>
  <si>
    <t>387,63</t>
  </si>
  <si>
    <t>374,51</t>
  </si>
  <si>
    <t>389,81</t>
  </si>
  <si>
    <t>377,05</t>
  </si>
  <si>
    <t>371,62</t>
  </si>
  <si>
    <t>362,62</t>
  </si>
  <si>
    <t>367,36</t>
  </si>
  <si>
    <t>357,72</t>
  </si>
  <si>
    <t>343,73</t>
  </si>
  <si>
    <t>338,95</t>
  </si>
  <si>
    <t>515,70</t>
  </si>
  <si>
    <t>701,39</t>
  </si>
  <si>
    <t>143,70</t>
  </si>
  <si>
    <t>23,89</t>
  </si>
  <si>
    <t>245,44</t>
  </si>
  <si>
    <t>271,15</t>
  </si>
  <si>
    <t>297,90</t>
  </si>
  <si>
    <t>310,74</t>
  </si>
  <si>
    <t>322,16</t>
  </si>
  <si>
    <t>369,69</t>
  </si>
  <si>
    <t>240,60</t>
  </si>
  <si>
    <t>266,91</t>
  </si>
  <si>
    <t>289,82</t>
  </si>
  <si>
    <t>306,57</t>
  </si>
  <si>
    <t>319,65</t>
  </si>
  <si>
    <t>364,40</t>
  </si>
  <si>
    <t>339,27</t>
  </si>
  <si>
    <t>363,33</t>
  </si>
  <si>
    <t>444,51</t>
  </si>
  <si>
    <t>500,67</t>
  </si>
  <si>
    <t>422,93</t>
  </si>
  <si>
    <t>428,01</t>
  </si>
  <si>
    <t>74,78</t>
  </si>
  <si>
    <t>89,46</t>
  </si>
  <si>
    <t>102,88</t>
  </si>
  <si>
    <t>60,87</t>
  </si>
  <si>
    <t>67,17</t>
  </si>
  <si>
    <t>88,40</t>
  </si>
  <si>
    <t>115,40</t>
  </si>
  <si>
    <t>27,90</t>
  </si>
  <si>
    <t>311,23</t>
  </si>
  <si>
    <t>348,75</t>
  </si>
  <si>
    <t>10,89</t>
  </si>
  <si>
    <t>94,96</t>
  </si>
  <si>
    <t>17,82</t>
  </si>
  <si>
    <t>55,41</t>
  </si>
  <si>
    <t>23,34</t>
  </si>
  <si>
    <t>14,24</t>
  </si>
  <si>
    <t>31,91</t>
  </si>
  <si>
    <t>36,46</t>
  </si>
  <si>
    <t>31,52</t>
  </si>
  <si>
    <t>36,90</t>
  </si>
  <si>
    <t>26,96</t>
  </si>
  <si>
    <t>28,03</t>
  </si>
  <si>
    <t>30,07</t>
  </si>
  <si>
    <t>28,51</t>
  </si>
  <si>
    <t>18,10</t>
  </si>
  <si>
    <t>21,19</t>
  </si>
  <si>
    <t>30,39</t>
  </si>
  <si>
    <t>24,81</t>
  </si>
  <si>
    <t>24,42</t>
  </si>
  <si>
    <t>4,15</t>
  </si>
  <si>
    <t>16,09</t>
  </si>
  <si>
    <t>25,93</t>
  </si>
  <si>
    <t>22,07</t>
  </si>
  <si>
    <t>23,66</t>
  </si>
  <si>
    <t>12,36</t>
  </si>
  <si>
    <t>6,08</t>
  </si>
  <si>
    <t>50,78</t>
  </si>
  <si>
    <t>104,27</t>
  </si>
  <si>
    <t>1.916,06</t>
  </si>
  <si>
    <t>1.316,13</t>
  </si>
  <si>
    <t>2.136,12</t>
  </si>
  <si>
    <t>1.508,63</t>
  </si>
  <si>
    <t>1.850,76</t>
  </si>
  <si>
    <t>1.436,16</t>
  </si>
  <si>
    <t>1.835,75</t>
  </si>
  <si>
    <t>1.871,75</t>
  </si>
  <si>
    <t>PEÇA RETANGULAR PRÉ-MOLDADA, VOLUME DE CONCRETO DE ATÉ 10 LITROS, TAXA DE AÇO APROXIMADA DE 30KG/M³. AF_01/2018</t>
  </si>
  <si>
    <t>2.156,74</t>
  </si>
  <si>
    <t>PEÇA RETANGULAR PRÉ-MOLDADA, VOLUME DE CONCRETO DE 10 A 30 LITROS, TAXA DE AÇO APROXIMADA DE 30KG/M³. AF_01/2018</t>
  </si>
  <si>
    <t>1.881,11</t>
  </si>
  <si>
    <t>PEÇA RETANGULAR PRÉ-MOLDADA, VOLUME DE CONCRETO DE 30 A 100 LITROS, TAXA DE AÇO APROXIMADA DE 30KG/M³. AF_01/2018</t>
  </si>
  <si>
    <t>1.554,91</t>
  </si>
  <si>
    <t>PEÇA RETANGULAR PRÉ-MOLDADA, VOLUME DE CONCRETO ACIMA DE 100 LITROS, TAXA DE AÇO APROXIMADA DE 30KG/M³. AF_01/2018</t>
  </si>
  <si>
    <t>968,53</t>
  </si>
  <si>
    <t>PEÇA RETANGULAR PRÉ-MOLDADA, VOLUME DE CONCRETO DE 30 A 70 LITROS , TAXA DE AÇO APROXIMADA DE 70KG/M³. AF_01/2018</t>
  </si>
  <si>
    <t>2.129,39</t>
  </si>
  <si>
    <t>PEÇA CIRCULAR PRÉ-MOLDADA, VOLUME DE CONCRETO DE 10 A 30 LITROS, TAXA DE FIBRA DE POLIPROPILENO APROXIMADA DE 6 KG/M³. AF_01/2018_P</t>
  </si>
  <si>
    <t>2.999,72</t>
  </si>
  <si>
    <t>PEÇA CIRCULAR PRÉ-MOLDADA, VOLUME DE CONCRETO DE 30 A 100 LITROS, TAXA DE AÇO APROXIMADA DE 30KG/M³. AF_01/2018</t>
  </si>
  <si>
    <t>1.786,83</t>
  </si>
  <si>
    <t>PEÇA CIRCULAR PRÉ-MOLDADA, VOLUME DE CONCRETO ACIMA DE 100 LITROS, TAXA DE AÇO APROXIMADA DE 30KG/M³. AF_01/2018</t>
  </si>
  <si>
    <t>1.289,54</t>
  </si>
  <si>
    <t>33,85</t>
  </si>
  <si>
    <t>38,14</t>
  </si>
  <si>
    <t>32,85</t>
  </si>
  <si>
    <t>76,24</t>
  </si>
  <si>
    <t>42,15</t>
  </si>
  <si>
    <t>68,59</t>
  </si>
  <si>
    <t>83,85</t>
  </si>
  <si>
    <t>31,11</t>
  </si>
  <si>
    <t>28,56</t>
  </si>
  <si>
    <t>54,08</t>
  </si>
  <si>
    <t>80,53</t>
  </si>
  <si>
    <t>148,25</t>
  </si>
  <si>
    <t>70,88</t>
  </si>
  <si>
    <t>9,38</t>
  </si>
  <si>
    <t>82,98</t>
  </si>
  <si>
    <t>24,10</t>
  </si>
  <si>
    <t>21,51</t>
  </si>
  <si>
    <t>49,37</t>
  </si>
  <si>
    <t>97,11</t>
  </si>
  <si>
    <t>50,99</t>
  </si>
  <si>
    <t>168,87</t>
  </si>
  <si>
    <t>31,06</t>
  </si>
  <si>
    <t>6,96</t>
  </si>
  <si>
    <t>3,42</t>
  </si>
  <si>
    <t>5,48</t>
  </si>
  <si>
    <t>5,15</t>
  </si>
  <si>
    <t>7,15</t>
  </si>
  <si>
    <t>5,80</t>
  </si>
  <si>
    <t>6,76</t>
  </si>
  <si>
    <t>8,71</t>
  </si>
  <si>
    <t>9,33</t>
  </si>
  <si>
    <t>6,55</t>
  </si>
  <si>
    <t>12,63</t>
  </si>
  <si>
    <t>17,33</t>
  </si>
  <si>
    <t>21,02</t>
  </si>
  <si>
    <t>31,32</t>
  </si>
  <si>
    <t>4,02</t>
  </si>
  <si>
    <t>5,60</t>
  </si>
  <si>
    <t>2,95</t>
  </si>
  <si>
    <t>18,08</t>
  </si>
  <si>
    <t>22,61</t>
  </si>
  <si>
    <t>38,51</t>
  </si>
  <si>
    <t>41,23</t>
  </si>
  <si>
    <t>22,50</t>
  </si>
  <si>
    <t>26,93</t>
  </si>
  <si>
    <t>45,27</t>
  </si>
  <si>
    <t>12,48</t>
  </si>
  <si>
    <t>12,42</t>
  </si>
  <si>
    <t>13,17</t>
  </si>
  <si>
    <t>13,23</t>
  </si>
  <si>
    <t>17,93</t>
  </si>
  <si>
    <t>21,81</t>
  </si>
  <si>
    <t>29,36</t>
  </si>
  <si>
    <t>29,63</t>
  </si>
  <si>
    <t>30,90</t>
  </si>
  <si>
    <t>35,64</t>
  </si>
  <si>
    <t>44,55</t>
  </si>
  <si>
    <t>11,69</t>
  </si>
  <si>
    <t>30,71</t>
  </si>
  <si>
    <t>47,65</t>
  </si>
  <si>
    <t>114,87</t>
  </si>
  <si>
    <t>18,90</t>
  </si>
  <si>
    <t>9,78</t>
  </si>
  <si>
    <t>4,26</t>
  </si>
  <si>
    <t>7,46</t>
  </si>
  <si>
    <t>8,38</t>
  </si>
  <si>
    <t>5,14</t>
  </si>
  <si>
    <t>5,93</t>
  </si>
  <si>
    <t>5,90</t>
  </si>
  <si>
    <t>5,69</t>
  </si>
  <si>
    <t>7,05</t>
  </si>
  <si>
    <t>8,43</t>
  </si>
  <si>
    <t>11,76</t>
  </si>
  <si>
    <t>13,26</t>
  </si>
  <si>
    <t>7,25</t>
  </si>
  <si>
    <t>7,04</t>
  </si>
  <si>
    <t>8,40</t>
  </si>
  <si>
    <t>13,14</t>
  </si>
  <si>
    <t>8,58</t>
  </si>
  <si>
    <t>9,58</t>
  </si>
  <si>
    <t>11,67</t>
  </si>
  <si>
    <t>14,80</t>
  </si>
  <si>
    <t>9,66</t>
  </si>
  <si>
    <t>11,88</t>
  </si>
  <si>
    <t>17,88</t>
  </si>
  <si>
    <t>21,72</t>
  </si>
  <si>
    <t>32,55</t>
  </si>
  <si>
    <t>14,76</t>
  </si>
  <si>
    <t>18,89</t>
  </si>
  <si>
    <t>31,38</t>
  </si>
  <si>
    <t>53,74</t>
  </si>
  <si>
    <t>3,86</t>
  </si>
  <si>
    <t>5,13</t>
  </si>
  <si>
    <t>5,12</t>
  </si>
  <si>
    <t>9,87</t>
  </si>
  <si>
    <t>13,28</t>
  </si>
  <si>
    <t>7,89</t>
  </si>
  <si>
    <t>8,89</t>
  </si>
  <si>
    <t>11,65</t>
  </si>
  <si>
    <t>14,59</t>
  </si>
  <si>
    <t>8,35</t>
  </si>
  <si>
    <t>34,31</t>
  </si>
  <si>
    <t>59,90</t>
  </si>
  <si>
    <t>78,10</t>
  </si>
  <si>
    <t>1,59</t>
  </si>
  <si>
    <t>2,22</t>
  </si>
  <si>
    <t>2,33</t>
  </si>
  <si>
    <t>12,62</t>
  </si>
  <si>
    <t>13,38</t>
  </si>
  <si>
    <t>5,75</t>
  </si>
  <si>
    <t>8,13</t>
  </si>
  <si>
    <t>14,26</t>
  </si>
  <si>
    <t>14,62</t>
  </si>
  <si>
    <t>19,12</t>
  </si>
  <si>
    <t>19,66</t>
  </si>
  <si>
    <t>27,42</t>
  </si>
  <si>
    <t>27,49</t>
  </si>
  <si>
    <t>38,00</t>
  </si>
  <si>
    <t>37,56</t>
  </si>
  <si>
    <t>49,50</t>
  </si>
  <si>
    <t>49,53</t>
  </si>
  <si>
    <t>63,38</t>
  </si>
  <si>
    <t>64,00</t>
  </si>
  <si>
    <t>78,78</t>
  </si>
  <si>
    <t>79,00</t>
  </si>
  <si>
    <t>95,69</t>
  </si>
  <si>
    <t>96,60</t>
  </si>
  <si>
    <t>125,92</t>
  </si>
  <si>
    <t>126,68</t>
  </si>
  <si>
    <t>157,93</t>
  </si>
  <si>
    <t>140,32</t>
  </si>
  <si>
    <t>8,87</t>
  </si>
  <si>
    <t>7,55</t>
  </si>
  <si>
    <t>18,67</t>
  </si>
  <si>
    <t>9,94</t>
  </si>
  <si>
    <t>6,67</t>
  </si>
  <si>
    <t>22,90</t>
  </si>
  <si>
    <t>12,86</t>
  </si>
  <si>
    <t>9,10</t>
  </si>
  <si>
    <t>6,06</t>
  </si>
  <si>
    <t>18,38</t>
  </si>
  <si>
    <t>9,65</t>
  </si>
  <si>
    <t>6,38</t>
  </si>
  <si>
    <t>22,49</t>
  </si>
  <si>
    <t>12,45</t>
  </si>
  <si>
    <t>8,69</t>
  </si>
  <si>
    <t>18,02</t>
  </si>
  <si>
    <t>18,42</t>
  </si>
  <si>
    <t>17,09</t>
  </si>
  <si>
    <t>20,31</t>
  </si>
  <si>
    <t>20,61</t>
  </si>
  <si>
    <t>21,38</t>
  </si>
  <si>
    <t>24,14</t>
  </si>
  <si>
    <t>18,35</t>
  </si>
  <si>
    <t>22,37</t>
  </si>
  <si>
    <t>28,36</t>
  </si>
  <si>
    <t>21,17</t>
  </si>
  <si>
    <t>26,31</t>
  </si>
  <si>
    <t>32,99</t>
  </si>
  <si>
    <t>25,26</t>
  </si>
  <si>
    <t>28,10</t>
  </si>
  <si>
    <t>36,65</t>
  </si>
  <si>
    <t>16,50</t>
  </si>
  <si>
    <t>17,17</t>
  </si>
  <si>
    <t>18,94</t>
  </si>
  <si>
    <t>19,39</t>
  </si>
  <si>
    <t>10,28</t>
  </si>
  <si>
    <t>13,06</t>
  </si>
  <si>
    <t>16,72</t>
  </si>
  <si>
    <t>23,30</t>
  </si>
  <si>
    <t>28,82</t>
  </si>
  <si>
    <t>CAIXA ENTERRADA ELÉTRICA RETANGULAR, EM ALVENARIA COM TIJOLOS CERÂMICOS MACIÇOS, FUNDO COM BRITA, DIMENSÕES INTERNAS: 0,3X0,3X0,3 M. AF_05/2018</t>
  </si>
  <si>
    <t>113,59</t>
  </si>
  <si>
    <t>CAIXA ENTERRADA ELÉTRICA RETANGULAR, EM ALVENARIA COM TIJOLOS CERÂMICOS MACIÇOS, FUNDO COM BRITA, DIMENSÕES INTERNAS: 0,4X0,4X0,4 M. AF_05/2018</t>
  </si>
  <si>
    <t>179,36</t>
  </si>
  <si>
    <t>CAIXA ENTERRADA ELÉTRICA RETANGULAR, EM ALVENARIA COM TIJOLOS CERÂMICOS MACIÇOS, FUNDO COM BRITA, DIMENSÕES INTERNAS: 0,6X0,6X0,6 M. AF_05/2018</t>
  </si>
  <si>
    <t>346,23</t>
  </si>
  <si>
    <t>CAIXA ENTERRADA ELÉTRICA RETANGULAR, EM ALVENARIA COM TIJOLOS CERÂMICOS MACIÇOS, FUNDO COM BRITA, DIMENSÕES INTERNAS: 0,8X0,8X0,6 M. AF_05/2018</t>
  </si>
  <si>
    <t>464,04</t>
  </si>
  <si>
    <t>CAIXA ENTERRADA ELÉTRICA RETANGULAR, EM ALVENARIA COM TIJOLOS CERÂMICOS MACIÇOS, FUNDO COM BRITA, DIMENSÕES INTERNAS: 1X1X0,6 M. AF_05/2018</t>
  </si>
  <si>
    <t>533,87</t>
  </si>
  <si>
    <t>CAIXA ENTERRADA ELÉTRICA RETANGULAR, EM ALVENARIA COM BLOCOS DE CONCRETO, FUNDO COM BRITA, DIMENSÕES INTERNAS: 0,4X0,4X0,4 M. AF_05/2018</t>
  </si>
  <si>
    <t>136,85</t>
  </si>
  <si>
    <t>CAIXA ENTERRADA ELÉTRICA RETANGULAR, EM ALVENARIA COM BLOCOS DE CONCRETO, FUNDO COM BRITA, DIMENSÕES INTERNAS: 0,6X0,6X0,6 M. AF_05/2018</t>
  </si>
  <si>
    <t>256,34</t>
  </si>
  <si>
    <t>CAIXA ENTERRADA ELÉTRICA RETANGULAR, EM ALVENARIA COM BLOCOS DE CONCRETO, FUNDO COM BRITA, DIMENSÕES INTERNAS: 0,8X0,8X0,6 M. AF_05/2018</t>
  </si>
  <si>
    <t>349,41</t>
  </si>
  <si>
    <t>CAIXA ENTERRADA ELÉTRICA RETANGULAR, EM ALVENARIA COM BLOCOS DE CONCRETO, FUNDO COM BRITA, DIMENSÕES INTERNAS: 1X1X0,6 M. AF_05/2018</t>
  </si>
  <si>
    <t>394,97</t>
  </si>
  <si>
    <t>130,06</t>
  </si>
  <si>
    <t>3.590,43</t>
  </si>
  <si>
    <t>191,02</t>
  </si>
  <si>
    <t>226,43</t>
  </si>
  <si>
    <t>352,25</t>
  </si>
  <si>
    <t>994,88</t>
  </si>
  <si>
    <t>1.236,38</t>
  </si>
  <si>
    <t>10,80</t>
  </si>
  <si>
    <t>16,59</t>
  </si>
  <si>
    <t>48,72</t>
  </si>
  <si>
    <t>93,69</t>
  </si>
  <si>
    <t>265,72</t>
  </si>
  <si>
    <t>687,08</t>
  </si>
  <si>
    <t>939,00</t>
  </si>
  <si>
    <t>1.538,23</t>
  </si>
  <si>
    <t>415,45</t>
  </si>
  <si>
    <t>58,56</t>
  </si>
  <si>
    <t>416,50</t>
  </si>
  <si>
    <t>482,53</t>
  </si>
  <si>
    <t>957,28</t>
  </si>
  <si>
    <t>786,82</t>
  </si>
  <si>
    <t>1.166,90</t>
  </si>
  <si>
    <t>750,93</t>
  </si>
  <si>
    <t>304,91</t>
  </si>
  <si>
    <t>68,48</t>
  </si>
  <si>
    <t>8,24</t>
  </si>
  <si>
    <t>8,65</t>
  </si>
  <si>
    <t>10,31</t>
  </si>
  <si>
    <t>14,98</t>
  </si>
  <si>
    <t>16,88</t>
  </si>
  <si>
    <t>41,92</t>
  </si>
  <si>
    <t>43,44</t>
  </si>
  <si>
    <t>47,66</t>
  </si>
  <si>
    <t>51,45</t>
  </si>
  <si>
    <t>52,50</t>
  </si>
  <si>
    <t>54,75</t>
  </si>
  <si>
    <t>62,00</t>
  </si>
  <si>
    <t>67,68</t>
  </si>
  <si>
    <t>39,03</t>
  </si>
  <si>
    <t>13,58</t>
  </si>
  <si>
    <t>33,30</t>
  </si>
  <si>
    <t>4,14</t>
  </si>
  <si>
    <t>8,73</t>
  </si>
  <si>
    <t>11,17</t>
  </si>
  <si>
    <t>15,96</t>
  </si>
  <si>
    <t>24,26</t>
  </si>
  <si>
    <t>29,05</t>
  </si>
  <si>
    <t>25,22</t>
  </si>
  <si>
    <t>32,92</t>
  </si>
  <si>
    <t>37,39</t>
  </si>
  <si>
    <t>42,18</t>
  </si>
  <si>
    <t>33,53</t>
  </si>
  <si>
    <t>38,32</t>
  </si>
  <si>
    <t>34,48</t>
  </si>
  <si>
    <t>46,02</t>
  </si>
  <si>
    <t>43,00</t>
  </si>
  <si>
    <t>50,46</t>
  </si>
  <si>
    <t>46,87</t>
  </si>
  <si>
    <t>54,33</t>
  </si>
  <si>
    <t>39,14</t>
  </si>
  <si>
    <t>46,60</t>
  </si>
  <si>
    <t>57,72</t>
  </si>
  <si>
    <t>65,18</t>
  </si>
  <si>
    <t>23,47</t>
  </si>
  <si>
    <t>28,26</t>
  </si>
  <si>
    <t>22,78</t>
  </si>
  <si>
    <t>51,32</t>
  </si>
  <si>
    <t>56,11</t>
  </si>
  <si>
    <t>10,53</t>
  </si>
  <si>
    <t>15,32</t>
  </si>
  <si>
    <t>21,88</t>
  </si>
  <si>
    <t>26,67</t>
  </si>
  <si>
    <t>17,65</t>
  </si>
  <si>
    <t>21,69</t>
  </si>
  <si>
    <t>26,48</t>
  </si>
  <si>
    <t>14,39</t>
  </si>
  <si>
    <t>15,65</t>
  </si>
  <si>
    <t>19,18</t>
  </si>
  <si>
    <t>20,44</t>
  </si>
  <si>
    <t>16,83</t>
  </si>
  <si>
    <t>18,09</t>
  </si>
  <si>
    <t>26,83</t>
  </si>
  <si>
    <t>29,35</t>
  </si>
  <si>
    <t>31,62</t>
  </si>
  <si>
    <t>34,14</t>
  </si>
  <si>
    <t>22,15</t>
  </si>
  <si>
    <t>24,67</t>
  </si>
  <si>
    <t>26,94</t>
  </si>
  <si>
    <t>29,46</t>
  </si>
  <si>
    <t>39,28</t>
  </si>
  <si>
    <t>43,06</t>
  </si>
  <si>
    <t>44,07</t>
  </si>
  <si>
    <t>47,85</t>
  </si>
  <si>
    <t>32,24</t>
  </si>
  <si>
    <t>36,02</t>
  </si>
  <si>
    <t>37,03</t>
  </si>
  <si>
    <t>40,81</t>
  </si>
  <si>
    <t>42,65</t>
  </si>
  <si>
    <t>50,11</t>
  </si>
  <si>
    <t>63,01</t>
  </si>
  <si>
    <t>70,47</t>
  </si>
  <si>
    <t>23,61</t>
  </si>
  <si>
    <t>28,40</t>
  </si>
  <si>
    <t>36,09</t>
  </si>
  <si>
    <t>40,88</t>
  </si>
  <si>
    <t>32,88</t>
  </si>
  <si>
    <t>37,67</t>
  </si>
  <si>
    <t>27,48</t>
  </si>
  <si>
    <t>32,27</t>
  </si>
  <si>
    <t>39,93</t>
  </si>
  <si>
    <t>44,72</t>
  </si>
  <si>
    <t>40,58</t>
  </si>
  <si>
    <t>36,74</t>
  </si>
  <si>
    <t>41,53</t>
  </si>
  <si>
    <t>60,12</t>
  </si>
  <si>
    <t>39,33</t>
  </si>
  <si>
    <t>128,63</t>
  </si>
  <si>
    <t>170,72</t>
  </si>
  <si>
    <t>48,57</t>
  </si>
  <si>
    <t>26,25</t>
  </si>
  <si>
    <t>19,31</t>
  </si>
  <si>
    <t>56,31</t>
  </si>
  <si>
    <t>9,22</t>
  </si>
  <si>
    <t>55,91</t>
  </si>
  <si>
    <t>18,34</t>
  </si>
  <si>
    <t>24,30</t>
  </si>
  <si>
    <t>10,32</t>
  </si>
  <si>
    <t>41,17</t>
  </si>
  <si>
    <t>56,60</t>
  </si>
  <si>
    <t>56,24</t>
  </si>
  <si>
    <t>74,87</t>
  </si>
  <si>
    <t>130,32</t>
  </si>
  <si>
    <t>23,67</t>
  </si>
  <si>
    <t>49,42</t>
  </si>
  <si>
    <t>65,53</t>
  </si>
  <si>
    <t>91,68</t>
  </si>
  <si>
    <t>68,57</t>
  </si>
  <si>
    <t>65,05</t>
  </si>
  <si>
    <t>45,43</t>
  </si>
  <si>
    <t>37,08</t>
  </si>
  <si>
    <t>35,08</t>
  </si>
  <si>
    <t>23,58</t>
  </si>
  <si>
    <t>29,54</t>
  </si>
  <si>
    <t>14,46</t>
  </si>
  <si>
    <t>15,56</t>
  </si>
  <si>
    <t>19,22</t>
  </si>
  <si>
    <t>32,44</t>
  </si>
  <si>
    <t>29,31</t>
  </si>
  <si>
    <t>32,75</t>
  </si>
  <si>
    <t>920,80</t>
  </si>
  <si>
    <t>1.308,10</t>
  </si>
  <si>
    <t>164,67</t>
  </si>
  <si>
    <t>71,24</t>
  </si>
  <si>
    <t>8,53</t>
  </si>
  <si>
    <t>9,34</t>
  </si>
  <si>
    <t>6,63</t>
  </si>
  <si>
    <t>4,17</t>
  </si>
  <si>
    <t>3,78</t>
  </si>
  <si>
    <t>280,95</t>
  </si>
  <si>
    <t>27,02</t>
  </si>
  <si>
    <t>83,34</t>
  </si>
  <si>
    <t>131,66</t>
  </si>
  <si>
    <t>81,59</t>
  </si>
  <si>
    <t>152,52</t>
  </si>
  <si>
    <t>544,47</t>
  </si>
  <si>
    <t>495,07</t>
  </si>
  <si>
    <t>547,34</t>
  </si>
  <si>
    <t>636,32</t>
  </si>
  <si>
    <t>1.106,75</t>
  </si>
  <si>
    <t>1.109,05</t>
  </si>
  <si>
    <t>1.314,67</t>
  </si>
  <si>
    <t>1.998,32</t>
  </si>
  <si>
    <t>732,37</t>
  </si>
  <si>
    <t>829,92</t>
  </si>
  <si>
    <t>890,01</t>
  </si>
  <si>
    <t>1.053,67</t>
  </si>
  <si>
    <t>1.390,72</t>
  </si>
  <si>
    <t>930,28</t>
  </si>
  <si>
    <t>838,82</t>
  </si>
  <si>
    <t>1.107,89</t>
  </si>
  <si>
    <t>974,37</t>
  </si>
  <si>
    <t>1.600,74</t>
  </si>
  <si>
    <t>1.602,88</t>
  </si>
  <si>
    <t>1.653,85</t>
  </si>
  <si>
    <t>POSTE DE ACO CONICO CONTINUO RETO, ENGASTADO, H=9M - FORNECIMENTO E INSTALACAO</t>
  </si>
  <si>
    <t>1.669,73</t>
  </si>
  <si>
    <t>700,44</t>
  </si>
  <si>
    <t>97,41</t>
  </si>
  <si>
    <t>133,19</t>
  </si>
  <si>
    <t>26,04</t>
  </si>
  <si>
    <t>34,22</t>
  </si>
  <si>
    <t>16,82</t>
  </si>
  <si>
    <t>21,68</t>
  </si>
  <si>
    <t>38,16</t>
  </si>
  <si>
    <t>30,87</t>
  </si>
  <si>
    <t>35,13</t>
  </si>
  <si>
    <t>40,36</t>
  </si>
  <si>
    <t>121,50</t>
  </si>
  <si>
    <t>236,70</t>
  </si>
  <si>
    <t>27,77</t>
  </si>
  <si>
    <t>87,60</t>
  </si>
  <si>
    <t>47,32</t>
  </si>
  <si>
    <t>345,44</t>
  </si>
  <si>
    <t>252,06</t>
  </si>
  <si>
    <t>99,56</t>
  </si>
  <si>
    <t>77,89</t>
  </si>
  <si>
    <t>87,95</t>
  </si>
  <si>
    <t>178,51</t>
  </si>
  <si>
    <t>188,36</t>
  </si>
  <si>
    <t>58,62</t>
  </si>
  <si>
    <t>84,67</t>
  </si>
  <si>
    <t>66,43</t>
  </si>
  <si>
    <t>6.346,23</t>
  </si>
  <si>
    <t>7.842,49</t>
  </si>
  <si>
    <t>9.886,33</t>
  </si>
  <si>
    <t>13.846,22</t>
  </si>
  <si>
    <t>16.151,24</t>
  </si>
  <si>
    <t>26.290,92</t>
  </si>
  <si>
    <t>4.381,14</t>
  </si>
  <si>
    <t>4.905,90</t>
  </si>
  <si>
    <t>36.024,71</t>
  </si>
  <si>
    <t>50.390,72</t>
  </si>
  <si>
    <t>92,41</t>
  </si>
  <si>
    <t>108,35</t>
  </si>
  <si>
    <t>102,96</t>
  </si>
  <si>
    <t>129,41</t>
  </si>
  <si>
    <t>122,20</t>
  </si>
  <si>
    <t>111,63</t>
  </si>
  <si>
    <t>124,07</t>
  </si>
  <si>
    <t>112,89</t>
  </si>
  <si>
    <t>142,73</t>
  </si>
  <si>
    <t>134,20</t>
  </si>
  <si>
    <t>144,75</t>
  </si>
  <si>
    <t>164,03</t>
  </si>
  <si>
    <t>2.711,61</t>
  </si>
  <si>
    <t>25,33</t>
  </si>
  <si>
    <t>20,51</t>
  </si>
  <si>
    <t>27,99</t>
  </si>
  <si>
    <t>56,95</t>
  </si>
  <si>
    <t>73,36</t>
  </si>
  <si>
    <t>27,34</t>
  </si>
  <si>
    <t>53,66</t>
  </si>
  <si>
    <t>35,33</t>
  </si>
  <si>
    <t>39,00</t>
  </si>
  <si>
    <t>58,38</t>
  </si>
  <si>
    <t>95,23</t>
  </si>
  <si>
    <t>139,99</t>
  </si>
  <si>
    <t>92,12</t>
  </si>
  <si>
    <t>66,89</t>
  </si>
  <si>
    <t>379,23</t>
  </si>
  <si>
    <t>525,98</t>
  </si>
  <si>
    <t>5,08</t>
  </si>
  <si>
    <t>5,89</t>
  </si>
  <si>
    <t>23,53</t>
  </si>
  <si>
    <t>299,57</t>
  </si>
  <si>
    <t>202,69</t>
  </si>
  <si>
    <t>311,19</t>
  </si>
  <si>
    <t>574,17</t>
  </si>
  <si>
    <t>95,46</t>
  </si>
  <si>
    <t>199,44</t>
  </si>
  <si>
    <t>280,86</t>
  </si>
  <si>
    <t>424,50</t>
  </si>
  <si>
    <t>62,08</t>
  </si>
  <si>
    <t>68,01</t>
  </si>
  <si>
    <t>896,42</t>
  </si>
  <si>
    <t>218,29</t>
  </si>
  <si>
    <t>271,86</t>
  </si>
  <si>
    <t>139,71</t>
  </si>
  <si>
    <t>470,05</t>
  </si>
  <si>
    <t>145,57</t>
  </si>
  <si>
    <t>149,99</t>
  </si>
  <si>
    <t>1.816,71</t>
  </si>
  <si>
    <t>440,51</t>
  </si>
  <si>
    <t>169,17</t>
  </si>
  <si>
    <t>1.057,22</t>
  </si>
  <si>
    <t>17,50</t>
  </si>
  <si>
    <t>163,07</t>
  </si>
  <si>
    <t>296,60</t>
  </si>
  <si>
    <t>972,36</t>
  </si>
  <si>
    <t>2,14</t>
  </si>
  <si>
    <t>69,17</t>
  </si>
  <si>
    <t>167,36</t>
  </si>
  <si>
    <t>2,07</t>
  </si>
  <si>
    <t>2,85</t>
  </si>
  <si>
    <t>6,27</t>
  </si>
  <si>
    <t>437,20</t>
  </si>
  <si>
    <t>1.184,40</t>
  </si>
  <si>
    <t>277,72</t>
  </si>
  <si>
    <t>169,97</t>
  </si>
  <si>
    <t>100,46</t>
  </si>
  <si>
    <t>84,98</t>
  </si>
  <si>
    <t>400,64</t>
  </si>
  <si>
    <t>548,35</t>
  </si>
  <si>
    <t>242,85</t>
  </si>
  <si>
    <t>2,82</t>
  </si>
  <si>
    <t>3,54</t>
  </si>
  <si>
    <t>4,45</t>
  </si>
  <si>
    <t>6,21</t>
  </si>
  <si>
    <t>6,83</t>
  </si>
  <si>
    <t>11,91</t>
  </si>
  <si>
    <t>20,71</t>
  </si>
  <si>
    <t>27,31</t>
  </si>
  <si>
    <t>46,05</t>
  </si>
  <si>
    <t>73,02</t>
  </si>
  <si>
    <t>175,04</t>
  </si>
  <si>
    <t>18,77</t>
  </si>
  <si>
    <t>25,37</t>
  </si>
  <si>
    <t>44,12</t>
  </si>
  <si>
    <t>6,03</t>
  </si>
  <si>
    <t>6,94</t>
  </si>
  <si>
    <t>7,64</t>
  </si>
  <si>
    <t>9,32</t>
  </si>
  <si>
    <t>1,32</t>
  </si>
  <si>
    <t>2,05</t>
  </si>
  <si>
    <t>3,65</t>
  </si>
  <si>
    <t>5,34</t>
  </si>
  <si>
    <t>31,13</t>
  </si>
  <si>
    <t>4.552,82</t>
  </si>
  <si>
    <t>111,98</t>
  </si>
  <si>
    <t>1.260,39</t>
  </si>
  <si>
    <t>3.220,36</t>
  </si>
  <si>
    <t>5.551,40</t>
  </si>
  <si>
    <t>1.750,37</t>
  </si>
  <si>
    <t>2.035,15</t>
  </si>
  <si>
    <t>1.324,19</t>
  </si>
  <si>
    <t>842,72</t>
  </si>
  <si>
    <t>4.978,29</t>
  </si>
  <si>
    <t>4.125,93</t>
  </si>
  <si>
    <t>1,60</t>
  </si>
  <si>
    <t>2,45</t>
  </si>
  <si>
    <t>1,74</t>
  </si>
  <si>
    <t>363,54</t>
  </si>
  <si>
    <t>485,72</t>
  </si>
  <si>
    <t>782,23</t>
  </si>
  <si>
    <t>27,22</t>
  </si>
  <si>
    <t>18,29</t>
  </si>
  <si>
    <t>PATCH PANEL 48 PORTAS, CATEGORIA 5E - FORNECIMENTO E INSTALAÇÃO. AF_04/2018</t>
  </si>
  <si>
    <t>636,30</t>
  </si>
  <si>
    <t>12,61</t>
  </si>
  <si>
    <t>20,76</t>
  </si>
  <si>
    <t>10,85</t>
  </si>
  <si>
    <t>7,14</t>
  </si>
  <si>
    <t>10,27</t>
  </si>
  <si>
    <t>12,71</t>
  </si>
  <si>
    <t>19,47</t>
  </si>
  <si>
    <t>34,03</t>
  </si>
  <si>
    <t>15,33</t>
  </si>
  <si>
    <t>22,99</t>
  </si>
  <si>
    <t>34,50</t>
  </si>
  <si>
    <t>19,06</t>
  </si>
  <si>
    <t>37,61</t>
  </si>
  <si>
    <t>16,31</t>
  </si>
  <si>
    <t>24,60</t>
  </si>
  <si>
    <t>34,90</t>
  </si>
  <si>
    <t>42,45</t>
  </si>
  <si>
    <t>12,68</t>
  </si>
  <si>
    <t>18,63</t>
  </si>
  <si>
    <t>27,91</t>
  </si>
  <si>
    <t>36,16</t>
  </si>
  <si>
    <t>38,43</t>
  </si>
  <si>
    <t>89,47</t>
  </si>
  <si>
    <t>141,27</t>
  </si>
  <si>
    <t>7,08</t>
  </si>
  <si>
    <t>14,42</t>
  </si>
  <si>
    <t>18,24</t>
  </si>
  <si>
    <t>32,67</t>
  </si>
  <si>
    <t>29,99</t>
  </si>
  <si>
    <t>29,79</t>
  </si>
  <si>
    <t>19,48</t>
  </si>
  <si>
    <t>21,92</t>
  </si>
  <si>
    <t>30,05</t>
  </si>
  <si>
    <t>23,63</t>
  </si>
  <si>
    <t>34,88</t>
  </si>
  <si>
    <t>38,53</t>
  </si>
  <si>
    <t>57,08</t>
  </si>
  <si>
    <t>24,98</t>
  </si>
  <si>
    <t>43,42</t>
  </si>
  <si>
    <t>22,65</t>
  </si>
  <si>
    <t>55,12</t>
  </si>
  <si>
    <t>79,42</t>
  </si>
  <si>
    <t>111,24</t>
  </si>
  <si>
    <t>25,75</t>
  </si>
  <si>
    <t>31,96</t>
  </si>
  <si>
    <t>37,40</t>
  </si>
  <si>
    <t>48,54</t>
  </si>
  <si>
    <t>59,51</t>
  </si>
  <si>
    <t>78,01</t>
  </si>
  <si>
    <t>65,96</t>
  </si>
  <si>
    <t>97,36</t>
  </si>
  <si>
    <t>55,32</t>
  </si>
  <si>
    <t>84,89</t>
  </si>
  <si>
    <t>52,28</t>
  </si>
  <si>
    <t>83,15</t>
  </si>
  <si>
    <t>29,60</t>
  </si>
  <si>
    <t>33,99</t>
  </si>
  <si>
    <t>46,95</t>
  </si>
  <si>
    <t>57,57</t>
  </si>
  <si>
    <t>75,78</t>
  </si>
  <si>
    <t>44,98</t>
  </si>
  <si>
    <t>85,61</t>
  </si>
  <si>
    <t>32,69</t>
  </si>
  <si>
    <t>37,10</t>
  </si>
  <si>
    <t>50,07</t>
  </si>
  <si>
    <t>60,75</t>
  </si>
  <si>
    <t>78,96</t>
  </si>
  <si>
    <t>15,61</t>
  </si>
  <si>
    <t>22,24</t>
  </si>
  <si>
    <t>22,80</t>
  </si>
  <si>
    <t>33,12</t>
  </si>
  <si>
    <t>55,44</t>
  </si>
  <si>
    <t>64,36</t>
  </si>
  <si>
    <t>90,07</t>
  </si>
  <si>
    <t>92,97</t>
  </si>
  <si>
    <t>122,12</t>
  </si>
  <si>
    <t>164,58</t>
  </si>
  <si>
    <t>231,47</t>
  </si>
  <si>
    <t>7,21</t>
  </si>
  <si>
    <t>10,63</t>
  </si>
  <si>
    <t>15,23</t>
  </si>
  <si>
    <t>17,44</t>
  </si>
  <si>
    <t>33,89</t>
  </si>
  <si>
    <t>46,04</t>
  </si>
  <si>
    <t>65,86</t>
  </si>
  <si>
    <t>17,32</t>
  </si>
  <si>
    <t>25,41</t>
  </si>
  <si>
    <t>31,45</t>
  </si>
  <si>
    <t>62,15</t>
  </si>
  <si>
    <t>90,64</t>
  </si>
  <si>
    <t>158,02</t>
  </si>
  <si>
    <t>42,51</t>
  </si>
  <si>
    <t>21,75</t>
  </si>
  <si>
    <t>13,57</t>
  </si>
  <si>
    <t>27,23</t>
  </si>
  <si>
    <t>12,30</t>
  </si>
  <si>
    <t>22,35</t>
  </si>
  <si>
    <t>32,86</t>
  </si>
  <si>
    <t>8,67</t>
  </si>
  <si>
    <t>10,78</t>
  </si>
  <si>
    <t>16,37</t>
  </si>
  <si>
    <t>32,17</t>
  </si>
  <si>
    <t>52,57</t>
  </si>
  <si>
    <t>73,85</t>
  </si>
  <si>
    <t>128,37</t>
  </si>
  <si>
    <t>8,63</t>
  </si>
  <si>
    <t>19,81</t>
  </si>
  <si>
    <t>28,91</t>
  </si>
  <si>
    <t>38,96</t>
  </si>
  <si>
    <t>72,71</t>
  </si>
  <si>
    <t>107,26</t>
  </si>
  <si>
    <t>146,83</t>
  </si>
  <si>
    <t>5,68</t>
  </si>
  <si>
    <t>14,08</t>
  </si>
  <si>
    <t>55,97</t>
  </si>
  <si>
    <t>73,58</t>
  </si>
  <si>
    <t>119,96</t>
  </si>
  <si>
    <t>11,97</t>
  </si>
  <si>
    <t>22,85</t>
  </si>
  <si>
    <t>33,43</t>
  </si>
  <si>
    <t>41,45</t>
  </si>
  <si>
    <t>76,07</t>
  </si>
  <si>
    <t>105,57</t>
  </si>
  <si>
    <t>137,75</t>
  </si>
  <si>
    <t>10,54</t>
  </si>
  <si>
    <t>15,88</t>
  </si>
  <si>
    <t>8,12</t>
  </si>
  <si>
    <t>17,85</t>
  </si>
  <si>
    <t>TUBO DE AÇO GALVANIZADO COM COSTURA, CLASSE MÉDIA, DN 25 (1"), CONEXÃO ROSQUEADA, INSTALADO EM REDE DE ALIMENTAÇÃO PARA HIDRANTE - FORNECIMENTO E INSTALAÇÃO. AF_12/2015</t>
  </si>
  <si>
    <t>TUBO DE AÇO GALVANIZADO COM COSTURA, CLASSE MÉDIA, CONEXÃO ROSQUEADA, DN 25 (1''), INSTALADO EM REDE DE ALIMENTAÇÃO PARA SPRINKLER - FORNECIMENTO E INSTALAÇÃO. AF_12/2015</t>
  </si>
  <si>
    <t>27,26</t>
  </si>
  <si>
    <t>TUBO DE AÇO GALVANIZADO COM COSTURA, CLASSE MÉDIA, CONEXÃO ROSQUEADA, DN 25 (1''), INSTALADO EM RAMAIS  E SUB-RAMAIS DE GÁS - FORNECIMENTO E INSTALAÇÃO. AF_12/2015</t>
  </si>
  <si>
    <t>34,36</t>
  </si>
  <si>
    <t>5,27</t>
  </si>
  <si>
    <t>8,08</t>
  </si>
  <si>
    <t>11,10</t>
  </si>
  <si>
    <t>153,60</t>
  </si>
  <si>
    <t>214,95</t>
  </si>
  <si>
    <t>499,42</t>
  </si>
  <si>
    <t>215,05</t>
  </si>
  <si>
    <t>89,88</t>
  </si>
  <si>
    <t>156,44</t>
  </si>
  <si>
    <t>250,84</t>
  </si>
  <si>
    <t>124,28</t>
  </si>
  <si>
    <t>123,60</t>
  </si>
  <si>
    <t>127,53</t>
  </si>
  <si>
    <t>87,26</t>
  </si>
  <si>
    <t>174,88</t>
  </si>
  <si>
    <t>280,55</t>
  </si>
  <si>
    <t>192,51</t>
  </si>
  <si>
    <t>264,71</t>
  </si>
  <si>
    <t>571,46</t>
  </si>
  <si>
    <t>5,31</t>
  </si>
  <si>
    <t>6,15</t>
  </si>
  <si>
    <t>6,12</t>
  </si>
  <si>
    <t>10,90</t>
  </si>
  <si>
    <t>8,22</t>
  </si>
  <si>
    <t>3,87</t>
  </si>
  <si>
    <t>7,22</t>
  </si>
  <si>
    <t>12,90</t>
  </si>
  <si>
    <t>9,12</t>
  </si>
  <si>
    <t>11,01</t>
  </si>
  <si>
    <t>4,75</t>
  </si>
  <si>
    <t>6,05</t>
  </si>
  <si>
    <t>20,00</t>
  </si>
  <si>
    <t>7,58</t>
  </si>
  <si>
    <t>16,73</t>
  </si>
  <si>
    <t>6,40</t>
  </si>
  <si>
    <t>15,95</t>
  </si>
  <si>
    <t>13,18</t>
  </si>
  <si>
    <t>11,58</t>
  </si>
  <si>
    <t>13,69</t>
  </si>
  <si>
    <t>3,41</t>
  </si>
  <si>
    <t>3,62</t>
  </si>
  <si>
    <t>4,46</t>
  </si>
  <si>
    <t>4,16</t>
  </si>
  <si>
    <t>5,65</t>
  </si>
  <si>
    <t>5,23</t>
  </si>
  <si>
    <t>8,56</t>
  </si>
  <si>
    <t>7,06</t>
  </si>
  <si>
    <t>2,75</t>
  </si>
  <si>
    <t>6,10</t>
  </si>
  <si>
    <t>5,24</t>
  </si>
  <si>
    <t>11,59</t>
  </si>
  <si>
    <t>7,81</t>
  </si>
  <si>
    <t>3,44</t>
  </si>
  <si>
    <t>4,48</t>
  </si>
  <si>
    <t>6,01</t>
  </si>
  <si>
    <t>4,86</t>
  </si>
  <si>
    <t>5,91</t>
  </si>
  <si>
    <t>8,49</t>
  </si>
  <si>
    <t>18,81</t>
  </si>
  <si>
    <t>10,60</t>
  </si>
  <si>
    <t>3,19</t>
  </si>
  <si>
    <t>4,68</t>
  </si>
  <si>
    <t>7,44</t>
  </si>
  <si>
    <t>7,78</t>
  </si>
  <si>
    <t>7,47</t>
  </si>
  <si>
    <t>10,36</t>
  </si>
  <si>
    <t>25,52</t>
  </si>
  <si>
    <t>24,85</t>
  </si>
  <si>
    <t>18,61</t>
  </si>
  <si>
    <t>69,24</t>
  </si>
  <si>
    <t>5,76</t>
  </si>
  <si>
    <t>53,54</t>
  </si>
  <si>
    <t>42,80</t>
  </si>
  <si>
    <t>7,98</t>
  </si>
  <si>
    <t>33,66</t>
  </si>
  <si>
    <t>7,38</t>
  </si>
  <si>
    <t>78,18</t>
  </si>
  <si>
    <t>60,71</t>
  </si>
  <si>
    <t>16,07</t>
  </si>
  <si>
    <t>50,83</t>
  </si>
  <si>
    <t>20,84</t>
  </si>
  <si>
    <t>39,71</t>
  </si>
  <si>
    <t>25,45</t>
  </si>
  <si>
    <t>10,93</t>
  </si>
  <si>
    <t>21,84</t>
  </si>
  <si>
    <t>4,24</t>
  </si>
  <si>
    <t>34,01</t>
  </si>
  <si>
    <t>9,04</t>
  </si>
  <si>
    <t>3,75</t>
  </si>
  <si>
    <t>17,70</t>
  </si>
  <si>
    <t>5,44</t>
  </si>
  <si>
    <t>7,36</t>
  </si>
  <si>
    <t>10,95</t>
  </si>
  <si>
    <t>12,15</t>
  </si>
  <si>
    <t>14,43</t>
  </si>
  <si>
    <t>4,10</t>
  </si>
  <si>
    <t>13,60</t>
  </si>
  <si>
    <t>13,65</t>
  </si>
  <si>
    <t>19,43</t>
  </si>
  <si>
    <t>33,15</t>
  </si>
  <si>
    <t>9,60</t>
  </si>
  <si>
    <t>10,56</t>
  </si>
  <si>
    <t>25,21</t>
  </si>
  <si>
    <t>26,45</t>
  </si>
  <si>
    <t>43,45</t>
  </si>
  <si>
    <t>31,94</t>
  </si>
  <si>
    <t>57,94</t>
  </si>
  <si>
    <t>7,45</t>
  </si>
  <si>
    <t>7,35</t>
  </si>
  <si>
    <t>15,18</t>
  </si>
  <si>
    <t>20,56</t>
  </si>
  <si>
    <t>32,73</t>
  </si>
  <si>
    <t>74,40</t>
  </si>
  <si>
    <t>60,91</t>
  </si>
  <si>
    <t>208,74</t>
  </si>
  <si>
    <t>17,31</t>
  </si>
  <si>
    <t>31,61</t>
  </si>
  <si>
    <t>10,79</t>
  </si>
  <si>
    <t>7,74</t>
  </si>
  <si>
    <t>9,99</t>
  </si>
  <si>
    <t>11,19</t>
  </si>
  <si>
    <t>68,77</t>
  </si>
  <si>
    <t>14,37</t>
  </si>
  <si>
    <t>21,11</t>
  </si>
  <si>
    <t>139,66</t>
  </si>
  <si>
    <t>204,77</t>
  </si>
  <si>
    <t>32,45</t>
  </si>
  <si>
    <t>4,59</t>
  </si>
  <si>
    <t>11,04</t>
  </si>
  <si>
    <t>7,02</t>
  </si>
  <si>
    <t>17,34</t>
  </si>
  <si>
    <t>9,13</t>
  </si>
  <si>
    <t>11,82</t>
  </si>
  <si>
    <t>14,49</t>
  </si>
  <si>
    <t>18,11</t>
  </si>
  <si>
    <t>29,66</t>
  </si>
  <si>
    <t>52,39</t>
  </si>
  <si>
    <t>45,17</t>
  </si>
  <si>
    <t>76,65</t>
  </si>
  <si>
    <t>65,92</t>
  </si>
  <si>
    <t>6,69</t>
  </si>
  <si>
    <t>7,50</t>
  </si>
  <si>
    <t>9,45</t>
  </si>
  <si>
    <t>11,00</t>
  </si>
  <si>
    <t>11,52</t>
  </si>
  <si>
    <t>21,28</t>
  </si>
  <si>
    <t>14,99</t>
  </si>
  <si>
    <t>14,63</t>
  </si>
  <si>
    <t>16,30</t>
  </si>
  <si>
    <t>22,40</t>
  </si>
  <si>
    <t>13,55</t>
  </si>
  <si>
    <t>13,19</t>
  </si>
  <si>
    <t>19,88</t>
  </si>
  <si>
    <t>8,64</t>
  </si>
  <si>
    <t>8,82</t>
  </si>
  <si>
    <t>6,23</t>
  </si>
  <si>
    <t>11,68</t>
  </si>
  <si>
    <t>15,83</t>
  </si>
  <si>
    <t>24,70</t>
  </si>
  <si>
    <t>9,84</t>
  </si>
  <si>
    <t>4,95</t>
  </si>
  <si>
    <t>23,71</t>
  </si>
  <si>
    <t>23,39</t>
  </si>
  <si>
    <t>18,64</t>
  </si>
  <si>
    <t>15,63</t>
  </si>
  <si>
    <t>14,87</t>
  </si>
  <si>
    <t>32,36</t>
  </si>
  <si>
    <t>36,55</t>
  </si>
  <si>
    <t>37,16</t>
  </si>
  <si>
    <t>6,62</t>
  </si>
  <si>
    <t>60,38</t>
  </si>
  <si>
    <t>15,06</t>
  </si>
  <si>
    <t>24,39</t>
  </si>
  <si>
    <t>34,39</t>
  </si>
  <si>
    <t>28,24</t>
  </si>
  <si>
    <t>133,31</t>
  </si>
  <si>
    <t>26,39</t>
  </si>
  <si>
    <t>43,13</t>
  </si>
  <si>
    <t>8,55</t>
  </si>
  <si>
    <t>41,70</t>
  </si>
  <si>
    <t>13,51</t>
  </si>
  <si>
    <t>30,19</t>
  </si>
  <si>
    <t>119,30</t>
  </si>
  <si>
    <t>96,95</t>
  </si>
  <si>
    <t>15,84</t>
  </si>
  <si>
    <t>86,51</t>
  </si>
  <si>
    <t>37,06</t>
  </si>
  <si>
    <t>68,40</t>
  </si>
  <si>
    <t>17,64</t>
  </si>
  <si>
    <t>40,12</t>
  </si>
  <si>
    <t>32,05</t>
  </si>
  <si>
    <t>9,74</t>
  </si>
  <si>
    <t>12,92</t>
  </si>
  <si>
    <t>5,51</t>
  </si>
  <si>
    <t>12,56</t>
  </si>
  <si>
    <t>14,23</t>
  </si>
  <si>
    <t>7,26</t>
  </si>
  <si>
    <t>12,09</t>
  </si>
  <si>
    <t>11,99</t>
  </si>
  <si>
    <t>12,55</t>
  </si>
  <si>
    <t>10,50</t>
  </si>
  <si>
    <t>13,35</t>
  </si>
  <si>
    <t>14,65</t>
  </si>
  <si>
    <t>21,33</t>
  </si>
  <si>
    <t>16,55</t>
  </si>
  <si>
    <t>16,61</t>
  </si>
  <si>
    <t>8,66</t>
  </si>
  <si>
    <t>24,69</t>
  </si>
  <si>
    <t>43,15</t>
  </si>
  <si>
    <t>4,32</t>
  </si>
  <si>
    <t>14,27</t>
  </si>
  <si>
    <t>22,22</t>
  </si>
  <si>
    <t>35,19</t>
  </si>
  <si>
    <t>5,26</t>
  </si>
  <si>
    <t>13,44</t>
  </si>
  <si>
    <t>22,77</t>
  </si>
  <si>
    <t>32,77</t>
  </si>
  <si>
    <t>131,69</t>
  </si>
  <si>
    <t>24,77</t>
  </si>
  <si>
    <t>15,02</t>
  </si>
  <si>
    <t>14,88</t>
  </si>
  <si>
    <t>36,84</t>
  </si>
  <si>
    <t>10,13</t>
  </si>
  <si>
    <t>13,46</t>
  </si>
  <si>
    <t>18,84</t>
  </si>
  <si>
    <t>13,15</t>
  </si>
  <si>
    <t>14,00</t>
  </si>
  <si>
    <t>56,47</t>
  </si>
  <si>
    <t>141,59</t>
  </si>
  <si>
    <t>144,97</t>
  </si>
  <si>
    <t>165,94</t>
  </si>
  <si>
    <t>170,49</t>
  </si>
  <si>
    <t>23,02</t>
  </si>
  <si>
    <t>27,08</t>
  </si>
  <si>
    <t>31,53</t>
  </si>
  <si>
    <t>12,41</t>
  </si>
  <si>
    <t>20,55</t>
  </si>
  <si>
    <t>39,01</t>
  </si>
  <si>
    <t>4,47</t>
  </si>
  <si>
    <t>22,04</t>
  </si>
  <si>
    <t>7,90</t>
  </si>
  <si>
    <t>130,96</t>
  </si>
  <si>
    <t>24,04</t>
  </si>
  <si>
    <t>30,11</t>
  </si>
  <si>
    <t>133,55</t>
  </si>
  <si>
    <t>46,50</t>
  </si>
  <si>
    <t>17,38</t>
  </si>
  <si>
    <t>18,56</t>
  </si>
  <si>
    <t>159,93</t>
  </si>
  <si>
    <t>21,66</t>
  </si>
  <si>
    <t>26,11</t>
  </si>
  <si>
    <t>30,82</t>
  </si>
  <si>
    <t>216,23</t>
  </si>
  <si>
    <t>106,90</t>
  </si>
  <si>
    <t>116,58</t>
  </si>
  <si>
    <t>154,91</t>
  </si>
  <si>
    <t>133,47</t>
  </si>
  <si>
    <t>227,46</t>
  </si>
  <si>
    <t>35,38</t>
  </si>
  <si>
    <t>45,23</t>
  </si>
  <si>
    <t>70,85</t>
  </si>
  <si>
    <t>161,73</t>
  </si>
  <si>
    <t>198,15</t>
  </si>
  <si>
    <t>16,23</t>
  </si>
  <si>
    <t>16,29</t>
  </si>
  <si>
    <t>24,37</t>
  </si>
  <si>
    <t>42,83</t>
  </si>
  <si>
    <t>48,23</t>
  </si>
  <si>
    <t>12,39</t>
  </si>
  <si>
    <t>19,05</t>
  </si>
  <si>
    <t>34,70</t>
  </si>
  <si>
    <t>26,76</t>
  </si>
  <si>
    <t>31,21</t>
  </si>
  <si>
    <t>78,25</t>
  </si>
  <si>
    <t>129,54</t>
  </si>
  <si>
    <t>3,53</t>
  </si>
  <si>
    <t>5,58</t>
  </si>
  <si>
    <t>10,04</t>
  </si>
  <si>
    <t>6,43</t>
  </si>
  <si>
    <t>9,07</t>
  </si>
  <si>
    <t>13,31</t>
  </si>
  <si>
    <t>21,96</t>
  </si>
  <si>
    <t>32,33</t>
  </si>
  <si>
    <t>48,53</t>
  </si>
  <si>
    <t>144,06</t>
  </si>
  <si>
    <t>5,40</t>
  </si>
  <si>
    <t>14,34</t>
  </si>
  <si>
    <t>18,75</t>
  </si>
  <si>
    <t>28,29</t>
  </si>
  <si>
    <t>75,24</t>
  </si>
  <si>
    <t>12,02</t>
  </si>
  <si>
    <t>17,10</t>
  </si>
  <si>
    <t>31,01</t>
  </si>
  <si>
    <t>40,39</t>
  </si>
  <si>
    <t>71,38</t>
  </si>
  <si>
    <t>178,24</t>
  </si>
  <si>
    <t>7,88</t>
  </si>
  <si>
    <t>11,54</t>
  </si>
  <si>
    <t>15,76</t>
  </si>
  <si>
    <t>9,95</t>
  </si>
  <si>
    <t>10,67</t>
  </si>
  <si>
    <t>15,31</t>
  </si>
  <si>
    <t>20,40</t>
  </si>
  <si>
    <t>13,84</t>
  </si>
  <si>
    <t>8,57</t>
  </si>
  <si>
    <t>12,66</t>
  </si>
  <si>
    <t>10,91</t>
  </si>
  <si>
    <t>18,33</t>
  </si>
  <si>
    <t>25,78</t>
  </si>
  <si>
    <t>38,72</t>
  </si>
  <si>
    <t>38,71</t>
  </si>
  <si>
    <t>50,05</t>
  </si>
  <si>
    <t>68,97</t>
  </si>
  <si>
    <t>73,59</t>
  </si>
  <si>
    <t>57,59</t>
  </si>
  <si>
    <t>56,43</t>
  </si>
  <si>
    <t>84,99</t>
  </si>
  <si>
    <t>79,91</t>
  </si>
  <si>
    <t>111,35</t>
  </si>
  <si>
    <t>101,55</t>
  </si>
  <si>
    <t>109,14</t>
  </si>
  <si>
    <t>134,49</t>
  </si>
  <si>
    <t>21,65</t>
  </si>
  <si>
    <t>22,59</t>
  </si>
  <si>
    <t>25,85</t>
  </si>
  <si>
    <t>26,72</t>
  </si>
  <si>
    <t>30,46</t>
  </si>
  <si>
    <t>38,68</t>
  </si>
  <si>
    <t>51,14</t>
  </si>
  <si>
    <t>56,34</t>
  </si>
  <si>
    <t>71,20</t>
  </si>
  <si>
    <t>75,82</t>
  </si>
  <si>
    <t>31,48</t>
  </si>
  <si>
    <t>40,53</t>
  </si>
  <si>
    <t>38,06</t>
  </si>
  <si>
    <t>46,22</t>
  </si>
  <si>
    <t>57,53</t>
  </si>
  <si>
    <t>56,37</t>
  </si>
  <si>
    <t>86,65</t>
  </si>
  <si>
    <t>81,57</t>
  </si>
  <si>
    <t>114,70</t>
  </si>
  <si>
    <t>104,90</t>
  </si>
  <si>
    <t>42,47</t>
  </si>
  <si>
    <t>51,07</t>
  </si>
  <si>
    <t>58,74</t>
  </si>
  <si>
    <t>75,13</t>
  </si>
  <si>
    <t>111,30</t>
  </si>
  <si>
    <t>138,95</t>
  </si>
  <si>
    <t>16,57</t>
  </si>
  <si>
    <t>19,01</t>
  </si>
  <si>
    <t>22,48</t>
  </si>
  <si>
    <t>29,70</t>
  </si>
  <si>
    <t>40,38</t>
  </si>
  <si>
    <t>45,58</t>
  </si>
  <si>
    <t>58,69</t>
  </si>
  <si>
    <t>63,31</t>
  </si>
  <si>
    <t>23,68</t>
  </si>
  <si>
    <t>30,28</t>
  </si>
  <si>
    <t>27,81</t>
  </si>
  <si>
    <t>34,53</t>
  </si>
  <si>
    <t>32,83</t>
  </si>
  <si>
    <t>44,09</t>
  </si>
  <si>
    <t>42,93</t>
  </si>
  <si>
    <t>70,54</t>
  </si>
  <si>
    <t>95,94</t>
  </si>
  <si>
    <t>86,14</t>
  </si>
  <si>
    <t>43,16</t>
  </si>
  <si>
    <t>89,85</t>
  </si>
  <si>
    <t>113,92</t>
  </si>
  <si>
    <t>13,59</t>
  </si>
  <si>
    <t>13,80</t>
  </si>
  <si>
    <t>21,40</t>
  </si>
  <si>
    <t>22,34</t>
  </si>
  <si>
    <t>20,60</t>
  </si>
  <si>
    <t>19,59</t>
  </si>
  <si>
    <t>15,99</t>
  </si>
  <si>
    <t>41,99</t>
  </si>
  <si>
    <t>72,45</t>
  </si>
  <si>
    <t>108,07</t>
  </si>
  <si>
    <t>156,73</t>
  </si>
  <si>
    <t>32,63</t>
  </si>
  <si>
    <t>45,39</t>
  </si>
  <si>
    <t>53,89</t>
  </si>
  <si>
    <t>72,41</t>
  </si>
  <si>
    <t>109,16</t>
  </si>
  <si>
    <t>158,96</t>
  </si>
  <si>
    <t>26,61</t>
  </si>
  <si>
    <t>38,55</t>
  </si>
  <si>
    <t>46,08</t>
  </si>
  <si>
    <t>63,43</t>
  </si>
  <si>
    <t>98,40</t>
  </si>
  <si>
    <t>146,45</t>
  </si>
  <si>
    <t>17,92</t>
  </si>
  <si>
    <t>25,89</t>
  </si>
  <si>
    <t>32,38</t>
  </si>
  <si>
    <t>40,67</t>
  </si>
  <si>
    <t>75,56</t>
  </si>
  <si>
    <t>77,42</t>
  </si>
  <si>
    <t>22,51</t>
  </si>
  <si>
    <t>22,64</t>
  </si>
  <si>
    <t>27,41</t>
  </si>
  <si>
    <t>31,18</t>
  </si>
  <si>
    <t>58,54</t>
  </si>
  <si>
    <t>79,65</t>
  </si>
  <si>
    <t>16,49</t>
  </si>
  <si>
    <t>16,62</t>
  </si>
  <si>
    <t>20,58</t>
  </si>
  <si>
    <t>20,57</t>
  </si>
  <si>
    <t>23,37</t>
  </si>
  <si>
    <t>31,65</t>
  </si>
  <si>
    <t>47,78</t>
  </si>
  <si>
    <t>67,14</t>
  </si>
  <si>
    <t>14,47</t>
  </si>
  <si>
    <t>5,92</t>
  </si>
  <si>
    <t>205,84</t>
  </si>
  <si>
    <t>10,09</t>
  </si>
  <si>
    <t>19,16</t>
  </si>
  <si>
    <t>7,42</t>
  </si>
  <si>
    <t>226,46</t>
  </si>
  <si>
    <t>32,61</t>
  </si>
  <si>
    <t>12,74</t>
  </si>
  <si>
    <t>259,44</t>
  </si>
  <si>
    <t>21,45</t>
  </si>
  <si>
    <t>20,23</t>
  </si>
  <si>
    <t>325,47</t>
  </si>
  <si>
    <t>31,23</t>
  </si>
  <si>
    <t>27,66</t>
  </si>
  <si>
    <t>450,70</t>
  </si>
  <si>
    <t>70,10</t>
  </si>
  <si>
    <t>594,31</t>
  </si>
  <si>
    <t>35,30</t>
  </si>
  <si>
    <t>7,87</t>
  </si>
  <si>
    <t>11,42</t>
  </si>
  <si>
    <t>15,24</t>
  </si>
  <si>
    <t>16,24</t>
  </si>
  <si>
    <t>9,48</t>
  </si>
  <si>
    <t>11,20</t>
  </si>
  <si>
    <t>178,70</t>
  </si>
  <si>
    <t>207,52</t>
  </si>
  <si>
    <t>10,44</t>
  </si>
  <si>
    <t>11,77</t>
  </si>
  <si>
    <t>228,14</t>
  </si>
  <si>
    <t>15,27</t>
  </si>
  <si>
    <t>34,29</t>
  </si>
  <si>
    <t>38,59</t>
  </si>
  <si>
    <t>8,05</t>
  </si>
  <si>
    <t>11,44</t>
  </si>
  <si>
    <t>17,54</t>
  </si>
  <si>
    <t>18,54</t>
  </si>
  <si>
    <t>17,53</t>
  </si>
  <si>
    <t>9,62</t>
  </si>
  <si>
    <t>11,34</t>
  </si>
  <si>
    <t>178,84</t>
  </si>
  <si>
    <t>9,09</t>
  </si>
  <si>
    <t>8,74</t>
  </si>
  <si>
    <t>209,01</t>
  </si>
  <si>
    <t>11,93</t>
  </si>
  <si>
    <t>22,33</t>
  </si>
  <si>
    <t>17,98</t>
  </si>
  <si>
    <t>37,00</t>
  </si>
  <si>
    <t>230,85</t>
  </si>
  <si>
    <t>41,61</t>
  </si>
  <si>
    <t>25,38</t>
  </si>
  <si>
    <t>38,74</t>
  </si>
  <si>
    <t>119,36</t>
  </si>
  <si>
    <t>11,81</t>
  </si>
  <si>
    <t>29,22</t>
  </si>
  <si>
    <t>29,23</t>
  </si>
  <si>
    <t>38,66</t>
  </si>
  <si>
    <t>63,23</t>
  </si>
  <si>
    <t>58,61</t>
  </si>
  <si>
    <t>42,23</t>
  </si>
  <si>
    <t>43,39</t>
  </si>
  <si>
    <t>62,92</t>
  </si>
  <si>
    <t>68,00</t>
  </si>
  <si>
    <t>86,03</t>
  </si>
  <si>
    <t>95,83</t>
  </si>
  <si>
    <t>56,22</t>
  </si>
  <si>
    <t>86,38</t>
  </si>
  <si>
    <t>113,70</t>
  </si>
  <si>
    <t>37,89</t>
  </si>
  <si>
    <t>83,13</t>
  </si>
  <si>
    <t>120,78</t>
  </si>
  <si>
    <t>166,45</t>
  </si>
  <si>
    <t>62,85</t>
  </si>
  <si>
    <t>69,96</t>
  </si>
  <si>
    <t>156,20</t>
  </si>
  <si>
    <t>131,50</t>
  </si>
  <si>
    <t>154,47</t>
  </si>
  <si>
    <t>339,18</t>
  </si>
  <si>
    <t>90,60</t>
  </si>
  <si>
    <t>194,43</t>
  </si>
  <si>
    <t>289,87</t>
  </si>
  <si>
    <t>586,96</t>
  </si>
  <si>
    <t>4,42</t>
  </si>
  <si>
    <t>4,20</t>
  </si>
  <si>
    <t>8,33</t>
  </si>
  <si>
    <t>9,11</t>
  </si>
  <si>
    <t>19,21</t>
  </si>
  <si>
    <t>19,10</t>
  </si>
  <si>
    <t>25,86</t>
  </si>
  <si>
    <t>49,01</t>
  </si>
  <si>
    <t>70,67</t>
  </si>
  <si>
    <t>6,41</t>
  </si>
  <si>
    <t>9,08</t>
  </si>
  <si>
    <t>11,06</t>
  </si>
  <si>
    <t>14,95</t>
  </si>
  <si>
    <t>11,47</t>
  </si>
  <si>
    <t>15,74</t>
  </si>
  <si>
    <t>32,43</t>
  </si>
  <si>
    <t>72,98</t>
  </si>
  <si>
    <t>46,54</t>
  </si>
  <si>
    <t>90,94</t>
  </si>
  <si>
    <t>63,59</t>
  </si>
  <si>
    <t>180,65</t>
  </si>
  <si>
    <t>9,43</t>
  </si>
  <si>
    <t>16,44</t>
  </si>
  <si>
    <t>17,26</t>
  </si>
  <si>
    <t>20,88</t>
  </si>
  <si>
    <t>38,63</t>
  </si>
  <si>
    <t>57,44</t>
  </si>
  <si>
    <t>50,22</t>
  </si>
  <si>
    <t>94,13</t>
  </si>
  <si>
    <t>83,40</t>
  </si>
  <si>
    <t>147,84</t>
  </si>
  <si>
    <t>117,65</t>
  </si>
  <si>
    <t>18,53</t>
  </si>
  <si>
    <t>32,08</t>
  </si>
  <si>
    <t>41,68</t>
  </si>
  <si>
    <t>48,29</t>
  </si>
  <si>
    <t>19,58</t>
  </si>
  <si>
    <t>23,33</t>
  </si>
  <si>
    <t>30,44</t>
  </si>
  <si>
    <t>40,24</t>
  </si>
  <si>
    <t>52,37</t>
  </si>
  <si>
    <t>160,00</t>
  </si>
  <si>
    <t>210,28</t>
  </si>
  <si>
    <t>294,40</t>
  </si>
  <si>
    <t>22,13</t>
  </si>
  <si>
    <t>4,97</t>
  </si>
  <si>
    <t>131,21</t>
  </si>
  <si>
    <t>12,96</t>
  </si>
  <si>
    <t>159,52</t>
  </si>
  <si>
    <t>16,41</t>
  </si>
  <si>
    <t>31,97</t>
  </si>
  <si>
    <t>135,88</t>
  </si>
  <si>
    <t>7,91</t>
  </si>
  <si>
    <t>9,98</t>
  </si>
  <si>
    <t>13,61</t>
  </si>
  <si>
    <t>19,79</t>
  </si>
  <si>
    <t>28,53</t>
  </si>
  <si>
    <t>141,73</t>
  </si>
  <si>
    <t>171,91</t>
  </si>
  <si>
    <t>9,96</t>
  </si>
  <si>
    <t>13,88</t>
  </si>
  <si>
    <t>36,40</t>
  </si>
  <si>
    <t>74,04</t>
  </si>
  <si>
    <t>161,41</t>
  </si>
  <si>
    <t>205,38</t>
  </si>
  <si>
    <t>15,57</t>
  </si>
  <si>
    <t>28,42</t>
  </si>
  <si>
    <t>37,88</t>
  </si>
  <si>
    <t>48,76</t>
  </si>
  <si>
    <t>65,04</t>
  </si>
  <si>
    <t>209,32</t>
  </si>
  <si>
    <t>276,70</t>
  </si>
  <si>
    <t>414,07</t>
  </si>
  <si>
    <t>116,37</t>
  </si>
  <si>
    <t>25,07</t>
  </si>
  <si>
    <t>15,17</t>
  </si>
  <si>
    <t>34,11</t>
  </si>
  <si>
    <t>38,88</t>
  </si>
  <si>
    <t>37,60</t>
  </si>
  <si>
    <t>33,95</t>
  </si>
  <si>
    <t>7,07</t>
  </si>
  <si>
    <t>13,48</t>
  </si>
  <si>
    <t>5,04</t>
  </si>
  <si>
    <t>9,30</t>
  </si>
  <si>
    <t>16,51</t>
  </si>
  <si>
    <t>17,71</t>
  </si>
  <si>
    <t>31,44</t>
  </si>
  <si>
    <t>3,08</t>
  </si>
  <si>
    <t>17,11</t>
  </si>
  <si>
    <t>25,05</t>
  </si>
  <si>
    <t>23,70</t>
  </si>
  <si>
    <t>83,20</t>
  </si>
  <si>
    <t>124,47</t>
  </si>
  <si>
    <t>2,62</t>
  </si>
  <si>
    <t>12,83</t>
  </si>
  <si>
    <t>9,18</t>
  </si>
  <si>
    <t>3,57</t>
  </si>
  <si>
    <t>3,76</t>
  </si>
  <si>
    <t>7,53</t>
  </si>
  <si>
    <t>11,35</t>
  </si>
  <si>
    <t>35,49</t>
  </si>
  <si>
    <t>56,00</t>
  </si>
  <si>
    <t>88,49</t>
  </si>
  <si>
    <t>4,50</t>
  </si>
  <si>
    <t>7,00</t>
  </si>
  <si>
    <t>18,71</t>
  </si>
  <si>
    <t>31,57</t>
  </si>
  <si>
    <t>59,40</t>
  </si>
  <si>
    <t>89,23</t>
  </si>
  <si>
    <t>140,54</t>
  </si>
  <si>
    <t>5,64</t>
  </si>
  <si>
    <t>22,67</t>
  </si>
  <si>
    <t>8,96</t>
  </si>
  <si>
    <t>55,45</t>
  </si>
  <si>
    <t>88,46</t>
  </si>
  <si>
    <t>6,09</t>
  </si>
  <si>
    <t>11,02</t>
  </si>
  <si>
    <t>19,94</t>
  </si>
  <si>
    <t>25,94</t>
  </si>
  <si>
    <t>58,57</t>
  </si>
  <si>
    <t>82,36</t>
  </si>
  <si>
    <t>124,44</t>
  </si>
  <si>
    <t>9,83</t>
  </si>
  <si>
    <t>9,46</t>
  </si>
  <si>
    <t>16,35</t>
  </si>
  <si>
    <t>23,19</t>
  </si>
  <si>
    <t>32,78</t>
  </si>
  <si>
    <t>63,83</t>
  </si>
  <si>
    <t>88,12</t>
  </si>
  <si>
    <t>140,48</t>
  </si>
  <si>
    <t>181,59</t>
  </si>
  <si>
    <t>93,36</t>
  </si>
  <si>
    <t>167,39</t>
  </si>
  <si>
    <t>187,71</t>
  </si>
  <si>
    <t>91,32</t>
  </si>
  <si>
    <t>152,48</t>
  </si>
  <si>
    <t>9,89</t>
  </si>
  <si>
    <t>11,55</t>
  </si>
  <si>
    <t>11,11</t>
  </si>
  <si>
    <t>12,75</t>
  </si>
  <si>
    <t>10,83</t>
  </si>
  <si>
    <t>14,97</t>
  </si>
  <si>
    <t>16,96</t>
  </si>
  <si>
    <t>28,54</t>
  </si>
  <si>
    <t>24,71</t>
  </si>
  <si>
    <t>10,20</t>
  </si>
  <si>
    <t>11,48</t>
  </si>
  <si>
    <t>15,47</t>
  </si>
  <si>
    <t>14,10</t>
  </si>
  <si>
    <t>18,28</t>
  </si>
  <si>
    <t>20,39</t>
  </si>
  <si>
    <t>16,69</t>
  </si>
  <si>
    <t>19,23</t>
  </si>
  <si>
    <t>18,03</t>
  </si>
  <si>
    <t>29,64</t>
  </si>
  <si>
    <t>25,68</t>
  </si>
  <si>
    <t>27,33</t>
  </si>
  <si>
    <t>17,62</t>
  </si>
  <si>
    <t>15,49</t>
  </si>
  <si>
    <t>19,56</t>
  </si>
  <si>
    <t>18,83</t>
  </si>
  <si>
    <t>25,47</t>
  </si>
  <si>
    <t>27,35</t>
  </si>
  <si>
    <t>21,67</t>
  </si>
  <si>
    <t>23,75</t>
  </si>
  <si>
    <t>35,40</t>
  </si>
  <si>
    <t>17,12</t>
  </si>
  <si>
    <t>19,20</t>
  </si>
  <si>
    <t>22,88</t>
  </si>
  <si>
    <t>21,26</t>
  </si>
  <si>
    <t>21,56</t>
  </si>
  <si>
    <t>34,49</t>
  </si>
  <si>
    <t>42,57</t>
  </si>
  <si>
    <t>17,58</t>
  </si>
  <si>
    <t>18,92</t>
  </si>
  <si>
    <t>20,95</t>
  </si>
  <si>
    <t>32,84</t>
  </si>
  <si>
    <t>32,19</t>
  </si>
  <si>
    <t>49,89</t>
  </si>
  <si>
    <t>53,98</t>
  </si>
  <si>
    <t>51,42</t>
  </si>
  <si>
    <t>62,50</t>
  </si>
  <si>
    <t>74,53</t>
  </si>
  <si>
    <t>128,58</t>
  </si>
  <si>
    <t>137,31</t>
  </si>
  <si>
    <t>139,85</t>
  </si>
  <si>
    <t>159,41</t>
  </si>
  <si>
    <t>FLANGE EM AÇO, DN 15 MM X 1/2'', INSTALADO EM RESERVAÇÃO DE ÁGUA DE EDIFICAÇÃO QUE POSSUA RESERVATÓRIO DE FIBRA/FIBROCIMENTO - FORNECIMENTO E INSTALAÇÃO. AF_06/2016</t>
  </si>
  <si>
    <t>17,84</t>
  </si>
  <si>
    <t>FLANGE EM AÇO, DN 20 MM X 3/4'', INSTALADO EM RESERVAÇÃO DE ÁGUA DE EDIFICAÇÃO QUE POSSUA RESERVATÓRIO DE FIBRA/FIBROCIMENTO - FORNECIMENTO E INSTALAÇÃO. AF_06/2016</t>
  </si>
  <si>
    <t>21,24</t>
  </si>
  <si>
    <t>FLANGE EM AÇO, DN 25 MM X 1'', INSTALADO EM RESERVAÇÃO DE ÁGUA DE EDIFICAÇÃO QUE POSSUA RESERVATÓRIO DE FIBRA/FIBROCIMENTO - FORNECIMENTO E INSTALAÇÃO. AF_06/2016</t>
  </si>
  <si>
    <t>23,81</t>
  </si>
  <si>
    <t>FLANGE EM AÇO, DN 32 MM X 1 1/4'', INSTALADO EM RESERVAÇÃO DE ÁGUA DE EDIFICAÇÃO QUE POSSUA RESERVATÓRIO DE FIBRA/FIBROCIMENTO - FORNECIMENTO E INSTALAÇÃO. AF_06/2016</t>
  </si>
  <si>
    <t>29,78</t>
  </si>
  <si>
    <t>FLANGE EM AÇO, DN 40 MM X 1 1/2'', INSTALADO EM RESERVAÇÃO DE ÁGUA DE EDIFICAÇÃO QUE POSSUA RESERVATÓRIO DE FIBRA/FIBROCIMENTO - FORNECIMENTO E INSTALAÇÃO. AF_06/2016</t>
  </si>
  <si>
    <t>35,28</t>
  </si>
  <si>
    <t>ACOPLAMENTO RÍGIDO EM AÇO, CONEXÃO RANHURADA, DN 50 (2), INSTALADO EM PRUMADAS  FORNECIMENTO E INSTALAÇÃO. AF_12/2015</t>
  </si>
  <si>
    <t>27,68</t>
  </si>
  <si>
    <t>ACOPLAMENTO RÍGIDO EM AÇO, CONEXÃO RANHURADA, DN 65 (2 1/2), INSTALADO EM PRUMADAS  FORNECIMENTO E INSTALAÇÃO. AF_12/2015</t>
  </si>
  <si>
    <t>ACOPLAMENTO RÍGIDO EM AÇO, CONEXÃO RANHURADA, DN 80 (3), INSTALADO EM PRUMADAS  FORNECIMENTO E INSTALAÇÃO. AF_12/2015</t>
  </si>
  <si>
    <t>34,79</t>
  </si>
  <si>
    <t>CURVA 45°, EM AÇO, CONEXÃO RANHURADA, DN 50 (2), INSTALADO EM PRUMADAS  FORNECIMENTO E INSTALAÇÃO. AF_12/2015</t>
  </si>
  <si>
    <t>63,82</t>
  </si>
  <si>
    <t>CURVA 90°, EM AÇO, CONEXÃO RANHURADA, DN 50 (2), INSTALADO EM PRUMADAS  FORNECIMENTO E INSTALAÇÃO. AF_12/2015</t>
  </si>
  <si>
    <t>CURVA 45°, EM AÇO, CONEXÃO RANHURADA, DN 65 (2 1/2), INSTALADO EM PRUMADAS  FORNECIMENTO E INSTALAÇÃO. AF_12/2015</t>
  </si>
  <si>
    <t>74,69</t>
  </si>
  <si>
    <t>CURVA 90°, EM AÇO, CONEXÃO RANHURADA, DN 65 (2 1/2), INSTALADO EM PRUMADAS  FORNECIMENTO E INSTALAÇÃO. AF_12/2015</t>
  </si>
  <si>
    <t>77,03</t>
  </si>
  <si>
    <t>CURVA 45°, EM AÇO, CONEXÃO RANHURADA, DN 80 (3), INSTALADO EM PRUMADAS  FORNECIMENTO E INSTALAÇÃO. AF_12/2015</t>
  </si>
  <si>
    <t>85,48</t>
  </si>
  <si>
    <t>CURVA 90°, EM AÇO, CONEXÃO RANHURADA, DN 80 (3), INSTALADO EM PRUMADAS  FORNECIMENTO E INSTALAÇÃO. AF_12/2015</t>
  </si>
  <si>
    <t>87,99</t>
  </si>
  <si>
    <t>TÊ, EM AÇO, CONEXÃO RANHURADA, DN 50 (2), INSTALADO EM PRUMADAS  FORNECIMENTO E INSTALAÇÃO. AF_12/2015</t>
  </si>
  <si>
    <t>96,81</t>
  </si>
  <si>
    <t>TÊ, EM AÇO, CONEXÃO RANHURADA, DN 65 (2 1/2), INSTALADO EM PRUMADAS  FORNECIMENTO E INSTALAÇÃO. AF_12/2015</t>
  </si>
  <si>
    <t>116,15</t>
  </si>
  <si>
    <t>TÊ, EM AÇO, CONEXÃO RANHURADA, DN 80 (3), INSTALADO EM PRUMADAS  FORNECIMENTO E INSTALAÇÃO. AF_12/2015</t>
  </si>
  <si>
    <t>128,22</t>
  </si>
  <si>
    <t>LUVA, EM AÇO, CONEXÃO SOLDADA, DN 50 (2), INSTALADO EM PRUMADAS  FORNECIMENTO E INSTALAÇÃO. AF_12/2015</t>
  </si>
  <si>
    <t>53,56</t>
  </si>
  <si>
    <t>LUVA COM REDUÇÃO, EM AÇO, CONEXÃO SOLDADA, DN 50 X 40 MM (2" X 1 1/2"), INSTALADO EM PRUMADAS  FORNECIMENTO E INSTALAÇÃO. AF_12/2015</t>
  </si>
  <si>
    <t>61,48</t>
  </si>
  <si>
    <t>LUVA, EM AÇO, CONEXÃO SOLDADA, DN 65 (2 1/2), INSTALADO EM PRUMADAS  FORNECIMENTO E INSTALAÇÃO. AF_12/2015</t>
  </si>
  <si>
    <t>100,82</t>
  </si>
  <si>
    <t>LUVA COM REDUÇÃO, EM AÇO, CONEXÃO SOLDADA, DN 65 X 50 MM (2 1/2" X 2"), INSTALADO EM PRUMADAS  FORNECIMENTO E INSTALAÇÃO. AF_12/2015</t>
  </si>
  <si>
    <t>LUVA, EM AÇO, CONEXÃO SOLDADA, DN 80 (3), INSTALADO EM PRUMADAS  FORNECIMENTO E INSTALAÇÃO. AF_12/2015</t>
  </si>
  <si>
    <t>107,66</t>
  </si>
  <si>
    <t>LUVA COM REDUÇÃO, EM AÇO, CONEXÃO SOLDADA, DN 80 X 65 MM (3" X 2 1/2"), INSTALADO EM PRUMADAS  FORNECIMENTO E INSTALAÇÃO. AF_12/2015</t>
  </si>
  <si>
    <t>129,23</t>
  </si>
  <si>
    <t>CURVA 45°, EM AÇO, CONEXÃO SOLDADA, DN 50 (2), INSTALADO EM PRUMADAS  FORNECIMENTO E INSTALAÇÃO. AF_12/2015</t>
  </si>
  <si>
    <t>86,86</t>
  </si>
  <si>
    <t>CURVA 90°, EM AÇO, CONEXÃO SOLDADA, DN 50 (2), INSTALADO EM PRUMADAS  FORNECIMENTO E INSTALAÇÃO. AF_12/2015</t>
  </si>
  <si>
    <t>91,39</t>
  </si>
  <si>
    <t>CURVA 45°, EM AÇO, CONEXÃO SOLDADA, DN 65 (2 1/2), INSTALADO EM PRUMADAS  FORNECIMENTO E INSTALAÇÃO. AF_12/2015</t>
  </si>
  <si>
    <t>139,88</t>
  </si>
  <si>
    <t>CURVA 90°, EM AÇO, CONEXÃO SOLDADA, DN 65 (2 1/2), INSTALADO EM PRUMADAS  FORNECIMENTO E INSTALAÇÃO. AF_12/2015</t>
  </si>
  <si>
    <t>147,11</t>
  </si>
  <si>
    <t>CURVA 45°, EM AÇO, CONEXÃO SOLDADA, DN 80 (3), INSTALADO EM PRUMADAS  FORNECIMENTO E INSTALAÇÃO. AF_12/2015</t>
  </si>
  <si>
    <t>299,58</t>
  </si>
  <si>
    <t>CURVA 90°, EM AÇO, CONEXÃO SOLDADA, DN 80 (3), INSTALADO EM PRUMADAS  FORNECIMENTO E INSTALAÇÃO. AF_12/2015</t>
  </si>
  <si>
    <t>267,14</t>
  </si>
  <si>
    <t>TÊ, EM AÇO, CONEXÃO SOLDADA, DN 65 (2 1/2"), INSTALADO EM PRUMADAS  FORNECIMENTO E INSTALAÇÃO. AF_12/2015</t>
  </si>
  <si>
    <t>133,99</t>
  </si>
  <si>
    <t>TÊ, EM AÇO, CONEXÃO SOLDADA, DN 65 (2 1/2), INSTALADO EM PRUMADAS  FORNECIMENTO E INSTALAÇÃO. AF_12/2015</t>
  </si>
  <si>
    <t>218,98</t>
  </si>
  <si>
    <t>TÊ, EM AÇO, CONEXÃO SOLDADA, DN 80 (3), INSTALADO EM PRUMADAS  FORNECIMENTO E INSTALAÇÃO. AF_12/2015</t>
  </si>
  <si>
    <t>327,86</t>
  </si>
  <si>
    <t>LUVA, EM AÇO, CONEXÃO SOLDADA, DN 25 (1), INSTALADO EM REDE DE ALIMENTAÇÃO PARA HIDRANTE  FORNECIMENTO E INSTALAÇÃO. AF_12/2015</t>
  </si>
  <si>
    <t>16,68</t>
  </si>
  <si>
    <t>LUVA COM REDUÇÃO, EM AÇO, CONEXÃO SOLDADA, DN 25 X 20 MM (1" X 3/4"), INSTALADO EM REDE DE ALIMENTAÇÃO PARA HIDRANTE  FORNECIMENTO E INSTALAÇÃO. AF_12/2015</t>
  </si>
  <si>
    <t>LUVA, EM AÇO, CONEXÃO SOLDADA, DN 32 (1 1/4), INSTALADO EM REDE DE ALIMENTAÇÃO PARA HIDRANTE  FORNECIMENTO E INSTALAÇÃO. AF_12/2015</t>
  </si>
  <si>
    <t>23,60</t>
  </si>
  <si>
    <t>LUVA COM REDUÇÃO, EM AÇO, CONEXÃO SOLDADA, DN 32 X 25 MM (1 1/4"  X 1"), INSTALADO EM REDE DE ALIMENTAÇÃO PARA HIDRANTE  FORNECIMENTO E INSTALAÇÃO. AF_12/2015</t>
  </si>
  <si>
    <t>27,52</t>
  </si>
  <si>
    <t>LUVA, EM AÇO, CONEXÃO SOLDADA, DN 40 (1 1/2), INSTALADO EM REDE DE ALIMENTAÇÃO PARA HIDRANTE  FORNECIMENTO E INSTALAÇÃO. AF_12/2015</t>
  </si>
  <si>
    <t>29,88</t>
  </si>
  <si>
    <t>LUVA COM REDUÇÃO, EM AÇO, CONEXÃO SOLDADA, DN 40  X 32 MM (1 1/2" X 1 1/4"), INSTALADO EM REDE DE ALIMENTAÇÃO PARA HIDRANTE  FORNECIMENTO E INSTALAÇÃO. AF_12/2015</t>
  </si>
  <si>
    <t>34,89</t>
  </si>
  <si>
    <t>LUVA, EM AÇO, CONEXÃO SOLDADA, DN 50 (2), INSTALADO EM REDE DE ALIMENTAÇÃO PARA HIDRANTE  FORNECIMENTO E INSTALAÇÃO. AF_12/2015</t>
  </si>
  <si>
    <t>43,19</t>
  </si>
  <si>
    <t>LUVA COM REDUÇÃO, EM AÇO, CONEXÃO SOLDADA, DN 50 X 40 MM (2" X 1 1/2"), INSTALADO EM REDE DE ALIMENTAÇÃO PARA HIDRANTE  FORNECIMENTO E INSTALAÇÃO. AF_12/2015</t>
  </si>
  <si>
    <t>51,11</t>
  </si>
  <si>
    <t>LUVA, EM AÇO, CONEXÃO SOLDADA, DN 65 (2 1/2), INSTALADO EM REDE DE ALIMENTAÇÃO PARA HIDRANTE  FORNECIMENTO E INSTALAÇÃO. AF_12/2015</t>
  </si>
  <si>
    <t>76,19</t>
  </si>
  <si>
    <t>LUVA COM REDUÇÃO, EM AÇO, CONEXÃO SOLDADA, DN 65 X 50 MM (2 1/2" X 2"), INSTALADO EM REDE DE ALIMENTAÇÃO PARA HIDRANTE  FORNECIMENTO E INSTALAÇÃO. AF_12/2015</t>
  </si>
  <si>
    <t>92,20</t>
  </si>
  <si>
    <t>LUVA, EM AÇO, CONEXÃO SOLDADA, DN 80 (3), INSTALADO EM REDE DE ALIMENTAÇÃO PARA HIDRANTE  FORNECIMENTO E INSTALAÇÃO. AF_12/2015</t>
  </si>
  <si>
    <t>LUVA COM REDUÇÃO, EM AÇO, CONEXÃO SOLDADA, DN 80 X 65 MM (3" X 2 1/2"), INSTALADO EM REDE DE ALIMENTAÇÃO PARA HIDRANTE  FORNECIMENTO E INSTALAÇÃO. AF_12/2015</t>
  </si>
  <si>
    <t>122,39</t>
  </si>
  <si>
    <t>CURVA 45 GRAUS, EM AÇO, CONEXÃO SOLDADA, DN 25 (1), INSTALADO EM REDE DE ALIMENTAÇÃO PARA HIDRANTE  FORNECIMENTO E INSTALAÇÃO. AF_12/2015</t>
  </si>
  <si>
    <t>26,62</t>
  </si>
  <si>
    <t>CURVA 90 GRAUS, EM AÇO, CONEXÃO SOLDADA, DN 25 (1), INSTALADO EM REDE DE ALIMENTAÇÃO PARA HIDRANTE  FORNECIMENTO E INSTALAÇÃO. AF_12/2015</t>
  </si>
  <si>
    <t>CURVA 45 GRAUS, EM AÇO, CONEXÃO SOLDADA, DN 32 (1 1/4), INSTALADO EM REDE DE ALIMENTAÇÃO PARA HIDRANTE  FORNECIMENTO E INSTALAÇÃO. AF_12/2015</t>
  </si>
  <si>
    <t>CURVA 90 GRAUS, EM AÇO, CONEXÃO SOLDADA, DN 32 (1 1/4), INSTALADO EM REDE DE ALIMENTAÇÃO PARA HIDRANTE  FORNECIMENTO E INSTALAÇÃO. AF_12/2015</t>
  </si>
  <si>
    <t>CURVA 45 GRAUS, EM AÇO, CONEXÃO SOLDADA, DN 40 (1 1/2), INSTALADO EM REDE DE ALIMENTAÇÃO PARA HIDRANTE  FORNECIMENTO E INSTALAÇÃO. AF_12/2015</t>
  </si>
  <si>
    <t>52,31</t>
  </si>
  <si>
    <t>CURVA 90 GRAUS, EM AÇO, CONEXÃO SOLDADA, DN 40 (1 1/2), INSTALADO EM REDE DE ALIMENTAÇÃO PARA HIDRANTE  FORNECIMENTO E INSTALAÇÃO. AF_12/2015</t>
  </si>
  <si>
    <t>CURVA 45 GRAUS, EM AÇO, CONEXÃO SOLDADA, DN 50 (2), INSTALADO EM REDE DE ALIMENTAÇÃO PARA HIDRANTE  FORNECIMENTO E INSTALAÇÃO. AF_12/2015</t>
  </si>
  <si>
    <t>71,31</t>
  </si>
  <si>
    <t>CURVA 90 GRAUS, EM AÇO, CONEXÃO SOLDADA, DN 50 (2), INSTALADO EM REDE DE ALIMENTAÇÃO PARA HIDRANTE  FORNECIMENTO E INSTALAÇÃO. AF_12/2015</t>
  </si>
  <si>
    <t>75,84</t>
  </si>
  <si>
    <t>CURVA 45 GRAUS, EM AÇO, CONEXÃO SOLDADA, DN 65 (2 1/2), INSTALADO EM REDE DE ALIMENTAÇÃO PARA HIDRANTE  FORNECIMENTO E INSTALAÇÃO. AF_12/2015</t>
  </si>
  <si>
    <t>126,99</t>
  </si>
  <si>
    <t>CURVA 90 GRAUS, EM AÇO, CONEXÃO SOLDADA, DN 65 (2 1/2), INSTALADO EM REDE DE ALIMENTAÇÃO PARA HIDRANTE  FORNECIMENTO E INSTALAÇÃO. AF_12/2015</t>
  </si>
  <si>
    <t>134,22</t>
  </si>
  <si>
    <t>CURVA 45 GRAUS, EM AÇO, CONEXÃO SOLDADA, DN 80 (3), INSTALADO EM REDE DE ALIMENTAÇÃO PARA HIDRANTE  FORNECIMENTO E INSTALAÇÃO. AF_12/2015</t>
  </si>
  <si>
    <t>289,30</t>
  </si>
  <si>
    <t>CURVA 90 GRAUS, EM AÇO, CONEXÃO SOLDADA, DN 80 (3), INSTALADO EM REDE DE ALIMENTAÇÃO PARA HIDRANTE  FORNECIMENTO E INSTALAÇÃO. AF_12/2015</t>
  </si>
  <si>
    <t>256,86</t>
  </si>
  <si>
    <t>TÊ, EM AÇO, CONEXÃO SOLDADA, DN 25 (1), INSTALADO EM REDE DE ALIMENTAÇÃO PARA HIDRANTE  FORNECIMENTO E INSTALAÇÃO. AF_12/2015</t>
  </si>
  <si>
    <t>40,26</t>
  </si>
  <si>
    <t>TÊ, EM AÇO, CONEXÃO SOLDADA, DN 32 (1 1/4), INSTALADO EM REDE DE ALIMENTAÇÃO PARA HIDRANTE - FORNECIMENTO E INSTALAÇÃO. AF_12/2015</t>
  </si>
  <si>
    <t>58,10</t>
  </si>
  <si>
    <t>TÊ, EM AÇO, CONEXÃO SOLDADA, DN 40 (1 1/2), INSTALADO EM REDE DE ALIMENTAÇÃO PARA HIDRANTE - FORNECIMENTO E INSTALAÇÃO. AF_12/2015</t>
  </si>
  <si>
    <t>74,64</t>
  </si>
  <si>
    <t>TÊ, EM AÇO, CONEXÃO SOLDADA, DN 50 (2"), INSTALADO EM REDE DE ALIMENTAÇÃO PARA HIDRANTE - FORNECIMENTO E INSTALAÇÃO. AF_12/2015</t>
  </si>
  <si>
    <t>113,24</t>
  </si>
  <si>
    <t>TÊ, EM AÇO, CONEXÃO SOLDADA, DN 65 (2 1/2"), INSTALADO EM REDE DE ALIMENTAÇÃO PARA HIDRANTE - FORNECIMENTO E INSTALAÇÃO. AF_12/2015</t>
  </si>
  <si>
    <t>201,76</t>
  </si>
  <si>
    <t>TÊ, EM AÇO, CONEXÃO SOLDADA, DN 80 (3 ), INSTALADO EM REDE DE ALIMENTAÇÃO PARA HIDRANTE - FORNECIMENTO E INSTALAÇÃO. AF_12/2015</t>
  </si>
  <si>
    <t>314,19</t>
  </si>
  <si>
    <t>LUVA, EM AÇO, CONEXÃO SOLDADA, DN 25 (1), INSTALADO EM REDE DE ALIMENTAÇÃO PARA SPRINKLER - FORNECIMENTO E INSTALAÇÃO. AF_12/2015</t>
  </si>
  <si>
    <t>15,01</t>
  </si>
  <si>
    <t>LUVA COM REDUÇÃO, EM AÇO, CONEXÃO SOLDADA, DN 25 X 20 MM (1" X 3/4"), INSTALADO EM REDE DE ALIMENTAÇÃO PARA SPRINKLER - FORNECIMENTO E INSTALAÇÃO. AF_12/2015</t>
  </si>
  <si>
    <t>12,69</t>
  </si>
  <si>
    <t>LUVA, EM AÇO, CONEXÃO SOLDADA, DN 32 (1 1/4), INSTALADO EM REDE DE ALIMENTAÇÃO PARA SPRINKLER - FORNECIMENTO E INSTALAÇÃO. AF_12/2015</t>
  </si>
  <si>
    <t>20,48</t>
  </si>
  <si>
    <t>LUVA COM REDUÇÃO, EM AÇO, CONEXÃO SOLDADA, DN 32 X 25 MM (1 1/4  X 1), INSTALADO EM REDE DE ALIMENTAÇÃO PARA SPRINKLER - FORNECIMENTO E INSTALAÇÃO. AF_12/2015</t>
  </si>
  <si>
    <t>24,56</t>
  </si>
  <si>
    <t>LUVA, EM AÇO, CONEXÃO SOLDADA, DN 40 (1 1/2), INSTALADO EM REDE DE ALIMENTAÇÃO PARA SPRINKLER - FORNECIMENTO E INSTALAÇÃO. AF_12/2015</t>
  </si>
  <si>
    <t>LUVA COM REDUÇÃO, EM AÇO, CONEXÃO SOLDADA, DN 40 X 32 MM (1 1/2 X 1 1/4), INSTALADO EM REDE DE ALIMENTAÇÃO PARA SPRINKLER - FORNECIMENTO E INSTALAÇÃO. AF_12/2015</t>
  </si>
  <si>
    <t>30,50</t>
  </si>
  <si>
    <t>LUVA, EM AÇO, CONEXÃO SOLDADA, DN 50 (2), INSTALADO EM REDE DE ALIMENTAÇÃO PARA SPRINKLER - FORNECIMENTO E INSTALAÇÃO. AF_12/2015</t>
  </si>
  <si>
    <t>36,98</t>
  </si>
  <si>
    <t>LUVA COM REDUÇÃO, EM AÇO, CONEXÃO SOLDADA, DN 50 X 40 MM (2 X 1 1/2), INSTALADO EM REDE DE ALIMENTAÇÃO PARA SPRINKLER - FORNECIMENTO E INSTALAÇÃO. AF_12/2015</t>
  </si>
  <si>
    <t>44,90</t>
  </si>
  <si>
    <t>LUVA, EM AÇO, CONEXÃO SOLDADA, DN 65 (2 1/2), INSTALADO EM REDE DE ALIMENTAÇÃO PARA SPRINKLER - FORNECIMENTO E INSTALAÇÃO. AF_12/2015</t>
  </si>
  <si>
    <t>67,29</t>
  </si>
  <si>
    <t>LUVA COM REDUÇÃO, EM AÇO, CONEXÃO SOLDADA, DN 65 X 50 MM (2 1/2 X 2), INSTALADO EM REDE DE ALIMENTAÇÃO PARA SPRINKLER - FORNECIMENTO E INSTALAÇÃO. AF_12/2015</t>
  </si>
  <si>
    <t>83,30</t>
  </si>
  <si>
    <t>LUVA, EM AÇO, CONEXÃO SOLDADA, DN 80 (3), INSTALADO EM REDE DE ALIMENTAÇÃO PARA SPRINKLER - FORNECIMENTO E INSTALAÇÃO. AF_12/2015</t>
  </si>
  <si>
    <t>89,12</t>
  </si>
  <si>
    <t>LUVA COM REDUÇÃO, EM AÇO, CONEXÃO SOLDADA, DN 80 X 65 MM (3 X 2 1/2), INSTALADO EM REDE DE ALIMENTAÇÃO PARA SPRINKLER - FORNECIMENTO E INSTALAÇÃO. AF_12/2015</t>
  </si>
  <si>
    <t>CURVA 45 GRAUS, EM AÇO, CONEXÃO SOLDADA, DN 25 (1), INSTALADO EM REDE DE ALIMENTAÇÃO PARA SPRINKLER - FORNECIMENTO E INSTALAÇÃO. AF_12/2015</t>
  </si>
  <si>
    <t>CURVA 90 GRAUS, EM AÇO, CONEXÃO SOLDADA, DN 25 (1), INSTALADO EM REDE DE ALIMENTAÇÃO PARA SPRINKLER - FORNECIMENTO E INSTALAÇÃO. AF_12/2018</t>
  </si>
  <si>
    <t>CURVA 45 GRAUS, EM AÇO, CONEXÃO SOLDADA, DN 32 (1 1/4 ), INSTALADO EM REDE DE ALIMENTAÇÃO PARA SPRINKLER - FORNECIMENTO E INSTALAÇÃO. AF_12/2015</t>
  </si>
  <si>
    <t>33,47</t>
  </si>
  <si>
    <t>CURVA 90 GRAUS, EM AÇO, CONEXÃO SOLDADA, DN 32 (1 1/4), INSTALADO EM REDE DE ALIMENTAÇÃO PARA SPRINKLER - FORNECIMENTO E INSTALAÇÃO. AF_12/2015</t>
  </si>
  <si>
    <t>CURVA 45 GRAUS, EM AÇO, CONEXÃO SOLDADA, DN 40 (1 1/2), INSTALADO EM REDE DE ALIMENTAÇÃO PARA SPRINKLER - FORNECIMENTO E INSTALAÇÃO. AF_12/2015</t>
  </si>
  <si>
    <t>45,72</t>
  </si>
  <si>
    <t>CURVA 90 GRAUS, EM AÇO, CONEXÃO SOLDADA, DN 40 (1 1/2), INSTALADO EM REDE DE ALIMENTAÇÃO PARA SPRINKLER - FORNECIMENTO E INSTALAÇÃO. AF_12/2015</t>
  </si>
  <si>
    <t>CURVA 45 GRAUS, EM AÇO, CONEXÃO SOLDADA, DN 50 (2), INSTALADO EM REDE DE ALIMENTAÇÃO PARA SPRINKLER - FORNECIMENTO E INSTALAÇÃO. AF_12/2015</t>
  </si>
  <si>
    <t>62,01</t>
  </si>
  <si>
    <t>CURVA 90 GRAUS, EM AÇO, CONEXÃO SOLDADA, DN 50 (2), INSTALADO EM REDE DE ALIMENTAÇÃO PARA SPRINKLER - FORNECIMENTO E INSTALAÇÃO. AF_12/2015</t>
  </si>
  <si>
    <t>66,54</t>
  </si>
  <si>
    <t>CURVA 45 GRAUS, EM AÇO, CONEXÃO SOLDADA, DN 65 (2 1/2), INSTALADO EM REDE DE ALIMENTAÇÃO PARA SPRINKLER - FORNECIMENTO E INSTALAÇÃO. AF_12/2015</t>
  </si>
  <si>
    <t>113,57</t>
  </si>
  <si>
    <t>CURVA 90 GRAUS, EM AÇO, CONEXÃO SOLDADA, DN 65 (2 1/2), INSTALADO EM REDE DE ALIMENTAÇÃO PARA SPRINKLER - FORNECIMENTO E INSTALAÇÃO. AF_12/2015</t>
  </si>
  <si>
    <t>120,80</t>
  </si>
  <si>
    <t>CURVA 45 GRAUS, EM AÇO, CONEXÃO SOLDADA, DN 80 (3), INSTALADO EM REDE DE ALIMENTAÇÃO PARA SPRINKLER - FORNECIMENTO E INSTALAÇÃO. AF_12/2015</t>
  </si>
  <si>
    <t>271,79</t>
  </si>
  <si>
    <t>CURVA 90 GRAUS, EM AÇO, CONEXÃO SOLDADA, DN 80 (3), INSTALADO EM REDE DE ALIMENTAÇÃO PARA SPRINKLER - FORNECIMENTO E INSTALAÇÃO. AF_12/2015</t>
  </si>
  <si>
    <t>239,35</t>
  </si>
  <si>
    <t>TÊ, EM AÇO, CONEXÃO SOLDADA, DN 25 (1), INSTALADO EM REDE DE ALIMENTAÇÃO PARA SPRINKLER - FORNECIMENTO E INSTALAÇÃO. AF_12/2015</t>
  </si>
  <si>
    <t>36,97</t>
  </si>
  <si>
    <t>TÊ, EM AÇO, CONEXÃO SOLDADA, DN 32 (1 1/4''), INSTALADO EM REDE DE ALIMENTAÇÃO PARA SPRINKLER - FORNECIMENTO E INSTALAÇÃO. AF_12/2015</t>
  </si>
  <si>
    <t>52,19</t>
  </si>
  <si>
    <t>TÊ, EM AÇO, CONEXÃO SOLDADA, DN 40 (1 1/2''), INSTALADO EM REDE DE ALIMENTAÇÃO PARA SPRINKLER - FORNECIMENTO E INSTALAÇÃO. AF_12/2015</t>
  </si>
  <si>
    <t>65,84</t>
  </si>
  <si>
    <t>TÊ, EM AÇO, CONEXÃO SOLDADA, DN 50 (2''), INSTALADO EM REDE DE ALIMENTAÇÃO PARA SPRINKLER - FORNECIMENTO E INSTALAÇÃO. AF_12/2015</t>
  </si>
  <si>
    <t>100,83</t>
  </si>
  <si>
    <t>TÊ, EM AÇO, CONEXÃO SOLDADA, DN 65 (2 1/2''), INSTALADO EM REDE DE ALIMENTAÇÃO PARA SPRINKLER - FORNECIMENTO E INSTALAÇÃO. AF_12/2015</t>
  </si>
  <si>
    <t>186,50</t>
  </si>
  <si>
    <t>TÊ, EM AÇO, CONEXÃO SOLDADA, DN 80 (3''), INSTALADO EM REDE DE ALIMENTAÇÃO PARA SPRINKLER - FORNECIMENTO E INSTALAÇÃO. AF_12/2015</t>
  </si>
  <si>
    <t>290,82</t>
  </si>
  <si>
    <t>LUVA, EM AÇO, CONEXÃO SOLDADA, DN 15 (1/2''), INSTALADO EM RAMAIS E SUB-RAMAIS DE GÁS - FORNECIMENTO E INSTALAÇÃO. AF_12/2015</t>
  </si>
  <si>
    <t>11,74</t>
  </si>
  <si>
    <t>LUVA, EM AÇO, CONEXÃO SOLDADA, DN 20 (3/4''), INSTALADO EM RAMAIS E SUB-RAMAIS DE GÁS - FORNECIMENTO E INSTALAÇÃO. AF_12/2015</t>
  </si>
  <si>
    <t>LUVA COM REDUÇÃO, EM AÇO, CONEXÃO SOLDADA, DN 20 X 15 MM (3/4'' X 1/2''), INSTALADO EM RAMAIS E SUB-RAMAIS DE GÁS - FORNECIMENTO E INSTALAÇÃO. AF_12/2015</t>
  </si>
  <si>
    <t>LUVA, EM AÇO, CONEXÃO SOLDADA, DN 25 (1''), INSTALADO EM RAMAIS E SUB-RAMAIS DE GÁS - FORNECIMENTO E INSTALAÇÃO. AF_12/2015</t>
  </si>
  <si>
    <t>28,04</t>
  </si>
  <si>
    <t>LUVA COM REDUÇÃO, EM AÇO, CONEXÃO SOLDADA, DN 25 X 20 MM (1'' X 3/4''), INSTALADO EM RAMAIS E SUB-RAMAIS DE GÁS - FORNECIMENTO E INSTALAÇÃO. AF_12/2015</t>
  </si>
  <si>
    <t>25,72</t>
  </si>
  <si>
    <t>CURVA 45°, EM AÇO, CONEXÃO SOLDADA, DN 15 (1/2''), INSTALADO EM RAMAIS E SUB-RAMAIS DE GÁS - FORNECIMENTO E INSTALAÇÃO. AF_12/2015</t>
  </si>
  <si>
    <t>16,66</t>
  </si>
  <si>
    <t>CURVA 90°, EM AÇO, CONEXÃO SOLDADA, DN 15 (1/2''), INSTALADO EM RAMAIS E SUB-RAMAIS DE GÁS - FORNECIMENTO E INSTALAÇÃO. AF_12/2015</t>
  </si>
  <si>
    <t>CURVA 45°, EM AÇO, CONEXÃO SOLDADA, DN 20 (3/4''), INSTALADO EM RAMAIS E SUB-RAMAIS DE GÁS - FORNECIMENTO E INSTALAÇÃO. AF_12/2015</t>
  </si>
  <si>
    <t>CURVA 90°, EM AÇO, CONEXÃO SOLDADA, DN 20 (3/4''), INSTALADO EM RAMAIS E SUB-RAMAIS DE GÁS - FORNECIMENTO E INSTALAÇÃO. AF_12/2015</t>
  </si>
  <si>
    <t>CURVA 45°, EM AÇO, CONEXÃO SOLDADA, DN 25 (1''), INSTALADO EM RAMAIS E SUB-RAMAIS DE GÁS - FORNECIMENTO E INSTALAÇÃO. AF_12/2015</t>
  </si>
  <si>
    <t>43,69</t>
  </si>
  <si>
    <t>CURVA 90°, EM AÇO, CONEXÃO SOLDADA, DN 25 (1''), INSTALADO EM RAMAIS E SUB-RAMAIS DE GÁS - FORNECIMENTO E INSTALAÇÃO. AF_12/2015</t>
  </si>
  <si>
    <t>TÊ, EM AÇO, CONEXÃO SOLDADA, DN 15 (1/2''), INSTALADO EM RAMAIS E SUB-RAMAIS DE GÁS - FORNECIMENTO E INSTALAÇÃO. AF_12/2015</t>
  </si>
  <si>
    <t>TÊ, EM AÇO, CONEXÃO SOLDADA, DN 20 (3/4''), INSTALADO EM RAMAIS E SUB-RAMAIS DE GÁS - FORNECIMENTO E INSTALAÇÃO. AF_12/2015</t>
  </si>
  <si>
    <t>35,55</t>
  </si>
  <si>
    <t>TÊ, EM AÇO, CONEXÃO SOLDADA, DN 25 (1''), INSTALADO EM RAMAIS E SUB-RAMAIS DE GÁS - FORNECIMENTO E INSTALAÇÃO. AF_12/2015</t>
  </si>
  <si>
    <t>63,08</t>
  </si>
  <si>
    <t>21,63</t>
  </si>
  <si>
    <t>167,22</t>
  </si>
  <si>
    <t>645,78</t>
  </si>
  <si>
    <t>526,09</t>
  </si>
  <si>
    <t>CAIXA ENTERRADA HIDRÁULICA RETANGULAR EM ALVENARIA COM TIJOLOS CERÂMICOS MACIÇOS, DIMENSÕES INTERNAS: 0,3X0,3X0,3 M PARA REDE DE ESGOTO. AF_05/2018</t>
  </si>
  <si>
    <t>124,94</t>
  </si>
  <si>
    <t>CAIXA ENTERRADA HIDRÁULICA RETANGULAR EM ALVENARIA COM TIJOLOS CERÂMICOS MACIÇOS, DIMENSÕES INTERNAS: 0,4X0,4X0,4 M PARA REDE DE ESGOTO. AF_05/2018</t>
  </si>
  <si>
    <t>198,29</t>
  </si>
  <si>
    <t>CAIXA ENTERRADA HIDRÁULICA RETANGULAR EM ALVENARIA COM TIJOLOS CERÂMICOS MACIÇOS, DIMENSÕES INTERNAS: 0,6X0,6X0,6 M PARA REDE DE ESGOTO. AF_05/2018</t>
  </si>
  <si>
    <t>391,25</t>
  </si>
  <si>
    <t>CAIXA ENTERRADA HIDRÁULICA RETANGULAR EM ALVENARIA COM TIJOLOS CERÂMICOS MACIÇOS, DIMENSÕES INTERNAS: 0,8X0,8X0,6 M PARA REDE DE ESGOTO. AF_05/2018</t>
  </si>
  <si>
    <t>540,08</t>
  </si>
  <si>
    <t>CAIXA ENTERRADA HIDRÁULICA RETANGULAR EM ALVENARIA COM TIJOLOS CERÂMICOS MACIÇOS, DIMENSÕES INTERNAS: 1X1X0,6 M PARA REDE DE ESGOTO. AF_05/2018</t>
  </si>
  <si>
    <t>639,40</t>
  </si>
  <si>
    <t>CAIXA ENTERRADA HIDRÁULICA RETANGULAR, EM ALVENARIA COM BLOCOS DE CONCRETO, DIMENSÕES INTERNAS: 0,4X0,4X0,4 M PARA REDE DE ESGOTO. AF_05/2018</t>
  </si>
  <si>
    <t>160,23</t>
  </si>
  <si>
    <t>CAIXA ENTERRADA HIDRÁULICA RETANGULAR, EM ALVENARIA COM BLOCOS DE CONCRETO, DIMENSÕES INTERNAS: 0,6X0,6X0,6 M PARA REDE DE ESGOTO. AF_05/2018</t>
  </si>
  <si>
    <t>299,87</t>
  </si>
  <si>
    <t>CAIXA ENTERRADA HIDRÁULICA RETANGULAR, EM ALVENARIA COM BLOCOS DE CONCRETO, DIMENSÕES INTERNAS: 0,8X0,8X0,6 M PARA REDE DE ESGOTO. AF_05/2018</t>
  </si>
  <si>
    <t>423,48</t>
  </si>
  <si>
    <t>CAIXA ENTERRADA HIDRÁULICA RETANGULAR, EM ALVENARIA COM BLOCOS DE CONCRETO, DIMENSÕES INTERNAS: 1X1X0,6 M PARA REDE DE ESGOTO. AF_05/2018</t>
  </si>
  <si>
    <t>501,42</t>
  </si>
  <si>
    <t>CAIXA DE GORDURA SIMPLES, CIRCULAR, EM CONCRETO PRÉ-MOLDADO, DIÂMETRO INTERNO = 0,4 M, ALTURA INTERNA = 0,4 M. AF_05/2018</t>
  </si>
  <si>
    <t>54,30</t>
  </si>
  <si>
    <t>CAIXA DE GORDURA DUPLA, CIRCULAR, EM CONCRETO PRÉ-MOLDADO, DIÂMETRO INTERNO = 0,6 M, ALTURA INTERNA = 0,6 M. AF_05/2018</t>
  </si>
  <si>
    <t>113,29</t>
  </si>
  <si>
    <t>CAIXA DE GORDURA SIMPLES (CAPACIDADE: 36L), RETANGULAR, EM ALVENARIA COM TIJOLOS CERÂMICOS MACIÇOS, DIMENSÕES INTERNAS = 0,2X0,4 M, ALTURA INTERNA = 0,8 M. AF_05/2018</t>
  </si>
  <si>
    <t>263,12</t>
  </si>
  <si>
    <t>CAIXA DE GORDURA DUPLA (CAPACIDADE: 126 L), RETANGULAR, EM ALVENARIA COM TIJOLOS CERÂMICOS MACIÇOS, DIMENSÕES INTERNAS = 0,4X0,7 M, ALTURA INTERNA = 0,8 M. AF_05/2018</t>
  </si>
  <si>
    <t>455,57</t>
  </si>
  <si>
    <t>CAIXA DE GORDURA ESPECIAL (CAPACIDADE: 312 L - PARA ATÉ 146 PESSOAS SERVIDAS NO PICO), RETANGULAR, EM ALVENARIA COM TIJOLOS CERÂMICOS MACIÇOS, DIMENSÕES INTERNAS = 0,4X1,2 M, ALTURA INTERNA = 1 M. AF_05/2018</t>
  </si>
  <si>
    <t>753,79</t>
  </si>
  <si>
    <t>CAIXA DE GORDURA SIMPLES (CAPACIDADE: 36 L), RETANGULAR, EM ALVENARIA COM BLOCOS DE CONCRETO, DIMENSÕES INTERNAS = 0,2X0,4 M, ALTURA INTERNA = 0,8 M. AF_05/2018</t>
  </si>
  <si>
    <t>192,01</t>
  </si>
  <si>
    <t>CAIXA DE GORDURA DUPLA (CAPACIDADE: 126 L), RETANGULAR, EM ALVENARIA COM BLOCOS DE CONCRETO, DIMENSÕES INTERNAS = 0,4X0,7 M, ALTURA INTERNA = 0,8 M. AF_05/2018</t>
  </si>
  <si>
    <t>340,94</t>
  </si>
  <si>
    <t>17,01</t>
  </si>
  <si>
    <t>41,26</t>
  </si>
  <si>
    <t>20,83</t>
  </si>
  <si>
    <t>46,51</t>
  </si>
  <si>
    <t>7,83</t>
  </si>
  <si>
    <t>417,50</t>
  </si>
  <si>
    <t>423,16</t>
  </si>
  <si>
    <t>580,23</t>
  </si>
  <si>
    <t>355,61</t>
  </si>
  <si>
    <t>297,70</t>
  </si>
  <si>
    <t>170,25</t>
  </si>
  <si>
    <t>24,65</t>
  </si>
  <si>
    <t>48,60</t>
  </si>
  <si>
    <t>137,25</t>
  </si>
  <si>
    <t>14,74</t>
  </si>
  <si>
    <t>8,42</t>
  </si>
  <si>
    <t>6,32</t>
  </si>
  <si>
    <t>36,31</t>
  </si>
  <si>
    <t>345,37</t>
  </si>
  <si>
    <t>623,64</t>
  </si>
  <si>
    <t>488,78</t>
  </si>
  <si>
    <t>229,98</t>
  </si>
  <si>
    <t>301,62</t>
  </si>
  <si>
    <t>251,03</t>
  </si>
  <si>
    <t>126,18</t>
  </si>
  <si>
    <t>104,20</t>
  </si>
  <si>
    <t>257,73</t>
  </si>
  <si>
    <t>101,37</t>
  </si>
  <si>
    <t>206,47</t>
  </si>
  <si>
    <t>48,30</t>
  </si>
  <si>
    <t>248,33</t>
  </si>
  <si>
    <t>96,58</t>
  </si>
  <si>
    <t>92,38</t>
  </si>
  <si>
    <t>40,89</t>
  </si>
  <si>
    <t>81,43</t>
  </si>
  <si>
    <t>650,38</t>
  </si>
  <si>
    <t>611,82</t>
  </si>
  <si>
    <t>618,64</t>
  </si>
  <si>
    <t>554,59</t>
  </si>
  <si>
    <t>393,52</t>
  </si>
  <si>
    <t>400,34</t>
  </si>
  <si>
    <t>329,29</t>
  </si>
  <si>
    <t>336,11</t>
  </si>
  <si>
    <t>208,16</t>
  </si>
  <si>
    <t>214,98</t>
  </si>
  <si>
    <t>201,84</t>
  </si>
  <si>
    <t>208,66</t>
  </si>
  <si>
    <t>353,63</t>
  </si>
  <si>
    <t>381,68</t>
  </si>
  <si>
    <t>299,84</t>
  </si>
  <si>
    <t>293,52</t>
  </si>
  <si>
    <t>183,20</t>
  </si>
  <si>
    <t>312,03</t>
  </si>
  <si>
    <t>266,10</t>
  </si>
  <si>
    <t>262,61</t>
  </si>
  <si>
    <t>698,72</t>
  </si>
  <si>
    <t>537,37</t>
  </si>
  <si>
    <t>175,87</t>
  </si>
  <si>
    <t>169,55</t>
  </si>
  <si>
    <t>796,22</t>
  </si>
  <si>
    <t>493,51</t>
  </si>
  <si>
    <t>854,05</t>
  </si>
  <si>
    <t>903,71</t>
  </si>
  <si>
    <t>162,08</t>
  </si>
  <si>
    <t>167,35</t>
  </si>
  <si>
    <t>600,11</t>
  </si>
  <si>
    <t>605,38</t>
  </si>
  <si>
    <t>44,23</t>
  </si>
  <si>
    <t>100,92</t>
  </si>
  <si>
    <t>56,03</t>
  </si>
  <si>
    <t>21,35</t>
  </si>
  <si>
    <t>TANQUE SÉPTICO CIRCULAR, EM CONCRETO PRÉ-MOLDADO, DIÂMETRO INTERNO = 1,10 M, ALTURA INTERNA = 2,50 M, VOLUME ÚTIL: 2138,2 L (PARA 5 CONTRIBUINTES). AF_05/2018</t>
  </si>
  <si>
    <t>959,27</t>
  </si>
  <si>
    <t>TANQUE SÉPTICO CIRCULAR, EM CONCRETO PRÉ-MOLDADO, DIÂMETRO INTERNO = 1,40 M, ALTURA INTERNA = 2,50 M, VOLUME ÚTIL: 3463,6 L (PARA 13 CONTRIBUINTES). AF_05/2018</t>
  </si>
  <si>
    <t>1.398,44</t>
  </si>
  <si>
    <t>TANQUE SÉPTICO CIRCULAR, EM CONCRETO PRÉ-MOLDADO, DIÂMETRO INTERNO = 1,88 M, ALTURA INTERNA = 2,50 M, VOLUME ÚTIL: 6245,8 L (PARA 32 CONTRIBUINTES). AF_05/2018</t>
  </si>
  <si>
    <t>2.051,56</t>
  </si>
  <si>
    <t>TANQUE SÉPTICO CIRCULAR, EM CONCRETO PRÉ-MOLDADO, DIÂMETRO INTERNO = 2,38 M, ALTURA INTERNA = 2,50 M, VOLUME ÚTIL: 10009,8 L (PARA 69 CONTRIBUINTES). AF_05/2018</t>
  </si>
  <si>
    <t>2.728,57</t>
  </si>
  <si>
    <t>TANQUE SÉPTICO CIRCULAR, EM CONCRETO PRÉ-MOLDADO, DIÂMETRO INTERNO = 2,38 M, ALTURA INTERNA = 3,0 M, VOLUME ÚTIL: 12234,2 L (PARA 86 CONTRIBUINTES). AF_05/2018</t>
  </si>
  <si>
    <t>3.142,09</t>
  </si>
  <si>
    <t>TANQUE SÉPTICO CIRCULAR, EM CONCRETO PRÉ-MOLDADO, DIÂMETRO INTERNO = 2,88 M, ALTURA INTERNA = 2,50 M, VOLUME ÚTIL: 14657,4 L (PARA 105 CONTRIBUINTES). AF_05/2018</t>
  </si>
  <si>
    <t>4.132,39</t>
  </si>
  <si>
    <t>TANQUE SÉPTICO RETANGULAR, EM ALVENARIA COM TIJOLOS CERÂMICOS MACIÇOS, DIMENSÕES INTERNAS: 1,0 X 2,0 X 1,4 M, VOLUME ÚTIL: 2000 L (PARA 5 CONTRIBUINTES). AF_05/2018</t>
  </si>
  <si>
    <t>3.345,49</t>
  </si>
  <si>
    <t>TANQUE SÉPTICO RETANGULAR, EM ALVENARIA COM TIJOLOS CERÂMICOS MACIÇOS, DIMENSÕES INTERNAS: 1,2 X 2,4 X 1,6 M, VOLUME ÚTIL: 3456 L (PARA 13 CONTRIBUINTES). AF_05/2018</t>
  </si>
  <si>
    <t>4.472,92</t>
  </si>
  <si>
    <t>TANQUE SÉPTICO RETANGULAR, EM ALVENARIA COM TIJOLOS CERÂMICOS MACIÇOS, DIMENSÕES INTERNAS: 1,4 X 3,2 X 1,8 M, VOLUME ÚTIL: 6272 L (PARA 32 CONTRIBUINTES). AF_05/2018</t>
  </si>
  <si>
    <t>6.327,61</t>
  </si>
  <si>
    <t>TANQUE SÉPTICO RETANGULAR, EM ALVENARIA COM TIJOLOS CERÂMICOS MACIÇOS, DIMENSÕES INTERNAS: 1,6 X 4,4 X 1,8 M, VOLUME ÚTIL: 9856 L (PARA 68 CONTRIBUINTES). AF_05/2018</t>
  </si>
  <si>
    <t>8.477,77</t>
  </si>
  <si>
    <t>TANQUE SÉPTICO RETANGULAR, EM ALVENARIA COM TIJOLOS CERÂMICOS MACIÇOS, DIMENSÕES INTERNAS: 1,6 X 4,8 X 2,0 M, VOLUME ÚTIL: 12288 L (PARA 86 CONTRIBUINTES). AF_05/2018</t>
  </si>
  <si>
    <t>9.722,92</t>
  </si>
  <si>
    <t>TANQUE SÉPTICO RETANGULAR, EM ALVENARIA COM TIJOLOS CERÂMICOS MACIÇOS, DIMENSÕES INTERNAS: 1,6 X 4,6 X 2,4 M, VOLUME ÚTIL: 14720 L (PARA 105 CONTRIBUINTES). AF_05/2018</t>
  </si>
  <si>
    <t>10.686,61</t>
  </si>
  <si>
    <t>FILTRO ANAERÓBIO RETANGULAR, EM ALVENARIA COM TIJOLOS CERÂMICOS MACIÇOS, DIMENSÕES INTERNAS: 0,8 X 1,2 X 1,67 M, VOLUME ÚTIL: 1152 L (PARA 5 CONTRIBUINTES). AF_05/2018</t>
  </si>
  <si>
    <t>2.785,37</t>
  </si>
  <si>
    <t>FILTRO ANAERÓBIO RETANGULAR, EM ALVENARIA COM TIJOLOS CERÂMICOS MACIÇOS, DIMENSÕES INTERNAS: 1,2 X 1,8 X 1,67 M, VOLUME ÚTIL: 2592 L (PARA 13 CONTRIBUINTES). AF_05/2018</t>
  </si>
  <si>
    <t>4.346,32</t>
  </si>
  <si>
    <t>FILTRO ANAERÓBIO RETANGULAR, EM ALVENARIA COM TIJOLOS CERÂMICOS MACIÇOS, DIMENSÕES INTERNAS: 1,4 X 3,0 X 1,67 M, VOLUME ÚTIL: 5040 L (PARA 32 CONTRIBUINTES). AF_05/2018</t>
  </si>
  <si>
    <t>6.738,48</t>
  </si>
  <si>
    <t>FILTRO ANAERÓBIO RETANGULAR, EM ALVENARIA COM TIJOLOS CERÂMICOS MACIÇOS, DIMENSÕES INTERNAS: 1,4 X 4,2 X 1,67 M, VOLUME ÚTIL: 7056 L (PARA 67 CONTRIBUINTES). AF_05/2018</t>
  </si>
  <si>
    <t>8.757,08</t>
  </si>
  <si>
    <t>FILTRO ANAERÓBIO RETANGULAR, EM ALVENARIA COM TIJOLOS CERÂMICOS MACIÇOS, DIMENSÕES INTERNAS: 1,6 X 4,6 X 1,67 M, VOLUME ÚTIL: 8832 L (PARA 84 CONTRIBUINTES). AF_05/2018</t>
  </si>
  <si>
    <t>10.084,93</t>
  </si>
  <si>
    <t>FILTRO ANAERÓBIO RETANGULAR, EM ALVENARIA COM TIJOLOS CERÂMICOS MACIÇOS, DIMENSÕES INTERNAS: 1,6 X 5,6 X 1,67 M, VOLUME ÚTIL: 10752 L (PARA 103 CONTRIBUINTES). AF_05/2018</t>
  </si>
  <si>
    <t>11.869,46</t>
  </si>
  <si>
    <t>SUMIDOURO RETANGULAR, EM ALVENARIA COM TIJOLOS CERÂMICOS MACIÇOS, DIMENSÕES INTERNAS: 0,8 X 1,4 X 3,0 M, ÁREA DE INFILTRAÇÃO: 13,2 M² (PARA 5 CONTRIBUINTES). AF_05/2018</t>
  </si>
  <si>
    <t>2.842,12</t>
  </si>
  <si>
    <t>SUMIDOURO RETANGULAR, EM ALVENARIA COM TIJOLOS CERÂMICOS MACIÇOS, DIMENSÕES INTERNAS: 1,0 X 3,0 X 3,0 M, ÁREA DE INFILTRAÇÃO: 25 M² (PARA 10 CONTRIBUINTES). AF_05/2018</t>
  </si>
  <si>
    <t>4.978,79</t>
  </si>
  <si>
    <t>SUMIDOURO RETANGULAR, EM ALVENARIA COM TIJOLOS CERÂMICOS MACIÇOS, DIMENSÕES INTERNAS: 1,6 X 3,4 X 3,0 M, ÁREA DE INFILTRAÇÃO: 32,9 M² (PARA 13 CONTRIBUINTES). AF_05/2018</t>
  </si>
  <si>
    <t>6.400,50</t>
  </si>
  <si>
    <t>SUMIDOURO RETANGULAR, EM ALVENARIA COM TIJOLOS CERÂMICOS MACIÇOS, DIMENSÕES INTERNAS: 1,6 X 5,8 X 3,0 M, ÁREA DE INFILTRAÇÃO: 50 M² (PARA 20 CONTRIBUINTES). AF_05/2018</t>
  </si>
  <si>
    <t>9.480,72</t>
  </si>
  <si>
    <t>TANQUE SÉPTICO RETANGULAR, EM ALVENARIA COM BLOCOS DE CONCRETO, DIMENSÕES INTERNAS: 1,0 X 2,0 X 1,4 M, VOLUME ÚTIL: 2000 L (PARA 5 CONTRIBUINTES). AF_05/2018</t>
  </si>
  <si>
    <t>2.619,86</t>
  </si>
  <si>
    <t>TANQUE SÉPTICO RETANGULAR, EM ALVENARIA COM BLOCOS DE CONCRETO, DIMENSÕES INTERNAS: 1,2 X 2,4 X 1,6 M, VOLUME ÚTIL: 3456 L (PARA 13 CONTRIBUINTES). AF_05/2018</t>
  </si>
  <si>
    <t>3.467,39</t>
  </si>
  <si>
    <t>TANQUE SÉPTICO RETANGULAR, EM ALVENARIA COM BLOCOS DE CONCRETO, DIMENSÕES INTERNAS: 1,4 X 3,2 X 1,8 M, VOLUME ÚTIL: 6272 L (PARA 32 CONTRIBUINTES). AF_05/2018</t>
  </si>
  <si>
    <t>4.873,93</t>
  </si>
  <si>
    <t>TANQUE SÉPTICO RETANGULAR, EM ALVENARIA COM BLOCOS DE CONCRETO, DIMENSÕES INTERNAS: 1,6 X 4,4 X 1,8 M, VOLUME ÚTIL: 9856 L (PARA 68 CONTRIBUINTES). AF_05/2018</t>
  </si>
  <si>
    <t>6.596,13</t>
  </si>
  <si>
    <t>TANQUE SÉPTICO RETANGULAR, EM ALVENARIA COM BLOCOS DE CONCRETO, DIMENSÕES INTERNAS: 1,6 X 4,8 X 2,0 M, VOLUME ÚTIL: 12288 L (PARA 86 CONTRIBUINTES). AF_05/2018</t>
  </si>
  <si>
    <t>7.470,82</t>
  </si>
  <si>
    <t>TANQUE SÉPTICO RETANGULAR, EM ALVENARIA COM BLOCOS DE CONCRETO, DIMENSÕES INTERNAS: 1,6 X 4,6 X 2,4 M, VOLUME ÚTIL: 14720 L (PARA 105 CONTRIBUINTES). AF_05/2018</t>
  </si>
  <si>
    <t>8.023,51</t>
  </si>
  <si>
    <t>FILTRO ANAERÓBIO RETANGULAR, EM ALVENARIA COM BLOCOS DE CONCRETO, DIMENSÕES INTERNAS: 0,8 X 1,2 X 1,67 M, VOLUME ÚTIL: 1152 L (PARA 5 CONTRIBUINTES). AF_05/2018</t>
  </si>
  <si>
    <t>2.232,95</t>
  </si>
  <si>
    <t>FILTRO ANAERÓBIO RETANGULAR, EM ALVENARIA COM BLOCOS DE CONCRETO, DIMENSÕES INTERNAS: 1,2 X 1,8 X 1,67 M, VOLUME ÚTIL: 2592 L (PARA 13 CONTRIBUINTES). AF_05/2018</t>
  </si>
  <si>
    <t>3.527,51</t>
  </si>
  <si>
    <t>FILTRO ANAERÓBIO RETANGULAR, EM ALVENARIA COM BLOCOS DE CONCRETO, DIMENSÕES INTERNAS: 1,4 X 3,0 X 1,67 M, VOLUME ÚTIL: 5040 L (PARA 32 CONTRIBUINTES). AF_05/2018</t>
  </si>
  <si>
    <t>5.536,00</t>
  </si>
  <si>
    <t>FILTRO ANAERÓBIO RETANGULAR, EM ALVENARIA COM BLOCOS DE CONCRETO, DIMENSÕES INTERNAS: 1,4 X 4,2 X 1,67 M, VOLUME ÚTIL: 7056 L (PARA 67 CONTRIBUINTES). AF_05/2018</t>
  </si>
  <si>
    <t>7.149,43</t>
  </si>
  <si>
    <t>FILTRO ANAERÓBIO RETANGULAR, EM ALVENARIA COM BLOCOS DE CONCRETO, DIMENSÕES INTERNAS: 1,6 X 4,6 X 1,67 M, VOLUME ÚTIL: 8832 L (PARA 84 CONTRIBUINTES). AF_05/2018</t>
  </si>
  <si>
    <t>8.389,13</t>
  </si>
  <si>
    <t>FILTRO ANAERÓBIO RETANGULAR, EM ALVENARIA COM BLOCOS DE CONCRETO, DIMENSÕES INTERNAS: 1,6 X 5,6 X 1,67 M, VOLUME ÚTIL: 10752 L (PARA 103 CONTRIBUINTES). AF_05/2018</t>
  </si>
  <si>
    <t>9.900,89</t>
  </si>
  <si>
    <t>SUMIDOURO RETANGULAR, EM ALVENARIA COM BLOCOS DE CONCRETO, DIMENSÕES INTERNAS: 0,8 X 1,4 X 3,0 M, ÁREA DE INFILTRAÇÃO: 13,2 M² (PARA 5 CONTRIBUINTES). AF_05/2018</t>
  </si>
  <si>
    <t>1.891,65</t>
  </si>
  <si>
    <t>SUMIDOURO RETANGULAR, EM ALVENARIA COM BLOCOS DE CONCRETO, DIMENSÕES INTERNAS: 1,0 X 3,0 X 3,0 M, ÁREA DE INFILTRAÇÃO: 25 M² (PARA 10 CONTRIBUINTES). AF_05/2018</t>
  </si>
  <si>
    <t>3.249,37</t>
  </si>
  <si>
    <t>SUMIDOURO RETANGULAR, EM ALVENARIA COM BLOCOS DE CONCRETO, DIMENSÕES INTERNAS: 1,6 X 3,4 X 3,0 M, ÁREA DE INFILTRAÇÃO: 32,9 M² (PARA 13 CONTRIBUINTES). AF_05/2018</t>
  </si>
  <si>
    <t>4.238,30</t>
  </si>
  <si>
    <t>SUMIDOURO RETANGULAR, EM ALVENARIA COM BLOCOS DE CONCRETO, DIMENSÕES INTERNAS: 1,6 X 5,8 X 3,0 M, ÁREA DE INFILTRAÇÃO: 50 M² (PARA 20 CONTRIBUINTES). AF_05/2018</t>
  </si>
  <si>
    <t>6.268,29</t>
  </si>
  <si>
    <t>CAIXA DE GORDURA ESPECIAL (CAPACIDADE: 312 L - PARA ATÉ 146 PESSOAS SERVIDAS NO PICO), RETANGULAR, EM ALVENARIA COM BLOCOS DE CONCRETO, DIMENSÕES INTERNAS = 0,4X1,2 M, ALTURA INTERNA = 1 M. AF_05/2018</t>
  </si>
  <si>
    <t>556,00</t>
  </si>
  <si>
    <t>CAIXA DE GORDURA PEQUENA (CAPACIDADE: 19 L), CIRCULAR, EM PVC, DIÂMETRO INTERNO= 0,3 M. AF_05/2018</t>
  </si>
  <si>
    <t>334,02</t>
  </si>
  <si>
    <t>CAIXA DE INSPEÇÃO PARA ATERRAMENTO, CIRCULAR, EM POLIETILENO, DIÂMETRO INTERNO = 0,3 M. AF_05/2018</t>
  </si>
  <si>
    <t>17,75</t>
  </si>
  <si>
    <t>TAMPA CIRCULAR PARA ESGOTO E DRENAGEM, EM FERRO FUNDIDO, DIÂMETRO INTERNO = 0,6 M. AF_05/2018</t>
  </si>
  <si>
    <t>432,28</t>
  </si>
  <si>
    <t>TAMPA CIRCULAR PARA ESGOTO E DRENAGEM, EM CONCRETO PRÉ-MOLDADO, DIÂMETRO INTERNO = 0,6 M. AF_05/2018</t>
  </si>
  <si>
    <t>81,92</t>
  </si>
  <si>
    <t>96,10</t>
  </si>
  <si>
    <t>161,63</t>
  </si>
  <si>
    <t>177,20</t>
  </si>
  <si>
    <t>50,33</t>
  </si>
  <si>
    <t>53,27</t>
  </si>
  <si>
    <t>70,31</t>
  </si>
  <si>
    <t>81,36</t>
  </si>
  <si>
    <t>108,18</t>
  </si>
  <si>
    <t>212,82</t>
  </si>
  <si>
    <t>356,32</t>
  </si>
  <si>
    <t>67,62</t>
  </si>
  <si>
    <t>85,08</t>
  </si>
  <si>
    <t>117,71</t>
  </si>
  <si>
    <t>132,59</t>
  </si>
  <si>
    <t>176,68</t>
  </si>
  <si>
    <t>255,31</t>
  </si>
  <si>
    <t>330,01</t>
  </si>
  <si>
    <t>503,78</t>
  </si>
  <si>
    <t>49,59</t>
  </si>
  <si>
    <t>52,85</t>
  </si>
  <si>
    <t>79,50</t>
  </si>
  <si>
    <t>108,73</t>
  </si>
  <si>
    <t>188,67</t>
  </si>
  <si>
    <t>236,40</t>
  </si>
  <si>
    <t>402,34</t>
  </si>
  <si>
    <t>54,12</t>
  </si>
  <si>
    <t>164,41</t>
  </si>
  <si>
    <t>72,28</t>
  </si>
  <si>
    <t>186,77</t>
  </si>
  <si>
    <t>34,58</t>
  </si>
  <si>
    <t>13,52</t>
  </si>
  <si>
    <t>234,02</t>
  </si>
  <si>
    <t>23,69</t>
  </si>
  <si>
    <t>24,55</t>
  </si>
  <si>
    <t>389,88</t>
  </si>
  <si>
    <t>199,29</t>
  </si>
  <si>
    <t>31,95</t>
  </si>
  <si>
    <t>34,18</t>
  </si>
  <si>
    <t>23,25</t>
  </si>
  <si>
    <t>20,21</t>
  </si>
  <si>
    <t>33,56</t>
  </si>
  <si>
    <t>46,13</t>
  </si>
  <si>
    <t>47,31</t>
  </si>
  <si>
    <t>86,24</t>
  </si>
  <si>
    <t>41,22</t>
  </si>
  <si>
    <t>53,67</t>
  </si>
  <si>
    <t>65,97</t>
  </si>
  <si>
    <t>108,34</t>
  </si>
  <si>
    <t>234,13</t>
  </si>
  <si>
    <t>68,65</t>
  </si>
  <si>
    <t>70,64</t>
  </si>
  <si>
    <t>27,74</t>
  </si>
  <si>
    <t>34,38</t>
  </si>
  <si>
    <t>32,80</t>
  </si>
  <si>
    <t>69,56</t>
  </si>
  <si>
    <t>67,98</t>
  </si>
  <si>
    <t>114,82</t>
  </si>
  <si>
    <t>39,58</t>
  </si>
  <si>
    <t>41,87</t>
  </si>
  <si>
    <t>47,86</t>
  </si>
  <si>
    <t>59,77</t>
  </si>
  <si>
    <t>66,83</t>
  </si>
  <si>
    <t>90,48</t>
  </si>
  <si>
    <t>113,47</t>
  </si>
  <si>
    <t>119,24</t>
  </si>
  <si>
    <t>313,50</t>
  </si>
  <si>
    <t>377,92</t>
  </si>
  <si>
    <t>469,60</t>
  </si>
  <si>
    <t>181,67</t>
  </si>
  <si>
    <t>267,82</t>
  </si>
  <si>
    <t>349,54</t>
  </si>
  <si>
    <t>129,92</t>
  </si>
  <si>
    <t>234,49</t>
  </si>
  <si>
    <t>348,68</t>
  </si>
  <si>
    <t>456,03</t>
  </si>
  <si>
    <t>91,23</t>
  </si>
  <si>
    <t>96,86</t>
  </si>
  <si>
    <t>118,31</t>
  </si>
  <si>
    <t>59,56</t>
  </si>
  <si>
    <t>103,20</t>
  </si>
  <si>
    <t>74,99</t>
  </si>
  <si>
    <t>24,05</t>
  </si>
  <si>
    <t>39,57</t>
  </si>
  <si>
    <t>8,99</t>
  </si>
  <si>
    <t>16,97</t>
  </si>
  <si>
    <t>19,69</t>
  </si>
  <si>
    <t>14,53</t>
  </si>
  <si>
    <t>1,76</t>
  </si>
  <si>
    <t>3,04</t>
  </si>
  <si>
    <t>4,11</t>
  </si>
  <si>
    <t>2,89</t>
  </si>
  <si>
    <t>18,68</t>
  </si>
  <si>
    <t>20,05</t>
  </si>
  <si>
    <t>2,41</t>
  </si>
  <si>
    <t>8,59</t>
  </si>
  <si>
    <t>7,94</t>
  </si>
  <si>
    <t>7,12</t>
  </si>
  <si>
    <t>2,04</t>
  </si>
  <si>
    <t>2,55</t>
  </si>
  <si>
    <t>6,47</t>
  </si>
  <si>
    <t>8,83</t>
  </si>
  <si>
    <t>4,03</t>
  </si>
  <si>
    <t>3,46</t>
  </si>
  <si>
    <t>3,68</t>
  </si>
  <si>
    <t>9,69</t>
  </si>
  <si>
    <t>1.429,75</t>
  </si>
  <si>
    <t>1.042,10</t>
  </si>
  <si>
    <t>840,11</t>
  </si>
  <si>
    <t>718,18</t>
  </si>
  <si>
    <t>44,43</t>
  </si>
  <si>
    <t>33,44</t>
  </si>
  <si>
    <t>29,15</t>
  </si>
  <si>
    <t>29,47</t>
  </si>
  <si>
    <t>32,01</t>
  </si>
  <si>
    <t>TIL (TUBO DE INSPEÇÃO E LIMPEZA) RADIAL PARA ESGOTO, EM PVC, DN 300 X 200 MM. AF_05/2018</t>
  </si>
  <si>
    <t>1.567,50</t>
  </si>
  <si>
    <t>361,05</t>
  </si>
  <si>
    <t>469,36</t>
  </si>
  <si>
    <t>151,64</t>
  </si>
  <si>
    <t>242,64</t>
  </si>
  <si>
    <t>485,28</t>
  </si>
  <si>
    <t>727,92</t>
  </si>
  <si>
    <t>938,37</t>
  </si>
  <si>
    <t>1.276,19</t>
  </si>
  <si>
    <t>1.426,33</t>
  </si>
  <si>
    <t>375,35</t>
  </si>
  <si>
    <t>487,95</t>
  </si>
  <si>
    <t>750,70</t>
  </si>
  <si>
    <t>1.201,12</t>
  </si>
  <si>
    <t>303,30</t>
  </si>
  <si>
    <t>606,60</t>
  </si>
  <si>
    <t>298,50</t>
  </si>
  <si>
    <t>58,11</t>
  </si>
  <si>
    <t>1.918,74</t>
  </si>
  <si>
    <t>18,19</t>
  </si>
  <si>
    <t>116,69</t>
  </si>
  <si>
    <t>60,00</t>
  </si>
  <si>
    <t>777,23</t>
  </si>
  <si>
    <t>66,37</t>
  </si>
  <si>
    <t>152,06</t>
  </si>
  <si>
    <t>72,69</t>
  </si>
  <si>
    <t>20,74</t>
  </si>
  <si>
    <t>43,17</t>
  </si>
  <si>
    <t>50,32</t>
  </si>
  <si>
    <t>459,99</t>
  </si>
  <si>
    <t>674,03</t>
  </si>
  <si>
    <t>548,70</t>
  </si>
  <si>
    <t>424,17</t>
  </si>
  <si>
    <t>302,74</t>
  </si>
  <si>
    <t>431,35</t>
  </si>
  <si>
    <t>357,41</t>
  </si>
  <si>
    <t>282,84</t>
  </si>
  <si>
    <t>209,96</t>
  </si>
  <si>
    <t>38,65</t>
  </si>
  <si>
    <t>0,32</t>
  </si>
  <si>
    <t>2,81</t>
  </si>
  <si>
    <t>4,51</t>
  </si>
  <si>
    <t>1,44</t>
  </si>
  <si>
    <t>2,08</t>
  </si>
  <si>
    <t>2,28</t>
  </si>
  <si>
    <t>7,72</t>
  </si>
  <si>
    <t>7,76</t>
  </si>
  <si>
    <t>7,96</t>
  </si>
  <si>
    <t>14,30</t>
  </si>
  <si>
    <t>19,38</t>
  </si>
  <si>
    <t>6,89</t>
  </si>
  <si>
    <t>7,17</t>
  </si>
  <si>
    <t>7,92</t>
  </si>
  <si>
    <t>13,32</t>
  </si>
  <si>
    <t>17,39</t>
  </si>
  <si>
    <t>10,46</t>
  </si>
  <si>
    <t>6,24</t>
  </si>
  <si>
    <t>6,17</t>
  </si>
  <si>
    <t>16,16</t>
  </si>
  <si>
    <t>67,47</t>
  </si>
  <si>
    <t>99,91</t>
  </si>
  <si>
    <t>63,97</t>
  </si>
  <si>
    <t>119,27</t>
  </si>
  <si>
    <t>26,18</t>
  </si>
  <si>
    <t>201,53</t>
  </si>
  <si>
    <t>84,04</t>
  </si>
  <si>
    <t>81,21</t>
  </si>
  <si>
    <t>12,14</t>
  </si>
  <si>
    <t>10,10</t>
  </si>
  <si>
    <t>9,93</t>
  </si>
  <si>
    <t>13,24</t>
  </si>
  <si>
    <t>141,60</t>
  </si>
  <si>
    <t>212,40</t>
  </si>
  <si>
    <t>30,58</t>
  </si>
  <si>
    <t>7,39</t>
  </si>
  <si>
    <t>6,19</t>
  </si>
  <si>
    <t>3,70</t>
  </si>
  <si>
    <t>10,17</t>
  </si>
  <si>
    <t>56,01</t>
  </si>
  <si>
    <t>23,86</t>
  </si>
  <si>
    <t>21,60</t>
  </si>
  <si>
    <t>19,42</t>
  </si>
  <si>
    <t>17,61</t>
  </si>
  <si>
    <t>17,02</t>
  </si>
  <si>
    <t>20,52</t>
  </si>
  <si>
    <t>30,61</t>
  </si>
  <si>
    <t>65,27</t>
  </si>
  <si>
    <t>60,16</t>
  </si>
  <si>
    <t>60,83</t>
  </si>
  <si>
    <t>59,02</t>
  </si>
  <si>
    <t>59,84</t>
  </si>
  <si>
    <t>58,43</t>
  </si>
  <si>
    <t>69,31</t>
  </si>
  <si>
    <t>64,19</t>
  </si>
  <si>
    <t>61,93</t>
  </si>
  <si>
    <t>72,02</t>
  </si>
  <si>
    <t>4,85</t>
  </si>
  <si>
    <t>8,09</t>
  </si>
  <si>
    <t>6,37</t>
  </si>
  <si>
    <t>12,29</t>
  </si>
  <si>
    <t>6,88</t>
  </si>
  <si>
    <t>6,51</t>
  </si>
  <si>
    <t>10,87</t>
  </si>
  <si>
    <t>33,96</t>
  </si>
  <si>
    <t>8,41</t>
  </si>
  <si>
    <t>2,10</t>
  </si>
  <si>
    <t>11,32</t>
  </si>
  <si>
    <t>1,34</t>
  </si>
  <si>
    <t>3,14</t>
  </si>
  <si>
    <t>1,65</t>
  </si>
  <si>
    <t>3,83</t>
  </si>
  <si>
    <t>4,27</t>
  </si>
  <si>
    <t>3,80</t>
  </si>
  <si>
    <t>3,33</t>
  </si>
  <si>
    <t>1,11</t>
  </si>
  <si>
    <t>143,91</t>
  </si>
  <si>
    <t>190,21</t>
  </si>
  <si>
    <t>147,18</t>
  </si>
  <si>
    <t>193,51</t>
  </si>
  <si>
    <t>127,55</t>
  </si>
  <si>
    <t>173,87</t>
  </si>
  <si>
    <t>130,83</t>
  </si>
  <si>
    <t>177,14</t>
  </si>
  <si>
    <t>122,07</t>
  </si>
  <si>
    <t>163,32</t>
  </si>
  <si>
    <t>127,39</t>
  </si>
  <si>
    <t>169,30</t>
  </si>
  <si>
    <t>97,35</t>
  </si>
  <si>
    <t>135,00</t>
  </si>
  <si>
    <t>102,28</t>
  </si>
  <si>
    <t>140,79</t>
  </si>
  <si>
    <t>101,36</t>
  </si>
  <si>
    <t>81,11</t>
  </si>
  <si>
    <t>2,92</t>
  </si>
  <si>
    <t>1,57</t>
  </si>
  <si>
    <t>0,86</t>
  </si>
  <si>
    <t>112,12</t>
  </si>
  <si>
    <t>57,84</t>
  </si>
  <si>
    <t>197,44</t>
  </si>
  <si>
    <t>36,52</t>
  </si>
  <si>
    <t>37,45</t>
  </si>
  <si>
    <t>50,49</t>
  </si>
  <si>
    <t>51,55</t>
  </si>
  <si>
    <t>59,53</t>
  </si>
  <si>
    <t>60,76</t>
  </si>
  <si>
    <t>33,19</t>
  </si>
  <si>
    <t>34,12</t>
  </si>
  <si>
    <t>46,70</t>
  </si>
  <si>
    <t>47,76</t>
  </si>
  <si>
    <t>55,76</t>
  </si>
  <si>
    <t>56,99</t>
  </si>
  <si>
    <t>41,75</t>
  </si>
  <si>
    <t>42,68</t>
  </si>
  <si>
    <t>55,83</t>
  </si>
  <si>
    <t>36,21</t>
  </si>
  <si>
    <t>37,14</t>
  </si>
  <si>
    <t>49,82</t>
  </si>
  <si>
    <t>50,88</t>
  </si>
  <si>
    <t>58,98</t>
  </si>
  <si>
    <t>60,21</t>
  </si>
  <si>
    <t>60,89</t>
  </si>
  <si>
    <t>59,28</t>
  </si>
  <si>
    <t>60,39</t>
  </si>
  <si>
    <t>66,11</t>
  </si>
  <si>
    <t>67,05</t>
  </si>
  <si>
    <t>102,71</t>
  </si>
  <si>
    <t>103,92</t>
  </si>
  <si>
    <t>52,40</t>
  </si>
  <si>
    <t>50,82</t>
  </si>
  <si>
    <t>54,89</t>
  </si>
  <si>
    <t>84,52</t>
  </si>
  <si>
    <t>85,73</t>
  </si>
  <si>
    <t>68,20</t>
  </si>
  <si>
    <t>69,07</t>
  </si>
  <si>
    <t>76,26</t>
  </si>
  <si>
    <t>77,20</t>
  </si>
  <si>
    <t>118,53</t>
  </si>
  <si>
    <t>119,74</t>
  </si>
  <si>
    <t>57,02</t>
  </si>
  <si>
    <t>57,89</t>
  </si>
  <si>
    <t>55,50</t>
  </si>
  <si>
    <t>56,61</t>
  </si>
  <si>
    <t>61,09</t>
  </si>
  <si>
    <t>62,03</t>
  </si>
  <si>
    <t>94,12</t>
  </si>
  <si>
    <t>95,33</t>
  </si>
  <si>
    <t>58,07</t>
  </si>
  <si>
    <t>59,73</t>
  </si>
  <si>
    <t>100,19</t>
  </si>
  <si>
    <t>56,89</t>
  </si>
  <si>
    <t>578,64</t>
  </si>
  <si>
    <t>48,81</t>
  </si>
  <si>
    <t>43,20</t>
  </si>
  <si>
    <t>44,97</t>
  </si>
  <si>
    <t>50,95</t>
  </si>
  <si>
    <t>45,55</t>
  </si>
  <si>
    <t>54,61</t>
  </si>
  <si>
    <t>56,57</t>
  </si>
  <si>
    <t>52,79</t>
  </si>
  <si>
    <t>59,82</t>
  </si>
  <si>
    <t>61,78</t>
  </si>
  <si>
    <t>53,86</t>
  </si>
  <si>
    <t>55,82</t>
  </si>
  <si>
    <t>58,09</t>
  </si>
  <si>
    <t>51,75</t>
  </si>
  <si>
    <t>54,25</t>
  </si>
  <si>
    <t>62,10</t>
  </si>
  <si>
    <t>64,60</t>
  </si>
  <si>
    <t>55,72</t>
  </si>
  <si>
    <t>58,22</t>
  </si>
  <si>
    <t>63,33</t>
  </si>
  <si>
    <t>62,33</t>
  </si>
  <si>
    <t>71,10</t>
  </si>
  <si>
    <t>73,88</t>
  </si>
  <si>
    <t>64,20</t>
  </si>
  <si>
    <t>66,98</t>
  </si>
  <si>
    <t>124,97</t>
  </si>
  <si>
    <t>46,43</t>
  </si>
  <si>
    <t>58,30</t>
  </si>
  <si>
    <t>59,22</t>
  </si>
  <si>
    <t>71,72</t>
  </si>
  <si>
    <t>42,89</t>
  </si>
  <si>
    <t>43,68</t>
  </si>
  <si>
    <t>54,45</t>
  </si>
  <si>
    <t>55,68</t>
  </si>
  <si>
    <t>66,62</t>
  </si>
  <si>
    <t>67,78</t>
  </si>
  <si>
    <t>51,06</t>
  </si>
  <si>
    <t>51,85</t>
  </si>
  <si>
    <t>63,42</t>
  </si>
  <si>
    <t>75,74</t>
  </si>
  <si>
    <t>76,90</t>
  </si>
  <si>
    <t>45,76</t>
  </si>
  <si>
    <t>46,55</t>
  </si>
  <si>
    <t>57,67</t>
  </si>
  <si>
    <t>58,59</t>
  </si>
  <si>
    <t>70,00</t>
  </si>
  <si>
    <t>71,16</t>
  </si>
  <si>
    <t>45,86</t>
  </si>
  <si>
    <t>46,52</t>
  </si>
  <si>
    <t>108,89</t>
  </si>
  <si>
    <t>109,06</t>
  </si>
  <si>
    <t>192,59</t>
  </si>
  <si>
    <t>53,15</t>
  </si>
  <si>
    <t>50,91</t>
  </si>
  <si>
    <t>56,53</t>
  </si>
  <si>
    <t>52,80</t>
  </si>
  <si>
    <t>70,57</t>
  </si>
  <si>
    <t>61,34</t>
  </si>
  <si>
    <t>59,33</t>
  </si>
  <si>
    <t>82,10</t>
  </si>
  <si>
    <t>79,70</t>
  </si>
  <si>
    <t>64,87</t>
  </si>
  <si>
    <t>61,21</t>
  </si>
  <si>
    <t>86,47</t>
  </si>
  <si>
    <t>82,01</t>
  </si>
  <si>
    <t>63,41</t>
  </si>
  <si>
    <t>61,18</t>
  </si>
  <si>
    <t>75,90</t>
  </si>
  <si>
    <t>73,32</t>
  </si>
  <si>
    <t>69,67</t>
  </si>
  <si>
    <t>64,64</t>
  </si>
  <si>
    <t>83,69</t>
  </si>
  <si>
    <t>77,92</t>
  </si>
  <si>
    <t>71,79</t>
  </si>
  <si>
    <t>69,80</t>
  </si>
  <si>
    <t>90,13</t>
  </si>
  <si>
    <t>78,21</t>
  </si>
  <si>
    <t>73,42</t>
  </si>
  <si>
    <t>99,79</t>
  </si>
  <si>
    <t>94,21</t>
  </si>
  <si>
    <t>53,23</t>
  </si>
  <si>
    <t>61,57</t>
  </si>
  <si>
    <t>488,69</t>
  </si>
  <si>
    <t>492,44</t>
  </si>
  <si>
    <t>496,19</t>
  </si>
  <si>
    <t>22,26</t>
  </si>
  <si>
    <t>43,62</t>
  </si>
  <si>
    <t>27,96</t>
  </si>
  <si>
    <t>257,29</t>
  </si>
  <si>
    <t>188,05</t>
  </si>
  <si>
    <t>562,70</t>
  </si>
  <si>
    <t>656,00</t>
  </si>
  <si>
    <t>72,56</t>
  </si>
  <si>
    <t>79,74</t>
  </si>
  <si>
    <t>106,13</t>
  </si>
  <si>
    <t>103,12</t>
  </si>
  <si>
    <t>129,50</t>
  </si>
  <si>
    <t>118,83</t>
  </si>
  <si>
    <t>126,48</t>
  </si>
  <si>
    <t>138,40</t>
  </si>
  <si>
    <t>152,87</t>
  </si>
  <si>
    <t>46,40</t>
  </si>
  <si>
    <t>53,44</t>
  </si>
  <si>
    <t>53,81</t>
  </si>
  <si>
    <t>110,15</t>
  </si>
  <si>
    <t>37,66</t>
  </si>
  <si>
    <t>13,20</t>
  </si>
  <si>
    <t>29,26</t>
  </si>
  <si>
    <t>43,71</t>
  </si>
  <si>
    <t>60,37</t>
  </si>
  <si>
    <t>64,94</t>
  </si>
  <si>
    <t>55,55</t>
  </si>
  <si>
    <t>1,22</t>
  </si>
  <si>
    <t>5,82</t>
  </si>
  <si>
    <t>31,17</t>
  </si>
  <si>
    <t>53,22</t>
  </si>
  <si>
    <t>74,90</t>
  </si>
  <si>
    <t>100,54</t>
  </si>
  <si>
    <t>150,92</t>
  </si>
  <si>
    <t>166,77</t>
  </si>
  <si>
    <t>91,71</t>
  </si>
  <si>
    <t>100,37</t>
  </si>
  <si>
    <t>74,02</t>
  </si>
  <si>
    <t>1,54</t>
  </si>
  <si>
    <t>0,75</t>
  </si>
  <si>
    <t>4,71</t>
  </si>
  <si>
    <t>9,01</t>
  </si>
  <si>
    <t>3,56</t>
  </si>
  <si>
    <t>669,97</t>
  </si>
  <si>
    <t>506,80</t>
  </si>
  <si>
    <t>57,65</t>
  </si>
  <si>
    <t>60,54</t>
  </si>
  <si>
    <t>51,48</t>
  </si>
  <si>
    <t>55,24</t>
  </si>
  <si>
    <t>60,61</t>
  </si>
  <si>
    <t>59,25</t>
  </si>
  <si>
    <t>60,35</t>
  </si>
  <si>
    <t>69,68</t>
  </si>
  <si>
    <t>70,87</t>
  </si>
  <si>
    <t>60,02</t>
  </si>
  <si>
    <t>50,09</t>
  </si>
  <si>
    <t>59,16</t>
  </si>
  <si>
    <t>70,98</t>
  </si>
  <si>
    <t>66,27</t>
  </si>
  <si>
    <t>56,12</t>
  </si>
  <si>
    <t>67,65</t>
  </si>
  <si>
    <t>68,83</t>
  </si>
  <si>
    <t>3,13</t>
  </si>
  <si>
    <t>6,91</t>
  </si>
  <si>
    <t>8,32</t>
  </si>
  <si>
    <t>13,87</t>
  </si>
  <si>
    <t>15,29</t>
  </si>
  <si>
    <t>3,89</t>
  </si>
  <si>
    <t>10,38</t>
  </si>
  <si>
    <t>13,41</t>
  </si>
  <si>
    <t>14,83</t>
  </si>
  <si>
    <t>16,43</t>
  </si>
  <si>
    <t>450,77</t>
  </si>
  <si>
    <t>391,06</t>
  </si>
  <si>
    <t>234,97</t>
  </si>
  <si>
    <t>196,55</t>
  </si>
  <si>
    <t>333,38</t>
  </si>
  <si>
    <t>780,29</t>
  </si>
  <si>
    <t>727,23</t>
  </si>
  <si>
    <t>752,81</t>
  </si>
  <si>
    <t>707,37</t>
  </si>
  <si>
    <t>735,67</t>
  </si>
  <si>
    <t>695,02</t>
  </si>
  <si>
    <t>725,25</t>
  </si>
  <si>
    <t>687,49</t>
  </si>
  <si>
    <t>717,81</t>
  </si>
  <si>
    <t>682,14</t>
  </si>
  <si>
    <t>4,80</t>
  </si>
  <si>
    <t>105,72</t>
  </si>
  <si>
    <t>144,76</t>
  </si>
  <si>
    <t>161,27</t>
  </si>
  <si>
    <t>13,62</t>
  </si>
  <si>
    <t>17,04</t>
  </si>
  <si>
    <t>10,00</t>
  </si>
  <si>
    <t>8,20</t>
  </si>
  <si>
    <t>1,20</t>
  </si>
  <si>
    <t>1,81</t>
  </si>
  <si>
    <t>12,72</t>
  </si>
  <si>
    <t>11,07</t>
  </si>
  <si>
    <t>17,13</t>
  </si>
  <si>
    <t>22,60</t>
  </si>
  <si>
    <t>1,83</t>
  </si>
  <si>
    <t>13,33</t>
  </si>
  <si>
    <t>7,23</t>
  </si>
  <si>
    <t>9,86</t>
  </si>
  <si>
    <t>7,40</t>
  </si>
  <si>
    <t>15,72</t>
  </si>
  <si>
    <t>9,14</t>
  </si>
  <si>
    <t>19,52</t>
  </si>
  <si>
    <t>16,54</t>
  </si>
  <si>
    <t>24,16</t>
  </si>
  <si>
    <t>26,59</t>
  </si>
  <si>
    <t>17,74</t>
  </si>
  <si>
    <t>35,95</t>
  </si>
  <si>
    <t>50,26</t>
  </si>
  <si>
    <t>113,25</t>
  </si>
  <si>
    <t>15,48</t>
  </si>
  <si>
    <t>13,89</t>
  </si>
  <si>
    <t>18,96</t>
  </si>
  <si>
    <t>17,20</t>
  </si>
  <si>
    <t>7,95</t>
  </si>
  <si>
    <t>21,09</t>
  </si>
  <si>
    <t>21,41</t>
  </si>
  <si>
    <t>16,12</t>
  </si>
  <si>
    <t>14,33</t>
  </si>
  <si>
    <t>16,91</t>
  </si>
  <si>
    <t>26,98</t>
  </si>
  <si>
    <t>5,56</t>
  </si>
  <si>
    <t>13,63</t>
  </si>
  <si>
    <t>21,53</t>
  </si>
  <si>
    <t>31,50</t>
  </si>
  <si>
    <t>9,26</t>
  </si>
  <si>
    <t>11,89</t>
  </si>
  <si>
    <t>15,91</t>
  </si>
  <si>
    <t>17,78</t>
  </si>
  <si>
    <t>16,14</t>
  </si>
  <si>
    <t>30,24</t>
  </si>
  <si>
    <t>47,34</t>
  </si>
  <si>
    <t>45,64</t>
  </si>
  <si>
    <t>39,63</t>
  </si>
  <si>
    <t>38,90</t>
  </si>
  <si>
    <t>43,64</t>
  </si>
  <si>
    <t>34,15</t>
  </si>
  <si>
    <t>51,62</t>
  </si>
  <si>
    <t>33,41</t>
  </si>
  <si>
    <t>37,62</t>
  </si>
  <si>
    <t>44,06</t>
  </si>
  <si>
    <t>38,93</t>
  </si>
  <si>
    <t>51,13</t>
  </si>
  <si>
    <t>39,80</t>
  </si>
  <si>
    <t>39,62</t>
  </si>
  <si>
    <t>35,97</t>
  </si>
  <si>
    <t>41,49</t>
  </si>
  <si>
    <t>59,14</t>
  </si>
  <si>
    <t>18,69</t>
  </si>
  <si>
    <t>51,40</t>
  </si>
  <si>
    <t>112,19</t>
  </si>
  <si>
    <t>156,22</t>
  </si>
  <si>
    <t>128,66</t>
  </si>
  <si>
    <t>35,16</t>
  </si>
  <si>
    <t>30,34</t>
  </si>
  <si>
    <t>26,33</t>
  </si>
  <si>
    <t>39,79</t>
  </si>
  <si>
    <t>62,02</t>
  </si>
  <si>
    <t>53,05</t>
  </si>
  <si>
    <t>47,21</t>
  </si>
  <si>
    <t>82,71</t>
  </si>
  <si>
    <t>74,22</t>
  </si>
  <si>
    <t>69,12</t>
  </si>
  <si>
    <t>94,34</t>
  </si>
  <si>
    <t>84,63</t>
  </si>
  <si>
    <t>78,61</t>
  </si>
  <si>
    <t>30,10</t>
  </si>
  <si>
    <t>28,14</t>
  </si>
  <si>
    <t>32,23</t>
  </si>
  <si>
    <t>27,47</t>
  </si>
  <si>
    <t>23,46</t>
  </si>
  <si>
    <t>189,45</t>
  </si>
  <si>
    <t>39,39</t>
  </si>
  <si>
    <t>133,70</t>
  </si>
  <si>
    <t>75,57</t>
  </si>
  <si>
    <t>120,83</t>
  </si>
  <si>
    <t>166,29</t>
  </si>
  <si>
    <t>150,42</t>
  </si>
  <si>
    <t>64,04</t>
  </si>
  <si>
    <t>16,86</t>
  </si>
  <si>
    <t>71,26</t>
  </si>
  <si>
    <t>84,47</t>
  </si>
  <si>
    <t>40,50</t>
  </si>
  <si>
    <t>103,29</t>
  </si>
  <si>
    <t>344,54</t>
  </si>
  <si>
    <t>278,96</t>
  </si>
  <si>
    <t>321,95</t>
  </si>
  <si>
    <t>32,29</t>
  </si>
  <si>
    <t>62,81</t>
  </si>
  <si>
    <t>15,53</t>
  </si>
  <si>
    <t>21,83</t>
  </si>
  <si>
    <t>40,21</t>
  </si>
  <si>
    <t>40,70</t>
  </si>
  <si>
    <t>68,44</t>
  </si>
  <si>
    <t>12,85</t>
  </si>
  <si>
    <t>509,15</t>
  </si>
  <si>
    <t>437,43</t>
  </si>
  <si>
    <t>51,38</t>
  </si>
  <si>
    <t>47,09</t>
  </si>
  <si>
    <t>62,64</t>
  </si>
  <si>
    <t>56,91</t>
  </si>
  <si>
    <t>73,04</t>
  </si>
  <si>
    <t>65,88</t>
  </si>
  <si>
    <t>82,90</t>
  </si>
  <si>
    <t>74,30</t>
  </si>
  <si>
    <t>24,02</t>
  </si>
  <si>
    <t>26,77</t>
  </si>
  <si>
    <t>51,91</t>
  </si>
  <si>
    <t>56,94</t>
  </si>
  <si>
    <t>29,49</t>
  </si>
  <si>
    <t>33,31</t>
  </si>
  <si>
    <t>75,26</t>
  </si>
  <si>
    <t>33,91</t>
  </si>
  <si>
    <t>38,62</t>
  </si>
  <si>
    <t>81,61</t>
  </si>
  <si>
    <t>90,20</t>
  </si>
  <si>
    <t>26,82</t>
  </si>
  <si>
    <t>31,14</t>
  </si>
  <si>
    <t>85,77</t>
  </si>
  <si>
    <t>95,61</t>
  </si>
  <si>
    <t>33,64</t>
  </si>
  <si>
    <t>39,51</t>
  </si>
  <si>
    <t>93,13</t>
  </si>
  <si>
    <t>103,84</t>
  </si>
  <si>
    <t>31,37</t>
  </si>
  <si>
    <t>59,26</t>
  </si>
  <si>
    <t>64,29</t>
  </si>
  <si>
    <t>36,86</t>
  </si>
  <si>
    <t>40,68</t>
  </si>
  <si>
    <t>75,64</t>
  </si>
  <si>
    <t>82,63</t>
  </si>
  <si>
    <t>36,27</t>
  </si>
  <si>
    <t>78,22</t>
  </si>
  <si>
    <t>36,87</t>
  </si>
  <si>
    <t>84,57</t>
  </si>
  <si>
    <t>93,16</t>
  </si>
  <si>
    <t>20,29</t>
  </si>
  <si>
    <t>25,06</t>
  </si>
  <si>
    <t>28,81</t>
  </si>
  <si>
    <t>23,12</t>
  </si>
  <si>
    <t>28,07</t>
  </si>
  <si>
    <t>57,76</t>
  </si>
  <si>
    <t>63,15</t>
  </si>
  <si>
    <t>112,39</t>
  </si>
  <si>
    <t>122,23</t>
  </si>
  <si>
    <t>60,93</t>
  </si>
  <si>
    <t>66,80</t>
  </si>
  <si>
    <t>120,42</t>
  </si>
  <si>
    <t>131,13</t>
  </si>
  <si>
    <t>66,76</t>
  </si>
  <si>
    <t>73,51</t>
  </si>
  <si>
    <t>135,16</t>
  </si>
  <si>
    <t>147,48</t>
  </si>
  <si>
    <t>52,97</t>
  </si>
  <si>
    <t>58,36</t>
  </si>
  <si>
    <t>107,60</t>
  </si>
  <si>
    <t>117,44</t>
  </si>
  <si>
    <t>56,15</t>
  </si>
  <si>
    <t>115,64</t>
  </si>
  <si>
    <t>61,97</t>
  </si>
  <si>
    <t>68,72</t>
  </si>
  <si>
    <t>130,37</t>
  </si>
  <si>
    <t>142,69</t>
  </si>
  <si>
    <t>31,42</t>
  </si>
  <si>
    <t>34,96</t>
  </si>
  <si>
    <t>34,56</t>
  </si>
  <si>
    <t>14,25</t>
  </si>
  <si>
    <t>7,65</t>
  </si>
  <si>
    <t>2,64</t>
  </si>
  <si>
    <t>8,37</t>
  </si>
  <si>
    <t>4,36</t>
  </si>
  <si>
    <t>3,88</t>
  </si>
  <si>
    <t>6,42</t>
  </si>
  <si>
    <t>9,24</t>
  </si>
  <si>
    <t>18,16</t>
  </si>
  <si>
    <t>36,73</t>
  </si>
  <si>
    <t>34,94</t>
  </si>
  <si>
    <t>32,94</t>
  </si>
  <si>
    <t>46,61</t>
  </si>
  <si>
    <t>16,04</t>
  </si>
  <si>
    <t>18,73</t>
  </si>
  <si>
    <t>21,52</t>
  </si>
  <si>
    <t>12,01</t>
  </si>
  <si>
    <t>13,37</t>
  </si>
  <si>
    <t>18,15</t>
  </si>
  <si>
    <t>18,49</t>
  </si>
  <si>
    <t>19,50</t>
  </si>
  <si>
    <t>23,85</t>
  </si>
  <si>
    <t>28,12</t>
  </si>
  <si>
    <t>28,64</t>
  </si>
  <si>
    <t>13,95</t>
  </si>
  <si>
    <t>14,12</t>
  </si>
  <si>
    <t>19,75</t>
  </si>
  <si>
    <t>20,45</t>
  </si>
  <si>
    <t>20,94</t>
  </si>
  <si>
    <t>21,94</t>
  </si>
  <si>
    <t>23,96</t>
  </si>
  <si>
    <t>27,14</t>
  </si>
  <si>
    <t>29,34</t>
  </si>
  <si>
    <t>25,76</t>
  </si>
  <si>
    <t>29,13</t>
  </si>
  <si>
    <t>23,28</t>
  </si>
  <si>
    <t>26,65</t>
  </si>
  <si>
    <t>44,74</t>
  </si>
  <si>
    <t>42,63</t>
  </si>
  <si>
    <t>14,17</t>
  </si>
  <si>
    <t>19,46</t>
  </si>
  <si>
    <t>15,08</t>
  </si>
  <si>
    <t>14,18</t>
  </si>
  <si>
    <t>11,70</t>
  </si>
  <si>
    <t>27,53</t>
  </si>
  <si>
    <t>25,43</t>
  </si>
  <si>
    <t>22,55</t>
  </si>
  <si>
    <t>36,57</t>
  </si>
  <si>
    <t>39,37</t>
  </si>
  <si>
    <t>50,59</t>
  </si>
  <si>
    <t>42,69</t>
  </si>
  <si>
    <t>46,46</t>
  </si>
  <si>
    <t>62,90</t>
  </si>
  <si>
    <t>48,84</t>
  </si>
  <si>
    <t>75,22</t>
  </si>
  <si>
    <t>62,94</t>
  </si>
  <si>
    <t>68,14</t>
  </si>
  <si>
    <t>89,54</t>
  </si>
  <si>
    <t>24,03</t>
  </si>
  <si>
    <t>29,92</t>
  </si>
  <si>
    <t>48,51</t>
  </si>
  <si>
    <t>40,23</t>
  </si>
  <si>
    <t>60,19</t>
  </si>
  <si>
    <t>41,29</t>
  </si>
  <si>
    <t>46,15</t>
  </si>
  <si>
    <t>65,71</t>
  </si>
  <si>
    <t>58,85</t>
  </si>
  <si>
    <t>61,47</t>
  </si>
  <si>
    <t>71,35</t>
  </si>
  <si>
    <t>64,76</t>
  </si>
  <si>
    <t>83,03</t>
  </si>
  <si>
    <t>70,34</t>
  </si>
  <si>
    <t>74,75</t>
  </si>
  <si>
    <t>94,71</t>
  </si>
  <si>
    <t>106,28</t>
  </si>
  <si>
    <t>125,52</t>
  </si>
  <si>
    <t>49,75</t>
  </si>
  <si>
    <t>63,17</t>
  </si>
  <si>
    <t>53,17</t>
  </si>
  <si>
    <t>57,47</t>
  </si>
  <si>
    <t>76,85</t>
  </si>
  <si>
    <t>127,23</t>
  </si>
  <si>
    <t>86,62</t>
  </si>
  <si>
    <t>121,21</t>
  </si>
  <si>
    <t>81,39</t>
  </si>
  <si>
    <t>133,39</t>
  </si>
  <si>
    <t>90,67</t>
  </si>
  <si>
    <t>126,07</t>
  </si>
  <si>
    <t>84,13</t>
  </si>
  <si>
    <t>130,34</t>
  </si>
  <si>
    <t>96,47</t>
  </si>
  <si>
    <t>119,57</t>
  </si>
  <si>
    <t>86,52</t>
  </si>
  <si>
    <t>97,13</t>
  </si>
  <si>
    <t>130,72</t>
  </si>
  <si>
    <t>90,90</t>
  </si>
  <si>
    <t>143,93</t>
  </si>
  <si>
    <t>101,20</t>
  </si>
  <si>
    <t>135,57</t>
  </si>
  <si>
    <t>140,86</t>
  </si>
  <si>
    <t>107,01</t>
  </si>
  <si>
    <t>129,09</t>
  </si>
  <si>
    <t>96,01</t>
  </si>
  <si>
    <t>107,80</t>
  </si>
  <si>
    <t>23,40</t>
  </si>
  <si>
    <t>33,90</t>
  </si>
  <si>
    <t>22,12</t>
  </si>
  <si>
    <t>0,77</t>
  </si>
  <si>
    <t>5,66</t>
  </si>
  <si>
    <t>140,52</t>
  </si>
  <si>
    <t>128,50</t>
  </si>
  <si>
    <t>137,13</t>
  </si>
  <si>
    <t>163,89</t>
  </si>
  <si>
    <t>51,87</t>
  </si>
  <si>
    <t>46,30</t>
  </si>
  <si>
    <t>53,82</t>
  </si>
  <si>
    <t>51,37</t>
  </si>
  <si>
    <t>55,31</t>
  </si>
  <si>
    <t>49,25</t>
  </si>
  <si>
    <t>54,03</t>
  </si>
  <si>
    <t>58,47</t>
  </si>
  <si>
    <t>51,10</t>
  </si>
  <si>
    <t>59,63</t>
  </si>
  <si>
    <t>156,28</t>
  </si>
  <si>
    <t>143,60</t>
  </si>
  <si>
    <t>152,23</t>
  </si>
  <si>
    <t>181,25</t>
  </si>
  <si>
    <t>51,72</t>
  </si>
  <si>
    <t>34,04</t>
  </si>
  <si>
    <t>41,43</t>
  </si>
  <si>
    <t>38,98</t>
  </si>
  <si>
    <t>87,46</t>
  </si>
  <si>
    <t>123,22</t>
  </si>
  <si>
    <t>18,50</t>
  </si>
  <si>
    <t>74,27</t>
  </si>
  <si>
    <t>76,30</t>
  </si>
  <si>
    <t>33,94</t>
  </si>
  <si>
    <t>51,67</t>
  </si>
  <si>
    <t>30,45</t>
  </si>
  <si>
    <t>2,37</t>
  </si>
  <si>
    <t>21,73</t>
  </si>
  <si>
    <t>35,22</t>
  </si>
  <si>
    <t>81,69</t>
  </si>
  <si>
    <t>82,95</t>
  </si>
  <si>
    <t>9,80</t>
  </si>
  <si>
    <t>35,34</t>
  </si>
  <si>
    <t>38,83</t>
  </si>
  <si>
    <t>41,18</t>
  </si>
  <si>
    <t>45,02</t>
  </si>
  <si>
    <t>102,53</t>
  </si>
  <si>
    <t>63,47</t>
  </si>
  <si>
    <t>181,15</t>
  </si>
  <si>
    <t>168,44</t>
  </si>
  <si>
    <t>4,60</t>
  </si>
  <si>
    <t>8,88</t>
  </si>
  <si>
    <t>1,67</t>
  </si>
  <si>
    <t>2,00</t>
  </si>
  <si>
    <t>3,69</t>
  </si>
  <si>
    <t>481,54</t>
  </si>
  <si>
    <t>457,77</t>
  </si>
  <si>
    <t>268,98</t>
  </si>
  <si>
    <t>268,20</t>
  </si>
  <si>
    <t>290,18</t>
  </si>
  <si>
    <t>277,69</t>
  </si>
  <si>
    <t>284,22</t>
  </si>
  <si>
    <t>338,22</t>
  </si>
  <si>
    <t>323,90</t>
  </si>
  <si>
    <t>322,67</t>
  </si>
  <si>
    <t>336,96</t>
  </si>
  <si>
    <t>321,80</t>
  </si>
  <si>
    <t>323,19</t>
  </si>
  <si>
    <t>310,83</t>
  </si>
  <si>
    <t>420,42</t>
  </si>
  <si>
    <t>411,69</t>
  </si>
  <si>
    <t>371,97</t>
  </si>
  <si>
    <t>365,25</t>
  </si>
  <si>
    <t>342,76</t>
  </si>
  <si>
    <t>336,07</t>
  </si>
  <si>
    <t>317,84</t>
  </si>
  <si>
    <t>312,20</t>
  </si>
  <si>
    <t>258,97</t>
  </si>
  <si>
    <t>255,45</t>
  </si>
  <si>
    <t>317,25</t>
  </si>
  <si>
    <t>314,69</t>
  </si>
  <si>
    <t>285,89</t>
  </si>
  <si>
    <t>279,73</t>
  </si>
  <si>
    <t>2.424,23</t>
  </si>
  <si>
    <t>2.430,30</t>
  </si>
  <si>
    <t>2.490,08</t>
  </si>
  <si>
    <t>2.479,83</t>
  </si>
  <si>
    <t>2.447,18</t>
  </si>
  <si>
    <t>2.446,44</t>
  </si>
  <si>
    <t>283,27</t>
  </si>
  <si>
    <t>256,10</t>
  </si>
  <si>
    <t>305,53</t>
  </si>
  <si>
    <t>276,14</t>
  </si>
  <si>
    <t>352,32</t>
  </si>
  <si>
    <t>323,24</t>
  </si>
  <si>
    <t>328,11</t>
  </si>
  <si>
    <t>307,14</t>
  </si>
  <si>
    <t>333,42</t>
  </si>
  <si>
    <t>318,40</t>
  </si>
  <si>
    <t>317,21</t>
  </si>
  <si>
    <t>306,63</t>
  </si>
  <si>
    <t>478,58</t>
  </si>
  <si>
    <t>410,56</t>
  </si>
  <si>
    <t>399,09</t>
  </si>
  <si>
    <t>413,37</t>
  </si>
  <si>
    <t>369,42</t>
  </si>
  <si>
    <t>352,77</t>
  </si>
  <si>
    <t>363,27</t>
  </si>
  <si>
    <t>333,29</t>
  </si>
  <si>
    <t>324,61</t>
  </si>
  <si>
    <t>299,66</t>
  </si>
  <si>
    <t>281,99</t>
  </si>
  <si>
    <t>254,57</t>
  </si>
  <si>
    <t>360,26</t>
  </si>
  <si>
    <t>320,53</t>
  </si>
  <si>
    <t>303,40</t>
  </si>
  <si>
    <t>310,73</t>
  </si>
  <si>
    <t>278,55</t>
  </si>
  <si>
    <t>272,21</t>
  </si>
  <si>
    <t>2.385,12</t>
  </si>
  <si>
    <t>2.376,57</t>
  </si>
  <si>
    <t>2.455,15</t>
  </si>
  <si>
    <t>2.438,55</t>
  </si>
  <si>
    <t>2.437,69</t>
  </si>
  <si>
    <t>2.424,18</t>
  </si>
  <si>
    <t>2.397,64</t>
  </si>
  <si>
    <t>357,40</t>
  </si>
  <si>
    <t>372,92</t>
  </si>
  <si>
    <t>423,08</t>
  </si>
  <si>
    <t>416,90</t>
  </si>
  <si>
    <t>426,38</t>
  </si>
  <si>
    <t>411,22</t>
  </si>
  <si>
    <t>404,07</t>
  </si>
  <si>
    <t>507,51</t>
  </si>
  <si>
    <t>460,78</t>
  </si>
  <si>
    <t>429,39</t>
  </si>
  <si>
    <t>403,00</t>
  </si>
  <si>
    <t>353,82</t>
  </si>
  <si>
    <t>410,05</t>
  </si>
  <si>
    <t>376,31</t>
  </si>
  <si>
    <t>2.497,94</t>
  </si>
  <si>
    <t>2.557,81</t>
  </si>
  <si>
    <t>2.522,67</t>
  </si>
  <si>
    <t>899,81</t>
  </si>
  <si>
    <t>896,05</t>
  </si>
  <si>
    <t>892,16</t>
  </si>
  <si>
    <t>1.275,78</t>
  </si>
  <si>
    <t>1.271,90</t>
  </si>
  <si>
    <t>1.271,03</t>
  </si>
  <si>
    <t>2.997,95</t>
  </si>
  <si>
    <t>3.011,33</t>
  </si>
  <si>
    <t>3.020,17</t>
  </si>
  <si>
    <t>4.352,53</t>
  </si>
  <si>
    <t>4.404,51</t>
  </si>
  <si>
    <t>4.427,18</t>
  </si>
  <si>
    <t>3.402,73</t>
  </si>
  <si>
    <t>3.441,38</t>
  </si>
  <si>
    <t>3.454,77</t>
  </si>
  <si>
    <t>1.043,64</t>
  </si>
  <si>
    <t>1.434,00</t>
  </si>
  <si>
    <t>4.583,88</t>
  </si>
  <si>
    <t>3.626,28</t>
  </si>
  <si>
    <t>3.105,29</t>
  </si>
  <si>
    <t>3.111,33</t>
  </si>
  <si>
    <t>914,62</t>
  </si>
  <si>
    <t>905,31</t>
  </si>
  <si>
    <t>710,42</t>
  </si>
  <si>
    <t>315,49</t>
  </si>
  <si>
    <t>385,87</t>
  </si>
  <si>
    <t>327,65</t>
  </si>
  <si>
    <t>401,08</t>
  </si>
  <si>
    <t>289,10</t>
  </si>
  <si>
    <t>364,77</t>
  </si>
  <si>
    <t>319,27</t>
  </si>
  <si>
    <t>523,53</t>
  </si>
  <si>
    <t>408,11</t>
  </si>
  <si>
    <t>46,72</t>
  </si>
  <si>
    <t>59,03</t>
  </si>
  <si>
    <t>17,96</t>
  </si>
  <si>
    <t>23,49</t>
  </si>
  <si>
    <t>0,38</t>
  </si>
  <si>
    <t>0,47</t>
  </si>
  <si>
    <t>0,57</t>
  </si>
  <si>
    <t>0,42</t>
  </si>
  <si>
    <t>9,91</t>
  </si>
  <si>
    <t>19,82</t>
  </si>
  <si>
    <t>24,07</t>
  </si>
  <si>
    <t>0,35</t>
  </si>
  <si>
    <t>0,61</t>
  </si>
  <si>
    <t>14,16</t>
  </si>
  <si>
    <t>0,18</t>
  </si>
  <si>
    <t>60,18</t>
  </si>
  <si>
    <t>73,95</t>
  </si>
  <si>
    <t>39,19</t>
  </si>
  <si>
    <t>17,36</t>
  </si>
  <si>
    <t>113,15</t>
  </si>
  <si>
    <t>152,34</t>
  </si>
  <si>
    <t>21,80</t>
  </si>
  <si>
    <t>208,93</t>
  </si>
  <si>
    <t>134,98</t>
  </si>
  <si>
    <t>34,75</t>
  </si>
  <si>
    <t>20,16</t>
  </si>
  <si>
    <t>1,63</t>
  </si>
  <si>
    <t>0,48</t>
  </si>
  <si>
    <t>0,99</t>
  </si>
  <si>
    <t>1,82</t>
  </si>
  <si>
    <t>0,46</t>
  </si>
  <si>
    <t>10,81</t>
  </si>
  <si>
    <t>12,79</t>
  </si>
  <si>
    <t>23,55</t>
  </si>
  <si>
    <t>38,35</t>
  </si>
  <si>
    <t>265,23</t>
  </si>
  <si>
    <t>98,61</t>
  </si>
  <si>
    <t>118,75</t>
  </si>
  <si>
    <t>267,57</t>
  </si>
  <si>
    <t>543,28</t>
  </si>
  <si>
    <t>343,65</t>
  </si>
  <si>
    <t>1.292,25</t>
  </si>
  <si>
    <t>24,43</t>
  </si>
  <si>
    <t>38,49</t>
  </si>
  <si>
    <t>25,84</t>
  </si>
  <si>
    <t>16,06</t>
  </si>
  <si>
    <t>38,27</t>
  </si>
  <si>
    <t>25,88</t>
  </si>
  <si>
    <t>GUARDA-CORPO EM LAJE PÓS-DESFORMA, PARA ESTRUTURAS EM CONCRETO, COM ESCORAS METÁLICAS ESTRONCADAS NA ESTRUTURA, TRAVESSÕES DE MADEIRA E FECHAMENTO EM TELA DE POLIPROPILENO PARA EDIFICAÇÕES COM ALTURA ATÉ 4 PAVIMENTOS (1 MONTAGEM POR OBRA). AF_11/2017</t>
  </si>
  <si>
    <t>GUARDA-CORPO EM LAJE PÓS-DESFORMA, PARA ESTRUTURAS EM CONCRETO, COM ESCORAS METÁLICAS ESTRONCADAS NA ESTRUTURA, TRAVESSÕES DE MADEIRA E FECHAMENTO EM TELA DE POLIPROPILENO PARA EDIFICAÇÕES ACIMA DE 4 PAVIMENTOS (2 MONTAGENS POR OBRA). AF_11/2017</t>
  </si>
  <si>
    <t>29,45</t>
  </si>
  <si>
    <t>65,16</t>
  </si>
  <si>
    <t>PONTEIRAS DE PROTEÇÃO DE VERGALHÕES EXPOSTOS EM FUNDAÇÕES. AF_11/2017</t>
  </si>
  <si>
    <t>PONTEIRAS DE PROTEÇÃO DE VERGALHÕES EXPOSTOS EM ESTRUTURAS DE CONCRETO ARMADO CONVENCIONAL. AF_11/2017</t>
  </si>
  <si>
    <t>PONTEIRAS DE PROTEÇÃO DE VERGALHÕES EXPOSTOS EM ALVENARIA ESTRUTURAL. AF_11/2017</t>
  </si>
  <si>
    <t>5,11</t>
  </si>
  <si>
    <t>140,56</t>
  </si>
  <si>
    <t>303,61</t>
  </si>
  <si>
    <t>138,46</t>
  </si>
  <si>
    <t>46,77</t>
  </si>
  <si>
    <t>2,21</t>
  </si>
  <si>
    <t>44,27</t>
  </si>
  <si>
    <t>32,06</t>
  </si>
  <si>
    <t>11,24</t>
  </si>
  <si>
    <t>75,58</t>
  </si>
  <si>
    <t>36,83</t>
  </si>
  <si>
    <t>112,85</t>
  </si>
  <si>
    <t>69,26</t>
  </si>
  <si>
    <t>32,93</t>
  </si>
  <si>
    <t>382,83</t>
  </si>
  <si>
    <t>182,07</t>
  </si>
  <si>
    <t>14,61</t>
  </si>
  <si>
    <t>7,69</t>
  </si>
  <si>
    <t>9,06</t>
  </si>
  <si>
    <t>1,90</t>
  </si>
  <si>
    <t>2,80</t>
  </si>
  <si>
    <t>4,91</t>
  </si>
  <si>
    <t>54,39</t>
  </si>
  <si>
    <t>123,32</t>
  </si>
  <si>
    <t>74,63</t>
  </si>
  <si>
    <t>93,50</t>
  </si>
  <si>
    <t>150,53</t>
  </si>
  <si>
    <t>298,37</t>
  </si>
  <si>
    <t>111,22</t>
  </si>
  <si>
    <t>153,01</t>
  </si>
  <si>
    <t>8,01</t>
  </si>
  <si>
    <t>1,00</t>
  </si>
  <si>
    <t>6,52</t>
  </si>
  <si>
    <t>536,56</t>
  </si>
  <si>
    <t>268,28</t>
  </si>
  <si>
    <t>30,22</t>
  </si>
  <si>
    <t>19,90</t>
  </si>
  <si>
    <t>18,31</t>
  </si>
  <si>
    <t>1,42</t>
  </si>
  <si>
    <t>114,01</t>
  </si>
  <si>
    <t>147,54</t>
  </si>
  <si>
    <t>134,14</t>
  </si>
  <si>
    <t>117,36</t>
  </si>
  <si>
    <t>107,30</t>
  </si>
  <si>
    <t>127,42</t>
  </si>
  <si>
    <t>67,07</t>
  </si>
  <si>
    <t>194,49</t>
  </si>
  <si>
    <t>254,86</t>
  </si>
  <si>
    <t>46,94</t>
  </si>
  <si>
    <t>53,65</t>
  </si>
  <si>
    <t>281,68</t>
  </si>
  <si>
    <t>73,77</t>
  </si>
  <si>
    <t>154,25</t>
  </si>
  <si>
    <t>174,37</t>
  </si>
  <si>
    <t>187,79</t>
  </si>
  <si>
    <t>167,67</t>
  </si>
  <si>
    <t>120,72</t>
  </si>
  <si>
    <t>865,19</t>
  </si>
  <si>
    <t>181,08</t>
  </si>
  <si>
    <t>100,60</t>
  </si>
  <si>
    <t>80,47</t>
  </si>
  <si>
    <t>97,24</t>
  </si>
  <si>
    <t>234,74</t>
  </si>
  <si>
    <t>50,29</t>
  </si>
  <si>
    <t>45,00</t>
  </si>
  <si>
    <t>112,31</t>
  </si>
  <si>
    <t>652,21</t>
  </si>
  <si>
    <t>283,87</t>
  </si>
  <si>
    <t>468,04</t>
  </si>
  <si>
    <t>7,13</t>
  </si>
  <si>
    <t>3,66</t>
  </si>
  <si>
    <t>4,29</t>
  </si>
  <si>
    <t>285,57</t>
  </si>
  <si>
    <t>42,28</t>
  </si>
  <si>
    <t>17,00</t>
  </si>
  <si>
    <t>27,84</t>
  </si>
  <si>
    <t>51,81</t>
  </si>
  <si>
    <t>49,38</t>
  </si>
  <si>
    <t>3,67</t>
  </si>
  <si>
    <t>179,57</t>
  </si>
  <si>
    <t>108,42</t>
  </si>
  <si>
    <t>100,61</t>
  </si>
  <si>
    <t>92,67</t>
  </si>
  <si>
    <t>105,64</t>
  </si>
  <si>
    <t>78,35</t>
  </si>
  <si>
    <t>PLANTIO DE ARBUSTO OU  CERCA VIVA. AF_05/2018</t>
  </si>
  <si>
    <t>42,84</t>
  </si>
  <si>
    <t>PLANTIO DE ÁRVORE ORNAMENTAL COM ALTURA DE MUDA MENOR OU IGUAL A 2,00 M. AF_05/2018</t>
  </si>
  <si>
    <t>62,25</t>
  </si>
  <si>
    <t>PLANTIO DE ÁRVORE ORNAMENTAL COM ALTURA DE MUDA MAIOR QUE 2,00 M E MENOR OU IGUAL A 4,00 M. AF_05/2018</t>
  </si>
  <si>
    <t>119,55</t>
  </si>
  <si>
    <t>PLANTIO DE PALMEIRA COM ALTURA DE MUDA MENOR OU IGUAL A 2,00 M. AF_05/2018</t>
  </si>
  <si>
    <t>250,39</t>
  </si>
  <si>
    <t>REVOLVIMENTO E LIMPEZA MANUAL DE SOLO. AF_05/2018</t>
  </si>
  <si>
    <t>APLICAÇÃO DE ADUBO EM SOLO. AF_05/2018</t>
  </si>
  <si>
    <t>APLICAÇÃO DE CALCÁRIO PARA CORREÇÃO DO PH DO SOLO. AF_05/2018</t>
  </si>
  <si>
    <t>ALAMBRADO EM MOURÕES DE CONCRETO, COM TELA DE ARAME GALVANIZADO (INCLUSIVE MURETA EM CONCRETO). AF_05/2018</t>
  </si>
  <si>
    <t>116,82</t>
  </si>
  <si>
    <t>LIMPEZA MANUAL DE VEGETAÇÃO EM TERRENO COM ENXADA.AF_05/2018</t>
  </si>
  <si>
    <t>PLANTIO DE GRAMA EM PAVIMENTO CONCREGRAMA. AF_05/2018</t>
  </si>
  <si>
    <t>PLANTIO DE GRAMA EM PLACAS. AF_05/2018</t>
  </si>
  <si>
    <t>PLANTIO DE FORRAÇÃO. AF_05/2018</t>
  </si>
  <si>
    <t>61,37</t>
  </si>
  <si>
    <t>2,26</t>
  </si>
  <si>
    <t>88,56</t>
  </si>
  <si>
    <t>LIMPEZA MECANIZADA DE CAMADA VEGETAL, VEGETAÇÃO E PEQUENAS ÁRVORES (DIÂMETRO DE TRONCO MENOR QUE 0,20 M), COM TRATOR DE ESTEIRAS.AF_05/2018</t>
  </si>
  <si>
    <t>REMOÇÃO DE RAÍZES REMANESCENTES DE TRONCO DE ÁRVORE COM DIÂMETRO MAIOR OU IGUAL A 0,20 M E MENOR QUE 0,40 M.AF_05/2018</t>
  </si>
  <si>
    <t>51,80</t>
  </si>
  <si>
    <t>REMOÇÃO DE RAÍZES REMANESCENTES DE TRONCO DE ÁRVORE COM DIÂMETRO MAIOR OU IGUAL A 0,40 M E MENOR QUE 0,60 M.AF_05/2018</t>
  </si>
  <si>
    <t>111,51</t>
  </si>
  <si>
    <t>REMOÇÃO DE RAÍZES REMANESCENTES DE TRONCO DE ÁRVORE COM DIÂMETRO MAIOR OU IGUAL A 0,60 M.AF_05/2018</t>
  </si>
  <si>
    <t>CORTE RASO E RECORTE DE ÁRVORE COM DIÂMETRO DE TRONCO MAIOR OU IGUAL A 0,20 M E MENOR QUE 0,40 M.AF_05/2018</t>
  </si>
  <si>
    <t>47,92</t>
  </si>
  <si>
    <t>CORTE RASO E RECORTE DE ÁRVORE COM DIÂMETRO DE TRONCO MAIOR OU IGUAL A 0,40 M E MENOR QUE 0,60 M.AF_05/2018</t>
  </si>
  <si>
    <t>85,38</t>
  </si>
  <si>
    <t>CORTE RASO E RECORTE DE ÁRVORE COM DIÂMETRO DE TRONCO MAIOR OU IGUAL A 0,60 M.AF_05/2018</t>
  </si>
  <si>
    <t>PODA EM ALTURA DE ÁRVORE COM DIÂMETRO DE TRONCO MENOR QUE 0,20 M.AF_05/2018</t>
  </si>
  <si>
    <t>64,43</t>
  </si>
  <si>
    <t>PODA EM ALTURA DE ÁRVORE COM DIÂMETRO DE TRONCO MAIOR OU IGUAL A 0,20 M E MENOR QUE 0,40 M.AF_05/2018</t>
  </si>
  <si>
    <t>174,98</t>
  </si>
  <si>
    <t>PODA EM ALTURA DE ÁRVORE COM DIÂMETRO DE TRONCO MAIOR OU IGUAL A 0,40 M E MENOR QUE 0,60 M.AF_05/2018</t>
  </si>
  <si>
    <t>450,04</t>
  </si>
  <si>
    <t>PODA EM ALTURA DE ÁRVORE COM DIÂMETRO DE TRONCO MAIOR OU IGUAL A 0,60 M.AF_05/2018</t>
  </si>
  <si>
    <t>709,32</t>
  </si>
  <si>
    <t>0,98</t>
  </si>
  <si>
    <t>11,39</t>
  </si>
  <si>
    <t>13,79</t>
  </si>
  <si>
    <t>14,09</t>
  </si>
  <si>
    <t>17,35</t>
  </si>
  <si>
    <t>15,69</t>
  </si>
  <si>
    <t>14,04</t>
  </si>
  <si>
    <t>13,97</t>
  </si>
  <si>
    <t>14,11</t>
  </si>
  <si>
    <t>25,19</t>
  </si>
  <si>
    <t>13,71</t>
  </si>
  <si>
    <t>18,55</t>
  </si>
  <si>
    <t>18,07</t>
  </si>
  <si>
    <t>18,13</t>
  </si>
  <si>
    <t>17,87</t>
  </si>
  <si>
    <t>17,99</t>
  </si>
  <si>
    <t>18,22</t>
  </si>
  <si>
    <t>17,57</t>
  </si>
  <si>
    <t>17,68</t>
  </si>
  <si>
    <t>14,41</t>
  </si>
  <si>
    <t>13,01</t>
  </si>
  <si>
    <t>15,51</t>
  </si>
  <si>
    <t>14,07</t>
  </si>
  <si>
    <t>13,98</t>
  </si>
  <si>
    <t>13,86</t>
  </si>
  <si>
    <t>18,65</t>
  </si>
  <si>
    <t>14,72</t>
  </si>
  <si>
    <t>15,15</t>
  </si>
  <si>
    <t>19,51</t>
  </si>
  <si>
    <t>17,45</t>
  </si>
  <si>
    <t>19,34</t>
  </si>
  <si>
    <t>12,80</t>
  </si>
  <si>
    <t>20,25</t>
  </si>
  <si>
    <t>22,93</t>
  </si>
  <si>
    <t>18,51</t>
  </si>
  <si>
    <t>15,30</t>
  </si>
  <si>
    <t>59,32</t>
  </si>
  <si>
    <t>84,08</t>
  </si>
  <si>
    <t>111,04</t>
  </si>
  <si>
    <t>13,39</t>
  </si>
  <si>
    <t>16,21</t>
  </si>
  <si>
    <t>20,46</t>
  </si>
  <si>
    <t>80,76</t>
  </si>
  <si>
    <t>91,85</t>
  </si>
  <si>
    <t>125,40</t>
  </si>
  <si>
    <t>26,64</t>
  </si>
  <si>
    <t>15,94</t>
  </si>
  <si>
    <t>31,78</t>
  </si>
  <si>
    <t>75,40</t>
  </si>
  <si>
    <t>190,68</t>
  </si>
  <si>
    <t>2.438,06</t>
  </si>
  <si>
    <t>4.083,42</t>
  </si>
  <si>
    <t>3.225,71</t>
  </si>
  <si>
    <t>3.269,48</t>
  </si>
  <si>
    <t>3.382,15</t>
  </si>
  <si>
    <t>2.845,55</t>
  </si>
  <si>
    <t>2.781,96</t>
  </si>
  <si>
    <t>14.204,97</t>
  </si>
  <si>
    <t>2.401,37</t>
  </si>
  <si>
    <t>16.156,74</t>
  </si>
  <si>
    <t>22.055,48</t>
  </si>
  <si>
    <t>10.450,95</t>
  </si>
  <si>
    <t>14.809,95</t>
  </si>
  <si>
    <t>19.553,44</t>
  </si>
  <si>
    <t>3.636,37</t>
  </si>
  <si>
    <t>4.687,98</t>
  </si>
  <si>
    <t>2.850,02</t>
  </si>
  <si>
    <t>0,94</t>
  </si>
  <si>
    <t>8,62</t>
  </si>
  <si>
    <t>27,97</t>
  </si>
  <si>
    <t>127,35</t>
  </si>
  <si>
    <t>144,95</t>
  </si>
  <si>
    <t>198,14</t>
  </si>
  <si>
    <t>52,60</t>
  </si>
  <si>
    <t>74,72</t>
  </si>
  <si>
    <t>98,79</t>
  </si>
  <si>
    <t>59,10</t>
  </si>
  <si>
    <t>7170/insumo</t>
  </si>
  <si>
    <t>1322/insumo</t>
  </si>
  <si>
    <t>Sumidouro Retangular em alvenaria com blocos de concreto 1,6x3,4x3,0</t>
  </si>
  <si>
    <t>Tanque séptico circular em concreto prémoldado, d=2,88, h=2,50</t>
  </si>
  <si>
    <t>20971/insumo</t>
  </si>
  <si>
    <t>20965/insumo</t>
  </si>
  <si>
    <t>21029/insumo</t>
  </si>
  <si>
    <t>Ref.: Tabela de Serviços
SINAPI (MAIOL/2018)                                                                              COM DESONERAÇÃO
e/ou  SEINFRA E ORSE</t>
  </si>
  <si>
    <t>COMPOSIÇÃO DE BDI</t>
  </si>
  <si>
    <t>1ª MEDIÇÃO</t>
  </si>
  <si>
    <t>ACUMULADO</t>
  </si>
  <si>
    <t>SALDO</t>
  </si>
  <si>
    <t>2ª MEDIÇÃO</t>
  </si>
  <si>
    <t>3ª MEDIÇÃO</t>
  </si>
  <si>
    <t>PETERSON FELBER                                                                                                                                                                                                                                    ENG. CIVIL CREA MT014468                                                                                       PERÍODO: 05/11/2019  a  28/07/2020                                                                          DATA: 28/07/2020</t>
  </si>
  <si>
    <t>QUANT. (INICIAL)</t>
  </si>
  <si>
    <t>QUANT. EXECUTADA</t>
  </si>
  <si>
    <t>QUANT. Á EXECUTAR</t>
  </si>
  <si>
    <t>Executado 100% - TP 011/2018 - Contato 023/2019</t>
  </si>
  <si>
    <t>Placa da obra - padrão Governo Federal (SINAPI 74209/001)</t>
  </si>
  <si>
    <t>COMP. PMJ 001</t>
  </si>
  <si>
    <t>CNPJ: 15.359.201/0001-57</t>
  </si>
  <si>
    <t>Travessa Emmanuel, nº 33N, Centro, Juína-MT</t>
  </si>
  <si>
    <t>PROPRIETÁRIO:</t>
  </si>
  <si>
    <t>COMPOSIÇÃO UNITÁRIA DE PREÇO</t>
  </si>
  <si>
    <t>DESCRIÇÃO DO SERVIÇO</t>
  </si>
  <si>
    <t>VALOR UNITÁRIO</t>
  </si>
  <si>
    <t>VALOR TOTAL</t>
  </si>
  <si>
    <t>1.0 - ADMINISTRAÇÃO LOCAL DA OBRA</t>
  </si>
  <si>
    <t>2.0 - SERVIÇOS PRELIMINARES</t>
  </si>
  <si>
    <t>PLACA DE OBRA EM CHAPA DE AÇO GALVANIZADO (REF. SINAPI 11/2019 - 74209/001)</t>
  </si>
  <si>
    <t>INSUMO</t>
  </si>
  <si>
    <t>SARRAFO DE MADEIRA NÃO APARELHADA*2,5 X 7* CM, MAÇARAMDUBA, ANGELIN OU EQUIVALENTE DA REGIÃO</t>
  </si>
  <si>
    <t>PONTALETE DE MADEIRA NÃO APARELHADA *7,5 X 7,5* CM (3X3'') PINUS, MISTA OU EQUIVALENTE DA REGIÃO</t>
  </si>
  <si>
    <t>PLACA DE OBRA (PARA CONSTRUÇÃO CIVIL) EM CHAPA GALVANIZADA *N. 22*, ADESIVADA, DE *2,0 X 1,125* M</t>
  </si>
  <si>
    <t>PREGO DE AÇO POLIDO COM CABEÇA 18 X 30 (2 3/4 X 10)</t>
  </si>
  <si>
    <t>MÃO DE OBRA</t>
  </si>
  <si>
    <t xml:space="preserve">CARPINTEIRO  DE FORMAS COM ENCARGOS COMPLEMENTARES </t>
  </si>
  <si>
    <t>COMPOSIÇÃO</t>
  </si>
  <si>
    <t>CONCRETO MAGRO PARA LASTRO, TRAÇO 1:4,5:4,5 (CIMENTO, AREIA MÉDIA/ BRITA 1) - PREPARO MECÂNICO COM BETONEIRA 400 L. AF_07/2016.</t>
  </si>
  <si>
    <t>TOTAL MATERIAL</t>
  </si>
  <si>
    <t>TOTAL MÃO DE OBRA</t>
  </si>
  <si>
    <t>TOTAL DO ITEM</t>
  </si>
  <si>
    <t>und</t>
  </si>
  <si>
    <t>M²</t>
  </si>
  <si>
    <t>RUA PARIRI - BAIRRO PADRE DUÍLIO</t>
  </si>
  <si>
    <t>PROINFÂNCIA - TIPO 1 - CRECHE NOSSO LAR</t>
  </si>
  <si>
    <t>25 DE NOVEMBRO DE 2022</t>
  </si>
  <si>
    <t>REFERÊNCIA SINAPI DE OUTUBRO/2022 - NÃO DESONERADO</t>
  </si>
  <si>
    <t>COMP. PMJ 002</t>
  </si>
  <si>
    <t>ESPELHO CRISTAL ESP. 4 MM SEM MOLDURA DE MADEIRA (REF. SINAPI 05/2018 - 85005)</t>
  </si>
  <si>
    <t>PARAFUSO FRANCES M16 EM AÇO GALVANIZADO, COMPRIMENTO = 45 MM, DIÂMETRO = 16 MM, CABEÇA ABAULADA</t>
  </si>
  <si>
    <t xml:space="preserve">ESPELHO CRISTAL ESP. 4 MM </t>
  </si>
  <si>
    <t>COMP. PMJ 003</t>
  </si>
  <si>
    <t>Portão de abrir com gradil metálico e tela de aço galvanizado, inclusive pintura - fornecimento e instalação (referência 74238/2)</t>
  </si>
  <si>
    <t>TELA DE ARAME GALV QUADRANGULAR / LOSANGULAR,  FIO 2,11 MM (14 BWG), MALHA  5 X 5 CM, H = 2 M</t>
  </si>
  <si>
    <t>TUBO ACO GALVANIZADO COM COSTURA, CLASSE MEDIA, DN 1.1/2", E = *3,25* MM, PESO *3,61* KG/M (NBR 5580)</t>
  </si>
  <si>
    <t>ELETRODO REVESTIDO AWS - E7018, DIAMETRO IGUAL A 4,00 MM</t>
  </si>
  <si>
    <t>TUBO ACO GALVANIZADO COM COSTURA, CLASSE LEVE, DN 25 MM ( 1"),  E = 2,65 MM,  *2,11* KG/M (NBR 5580)</t>
  </si>
  <si>
    <t>COMP. PMJ 004</t>
  </si>
  <si>
    <t>7219/INSUMO</t>
  </si>
  <si>
    <t>ARAME RECOZIDO 18 BWG, 1,25 MM (0,01 KG/M)</t>
  </si>
  <si>
    <t>CHAPA DE MADEIRA COMPENSADA PLASTIFICADA PARA FORMA DE CONCRETO, DE 2,20 x 1,10 M, E = 10 MM</t>
  </si>
  <si>
    <t>PREGO DE ACO POLIDO COM CABECA 18 X 30 (2 3/4 X 10)</t>
  </si>
  <si>
    <t>TABUA MADEIRA 2A QUALIDADE 2,5 X 30,0CM (1 X 12") NAO APARELHADA</t>
  </si>
  <si>
    <t>TABUA MADEIRA 3A QUALIDADE 2,5 X 23,0CM (1 X 9") NAO APARELHADA</t>
  </si>
  <si>
    <t>COMP. PMJ. 004</t>
  </si>
  <si>
    <t>Pingadeira (chapim) em concreto (Referência SINAPI maio/2018 - Código 71623)</t>
  </si>
  <si>
    <t>COMP. PMJ 005</t>
  </si>
  <si>
    <t>Forro em fibra mineral removível (1250x625x16mm) apoiado sobre perfil metálico "T" invertido 24mm (referência SINAPI maio/2018 Código 96115)</t>
  </si>
  <si>
    <t>ARAME GALVANIZADO 10 BWG, 3,40 MM (0,0713 KG/M)</t>
  </si>
  <si>
    <t>PENDURAL OU PRESILHA REGULADORA, EM AÇO GALVANIZADO , COM CORPO, MOLA E REBITE, PARA PERFIL TIPO CANALETA DE ESTRUTURA EM FORROS DE DRYWALL</t>
  </si>
  <si>
    <t>PARAFUSO DRY WALL, EM AÇO ZINCADO, CABEÇA LENTILHA E PONTA BROCA (LB), LARGURA 4,2 MM, COMPRIMENTO 13 MM</t>
  </si>
  <si>
    <t>PLACA DE FIBRA MINERAL PARA FORRO, DE 625 X 625 MM, E=15 MM, BORDA RETA, COM PINTURA ANTIMOFO (NÃO INCLUI PERFIS)</t>
  </si>
  <si>
    <t>PERFIL TRAVESSA (SECUNDÁRIO), T CLICADO, EM AÇO GALVANIZADO, BRANCO, PARA FORRO REMOVÍVEL, 24 X 1250 MM (L X C)</t>
  </si>
  <si>
    <t>PERFIL LONGARINA (PRINCIPAL), T CLICADO, EM AÇO, BRANCO, PARA FORRO REMOVÍVEL, 24 X 3750 MM (L X C)</t>
  </si>
  <si>
    <t>PARAFUSO ZINCADO, AUTOBROCANTE, FLANGEADO, 4,2 X 19''</t>
  </si>
  <si>
    <t>CENTO</t>
  </si>
  <si>
    <t>MONTADOR DE ESTRUTURAS METÁLICAS COM ENCARGOS COMPLEMENTARES</t>
  </si>
  <si>
    <t>COMP. PMJ. 005</t>
  </si>
  <si>
    <t>COMP. PMJ 006</t>
  </si>
  <si>
    <t>Pintura em latex PVA 02 demãos sobre teto (referencia SINAPI maio/2018 código 88486)</t>
  </si>
  <si>
    <t>TINTA LATEX PVA PREMIUM, COR BRANCA</t>
  </si>
  <si>
    <t>PINTOR COM ENCAGOS COMPLEMENTARES</t>
  </si>
  <si>
    <t>COMP. PMJ 007</t>
  </si>
  <si>
    <t>Barra metálica com pintura azul para proteção dos espelhos e chuveiro infantil d=1 1/4" (referência SINAPI maio/2018 código 74072/3)</t>
  </si>
  <si>
    <t>COMP. PMJ. 007</t>
  </si>
  <si>
    <t>ABRAÇADEIRA EM AÇO PARA AMARRAÇÃO DE ELETRODUTOS, TIPO D, COM 1 1/4'' E PARAFUSO DE FIXAÇÃO</t>
  </si>
  <si>
    <t>UND</t>
  </si>
  <si>
    <t>TUBO DE AÇO GALVANIZADO COM COSTURA, CLASSE MÉDIA, DN 1 1/4'' E = *3,25* MM, PESO *3,14* KG/M (NBR 5580)</t>
  </si>
  <si>
    <t>COMP. PMJ 008</t>
  </si>
  <si>
    <t>Tela metálica para ventilação com requadro em alumínio (referência SINAPI 05/2018 código 85014)</t>
  </si>
  <si>
    <t>COMP. PMJ. 008</t>
  </si>
  <si>
    <t>JANELA FIXA EM ALUMINIO, 60 X 80 CM (A X L), BATENTE / REQUADRO DE 3 A 14 CM, COM VIDRO, SEM GUARNIÇÃO / ALIZAR</t>
  </si>
  <si>
    <t>TELA DE ARAME GALV. REVESTIDO EM PVC, QUADRANGULAR / LOSANGULAR, FIO 2,77 MM (12 BWG), MALHA 3  X 3 CM, H = 2 M</t>
  </si>
  <si>
    <t>ARGAMASSA TRAÇO 1:05:4,5 (CIMENTO, CAL E AREIA MÉDIA) PARA ASSENTAMENTO DE ALVENARIA, PREPARO MANUAL. AF_08/2014</t>
  </si>
  <si>
    <t>406/INSUMO</t>
  </si>
  <si>
    <t>97599</t>
  </si>
  <si>
    <t>COMP. PMJ 009</t>
  </si>
  <si>
    <t>Caixa de passagem em alvenaria 30x30x12 com tampa de ferro fundido (referência SINAPI maio/2018 - código 83446</t>
  </si>
  <si>
    <t>AÇO CA-60, 5,0 MM, VERGALHÃO</t>
  </si>
  <si>
    <t>AREIA MÉDIA - POSTO JAZIDA / FORNCEDOR (RETIRADO NA JAZIDA, SEM TRANSPORTE)</t>
  </si>
  <si>
    <t>M³</t>
  </si>
  <si>
    <t>CAL HIDRATADA  CH-I PARA ARGAMASSA</t>
  </si>
  <si>
    <t>CHAPA DE MADEIRA COMPENSADA RESINADA PARA FORMA DE CONCRETO, DE *2,2 X 1,1* M, E=17 MM</t>
  </si>
  <si>
    <t>CIMENTO PORTLAND COMPOSTO CP II-32</t>
  </si>
  <si>
    <t>PEDRA BRITADA N. 3 (38 À 50 MM) POSTO PEDREIRA / FORNECEDOR, SEM FRETE</t>
  </si>
  <si>
    <t>PEDRA BRITADA N. 1 (38 À 50 MM) POSTO PEDREIRA / FORNECEDOR, SEM FRETE</t>
  </si>
  <si>
    <t>TIJOLO CERÂMICO MACICO * 5 X 10 X 20* CN</t>
  </si>
  <si>
    <t>COMP. PMJ. 009</t>
  </si>
  <si>
    <t>COMP. PMJ 010</t>
  </si>
  <si>
    <t>Eletroduto Aço Galvanizado , Ø 1", fornecimento e instalação (referência SINAPI maio/2018 - Código 95750</t>
  </si>
  <si>
    <t>ELETRODUTO EM AÇO GALVANIZADO ELETROLITICO, LEVE, DIÂMETRO 1'', PAREDE DE 0,90 MM</t>
  </si>
  <si>
    <t>FIXAÇÃO DE TUBOS VERTICAIS DE PPR DIÂMETROS MENORES OU IGUAIS A 40 MM COM ABRAÇADEIRA METÁLICA RÍGIDA TIPO D 1/2', FIXADA EM PERFILADO EM ALVENARIA. AF_05/2015</t>
  </si>
  <si>
    <t>COMP. PMJ 011</t>
  </si>
  <si>
    <t>Eletroduto Aço Galvanizado , Ø 1.1/4", fornecimento e instalação (referência SINAPI maio/2018 - Código - 95751)</t>
  </si>
  <si>
    <t>ELETRODUTO EM AÇO GALVANIZADO ELETROLITICO, SEMI-PESADO, DIÂMETRO 1 1/4'', PAREDE DE 1,20 MM</t>
  </si>
  <si>
    <t>FIXAÇÃO DE TUBOS VERTICAIS DE PPR DIÂMETRO MENORES OU IGUAIS A 40 MM, COM ABRAÇADEIRA METÁLICA RÍGIDA TIPO D 1/2'', FIXADA EM PERFILADO EM ALVENARIA. AF/05/2015</t>
  </si>
  <si>
    <t>LUVA DE EMENDA PARA ELETRODUTO, AÇO GALVANIZADO, DN 32 MM (1 1/4''), APARENTE, INSTALADA EM PAREDE - FORNECIMENTO E INSTALAÇÃO. AF_11/2016_P.</t>
  </si>
  <si>
    <t>415/INSUMO</t>
  </si>
  <si>
    <t>COMP. PMJ 012</t>
  </si>
  <si>
    <t>Acabamento externo: uma demão de espessura seca de primer Epóxi (referência SINAPI maio/2018 - Código 79460)</t>
  </si>
  <si>
    <t>COMP. PMJ. 012</t>
  </si>
  <si>
    <t>SOLVENTE DILUENTE A BASE DE AGUARRAS</t>
  </si>
  <si>
    <t>TINTA EPOXI PREMIUM, BRANCA</t>
  </si>
  <si>
    <t>COMP. PMJ 013</t>
  </si>
  <si>
    <t>Limpeza final da obra (referência SINAPI maio/2018 - Código 9537)</t>
  </si>
  <si>
    <t>ACIDO MURIATICO, DILUIÇÃO 10% A 12% PARA USO EM LIMPEZA</t>
  </si>
  <si>
    <t>Preço base: Sinapi outubro/2022 não desonerado</t>
  </si>
  <si>
    <r>
      <rPr>
        <b/>
        <sz val="12"/>
        <rFont val="Arial"/>
        <family val="2"/>
      </rPr>
      <t>SG -</t>
    </r>
    <r>
      <rPr>
        <sz val="12"/>
        <rFont val="Arial"/>
        <family val="2"/>
      </rPr>
      <t xml:space="preserve"> Seguros e Garantias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</si>
</sst>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4" formatCode="_-&quot;R$&quot;\ * #,##0.00_-;\-&quot;R$&quot;\ * #,##0.00_-;_-&quot;R$&quot;\ * &quot;-&quot;??_-;_-@_-"/>
    <numFmt numFmtId="43" formatCode="_-* #,##0.00_-;\-* #,##0.00_-;_-* &quot;-&quot;??_-;_-@_-"/>
    <numFmt numFmtId="164" formatCode="_-&quot;R$&quot;* #,##0.00_-;\-&quot;R$&quot;* #,##0.00_-;_-&quot;R$&quot;* &quot;-&quot;??_-;_-@_-"/>
    <numFmt numFmtId="165" formatCode="_(* #,##0.00_);_(* \(#,##0.00\);_(* &quot;-&quot;??_);_(@_)"/>
    <numFmt numFmtId="166" formatCode="#,##0.00&quot; &quot;;&quot; (&quot;#,##0.00&quot;)&quot;;&quot; -&quot;#&quot; &quot;;@&quot; &quot;"/>
    <numFmt numFmtId="167" formatCode="#,##0.00&quot; &quot;;&quot;-&quot;#,##0.00&quot; &quot;;&quot; -&quot;#&quot; &quot;;@&quot; &quot;"/>
    <numFmt numFmtId="168" formatCode="[$R$-416]&quot; &quot;#,##0.00;[Red]&quot;-&quot;[$R$-416]&quot; &quot;#,##0.00"/>
    <numFmt numFmtId="169" formatCode="0.0"/>
    <numFmt numFmtId="170" formatCode="0.0%"/>
    <numFmt numFmtId="171" formatCode="_([$€-2]* #,##0.00_);_([$€-2]* \(#,##0.00\);_([$€-2]* &quot;-&quot;??_)"/>
    <numFmt numFmtId="172" formatCode="_(&quot;R$ &quot;* #,##0.00_);_(&quot;R$ &quot;* \(#,##0.00\);_(&quot;R$ &quot;* &quot;-&quot;??_);_(@_)"/>
    <numFmt numFmtId="173" formatCode="#,##0.0000"/>
  </numFmts>
  <fonts count="72">
    <font>
      <sz val="11"/>
      <color rgb="FF00000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1"/>
      <color indexed="8"/>
      <name val="Arial"/>
      <family val="2"/>
    </font>
    <font>
      <sz val="10"/>
      <name val="Arial1"/>
    </font>
    <font>
      <b/>
      <i/>
      <sz val="10"/>
      <name val="Arial"/>
      <family val="2"/>
    </font>
    <font>
      <sz val="10"/>
      <color rgb="FF000000"/>
      <name val="Arial1"/>
    </font>
    <font>
      <sz val="11"/>
      <color rgb="FF000000"/>
      <name val="Calibri"/>
      <family val="2"/>
    </font>
    <font>
      <b/>
      <i/>
      <sz val="16"/>
      <color rgb="FF000000"/>
      <name val="Arial"/>
      <family val="2"/>
    </font>
    <font>
      <b/>
      <i/>
      <u/>
      <sz val="11"/>
      <color rgb="FF000000"/>
      <name val="Arial"/>
      <family val="2"/>
    </font>
    <font>
      <sz val="11"/>
      <color rgb="FF000000"/>
      <name val="Arial"/>
      <family val="2"/>
    </font>
    <font>
      <sz val="16"/>
      <name val="Arial"/>
      <family val="2"/>
    </font>
    <font>
      <sz val="11"/>
      <color indexed="8"/>
      <name val="Calibri"/>
      <family val="2"/>
    </font>
    <font>
      <sz val="10"/>
      <name val="Arial"/>
      <family val="2"/>
    </font>
    <font>
      <u/>
      <sz val="11"/>
      <color indexed="12"/>
      <name val="Arial"/>
      <family val="2"/>
    </font>
    <font>
      <sz val="10"/>
      <name val="Arial"/>
      <family val="2"/>
    </font>
    <font>
      <sz val="10"/>
      <name val="Arial"/>
      <family val="2"/>
    </font>
    <font>
      <sz val="10"/>
      <name val="Arial"/>
      <family val="2"/>
    </font>
    <font>
      <u/>
      <sz val="11"/>
      <color theme="10"/>
      <name val="Arial"/>
      <family val="2"/>
    </font>
    <font>
      <u/>
      <sz val="11"/>
      <name val="Arial"/>
      <family val="2"/>
    </font>
    <font>
      <sz val="6"/>
      <name val="Arial"/>
      <family val="2"/>
    </font>
    <font>
      <b/>
      <sz val="6"/>
      <name val="Arial"/>
      <family val="2"/>
    </font>
    <font>
      <sz val="10"/>
      <name val="Arial"/>
      <family val="2"/>
    </font>
    <font>
      <b/>
      <sz val="10"/>
      <color rgb="FFFF0000"/>
      <name val="Arial"/>
      <family val="2"/>
    </font>
    <font>
      <b/>
      <sz val="10"/>
      <color indexed="8"/>
      <name val="Calibri"/>
      <family val="2"/>
      <scheme val="minor"/>
    </font>
    <font>
      <b/>
      <sz val="12"/>
      <name val="Times New Roman"/>
      <family val="1"/>
    </font>
    <font>
      <sz val="12"/>
      <color theme="1"/>
      <name val="Times New Roman"/>
      <family val="1"/>
    </font>
    <font>
      <b/>
      <sz val="14"/>
      <color indexed="8"/>
      <name val="Calibri"/>
      <family val="2"/>
      <scheme val="minor"/>
    </font>
    <font>
      <b/>
      <sz val="10"/>
      <color theme="0"/>
      <name val="Arial"/>
      <family val="2"/>
    </font>
    <font>
      <b/>
      <sz val="14"/>
      <name val="Arial"/>
      <family val="2"/>
    </font>
    <font>
      <b/>
      <sz val="12"/>
      <name val="Arial"/>
      <family val="2"/>
    </font>
    <font>
      <sz val="4"/>
      <name val="Arial"/>
      <family val="2"/>
    </font>
    <font>
      <sz val="10"/>
      <color indexed="10"/>
      <name val="Arial"/>
      <family val="2"/>
    </font>
    <font>
      <sz val="3"/>
      <name val="Arial"/>
      <family val="2"/>
    </font>
    <font>
      <b/>
      <sz val="3"/>
      <name val="Arial"/>
      <family val="2"/>
    </font>
    <font>
      <b/>
      <sz val="20"/>
      <name val="Arial"/>
      <family val="2"/>
    </font>
    <font>
      <b/>
      <sz val="18"/>
      <name val="Arial"/>
      <family val="2"/>
    </font>
    <font>
      <b/>
      <sz val="21.5"/>
      <name val="Arial"/>
      <family val="2"/>
    </font>
    <font>
      <sz val="12"/>
      <name val="Arial"/>
      <family val="2"/>
    </font>
    <font>
      <b/>
      <sz val="11"/>
      <name val="Arial"/>
      <family val="2"/>
    </font>
    <font>
      <sz val="14"/>
      <name val="Arial"/>
      <family val="2"/>
    </font>
    <font>
      <b/>
      <sz val="8"/>
      <name val="Arial"/>
      <family val="2"/>
    </font>
    <font>
      <sz val="18"/>
      <name val="Arial"/>
      <family val="2"/>
    </font>
    <font>
      <b/>
      <sz val="4"/>
      <name val="Arial"/>
      <family val="2"/>
    </font>
    <font>
      <sz val="12"/>
      <color theme="1"/>
      <name val="Arial"/>
      <family val="2"/>
    </font>
    <font>
      <sz val="10"/>
      <color indexed="50"/>
      <name val="Arial"/>
      <family val="2"/>
    </font>
    <font>
      <sz val="4"/>
      <color indexed="50"/>
      <name val="Arial"/>
      <family val="2"/>
    </font>
    <font>
      <sz val="10"/>
      <color indexed="8"/>
      <name val="Arial"/>
      <family val="2"/>
    </font>
    <font>
      <sz val="4"/>
      <color indexed="8"/>
      <name val="Arial"/>
      <family val="2"/>
    </font>
    <font>
      <b/>
      <sz val="12"/>
      <color indexed="8"/>
      <name val="Arial"/>
      <family val="2"/>
    </font>
    <font>
      <b/>
      <sz val="12"/>
      <color indexed="8"/>
      <name val="Calibri"/>
      <family val="2"/>
    </font>
    <font>
      <b/>
      <sz val="11"/>
      <color indexed="8"/>
      <name val="Calibri"/>
      <family val="2"/>
    </font>
    <font>
      <sz val="1"/>
      <name val="Arial"/>
      <family val="2"/>
    </font>
    <font>
      <sz val="10"/>
      <name val="Courier New"/>
    </font>
    <font>
      <b/>
      <sz val="18"/>
      <color indexed="8"/>
      <name val="Calibri"/>
      <family val="2"/>
      <scheme val="minor"/>
    </font>
    <font>
      <b/>
      <sz val="15"/>
      <color theme="3"/>
      <name val="Calibri"/>
      <family val="2"/>
      <scheme val="minor"/>
    </font>
    <font>
      <b/>
      <sz val="11"/>
      <color theme="1"/>
      <name val="Calibri"/>
      <family val="2"/>
      <scheme val="minor"/>
    </font>
    <font>
      <b/>
      <sz val="16"/>
      <name val="Calibri"/>
      <family val="2"/>
      <scheme val="minor"/>
    </font>
    <font>
      <b/>
      <sz val="11"/>
      <name val="Calibri"/>
      <family val="2"/>
      <scheme val="minor"/>
    </font>
    <font>
      <b/>
      <sz val="16"/>
      <name val="Cambria"/>
      <family val="2"/>
      <scheme val="major"/>
    </font>
    <font>
      <sz val="10"/>
      <color theme="1" tint="0.34998626667073579"/>
      <name val="Cambria"/>
      <family val="2"/>
      <scheme val="major"/>
    </font>
    <font>
      <b/>
      <sz val="12"/>
      <color theme="1"/>
      <name val="Arial"/>
      <family val="2"/>
    </font>
    <font>
      <sz val="10"/>
      <color theme="1"/>
      <name val="Calibri"/>
      <family val="2"/>
      <scheme val="minor"/>
    </font>
    <font>
      <b/>
      <sz val="10"/>
      <color theme="1"/>
      <name val="Calibri"/>
      <family val="2"/>
      <scheme val="minor"/>
    </font>
    <font>
      <b/>
      <sz val="9"/>
      <color theme="1"/>
      <name val="Calibri"/>
      <family val="2"/>
      <scheme val="minor"/>
    </font>
  </fonts>
  <fills count="14">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bgColor indexed="64"/>
      </patternFill>
    </fill>
    <fill>
      <patternFill patternType="solid">
        <fgColor indexed="51"/>
        <bgColor indexed="64"/>
      </patternFill>
    </fill>
    <fill>
      <patternFill patternType="solid">
        <fgColor indexed="9"/>
        <bgColor indexed="64"/>
      </patternFill>
    </fill>
    <fill>
      <patternFill patternType="solid">
        <fgColor theme="1" tint="0.499984740745262"/>
        <bgColor indexed="64"/>
      </patternFill>
    </fill>
    <fill>
      <patternFill patternType="solid">
        <fgColor theme="0" tint="-0.14999847407452621"/>
        <bgColor indexed="64"/>
      </patternFill>
    </fill>
    <fill>
      <patternFill patternType="solid">
        <fgColor indexed="47"/>
        <bgColor indexed="64"/>
      </patternFill>
    </fill>
    <fill>
      <patternFill patternType="solid">
        <fgColor rgb="FFFFFF00"/>
        <bgColor indexed="64"/>
      </patternFill>
    </fill>
    <fill>
      <patternFill patternType="solid">
        <fgColor theme="0" tint="-0.499984740745262"/>
        <bgColor indexed="64"/>
      </patternFill>
    </fill>
    <fill>
      <patternFill patternType="solid">
        <fgColor theme="8" tint="0.79998168889431442"/>
        <bgColor indexed="64"/>
      </patternFill>
    </fill>
    <fill>
      <patternFill patternType="solid">
        <fgColor theme="8" tint="0.39997558519241921"/>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diagonal/>
    </border>
    <border>
      <left style="thin">
        <color indexed="64"/>
      </left>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right/>
      <top/>
      <bottom style="double">
        <color indexed="17"/>
      </bottom>
      <diagonal/>
    </border>
    <border>
      <left/>
      <right style="double">
        <color indexed="17"/>
      </right>
      <top/>
      <bottom/>
      <diagonal/>
    </border>
    <border>
      <left style="double">
        <color indexed="17"/>
      </left>
      <right style="double">
        <color indexed="17"/>
      </right>
      <top style="double">
        <color indexed="17"/>
      </top>
      <bottom/>
      <diagonal/>
    </border>
    <border>
      <left style="double">
        <color indexed="17"/>
      </left>
      <right style="double">
        <color indexed="17"/>
      </right>
      <top/>
      <bottom/>
      <diagonal/>
    </border>
    <border>
      <left style="double">
        <color indexed="17"/>
      </left>
      <right style="double">
        <color indexed="17"/>
      </right>
      <top/>
      <bottom style="double">
        <color indexed="17"/>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medium">
        <color indexed="64"/>
      </bottom>
      <diagonal/>
    </border>
    <border>
      <left/>
      <right/>
      <top/>
      <bottom style="thick">
        <color theme="4"/>
      </bottom>
      <diagonal/>
    </border>
    <border>
      <left style="medium">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71">
    <xf numFmtId="0" fontId="0" fillId="0" borderId="0"/>
    <xf numFmtId="0" fontId="13" fillId="0" borderId="0" applyNumberFormat="0" applyBorder="0" applyProtection="0"/>
    <xf numFmtId="0" fontId="13" fillId="0" borderId="0" applyNumberFormat="0" applyBorder="0" applyProtection="0"/>
    <xf numFmtId="166" fontId="13" fillId="0" borderId="0" applyBorder="0" applyProtection="0"/>
    <xf numFmtId="166" fontId="13" fillId="0" borderId="0" applyBorder="0" applyProtection="0"/>
    <xf numFmtId="0" fontId="14" fillId="0" borderId="0" applyNumberFormat="0" applyBorder="0" applyProtection="0"/>
    <xf numFmtId="0" fontId="13" fillId="0" borderId="0" applyNumberFormat="0" applyBorder="0" applyProtection="0"/>
    <xf numFmtId="167" fontId="14" fillId="0" borderId="0" applyBorder="0" applyProtection="0"/>
    <xf numFmtId="0" fontId="15" fillId="0" borderId="0" applyNumberFormat="0" applyBorder="0" applyProtection="0">
      <alignment horizontal="center"/>
    </xf>
    <xf numFmtId="0" fontId="15" fillId="0" borderId="0" applyNumberFormat="0" applyBorder="0" applyProtection="0">
      <alignment horizontal="center" textRotation="90"/>
    </xf>
    <xf numFmtId="0" fontId="8" fillId="0" borderId="0"/>
    <xf numFmtId="9" fontId="8" fillId="0" borderId="0" applyFont="0" applyFill="0" applyBorder="0" applyAlignment="0" applyProtection="0"/>
    <xf numFmtId="0" fontId="16" fillId="0" borderId="0" applyNumberFormat="0" applyBorder="0" applyProtection="0"/>
    <xf numFmtId="168" fontId="16" fillId="0" borderId="0" applyBorder="0" applyProtection="0"/>
    <xf numFmtId="165" fontId="10" fillId="0" borderId="0" applyFont="0" applyFill="0" applyBorder="0" applyAlignment="0" applyProtection="0"/>
    <xf numFmtId="165" fontId="8" fillId="0" borderId="0" applyFont="0" applyFill="0" applyBorder="0" applyAlignment="0" applyProtection="0"/>
    <xf numFmtId="166" fontId="13" fillId="0" borderId="0" applyBorder="0" applyProtection="0"/>
    <xf numFmtId="0" fontId="8" fillId="0" borderId="0"/>
    <xf numFmtId="0" fontId="8" fillId="0" borderId="0"/>
    <xf numFmtId="0" fontId="8" fillId="0" borderId="0"/>
    <xf numFmtId="0" fontId="17" fillId="0" borderId="0"/>
    <xf numFmtId="165" fontId="8" fillId="0" borderId="0" applyFont="0" applyFill="0" applyBorder="0" applyAlignment="0" applyProtection="0"/>
    <xf numFmtId="165" fontId="10" fillId="0" borderId="0" applyFont="0" applyFill="0" applyBorder="0" applyAlignment="0" applyProtection="0"/>
    <xf numFmtId="0" fontId="7" fillId="0" borderId="0"/>
    <xf numFmtId="0" fontId="6" fillId="0" borderId="0"/>
    <xf numFmtId="0" fontId="20" fillId="0" borderId="0"/>
    <xf numFmtId="165" fontId="10" fillId="0" borderId="0" applyFont="0" applyFill="0" applyBorder="0" applyAlignment="0" applyProtection="0"/>
    <xf numFmtId="0" fontId="17" fillId="0" borderId="0"/>
    <xf numFmtId="165" fontId="8" fillId="0" borderId="0" applyFont="0" applyFill="0" applyBorder="0" applyAlignment="0" applyProtection="0"/>
    <xf numFmtId="9" fontId="8" fillId="0" borderId="0" applyFont="0" applyFill="0" applyBorder="0" applyAlignment="0" applyProtection="0"/>
    <xf numFmtId="0" fontId="14" fillId="0" borderId="0" applyNumberFormat="0" applyBorder="0" applyProtection="0"/>
    <xf numFmtId="0" fontId="21" fillId="0" borderId="0" applyNumberFormat="0" applyFill="0" applyBorder="0" applyAlignment="0" applyProtection="0">
      <alignment vertical="top"/>
      <protection locked="0"/>
    </xf>
    <xf numFmtId="44" fontId="10" fillId="0" borderId="0" applyFont="0" applyFill="0" applyBorder="0" applyAlignment="0" applyProtection="0"/>
    <xf numFmtId="9" fontId="10" fillId="0" borderId="0" applyFont="0" applyFill="0" applyBorder="0" applyAlignment="0" applyProtection="0"/>
    <xf numFmtId="9"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10" fillId="0" borderId="0" applyFont="0" applyFill="0" applyBorder="0" applyAlignment="0" applyProtection="0"/>
    <xf numFmtId="165" fontId="8" fillId="0" borderId="0" applyFont="0" applyFill="0" applyBorder="0" applyAlignment="0" applyProtection="0"/>
    <xf numFmtId="0" fontId="8" fillId="0" borderId="0"/>
    <xf numFmtId="0" fontId="22" fillId="0" borderId="0"/>
    <xf numFmtId="0" fontId="19" fillId="0" borderId="0"/>
    <xf numFmtId="0" fontId="5" fillId="0" borderId="0"/>
    <xf numFmtId="9" fontId="17" fillId="0" borderId="0" applyFont="0" applyFill="0" applyBorder="0" applyAlignment="0" applyProtection="0"/>
    <xf numFmtId="165" fontId="22" fillId="0" borderId="0" applyFont="0" applyFill="0" applyBorder="0" applyAlignment="0" applyProtection="0"/>
    <xf numFmtId="165" fontId="8" fillId="0" borderId="0" applyFont="0" applyFill="0" applyBorder="0" applyAlignment="0" applyProtection="0"/>
    <xf numFmtId="0" fontId="8" fillId="0" borderId="0"/>
    <xf numFmtId="0" fontId="8" fillId="0" borderId="0"/>
    <xf numFmtId="0" fontId="4" fillId="0" borderId="0"/>
    <xf numFmtId="0" fontId="4" fillId="0" borderId="0"/>
    <xf numFmtId="0" fontId="8" fillId="0" borderId="0"/>
    <xf numFmtId="0" fontId="4" fillId="0" borderId="0"/>
    <xf numFmtId="165" fontId="8" fillId="0" borderId="0" applyFont="0" applyFill="0" applyBorder="0" applyAlignment="0" applyProtection="0"/>
    <xf numFmtId="0" fontId="23" fillId="0" borderId="0"/>
    <xf numFmtId="0" fontId="24" fillId="0" borderId="0"/>
    <xf numFmtId="0" fontId="3" fillId="0" borderId="0"/>
    <xf numFmtId="43" fontId="3" fillId="0" borderId="0" applyFont="0" applyFill="0" applyBorder="0" applyAlignment="0" applyProtection="0"/>
    <xf numFmtId="0" fontId="2" fillId="0" borderId="0"/>
    <xf numFmtId="43" fontId="2" fillId="0" borderId="0" applyFont="0" applyFill="0" applyBorder="0" applyAlignment="0" applyProtection="0"/>
    <xf numFmtId="0" fontId="25" fillId="0" borderId="0" applyNumberFormat="0" applyFill="0" applyBorder="0" applyAlignment="0" applyProtection="0"/>
    <xf numFmtId="0" fontId="29" fillId="0" borderId="0"/>
    <xf numFmtId="165" fontId="29" fillId="0" borderId="0" applyFont="0" applyFill="0" applyBorder="0" applyAlignment="0" applyProtection="0"/>
    <xf numFmtId="171" fontId="8" fillId="0" borderId="0" applyFont="0" applyFill="0" applyBorder="0" applyAlignment="0" applyProtection="0"/>
    <xf numFmtId="44" fontId="17" fillId="0" borderId="0" applyFont="0" applyFill="0" applyBorder="0" applyAlignment="0" applyProtection="0"/>
    <xf numFmtId="0" fontId="8" fillId="0" borderId="0"/>
    <xf numFmtId="0" fontId="51" fillId="0" borderId="0"/>
    <xf numFmtId="172" fontId="8" fillId="0" borderId="0" applyFont="0" applyFill="0" applyBorder="0" applyAlignment="0" applyProtection="0"/>
    <xf numFmtId="9" fontId="8" fillId="0" borderId="0" applyFont="0" applyFill="0" applyBorder="0" applyAlignment="0" applyProtection="0"/>
    <xf numFmtId="0" fontId="62" fillId="0" borderId="65" applyNumberFormat="0" applyFill="0" applyAlignment="0" applyProtection="0"/>
    <xf numFmtId="0" fontId="1" fillId="0" borderId="0"/>
    <xf numFmtId="9" fontId="1" fillId="0" borderId="0" applyFont="0" applyFill="0" applyBorder="0" applyAlignment="0" applyProtection="0"/>
  </cellStyleXfs>
  <cellXfs count="663">
    <xf numFmtId="0" fontId="0" fillId="0" borderId="0" xfId="0"/>
    <xf numFmtId="0" fontId="8" fillId="0" borderId="0" xfId="10" applyFont="1" applyFill="1" applyAlignment="1">
      <alignment vertical="center"/>
    </xf>
    <xf numFmtId="0" fontId="8" fillId="0" borderId="0" xfId="10" applyFont="1" applyFill="1" applyBorder="1" applyAlignment="1">
      <alignment vertical="center"/>
    </xf>
    <xf numFmtId="0" fontId="8" fillId="0" borderId="0" xfId="10" applyFont="1" applyFill="1" applyAlignment="1">
      <alignment horizontal="center" vertical="center"/>
    </xf>
    <xf numFmtId="0" fontId="8" fillId="0" borderId="0" xfId="10" applyFont="1" applyFill="1" applyAlignment="1">
      <alignment horizontal="center"/>
    </xf>
    <xf numFmtId="0" fontId="8" fillId="0" borderId="0" xfId="10" applyFont="1" applyFill="1" applyAlignment="1">
      <alignment horizontal="left" vertical="center"/>
    </xf>
    <xf numFmtId="0" fontId="9" fillId="0" borderId="1" xfId="10" applyFont="1" applyFill="1" applyBorder="1" applyAlignment="1">
      <alignment horizontal="center" vertical="center"/>
    </xf>
    <xf numFmtId="0" fontId="9" fillId="0" borderId="1" xfId="10" applyFont="1" applyFill="1" applyBorder="1" applyAlignment="1">
      <alignment vertical="center"/>
    </xf>
    <xf numFmtId="0" fontId="8" fillId="0" borderId="1" xfId="10" applyFont="1" applyFill="1" applyBorder="1" applyAlignment="1">
      <alignment vertical="center"/>
    </xf>
    <xf numFmtId="0" fontId="8" fillId="0" borderId="1" xfId="10" applyFont="1" applyFill="1" applyBorder="1" applyAlignment="1">
      <alignment horizontal="center" vertical="center" wrapText="1"/>
    </xf>
    <xf numFmtId="0" fontId="8" fillId="0" borderId="1" xfId="10" applyFont="1" applyFill="1" applyBorder="1" applyAlignment="1">
      <alignment horizontal="left" vertical="center"/>
    </xf>
    <xf numFmtId="0" fontId="9" fillId="0" borderId="1" xfId="10" applyFont="1" applyFill="1" applyBorder="1" applyAlignment="1">
      <alignment vertical="center" wrapText="1"/>
    </xf>
    <xf numFmtId="0" fontId="8" fillId="0" borderId="0" xfId="10" applyFont="1" applyAlignment="1">
      <alignment vertical="center"/>
    </xf>
    <xf numFmtId="0" fontId="9" fillId="0" borderId="1" xfId="10" applyFont="1" applyFill="1" applyBorder="1" applyAlignment="1">
      <alignment horizontal="left" vertical="center" wrapText="1"/>
    </xf>
    <xf numFmtId="0" fontId="9" fillId="2" borderId="1" xfId="10" applyFont="1" applyFill="1" applyBorder="1" applyAlignment="1">
      <alignment horizontal="center"/>
    </xf>
    <xf numFmtId="0" fontId="9" fillId="2" borderId="1" xfId="10" applyFont="1" applyFill="1" applyBorder="1" applyAlignment="1">
      <alignment vertical="center"/>
    </xf>
    <xf numFmtId="0" fontId="11" fillId="0" borderId="1" xfId="5" applyFont="1" applyFill="1" applyBorder="1" applyAlignment="1">
      <alignment horizontal="center" vertical="center" wrapText="1"/>
    </xf>
    <xf numFmtId="49" fontId="8" fillId="0" borderId="1" xfId="10" applyNumberFormat="1" applyFont="1" applyFill="1" applyBorder="1" applyAlignment="1">
      <alignment vertical="center" wrapText="1"/>
    </xf>
    <xf numFmtId="0" fontId="9" fillId="0" borderId="0" xfId="10" applyFont="1" applyFill="1" applyBorder="1" applyAlignment="1">
      <alignment vertical="center"/>
    </xf>
    <xf numFmtId="0" fontId="8" fillId="0" borderId="0" xfId="10" applyFont="1" applyFill="1" applyBorder="1" applyAlignment="1">
      <alignment horizontal="center"/>
    </xf>
    <xf numFmtId="0" fontId="8" fillId="0" borderId="0" xfId="10" applyFont="1" applyFill="1" applyBorder="1" applyAlignment="1">
      <alignment horizontal="left" vertical="center"/>
    </xf>
    <xf numFmtId="0" fontId="8" fillId="4" borderId="1" xfId="10" applyFont="1" applyFill="1" applyBorder="1" applyAlignment="1">
      <alignment vertical="center" wrapText="1"/>
    </xf>
    <xf numFmtId="0" fontId="8" fillId="4" borderId="1" xfId="10" applyFont="1" applyFill="1" applyBorder="1" applyAlignment="1">
      <alignment horizontal="center" vertical="center"/>
    </xf>
    <xf numFmtId="0" fontId="8" fillId="4" borderId="1" xfId="10" applyFont="1" applyFill="1" applyBorder="1" applyAlignment="1">
      <alignment vertical="center"/>
    </xf>
    <xf numFmtId="0" fontId="9" fillId="4" borderId="1" xfId="10" applyFont="1" applyFill="1" applyBorder="1" applyAlignment="1">
      <alignment vertical="center" wrapText="1"/>
    </xf>
    <xf numFmtId="0" fontId="9" fillId="4" borderId="1" xfId="10" applyFont="1" applyFill="1" applyBorder="1" applyAlignment="1">
      <alignment vertical="center"/>
    </xf>
    <xf numFmtId="49" fontId="8" fillId="4" borderId="1" xfId="10" applyNumberFormat="1" applyFont="1" applyFill="1" applyBorder="1" applyAlignment="1">
      <alignment horizontal="center" vertical="center"/>
    </xf>
    <xf numFmtId="0" fontId="9" fillId="0" borderId="1" xfId="10" applyFont="1" applyFill="1" applyBorder="1" applyAlignment="1">
      <alignment horizontal="center" vertical="center" wrapText="1"/>
    </xf>
    <xf numFmtId="0" fontId="8" fillId="4" borderId="1" xfId="10" applyFont="1" applyFill="1" applyBorder="1" applyAlignment="1">
      <alignment horizontal="center" vertical="center" wrapText="1"/>
    </xf>
    <xf numFmtId="0" fontId="8" fillId="4" borderId="1" xfId="10" applyFont="1" applyFill="1" applyBorder="1" applyAlignment="1">
      <alignment horizontal="left" vertical="center" wrapText="1"/>
    </xf>
    <xf numFmtId="0" fontId="11" fillId="0" borderId="1" xfId="5" applyFont="1" applyFill="1" applyBorder="1" applyAlignment="1">
      <alignment horizontal="justify" vertical="center" wrapText="1"/>
    </xf>
    <xf numFmtId="0" fontId="9" fillId="3" borderId="1" xfId="10" applyFont="1" applyFill="1" applyBorder="1" applyAlignment="1">
      <alignment vertical="center"/>
    </xf>
    <xf numFmtId="0" fontId="8" fillId="3" borderId="1" xfId="10" applyFont="1" applyFill="1" applyBorder="1" applyAlignment="1">
      <alignment vertical="center"/>
    </xf>
    <xf numFmtId="0" fontId="9" fillId="3" borderId="1" xfId="10" applyFont="1" applyFill="1" applyBorder="1" applyAlignment="1">
      <alignment vertical="center" wrapText="1"/>
    </xf>
    <xf numFmtId="0" fontId="8" fillId="3" borderId="1" xfId="10" applyFont="1" applyFill="1" applyBorder="1" applyAlignment="1">
      <alignment vertical="center" wrapText="1"/>
    </xf>
    <xf numFmtId="0" fontId="9" fillId="3" borderId="1" xfId="10" applyFont="1" applyFill="1" applyBorder="1" applyAlignment="1">
      <alignment horizontal="center" vertical="center"/>
    </xf>
    <xf numFmtId="0" fontId="9" fillId="2" borderId="1" xfId="10" applyFont="1" applyFill="1" applyBorder="1" applyAlignment="1">
      <alignment horizontal="center" vertical="center"/>
    </xf>
    <xf numFmtId="166" fontId="11" fillId="0" borderId="1" xfId="4" applyFont="1" applyFill="1" applyBorder="1" applyAlignment="1">
      <alignment horizontal="center" vertical="center" wrapText="1"/>
    </xf>
    <xf numFmtId="0" fontId="11" fillId="0" borderId="1" xfId="5" applyNumberFormat="1" applyFont="1" applyFill="1" applyBorder="1" applyAlignment="1">
      <alignment horizontal="center" vertical="center" wrapText="1"/>
    </xf>
    <xf numFmtId="0" fontId="9" fillId="4" borderId="1" xfId="10" applyFont="1" applyFill="1" applyBorder="1" applyAlignment="1">
      <alignment horizontal="center" vertical="center"/>
    </xf>
    <xf numFmtId="165" fontId="8" fillId="0" borderId="0" xfId="26" applyFont="1" applyFill="1" applyAlignment="1">
      <alignment vertical="center"/>
    </xf>
    <xf numFmtId="165" fontId="8" fillId="0" borderId="0" xfId="26" applyFont="1" applyFill="1" applyAlignment="1">
      <alignment horizontal="center" vertical="center"/>
    </xf>
    <xf numFmtId="165" fontId="8" fillId="0" borderId="0" xfId="26" applyFont="1" applyFill="1" applyBorder="1" applyAlignment="1">
      <alignment vertical="center"/>
    </xf>
    <xf numFmtId="165" fontId="8" fillId="0" borderId="0" xfId="26" applyFont="1" applyFill="1" applyBorder="1" applyAlignment="1">
      <alignment horizontal="center" vertical="center"/>
    </xf>
    <xf numFmtId="165" fontId="9" fillId="2" borderId="1" xfId="26" applyFont="1" applyFill="1" applyBorder="1" applyAlignment="1">
      <alignment vertical="center"/>
    </xf>
    <xf numFmtId="49" fontId="8" fillId="0" borderId="1" xfId="27" applyNumberFormat="1" applyFont="1" applyFill="1" applyBorder="1" applyAlignment="1">
      <alignment horizontal="center" vertical="center" wrapText="1"/>
    </xf>
    <xf numFmtId="49" fontId="8" fillId="0" borderId="1" xfId="27" applyNumberFormat="1" applyFont="1" applyFill="1" applyBorder="1" applyAlignment="1">
      <alignment vertical="center" wrapText="1"/>
    </xf>
    <xf numFmtId="0" fontId="8" fillId="0" borderId="1" xfId="10" applyNumberFormat="1" applyFont="1" applyFill="1" applyBorder="1" applyAlignment="1">
      <alignment horizontal="center" vertical="center"/>
    </xf>
    <xf numFmtId="0" fontId="8" fillId="0" borderId="2" xfId="0" applyFont="1" applyFill="1" applyBorder="1" applyAlignment="1">
      <alignment horizontal="left" vertical="center" wrapText="1"/>
    </xf>
    <xf numFmtId="49" fontId="9" fillId="3" borderId="13" xfId="10" applyNumberFormat="1" applyFont="1" applyFill="1" applyBorder="1" applyAlignment="1">
      <alignment horizontal="center" vertical="center"/>
    </xf>
    <xf numFmtId="165" fontId="8" fillId="0" borderId="1" xfId="14" applyFont="1" applyFill="1" applyBorder="1" applyAlignment="1">
      <alignment horizontal="right" vertical="center"/>
    </xf>
    <xf numFmtId="2" fontId="8" fillId="0" borderId="1" xfId="0" applyNumberFormat="1" applyFont="1" applyFill="1" applyBorder="1" applyAlignment="1">
      <alignment horizontal="center" vertical="center" wrapText="1"/>
    </xf>
    <xf numFmtId="0" fontId="8" fillId="0" borderId="1" xfId="27" applyNumberFormat="1" applyFont="1" applyFill="1" applyBorder="1" applyAlignment="1">
      <alignment horizontal="center" vertical="center" wrapText="1"/>
    </xf>
    <xf numFmtId="0" fontId="9" fillId="4" borderId="1" xfId="10" applyFont="1" applyFill="1" applyBorder="1" applyAlignment="1">
      <alignment horizontal="center" vertical="center" wrapText="1"/>
    </xf>
    <xf numFmtId="0" fontId="9" fillId="4" borderId="1" xfId="10" applyFont="1" applyFill="1" applyBorder="1" applyAlignment="1">
      <alignment horizontal="left" vertical="center" wrapText="1"/>
    </xf>
    <xf numFmtId="2" fontId="8" fillId="0" borderId="1" xfId="10" applyNumberFormat="1" applyFont="1" applyFill="1" applyBorder="1" applyAlignment="1">
      <alignment horizontal="center" vertical="center" wrapText="1"/>
    </xf>
    <xf numFmtId="0" fontId="8" fillId="0" borderId="12" xfId="10" applyFont="1" applyFill="1" applyBorder="1" applyAlignment="1">
      <alignment vertical="center"/>
    </xf>
    <xf numFmtId="1" fontId="8" fillId="0" borderId="1" xfId="10" applyNumberFormat="1" applyFont="1" applyFill="1" applyBorder="1" applyAlignment="1">
      <alignment horizontal="center" vertical="center" wrapText="1"/>
    </xf>
    <xf numFmtId="0" fontId="8" fillId="0" borderId="12" xfId="10" applyFont="1" applyFill="1" applyBorder="1" applyAlignment="1">
      <alignment vertical="center" wrapText="1"/>
    </xf>
    <xf numFmtId="0" fontId="8" fillId="0" borderId="1" xfId="10" applyFont="1" applyFill="1" applyBorder="1" applyAlignment="1">
      <alignment horizontal="left" vertical="center" wrapText="1"/>
    </xf>
    <xf numFmtId="0" fontId="8" fillId="4" borderId="0" xfId="10" applyFont="1" applyFill="1" applyAlignment="1">
      <alignment vertical="center"/>
    </xf>
    <xf numFmtId="0" fontId="8" fillId="0" borderId="0" xfId="10" applyFont="1" applyFill="1" applyBorder="1" applyAlignment="1">
      <alignment horizontal="center" vertical="center"/>
    </xf>
    <xf numFmtId="165" fontId="8" fillId="0" borderId="1" xfId="26" applyFont="1" applyFill="1" applyBorder="1" applyAlignment="1">
      <alignment horizontal="center" vertical="center" wrapText="1"/>
    </xf>
    <xf numFmtId="165" fontId="8" fillId="0" borderId="1" xfId="14" applyFont="1" applyFill="1" applyBorder="1" applyAlignment="1">
      <alignment horizontal="right" vertical="center" wrapText="1"/>
    </xf>
    <xf numFmtId="165" fontId="8" fillId="0" borderId="1" xfId="26" applyFont="1" applyFill="1" applyBorder="1" applyAlignment="1">
      <alignment horizontal="right" vertical="center"/>
    </xf>
    <xf numFmtId="165" fontId="9" fillId="3" borderId="13" xfId="26" applyFont="1" applyFill="1" applyBorder="1" applyAlignment="1">
      <alignment horizontal="center" vertical="center"/>
    </xf>
    <xf numFmtId="0" fontId="8" fillId="0" borderId="1" xfId="10" applyFont="1" applyFill="1" applyBorder="1" applyAlignment="1">
      <alignment horizontal="center" vertical="center"/>
    </xf>
    <xf numFmtId="0" fontId="8" fillId="0" borderId="1" xfId="10" applyFont="1" applyFill="1" applyBorder="1" applyAlignment="1">
      <alignment vertical="center" wrapText="1"/>
    </xf>
    <xf numFmtId="165" fontId="8" fillId="0" borderId="1" xfId="26" applyFont="1" applyFill="1" applyBorder="1" applyAlignment="1">
      <alignment horizontal="center" vertical="center"/>
    </xf>
    <xf numFmtId="0" fontId="9" fillId="0" borderId="11" xfId="10" applyFont="1" applyFill="1" applyBorder="1" applyAlignment="1">
      <alignment vertical="center" wrapText="1"/>
    </xf>
    <xf numFmtId="165" fontId="9" fillId="2" borderId="1" xfId="14" applyFont="1" applyFill="1" applyBorder="1" applyAlignment="1">
      <alignment vertical="center"/>
    </xf>
    <xf numFmtId="165" fontId="8" fillId="2" borderId="1" xfId="14" applyFont="1" applyFill="1" applyBorder="1" applyAlignment="1">
      <alignment vertical="center"/>
    </xf>
    <xf numFmtId="4" fontId="9" fillId="3" borderId="13" xfId="10" applyNumberFormat="1" applyFont="1" applyFill="1" applyBorder="1" applyAlignment="1">
      <alignment horizontal="center" vertical="center" wrapText="1"/>
    </xf>
    <xf numFmtId="165" fontId="9" fillId="3" borderId="1" xfId="14" applyFont="1" applyFill="1" applyBorder="1" applyAlignment="1">
      <alignment horizontal="center" vertical="center"/>
    </xf>
    <xf numFmtId="165" fontId="8" fillId="0" borderId="1" xfId="14" applyFont="1" applyFill="1" applyBorder="1" applyAlignment="1">
      <alignment vertical="center"/>
    </xf>
    <xf numFmtId="165" fontId="9" fillId="3" borderId="1" xfId="14" applyFont="1" applyFill="1" applyBorder="1" applyAlignment="1">
      <alignment vertical="center"/>
    </xf>
    <xf numFmtId="165" fontId="9" fillId="0" borderId="1" xfId="14" applyFont="1" applyFill="1" applyBorder="1" applyAlignment="1">
      <alignment vertical="center" wrapText="1"/>
    </xf>
    <xf numFmtId="165" fontId="9" fillId="0" borderId="11" xfId="14" applyFont="1" applyFill="1" applyBorder="1" applyAlignment="1">
      <alignment vertical="center" wrapText="1"/>
    </xf>
    <xf numFmtId="165" fontId="9" fillId="0" borderId="12" xfId="14" applyFont="1" applyFill="1" applyBorder="1" applyAlignment="1">
      <alignment horizontal="right" vertical="center" wrapText="1"/>
    </xf>
    <xf numFmtId="165" fontId="12" fillId="0" borderId="1" xfId="14" applyFont="1" applyFill="1" applyBorder="1" applyAlignment="1">
      <alignment vertical="center" wrapText="1"/>
    </xf>
    <xf numFmtId="165" fontId="8" fillId="3" borderId="1" xfId="14" applyFont="1" applyFill="1" applyBorder="1" applyAlignment="1">
      <alignment vertical="center" wrapText="1"/>
    </xf>
    <xf numFmtId="165" fontId="8" fillId="3" borderId="1" xfId="14" applyFont="1" applyFill="1" applyBorder="1" applyAlignment="1">
      <alignment vertical="center"/>
    </xf>
    <xf numFmtId="165" fontId="8" fillId="4" borderId="1" xfId="14" applyFont="1" applyFill="1" applyBorder="1" applyAlignment="1">
      <alignment vertical="center" wrapText="1"/>
    </xf>
    <xf numFmtId="165" fontId="8" fillId="4" borderId="1" xfId="14" applyFont="1" applyFill="1" applyBorder="1" applyAlignment="1">
      <alignment vertical="center"/>
    </xf>
    <xf numFmtId="0" fontId="8" fillId="0" borderId="1" xfId="10" quotePrefix="1" applyFont="1" applyFill="1" applyBorder="1" applyAlignment="1">
      <alignment horizontal="center" vertical="center" wrapText="1"/>
    </xf>
    <xf numFmtId="0" fontId="8" fillId="4" borderId="1" xfId="10" quotePrefix="1" applyFont="1" applyFill="1" applyBorder="1" applyAlignment="1">
      <alignment horizontal="center" vertical="center" wrapText="1"/>
    </xf>
    <xf numFmtId="0" fontId="8" fillId="0" borderId="7" xfId="10" applyFont="1" applyFill="1" applyBorder="1" applyAlignment="1">
      <alignment vertical="center"/>
    </xf>
    <xf numFmtId="0" fontId="8" fillId="0" borderId="6" xfId="10" applyFont="1" applyFill="1" applyBorder="1" applyAlignment="1">
      <alignment horizontal="center" vertical="center"/>
    </xf>
    <xf numFmtId="0" fontId="8" fillId="4" borderId="0" xfId="10" applyFont="1" applyFill="1" applyBorder="1" applyAlignment="1">
      <alignment horizontal="center" vertical="center"/>
    </xf>
    <xf numFmtId="0" fontId="26" fillId="0" borderId="0" xfId="59" applyFont="1" applyBorder="1"/>
    <xf numFmtId="0" fontId="8" fillId="0" borderId="0" xfId="46"/>
    <xf numFmtId="0" fontId="8" fillId="0" borderId="0" xfId="46" applyBorder="1"/>
    <xf numFmtId="0" fontId="27" fillId="0" borderId="3" xfId="46" applyFont="1" applyBorder="1" applyAlignment="1" applyProtection="1">
      <alignment vertical="center"/>
    </xf>
    <xf numFmtId="0" fontId="27" fillId="0" borderId="4" xfId="46" applyFont="1" applyBorder="1" applyProtection="1"/>
    <xf numFmtId="0" fontId="27" fillId="0" borderId="4" xfId="46" applyFont="1" applyBorder="1" applyProtection="1">
      <protection hidden="1"/>
    </xf>
    <xf numFmtId="0" fontId="27" fillId="0" borderId="4" xfId="46" applyFont="1" applyBorder="1" applyAlignment="1" applyProtection="1">
      <alignment horizontal="center" vertical="center"/>
      <protection hidden="1"/>
    </xf>
    <xf numFmtId="0" fontId="8" fillId="0" borderId="4" xfId="46" applyBorder="1"/>
    <xf numFmtId="0" fontId="8" fillId="0" borderId="5" xfId="46" applyBorder="1"/>
    <xf numFmtId="0" fontId="27" fillId="5" borderId="0" xfId="46" applyFont="1" applyFill="1" applyBorder="1" applyAlignment="1" applyProtection="1">
      <alignment vertical="top"/>
    </xf>
    <xf numFmtId="0" fontId="27" fillId="5" borderId="7" xfId="46" applyFont="1" applyFill="1" applyBorder="1" applyAlignment="1" applyProtection="1">
      <alignment vertical="top"/>
    </xf>
    <xf numFmtId="0" fontId="27" fillId="5" borderId="17" xfId="46" applyFont="1" applyFill="1" applyBorder="1" applyAlignment="1" applyProtection="1">
      <alignment vertical="top"/>
    </xf>
    <xf numFmtId="0" fontId="27" fillId="0" borderId="21" xfId="46" applyFont="1" applyBorder="1" applyProtection="1"/>
    <xf numFmtId="0" fontId="27" fillId="0" borderId="22" xfId="46" applyFont="1" applyBorder="1" applyProtection="1"/>
    <xf numFmtId="0" fontId="27" fillId="0" borderId="23" xfId="46" applyFont="1" applyBorder="1" applyProtection="1">
      <protection hidden="1"/>
    </xf>
    <xf numFmtId="0" fontId="27" fillId="0" borderId="24" xfId="46" applyFont="1" applyBorder="1" applyProtection="1"/>
    <xf numFmtId="165" fontId="27" fillId="0" borderId="25" xfId="45" applyFont="1" applyBorder="1" applyProtection="1"/>
    <xf numFmtId="165" fontId="27" fillId="0" borderId="22" xfId="45" applyFont="1" applyBorder="1" applyProtection="1"/>
    <xf numFmtId="0" fontId="27" fillId="0" borderId="24" xfId="46" applyFont="1" applyBorder="1" applyProtection="1">
      <protection hidden="1"/>
    </xf>
    <xf numFmtId="165" fontId="27" fillId="0" borderId="23" xfId="45" applyFont="1" applyBorder="1" applyProtection="1"/>
    <xf numFmtId="169" fontId="27" fillId="0" borderId="26" xfId="46" applyNumberFormat="1" applyFont="1" applyBorder="1" applyProtection="1">
      <protection hidden="1"/>
    </xf>
    <xf numFmtId="169" fontId="27" fillId="0" borderId="24" xfId="46" applyNumberFormat="1" applyFont="1" applyBorder="1" applyProtection="1">
      <protection hidden="1"/>
    </xf>
    <xf numFmtId="0" fontId="27" fillId="0" borderId="27" xfId="46" applyFont="1" applyBorder="1" applyAlignment="1" applyProtection="1">
      <alignment horizontal="left"/>
    </xf>
    <xf numFmtId="10" fontId="27" fillId="0" borderId="23" xfId="46" applyNumberFormat="1" applyFont="1" applyBorder="1" applyProtection="1">
      <protection hidden="1"/>
    </xf>
    <xf numFmtId="165" fontId="27" fillId="0" borderId="15" xfId="45" applyFont="1" applyBorder="1" applyAlignment="1" applyProtection="1">
      <alignment horizontal="center" vertical="center"/>
      <protection locked="0" hidden="1"/>
    </xf>
    <xf numFmtId="165" fontId="27" fillId="0" borderId="25" xfId="45" applyFont="1" applyBorder="1" applyProtection="1">
      <protection locked="0"/>
    </xf>
    <xf numFmtId="165" fontId="27" fillId="0" borderId="23" xfId="45" applyFont="1" applyBorder="1" applyProtection="1">
      <protection locked="0"/>
    </xf>
    <xf numFmtId="170" fontId="27" fillId="0" borderId="24" xfId="46" applyNumberFormat="1" applyFont="1" applyBorder="1" applyProtection="1">
      <protection hidden="1"/>
    </xf>
    <xf numFmtId="165" fontId="27" fillId="0" borderId="12" xfId="45" applyFont="1" applyBorder="1" applyProtection="1">
      <protection locked="0"/>
    </xf>
    <xf numFmtId="165" fontId="27" fillId="0" borderId="1" xfId="45" applyFont="1" applyBorder="1" applyProtection="1">
      <protection locked="0"/>
    </xf>
    <xf numFmtId="170" fontId="8" fillId="0" borderId="0" xfId="46" applyNumberFormat="1"/>
    <xf numFmtId="170" fontId="27" fillId="0" borderId="15" xfId="46" applyNumberFormat="1" applyFont="1" applyBorder="1" applyProtection="1">
      <protection hidden="1"/>
    </xf>
    <xf numFmtId="0" fontId="27" fillId="0" borderId="27" xfId="46" applyFont="1" applyFill="1" applyBorder="1" applyAlignment="1" applyProtection="1">
      <alignment horizontal="left"/>
    </xf>
    <xf numFmtId="10" fontId="27" fillId="0" borderId="23" xfId="46" applyNumberFormat="1" applyFont="1" applyFill="1" applyBorder="1" applyProtection="1">
      <protection hidden="1"/>
    </xf>
    <xf numFmtId="165" fontId="27" fillId="0" borderId="15" xfId="45" applyFont="1" applyFill="1" applyBorder="1" applyAlignment="1" applyProtection="1">
      <alignment horizontal="center" vertical="center"/>
      <protection locked="0" hidden="1"/>
    </xf>
    <xf numFmtId="165" fontId="27" fillId="0" borderId="25" xfId="45" applyFont="1" applyFill="1" applyBorder="1" applyProtection="1">
      <protection locked="0"/>
    </xf>
    <xf numFmtId="170" fontId="27" fillId="0" borderId="24" xfId="46" applyNumberFormat="1" applyFont="1" applyFill="1" applyBorder="1" applyProtection="1">
      <protection hidden="1"/>
    </xf>
    <xf numFmtId="165" fontId="27" fillId="0" borderId="1" xfId="45" applyFont="1" applyFill="1" applyBorder="1" applyProtection="1">
      <protection locked="0"/>
    </xf>
    <xf numFmtId="0" fontId="27" fillId="0" borderId="29" xfId="46" applyFont="1" applyBorder="1" applyAlignment="1"/>
    <xf numFmtId="165" fontId="27" fillId="0" borderId="24" xfId="45" applyFont="1" applyBorder="1" applyAlignment="1" applyProtection="1">
      <alignment horizontal="center" vertical="center"/>
      <protection locked="0" hidden="1"/>
    </xf>
    <xf numFmtId="10" fontId="27" fillId="0" borderId="24" xfId="46" applyNumberFormat="1" applyFont="1" applyBorder="1" applyProtection="1">
      <protection hidden="1"/>
    </xf>
    <xf numFmtId="10" fontId="27" fillId="0" borderId="15" xfId="46" applyNumberFormat="1" applyFont="1" applyBorder="1" applyProtection="1">
      <protection hidden="1"/>
    </xf>
    <xf numFmtId="0" fontId="27" fillId="0" borderId="31" xfId="46" applyFont="1" applyBorder="1" applyAlignment="1" applyProtection="1">
      <alignment horizontal="left"/>
    </xf>
    <xf numFmtId="10" fontId="28" fillId="0" borderId="23" xfId="46" applyNumberFormat="1" applyFont="1" applyBorder="1" applyAlignment="1" applyProtection="1">
      <alignment horizontal="center"/>
      <protection hidden="1"/>
    </xf>
    <xf numFmtId="165" fontId="28" fillId="0" borderId="24" xfId="45" applyFont="1" applyBorder="1" applyProtection="1">
      <protection hidden="1"/>
    </xf>
    <xf numFmtId="165" fontId="28" fillId="0" borderId="25" xfId="45" applyFont="1" applyBorder="1" applyProtection="1">
      <protection hidden="1"/>
    </xf>
    <xf numFmtId="165" fontId="28" fillId="0" borderId="23" xfId="45" applyFont="1" applyBorder="1" applyProtection="1">
      <protection hidden="1"/>
    </xf>
    <xf numFmtId="10" fontId="28" fillId="0" borderId="24" xfId="46" applyNumberFormat="1" applyFont="1" applyBorder="1" applyProtection="1">
      <protection hidden="1"/>
    </xf>
    <xf numFmtId="10" fontId="28" fillId="0" borderId="28" xfId="46" applyNumberFormat="1" applyFont="1" applyBorder="1" applyProtection="1">
      <protection hidden="1"/>
    </xf>
    <xf numFmtId="165" fontId="28" fillId="0" borderId="27" xfId="45" applyFont="1" applyBorder="1" applyProtection="1">
      <protection hidden="1"/>
    </xf>
    <xf numFmtId="0" fontId="8" fillId="0" borderId="6" xfId="46" applyBorder="1"/>
    <xf numFmtId="0" fontId="8" fillId="0" borderId="7" xfId="46" applyBorder="1"/>
    <xf numFmtId="43" fontId="8" fillId="0" borderId="0" xfId="46" applyNumberFormat="1"/>
    <xf numFmtId="0" fontId="29" fillId="0" borderId="0" xfId="60"/>
    <xf numFmtId="9" fontId="29" fillId="0" borderId="0" xfId="60" applyNumberFormat="1" applyAlignment="1">
      <alignment horizontal="right"/>
    </xf>
    <xf numFmtId="165" fontId="9" fillId="0" borderId="0" xfId="14" applyFont="1" applyFill="1" applyBorder="1" applyAlignment="1">
      <alignment vertical="center"/>
    </xf>
    <xf numFmtId="165" fontId="8" fillId="0" borderId="0" xfId="14" applyFont="1" applyFill="1" applyBorder="1" applyAlignment="1">
      <alignment vertical="center"/>
    </xf>
    <xf numFmtId="43" fontId="8" fillId="0" borderId="0" xfId="10" applyNumberFormat="1" applyFont="1" applyFill="1" applyBorder="1" applyAlignment="1">
      <alignment vertical="center"/>
    </xf>
    <xf numFmtId="165" fontId="9" fillId="3" borderId="14" xfId="14" applyFont="1" applyFill="1" applyBorder="1" applyAlignment="1">
      <alignment vertical="center"/>
    </xf>
    <xf numFmtId="165" fontId="9" fillId="0" borderId="14" xfId="14" applyFont="1" applyFill="1" applyBorder="1" applyAlignment="1">
      <alignment vertical="center" wrapText="1"/>
    </xf>
    <xf numFmtId="4" fontId="9" fillId="3" borderId="32" xfId="10" applyNumberFormat="1" applyFont="1" applyFill="1" applyBorder="1" applyAlignment="1">
      <alignment horizontal="center" vertical="center"/>
    </xf>
    <xf numFmtId="165" fontId="8" fillId="0" borderId="14" xfId="14" applyFont="1" applyFill="1" applyBorder="1" applyAlignment="1">
      <alignment vertical="center"/>
    </xf>
    <xf numFmtId="165" fontId="8" fillId="0" borderId="14" xfId="14" applyFont="1" applyFill="1" applyBorder="1" applyAlignment="1">
      <alignment vertical="center" wrapText="1"/>
    </xf>
    <xf numFmtId="165" fontId="12" fillId="0" borderId="14" xfId="14" applyFont="1" applyFill="1" applyBorder="1" applyAlignment="1">
      <alignment vertical="center" wrapText="1"/>
    </xf>
    <xf numFmtId="165" fontId="8" fillId="0" borderId="12" xfId="14" applyFont="1" applyFill="1" applyBorder="1" applyAlignment="1">
      <alignment vertical="center"/>
    </xf>
    <xf numFmtId="165" fontId="30" fillId="2" borderId="1" xfId="14" applyFont="1" applyFill="1" applyBorder="1" applyAlignment="1">
      <alignment vertical="center"/>
    </xf>
    <xf numFmtId="165" fontId="8" fillId="3" borderId="12" xfId="14" applyFont="1" applyFill="1" applyBorder="1" applyAlignment="1">
      <alignment vertical="center"/>
    </xf>
    <xf numFmtId="0" fontId="8" fillId="0" borderId="5" xfId="10" applyFont="1" applyFill="1" applyBorder="1" applyAlignment="1">
      <alignment vertical="center"/>
    </xf>
    <xf numFmtId="0" fontId="8" fillId="0" borderId="10" xfId="10" applyFont="1" applyFill="1" applyBorder="1" applyAlignment="1">
      <alignment vertical="center"/>
    </xf>
    <xf numFmtId="0" fontId="9" fillId="0" borderId="27" xfId="10" applyFont="1" applyFill="1" applyBorder="1" applyAlignment="1">
      <alignment horizontal="center" vertical="center"/>
    </xf>
    <xf numFmtId="0" fontId="9" fillId="2" borderId="27" xfId="10" applyFont="1" applyFill="1" applyBorder="1" applyAlignment="1">
      <alignment horizontal="center" vertical="center"/>
    </xf>
    <xf numFmtId="0" fontId="8" fillId="0" borderId="27" xfId="10" applyFont="1" applyFill="1" applyBorder="1" applyAlignment="1">
      <alignment horizontal="center" vertical="center"/>
    </xf>
    <xf numFmtId="0" fontId="9" fillId="0" borderId="36" xfId="10" applyFont="1" applyFill="1" applyBorder="1" applyAlignment="1">
      <alignment vertical="center" wrapText="1"/>
    </xf>
    <xf numFmtId="0" fontId="8" fillId="0" borderId="27" xfId="10" applyFont="1" applyFill="1" applyBorder="1" applyAlignment="1">
      <alignment horizontal="center" vertical="center" wrapText="1"/>
    </xf>
    <xf numFmtId="0" fontId="9" fillId="0" borderId="27" xfId="10" applyFont="1" applyFill="1" applyBorder="1" applyAlignment="1">
      <alignment horizontal="center" vertical="center" wrapText="1"/>
    </xf>
    <xf numFmtId="0" fontId="9" fillId="4" borderId="27" xfId="10" applyFont="1" applyFill="1" applyBorder="1" applyAlignment="1">
      <alignment horizontal="center" vertical="center"/>
    </xf>
    <xf numFmtId="0" fontId="8" fillId="4" borderId="27" xfId="10" applyFont="1" applyFill="1" applyBorder="1" applyAlignment="1">
      <alignment horizontal="center" vertical="center"/>
    </xf>
    <xf numFmtId="0" fontId="9" fillId="3" borderId="27" xfId="10" applyFont="1" applyFill="1" applyBorder="1" applyAlignment="1">
      <alignment horizontal="center" vertical="center"/>
    </xf>
    <xf numFmtId="0" fontId="9" fillId="4" borderId="27" xfId="10" applyFont="1" applyFill="1" applyBorder="1" applyAlignment="1">
      <alignment horizontal="center" vertical="center" wrapText="1"/>
    </xf>
    <xf numFmtId="0" fontId="8" fillId="4" borderId="27" xfId="10" applyFont="1" applyFill="1" applyBorder="1" applyAlignment="1">
      <alignment horizontal="center" vertical="center" wrapText="1"/>
    </xf>
    <xf numFmtId="49" fontId="9" fillId="2" borderId="39" xfId="10" applyNumberFormat="1" applyFont="1" applyFill="1" applyBorder="1" applyAlignment="1">
      <alignment vertical="center"/>
    </xf>
    <xf numFmtId="49" fontId="9" fillId="2" borderId="40" xfId="10" applyNumberFormat="1" applyFont="1" applyFill="1" applyBorder="1" applyAlignment="1">
      <alignment vertical="center"/>
    </xf>
    <xf numFmtId="49" fontId="9" fillId="2" borderId="41" xfId="10" applyNumberFormat="1" applyFont="1" applyFill="1" applyBorder="1" applyAlignment="1">
      <alignment horizontal="right" vertical="center"/>
    </xf>
    <xf numFmtId="0" fontId="8" fillId="2" borderId="38" xfId="10" applyFont="1" applyFill="1" applyBorder="1" applyAlignment="1">
      <alignment vertical="center"/>
    </xf>
    <xf numFmtId="165" fontId="9" fillId="2" borderId="44" xfId="14" applyFont="1" applyFill="1" applyBorder="1" applyAlignment="1">
      <alignment vertical="center"/>
    </xf>
    <xf numFmtId="0" fontId="9" fillId="0" borderId="8" xfId="10" applyFont="1" applyFill="1" applyBorder="1" applyAlignment="1">
      <alignment horizontal="center" vertical="center"/>
    </xf>
    <xf numFmtId="0" fontId="9" fillId="0" borderId="9" xfId="10" applyFont="1" applyFill="1" applyBorder="1" applyAlignment="1">
      <alignment horizontal="center" vertical="center"/>
    </xf>
    <xf numFmtId="0" fontId="9" fillId="0" borderId="9" xfId="10" applyFont="1" applyFill="1" applyBorder="1" applyAlignment="1">
      <alignment horizontal="left" vertical="center"/>
    </xf>
    <xf numFmtId="165" fontId="9" fillId="0" borderId="9" xfId="26" applyFont="1" applyFill="1" applyBorder="1" applyAlignment="1">
      <alignment vertical="center"/>
    </xf>
    <xf numFmtId="165" fontId="9" fillId="0" borderId="10" xfId="14" applyFont="1" applyFill="1" applyBorder="1" applyAlignment="1">
      <alignment vertical="center"/>
    </xf>
    <xf numFmtId="165" fontId="9" fillId="0" borderId="9" xfId="14" applyFont="1" applyFill="1" applyBorder="1" applyAlignment="1">
      <alignment vertical="center"/>
    </xf>
    <xf numFmtId="0" fontId="28" fillId="0" borderId="38" xfId="46" applyFont="1" applyBorder="1" applyAlignment="1" applyProtection="1">
      <alignment horizontal="center"/>
      <protection hidden="1"/>
    </xf>
    <xf numFmtId="165" fontId="28" fillId="0" borderId="43" xfId="45" applyFont="1" applyFill="1" applyBorder="1" applyProtection="1">
      <protection hidden="1"/>
    </xf>
    <xf numFmtId="165" fontId="28" fillId="0" borderId="41" xfId="45" applyFont="1" applyFill="1" applyBorder="1" applyProtection="1">
      <protection hidden="1"/>
    </xf>
    <xf numFmtId="165" fontId="28" fillId="0" borderId="41" xfId="45" applyFont="1" applyBorder="1" applyProtection="1">
      <protection hidden="1"/>
    </xf>
    <xf numFmtId="10" fontId="28" fillId="0" borderId="43" xfId="46" applyNumberFormat="1" applyFont="1" applyBorder="1" applyProtection="1">
      <protection hidden="1"/>
    </xf>
    <xf numFmtId="10" fontId="28" fillId="0" borderId="44" xfId="46" applyNumberFormat="1" applyFont="1" applyBorder="1" applyProtection="1">
      <protection hidden="1"/>
    </xf>
    <xf numFmtId="165" fontId="28" fillId="0" borderId="37" xfId="45" applyFont="1" applyBorder="1" applyProtection="1">
      <protection hidden="1"/>
    </xf>
    <xf numFmtId="165" fontId="28" fillId="0" borderId="38" xfId="45" applyFont="1" applyBorder="1" applyProtection="1">
      <protection hidden="1"/>
    </xf>
    <xf numFmtId="0" fontId="31" fillId="0" borderId="0" xfId="0" applyFont="1" applyFill="1" applyBorder="1" applyAlignment="1">
      <alignment horizontal="left" vertical="center" wrapText="1"/>
    </xf>
    <xf numFmtId="0" fontId="8" fillId="0" borderId="11" xfId="10" applyFont="1" applyFill="1" applyBorder="1" applyAlignment="1">
      <alignment vertical="center"/>
    </xf>
    <xf numFmtId="4" fontId="9" fillId="0" borderId="11" xfId="10" applyNumberFormat="1" applyFont="1" applyFill="1" applyBorder="1" applyAlignment="1">
      <alignment vertical="center"/>
    </xf>
    <xf numFmtId="165" fontId="9" fillId="3" borderId="11" xfId="14" applyFont="1" applyFill="1" applyBorder="1" applyAlignment="1">
      <alignment vertical="center"/>
    </xf>
    <xf numFmtId="43" fontId="8" fillId="0" borderId="1" xfId="10" applyNumberFormat="1" applyFont="1" applyFill="1" applyBorder="1" applyAlignment="1">
      <alignment vertical="center"/>
    </xf>
    <xf numFmtId="165" fontId="9" fillId="3" borderId="41" xfId="14" applyFont="1" applyFill="1" applyBorder="1" applyAlignment="1">
      <alignment vertical="center"/>
    </xf>
    <xf numFmtId="165" fontId="9" fillId="3" borderId="40" xfId="14" applyFont="1" applyFill="1" applyBorder="1" applyAlignment="1">
      <alignment vertical="center"/>
    </xf>
    <xf numFmtId="43" fontId="8" fillId="3" borderId="1" xfId="10" applyNumberFormat="1" applyFont="1" applyFill="1" applyBorder="1" applyAlignment="1">
      <alignment vertical="center"/>
    </xf>
    <xf numFmtId="165" fontId="36" fillId="3" borderId="41" xfId="14" applyFont="1" applyFill="1" applyBorder="1" applyAlignment="1">
      <alignment vertical="center"/>
    </xf>
    <xf numFmtId="0" fontId="9" fillId="0" borderId="0" xfId="10" applyFont="1" applyFill="1" applyBorder="1" applyAlignment="1">
      <alignment horizontal="center" vertical="center"/>
    </xf>
    <xf numFmtId="0" fontId="35" fillId="0" borderId="0" xfId="10" applyFont="1" applyFill="1" applyBorder="1" applyAlignment="1">
      <alignment horizontal="left" vertical="center"/>
    </xf>
    <xf numFmtId="0" fontId="35" fillId="0" borderId="0" xfId="10" applyFont="1" applyFill="1" applyBorder="1" applyAlignment="1">
      <alignment horizontal="center" vertical="center"/>
    </xf>
    <xf numFmtId="165" fontId="35" fillId="0" borderId="0" xfId="26" applyFont="1" applyFill="1" applyBorder="1" applyAlignment="1">
      <alignment horizontal="center" vertical="center"/>
    </xf>
    <xf numFmtId="165" fontId="9" fillId="0" borderId="0" xfId="26" applyFont="1" applyFill="1" applyBorder="1" applyAlignment="1">
      <alignment vertical="center"/>
    </xf>
    <xf numFmtId="43" fontId="9" fillId="0" borderId="0" xfId="10" applyNumberFormat="1" applyFont="1" applyFill="1" applyBorder="1" applyAlignment="1">
      <alignment vertical="center"/>
    </xf>
    <xf numFmtId="165" fontId="9" fillId="2" borderId="0" xfId="14" applyFont="1" applyFill="1" applyBorder="1" applyAlignment="1">
      <alignment vertical="center"/>
    </xf>
    <xf numFmtId="0" fontId="9" fillId="0" borderId="0" xfId="10" applyFont="1" applyFill="1" applyBorder="1" applyAlignment="1">
      <alignment horizontal="left" vertical="center"/>
    </xf>
    <xf numFmtId="165" fontId="9" fillId="0" borderId="0" xfId="26" applyFont="1" applyFill="1" applyBorder="1" applyAlignment="1">
      <alignment horizontal="center" vertical="center"/>
    </xf>
    <xf numFmtId="0" fontId="8" fillId="0" borderId="23" xfId="10" applyFont="1" applyFill="1" applyBorder="1" applyAlignment="1">
      <alignment vertical="center"/>
    </xf>
    <xf numFmtId="0" fontId="8" fillId="0" borderId="34" xfId="10" applyFont="1" applyFill="1" applyBorder="1" applyAlignment="1">
      <alignment vertical="center"/>
    </xf>
    <xf numFmtId="4" fontId="9" fillId="3" borderId="13" xfId="10" applyNumberFormat="1" applyFont="1" applyFill="1" applyBorder="1" applyAlignment="1">
      <alignment horizontal="center" vertical="center"/>
    </xf>
    <xf numFmtId="165" fontId="9" fillId="2" borderId="40" xfId="14" applyFont="1" applyFill="1" applyBorder="1" applyAlignment="1">
      <alignment vertical="center"/>
    </xf>
    <xf numFmtId="0" fontId="8" fillId="0" borderId="51" xfId="10" applyFont="1" applyFill="1" applyBorder="1" applyAlignment="1">
      <alignment horizontal="center" vertical="center"/>
    </xf>
    <xf numFmtId="10" fontId="8" fillId="0" borderId="48" xfId="10" applyNumberFormat="1" applyFont="1" applyFill="1" applyBorder="1" applyAlignment="1">
      <alignment vertical="center"/>
    </xf>
    <xf numFmtId="10" fontId="8" fillId="0" borderId="27" xfId="10" applyNumberFormat="1" applyFont="1" applyFill="1" applyBorder="1" applyAlignment="1">
      <alignment vertical="center"/>
    </xf>
    <xf numFmtId="10" fontId="8" fillId="4" borderId="27" xfId="10" applyNumberFormat="1" applyFont="1" applyFill="1" applyBorder="1" applyAlignment="1">
      <alignment vertical="center"/>
    </xf>
    <xf numFmtId="10" fontId="8" fillId="0" borderId="49" xfId="10" applyNumberFormat="1" applyFont="1" applyFill="1" applyBorder="1" applyAlignment="1">
      <alignment vertical="center"/>
    </xf>
    <xf numFmtId="10" fontId="8" fillId="0" borderId="1" xfId="10" applyNumberFormat="1" applyFont="1" applyFill="1" applyBorder="1" applyAlignment="1">
      <alignment vertical="center"/>
    </xf>
    <xf numFmtId="10" fontId="8" fillId="4" borderId="1" xfId="10" applyNumberFormat="1" applyFont="1" applyFill="1" applyBorder="1" applyAlignment="1">
      <alignment vertical="center"/>
    </xf>
    <xf numFmtId="43" fontId="8" fillId="0" borderId="49" xfId="10" applyNumberFormat="1" applyFont="1" applyFill="1" applyBorder="1" applyAlignment="1">
      <alignment vertical="center"/>
    </xf>
    <xf numFmtId="43" fontId="8" fillId="4" borderId="1" xfId="10" applyNumberFormat="1" applyFont="1" applyFill="1" applyBorder="1" applyAlignment="1">
      <alignment vertical="center"/>
    </xf>
    <xf numFmtId="10" fontId="9" fillId="0" borderId="27" xfId="10" applyNumberFormat="1" applyFont="1" applyFill="1" applyBorder="1" applyAlignment="1">
      <alignment vertical="center"/>
    </xf>
    <xf numFmtId="0" fontId="8" fillId="0" borderId="4" xfId="10" applyFont="1" applyFill="1" applyBorder="1" applyAlignment="1">
      <alignment vertical="center"/>
    </xf>
    <xf numFmtId="165" fontId="9" fillId="0" borderId="15" xfId="14" applyFont="1" applyFill="1" applyBorder="1" applyAlignment="1">
      <alignment vertical="center" wrapText="1"/>
    </xf>
    <xf numFmtId="10" fontId="9" fillId="3" borderId="37" xfId="10" applyNumberFormat="1" applyFont="1" applyFill="1" applyBorder="1" applyAlignment="1">
      <alignment vertical="center"/>
    </xf>
    <xf numFmtId="10" fontId="9" fillId="0" borderId="14" xfId="14" applyNumberFormat="1" applyFont="1" applyFill="1" applyBorder="1" applyAlignment="1">
      <alignment vertical="center" wrapText="1"/>
    </xf>
    <xf numFmtId="10" fontId="9" fillId="3" borderId="41" xfId="14" applyNumberFormat="1" applyFont="1" applyFill="1" applyBorder="1" applyAlignment="1">
      <alignment vertical="center"/>
    </xf>
    <xf numFmtId="43" fontId="9" fillId="0" borderId="14" xfId="14" applyNumberFormat="1" applyFont="1" applyFill="1" applyBorder="1" applyAlignment="1">
      <alignment vertical="center" wrapText="1"/>
    </xf>
    <xf numFmtId="0" fontId="27" fillId="0" borderId="25" xfId="46" applyFont="1" applyBorder="1" applyAlignment="1" applyProtection="1">
      <alignment horizontal="left" vertical="center"/>
      <protection locked="0" hidden="1"/>
    </xf>
    <xf numFmtId="0" fontId="8" fillId="0" borderId="0" xfId="17"/>
    <xf numFmtId="0" fontId="8" fillId="0" borderId="52" xfId="17" applyBorder="1"/>
    <xf numFmtId="0" fontId="38" fillId="0" borderId="0" xfId="17" applyFont="1"/>
    <xf numFmtId="0" fontId="8" fillId="0" borderId="53" xfId="17" applyBorder="1"/>
    <xf numFmtId="0" fontId="39" fillId="6" borderId="54" xfId="17" applyFont="1" applyFill="1" applyBorder="1" applyAlignment="1">
      <alignment horizontal="center" vertical="center"/>
    </xf>
    <xf numFmtId="0" fontId="39" fillId="6" borderId="55" xfId="17" applyFont="1" applyFill="1" applyBorder="1" applyAlignment="1">
      <alignment horizontal="center" vertical="center"/>
    </xf>
    <xf numFmtId="0" fontId="40" fillId="0" borderId="0" xfId="64" applyFont="1" applyAlignment="1">
      <alignment vertical="center"/>
    </xf>
    <xf numFmtId="0" fontId="41" fillId="4" borderId="0" xfId="64" applyFont="1" applyFill="1" applyAlignment="1">
      <alignment horizontal="right" vertical="center"/>
    </xf>
    <xf numFmtId="0" fontId="40" fillId="7" borderId="32" xfId="64" applyFont="1" applyFill="1" applyBorder="1" applyAlignment="1">
      <alignment horizontal="center" vertical="center"/>
    </xf>
    <xf numFmtId="0" fontId="40" fillId="7" borderId="4" xfId="64" applyFont="1" applyFill="1" applyBorder="1" applyAlignment="1">
      <alignment horizontal="center" vertical="center"/>
    </xf>
    <xf numFmtId="0" fontId="40" fillId="7" borderId="4" xfId="64" applyFont="1" applyFill="1" applyBorder="1" applyAlignment="1">
      <alignment vertical="center" wrapText="1"/>
    </xf>
    <xf numFmtId="4" fontId="40" fillId="7" borderId="4" xfId="64" applyNumberFormat="1" applyFont="1" applyFill="1" applyBorder="1" applyAlignment="1">
      <alignment vertical="center"/>
    </xf>
    <xf numFmtId="4" fontId="40" fillId="7" borderId="5" xfId="64" applyNumberFormat="1" applyFont="1" applyFill="1" applyBorder="1" applyAlignment="1">
      <alignment vertical="center"/>
    </xf>
    <xf numFmtId="4" fontId="40" fillId="4" borderId="0" xfId="64" applyNumberFormat="1" applyFont="1" applyFill="1" applyAlignment="1">
      <alignment vertical="center"/>
    </xf>
    <xf numFmtId="0" fontId="40" fillId="4" borderId="0" xfId="64" applyFont="1" applyFill="1" applyAlignment="1">
      <alignment vertical="center"/>
    </xf>
    <xf numFmtId="0" fontId="8" fillId="0" borderId="0" xfId="64" applyNumberFormat="1" applyFont="1" applyBorder="1" applyAlignment="1">
      <alignment vertical="center"/>
    </xf>
    <xf numFmtId="0" fontId="42" fillId="4" borderId="0" xfId="64" applyNumberFormat="1" applyFont="1" applyFill="1" applyBorder="1" applyAlignment="1">
      <alignment horizontal="right" vertical="center"/>
    </xf>
    <xf numFmtId="0" fontId="42" fillId="4" borderId="0" xfId="64" applyNumberFormat="1" applyFont="1" applyFill="1" applyBorder="1" applyAlignment="1">
      <alignment horizontal="center" vertical="center" wrapText="1"/>
    </xf>
    <xf numFmtId="0" fontId="8" fillId="4" borderId="0" xfId="64" applyNumberFormat="1" applyFont="1" applyFill="1" applyBorder="1" applyAlignment="1">
      <alignment vertical="center"/>
    </xf>
    <xf numFmtId="0" fontId="9" fillId="4" borderId="0" xfId="64" applyNumberFormat="1" applyFont="1" applyFill="1" applyBorder="1" applyAlignment="1">
      <alignment horizontal="right" vertical="center"/>
    </xf>
    <xf numFmtId="0" fontId="42" fillId="0" borderId="8" xfId="64" applyFont="1" applyFill="1" applyBorder="1" applyAlignment="1">
      <alignment horizontal="center" vertical="center"/>
    </xf>
    <xf numFmtId="0" fontId="47" fillId="0" borderId="0" xfId="64" applyNumberFormat="1" applyFont="1" applyBorder="1" applyAlignment="1">
      <alignment vertical="center"/>
    </xf>
    <xf numFmtId="0" fontId="36" fillId="4" borderId="0" xfId="64" applyNumberFormat="1" applyFont="1" applyFill="1" applyBorder="1" applyAlignment="1">
      <alignment horizontal="right" vertical="center"/>
    </xf>
    <xf numFmtId="0" fontId="48" fillId="4" borderId="0" xfId="64" applyNumberFormat="1" applyFont="1" applyFill="1" applyBorder="1" applyAlignment="1">
      <alignment horizontal="center" vertical="center" wrapText="1"/>
    </xf>
    <xf numFmtId="0" fontId="47" fillId="4" borderId="0" xfId="64" applyNumberFormat="1" applyFont="1" applyFill="1" applyBorder="1" applyAlignment="1">
      <alignment vertical="center"/>
    </xf>
    <xf numFmtId="0" fontId="40" fillId="7" borderId="33" xfId="64" applyFont="1" applyFill="1" applyBorder="1" applyAlignment="1">
      <alignment horizontal="center" vertical="center"/>
    </xf>
    <xf numFmtId="0" fontId="40" fillId="7" borderId="33" xfId="64" applyFont="1" applyFill="1" applyBorder="1" applyAlignment="1">
      <alignment vertical="center" wrapText="1"/>
    </xf>
    <xf numFmtId="4" fontId="40" fillId="7" borderId="33" xfId="64" applyNumberFormat="1" applyFont="1" applyFill="1" applyBorder="1" applyAlignment="1">
      <alignment vertical="center"/>
    </xf>
    <xf numFmtId="4" fontId="40" fillId="7" borderId="34" xfId="64" applyNumberFormat="1" applyFont="1" applyFill="1" applyBorder="1" applyAlignment="1">
      <alignment vertical="center"/>
    </xf>
    <xf numFmtId="0" fontId="37" fillId="0" borderId="6" xfId="64" applyFont="1" applyFill="1" applyBorder="1" applyAlignment="1">
      <alignment vertical="center" wrapText="1"/>
    </xf>
    <xf numFmtId="0" fontId="37" fillId="0" borderId="0" xfId="64" applyFont="1" applyFill="1" applyBorder="1" applyAlignment="1">
      <alignment horizontal="right" vertical="center" wrapText="1"/>
    </xf>
    <xf numFmtId="14" fontId="45" fillId="0" borderId="7" xfId="64" applyNumberFormat="1" applyFont="1" applyFill="1" applyBorder="1" applyAlignment="1">
      <alignment horizontal="right" vertical="center"/>
    </xf>
    <xf numFmtId="14" fontId="8" fillId="4" borderId="0" xfId="64" applyNumberFormat="1" applyFont="1" applyFill="1" applyBorder="1" applyAlignment="1">
      <alignment horizontal="right" vertical="center"/>
    </xf>
    <xf numFmtId="0" fontId="37" fillId="0" borderId="0" xfId="64" applyFont="1" applyFill="1" applyBorder="1" applyAlignment="1">
      <alignment vertical="center" wrapText="1"/>
    </xf>
    <xf numFmtId="10" fontId="45" fillId="0" borderId="7" xfId="11" applyNumberFormat="1" applyFont="1" applyFill="1" applyBorder="1" applyAlignment="1">
      <alignment horizontal="right" vertical="center" wrapText="1"/>
    </xf>
    <xf numFmtId="10" fontId="8" fillId="4" borderId="0" xfId="11" applyNumberFormat="1" applyFont="1" applyFill="1" applyBorder="1" applyAlignment="1">
      <alignment horizontal="right" vertical="center" wrapText="1"/>
    </xf>
    <xf numFmtId="0" fontId="37" fillId="0" borderId="0" xfId="64" applyFont="1" applyFill="1" applyBorder="1" applyAlignment="1">
      <alignment horizontal="right" vertical="center"/>
    </xf>
    <xf numFmtId="10" fontId="45" fillId="0" borderId="0" xfId="11" applyNumberFormat="1" applyFont="1" applyFill="1" applyBorder="1" applyAlignment="1">
      <alignment horizontal="right" vertical="center" wrapText="1"/>
    </xf>
    <xf numFmtId="0" fontId="46" fillId="0" borderId="0" xfId="17" applyFont="1" applyFill="1" applyBorder="1" applyAlignment="1">
      <alignment horizontal="center" vertical="center"/>
    </xf>
    <xf numFmtId="0" fontId="50" fillId="0" borderId="0" xfId="17" applyFont="1" applyFill="1" applyBorder="1" applyAlignment="1">
      <alignment horizontal="center" vertical="center"/>
    </xf>
    <xf numFmtId="0" fontId="37" fillId="9" borderId="27" xfId="17" applyFont="1" applyFill="1" applyBorder="1" applyAlignment="1">
      <alignment horizontal="center"/>
    </xf>
    <xf numFmtId="2" fontId="39" fillId="0" borderId="32" xfId="65" applyNumberFormat="1" applyFont="1" applyBorder="1" applyAlignment="1">
      <alignment horizontal="center" vertical="center"/>
    </xf>
    <xf numFmtId="2" fontId="52" fillId="0" borderId="34" xfId="65" applyNumberFormat="1" applyFont="1" applyBorder="1" applyAlignment="1">
      <alignment horizontal="center" vertical="center"/>
    </xf>
    <xf numFmtId="2" fontId="53" fillId="0" borderId="0" xfId="65" applyNumberFormat="1" applyFont="1" applyBorder="1" applyAlignment="1">
      <alignment horizontal="center" vertical="center"/>
    </xf>
    <xf numFmtId="0" fontId="45" fillId="0" borderId="27" xfId="17" applyFont="1" applyBorder="1" applyAlignment="1">
      <alignment horizontal="center"/>
    </xf>
    <xf numFmtId="2" fontId="39" fillId="0" borderId="0" xfId="65" applyNumberFormat="1" applyFont="1" applyBorder="1" applyAlignment="1">
      <alignment horizontal="center" vertical="center"/>
    </xf>
    <xf numFmtId="2" fontId="52" fillId="0" borderId="0" xfId="65" applyNumberFormat="1" applyFont="1" applyBorder="1" applyAlignment="1">
      <alignment horizontal="center" vertical="center"/>
    </xf>
    <xf numFmtId="0" fontId="45" fillId="0" borderId="37" xfId="17" applyFont="1" applyBorder="1" applyAlignment="1">
      <alignment horizontal="center"/>
    </xf>
    <xf numFmtId="0" fontId="54" fillId="0" borderId="0" xfId="65" applyFont="1" applyAlignment="1">
      <alignment horizontal="center" vertical="center"/>
    </xf>
    <xf numFmtId="0" fontId="55" fillId="0" borderId="0" xfId="65" applyFont="1" applyAlignment="1">
      <alignment horizontal="center" vertical="center"/>
    </xf>
    <xf numFmtId="10" fontId="8" fillId="0" borderId="0" xfId="11" applyNumberFormat="1"/>
    <xf numFmtId="0" fontId="37" fillId="9" borderId="48" xfId="17" applyFont="1" applyFill="1" applyBorder="1" applyAlignment="1">
      <alignment horizontal="center"/>
    </xf>
    <xf numFmtId="10" fontId="0" fillId="0" borderId="0" xfId="11" applyNumberFormat="1" applyFont="1"/>
    <xf numFmtId="10" fontId="38" fillId="0" borderId="0" xfId="11" applyNumberFormat="1" applyFont="1"/>
    <xf numFmtId="10" fontId="39" fillId="6" borderId="56" xfId="11" applyNumberFormat="1" applyFont="1" applyFill="1" applyBorder="1" applyAlignment="1">
      <alignment horizontal="center" vertical="center"/>
    </xf>
    <xf numFmtId="0" fontId="8" fillId="0" borderId="0" xfId="17" applyBorder="1"/>
    <xf numFmtId="0" fontId="38" fillId="0" borderId="0" xfId="17" applyFont="1" applyBorder="1"/>
    <xf numFmtId="0" fontId="8" fillId="0" borderId="3" xfId="17" applyBorder="1"/>
    <xf numFmtId="0" fontId="57" fillId="0" borderId="4" xfId="17" applyFont="1" applyBorder="1" applyAlignment="1">
      <alignment vertical="center" wrapText="1"/>
    </xf>
    <xf numFmtId="0" fontId="8" fillId="0" borderId="4" xfId="17" applyBorder="1"/>
    <xf numFmtId="0" fontId="8" fillId="0" borderId="5" xfId="17" applyBorder="1"/>
    <xf numFmtId="0" fontId="8" fillId="0" borderId="6" xfId="17" applyBorder="1"/>
    <xf numFmtId="0" fontId="8" fillId="0" borderId="7" xfId="17" applyBorder="1"/>
    <xf numFmtId="0" fontId="58" fillId="0" borderId="0" xfId="17" applyFont="1" applyBorder="1" applyAlignment="1">
      <alignment horizontal="right" vertical="center"/>
    </xf>
    <xf numFmtId="40" fontId="8" fillId="0" borderId="0" xfId="17" applyNumberFormat="1" applyBorder="1" applyAlignment="1">
      <alignment horizontal="center" vertical="center"/>
    </xf>
    <xf numFmtId="0" fontId="8" fillId="0" borderId="0" xfId="17" applyBorder="1" applyAlignment="1">
      <alignment horizontal="left" vertical="center"/>
    </xf>
    <xf numFmtId="10" fontId="45" fillId="0" borderId="32" xfId="17" applyNumberFormat="1" applyFont="1" applyBorder="1" applyAlignment="1">
      <alignment horizontal="center" vertical="center"/>
    </xf>
    <xf numFmtId="0" fontId="59" fillId="0" borderId="0" xfId="17" applyFont="1"/>
    <xf numFmtId="0" fontId="59" fillId="0" borderId="6" xfId="17" applyFont="1" applyBorder="1"/>
    <xf numFmtId="0" fontId="45" fillId="0" borderId="0" xfId="17" applyFont="1" applyBorder="1"/>
    <xf numFmtId="0" fontId="45" fillId="0" borderId="0" xfId="17" applyFont="1" applyBorder="1" applyAlignment="1">
      <alignment horizontal="left"/>
    </xf>
    <xf numFmtId="0" fontId="59" fillId="0" borderId="7" xfId="17" applyFont="1" applyBorder="1"/>
    <xf numFmtId="9" fontId="45" fillId="0" borderId="32" xfId="17" applyNumberFormat="1" applyFont="1" applyBorder="1" applyAlignment="1">
      <alignment horizontal="center" vertical="center"/>
    </xf>
    <xf numFmtId="0" fontId="8" fillId="0" borderId="8" xfId="17" applyBorder="1"/>
    <xf numFmtId="9" fontId="8" fillId="0" borderId="9" xfId="17" applyNumberFormat="1" applyBorder="1" applyAlignment="1">
      <alignment horizontal="center" vertical="center"/>
    </xf>
    <xf numFmtId="0" fontId="8" fillId="0" borderId="9" xfId="17" applyBorder="1" applyAlignment="1">
      <alignment horizontal="left" vertical="center"/>
    </xf>
    <xf numFmtId="0" fontId="59" fillId="0" borderId="9" xfId="17" applyFont="1" applyBorder="1"/>
    <xf numFmtId="0" fontId="8" fillId="0" borderId="9" xfId="17" applyBorder="1"/>
    <xf numFmtId="0" fontId="8" fillId="0" borderId="10" xfId="17" applyBorder="1"/>
    <xf numFmtId="0" fontId="8" fillId="0" borderId="1" xfId="0" applyFont="1" applyFill="1" applyBorder="1" applyAlignment="1">
      <alignment horizontal="center" wrapText="1"/>
    </xf>
    <xf numFmtId="1" fontId="8" fillId="0" borderId="1" xfId="0" applyNumberFormat="1" applyFont="1" applyFill="1" applyBorder="1" applyAlignment="1">
      <alignment horizontal="center" vertical="center" wrapText="1"/>
    </xf>
    <xf numFmtId="4" fontId="8" fillId="0" borderId="0" xfId="46" applyNumberFormat="1"/>
    <xf numFmtId="165" fontId="9" fillId="3" borderId="15" xfId="14" applyFont="1" applyFill="1" applyBorder="1" applyAlignment="1">
      <alignment vertical="center"/>
    </xf>
    <xf numFmtId="165" fontId="8" fillId="0" borderId="42" xfId="14" applyFont="1" applyFill="1" applyBorder="1" applyAlignment="1">
      <alignment vertical="center"/>
    </xf>
    <xf numFmtId="165" fontId="8" fillId="3" borderId="42" xfId="14" applyFont="1" applyFill="1" applyBorder="1" applyAlignment="1">
      <alignment vertical="center"/>
    </xf>
    <xf numFmtId="165" fontId="9" fillId="0" borderId="42" xfId="14" applyFont="1" applyFill="1" applyBorder="1" applyAlignment="1">
      <alignment vertical="center"/>
    </xf>
    <xf numFmtId="165" fontId="37" fillId="2" borderId="43" xfId="14" applyFont="1" applyFill="1" applyBorder="1" applyAlignment="1">
      <alignment vertical="center"/>
    </xf>
    <xf numFmtId="43" fontId="9" fillId="3" borderId="14" xfId="14" applyNumberFormat="1" applyFont="1" applyFill="1" applyBorder="1" applyAlignment="1">
      <alignment vertical="center"/>
    </xf>
    <xf numFmtId="43" fontId="8" fillId="0" borderId="1" xfId="14" applyNumberFormat="1" applyFont="1" applyFill="1" applyBorder="1" applyAlignment="1">
      <alignment vertical="center"/>
    </xf>
    <xf numFmtId="43" fontId="8" fillId="3" borderId="1" xfId="14" applyNumberFormat="1" applyFont="1" applyFill="1" applyBorder="1" applyAlignment="1">
      <alignment vertical="center"/>
    </xf>
    <xf numFmtId="43" fontId="9" fillId="2" borderId="44" xfId="14" applyNumberFormat="1" applyFont="1" applyFill="1" applyBorder="1" applyAlignment="1">
      <alignment vertical="center"/>
    </xf>
    <xf numFmtId="43" fontId="8" fillId="0" borderId="1" xfId="64" applyNumberFormat="1" applyFont="1" applyFill="1" applyBorder="1" applyAlignment="1">
      <alignment horizontal="right" vertical="center" wrapText="1"/>
    </xf>
    <xf numFmtId="0" fontId="60" fillId="0" borderId="0" xfId="0" applyFont="1" applyAlignment="1">
      <alignment horizontal="left"/>
    </xf>
    <xf numFmtId="0" fontId="60" fillId="0" borderId="0" xfId="0" applyFont="1" applyAlignment="1">
      <alignment horizontal="right"/>
    </xf>
    <xf numFmtId="0" fontId="60" fillId="0" borderId="0" xfId="0" applyNumberFormat="1" applyFont="1" applyAlignment="1">
      <alignment horizontal="right"/>
    </xf>
    <xf numFmtId="0" fontId="60" fillId="0" borderId="0" xfId="0" applyNumberFormat="1" applyFont="1" applyAlignment="1">
      <alignment horizontal="left"/>
    </xf>
    <xf numFmtId="4" fontId="60" fillId="0" borderId="0" xfId="0" applyNumberFormat="1" applyFont="1" applyAlignment="1">
      <alignment horizontal="right"/>
    </xf>
    <xf numFmtId="10" fontId="8" fillId="0" borderId="0" xfId="10" applyNumberFormat="1" applyFont="1" applyFill="1" applyAlignment="1">
      <alignment vertical="center"/>
    </xf>
    <xf numFmtId="43" fontId="42" fillId="4" borderId="0" xfId="64" applyNumberFormat="1" applyFont="1" applyFill="1" applyBorder="1" applyAlignment="1">
      <alignment horizontal="center" vertical="center" wrapText="1"/>
    </xf>
    <xf numFmtId="49" fontId="37" fillId="2" borderId="41" xfId="10" applyNumberFormat="1" applyFont="1" applyFill="1" applyBorder="1" applyAlignment="1">
      <alignment horizontal="right" vertical="center"/>
    </xf>
    <xf numFmtId="0" fontId="9" fillId="10" borderId="32" xfId="10" applyFont="1" applyFill="1" applyBorder="1" applyAlignment="1">
      <alignment horizontal="center" vertical="center"/>
    </xf>
    <xf numFmtId="0" fontId="9" fillId="10" borderId="33" xfId="10" applyFont="1" applyFill="1" applyBorder="1" applyAlignment="1">
      <alignment horizontal="center" vertical="center"/>
    </xf>
    <xf numFmtId="0" fontId="9" fillId="10" borderId="33" xfId="10" applyFont="1" applyFill="1" applyBorder="1" applyAlignment="1">
      <alignment horizontal="left" vertical="center"/>
    </xf>
    <xf numFmtId="165" fontId="9" fillId="10" borderId="33" xfId="26" applyFont="1" applyFill="1" applyBorder="1" applyAlignment="1">
      <alignment vertical="center"/>
    </xf>
    <xf numFmtId="165" fontId="9" fillId="10" borderId="33" xfId="14" applyFont="1" applyFill="1" applyBorder="1" applyAlignment="1">
      <alignment vertical="center"/>
    </xf>
    <xf numFmtId="165" fontId="9" fillId="10" borderId="34" xfId="14" applyFont="1" applyFill="1" applyBorder="1" applyAlignment="1">
      <alignment vertical="center"/>
    </xf>
    <xf numFmtId="164" fontId="45" fillId="0" borderId="0" xfId="17" applyNumberFormat="1" applyFont="1"/>
    <xf numFmtId="165" fontId="9" fillId="0" borderId="40" xfId="26" applyFont="1" applyFill="1" applyBorder="1" applyAlignment="1">
      <alignment vertical="center" wrapText="1"/>
    </xf>
    <xf numFmtId="165" fontId="9" fillId="0" borderId="60" xfId="26" applyFont="1" applyFill="1" applyBorder="1" applyAlignment="1">
      <alignment vertical="center" wrapText="1"/>
    </xf>
    <xf numFmtId="165" fontId="9" fillId="0" borderId="14" xfId="26" applyFont="1" applyFill="1" applyBorder="1" applyAlignment="1">
      <alignment vertical="center" wrapText="1"/>
    </xf>
    <xf numFmtId="165" fontId="9" fillId="0" borderId="11" xfId="26" applyFont="1" applyFill="1" applyBorder="1" applyAlignment="1">
      <alignment vertical="center" wrapText="1"/>
    </xf>
    <xf numFmtId="165" fontId="9" fillId="0" borderId="42" xfId="26" applyFont="1" applyFill="1" applyBorder="1" applyAlignment="1">
      <alignment vertical="center" wrapText="1"/>
    </xf>
    <xf numFmtId="10" fontId="9" fillId="0" borderId="11" xfId="26" applyNumberFormat="1" applyFont="1" applyFill="1" applyBorder="1" applyAlignment="1">
      <alignment horizontal="left" vertical="center" wrapText="1"/>
    </xf>
    <xf numFmtId="165" fontId="9" fillId="0" borderId="44" xfId="26" applyFont="1" applyFill="1" applyBorder="1" applyAlignment="1">
      <alignment vertical="center" wrapText="1"/>
    </xf>
    <xf numFmtId="14" fontId="9" fillId="0" borderId="40" xfId="26" applyNumberFormat="1" applyFont="1" applyFill="1" applyBorder="1" applyAlignment="1">
      <alignment horizontal="left" vertical="center" wrapText="1"/>
    </xf>
    <xf numFmtId="14" fontId="8" fillId="0" borderId="0" xfId="46" applyNumberFormat="1" applyBorder="1"/>
    <xf numFmtId="0" fontId="8" fillId="0" borderId="3" xfId="10" applyFont="1" applyFill="1" applyBorder="1" applyAlignment="1">
      <alignment horizontal="center" vertical="center"/>
    </xf>
    <xf numFmtId="43" fontId="8" fillId="0" borderId="61" xfId="10" applyNumberFormat="1" applyFont="1" applyFill="1" applyBorder="1" applyAlignment="1">
      <alignment vertical="center"/>
    </xf>
    <xf numFmtId="43" fontId="8" fillId="0" borderId="14" xfId="10" applyNumberFormat="1" applyFont="1" applyFill="1" applyBorder="1" applyAlignment="1">
      <alignment vertical="center"/>
    </xf>
    <xf numFmtId="43" fontId="8" fillId="4" borderId="14" xfId="10" applyNumberFormat="1" applyFont="1" applyFill="1" applyBorder="1" applyAlignment="1">
      <alignment vertical="center"/>
    </xf>
    <xf numFmtId="10" fontId="46" fillId="11" borderId="51" xfId="64" applyNumberFormat="1" applyFont="1" applyFill="1" applyBorder="1" applyAlignment="1">
      <alignment horizontal="center" vertical="center" wrapText="1"/>
    </xf>
    <xf numFmtId="43" fontId="46" fillId="11" borderId="51" xfId="64" applyNumberFormat="1" applyFont="1" applyFill="1" applyBorder="1" applyAlignment="1">
      <alignment horizontal="center" vertical="center" wrapText="1"/>
    </xf>
    <xf numFmtId="10" fontId="8" fillId="0" borderId="27" xfId="10" applyNumberFormat="1" applyFont="1" applyBorder="1" applyAlignment="1">
      <alignment vertical="center"/>
    </xf>
    <xf numFmtId="10" fontId="8" fillId="0" borderId="1" xfId="10" applyNumberFormat="1" applyFont="1" applyBorder="1" applyAlignment="1">
      <alignment vertical="center"/>
    </xf>
    <xf numFmtId="43" fontId="8" fillId="0" borderId="0" xfId="10" applyNumberFormat="1" applyFont="1" applyFill="1" applyAlignment="1">
      <alignment vertical="center"/>
    </xf>
    <xf numFmtId="43" fontId="8" fillId="0" borderId="1" xfId="10" applyNumberFormat="1" applyFont="1" applyBorder="1" applyAlignment="1">
      <alignment vertical="center"/>
    </xf>
    <xf numFmtId="43" fontId="8" fillId="0" borderId="50" xfId="10" applyNumberFormat="1" applyFont="1" applyFill="1" applyBorder="1" applyAlignment="1">
      <alignment vertical="center"/>
    </xf>
    <xf numFmtId="43" fontId="8" fillId="0" borderId="15" xfId="10" applyNumberFormat="1" applyFont="1" applyFill="1" applyBorder="1" applyAlignment="1">
      <alignment vertical="center"/>
    </xf>
    <xf numFmtId="43" fontId="8" fillId="4" borderId="15" xfId="10" applyNumberFormat="1" applyFont="1" applyFill="1" applyBorder="1" applyAlignment="1">
      <alignment vertical="center"/>
    </xf>
    <xf numFmtId="43" fontId="8" fillId="0" borderId="15" xfId="10" applyNumberFormat="1" applyFont="1" applyBorder="1" applyAlignment="1">
      <alignment vertical="center"/>
    </xf>
    <xf numFmtId="10" fontId="9" fillId="0" borderId="1" xfId="10" applyNumberFormat="1" applyFont="1" applyFill="1" applyBorder="1" applyAlignment="1">
      <alignment vertical="center"/>
    </xf>
    <xf numFmtId="10" fontId="8" fillId="0" borderId="62" xfId="10" applyNumberFormat="1" applyFont="1" applyFill="1" applyBorder="1" applyAlignment="1">
      <alignment vertical="center"/>
    </xf>
    <xf numFmtId="43" fontId="8" fillId="0" borderId="2" xfId="10" applyNumberFormat="1" applyFont="1" applyFill="1" applyBorder="1" applyAlignment="1">
      <alignment vertical="center"/>
    </xf>
    <xf numFmtId="10" fontId="8" fillId="0" borderId="2" xfId="10" applyNumberFormat="1" applyFont="1" applyFill="1" applyBorder="1" applyAlignment="1">
      <alignment vertical="center"/>
    </xf>
    <xf numFmtId="43" fontId="8" fillId="0" borderId="63" xfId="10" applyNumberFormat="1" applyFont="1" applyFill="1" applyBorder="1" applyAlignment="1">
      <alignment vertical="center"/>
    </xf>
    <xf numFmtId="10" fontId="9" fillId="12" borderId="57" xfId="10" applyNumberFormat="1" applyFont="1" applyFill="1" applyBorder="1" applyAlignment="1">
      <alignment vertical="center"/>
    </xf>
    <xf numFmtId="165" fontId="37" fillId="12" borderId="59" xfId="14" applyFont="1" applyFill="1" applyBorder="1" applyAlignment="1">
      <alignment vertical="center"/>
    </xf>
    <xf numFmtId="10" fontId="9" fillId="12" borderId="58" xfId="10" applyNumberFormat="1" applyFont="1" applyFill="1" applyBorder="1" applyAlignment="1">
      <alignment vertical="center"/>
    </xf>
    <xf numFmtId="165" fontId="9" fillId="0" borderId="11" xfId="14" applyFont="1" applyFill="1" applyBorder="1" applyAlignment="1">
      <alignment vertical="center"/>
    </xf>
    <xf numFmtId="10" fontId="9" fillId="0" borderId="1" xfId="14" applyNumberFormat="1" applyFont="1" applyFill="1" applyBorder="1" applyAlignment="1">
      <alignment vertical="center" wrapText="1"/>
    </xf>
    <xf numFmtId="10" fontId="9" fillId="0" borderId="11" xfId="14" applyNumberFormat="1" applyFont="1" applyFill="1" applyBorder="1" applyAlignment="1">
      <alignment vertical="center"/>
    </xf>
    <xf numFmtId="10" fontId="37" fillId="12" borderId="64" xfId="14" applyNumberFormat="1" applyFont="1" applyFill="1" applyBorder="1" applyAlignment="1">
      <alignment vertical="center"/>
    </xf>
    <xf numFmtId="43" fontId="9" fillId="0" borderId="1" xfId="14" applyNumberFormat="1" applyFont="1" applyFill="1" applyBorder="1" applyAlignment="1">
      <alignment vertical="center" wrapText="1"/>
    </xf>
    <xf numFmtId="43" fontId="9" fillId="0" borderId="11" xfId="14" applyNumberFormat="1" applyFont="1" applyFill="1" applyBorder="1" applyAlignment="1">
      <alignment vertical="center"/>
    </xf>
    <xf numFmtId="43" fontId="37" fillId="12" borderId="64" xfId="14" applyNumberFormat="1" applyFont="1" applyFill="1" applyBorder="1" applyAlignment="1">
      <alignment vertical="center"/>
    </xf>
    <xf numFmtId="4" fontId="9" fillId="3" borderId="32" xfId="10" applyNumberFormat="1" applyFont="1" applyFill="1" applyBorder="1" applyAlignment="1">
      <alignment horizontal="center" vertical="center" wrapText="1"/>
    </xf>
    <xf numFmtId="0" fontId="1" fillId="0" borderId="0" xfId="69"/>
    <xf numFmtId="0" fontId="66" fillId="0" borderId="8" xfId="68" applyFont="1" applyBorder="1" applyAlignment="1">
      <alignment vertical="center" wrapText="1"/>
    </xf>
    <xf numFmtId="0" fontId="66" fillId="0" borderId="9" xfId="68" applyFont="1" applyBorder="1" applyAlignment="1">
      <alignment vertical="center" wrapText="1"/>
    </xf>
    <xf numFmtId="0" fontId="66" fillId="0" borderId="10" xfId="68" applyFont="1" applyBorder="1" applyAlignment="1">
      <alignment vertical="center" wrapText="1"/>
    </xf>
    <xf numFmtId="0" fontId="67" fillId="0" borderId="6" xfId="68" applyFont="1" applyBorder="1" applyAlignment="1">
      <alignment horizontal="left" vertical="center" wrapText="1"/>
    </xf>
    <xf numFmtId="0" fontId="67" fillId="0" borderId="0" xfId="68" applyFont="1" applyBorder="1" applyAlignment="1">
      <alignment horizontal="left" vertical="center" wrapText="1"/>
    </xf>
    <xf numFmtId="4" fontId="1" fillId="0" borderId="7" xfId="69" applyNumberFormat="1" applyBorder="1" applyAlignment="1">
      <alignment horizontal="right" vertical="top"/>
    </xf>
    <xf numFmtId="0" fontId="9" fillId="0" borderId="8" xfId="68" applyFont="1" applyBorder="1" applyAlignment="1">
      <alignment horizontal="center" vertical="center" wrapText="1"/>
    </xf>
    <xf numFmtId="10" fontId="63" fillId="0" borderId="66" xfId="69" applyNumberFormat="1" applyFont="1" applyBorder="1" applyAlignment="1">
      <alignment horizontal="right" vertical="top"/>
    </xf>
    <xf numFmtId="0" fontId="69" fillId="0" borderId="6" xfId="69" applyFont="1" applyBorder="1" applyAlignment="1">
      <alignment horizontal="left" vertical="top"/>
    </xf>
    <xf numFmtId="0" fontId="69" fillId="0" borderId="0" xfId="69" applyFont="1" applyAlignment="1">
      <alignment horizontal="center" vertical="top"/>
    </xf>
    <xf numFmtId="0" fontId="69" fillId="0" borderId="0" xfId="69" applyFont="1" applyAlignment="1">
      <alignment horizontal="left" vertical="top" wrapText="1"/>
    </xf>
    <xf numFmtId="0" fontId="69" fillId="0" borderId="0" xfId="69" applyFont="1" applyAlignment="1">
      <alignment horizontal="left" vertical="top"/>
    </xf>
    <xf numFmtId="4" fontId="69" fillId="0" borderId="0" xfId="69" applyNumberFormat="1" applyFont="1" applyAlignment="1">
      <alignment horizontal="center" vertical="top"/>
    </xf>
    <xf numFmtId="0" fontId="1" fillId="0" borderId="0" xfId="69" applyAlignment="1">
      <alignment horizontal="left" vertical="top"/>
    </xf>
    <xf numFmtId="0" fontId="63" fillId="0" borderId="0" xfId="69" applyFont="1" applyAlignment="1">
      <alignment horizontal="center" vertical="center"/>
    </xf>
    <xf numFmtId="4" fontId="70" fillId="0" borderId="0" xfId="69" applyNumberFormat="1" applyFont="1" applyAlignment="1">
      <alignment horizontal="center" vertical="top"/>
    </xf>
    <xf numFmtId="10" fontId="70" fillId="0" borderId="0" xfId="70" applyNumberFormat="1" applyFont="1" applyBorder="1" applyAlignment="1">
      <alignment horizontal="center" vertical="top"/>
    </xf>
    <xf numFmtId="2" fontId="1" fillId="0" borderId="0" xfId="69" applyNumberFormat="1" applyAlignment="1">
      <alignment horizontal="right" vertical="top"/>
    </xf>
    <xf numFmtId="4" fontId="70" fillId="0" borderId="0" xfId="69" applyNumberFormat="1" applyFont="1" applyAlignment="1">
      <alignment horizontal="center" vertical="center"/>
    </xf>
    <xf numFmtId="0" fontId="70" fillId="8" borderId="13" xfId="69" applyFont="1" applyFill="1" applyBorder="1" applyAlignment="1">
      <alignment horizontal="center" vertical="top"/>
    </xf>
    <xf numFmtId="0" fontId="70" fillId="8" borderId="13" xfId="69" applyFont="1" applyFill="1" applyBorder="1" applyAlignment="1">
      <alignment horizontal="center" vertical="center" wrapText="1"/>
    </xf>
    <xf numFmtId="0" fontId="70" fillId="8" borderId="13" xfId="69" applyFont="1" applyFill="1" applyBorder="1" applyAlignment="1">
      <alignment wrapText="1"/>
    </xf>
    <xf numFmtId="0" fontId="69" fillId="0" borderId="21" xfId="69" applyFont="1" applyBorder="1" applyAlignment="1">
      <alignment horizontal="center" vertical="top"/>
    </xf>
    <xf numFmtId="0" fontId="69" fillId="0" borderId="23" xfId="69" applyFont="1" applyBorder="1" applyAlignment="1">
      <alignment horizontal="center" vertical="top"/>
    </xf>
    <xf numFmtId="0" fontId="69" fillId="0" borderId="23" xfId="69" applyFont="1" applyBorder="1" applyAlignment="1">
      <alignment wrapText="1"/>
    </xf>
    <xf numFmtId="173" fontId="69" fillId="0" borderId="23" xfId="69" applyNumberFormat="1" applyFont="1" applyBorder="1" applyAlignment="1">
      <alignment horizontal="center" vertical="top"/>
    </xf>
    <xf numFmtId="4" fontId="69" fillId="0" borderId="28" xfId="69" applyNumberFormat="1" applyFont="1" applyBorder="1" applyAlignment="1">
      <alignment horizontal="right" vertical="top"/>
    </xf>
    <xf numFmtId="4" fontId="69" fillId="0" borderId="24" xfId="69" applyNumberFormat="1" applyFont="1" applyBorder="1" applyAlignment="1">
      <alignment horizontal="right" vertical="top"/>
    </xf>
    <xf numFmtId="0" fontId="69" fillId="0" borderId="1" xfId="69" applyFont="1" applyBorder="1" applyAlignment="1">
      <alignment horizontal="center" vertical="top"/>
    </xf>
    <xf numFmtId="0" fontId="69" fillId="0" borderId="1" xfId="69" applyFont="1" applyBorder="1" applyAlignment="1">
      <alignment wrapText="1"/>
    </xf>
    <xf numFmtId="173" fontId="69" fillId="0" borderId="1" xfId="69" applyNumberFormat="1" applyFont="1" applyBorder="1" applyAlignment="1">
      <alignment horizontal="center" vertical="top"/>
    </xf>
    <xf numFmtId="4" fontId="69" fillId="0" borderId="14" xfId="69" applyNumberFormat="1" applyFont="1" applyBorder="1" applyAlignment="1">
      <alignment horizontal="right" vertical="top"/>
    </xf>
    <xf numFmtId="0" fontId="69" fillId="0" borderId="27" xfId="69" applyFont="1" applyBorder="1" applyAlignment="1">
      <alignment horizontal="center" vertical="top"/>
    </xf>
    <xf numFmtId="4" fontId="70" fillId="8" borderId="50" xfId="69" applyNumberFormat="1" applyFont="1" applyFill="1" applyBorder="1" applyAlignment="1">
      <alignment horizontal="right" vertical="top"/>
    </xf>
    <xf numFmtId="4" fontId="69" fillId="0" borderId="0" xfId="69" applyNumberFormat="1" applyFont="1" applyAlignment="1">
      <alignment horizontal="right" vertical="top"/>
    </xf>
    <xf numFmtId="4" fontId="69" fillId="0" borderId="1" xfId="69" applyNumberFormat="1" applyFont="1" applyBorder="1" applyAlignment="1">
      <alignment horizontal="center" vertical="top"/>
    </xf>
    <xf numFmtId="4" fontId="69" fillId="0" borderId="15" xfId="69" applyNumberFormat="1" applyFont="1" applyBorder="1" applyAlignment="1">
      <alignment horizontal="right" vertical="top"/>
    </xf>
    <xf numFmtId="0" fontId="1" fillId="0" borderId="0" xfId="69" applyAlignment="1">
      <alignment horizontal="center" vertical="top"/>
    </xf>
    <xf numFmtId="0" fontId="1" fillId="0" borderId="0" xfId="69" applyAlignment="1">
      <alignment wrapText="1"/>
    </xf>
    <xf numFmtId="4" fontId="1" fillId="0" borderId="0" xfId="69" applyNumberFormat="1" applyAlignment="1">
      <alignment horizontal="center" vertical="top"/>
    </xf>
    <xf numFmtId="4" fontId="1" fillId="0" borderId="0" xfId="69" applyNumberFormat="1" applyAlignment="1">
      <alignment horizontal="right" vertical="top"/>
    </xf>
    <xf numFmtId="0" fontId="8" fillId="13" borderId="27" xfId="10" applyFont="1" applyFill="1" applyBorder="1" applyAlignment="1">
      <alignment horizontal="center" vertical="center"/>
    </xf>
    <xf numFmtId="0" fontId="11" fillId="13" borderId="1" xfId="5" applyNumberFormat="1" applyFont="1" applyFill="1" applyBorder="1" applyAlignment="1">
      <alignment horizontal="center" vertical="center" wrapText="1"/>
    </xf>
    <xf numFmtId="0" fontId="11" fillId="13" borderId="1" xfId="5" applyFont="1" applyFill="1" applyBorder="1" applyAlignment="1">
      <alignment horizontal="center" vertical="center" wrapText="1"/>
    </xf>
    <xf numFmtId="0" fontId="8" fillId="13" borderId="1" xfId="10" applyFont="1" applyFill="1" applyBorder="1" applyAlignment="1">
      <alignment vertical="center"/>
    </xf>
    <xf numFmtId="0" fontId="8" fillId="13" borderId="1" xfId="10" applyFont="1" applyFill="1" applyBorder="1" applyAlignment="1">
      <alignment horizontal="center" vertical="center"/>
    </xf>
    <xf numFmtId="165" fontId="8" fillId="13" borderId="1" xfId="14" applyFont="1" applyFill="1" applyBorder="1" applyAlignment="1">
      <alignment horizontal="right" vertical="center"/>
    </xf>
    <xf numFmtId="0" fontId="8" fillId="13" borderId="11" xfId="10" applyFont="1" applyFill="1" applyBorder="1" applyAlignment="1">
      <alignment vertical="center"/>
    </xf>
    <xf numFmtId="10" fontId="8" fillId="13" borderId="27" xfId="10" applyNumberFormat="1" applyFont="1" applyFill="1" applyBorder="1" applyAlignment="1">
      <alignment vertical="center"/>
    </xf>
    <xf numFmtId="43" fontId="8" fillId="13" borderId="1" xfId="10" applyNumberFormat="1" applyFont="1" applyFill="1" applyBorder="1" applyAlignment="1">
      <alignment vertical="center"/>
    </xf>
    <xf numFmtId="10" fontId="8" fillId="13" borderId="1" xfId="10" applyNumberFormat="1" applyFont="1" applyFill="1" applyBorder="1" applyAlignment="1">
      <alignment vertical="center"/>
    </xf>
    <xf numFmtId="43" fontId="8" fillId="13" borderId="14" xfId="10" applyNumberFormat="1" applyFont="1" applyFill="1" applyBorder="1" applyAlignment="1">
      <alignment vertical="center"/>
    </xf>
    <xf numFmtId="43" fontId="8" fillId="13" borderId="15" xfId="10" applyNumberFormat="1" applyFont="1" applyFill="1" applyBorder="1" applyAlignment="1">
      <alignment vertical="center"/>
    </xf>
    <xf numFmtId="0" fontId="8" fillId="13" borderId="0" xfId="10" applyFont="1" applyFill="1" applyAlignment="1">
      <alignment vertical="center"/>
    </xf>
    <xf numFmtId="166" fontId="11" fillId="13" borderId="1" xfId="4" applyFont="1" applyFill="1" applyBorder="1" applyAlignment="1">
      <alignment horizontal="center" vertical="center" wrapText="1"/>
    </xf>
    <xf numFmtId="0" fontId="8" fillId="13" borderId="1" xfId="10" applyFont="1" applyFill="1" applyBorder="1" applyAlignment="1">
      <alignment horizontal="left" vertical="center"/>
    </xf>
    <xf numFmtId="0" fontId="11" fillId="13" borderId="1" xfId="5" applyFont="1" applyFill="1" applyBorder="1" applyAlignment="1">
      <alignment horizontal="justify" vertical="center" wrapText="1"/>
    </xf>
    <xf numFmtId="0" fontId="8" fillId="13" borderId="1" xfId="10" applyFont="1" applyFill="1" applyBorder="1" applyAlignment="1">
      <alignment horizontal="left" vertical="center" wrapText="1"/>
    </xf>
    <xf numFmtId="0" fontId="8" fillId="13" borderId="27" xfId="10" applyFont="1" applyFill="1" applyBorder="1" applyAlignment="1">
      <alignment horizontal="center" vertical="center" wrapText="1"/>
    </xf>
    <xf numFmtId="0" fontId="8" fillId="13" borderId="1" xfId="10" applyFont="1" applyFill="1" applyBorder="1" applyAlignment="1">
      <alignment horizontal="center" vertical="center" wrapText="1"/>
    </xf>
    <xf numFmtId="0" fontId="8" fillId="13" borderId="1" xfId="0" applyFont="1" applyFill="1" applyBorder="1" applyAlignment="1">
      <alignment horizontal="center" wrapText="1"/>
    </xf>
    <xf numFmtId="0" fontId="8" fillId="13" borderId="1" xfId="10" applyFont="1" applyFill="1" applyBorder="1" applyAlignment="1">
      <alignment vertical="center" wrapText="1"/>
    </xf>
    <xf numFmtId="0" fontId="8" fillId="13" borderId="0" xfId="10" applyFont="1" applyFill="1" applyBorder="1" applyAlignment="1">
      <alignment horizontal="center" vertical="center"/>
    </xf>
    <xf numFmtId="165" fontId="8" fillId="13" borderId="1" xfId="26" applyFont="1" applyFill="1" applyBorder="1" applyAlignment="1">
      <alignment horizontal="center" vertical="center"/>
    </xf>
    <xf numFmtId="49" fontId="70" fillId="8" borderId="13" xfId="69" applyNumberFormat="1" applyFont="1" applyFill="1" applyBorder="1" applyAlignment="1">
      <alignment wrapText="1"/>
    </xf>
    <xf numFmtId="0" fontId="31" fillId="0" borderId="0" xfId="0" applyFont="1" applyFill="1" applyBorder="1" applyAlignment="1">
      <alignment horizontal="left" vertical="center" wrapText="1"/>
    </xf>
    <xf numFmtId="0" fontId="18" fillId="0" borderId="0" xfId="10" applyFont="1" applyFill="1" applyBorder="1" applyAlignment="1">
      <alignment horizontal="center" vertical="center" wrapText="1"/>
    </xf>
    <xf numFmtId="0" fontId="34" fillId="0" borderId="0" xfId="0" applyFont="1" applyFill="1" applyBorder="1" applyAlignment="1">
      <alignment horizontal="center" vertical="center" wrapText="1"/>
    </xf>
    <xf numFmtId="0" fontId="37" fillId="0" borderId="0" xfId="10" applyFont="1" applyFill="1" applyBorder="1" applyAlignment="1">
      <alignment horizontal="left" wrapText="1"/>
    </xf>
    <xf numFmtId="0" fontId="9" fillId="0" borderId="0" xfId="10" applyFont="1" applyFill="1" applyBorder="1" applyAlignment="1">
      <alignment horizontal="left" vertical="center"/>
    </xf>
    <xf numFmtId="0" fontId="9" fillId="0" borderId="0" xfId="10" applyFont="1" applyFill="1" applyBorder="1" applyAlignment="1">
      <alignment horizontal="left" wrapText="1"/>
    </xf>
    <xf numFmtId="165" fontId="35" fillId="0" borderId="0" xfId="26" applyFont="1" applyFill="1" applyBorder="1" applyAlignment="1">
      <alignment horizontal="center" vertical="center" wrapText="1"/>
    </xf>
    <xf numFmtId="0" fontId="9" fillId="0" borderId="0" xfId="10" applyFont="1" applyFill="1" applyBorder="1" applyAlignment="1">
      <alignment horizontal="center" wrapText="1"/>
    </xf>
    <xf numFmtId="0" fontId="27" fillId="0" borderId="28" xfId="46" applyFont="1" applyBorder="1" applyAlignment="1" applyProtection="1">
      <alignment horizontal="left" vertical="center"/>
      <protection locked="0" hidden="1"/>
    </xf>
    <xf numFmtId="0" fontId="27" fillId="0" borderId="22" xfId="46" applyFont="1" applyBorder="1" applyAlignment="1" applyProtection="1">
      <alignment horizontal="left" vertical="center"/>
      <protection locked="0" hidden="1"/>
    </xf>
    <xf numFmtId="0" fontId="27" fillId="0" borderId="25" xfId="46" applyFont="1" applyBorder="1" applyAlignment="1" applyProtection="1">
      <alignment horizontal="left" vertical="center"/>
      <protection locked="0" hidden="1"/>
    </xf>
    <xf numFmtId="0" fontId="27" fillId="5" borderId="20" xfId="46" applyFont="1" applyFill="1" applyBorder="1" applyAlignment="1" applyProtection="1">
      <alignment vertical="top"/>
      <protection hidden="1"/>
    </xf>
    <xf numFmtId="0" fontId="27" fillId="5" borderId="16" xfId="46" applyFont="1" applyFill="1" applyBorder="1" applyAlignment="1" applyProtection="1">
      <alignment vertical="top" wrapText="1"/>
      <protection hidden="1"/>
    </xf>
    <xf numFmtId="0" fontId="31" fillId="0" borderId="6" xfId="0" applyFont="1" applyFill="1" applyBorder="1" applyAlignment="1">
      <alignment horizontal="left" vertical="center" wrapText="1"/>
    </xf>
    <xf numFmtId="0" fontId="31" fillId="0" borderId="7" xfId="0" applyFont="1" applyFill="1" applyBorder="1" applyAlignment="1">
      <alignment horizontal="left" vertical="center" wrapText="1"/>
    </xf>
    <xf numFmtId="0" fontId="27" fillId="5" borderId="19" xfId="46" applyFont="1" applyFill="1" applyBorder="1" applyAlignment="1" applyProtection="1">
      <alignment vertical="top" wrapText="1"/>
      <protection hidden="1"/>
    </xf>
    <xf numFmtId="0" fontId="27" fillId="0" borderId="14" xfId="46" applyFont="1" applyBorder="1" applyAlignment="1" applyProtection="1">
      <alignment horizontal="left" vertical="center"/>
      <protection locked="0" hidden="1"/>
    </xf>
    <xf numFmtId="0" fontId="27" fillId="0" borderId="11" xfId="46" applyFont="1" applyBorder="1" applyAlignment="1" applyProtection="1">
      <alignment horizontal="left" vertical="center"/>
      <protection locked="0" hidden="1"/>
    </xf>
    <xf numFmtId="0" fontId="9" fillId="0" borderId="32" xfId="46" applyFont="1" applyBorder="1" applyAlignment="1">
      <alignment horizontal="center" vertical="center"/>
    </xf>
    <xf numFmtId="0" fontId="9" fillId="0" borderId="33" xfId="46" applyFont="1" applyBorder="1" applyAlignment="1">
      <alignment horizontal="center" vertical="center"/>
    </xf>
    <xf numFmtId="0" fontId="9" fillId="0" borderId="34" xfId="46" applyFont="1" applyBorder="1" applyAlignment="1">
      <alignment horizontal="center" vertical="center"/>
    </xf>
    <xf numFmtId="0" fontId="31" fillId="0" borderId="3" xfId="0" applyFont="1" applyFill="1" applyBorder="1" applyAlignment="1">
      <alignment horizontal="left" vertical="center" wrapText="1"/>
    </xf>
    <xf numFmtId="0" fontId="31" fillId="0" borderId="4" xfId="0" applyFont="1" applyFill="1" applyBorder="1" applyAlignment="1">
      <alignment horizontal="left" vertical="center" wrapText="1"/>
    </xf>
    <xf numFmtId="0" fontId="31" fillId="0" borderId="5" xfId="0" applyFont="1" applyFill="1" applyBorder="1" applyAlignment="1">
      <alignment horizontal="left" vertical="center" wrapText="1"/>
    </xf>
    <xf numFmtId="0" fontId="33" fillId="0" borderId="0" xfId="0" applyFont="1" applyFill="1" applyAlignment="1">
      <alignment horizontal="center" vertical="center" wrapText="1"/>
    </xf>
    <xf numFmtId="0" fontId="27" fillId="5" borderId="18" xfId="46" applyFont="1" applyFill="1" applyBorder="1" applyAlignment="1" applyProtection="1">
      <alignment vertical="top" wrapText="1"/>
    </xf>
    <xf numFmtId="0" fontId="27" fillId="5" borderId="17" xfId="46" applyFont="1" applyFill="1" applyBorder="1" applyAlignment="1" applyProtection="1">
      <alignment vertical="top" wrapText="1"/>
    </xf>
    <xf numFmtId="0" fontId="27" fillId="5" borderId="0" xfId="46" applyFont="1" applyFill="1" applyBorder="1" applyAlignment="1" applyProtection="1">
      <alignment vertical="top" wrapText="1"/>
    </xf>
    <xf numFmtId="0" fontId="27" fillId="5" borderId="16" xfId="46" applyFont="1" applyFill="1" applyBorder="1" applyAlignment="1" applyProtection="1">
      <alignment vertical="top" wrapText="1"/>
    </xf>
    <xf numFmtId="0" fontId="27" fillId="5" borderId="19" xfId="46" applyFont="1" applyFill="1" applyBorder="1" applyAlignment="1" applyProtection="1">
      <alignment vertical="top" wrapText="1"/>
    </xf>
    <xf numFmtId="0" fontId="27" fillId="5" borderId="20" xfId="46" applyFont="1" applyFill="1" applyBorder="1" applyAlignment="1" applyProtection="1">
      <alignment vertical="top" wrapText="1"/>
    </xf>
    <xf numFmtId="0" fontId="27" fillId="5" borderId="18" xfId="46" applyFont="1" applyFill="1" applyBorder="1" applyAlignment="1" applyProtection="1">
      <alignment vertical="top" wrapText="1"/>
      <protection hidden="1"/>
    </xf>
    <xf numFmtId="0" fontId="32" fillId="0" borderId="0" xfId="0" applyFont="1" applyFill="1" applyBorder="1" applyAlignment="1">
      <alignment horizontal="center" vertical="center" wrapText="1"/>
    </xf>
    <xf numFmtId="0" fontId="33" fillId="0" borderId="0" xfId="0" applyFont="1" applyFill="1" applyAlignment="1">
      <alignment horizontal="center"/>
    </xf>
    <xf numFmtId="0" fontId="33" fillId="0" borderId="0" xfId="0" applyFont="1" applyFill="1" applyBorder="1" applyAlignment="1">
      <alignment horizontal="center" vertical="center" wrapText="1"/>
    </xf>
    <xf numFmtId="165" fontId="27" fillId="0" borderId="14" xfId="46" applyNumberFormat="1" applyFont="1" applyBorder="1" applyAlignment="1" applyProtection="1">
      <alignment horizontal="left" vertical="center"/>
      <protection locked="0" hidden="1"/>
    </xf>
    <xf numFmtId="165" fontId="27" fillId="0" borderId="11" xfId="46" applyNumberFormat="1" applyFont="1" applyBorder="1" applyAlignment="1" applyProtection="1">
      <alignment horizontal="left" vertical="center"/>
      <protection locked="0" hidden="1"/>
    </xf>
    <xf numFmtId="165" fontId="27" fillId="0" borderId="12" xfId="46" applyNumberFormat="1" applyFont="1" applyBorder="1" applyAlignment="1" applyProtection="1">
      <alignment horizontal="left" vertical="center"/>
      <protection locked="0" hidden="1"/>
    </xf>
    <xf numFmtId="0" fontId="27" fillId="0" borderId="14" xfId="46" applyFont="1" applyFill="1" applyBorder="1" applyAlignment="1" applyProtection="1">
      <alignment horizontal="left" vertical="center"/>
      <protection locked="0" hidden="1"/>
    </xf>
    <xf numFmtId="0" fontId="27" fillId="0" borderId="11" xfId="46" applyFont="1" applyFill="1" applyBorder="1" applyAlignment="1" applyProtection="1">
      <alignment horizontal="left" vertical="center"/>
      <protection locked="0" hidden="1"/>
    </xf>
    <xf numFmtId="0" fontId="27" fillId="0" borderId="12" xfId="46" applyFont="1" applyFill="1" applyBorder="1" applyAlignment="1" applyProtection="1">
      <alignment horizontal="left" vertical="center"/>
      <protection locked="0" hidden="1"/>
    </xf>
    <xf numFmtId="0" fontId="28" fillId="0" borderId="8" xfId="46" applyFont="1" applyBorder="1" applyAlignment="1" applyProtection="1">
      <alignment horizontal="left" vertical="top"/>
    </xf>
    <xf numFmtId="0" fontId="28" fillId="0" borderId="9" xfId="46" applyFont="1" applyBorder="1" applyAlignment="1" applyProtection="1">
      <alignment horizontal="left" vertical="top"/>
    </xf>
    <xf numFmtId="0" fontId="28" fillId="0" borderId="35" xfId="46" applyFont="1" applyBorder="1" applyAlignment="1" applyProtection="1">
      <alignment horizontal="left" vertical="top"/>
    </xf>
    <xf numFmtId="0" fontId="27" fillId="0" borderId="14" xfId="46" applyFont="1" applyBorder="1" applyAlignment="1">
      <alignment horizontal="center"/>
    </xf>
    <xf numFmtId="0" fontId="27" fillId="0" borderId="11" xfId="46" applyFont="1" applyBorder="1" applyAlignment="1">
      <alignment horizontal="center"/>
    </xf>
    <xf numFmtId="0" fontId="27" fillId="0" borderId="14" xfId="46" applyFont="1" applyBorder="1" applyAlignment="1">
      <alignment horizontal="left"/>
    </xf>
    <xf numFmtId="0" fontId="27" fillId="0" borderId="11" xfId="46" applyFont="1" applyBorder="1" applyAlignment="1">
      <alignment horizontal="left"/>
    </xf>
    <xf numFmtId="0" fontId="27" fillId="0" borderId="29" xfId="46" applyFont="1" applyBorder="1" applyAlignment="1">
      <alignment horizontal="left"/>
    </xf>
    <xf numFmtId="0" fontId="27" fillId="0" borderId="30" xfId="46" applyFont="1" applyBorder="1" applyAlignment="1">
      <alignment horizontal="left"/>
    </xf>
    <xf numFmtId="0" fontId="28" fillId="0" borderId="31" xfId="46" applyFont="1" applyBorder="1" applyAlignment="1" applyProtection="1">
      <alignment horizontal="left"/>
      <protection hidden="1"/>
    </xf>
    <xf numFmtId="0" fontId="28" fillId="0" borderId="22" xfId="46" applyFont="1" applyBorder="1" applyAlignment="1" applyProtection="1">
      <alignment horizontal="left"/>
      <protection hidden="1"/>
    </xf>
    <xf numFmtId="0" fontId="28" fillId="0" borderId="25" xfId="46" applyFont="1" applyBorder="1" applyAlignment="1" applyProtection="1">
      <alignment horizontal="left"/>
      <protection hidden="1"/>
    </xf>
    <xf numFmtId="0" fontId="46" fillId="0" borderId="32" xfId="64" applyNumberFormat="1" applyFont="1" applyBorder="1" applyAlignment="1">
      <alignment horizontal="center" vertical="center" wrapText="1"/>
    </xf>
    <xf numFmtId="0" fontId="46" fillId="0" borderId="34" xfId="64" applyNumberFormat="1" applyFont="1" applyBorder="1" applyAlignment="1">
      <alignment horizontal="center" vertical="center" wrapText="1"/>
    </xf>
    <xf numFmtId="165" fontId="8" fillId="13" borderId="14" xfId="14" applyFont="1" applyFill="1" applyBorder="1" applyAlignment="1">
      <alignment horizontal="center" vertical="center"/>
    </xf>
    <xf numFmtId="165" fontId="8" fillId="13" borderId="11" xfId="14" applyFont="1" applyFill="1" applyBorder="1" applyAlignment="1">
      <alignment horizontal="center" vertical="center"/>
    </xf>
    <xf numFmtId="165" fontId="8" fillId="13" borderId="42" xfId="14" applyFont="1" applyFill="1" applyBorder="1" applyAlignment="1">
      <alignment horizontal="center" vertical="center"/>
    </xf>
    <xf numFmtId="0" fontId="9" fillId="0" borderId="27" xfId="10" applyFont="1" applyFill="1" applyBorder="1" applyAlignment="1">
      <alignment horizontal="left" wrapText="1"/>
    </xf>
    <xf numFmtId="0" fontId="9" fillId="0" borderId="1" xfId="10" applyFont="1" applyFill="1" applyBorder="1" applyAlignment="1">
      <alignment horizontal="left" wrapText="1"/>
    </xf>
    <xf numFmtId="0" fontId="8" fillId="0" borderId="32" xfId="10" applyFont="1" applyFill="1" applyBorder="1" applyAlignment="1">
      <alignment horizontal="center" vertical="center"/>
    </xf>
    <xf numFmtId="0" fontId="8" fillId="0" borderId="34" xfId="10" applyFont="1" applyFill="1" applyBorder="1" applyAlignment="1">
      <alignment horizontal="center" vertical="center"/>
    </xf>
    <xf numFmtId="0" fontId="9" fillId="0" borderId="21" xfId="10" applyFont="1" applyFill="1" applyBorder="1" applyAlignment="1">
      <alignment horizontal="left" vertical="center"/>
    </xf>
    <xf numFmtId="0" fontId="9" fillId="0" borderId="23" xfId="10" applyFont="1" applyFill="1" applyBorder="1" applyAlignment="1">
      <alignment horizontal="left" vertical="center"/>
    </xf>
    <xf numFmtId="0" fontId="9" fillId="0" borderId="24" xfId="10" applyFont="1" applyFill="1" applyBorder="1" applyAlignment="1">
      <alignment horizontal="left" vertical="center"/>
    </xf>
    <xf numFmtId="0" fontId="9" fillId="0" borderId="36" xfId="10" applyFont="1" applyFill="1" applyBorder="1" applyAlignment="1">
      <alignment horizontal="left" vertical="center"/>
    </xf>
    <xf numFmtId="0" fontId="9" fillId="0" borderId="11" xfId="10" applyFont="1" applyFill="1" applyBorder="1" applyAlignment="1">
      <alignment horizontal="left" vertical="center"/>
    </xf>
    <xf numFmtId="0" fontId="9" fillId="0" borderId="42" xfId="10" applyFont="1" applyFill="1" applyBorder="1" applyAlignment="1">
      <alignment horizontal="left" vertical="center"/>
    </xf>
    <xf numFmtId="0" fontId="9" fillId="0" borderId="39" xfId="10" applyFont="1" applyFill="1" applyBorder="1" applyAlignment="1">
      <alignment horizontal="left" wrapText="1"/>
    </xf>
    <xf numFmtId="0" fontId="9" fillId="0" borderId="40" xfId="10" applyFont="1" applyFill="1" applyBorder="1" applyAlignment="1">
      <alignment horizontal="left" wrapText="1"/>
    </xf>
    <xf numFmtId="0" fontId="46" fillId="0" borderId="4" xfId="64" applyFont="1" applyFill="1" applyBorder="1" applyAlignment="1">
      <alignment horizontal="center" vertical="center" wrapText="1"/>
    </xf>
    <xf numFmtId="0" fontId="46" fillId="0" borderId="5" xfId="64" applyFont="1" applyFill="1" applyBorder="1" applyAlignment="1">
      <alignment horizontal="center" vertical="center" wrapText="1"/>
    </xf>
    <xf numFmtId="0" fontId="46" fillId="0" borderId="0" xfId="64" applyFont="1" applyFill="1" applyBorder="1" applyAlignment="1">
      <alignment horizontal="center" vertical="center" wrapText="1"/>
    </xf>
    <xf numFmtId="0" fontId="46" fillId="0" borderId="7" xfId="64" applyFont="1" applyFill="1" applyBorder="1" applyAlignment="1">
      <alignment horizontal="center" vertical="center" wrapText="1"/>
    </xf>
    <xf numFmtId="0" fontId="46" fillId="0" borderId="9" xfId="64" applyFont="1" applyFill="1" applyBorder="1" applyAlignment="1">
      <alignment horizontal="center" vertical="center" wrapText="1"/>
    </xf>
    <xf numFmtId="0" fontId="46" fillId="0" borderId="10" xfId="64" applyFont="1" applyFill="1" applyBorder="1" applyAlignment="1">
      <alignment horizontal="center" vertical="center" wrapText="1"/>
    </xf>
    <xf numFmtId="172" fontId="9" fillId="4" borderId="0" xfId="63" applyNumberFormat="1" applyFont="1" applyFill="1" applyBorder="1" applyAlignment="1">
      <alignment horizontal="center" vertical="center" wrapText="1"/>
    </xf>
    <xf numFmtId="0" fontId="9" fillId="0" borderId="0" xfId="10" applyFont="1" applyFill="1" applyBorder="1" applyAlignment="1">
      <alignment horizontal="center" vertical="center"/>
    </xf>
    <xf numFmtId="0" fontId="9" fillId="0" borderId="3" xfId="10" applyFont="1" applyFill="1" applyBorder="1" applyAlignment="1">
      <alignment horizontal="center" wrapText="1"/>
    </xf>
    <xf numFmtId="0" fontId="9" fillId="0" borderId="4" xfId="10" applyFont="1" applyFill="1" applyBorder="1" applyAlignment="1">
      <alignment horizontal="center" wrapText="1"/>
    </xf>
    <xf numFmtId="0" fontId="9" fillId="0" borderId="5" xfId="10" applyFont="1" applyFill="1" applyBorder="1" applyAlignment="1">
      <alignment horizontal="center" wrapText="1"/>
    </xf>
    <xf numFmtId="165" fontId="8" fillId="0" borderId="14" xfId="14" applyFont="1" applyFill="1" applyBorder="1" applyAlignment="1">
      <alignment horizontal="center" vertical="center"/>
    </xf>
    <xf numFmtId="165" fontId="8" fillId="0" borderId="11" xfId="14" applyFont="1" applyFill="1" applyBorder="1" applyAlignment="1">
      <alignment horizontal="center" vertical="center"/>
    </xf>
    <xf numFmtId="165" fontId="8" fillId="0" borderId="42" xfId="14" applyFont="1" applyFill="1" applyBorder="1" applyAlignment="1">
      <alignment horizontal="center" vertical="center"/>
    </xf>
    <xf numFmtId="0" fontId="70" fillId="8" borderId="70" xfId="69" applyFont="1" applyFill="1" applyBorder="1" applyAlignment="1">
      <alignment horizontal="right" vertical="top"/>
    </xf>
    <xf numFmtId="0" fontId="70" fillId="8" borderId="71" xfId="69" applyFont="1" applyFill="1" applyBorder="1" applyAlignment="1">
      <alignment horizontal="right" vertical="top"/>
    </xf>
    <xf numFmtId="0" fontId="70" fillId="8" borderId="72" xfId="69" applyFont="1" applyFill="1" applyBorder="1" applyAlignment="1">
      <alignment horizontal="right" vertical="top"/>
    </xf>
    <xf numFmtId="4" fontId="70" fillId="8" borderId="32" xfId="69" applyNumberFormat="1" applyFont="1" applyFill="1" applyBorder="1" applyAlignment="1">
      <alignment horizontal="center" vertical="top"/>
    </xf>
    <xf numFmtId="4" fontId="70" fillId="8" borderId="33" xfId="69" applyNumberFormat="1" applyFont="1" applyFill="1" applyBorder="1" applyAlignment="1">
      <alignment horizontal="center" vertical="top"/>
    </xf>
    <xf numFmtId="4" fontId="70" fillId="8" borderId="34" xfId="69" applyNumberFormat="1" applyFont="1" applyFill="1" applyBorder="1" applyAlignment="1">
      <alignment horizontal="center" vertical="top"/>
    </xf>
    <xf numFmtId="0" fontId="70" fillId="8" borderId="32" xfId="69" applyFont="1" applyFill="1" applyBorder="1" applyAlignment="1">
      <alignment horizontal="right" vertical="top"/>
    </xf>
    <xf numFmtId="0" fontId="70" fillId="8" borderId="33" xfId="69" applyFont="1" applyFill="1" applyBorder="1" applyAlignment="1">
      <alignment horizontal="right" vertical="top"/>
    </xf>
    <xf numFmtId="0" fontId="70" fillId="8" borderId="69" xfId="69" applyFont="1" applyFill="1" applyBorder="1" applyAlignment="1">
      <alignment horizontal="right" vertical="top"/>
    </xf>
    <xf numFmtId="4" fontId="68" fillId="8" borderId="3" xfId="69" applyNumberFormat="1" applyFont="1" applyFill="1" applyBorder="1" applyAlignment="1">
      <alignment horizontal="center" vertical="center"/>
    </xf>
    <xf numFmtId="4" fontId="68" fillId="8" borderId="4" xfId="69" applyNumberFormat="1" applyFont="1" applyFill="1" applyBorder="1" applyAlignment="1">
      <alignment horizontal="center" vertical="center"/>
    </xf>
    <xf numFmtId="4" fontId="68" fillId="8" borderId="5" xfId="69" applyNumberFormat="1" applyFont="1" applyFill="1" applyBorder="1" applyAlignment="1">
      <alignment horizontal="center" vertical="center"/>
    </xf>
    <xf numFmtId="4" fontId="68" fillId="8" borderId="8" xfId="69" applyNumberFormat="1" applyFont="1" applyFill="1" applyBorder="1" applyAlignment="1">
      <alignment horizontal="center" vertical="center"/>
    </xf>
    <xf numFmtId="4" fontId="68" fillId="8" borderId="9" xfId="69" applyNumberFormat="1" applyFont="1" applyFill="1" applyBorder="1" applyAlignment="1">
      <alignment horizontal="center" vertical="center"/>
    </xf>
    <xf numFmtId="4" fontId="68" fillId="8" borderId="10" xfId="69" applyNumberFormat="1" applyFont="1" applyFill="1" applyBorder="1" applyAlignment="1">
      <alignment horizontal="center" vertical="center"/>
    </xf>
    <xf numFmtId="0" fontId="64" fillId="0" borderId="3" xfId="68" applyFont="1" applyBorder="1" applyAlignment="1">
      <alignment horizontal="center" vertical="center" wrapText="1"/>
    </xf>
    <xf numFmtId="0" fontId="64" fillId="0" borderId="4" xfId="68" applyFont="1" applyBorder="1" applyAlignment="1">
      <alignment horizontal="center" vertical="center" wrapText="1"/>
    </xf>
    <xf numFmtId="0" fontId="64" fillId="0" borderId="5" xfId="68" applyFont="1" applyBorder="1" applyAlignment="1">
      <alignment horizontal="center" vertical="center" wrapText="1"/>
    </xf>
    <xf numFmtId="0" fontId="65" fillId="0" borderId="6" xfId="68" applyFont="1" applyBorder="1" applyAlignment="1">
      <alignment horizontal="center" vertical="center" wrapText="1"/>
    </xf>
    <xf numFmtId="0" fontId="65" fillId="0" borderId="0" xfId="68" applyFont="1" applyBorder="1" applyAlignment="1">
      <alignment horizontal="center" vertical="center" wrapText="1"/>
    </xf>
    <xf numFmtId="0" fontId="65" fillId="0" borderId="7" xfId="68" applyFont="1" applyBorder="1" applyAlignment="1">
      <alignment horizontal="center" vertical="center" wrapText="1"/>
    </xf>
    <xf numFmtId="0" fontId="9" fillId="0" borderId="27" xfId="68" applyFont="1" applyBorder="1" applyAlignment="1">
      <alignment horizontal="left" vertical="center" wrapText="1"/>
    </xf>
    <xf numFmtId="0" fontId="9" fillId="0" borderId="1" xfId="68" applyFont="1" applyBorder="1" applyAlignment="1">
      <alignment horizontal="left" vertical="center" wrapText="1"/>
    </xf>
    <xf numFmtId="0" fontId="8" fillId="0" borderId="1" xfId="68" applyFont="1" applyBorder="1" applyAlignment="1">
      <alignment horizontal="left" vertical="center" wrapText="1"/>
    </xf>
    <xf numFmtId="0" fontId="8" fillId="0" borderId="15" xfId="68" applyFont="1" applyBorder="1" applyAlignment="1">
      <alignment horizontal="left" vertical="center" wrapText="1"/>
    </xf>
    <xf numFmtId="0" fontId="9" fillId="0" borderId="62" xfId="68" applyFont="1" applyBorder="1" applyAlignment="1">
      <alignment horizontal="left" vertical="center" wrapText="1"/>
    </xf>
    <xf numFmtId="0" fontId="9" fillId="0" borderId="2" xfId="68" applyFont="1" applyBorder="1" applyAlignment="1">
      <alignment horizontal="left" vertical="center" wrapText="1"/>
    </xf>
    <xf numFmtId="0" fontId="8" fillId="0" borderId="2" xfId="68" applyFont="1" applyBorder="1" applyAlignment="1">
      <alignment horizontal="left" vertical="center" wrapText="1"/>
    </xf>
    <xf numFmtId="0" fontId="8" fillId="0" borderId="63" xfId="68" applyFont="1" applyBorder="1" applyAlignment="1">
      <alignment horizontal="left" vertical="center" wrapText="1"/>
    </xf>
    <xf numFmtId="0" fontId="8" fillId="0" borderId="8" xfId="68" applyFont="1" applyBorder="1" applyAlignment="1">
      <alignment horizontal="left" vertical="center" wrapText="1"/>
    </xf>
    <xf numFmtId="0" fontId="8" fillId="0" borderId="9" xfId="68" applyFont="1" applyBorder="1" applyAlignment="1">
      <alignment horizontal="left" vertical="center" wrapText="1"/>
    </xf>
    <xf numFmtId="0" fontId="70" fillId="8" borderId="8" xfId="69" applyFont="1" applyFill="1" applyBorder="1" applyAlignment="1">
      <alignment horizontal="center" vertical="center"/>
    </xf>
    <xf numFmtId="0" fontId="70" fillId="8" borderId="9" xfId="69" applyFont="1" applyFill="1" applyBorder="1" applyAlignment="1">
      <alignment horizontal="center" vertical="center"/>
    </xf>
    <xf numFmtId="0" fontId="70" fillId="8" borderId="10" xfId="69" applyFont="1" applyFill="1" applyBorder="1" applyAlignment="1">
      <alignment horizontal="center" vertical="center"/>
    </xf>
    <xf numFmtId="4" fontId="69" fillId="0" borderId="0" xfId="69" applyNumberFormat="1" applyFont="1" applyAlignment="1">
      <alignment horizontal="center" vertical="top"/>
    </xf>
    <xf numFmtId="4" fontId="69" fillId="0" borderId="7" xfId="69" applyNumberFormat="1" applyFont="1" applyBorder="1" applyAlignment="1">
      <alignment horizontal="center" vertical="top"/>
    </xf>
    <xf numFmtId="0" fontId="70" fillId="8" borderId="48" xfId="69" applyFont="1" applyFill="1" applyBorder="1" applyAlignment="1">
      <alignment horizontal="center" vertical="center"/>
    </xf>
    <xf numFmtId="0" fontId="70" fillId="8" borderId="37" xfId="69" applyFont="1" applyFill="1" applyBorder="1" applyAlignment="1">
      <alignment horizontal="center" vertical="center"/>
    </xf>
    <xf numFmtId="0" fontId="70" fillId="8" borderId="49" xfId="69" applyFont="1" applyFill="1" applyBorder="1" applyAlignment="1">
      <alignment horizontal="center" vertical="center"/>
    </xf>
    <xf numFmtId="0" fontId="70" fillId="8" borderId="38" xfId="69" applyFont="1" applyFill="1" applyBorder="1" applyAlignment="1">
      <alignment horizontal="center" vertical="center"/>
    </xf>
    <xf numFmtId="0" fontId="70" fillId="8" borderId="46" xfId="69" applyFont="1" applyFill="1" applyBorder="1" applyAlignment="1">
      <alignment horizontal="center" vertical="center" wrapText="1"/>
    </xf>
    <xf numFmtId="0" fontId="70" fillId="8" borderId="67" xfId="69" applyFont="1" applyFill="1" applyBorder="1" applyAlignment="1">
      <alignment horizontal="center" vertical="center" wrapText="1"/>
    </xf>
    <xf numFmtId="4" fontId="70" fillId="8" borderId="49" xfId="69" applyNumberFormat="1" applyFont="1" applyFill="1" applyBorder="1" applyAlignment="1">
      <alignment horizontal="center" vertical="center"/>
    </xf>
    <xf numFmtId="4" fontId="70" fillId="8" borderId="38" xfId="69" applyNumberFormat="1" applyFont="1" applyFill="1" applyBorder="1" applyAlignment="1">
      <alignment horizontal="center" vertical="center"/>
    </xf>
    <xf numFmtId="4" fontId="71" fillId="8" borderId="46" xfId="69" applyNumberFormat="1" applyFont="1" applyFill="1" applyBorder="1" applyAlignment="1">
      <alignment horizontal="center" vertical="center" wrapText="1"/>
    </xf>
    <xf numFmtId="4" fontId="71" fillId="8" borderId="67" xfId="69" applyNumberFormat="1" applyFont="1" applyFill="1" applyBorder="1" applyAlignment="1">
      <alignment horizontal="center" vertical="center" wrapText="1"/>
    </xf>
    <xf numFmtId="4" fontId="71" fillId="8" borderId="47" xfId="69" applyNumberFormat="1" applyFont="1" applyFill="1" applyBorder="1" applyAlignment="1">
      <alignment horizontal="center" vertical="center" wrapText="1"/>
    </xf>
    <xf numFmtId="4" fontId="71" fillId="8" borderId="68" xfId="69" applyNumberFormat="1" applyFont="1" applyFill="1" applyBorder="1" applyAlignment="1">
      <alignment horizontal="center" vertical="center" wrapText="1"/>
    </xf>
    <xf numFmtId="1" fontId="37" fillId="0" borderId="32" xfId="17" applyNumberFormat="1" applyFont="1" applyBorder="1" applyAlignment="1">
      <alignment horizontal="center" vertical="center"/>
    </xf>
    <xf numFmtId="1" fontId="37" fillId="0" borderId="33" xfId="17" applyNumberFormat="1" applyFont="1" applyBorder="1" applyAlignment="1">
      <alignment horizontal="center" vertical="center"/>
    </xf>
    <xf numFmtId="1" fontId="37" fillId="0" borderId="34" xfId="17" applyNumberFormat="1" applyFont="1" applyBorder="1" applyAlignment="1">
      <alignment horizontal="center" vertical="center"/>
    </xf>
    <xf numFmtId="0" fontId="45" fillId="0" borderId="33" xfId="17" applyFont="1" applyBorder="1" applyAlignment="1">
      <alignment horizontal="left" vertical="center"/>
    </xf>
    <xf numFmtId="0" fontId="45" fillId="0" borderId="34" xfId="17" applyFont="1" applyBorder="1" applyAlignment="1">
      <alignment horizontal="left" vertical="center"/>
    </xf>
    <xf numFmtId="2" fontId="45" fillId="0" borderId="4" xfId="64" applyNumberFormat="1" applyFont="1" applyFill="1" applyBorder="1" applyAlignment="1">
      <alignment horizontal="left" vertical="center"/>
    </xf>
    <xf numFmtId="0" fontId="57" fillId="0" borderId="32" xfId="17" applyFont="1" applyBorder="1" applyAlignment="1">
      <alignment horizontal="center" vertical="center"/>
    </xf>
    <xf numFmtId="0" fontId="57" fillId="0" borderId="33" xfId="17" applyFont="1" applyBorder="1" applyAlignment="1">
      <alignment horizontal="center" vertical="center"/>
    </xf>
    <xf numFmtId="0" fontId="57" fillId="0" borderId="34" xfId="17" applyFont="1" applyBorder="1" applyAlignment="1">
      <alignment horizontal="center" vertical="center"/>
    </xf>
    <xf numFmtId="0" fontId="58" fillId="0" borderId="0" xfId="17" applyFont="1" applyBorder="1" applyAlignment="1">
      <alignment horizontal="right" vertical="center"/>
    </xf>
    <xf numFmtId="0" fontId="8" fillId="0" borderId="22" xfId="17" applyBorder="1" applyAlignment="1">
      <alignment horizontal="center" vertical="center"/>
    </xf>
    <xf numFmtId="0" fontId="8" fillId="0" borderId="0" xfId="17" applyBorder="1" applyAlignment="1">
      <alignment horizontal="left" vertical="center"/>
    </xf>
    <xf numFmtId="40" fontId="8" fillId="0" borderId="0" xfId="17" applyNumberFormat="1" applyBorder="1" applyAlignment="1">
      <alignment horizontal="center" vertical="center"/>
    </xf>
    <xf numFmtId="0" fontId="45" fillId="0" borderId="3" xfId="17" applyFont="1" applyFill="1" applyBorder="1" applyAlignment="1">
      <alignment horizontal="center"/>
    </xf>
    <xf numFmtId="0" fontId="45" fillId="0" borderId="4" xfId="17" applyFont="1" applyFill="1" applyBorder="1" applyAlignment="1">
      <alignment horizontal="center"/>
    </xf>
    <xf numFmtId="0" fontId="45" fillId="0" borderId="5" xfId="17" applyFont="1" applyFill="1" applyBorder="1" applyAlignment="1">
      <alignment horizontal="center"/>
    </xf>
    <xf numFmtId="0" fontId="45" fillId="0" borderId="8" xfId="17" applyFont="1" applyFill="1" applyBorder="1" applyAlignment="1">
      <alignment horizontal="center" vertical="center"/>
    </xf>
    <xf numFmtId="0" fontId="45" fillId="0" borderId="9" xfId="17" applyFont="1" applyFill="1" applyBorder="1" applyAlignment="1">
      <alignment horizontal="center" vertical="center"/>
    </xf>
    <xf numFmtId="0" fontId="45" fillId="0" borderId="10" xfId="17" applyFont="1" applyFill="1" applyBorder="1" applyAlignment="1">
      <alignment horizontal="center" vertical="center"/>
    </xf>
    <xf numFmtId="0" fontId="56" fillId="2" borderId="3" xfId="17" applyFont="1" applyFill="1" applyBorder="1" applyAlignment="1">
      <alignment horizontal="center" vertical="center" wrapText="1"/>
    </xf>
    <xf numFmtId="0" fontId="56" fillId="2" borderId="4" xfId="17" applyFont="1" applyFill="1" applyBorder="1" applyAlignment="1">
      <alignment horizontal="center" vertical="center" wrapText="1"/>
    </xf>
    <xf numFmtId="0" fontId="56" fillId="2" borderId="5" xfId="17" applyFont="1" applyFill="1" applyBorder="1" applyAlignment="1">
      <alignment horizontal="center" vertical="center" wrapText="1"/>
    </xf>
    <xf numFmtId="0" fontId="56" fillId="2" borderId="8" xfId="17" applyFont="1" applyFill="1" applyBorder="1" applyAlignment="1">
      <alignment horizontal="center" vertical="center" wrapText="1"/>
    </xf>
    <xf numFmtId="0" fontId="56" fillId="2" borderId="9" xfId="17" applyFont="1" applyFill="1" applyBorder="1" applyAlignment="1">
      <alignment horizontal="center" vertical="center" wrapText="1"/>
    </xf>
    <xf numFmtId="0" fontId="56" fillId="2" borderId="10" xfId="17" applyFont="1" applyFill="1" applyBorder="1" applyAlignment="1">
      <alignment horizontal="center" vertical="center" wrapText="1"/>
    </xf>
    <xf numFmtId="10" fontId="42" fillId="2" borderId="4" xfId="17" applyNumberFormat="1" applyFont="1" applyFill="1" applyBorder="1" applyAlignment="1">
      <alignment horizontal="center" vertical="center"/>
    </xf>
    <xf numFmtId="10" fontId="42" fillId="2" borderId="5" xfId="17" applyNumberFormat="1" applyFont="1" applyFill="1" applyBorder="1" applyAlignment="1">
      <alignment horizontal="center" vertical="center"/>
    </xf>
    <xf numFmtId="10" fontId="42" fillId="2" borderId="9" xfId="17" applyNumberFormat="1" applyFont="1" applyFill="1" applyBorder="1" applyAlignment="1">
      <alignment horizontal="center" vertical="center"/>
    </xf>
    <xf numFmtId="10" fontId="42" fillId="2" borderId="10" xfId="17" applyNumberFormat="1" applyFont="1" applyFill="1" applyBorder="1" applyAlignment="1">
      <alignment horizontal="center" vertical="center"/>
    </xf>
    <xf numFmtId="0" fontId="37" fillId="0" borderId="32" xfId="17" applyFont="1" applyBorder="1" applyAlignment="1">
      <alignment horizontal="center"/>
    </xf>
    <xf numFmtId="0" fontId="37" fillId="0" borderId="33" xfId="17" applyFont="1" applyBorder="1" applyAlignment="1">
      <alignment horizontal="center"/>
    </xf>
    <xf numFmtId="172" fontId="37" fillId="0" borderId="32" xfId="66" applyFont="1" applyBorder="1" applyAlignment="1">
      <alignment horizontal="center" vertical="center"/>
    </xf>
    <xf numFmtId="172" fontId="37" fillId="0" borderId="34" xfId="66" applyFont="1" applyBorder="1" applyAlignment="1">
      <alignment horizontal="center" vertical="center"/>
    </xf>
    <xf numFmtId="1" fontId="45" fillId="0" borderId="1" xfId="17" applyNumberFormat="1" applyFont="1" applyBorder="1" applyAlignment="1">
      <alignment horizontal="left"/>
    </xf>
    <xf numFmtId="4" fontId="45" fillId="0" borderId="1" xfId="17" applyNumberFormat="1" applyFont="1" applyBorder="1" applyAlignment="1">
      <alignment horizontal="center"/>
    </xf>
    <xf numFmtId="4" fontId="45" fillId="0" borderId="15" xfId="17" applyNumberFormat="1" applyFont="1" applyBorder="1" applyAlignment="1">
      <alignment horizontal="center"/>
    </xf>
    <xf numFmtId="1" fontId="45" fillId="0" borderId="38" xfId="17" applyNumberFormat="1" applyFont="1" applyBorder="1" applyAlignment="1">
      <alignment horizontal="left"/>
    </xf>
    <xf numFmtId="4" fontId="45" fillId="0" borderId="38" xfId="17" applyNumberFormat="1" applyFont="1" applyBorder="1" applyAlignment="1">
      <alignment horizontal="center"/>
    </xf>
    <xf numFmtId="4" fontId="45" fillId="0" borderId="43" xfId="17" applyNumberFormat="1" applyFont="1" applyBorder="1" applyAlignment="1">
      <alignment horizontal="center"/>
    </xf>
    <xf numFmtId="4" fontId="45" fillId="6" borderId="1" xfId="17" applyNumberFormat="1" applyFont="1" applyFill="1" applyBorder="1" applyAlignment="1">
      <alignment horizontal="center"/>
    </xf>
    <xf numFmtId="4" fontId="45" fillId="6" borderId="15" xfId="17" applyNumberFormat="1" applyFont="1" applyFill="1" applyBorder="1" applyAlignment="1">
      <alignment horizontal="center"/>
    </xf>
    <xf numFmtId="0" fontId="45" fillId="0" borderId="6" xfId="17" applyFont="1" applyBorder="1" applyAlignment="1">
      <alignment horizontal="center"/>
    </xf>
    <xf numFmtId="0" fontId="45" fillId="0" borderId="0" xfId="17" applyFont="1" applyBorder="1" applyAlignment="1">
      <alignment horizontal="center"/>
    </xf>
    <xf numFmtId="0" fontId="45" fillId="0" borderId="7" xfId="17" applyFont="1" applyBorder="1" applyAlignment="1">
      <alignment horizontal="center"/>
    </xf>
    <xf numFmtId="1" fontId="37" fillId="9" borderId="49" xfId="17" applyNumberFormat="1" applyFont="1" applyFill="1" applyBorder="1" applyAlignment="1">
      <alignment horizontal="center"/>
    </xf>
    <xf numFmtId="4" fontId="37" fillId="9" borderId="49" xfId="17" applyNumberFormat="1" applyFont="1" applyFill="1" applyBorder="1" applyAlignment="1">
      <alignment horizontal="center"/>
    </xf>
    <xf numFmtId="4" fontId="37" fillId="9" borderId="50" xfId="17" applyNumberFormat="1" applyFont="1" applyFill="1" applyBorder="1" applyAlignment="1">
      <alignment horizontal="center"/>
    </xf>
    <xf numFmtId="1" fontId="45" fillId="0" borderId="44" xfId="17" applyNumberFormat="1" applyFont="1" applyBorder="1" applyAlignment="1">
      <alignment horizontal="left"/>
    </xf>
    <xf numFmtId="1" fontId="45" fillId="0" borderId="40" xfId="17" applyNumberFormat="1" applyFont="1" applyBorder="1" applyAlignment="1">
      <alignment horizontal="left"/>
    </xf>
    <xf numFmtId="1" fontId="45" fillId="0" borderId="41" xfId="17" applyNumberFormat="1" applyFont="1" applyBorder="1" applyAlignment="1">
      <alignment horizontal="left"/>
    </xf>
    <xf numFmtId="1" fontId="37" fillId="9" borderId="1" xfId="17" applyNumberFormat="1" applyFont="1" applyFill="1" applyBorder="1" applyAlignment="1">
      <alignment horizontal="center"/>
    </xf>
    <xf numFmtId="4" fontId="37" fillId="9" borderId="1" xfId="17" applyNumberFormat="1" applyFont="1" applyFill="1" applyBorder="1" applyAlignment="1">
      <alignment horizontal="center"/>
    </xf>
    <xf numFmtId="4" fontId="37" fillId="9" borderId="15" xfId="17" applyNumberFormat="1" applyFont="1" applyFill="1" applyBorder="1" applyAlignment="1">
      <alignment horizontal="center"/>
    </xf>
    <xf numFmtId="0" fontId="45" fillId="0" borderId="45" xfId="64" applyNumberFormat="1" applyFont="1" applyBorder="1" applyAlignment="1">
      <alignment horizontal="center" vertical="center" wrapText="1"/>
    </xf>
    <xf numFmtId="0" fontId="45" fillId="0" borderId="46" xfId="64" applyNumberFormat="1" applyFont="1" applyBorder="1" applyAlignment="1">
      <alignment horizontal="center" vertical="center" wrapText="1"/>
    </xf>
    <xf numFmtId="0" fontId="45" fillId="0" borderId="47" xfId="64" applyNumberFormat="1" applyFont="1" applyBorder="1" applyAlignment="1">
      <alignment horizontal="center" vertical="center" wrapText="1"/>
    </xf>
    <xf numFmtId="0" fontId="42" fillId="0" borderId="3" xfId="64" applyFont="1" applyFill="1" applyBorder="1" applyAlignment="1">
      <alignment horizontal="center" vertical="center"/>
    </xf>
    <xf numFmtId="0" fontId="42" fillId="0" borderId="5" xfId="64" applyFont="1" applyFill="1" applyBorder="1" applyAlignment="1">
      <alignment horizontal="center" vertical="center"/>
    </xf>
    <xf numFmtId="0" fontId="42" fillId="0" borderId="8" xfId="64" applyFont="1" applyFill="1" applyBorder="1" applyAlignment="1">
      <alignment horizontal="center" vertical="center"/>
    </xf>
    <xf numFmtId="0" fontId="42" fillId="0" borderId="10" xfId="64" applyFont="1" applyFill="1" applyBorder="1" applyAlignment="1">
      <alignment horizontal="center" vertical="center"/>
    </xf>
    <xf numFmtId="10" fontId="42" fillId="0" borderId="9" xfId="11" applyNumberFormat="1" applyFont="1" applyFill="1" applyBorder="1" applyAlignment="1">
      <alignment horizontal="center" vertical="center" wrapText="1"/>
    </xf>
    <xf numFmtId="10" fontId="42" fillId="0" borderId="10" xfId="11" applyNumberFormat="1" applyFont="1" applyFill="1" applyBorder="1" applyAlignment="1">
      <alignment horizontal="center" vertical="center" wrapText="1"/>
    </xf>
    <xf numFmtId="0" fontId="37" fillId="8" borderId="32" xfId="64" applyNumberFormat="1" applyFont="1" applyFill="1" applyBorder="1" applyAlignment="1">
      <alignment horizontal="center" vertical="center" wrapText="1"/>
    </xf>
    <xf numFmtId="0" fontId="45" fillId="8" borderId="33" xfId="64" applyNumberFormat="1" applyFont="1" applyFill="1" applyBorder="1" applyAlignment="1">
      <alignment horizontal="center" vertical="center" wrapText="1"/>
    </xf>
    <xf numFmtId="0" fontId="45" fillId="8" borderId="34" xfId="64" applyNumberFormat="1" applyFont="1" applyFill="1" applyBorder="1" applyAlignment="1">
      <alignment horizontal="center" vertical="center" wrapText="1"/>
    </xf>
    <xf numFmtId="0" fontId="45" fillId="0" borderId="0" xfId="64" applyFont="1" applyFill="1" applyBorder="1" applyAlignment="1">
      <alignment horizontal="left" vertical="center" wrapText="1"/>
    </xf>
    <xf numFmtId="0" fontId="37" fillId="0" borderId="0" xfId="64" applyFont="1" applyFill="1" applyBorder="1" applyAlignment="1">
      <alignment horizontal="right" vertical="center"/>
    </xf>
    <xf numFmtId="0" fontId="43" fillId="8" borderId="32" xfId="64" applyNumberFormat="1" applyFont="1" applyFill="1" applyBorder="1" applyAlignment="1">
      <alignment horizontal="center" vertical="center" wrapText="1"/>
    </xf>
    <xf numFmtId="0" fontId="49" fillId="8" borderId="33" xfId="64" applyNumberFormat="1" applyFont="1" applyFill="1" applyBorder="1" applyAlignment="1">
      <alignment horizontal="center" vertical="center" wrapText="1"/>
    </xf>
    <xf numFmtId="0" fontId="49" fillId="8" borderId="34" xfId="64" applyNumberFormat="1" applyFont="1" applyFill="1" applyBorder="1" applyAlignment="1">
      <alignment horizontal="center" vertical="center" wrapText="1"/>
    </xf>
    <xf numFmtId="0" fontId="37" fillId="0" borderId="48" xfId="17" applyFont="1" applyBorder="1" applyAlignment="1">
      <alignment horizontal="center" vertical="center"/>
    </xf>
    <xf numFmtId="0" fontId="37" fillId="0" borderId="27" xfId="17" applyFont="1" applyBorder="1" applyAlignment="1">
      <alignment horizontal="center" vertical="center"/>
    </xf>
    <xf numFmtId="0" fontId="37" fillId="0" borderId="49" xfId="17" applyFont="1" applyBorder="1" applyAlignment="1">
      <alignment horizontal="center" vertical="center"/>
    </xf>
    <xf numFmtId="0" fontId="37" fillId="0" borderId="1" xfId="17" applyFont="1" applyBorder="1" applyAlignment="1">
      <alignment horizontal="center" vertical="center"/>
    </xf>
    <xf numFmtId="0" fontId="37" fillId="0" borderId="49" xfId="17" applyFont="1" applyBorder="1" applyAlignment="1">
      <alignment horizontal="center"/>
    </xf>
    <xf numFmtId="0" fontId="37" fillId="0" borderId="50" xfId="17" applyFont="1" applyBorder="1" applyAlignment="1">
      <alignment horizontal="center"/>
    </xf>
    <xf numFmtId="0" fontId="37" fillId="0" borderId="1" xfId="17" applyFont="1" applyBorder="1" applyAlignment="1">
      <alignment horizontal="center"/>
    </xf>
    <xf numFmtId="0" fontId="37" fillId="0" borderId="15" xfId="17" applyFont="1" applyBorder="1" applyAlignment="1">
      <alignment horizontal="center"/>
    </xf>
    <xf numFmtId="0" fontId="26" fillId="0" borderId="0" xfId="59" applyFont="1" applyFill="1" applyBorder="1"/>
    <xf numFmtId="49" fontId="8" fillId="0" borderId="1" xfId="10" applyNumberFormat="1" applyFont="1" applyFill="1" applyBorder="1" applyAlignment="1">
      <alignment horizontal="center" vertical="center"/>
    </xf>
    <xf numFmtId="0" fontId="61" fillId="0" borderId="57" xfId="0" applyFont="1" applyFill="1" applyBorder="1" applyAlignment="1">
      <alignment horizontal="center" vertical="center" wrapText="1"/>
    </xf>
    <xf numFmtId="0" fontId="61" fillId="0" borderId="58" xfId="0" applyFont="1" applyFill="1" applyBorder="1" applyAlignment="1">
      <alignment horizontal="center" vertical="center" wrapText="1"/>
    </xf>
    <xf numFmtId="0" fontId="61" fillId="0" borderId="59" xfId="0" applyFont="1" applyFill="1" applyBorder="1" applyAlignment="1">
      <alignment horizontal="center" vertical="center" wrapText="1"/>
    </xf>
    <xf numFmtId="0" fontId="9" fillId="0" borderId="32" xfId="46" applyFont="1" applyFill="1" applyBorder="1" applyAlignment="1">
      <alignment horizontal="center" vertical="center"/>
    </xf>
    <xf numFmtId="0" fontId="9" fillId="0" borderId="33" xfId="46" applyFont="1" applyFill="1" applyBorder="1" applyAlignment="1">
      <alignment horizontal="center" vertical="center"/>
    </xf>
    <xf numFmtId="0" fontId="9" fillId="0" borderId="34" xfId="46" applyFont="1" applyFill="1" applyBorder="1" applyAlignment="1">
      <alignment horizontal="center" vertical="center"/>
    </xf>
    <xf numFmtId="0" fontId="44" fillId="0" borderId="3" xfId="64" applyNumberFormat="1" applyFont="1" applyFill="1" applyBorder="1" applyAlignment="1">
      <alignment horizontal="right" vertical="center" wrapText="1"/>
    </xf>
    <xf numFmtId="0" fontId="44" fillId="0" borderId="4" xfId="64" applyNumberFormat="1" applyFont="1" applyFill="1" applyBorder="1" applyAlignment="1">
      <alignment horizontal="right" vertical="center" wrapText="1"/>
    </xf>
    <xf numFmtId="0" fontId="44" fillId="0" borderId="5" xfId="64" applyNumberFormat="1" applyFont="1" applyFill="1" applyBorder="1" applyAlignment="1">
      <alignment horizontal="right" vertical="center" wrapText="1"/>
    </xf>
    <xf numFmtId="0" fontId="44" fillId="0" borderId="8" xfId="64" applyNumberFormat="1" applyFont="1" applyFill="1" applyBorder="1" applyAlignment="1">
      <alignment horizontal="right" vertical="center" wrapText="1"/>
    </xf>
    <xf numFmtId="0" fontId="44" fillId="0" borderId="9" xfId="64" applyNumberFormat="1" applyFont="1" applyFill="1" applyBorder="1" applyAlignment="1">
      <alignment horizontal="right" vertical="center" wrapText="1"/>
    </xf>
    <xf numFmtId="0" fontId="44" fillId="0" borderId="10" xfId="64" applyNumberFormat="1" applyFont="1" applyFill="1" applyBorder="1" applyAlignment="1">
      <alignment horizontal="right" vertical="center" wrapText="1"/>
    </xf>
  </cellXfs>
  <cellStyles count="71">
    <cellStyle name="20% - Ênfase1 100" xfId="1" xr:uid="{00000000-0005-0000-0000-000000000000}"/>
    <cellStyle name="60% - Ênfase6 37" xfId="2" xr:uid="{00000000-0005-0000-0000-000001000000}"/>
    <cellStyle name="Euro" xfId="62" xr:uid="{00000000-0005-0000-0000-000002000000}"/>
    <cellStyle name="Excel Built-in Excel Built-in Excel Built-in Excel Built-in Excel Built-in Excel Built-in Excel Built-in Excel Built-in Separador de milhares 4" xfId="3" xr:uid="{00000000-0005-0000-0000-000003000000}"/>
    <cellStyle name="Excel Built-in Excel Built-in Excel Built-in Excel Built-in Excel Built-in Excel Built-in Excel Built-in Separador de milhares 4" xfId="4" xr:uid="{00000000-0005-0000-0000-000004000000}"/>
    <cellStyle name="Excel Built-in Normal" xfId="5" xr:uid="{00000000-0005-0000-0000-000005000000}"/>
    <cellStyle name="Excel Built-in Normal 1" xfId="6" xr:uid="{00000000-0005-0000-0000-000006000000}"/>
    <cellStyle name="Excel Built-in Normal 2" xfId="30" xr:uid="{00000000-0005-0000-0000-000007000000}"/>
    <cellStyle name="Excel Built-in Normal 3" xfId="41" xr:uid="{00000000-0005-0000-0000-000008000000}"/>
    <cellStyle name="Excel_BuiltIn_Comma" xfId="7" xr:uid="{00000000-0005-0000-0000-000009000000}"/>
    <cellStyle name="Heading" xfId="8" xr:uid="{00000000-0005-0000-0000-00000A000000}"/>
    <cellStyle name="Heading1" xfId="9" xr:uid="{00000000-0005-0000-0000-00000B000000}"/>
    <cellStyle name="Hiperlink" xfId="59" builtinId="8"/>
    <cellStyle name="Hiperlink 2" xfId="31" xr:uid="{00000000-0005-0000-0000-00000D000000}"/>
    <cellStyle name="Moeda" xfId="63" builtinId="4"/>
    <cellStyle name="Moeda 2" xfId="32" xr:uid="{00000000-0005-0000-0000-00000F000000}"/>
    <cellStyle name="Moeda 2 2" xfId="66" xr:uid="{00000000-0005-0000-0000-000010000000}"/>
    <cellStyle name="Normal" xfId="0" builtinId="0"/>
    <cellStyle name="Normal 10" xfId="46" xr:uid="{00000000-0005-0000-0000-000012000000}"/>
    <cellStyle name="Normal 11" xfId="53" xr:uid="{00000000-0005-0000-0000-000013000000}"/>
    <cellStyle name="Normal 12" xfId="54" xr:uid="{00000000-0005-0000-0000-000014000000}"/>
    <cellStyle name="Normal 13" xfId="55" xr:uid="{00000000-0005-0000-0000-000015000000}"/>
    <cellStyle name="Normal 14" xfId="57" xr:uid="{00000000-0005-0000-0000-000016000000}"/>
    <cellStyle name="Normal 15" xfId="60" xr:uid="{00000000-0005-0000-0000-000017000000}"/>
    <cellStyle name="Normal 16" xfId="69" xr:uid="{3F7698CE-C1F6-45FD-BD91-A69B9E1DE0D1}"/>
    <cellStyle name="Normal 2" xfId="10" xr:uid="{00000000-0005-0000-0000-000018000000}"/>
    <cellStyle name="Normal 2 2" xfId="17" xr:uid="{00000000-0005-0000-0000-000019000000}"/>
    <cellStyle name="Normal 3" xfId="18" xr:uid="{00000000-0005-0000-0000-00001A000000}"/>
    <cellStyle name="Normal 3 2" xfId="19" xr:uid="{00000000-0005-0000-0000-00001B000000}"/>
    <cellStyle name="Normal 3 2 2" xfId="65" xr:uid="{00000000-0005-0000-0000-00001C000000}"/>
    <cellStyle name="Normal 3 3" xfId="27" xr:uid="{00000000-0005-0000-0000-00001D000000}"/>
    <cellStyle name="Normal 4" xfId="20" xr:uid="{00000000-0005-0000-0000-00001E000000}"/>
    <cellStyle name="Normal 5" xfId="23" xr:uid="{00000000-0005-0000-0000-00001F000000}"/>
    <cellStyle name="Normal 5 2" xfId="48" xr:uid="{00000000-0005-0000-0000-000020000000}"/>
    <cellStyle name="Normal 6" xfId="24" xr:uid="{00000000-0005-0000-0000-000021000000}"/>
    <cellStyle name="Normal 6 2" xfId="42" xr:uid="{00000000-0005-0000-0000-000022000000}"/>
    <cellStyle name="Normal 6 2 2" xfId="51" xr:uid="{00000000-0005-0000-0000-000023000000}"/>
    <cellStyle name="Normal 6 3" xfId="49" xr:uid="{00000000-0005-0000-0000-000024000000}"/>
    <cellStyle name="Normal 6 4" xfId="64" xr:uid="{00000000-0005-0000-0000-000025000000}"/>
    <cellStyle name="Normal 7" xfId="25" xr:uid="{00000000-0005-0000-0000-000026000000}"/>
    <cellStyle name="Normal 7 2" xfId="39" xr:uid="{00000000-0005-0000-0000-000027000000}"/>
    <cellStyle name="Normal 8" xfId="40" xr:uid="{00000000-0005-0000-0000-000028000000}"/>
    <cellStyle name="Normal 8 2" xfId="50" xr:uid="{00000000-0005-0000-0000-000029000000}"/>
    <cellStyle name="Normal 9" xfId="47" xr:uid="{00000000-0005-0000-0000-00002A000000}"/>
    <cellStyle name="Porcentagem 2" xfId="11" xr:uid="{00000000-0005-0000-0000-00002B000000}"/>
    <cellStyle name="Porcentagem 2 10" xfId="67" xr:uid="{00000000-0005-0000-0000-00002C000000}"/>
    <cellStyle name="Porcentagem 3" xfId="33" xr:uid="{00000000-0005-0000-0000-00002D000000}"/>
    <cellStyle name="Porcentagem 3 2" xfId="43" xr:uid="{00000000-0005-0000-0000-00002E000000}"/>
    <cellStyle name="Porcentagem 4" xfId="29" xr:uid="{00000000-0005-0000-0000-00002F000000}"/>
    <cellStyle name="Porcentagem 4 2" xfId="34" xr:uid="{00000000-0005-0000-0000-000030000000}"/>
    <cellStyle name="Porcentagem 5" xfId="70" xr:uid="{37D41287-6339-4EBF-B3AE-BB01AAFCC386}"/>
    <cellStyle name="Result" xfId="12" xr:uid="{00000000-0005-0000-0000-000031000000}"/>
    <cellStyle name="Result2" xfId="13" xr:uid="{00000000-0005-0000-0000-000032000000}"/>
    <cellStyle name="Separador de milhares 2" xfId="15" xr:uid="{00000000-0005-0000-0000-000033000000}"/>
    <cellStyle name="Separador de milhares 2 2" xfId="21" xr:uid="{00000000-0005-0000-0000-000034000000}"/>
    <cellStyle name="Separador de milhares 3" xfId="22" xr:uid="{00000000-0005-0000-0000-000035000000}"/>
    <cellStyle name="Separador de milhares 4" xfId="16" xr:uid="{00000000-0005-0000-0000-000036000000}"/>
    <cellStyle name="Título 1" xfId="68" builtinId="16"/>
    <cellStyle name="Vírgula" xfId="14" builtinId="3"/>
    <cellStyle name="Vírgula 2" xfId="26" xr:uid="{00000000-0005-0000-0000-000038000000}"/>
    <cellStyle name="Vírgula 2 2" xfId="45" xr:uid="{00000000-0005-0000-0000-000039000000}"/>
    <cellStyle name="Vírgula 2 3" xfId="61" xr:uid="{00000000-0005-0000-0000-00003A000000}"/>
    <cellStyle name="Vírgula 3" xfId="35" xr:uid="{00000000-0005-0000-0000-00003B000000}"/>
    <cellStyle name="Vírgula 3 2" xfId="36" xr:uid="{00000000-0005-0000-0000-00003C000000}"/>
    <cellStyle name="Vírgula 4" xfId="37" xr:uid="{00000000-0005-0000-0000-00003D000000}"/>
    <cellStyle name="Vírgula 5" xfId="28" xr:uid="{00000000-0005-0000-0000-00003E000000}"/>
    <cellStyle name="Vírgula 5 2" xfId="38" xr:uid="{00000000-0005-0000-0000-00003F000000}"/>
    <cellStyle name="Vírgula 6" xfId="44" xr:uid="{00000000-0005-0000-0000-000040000000}"/>
    <cellStyle name="Vírgula 6 2" xfId="52" xr:uid="{00000000-0005-0000-0000-000041000000}"/>
    <cellStyle name="Vírgula 7" xfId="56" xr:uid="{00000000-0005-0000-0000-000042000000}"/>
    <cellStyle name="Vírgula 8" xfId="58" xr:uid="{00000000-0005-0000-0000-000043000000}"/>
  </cellStyles>
  <dxfs count="3">
    <dxf>
      <font>
        <condense val="0"/>
        <extend val="0"/>
        <color indexed="9"/>
      </font>
    </dxf>
    <dxf>
      <font>
        <condense val="0"/>
        <extend val="0"/>
        <color indexed="9"/>
      </font>
    </dxf>
    <dxf>
      <font>
        <condense val="0"/>
        <extend val="0"/>
        <color indexed="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348603</xdr:colOff>
      <xdr:row>5</xdr:row>
      <xdr:rowOff>73457</xdr:rowOff>
    </xdr:to>
    <xdr:pic>
      <xdr:nvPicPr>
        <xdr:cNvPr id="2" name="Imagem 1" descr="C:\Users\Meisa\Pictures\2012-07-17 LOGOMARCA MATERIAL FORTE\LOGOMARCA MATERIAL FORTE 001.jp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bwMode="auto">
        <a:xfrm>
          <a:off x="0" y="0"/>
          <a:ext cx="1815453" cy="902132"/>
        </a:xfrm>
        <a:prstGeom prst="rect">
          <a:avLst/>
        </a:prstGeom>
        <a:ln>
          <a:noFill/>
        </a:ln>
        <a:effectLst>
          <a:softEdge rad="112500"/>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73269</xdr:colOff>
      <xdr:row>0</xdr:row>
      <xdr:rowOff>73271</xdr:rowOff>
    </xdr:from>
    <xdr:to>
      <xdr:col>1</xdr:col>
      <xdr:colOff>221410</xdr:colOff>
      <xdr:row>0</xdr:row>
      <xdr:rowOff>893885</xdr:rowOff>
    </xdr:to>
    <xdr:pic>
      <xdr:nvPicPr>
        <xdr:cNvPr id="2" name="Imagem 1" descr="Brasão da Prefeitura">
          <a:extLst>
            <a:ext uri="{FF2B5EF4-FFF2-40B4-BE49-F238E27FC236}">
              <a16:creationId xmlns:a16="http://schemas.microsoft.com/office/drawing/2014/main" id="{4BFF79EA-F280-40E5-8FDC-07B3294A67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3269" y="73271"/>
          <a:ext cx="836872" cy="820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650631</xdr:colOff>
      <xdr:row>0</xdr:row>
      <xdr:rowOff>71806</xdr:rowOff>
    </xdr:from>
    <xdr:to>
      <xdr:col>23</xdr:col>
      <xdr:colOff>285887</xdr:colOff>
      <xdr:row>0</xdr:row>
      <xdr:rowOff>892420</xdr:rowOff>
    </xdr:to>
    <xdr:pic>
      <xdr:nvPicPr>
        <xdr:cNvPr id="3" name="Imagem 2" descr="Brasão da Prefeitura">
          <a:extLst>
            <a:ext uri="{FF2B5EF4-FFF2-40B4-BE49-F238E27FC236}">
              <a16:creationId xmlns:a16="http://schemas.microsoft.com/office/drawing/2014/main" id="{ED9F7D52-9314-4F50-A3E0-164A7B1263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725400" y="71806"/>
          <a:ext cx="836872" cy="820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216478</xdr:colOff>
      <xdr:row>0</xdr:row>
      <xdr:rowOff>60614</xdr:rowOff>
    </xdr:from>
    <xdr:to>
      <xdr:col>1</xdr:col>
      <xdr:colOff>459799</xdr:colOff>
      <xdr:row>0</xdr:row>
      <xdr:rowOff>978477</xdr:rowOff>
    </xdr:to>
    <xdr:pic>
      <xdr:nvPicPr>
        <xdr:cNvPr id="2" name="Imagem 1" descr="Brasão da Prefeitura">
          <a:extLst>
            <a:ext uri="{FF2B5EF4-FFF2-40B4-BE49-F238E27FC236}">
              <a16:creationId xmlns:a16="http://schemas.microsoft.com/office/drawing/2014/main" id="{5554DBDF-8C8A-4D33-9B15-B6AEFDD76E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6478" y="60614"/>
          <a:ext cx="936048" cy="917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83139</xdr:colOff>
      <xdr:row>0</xdr:row>
      <xdr:rowOff>48493</xdr:rowOff>
    </xdr:from>
    <xdr:to>
      <xdr:col>10</xdr:col>
      <xdr:colOff>1019187</xdr:colOff>
      <xdr:row>0</xdr:row>
      <xdr:rowOff>966356</xdr:rowOff>
    </xdr:to>
    <xdr:pic>
      <xdr:nvPicPr>
        <xdr:cNvPr id="3" name="Imagem 2" descr="Brasão da Prefeitura">
          <a:extLst>
            <a:ext uri="{FF2B5EF4-FFF2-40B4-BE49-F238E27FC236}">
              <a16:creationId xmlns:a16="http://schemas.microsoft.com/office/drawing/2014/main" id="{5D40A22B-F658-4B7F-9128-0BD1D7E725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859753" y="48493"/>
          <a:ext cx="936048" cy="9178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742950</xdr:colOff>
      <xdr:row>0</xdr:row>
      <xdr:rowOff>209550</xdr:rowOff>
    </xdr:from>
    <xdr:to>
      <xdr:col>2</xdr:col>
      <xdr:colOff>619125</xdr:colOff>
      <xdr:row>3</xdr:row>
      <xdr:rowOff>142875</xdr:rowOff>
    </xdr:to>
    <xdr:pic>
      <xdr:nvPicPr>
        <xdr:cNvPr id="2" name="Imagem 1" descr="Brasão da Prefeitura">
          <a:extLst>
            <a:ext uri="{FF2B5EF4-FFF2-40B4-BE49-F238E27FC236}">
              <a16:creationId xmlns:a16="http://schemas.microsoft.com/office/drawing/2014/main" id="{37D522A1-6DFF-46FE-8FC3-635213EFE7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2550" y="209550"/>
          <a:ext cx="81915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400050</xdr:colOff>
      <xdr:row>0</xdr:row>
      <xdr:rowOff>190500</xdr:rowOff>
    </xdr:from>
    <xdr:to>
      <xdr:col>6</xdr:col>
      <xdr:colOff>85725</xdr:colOff>
      <xdr:row>3</xdr:row>
      <xdr:rowOff>123825</xdr:rowOff>
    </xdr:to>
    <xdr:pic>
      <xdr:nvPicPr>
        <xdr:cNvPr id="3" name="Imagem 2" descr="Brasão da Prefeitura">
          <a:extLst>
            <a:ext uri="{FF2B5EF4-FFF2-40B4-BE49-F238E27FC236}">
              <a16:creationId xmlns:a16="http://schemas.microsoft.com/office/drawing/2014/main" id="{930349AB-CBBA-4171-AC8C-F1EBB291A2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58275" y="190500"/>
          <a:ext cx="819150"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116315</xdr:colOff>
      <xdr:row>36</xdr:row>
      <xdr:rowOff>118783</xdr:rowOff>
    </xdr:from>
    <xdr:to>
      <xdr:col>10</xdr:col>
      <xdr:colOff>786090</xdr:colOff>
      <xdr:row>39</xdr:row>
      <xdr:rowOff>52879</xdr:rowOff>
    </xdr:to>
    <xdr:sp macro="" textlink="">
      <xdr:nvSpPr>
        <xdr:cNvPr id="2" name="Retângulo de cantos arredondados 1">
          <a:extLst>
            <a:ext uri="{FF2B5EF4-FFF2-40B4-BE49-F238E27FC236}">
              <a16:creationId xmlns:a16="http://schemas.microsoft.com/office/drawing/2014/main" id="{00000000-0008-0000-0200-000002000000}"/>
            </a:ext>
          </a:extLst>
        </xdr:cNvPr>
        <xdr:cNvSpPr/>
      </xdr:nvSpPr>
      <xdr:spPr>
        <a:xfrm>
          <a:off x="925940" y="8681758"/>
          <a:ext cx="9347050" cy="457971"/>
        </a:xfrm>
        <a:prstGeom prst="round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pt-BR"/>
        </a:p>
      </xdr:txBody>
    </xdr:sp>
    <xdr:clientData/>
  </xdr:twoCellAnchor>
  <xdr:oneCellAnchor>
    <xdr:from>
      <xdr:col>6</xdr:col>
      <xdr:colOff>2879912</xdr:colOff>
      <xdr:row>49</xdr:row>
      <xdr:rowOff>134470</xdr:rowOff>
    </xdr:from>
    <xdr:ext cx="5939118" cy="264560"/>
    <xdr:sp macro="" textlink="">
      <xdr:nvSpPr>
        <xdr:cNvPr id="3" name="CaixaDeTexto 2">
          <a:extLst>
            <a:ext uri="{FF2B5EF4-FFF2-40B4-BE49-F238E27FC236}">
              <a16:creationId xmlns:a16="http://schemas.microsoft.com/office/drawing/2014/main" id="{00000000-0008-0000-0200-000003000000}"/>
            </a:ext>
          </a:extLst>
        </xdr:cNvPr>
        <xdr:cNvSpPr txBox="1"/>
      </xdr:nvSpPr>
      <xdr:spPr>
        <a:xfrm>
          <a:off x="4613462" y="11212045"/>
          <a:ext cx="5939118"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pt-BR" sz="1100"/>
            <a:t>BDI=              (1+AC+S+R+G)*(1DF)*(1+L)</a:t>
          </a:r>
        </a:p>
      </xdr:txBody>
    </xdr:sp>
    <xdr:clientData/>
  </xdr:oneCellAnchor>
  <xdr:twoCellAnchor editAs="oneCell">
    <xdr:from>
      <xdr:col>4</xdr:col>
      <xdr:colOff>136071</xdr:colOff>
      <xdr:row>4</xdr:row>
      <xdr:rowOff>72116</xdr:rowOff>
    </xdr:from>
    <xdr:to>
      <xdr:col>5</xdr:col>
      <xdr:colOff>666748</xdr:colOff>
      <xdr:row>5</xdr:row>
      <xdr:rowOff>545328</xdr:rowOff>
    </xdr:to>
    <xdr:pic>
      <xdr:nvPicPr>
        <xdr:cNvPr id="4" name="Imagem 3" descr="Brasão da Prefeitura">
          <a:extLst>
            <a:ext uri="{FF2B5EF4-FFF2-40B4-BE49-F238E27FC236}">
              <a16:creationId xmlns:a16="http://schemas.microsoft.com/office/drawing/2014/main" id="{B130E957-AD7F-4AB2-AC2E-60ED9F406D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6071" y="806902"/>
          <a:ext cx="1347106" cy="13304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Documents%20and%20Settings\joao.racy\Configura&#231;&#245;es%20locais\Temporary%20Internet%20Files\OLKD\Or&#231;amento_vinc_10_0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BSERVER\Projetus%20Rede\HELMO%202005\Or&#231;amento_vinc_10_04.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Diversos\Ed-Casablanca\Or&#231;amento-Casablanc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BSERVER\Projetus%20Rede\Diversos\Ed-Casablanca\Or&#231;amento-Casablanc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Excel-Arquivos\Modelo%20de%20Or&#231;amento%20vinculado.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BSERVER\Projetus%20Rede\Excel-Arquivos\Modelo%20de%20Or&#231;amento%20vinculado.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DELL/Desktop/PREFEITURA%20MUNICIPAL%20DE%20JU&#205;NA/JONAS/1.0%20-%20PROJETOS%20JU&#205;NA/15%20-%20Ginasio%20Municipal/Jonas/Projeto%20RV3/Pend&#234;ncias%203&#186;%20Parecer%20T&#233;cnico/Planilha%20Or&#231;ament&#225;ria%20-Reforma%20Gin&#225;sio%20-%20RV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192.168.10.8\Convenios\GObras\GEO-OBRAS\2018%20-%20EM%20ANDAMENTO\TELHADO%20CRECHE%20MENINO%20JESUS\PLANILHA%20MENINO%20JESU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letim_10"/>
      <sheetName val="Orçamento-SES"/>
      <sheetName val="Plan2"/>
      <sheetName val="Plan3"/>
    </sheetNames>
    <sheetDataSet>
      <sheetData sheetId="0">
        <row r="2">
          <cell r="A2" t="str">
            <v>001</v>
          </cell>
          <cell r="B2" t="str">
            <v>BOLETIM DE REFERÊNCIA DE PREÇOS DE OBRAS CIVIS - OUTUBRO 2004</v>
          </cell>
        </row>
        <row r="3">
          <cell r="A3" t="str">
            <v>001.01</v>
          </cell>
          <cell r="B3" t="str">
            <v>DEMOLIÇÃO E RETIRADA</v>
          </cell>
        </row>
        <row r="4">
          <cell r="A4" t="str">
            <v>001.01.00020</v>
          </cell>
          <cell r="B4" t="str">
            <v>Demolição de cobertura construída c/telha de barro ou cerâmica</v>
          </cell>
          <cell r="C4" t="str">
            <v>M2</v>
          </cell>
          <cell r="D4">
            <v>1</v>
          </cell>
          <cell r="E4">
            <v>2.6252</v>
          </cell>
          <cell r="F4">
            <v>2.62</v>
          </cell>
        </row>
        <row r="5">
          <cell r="A5" t="str">
            <v>001.01.00040</v>
          </cell>
          <cell r="B5" t="str">
            <v>Demolição de cobertura construída c/telha de cimento amianto, alumínio, plastico e ferro galvanizado</v>
          </cell>
          <cell r="C5" t="str">
            <v>M2</v>
          </cell>
          <cell r="D5">
            <v>1</v>
          </cell>
          <cell r="E5">
            <v>1.0940000000000001</v>
          </cell>
          <cell r="F5">
            <v>1.0900000000000001</v>
          </cell>
        </row>
        <row r="6">
          <cell r="A6" t="str">
            <v>001.01.00060</v>
          </cell>
          <cell r="B6" t="str">
            <v>Demolição de madeiramento de telhado constituído por tesouras (telha de barro)</v>
          </cell>
          <cell r="C6" t="str">
            <v>M2</v>
          </cell>
          <cell r="D6">
            <v>1</v>
          </cell>
          <cell r="E6">
            <v>3.9519000000000002</v>
          </cell>
          <cell r="F6">
            <v>3.95</v>
          </cell>
        </row>
        <row r="7">
          <cell r="A7" t="str">
            <v>001.01.00080</v>
          </cell>
          <cell r="B7" t="str">
            <v>Demolição de madeiramento de telhado constituído por tesouras (telha de cimento aminato e alumínio)</v>
          </cell>
          <cell r="C7" t="str">
            <v>M2</v>
          </cell>
          <cell r="D7">
            <v>1</v>
          </cell>
          <cell r="E7">
            <v>3.4068000000000001</v>
          </cell>
          <cell r="F7">
            <v>3.4</v>
          </cell>
        </row>
        <row r="8">
          <cell r="A8" t="str">
            <v>001.01.00100</v>
          </cell>
          <cell r="B8" t="str">
            <v>Demolição de madeiramento de telhado tipo pontaletados (telhas de barro)</v>
          </cell>
          <cell r="C8" t="str">
            <v>M2</v>
          </cell>
          <cell r="D8">
            <v>1</v>
          </cell>
          <cell r="E8">
            <v>2.9432</v>
          </cell>
          <cell r="F8">
            <v>2.94</v>
          </cell>
        </row>
        <row r="9">
          <cell r="A9" t="str">
            <v>001.01.00120</v>
          </cell>
          <cell r="B9" t="str">
            <v>Demolição de madeiramento de telhado tipo pontaletados (telhas de cimento aminato ou alumínio)</v>
          </cell>
          <cell r="C9" t="str">
            <v>M2</v>
          </cell>
          <cell r="D9">
            <v>1</v>
          </cell>
          <cell r="E9">
            <v>2.9432</v>
          </cell>
          <cell r="F9">
            <v>2.94</v>
          </cell>
        </row>
        <row r="10">
          <cell r="A10" t="str">
            <v>001.01.00140</v>
          </cell>
          <cell r="B10" t="str">
            <v>Demolição de estrutura de ferro  para  telhados</v>
          </cell>
          <cell r="C10" t="str">
            <v>M2</v>
          </cell>
          <cell r="D10">
            <v>1</v>
          </cell>
          <cell r="E10">
            <v>8.1097000000000001</v>
          </cell>
          <cell r="F10">
            <v>8.1</v>
          </cell>
        </row>
        <row r="11">
          <cell r="A11" t="str">
            <v>001.01.00160</v>
          </cell>
          <cell r="B11" t="str">
            <v>Retirada de cobertura de madeira - caibros e vigas</v>
          </cell>
          <cell r="C11" t="str">
            <v>ML</v>
          </cell>
          <cell r="D11">
            <v>1</v>
          </cell>
          <cell r="E11">
            <v>0.20169999999999999</v>
          </cell>
          <cell r="F11">
            <v>0.2</v>
          </cell>
        </row>
        <row r="12">
          <cell r="A12" t="str">
            <v>001.01.00180</v>
          </cell>
          <cell r="B12" t="str">
            <v>Retirada de cobertura de madeira - ripas</v>
          </cell>
          <cell r="C12" t="str">
            <v>ML</v>
          </cell>
          <cell r="D12">
            <v>1</v>
          </cell>
          <cell r="E12">
            <v>0.10059999999999999</v>
          </cell>
          <cell r="F12">
            <v>0.1</v>
          </cell>
        </row>
        <row r="13">
          <cell r="A13" t="str">
            <v>001.01.00200</v>
          </cell>
          <cell r="B13" t="str">
            <v>Retirada de cobertura em telhas de barro s/aproveitamento das cumeeiras e espigões</v>
          </cell>
          <cell r="C13" t="str">
            <v>UN</v>
          </cell>
          <cell r="D13">
            <v>1</v>
          </cell>
          <cell r="E13">
            <v>0.27839999999999998</v>
          </cell>
          <cell r="F13">
            <v>0.27</v>
          </cell>
        </row>
        <row r="14">
          <cell r="A14" t="str">
            <v>001.01.00220</v>
          </cell>
          <cell r="B14" t="str">
            <v>Retirada de cobertura em telhas de cimento aminato, alumínio, plástico ou ferro galvanizado</v>
          </cell>
          <cell r="C14" t="str">
            <v>UN</v>
          </cell>
          <cell r="D14">
            <v>1</v>
          </cell>
          <cell r="E14">
            <v>3.7113999999999998</v>
          </cell>
          <cell r="F14">
            <v>3.71</v>
          </cell>
        </row>
        <row r="15">
          <cell r="A15" t="str">
            <v>001.01.00240</v>
          </cell>
          <cell r="B15" t="str">
            <v>Retirada de cobertura em telhas cerãmicas ( plan , colonial , francesa , etc. )</v>
          </cell>
          <cell r="C15" t="str">
            <v>M2</v>
          </cell>
          <cell r="D15">
            <v>1</v>
          </cell>
          <cell r="E15">
            <v>2.4599000000000002</v>
          </cell>
          <cell r="F15">
            <v>2.4500000000000002</v>
          </cell>
        </row>
        <row r="16">
          <cell r="A16" t="str">
            <v>001.01.00260</v>
          </cell>
          <cell r="B16" t="str">
            <v>Retirada de cobertura em telhas de cimento aminato, alumínio, plástico e c.g.</v>
          </cell>
          <cell r="C16" t="str">
            <v>M2</v>
          </cell>
          <cell r="D16">
            <v>1</v>
          </cell>
          <cell r="E16">
            <v>1.3109</v>
          </cell>
          <cell r="F16">
            <v>1.31</v>
          </cell>
        </row>
        <row r="17">
          <cell r="A17" t="str">
            <v>001.01.00280</v>
          </cell>
          <cell r="B17" t="str">
            <v>Retirada de madeiramento de telhado constituído por tesouras (telha de barro)</v>
          </cell>
          <cell r="C17" t="str">
            <v>M2</v>
          </cell>
          <cell r="D17">
            <v>1</v>
          </cell>
          <cell r="E17">
            <v>3.0246</v>
          </cell>
          <cell r="F17">
            <v>3.02</v>
          </cell>
        </row>
        <row r="18">
          <cell r="A18" t="str">
            <v>001.01.00300</v>
          </cell>
          <cell r="B18" t="str">
            <v>Retirada de madeiramento de telhado constituído por tesouras (telha de cimento amianto ou alumínio)</v>
          </cell>
          <cell r="C18" t="str">
            <v>M2</v>
          </cell>
          <cell r="D18">
            <v>1</v>
          </cell>
          <cell r="E18">
            <v>2.5207000000000002</v>
          </cell>
          <cell r="F18">
            <v>2.52</v>
          </cell>
        </row>
        <row r="19">
          <cell r="A19" t="str">
            <v>001.01.00320</v>
          </cell>
          <cell r="B19" t="str">
            <v>Retirada de madeiramento de telhado tipo pontaletados (telhas de barro)</v>
          </cell>
          <cell r="C19" t="str">
            <v>M2</v>
          </cell>
          <cell r="D19">
            <v>1</v>
          </cell>
          <cell r="E19">
            <v>2.0165000000000002</v>
          </cell>
          <cell r="F19">
            <v>2.0099999999999998</v>
          </cell>
        </row>
        <row r="20">
          <cell r="A20" t="str">
            <v>001.01.00340</v>
          </cell>
          <cell r="B20" t="str">
            <v>Retirada de madeiramento de telhado tipo pontaletados (telhas de cimento amianto ou alumínio)</v>
          </cell>
          <cell r="C20" t="str">
            <v>M2</v>
          </cell>
          <cell r="D20">
            <v>1</v>
          </cell>
          <cell r="E20">
            <v>1.8148</v>
          </cell>
          <cell r="F20">
            <v>1.81</v>
          </cell>
        </row>
        <row r="21">
          <cell r="A21" t="str">
            <v>001.01.00360</v>
          </cell>
          <cell r="B21" t="str">
            <v>Retirada de calhas e rufos metálicos</v>
          </cell>
          <cell r="C21" t="str">
            <v>M2</v>
          </cell>
          <cell r="D21">
            <v>1</v>
          </cell>
          <cell r="E21">
            <v>3.0710999999999999</v>
          </cell>
          <cell r="F21">
            <v>3.07</v>
          </cell>
        </row>
        <row r="22">
          <cell r="A22" t="str">
            <v>001.01.00380</v>
          </cell>
          <cell r="B22" t="str">
            <v>Demolição de revestimento de argamassa de cal e areia (inclusive emboço)</v>
          </cell>
          <cell r="C22" t="str">
            <v>M2</v>
          </cell>
          <cell r="D22">
            <v>1</v>
          </cell>
          <cell r="E22">
            <v>1.9152</v>
          </cell>
          <cell r="F22">
            <v>1.91</v>
          </cell>
        </row>
        <row r="23">
          <cell r="A23" t="str">
            <v>001.01.00400</v>
          </cell>
          <cell r="B23" t="str">
            <v>Demolição de revestimento de argamassa mista (inclusive emboço)</v>
          </cell>
          <cell r="C23" t="str">
            <v>M2</v>
          </cell>
          <cell r="D23">
            <v>1</v>
          </cell>
          <cell r="E23">
            <v>2.8729</v>
          </cell>
          <cell r="F23">
            <v>2.87</v>
          </cell>
        </row>
        <row r="24">
          <cell r="A24" t="str">
            <v>001.01.00420</v>
          </cell>
          <cell r="B24" t="str">
            <v>Demolição de revestimento de argamassa de cimento e areia (inclusive emboço)</v>
          </cell>
          <cell r="C24" t="str">
            <v>M2</v>
          </cell>
          <cell r="D24">
            <v>1</v>
          </cell>
          <cell r="E24">
            <v>7.3632</v>
          </cell>
          <cell r="F24">
            <v>7.36</v>
          </cell>
        </row>
        <row r="25">
          <cell r="A25" t="str">
            <v>001.01.00440</v>
          </cell>
          <cell r="B25" t="str">
            <v>Demolição de azulejos pastilas ladrilhos cerâmicos ou base de gres (inclusive emboço)</v>
          </cell>
          <cell r="C25" t="str">
            <v>M2</v>
          </cell>
          <cell r="D25">
            <v>1</v>
          </cell>
          <cell r="E25">
            <v>7.1078000000000001</v>
          </cell>
          <cell r="F25">
            <v>7.1</v>
          </cell>
        </row>
        <row r="26">
          <cell r="A26" t="str">
            <v>001.01.00460</v>
          </cell>
          <cell r="B26" t="str">
            <v>Demolição de mármore, pedra ou granito (inclusive emboço)</v>
          </cell>
          <cell r="C26" t="str">
            <v>M2</v>
          </cell>
          <cell r="D26">
            <v>1</v>
          </cell>
          <cell r="E26">
            <v>7.1078000000000001</v>
          </cell>
          <cell r="F26">
            <v>7.1</v>
          </cell>
        </row>
        <row r="27">
          <cell r="A27" t="str">
            <v>001.01.00480</v>
          </cell>
          <cell r="B27" t="str">
            <v>Demolição de quadro negro</v>
          </cell>
          <cell r="C27" t="str">
            <v>M2</v>
          </cell>
          <cell r="D27">
            <v>1</v>
          </cell>
          <cell r="E27">
            <v>7.1078000000000001</v>
          </cell>
          <cell r="F27">
            <v>7.1</v>
          </cell>
        </row>
        <row r="28">
          <cell r="A28" t="str">
            <v>001.01.00500</v>
          </cell>
          <cell r="B28" t="str">
            <v>Retirada de revestimento com mármore, pedra ou granito (inclusive emboço)</v>
          </cell>
          <cell r="C28" t="str">
            <v>M2</v>
          </cell>
          <cell r="D28">
            <v>1</v>
          </cell>
          <cell r="E28">
            <v>6.5545</v>
          </cell>
          <cell r="F28">
            <v>6.55</v>
          </cell>
        </row>
        <row r="29">
          <cell r="A29" t="str">
            <v>001.01.00520</v>
          </cell>
          <cell r="B29" t="str">
            <v>Demolição de forro de estuque (inclusive entarugamento de madeira)</v>
          </cell>
          <cell r="C29" t="str">
            <v>M2</v>
          </cell>
          <cell r="D29">
            <v>1</v>
          </cell>
          <cell r="E29">
            <v>2.0714000000000001</v>
          </cell>
          <cell r="F29">
            <v>2.0699999999999998</v>
          </cell>
        </row>
        <row r="30">
          <cell r="A30" t="str">
            <v>001.01.00540</v>
          </cell>
          <cell r="B30" t="str">
            <v>Demolição de forro de madeira ou de gesso (incluso entarugamento)</v>
          </cell>
          <cell r="C30" t="str">
            <v>M2</v>
          </cell>
          <cell r="D30">
            <v>1</v>
          </cell>
          <cell r="E30">
            <v>1.75</v>
          </cell>
          <cell r="F30">
            <v>1.75</v>
          </cell>
        </row>
        <row r="31">
          <cell r="A31" t="str">
            <v>001.01.00560</v>
          </cell>
          <cell r="B31" t="str">
            <v>Demolição somente das tábuas ou chapas de madeira ou de gesso</v>
          </cell>
          <cell r="C31" t="str">
            <v>M2</v>
          </cell>
          <cell r="D31">
            <v>1</v>
          </cell>
          <cell r="E31">
            <v>2.6252</v>
          </cell>
          <cell r="F31">
            <v>2.62</v>
          </cell>
        </row>
        <row r="32">
          <cell r="A32" t="str">
            <v>001.01.00580</v>
          </cell>
          <cell r="B32" t="str">
            <v>Demolição de lambris de madeira inclusive entarugamento</v>
          </cell>
          <cell r="C32" t="str">
            <v>M2</v>
          </cell>
          <cell r="D32">
            <v>1</v>
          </cell>
          <cell r="E32">
            <v>7.1078000000000001</v>
          </cell>
          <cell r="F32">
            <v>7.1</v>
          </cell>
        </row>
        <row r="33">
          <cell r="A33" t="str">
            <v>001.01.00600</v>
          </cell>
          <cell r="B33" t="str">
            <v>Demolição somente de chapas ou placas de lambris ou madeira</v>
          </cell>
          <cell r="C33" t="str">
            <v>M2</v>
          </cell>
          <cell r="D33">
            <v>1</v>
          </cell>
          <cell r="E33">
            <v>4.4264000000000001</v>
          </cell>
          <cell r="F33">
            <v>4.42</v>
          </cell>
        </row>
        <row r="34">
          <cell r="A34" t="str">
            <v>001.01.00620</v>
          </cell>
          <cell r="B34" t="str">
            <v>Retirada de todo o forro inclusive vigas e sarrafos</v>
          </cell>
          <cell r="C34" t="str">
            <v>M2</v>
          </cell>
          <cell r="D34">
            <v>1</v>
          </cell>
          <cell r="E34">
            <v>9.3180999999999994</v>
          </cell>
          <cell r="F34">
            <v>9.31</v>
          </cell>
        </row>
        <row r="35">
          <cell r="A35" t="str">
            <v>001.01.00640</v>
          </cell>
          <cell r="B35" t="str">
            <v>Retirada de todos os lambris inclusive caibros e sarrafos</v>
          </cell>
          <cell r="C35" t="str">
            <v>M2</v>
          </cell>
          <cell r="D35">
            <v>1</v>
          </cell>
          <cell r="E35">
            <v>9.3180999999999994</v>
          </cell>
          <cell r="F35">
            <v>9.31</v>
          </cell>
        </row>
        <row r="36">
          <cell r="A36" t="str">
            <v>001.01.00660</v>
          </cell>
          <cell r="B36" t="str">
            <v>Demolição de alvenaria de tijolos maciços</v>
          </cell>
          <cell r="C36" t="str">
            <v>M3</v>
          </cell>
          <cell r="D36">
            <v>1</v>
          </cell>
          <cell r="E36">
            <v>18.0458</v>
          </cell>
          <cell r="F36">
            <v>18.04</v>
          </cell>
        </row>
        <row r="37">
          <cell r="A37" t="str">
            <v>001.01.00680</v>
          </cell>
          <cell r="B37" t="str">
            <v>Retirada de alvenaria de tijolos maciços</v>
          </cell>
          <cell r="C37" t="str">
            <v>M3</v>
          </cell>
          <cell r="D37">
            <v>1</v>
          </cell>
          <cell r="E37">
            <v>34.176299999999998</v>
          </cell>
          <cell r="F37">
            <v>34.17</v>
          </cell>
        </row>
        <row r="38">
          <cell r="A38" t="str">
            <v>001.01.00700</v>
          </cell>
          <cell r="B38" t="str">
            <v>Demolição de alvenaria de tijolos cerâmicos</v>
          </cell>
          <cell r="C38" t="str">
            <v>M3</v>
          </cell>
          <cell r="D38">
            <v>1</v>
          </cell>
          <cell r="E38">
            <v>13.1257</v>
          </cell>
          <cell r="F38">
            <v>13.12</v>
          </cell>
        </row>
        <row r="39">
          <cell r="A39" t="str">
            <v>001.01.00720</v>
          </cell>
          <cell r="B39" t="str">
            <v>Demolição de alvenaria de blocos de concreto</v>
          </cell>
          <cell r="C39" t="str">
            <v>M3</v>
          </cell>
          <cell r="D39">
            <v>1</v>
          </cell>
          <cell r="E39">
            <v>13.1257</v>
          </cell>
          <cell r="F39">
            <v>13.12</v>
          </cell>
        </row>
        <row r="40">
          <cell r="A40" t="str">
            <v>001.01.00740</v>
          </cell>
          <cell r="B40" t="str">
            <v>Retirada de alvenaria de blocos de concreto</v>
          </cell>
          <cell r="C40" t="str">
            <v>M3</v>
          </cell>
          <cell r="D40">
            <v>1</v>
          </cell>
          <cell r="E40">
            <v>26.2514</v>
          </cell>
          <cell r="F40">
            <v>26.25</v>
          </cell>
        </row>
        <row r="41">
          <cell r="A41" t="str">
            <v>001.01.00760</v>
          </cell>
          <cell r="B41" t="str">
            <v>Demolição de alvenaria de pedra</v>
          </cell>
          <cell r="C41" t="str">
            <v>M3</v>
          </cell>
          <cell r="D41">
            <v>1</v>
          </cell>
          <cell r="E41">
            <v>33.3675</v>
          </cell>
          <cell r="F41">
            <v>33.36</v>
          </cell>
        </row>
        <row r="42">
          <cell r="A42" t="str">
            <v>001.01.00780</v>
          </cell>
          <cell r="B42" t="str">
            <v>Retirada de alvenaria de pedra</v>
          </cell>
          <cell r="C42" t="str">
            <v>M3</v>
          </cell>
          <cell r="D42">
            <v>1</v>
          </cell>
          <cell r="E42">
            <v>37.742699999999999</v>
          </cell>
          <cell r="F42">
            <v>37.74</v>
          </cell>
        </row>
        <row r="43">
          <cell r="A43" t="str">
            <v>001.01.00800</v>
          </cell>
          <cell r="B43" t="str">
            <v>Demolição de alvenaria de placas de concreto celular</v>
          </cell>
          <cell r="C43" t="str">
            <v>M3</v>
          </cell>
          <cell r="D43">
            <v>1</v>
          </cell>
          <cell r="E43">
            <v>7.6608999999999998</v>
          </cell>
          <cell r="F43">
            <v>7.66</v>
          </cell>
        </row>
        <row r="44">
          <cell r="A44" t="str">
            <v>001.01.00820</v>
          </cell>
          <cell r="B44" t="str">
            <v>Retirada de alvenaria de placas de concreto celular</v>
          </cell>
          <cell r="C44" t="str">
            <v>M3</v>
          </cell>
          <cell r="D44">
            <v>1</v>
          </cell>
          <cell r="E44">
            <v>13.1089</v>
          </cell>
          <cell r="F44">
            <v>13.1</v>
          </cell>
        </row>
        <row r="45">
          <cell r="A45" t="str">
            <v>001.01.00840</v>
          </cell>
          <cell r="B45" t="str">
            <v>Demolição de alvenaria de adobo</v>
          </cell>
          <cell r="C45" t="str">
            <v>M3</v>
          </cell>
          <cell r="D45">
            <v>1</v>
          </cell>
          <cell r="E45">
            <v>19.152200000000001</v>
          </cell>
          <cell r="F45">
            <v>19.149999999999999</v>
          </cell>
        </row>
        <row r="46">
          <cell r="A46" t="str">
            <v>001.01.00860</v>
          </cell>
          <cell r="B46" t="str">
            <v>Demolição de elemento vazado</v>
          </cell>
          <cell r="C46" t="str">
            <v>M2</v>
          </cell>
          <cell r="D46">
            <v>1</v>
          </cell>
          <cell r="E46">
            <v>24.617000000000001</v>
          </cell>
          <cell r="F46">
            <v>24.61</v>
          </cell>
        </row>
        <row r="47">
          <cell r="A47" t="str">
            <v>001.01.00880</v>
          </cell>
          <cell r="B47" t="str">
            <v>Demolição inclusive entarugamento de paredes divisórias de tábuas e chapas</v>
          </cell>
          <cell r="C47" t="str">
            <v>M2</v>
          </cell>
          <cell r="D47">
            <v>1</v>
          </cell>
          <cell r="E47">
            <v>3.8304</v>
          </cell>
          <cell r="F47">
            <v>3.83</v>
          </cell>
        </row>
        <row r="48">
          <cell r="A48" t="str">
            <v>001.01.00900</v>
          </cell>
          <cell r="B48" t="str">
            <v>Demolição apenas das tábuas ou chapas das paredes divisórias</v>
          </cell>
          <cell r="C48" t="str">
            <v>M2</v>
          </cell>
          <cell r="D48">
            <v>1</v>
          </cell>
          <cell r="E48">
            <v>2.6814</v>
          </cell>
          <cell r="F48">
            <v>2.68</v>
          </cell>
        </row>
        <row r="49">
          <cell r="A49" t="str">
            <v>001.01.00920</v>
          </cell>
          <cell r="B49" t="str">
            <v>Retirada de divisória tipo naval</v>
          </cell>
          <cell r="C49" t="str">
            <v>m2</v>
          </cell>
          <cell r="D49">
            <v>1</v>
          </cell>
          <cell r="E49">
            <v>1.5321</v>
          </cell>
          <cell r="F49">
            <v>1.53</v>
          </cell>
        </row>
        <row r="50">
          <cell r="A50" t="str">
            <v>001.01.00940</v>
          </cell>
          <cell r="B50" t="str">
            <v>Demolição de alvenaria de fundação de tijolos maciços inclusive escavações necessárias</v>
          </cell>
          <cell r="C50" t="str">
            <v>M3</v>
          </cell>
          <cell r="D50">
            <v>1</v>
          </cell>
          <cell r="E50">
            <v>68.352599999999995</v>
          </cell>
          <cell r="F50">
            <v>68.349999999999994</v>
          </cell>
        </row>
        <row r="51">
          <cell r="A51" t="str">
            <v>001.01.00960</v>
          </cell>
          <cell r="B51" t="str">
            <v>Demolição de alvenaria de fundações de pedra</v>
          </cell>
          <cell r="C51" t="str">
            <v>M3</v>
          </cell>
          <cell r="D51">
            <v>1</v>
          </cell>
          <cell r="E51">
            <v>34.4739</v>
          </cell>
          <cell r="F51">
            <v>34.47</v>
          </cell>
        </row>
        <row r="52">
          <cell r="A52" t="str">
            <v>001.01.00980</v>
          </cell>
          <cell r="B52" t="str">
            <v>Demolição de concreto simples em fundação</v>
          </cell>
          <cell r="C52" t="str">
            <v>M3</v>
          </cell>
          <cell r="D52">
            <v>1</v>
          </cell>
          <cell r="E52">
            <v>59.278599999999997</v>
          </cell>
          <cell r="F52">
            <v>59.27</v>
          </cell>
        </row>
        <row r="53">
          <cell r="A53" t="str">
            <v>001.01.01000</v>
          </cell>
          <cell r="B53" t="str">
            <v>Demolição de concreto armado em fundações</v>
          </cell>
          <cell r="C53" t="str">
            <v>M3</v>
          </cell>
          <cell r="D53">
            <v>1</v>
          </cell>
          <cell r="E53">
            <v>151.3477</v>
          </cell>
          <cell r="F53">
            <v>151.34</v>
          </cell>
        </row>
        <row r="54">
          <cell r="A54" t="str">
            <v>001.01.01020</v>
          </cell>
          <cell r="B54" t="str">
            <v>Demolição de concreto simples acima do embasamento</v>
          </cell>
          <cell r="C54" t="str">
            <v>M3</v>
          </cell>
          <cell r="D54">
            <v>1</v>
          </cell>
          <cell r="E54">
            <v>49.217199999999998</v>
          </cell>
          <cell r="F54">
            <v>49.21</v>
          </cell>
        </row>
        <row r="55">
          <cell r="A55" t="str">
            <v>001.01.01040</v>
          </cell>
          <cell r="B55" t="str">
            <v>Demolição de concreto armado acima do embasamento</v>
          </cell>
          <cell r="C55" t="str">
            <v>M3</v>
          </cell>
          <cell r="D55">
            <v>1</v>
          </cell>
          <cell r="E55">
            <v>135.94040000000001</v>
          </cell>
          <cell r="F55">
            <v>135.94</v>
          </cell>
        </row>
        <row r="56">
          <cell r="A56" t="str">
            <v>001.01.01060</v>
          </cell>
          <cell r="B56" t="str">
            <v>Demolição de assoalhos de tábuas incl.rodapés e cordões</v>
          </cell>
          <cell r="C56" t="str">
            <v>M2</v>
          </cell>
          <cell r="D56">
            <v>1</v>
          </cell>
          <cell r="E56">
            <v>6.8947000000000003</v>
          </cell>
          <cell r="F56">
            <v>6.89</v>
          </cell>
        </row>
        <row r="57">
          <cell r="A57" t="str">
            <v>001.01.01080</v>
          </cell>
          <cell r="B57" t="str">
            <v>Demolição de assoalhos de tábuas apenas das tábuas</v>
          </cell>
          <cell r="C57" t="str">
            <v>M2</v>
          </cell>
          <cell r="D57">
            <v>1</v>
          </cell>
          <cell r="E57">
            <v>2.7578</v>
          </cell>
          <cell r="F57">
            <v>2.75</v>
          </cell>
        </row>
        <row r="58">
          <cell r="A58" t="str">
            <v>001.01.01100</v>
          </cell>
          <cell r="B58" t="str">
            <v>Retirada de todo piso assoalho de tábuas inclusive vigamento de peróba</v>
          </cell>
          <cell r="C58" t="str">
            <v>M2</v>
          </cell>
          <cell r="D58">
            <v>1</v>
          </cell>
          <cell r="E58">
            <v>11.245100000000001</v>
          </cell>
          <cell r="F58">
            <v>11.24</v>
          </cell>
        </row>
        <row r="59">
          <cell r="A59" t="str">
            <v>001.01.01120</v>
          </cell>
          <cell r="B59" t="str">
            <v>Demolição de pisos de tacos madeira inclusive argamassa de assentamento</v>
          </cell>
          <cell r="C59" t="str">
            <v>M2</v>
          </cell>
          <cell r="D59">
            <v>1</v>
          </cell>
          <cell r="E59">
            <v>8.4476999999999993</v>
          </cell>
          <cell r="F59">
            <v>8.44</v>
          </cell>
        </row>
        <row r="60">
          <cell r="A60" t="str">
            <v>001.01.01140</v>
          </cell>
          <cell r="B60" t="str">
            <v>Retirada de pisos de tacos madeira inclusive argamassa de assentamento</v>
          </cell>
          <cell r="C60" t="str">
            <v>M2</v>
          </cell>
          <cell r="D60">
            <v>1</v>
          </cell>
          <cell r="E60">
            <v>10.082000000000001</v>
          </cell>
          <cell r="F60">
            <v>10.08</v>
          </cell>
        </row>
        <row r="61">
          <cell r="A61" t="str">
            <v>001.01.01160</v>
          </cell>
          <cell r="B61" t="str">
            <v>Demolição de rodapé de madeira</v>
          </cell>
          <cell r="C61" t="str">
            <v>ML</v>
          </cell>
          <cell r="D61">
            <v>1</v>
          </cell>
          <cell r="E61">
            <v>0.30649999999999999</v>
          </cell>
          <cell r="F61">
            <v>0.3</v>
          </cell>
        </row>
        <row r="62">
          <cell r="A62" t="str">
            <v>001.01.01180</v>
          </cell>
          <cell r="B62" t="str">
            <v>Retirada de rodapé de madeira</v>
          </cell>
          <cell r="C62" t="str">
            <v>ML</v>
          </cell>
          <cell r="D62">
            <v>1</v>
          </cell>
          <cell r="E62">
            <v>0.49030000000000001</v>
          </cell>
          <cell r="F62">
            <v>0.49</v>
          </cell>
        </row>
        <row r="63">
          <cell r="A63" t="str">
            <v>001.01.01200</v>
          </cell>
          <cell r="B63" t="str">
            <v>Demolição de pisos de ladrilhos em geral</v>
          </cell>
          <cell r="C63" t="str">
            <v>M2</v>
          </cell>
          <cell r="D63">
            <v>1</v>
          </cell>
          <cell r="E63">
            <v>3.0627</v>
          </cell>
          <cell r="F63">
            <v>3.06</v>
          </cell>
        </row>
        <row r="64">
          <cell r="A64" t="str">
            <v>001.01.01220</v>
          </cell>
          <cell r="B64" t="str">
            <v>Demolição de ladrilhos em geral sobre base ou lastro de concreto</v>
          </cell>
          <cell r="C64" t="str">
            <v>M2</v>
          </cell>
          <cell r="D64">
            <v>1</v>
          </cell>
          <cell r="E64">
            <v>6.1253000000000002</v>
          </cell>
          <cell r="F64">
            <v>6.12</v>
          </cell>
        </row>
        <row r="65">
          <cell r="A65" t="str">
            <v>001.01.01240</v>
          </cell>
          <cell r="B65" t="str">
            <v>Demolição de pisos de granilite ou cimentado</v>
          </cell>
          <cell r="C65" t="str">
            <v>M2</v>
          </cell>
          <cell r="D65">
            <v>1</v>
          </cell>
          <cell r="E65">
            <v>1.1331</v>
          </cell>
          <cell r="F65">
            <v>1.1299999999999999</v>
          </cell>
        </row>
        <row r="66">
          <cell r="A66" t="str">
            <v>001.01.01260</v>
          </cell>
          <cell r="B66" t="str">
            <v>Retirada de pavimentação em paralelepípedo</v>
          </cell>
          <cell r="C66" t="str">
            <v>M2</v>
          </cell>
          <cell r="D66">
            <v>1</v>
          </cell>
          <cell r="E66">
            <v>3.5002</v>
          </cell>
          <cell r="F66">
            <v>3.5</v>
          </cell>
        </row>
        <row r="67">
          <cell r="A67" t="str">
            <v>001.01.01280</v>
          </cell>
          <cell r="B67" t="str">
            <v>Demolição de pavimentação asfáltica p/processo manual</v>
          </cell>
          <cell r="C67" t="str">
            <v>M2</v>
          </cell>
          <cell r="D67">
            <v>1</v>
          </cell>
          <cell r="E67">
            <v>5.7457000000000003</v>
          </cell>
          <cell r="F67">
            <v>5.74</v>
          </cell>
        </row>
        <row r="68">
          <cell r="A68" t="str">
            <v>001.01.01300</v>
          </cell>
          <cell r="B68" t="str">
            <v>Demolição de pisos cimentados sobre base ou lastro concreto</v>
          </cell>
          <cell r="C68" t="str">
            <v>M2</v>
          </cell>
          <cell r="D68">
            <v>1</v>
          </cell>
          <cell r="E68">
            <v>5.6875999999999998</v>
          </cell>
          <cell r="F68">
            <v>5.68</v>
          </cell>
        </row>
        <row r="69">
          <cell r="A69" t="str">
            <v>001.01.01320</v>
          </cell>
          <cell r="B69" t="str">
            <v>Demolição de lastro de concreto</v>
          </cell>
          <cell r="C69" t="str">
            <v>M2</v>
          </cell>
          <cell r="D69">
            <v>1</v>
          </cell>
          <cell r="E69">
            <v>3.0627</v>
          </cell>
          <cell r="F69">
            <v>3.06</v>
          </cell>
        </row>
        <row r="70">
          <cell r="A70" t="str">
            <v>001.01.01340</v>
          </cell>
          <cell r="B70" t="str">
            <v>Retirada de vidros inteiros</v>
          </cell>
          <cell r="C70" t="str">
            <v>M2</v>
          </cell>
          <cell r="D70">
            <v>1</v>
          </cell>
          <cell r="E70">
            <v>2.3170999999999999</v>
          </cell>
          <cell r="F70">
            <v>2.31</v>
          </cell>
        </row>
        <row r="71">
          <cell r="A71" t="str">
            <v>001.01.01360</v>
          </cell>
          <cell r="B71" t="str">
            <v>Retirada de esquadrias de madeira inclusive batente</v>
          </cell>
          <cell r="C71" t="str">
            <v>M2</v>
          </cell>
          <cell r="D71">
            <v>1</v>
          </cell>
          <cell r="E71">
            <v>3.5002</v>
          </cell>
          <cell r="F71">
            <v>3.5</v>
          </cell>
        </row>
        <row r="72">
          <cell r="A72" t="str">
            <v>001.01.01380</v>
          </cell>
          <cell r="B72" t="str">
            <v>Retirada de esquadrias metálicas</v>
          </cell>
          <cell r="C72" t="str">
            <v>M2</v>
          </cell>
          <cell r="D72">
            <v>1</v>
          </cell>
          <cell r="E72">
            <v>4.5881999999999996</v>
          </cell>
          <cell r="F72">
            <v>4.58</v>
          </cell>
        </row>
        <row r="73">
          <cell r="A73" t="str">
            <v>001.01.01400</v>
          </cell>
          <cell r="B73" t="str">
            <v>Retirada de fechaduras</v>
          </cell>
          <cell r="C73" t="str">
            <v>UN</v>
          </cell>
          <cell r="D73">
            <v>1</v>
          </cell>
          <cell r="E73">
            <v>2.3170999999999999</v>
          </cell>
          <cell r="F73">
            <v>2.31</v>
          </cell>
        </row>
        <row r="74">
          <cell r="A74" t="str">
            <v>001.01.01420</v>
          </cell>
          <cell r="B74" t="str">
            <v>Retirada de esquadria de madeira, somente as folhas</v>
          </cell>
          <cell r="C74" t="str">
            <v>M2</v>
          </cell>
          <cell r="D74">
            <v>1</v>
          </cell>
          <cell r="E74">
            <v>1.5537000000000001</v>
          </cell>
          <cell r="F74">
            <v>1.55</v>
          </cell>
        </row>
        <row r="75">
          <cell r="A75" t="str">
            <v>001.01.01440</v>
          </cell>
          <cell r="B75" t="str">
            <v>Retirada de aparelhos de louça ou ferro sanitário</v>
          </cell>
          <cell r="C75" t="str">
            <v>UN</v>
          </cell>
          <cell r="D75">
            <v>1</v>
          </cell>
          <cell r="E75">
            <v>8.4039000000000001</v>
          </cell>
          <cell r="F75">
            <v>8.4</v>
          </cell>
        </row>
        <row r="76">
          <cell r="A76" t="str">
            <v>001.01.01460</v>
          </cell>
          <cell r="B76" t="str">
            <v>Retirada de caixa dágua pré fabricada</v>
          </cell>
          <cell r="C76" t="str">
            <v>UN</v>
          </cell>
          <cell r="D76">
            <v>1</v>
          </cell>
          <cell r="E76">
            <v>14.006600000000001</v>
          </cell>
          <cell r="F76">
            <v>14</v>
          </cell>
        </row>
        <row r="77">
          <cell r="A77" t="str">
            <v>001.01.01480</v>
          </cell>
          <cell r="B77" t="str">
            <v>Demolição de tubulação de ferro galvanizado até 2 pol</v>
          </cell>
          <cell r="C77" t="str">
            <v>ML</v>
          </cell>
          <cell r="D77">
            <v>1</v>
          </cell>
          <cell r="E77">
            <v>1.6808000000000001</v>
          </cell>
          <cell r="F77">
            <v>1.68</v>
          </cell>
        </row>
        <row r="78">
          <cell r="A78" t="str">
            <v>001.01.01500</v>
          </cell>
          <cell r="B78" t="str">
            <v>Demolição de tubulação de ferro galvanizado acima de 2 pol</v>
          </cell>
          <cell r="C78" t="str">
            <v>ML</v>
          </cell>
          <cell r="D78">
            <v>1</v>
          </cell>
          <cell r="E78">
            <v>2.8012999999999999</v>
          </cell>
          <cell r="F78">
            <v>2.8</v>
          </cell>
        </row>
        <row r="79">
          <cell r="A79" t="str">
            <v>001.01.01520</v>
          </cell>
          <cell r="B79" t="str">
            <v>Retirada de tubo de ferro galvanizado até 2 pol</v>
          </cell>
          <cell r="C79" t="str">
            <v>ML</v>
          </cell>
          <cell r="D79">
            <v>1</v>
          </cell>
          <cell r="E79">
            <v>2.8012999999999999</v>
          </cell>
          <cell r="F79">
            <v>2.8</v>
          </cell>
        </row>
        <row r="80">
          <cell r="A80" t="str">
            <v>001.01.01540</v>
          </cell>
          <cell r="B80" t="str">
            <v>Retirada de tubo de ferro galvanizado acima de 2 pol</v>
          </cell>
          <cell r="C80" t="str">
            <v>ML</v>
          </cell>
          <cell r="D80">
            <v>1</v>
          </cell>
          <cell r="E80">
            <v>3.3616999999999999</v>
          </cell>
          <cell r="F80">
            <v>3.36</v>
          </cell>
        </row>
        <row r="81">
          <cell r="A81" t="str">
            <v>001.01.01560</v>
          </cell>
          <cell r="B81" t="str">
            <v>Demolição de tubo de f.f.ate 3 pol</v>
          </cell>
          <cell r="C81" t="str">
            <v>ML</v>
          </cell>
          <cell r="D81">
            <v>1</v>
          </cell>
          <cell r="E81">
            <v>1.6808000000000001</v>
          </cell>
          <cell r="F81">
            <v>1.68</v>
          </cell>
        </row>
        <row r="82">
          <cell r="A82" t="str">
            <v>001.01.01580</v>
          </cell>
          <cell r="B82" t="str">
            <v>Demolição de tubo de f.f.acima 3 pol</v>
          </cell>
          <cell r="C82" t="str">
            <v>ML</v>
          </cell>
          <cell r="D82">
            <v>1</v>
          </cell>
          <cell r="E82">
            <v>2.8012999999999999</v>
          </cell>
          <cell r="F82">
            <v>2.8</v>
          </cell>
        </row>
        <row r="83">
          <cell r="A83" t="str">
            <v>001.01.01600</v>
          </cell>
          <cell r="B83" t="str">
            <v>Retirada de tubo de f.f.ate 3 pol</v>
          </cell>
          <cell r="C83" t="str">
            <v>ML</v>
          </cell>
          <cell r="D83">
            <v>1</v>
          </cell>
          <cell r="E83">
            <v>2.8012999999999999</v>
          </cell>
          <cell r="F83">
            <v>2.8</v>
          </cell>
        </row>
        <row r="84">
          <cell r="A84" t="str">
            <v>001.01.01620</v>
          </cell>
          <cell r="B84" t="str">
            <v>Retirada de tubo de f.f.acima de 3 pol</v>
          </cell>
          <cell r="C84" t="str">
            <v>ML</v>
          </cell>
          <cell r="D84">
            <v>1</v>
          </cell>
          <cell r="E84">
            <v>3.3616999999999999</v>
          </cell>
          <cell r="F84">
            <v>3.36</v>
          </cell>
        </row>
        <row r="85">
          <cell r="A85" t="str">
            <v>001.01.01640</v>
          </cell>
          <cell r="B85" t="str">
            <v>Demolição de tubo de barro ou c.a.ate 3 pol</v>
          </cell>
          <cell r="C85" t="str">
            <v>ML</v>
          </cell>
          <cell r="D85">
            <v>1</v>
          </cell>
          <cell r="E85">
            <v>1.1205000000000001</v>
          </cell>
          <cell r="F85">
            <v>1.1200000000000001</v>
          </cell>
        </row>
        <row r="86">
          <cell r="A86" t="str">
            <v>001.01.01660</v>
          </cell>
          <cell r="B86" t="str">
            <v>Demolição de tubo de barro ou c.a.acima de 3 pol</v>
          </cell>
          <cell r="C86" t="str">
            <v>ML</v>
          </cell>
          <cell r="D86">
            <v>1</v>
          </cell>
          <cell r="E86">
            <v>1.6808000000000001</v>
          </cell>
          <cell r="F86">
            <v>1.68</v>
          </cell>
        </row>
        <row r="87">
          <cell r="A87" t="str">
            <v>001.01.01680</v>
          </cell>
          <cell r="B87" t="str">
            <v>Retirada de tubos de barro ou cimento amianto até 3 pol</v>
          </cell>
          <cell r="C87" t="str">
            <v>ML</v>
          </cell>
          <cell r="D87">
            <v>1</v>
          </cell>
          <cell r="E87">
            <v>3.3616999999999999</v>
          </cell>
          <cell r="F87">
            <v>3.36</v>
          </cell>
        </row>
        <row r="88">
          <cell r="A88" t="str">
            <v>001.01.01700</v>
          </cell>
          <cell r="B88" t="str">
            <v>Retirada de tubos de barro ou cimento amianto acima de 3 pol</v>
          </cell>
          <cell r="C88" t="str">
            <v>ML</v>
          </cell>
          <cell r="D88">
            <v>1</v>
          </cell>
          <cell r="E88">
            <v>3.9218000000000002</v>
          </cell>
          <cell r="F88">
            <v>3.92</v>
          </cell>
        </row>
        <row r="89">
          <cell r="A89" t="str">
            <v>001.01.01720</v>
          </cell>
          <cell r="B89" t="str">
            <v>Retirada de registro ate 2 pol</v>
          </cell>
          <cell r="C89" t="str">
            <v>UN</v>
          </cell>
          <cell r="D89">
            <v>1</v>
          </cell>
          <cell r="E89">
            <v>6.1630000000000003</v>
          </cell>
          <cell r="F89">
            <v>6.16</v>
          </cell>
        </row>
        <row r="90">
          <cell r="A90" t="str">
            <v>001.01.01740</v>
          </cell>
          <cell r="B90" t="str">
            <v>Retirada de calhas e condutores</v>
          </cell>
          <cell r="C90" t="str">
            <v>ML</v>
          </cell>
          <cell r="D90">
            <v>1</v>
          </cell>
          <cell r="E90">
            <v>1.2283999999999999</v>
          </cell>
          <cell r="F90">
            <v>1.22</v>
          </cell>
        </row>
        <row r="91">
          <cell r="A91" t="str">
            <v>001.01.01760</v>
          </cell>
          <cell r="B91" t="str">
            <v>Execução de desentupimento de esgoto</v>
          </cell>
          <cell r="C91" t="str">
            <v>ML</v>
          </cell>
          <cell r="D91">
            <v>1</v>
          </cell>
          <cell r="E91">
            <v>2.0474000000000001</v>
          </cell>
          <cell r="F91">
            <v>2.04</v>
          </cell>
        </row>
        <row r="92">
          <cell r="A92" t="str">
            <v>001.01.01780</v>
          </cell>
          <cell r="B92" t="str">
            <v>Retirada de caixa de descarga</v>
          </cell>
          <cell r="C92" t="str">
            <v>UN</v>
          </cell>
          <cell r="D92">
            <v>1</v>
          </cell>
          <cell r="E92">
            <v>5.4253999999999998</v>
          </cell>
          <cell r="F92">
            <v>5.42</v>
          </cell>
        </row>
        <row r="93">
          <cell r="A93" t="str">
            <v>001.01.01800</v>
          </cell>
          <cell r="B93" t="str">
            <v>Retirada de bancadas, balcões ou pias (aço,granilite,ardósia,etc)</v>
          </cell>
          <cell r="C93" t="str">
            <v>M2</v>
          </cell>
          <cell r="D93">
            <v>1</v>
          </cell>
          <cell r="E93">
            <v>9.2784999999999993</v>
          </cell>
          <cell r="F93">
            <v>9.27</v>
          </cell>
        </row>
        <row r="94">
          <cell r="A94" t="str">
            <v>001.01.01820</v>
          </cell>
          <cell r="B94" t="str">
            <v>Demolição de quadro de luz e força</v>
          </cell>
          <cell r="C94" t="str">
            <v>UN</v>
          </cell>
          <cell r="D94">
            <v>1</v>
          </cell>
          <cell r="E94">
            <v>14.006600000000001</v>
          </cell>
          <cell r="F94">
            <v>14</v>
          </cell>
        </row>
        <row r="95">
          <cell r="A95" t="str">
            <v>001.01.01840</v>
          </cell>
          <cell r="B95" t="str">
            <v>Retirada de quadro de luz e força</v>
          </cell>
          <cell r="C95" t="str">
            <v>UN</v>
          </cell>
          <cell r="D95">
            <v>1</v>
          </cell>
          <cell r="E95">
            <v>19.609200000000001</v>
          </cell>
          <cell r="F95">
            <v>19.600000000000001</v>
          </cell>
        </row>
        <row r="96">
          <cell r="A96" t="str">
            <v>001.01.01860</v>
          </cell>
          <cell r="B96" t="str">
            <v>Retirada de aparelhos incandecentes</v>
          </cell>
          <cell r="C96" t="str">
            <v>UN</v>
          </cell>
          <cell r="D96">
            <v>1</v>
          </cell>
          <cell r="E96">
            <v>0.56040000000000001</v>
          </cell>
          <cell r="F96">
            <v>0.56000000000000005</v>
          </cell>
        </row>
        <row r="97">
          <cell r="A97" t="str">
            <v>001.01.01880</v>
          </cell>
          <cell r="B97" t="str">
            <v>Retirada de aparelhos fluorescentes</v>
          </cell>
          <cell r="C97" t="str">
            <v>UN</v>
          </cell>
          <cell r="D97">
            <v>1</v>
          </cell>
          <cell r="E97">
            <v>2.2410000000000001</v>
          </cell>
          <cell r="F97">
            <v>2.2400000000000002</v>
          </cell>
        </row>
        <row r="98">
          <cell r="A98" t="str">
            <v>001.01.01900</v>
          </cell>
          <cell r="B98" t="str">
            <v>Demolição de tubulação elétrica ate 2.00 pol</v>
          </cell>
          <cell r="C98" t="str">
            <v>ML</v>
          </cell>
          <cell r="D98">
            <v>1</v>
          </cell>
          <cell r="E98">
            <v>1.6808000000000001</v>
          </cell>
          <cell r="F98">
            <v>1.68</v>
          </cell>
        </row>
        <row r="99">
          <cell r="A99" t="str">
            <v>001.01.01920</v>
          </cell>
          <cell r="B99" t="str">
            <v>Demolição de tubulação elétrica acima de 2.00 pol</v>
          </cell>
          <cell r="C99" t="str">
            <v>ML</v>
          </cell>
          <cell r="D99">
            <v>1</v>
          </cell>
          <cell r="E99">
            <v>2.8012999999999999</v>
          </cell>
          <cell r="F99">
            <v>2.8</v>
          </cell>
        </row>
        <row r="100">
          <cell r="A100" t="str">
            <v>001.01.01940</v>
          </cell>
          <cell r="B100" t="str">
            <v>Retirada de fiação (até cabo n.2 awg)</v>
          </cell>
          <cell r="C100" t="str">
            <v>ML</v>
          </cell>
          <cell r="D100">
            <v>1</v>
          </cell>
          <cell r="E100">
            <v>0.112</v>
          </cell>
          <cell r="F100">
            <v>0.11</v>
          </cell>
        </row>
        <row r="101">
          <cell r="A101" t="str">
            <v>001.01.01960</v>
          </cell>
          <cell r="B101" t="str">
            <v>Retirada de fiação (do cabo 1/0 ate 4/0 awg)</v>
          </cell>
          <cell r="C101" t="str">
            <v>ML</v>
          </cell>
          <cell r="D101">
            <v>1</v>
          </cell>
          <cell r="E101">
            <v>0.22420000000000001</v>
          </cell>
          <cell r="F101">
            <v>0.22</v>
          </cell>
        </row>
        <row r="102">
          <cell r="A102" t="str">
            <v>001.01.01980</v>
          </cell>
          <cell r="B102" t="str">
            <v>Retirada de interruptores, tomadas, campainhas, etc. (inclusive, condutores e caixas)</v>
          </cell>
          <cell r="C102" t="str">
            <v>UN</v>
          </cell>
          <cell r="D102">
            <v>1</v>
          </cell>
          <cell r="E102">
            <v>0.112</v>
          </cell>
          <cell r="F102">
            <v>0.11</v>
          </cell>
        </row>
        <row r="103">
          <cell r="A103" t="str">
            <v>001.01.02000</v>
          </cell>
          <cell r="B103" t="str">
            <v>Retirada de postes de madeira ou concreto ate 11.00 m</v>
          </cell>
          <cell r="C103" t="str">
            <v>UN</v>
          </cell>
          <cell r="D103">
            <v>1</v>
          </cell>
          <cell r="E103">
            <v>17.5627</v>
          </cell>
          <cell r="F103">
            <v>17.559999999999999</v>
          </cell>
        </row>
        <row r="104">
          <cell r="A104" t="str">
            <v>001.01.02020</v>
          </cell>
          <cell r="B104" t="str">
            <v>Retirada de arruelas</v>
          </cell>
          <cell r="C104" t="str">
            <v>UN</v>
          </cell>
          <cell r="D104">
            <v>1</v>
          </cell>
          <cell r="E104">
            <v>0.112</v>
          </cell>
          <cell r="F104">
            <v>0.11</v>
          </cell>
        </row>
        <row r="105">
          <cell r="A105" t="str">
            <v>001.01.02040</v>
          </cell>
          <cell r="B105" t="str">
            <v>Retirada de cruzeta de madeira</v>
          </cell>
          <cell r="C105" t="str">
            <v>UN</v>
          </cell>
          <cell r="D105">
            <v>1</v>
          </cell>
          <cell r="E105">
            <v>0.2802</v>
          </cell>
          <cell r="F105">
            <v>0.28000000000000003</v>
          </cell>
        </row>
        <row r="106">
          <cell r="A106" t="str">
            <v>001.01.02060</v>
          </cell>
          <cell r="B106" t="str">
            <v>Retirada de isoladores</v>
          </cell>
          <cell r="C106" t="str">
            <v>UN</v>
          </cell>
          <cell r="D106">
            <v>1</v>
          </cell>
          <cell r="E106">
            <v>0.56040000000000001</v>
          </cell>
          <cell r="F106">
            <v>0.56000000000000005</v>
          </cell>
        </row>
        <row r="107">
          <cell r="A107" t="str">
            <v>001.01.02080</v>
          </cell>
          <cell r="B107" t="str">
            <v>Retirada de mão francesa</v>
          </cell>
          <cell r="C107" t="str">
            <v>UN</v>
          </cell>
          <cell r="D107">
            <v>1</v>
          </cell>
          <cell r="E107">
            <v>0.56040000000000001</v>
          </cell>
          <cell r="F107">
            <v>0.56000000000000005</v>
          </cell>
        </row>
        <row r="108">
          <cell r="A108" t="str">
            <v>001.01.02100</v>
          </cell>
          <cell r="B108" t="str">
            <v>Retirada de parafuso máquina ou francês</v>
          </cell>
          <cell r="C108" t="str">
            <v>UN</v>
          </cell>
          <cell r="D108">
            <v>1</v>
          </cell>
          <cell r="E108">
            <v>0.56040000000000001</v>
          </cell>
          <cell r="F108">
            <v>0.56000000000000005</v>
          </cell>
        </row>
        <row r="109">
          <cell r="A109" t="str">
            <v>001.01.02120</v>
          </cell>
          <cell r="B109" t="str">
            <v>Retirada de pino p/isolador de 15 kv</v>
          </cell>
          <cell r="C109" t="str">
            <v>UN</v>
          </cell>
          <cell r="D109">
            <v>1</v>
          </cell>
          <cell r="E109">
            <v>0.84030000000000005</v>
          </cell>
          <cell r="F109">
            <v>0.84</v>
          </cell>
        </row>
        <row r="110">
          <cell r="A110" t="str">
            <v>001.01.02140</v>
          </cell>
          <cell r="B110" t="str">
            <v>Retirada de disjuntor monofásico, bifásico ou trifásico de 15 a até 200 a</v>
          </cell>
          <cell r="C110" t="str">
            <v>UN</v>
          </cell>
          <cell r="D110">
            <v>1</v>
          </cell>
          <cell r="E110">
            <v>1.0237000000000001</v>
          </cell>
          <cell r="F110">
            <v>1.02</v>
          </cell>
        </row>
        <row r="111">
          <cell r="A111" t="str">
            <v>001.01.02160</v>
          </cell>
          <cell r="B111" t="str">
            <v>Retirada de chave trifásica com fusíveis de 30a até 200a</v>
          </cell>
          <cell r="C111" t="str">
            <v>UN</v>
          </cell>
          <cell r="D111">
            <v>1</v>
          </cell>
          <cell r="E111">
            <v>3.0710999999999999</v>
          </cell>
          <cell r="F111">
            <v>3.07</v>
          </cell>
        </row>
        <row r="112">
          <cell r="A112" t="str">
            <v>001.01.02180</v>
          </cell>
          <cell r="B112" t="str">
            <v>Retirada de ventilador de teto completo</v>
          </cell>
          <cell r="C112" t="str">
            <v>UN</v>
          </cell>
          <cell r="D112">
            <v>1</v>
          </cell>
          <cell r="E112">
            <v>1.5353000000000001</v>
          </cell>
          <cell r="F112">
            <v>1.53</v>
          </cell>
        </row>
        <row r="113">
          <cell r="A113" t="str">
            <v>001.01.02200</v>
          </cell>
          <cell r="B113" t="str">
            <v>Retirada de refletor com lâmpada</v>
          </cell>
          <cell r="C113" t="str">
            <v>UN</v>
          </cell>
          <cell r="D113">
            <v>1</v>
          </cell>
          <cell r="E113">
            <v>1.5353000000000001</v>
          </cell>
          <cell r="F113">
            <v>1.53</v>
          </cell>
        </row>
        <row r="114">
          <cell r="A114" t="str">
            <v>001.01.02220</v>
          </cell>
          <cell r="B114" t="str">
            <v>Remanejamento de fancoils</v>
          </cell>
          <cell r="C114" t="str">
            <v>UN</v>
          </cell>
          <cell r="D114">
            <v>1</v>
          </cell>
          <cell r="E114">
            <v>80.656400000000005</v>
          </cell>
          <cell r="F114">
            <v>80.650000000000006</v>
          </cell>
        </row>
        <row r="115">
          <cell r="A115" t="str">
            <v>001.01.02240</v>
          </cell>
          <cell r="B115" t="str">
            <v>Retirada c/ remoção de transformador de at/bt-15 kv 75 a 150 kva</v>
          </cell>
          <cell r="C115" t="str">
            <v>UN</v>
          </cell>
          <cell r="D115">
            <v>1</v>
          </cell>
          <cell r="E115">
            <v>199.48259999999999</v>
          </cell>
          <cell r="F115">
            <v>199.48</v>
          </cell>
        </row>
        <row r="116">
          <cell r="A116" t="str">
            <v>001.01.02260</v>
          </cell>
          <cell r="B116" t="str">
            <v>Retirada com remoção de grupo motor-gerador de 60 a 250 kva</v>
          </cell>
          <cell r="C116" t="str">
            <v>UN</v>
          </cell>
          <cell r="D116">
            <v>1</v>
          </cell>
          <cell r="E116">
            <v>199.48259999999999</v>
          </cell>
          <cell r="F116">
            <v>199.48</v>
          </cell>
        </row>
        <row r="117">
          <cell r="A117" t="str">
            <v>001.01.02280</v>
          </cell>
          <cell r="B117" t="str">
            <v>Remoção de pintura a cal</v>
          </cell>
          <cell r="C117" t="str">
            <v>M2</v>
          </cell>
          <cell r="D117">
            <v>1</v>
          </cell>
          <cell r="E117">
            <v>0.81720000000000004</v>
          </cell>
          <cell r="F117">
            <v>0.81</v>
          </cell>
        </row>
        <row r="118">
          <cell r="A118" t="str">
            <v>001.01.02300</v>
          </cell>
          <cell r="B118" t="str">
            <v>Remoção de pintura a gesso cola ou base de látex (pva)</v>
          </cell>
          <cell r="C118" t="str">
            <v>M2</v>
          </cell>
          <cell r="D118">
            <v>1</v>
          </cell>
          <cell r="E118">
            <v>1.0896999999999999</v>
          </cell>
          <cell r="F118">
            <v>1.08</v>
          </cell>
        </row>
        <row r="119">
          <cell r="A119" t="str">
            <v>001.01.02320</v>
          </cell>
          <cell r="B119" t="str">
            <v>Remoção de pintura a óleo esmalte verniz ou grafite</v>
          </cell>
          <cell r="C119" t="str">
            <v>M2</v>
          </cell>
          <cell r="D119">
            <v>1</v>
          </cell>
          <cell r="E119">
            <v>2.0714000000000001</v>
          </cell>
          <cell r="F119">
            <v>2.0699999999999998</v>
          </cell>
        </row>
        <row r="120">
          <cell r="A120" t="str">
            <v>001.01.02340</v>
          </cell>
          <cell r="B120" t="str">
            <v>Raspagem e lixamento de pintura a óleo esmalte verniz ou grafite</v>
          </cell>
          <cell r="C120" t="str">
            <v>M2</v>
          </cell>
          <cell r="D120">
            <v>1</v>
          </cell>
          <cell r="E120">
            <v>1.5537000000000001</v>
          </cell>
          <cell r="F120">
            <v>1.55</v>
          </cell>
        </row>
        <row r="121">
          <cell r="A121" t="str">
            <v>001.02</v>
          </cell>
          <cell r="B121" t="str">
            <v>SERVIÇOS PRELIMINARES</v>
          </cell>
          <cell r="E121">
            <v>5251.6415999999999</v>
          </cell>
        </row>
        <row r="122">
          <cell r="A122" t="str">
            <v>001.02.00020</v>
          </cell>
          <cell r="B122" t="str">
            <v>Execução de Corte e destocamento inclusive remoção de árvore de pequeno porte com diâmetro até 15 cm</v>
          </cell>
          <cell r="C122" t="str">
            <v>UN</v>
          </cell>
          <cell r="D122">
            <v>2</v>
          </cell>
          <cell r="E122">
            <v>86.005799999999994</v>
          </cell>
          <cell r="F122">
            <v>86</v>
          </cell>
        </row>
        <row r="123">
          <cell r="A123" t="str">
            <v>001.02.00040</v>
          </cell>
          <cell r="B123" t="str">
            <v>Execução de Corte e destocamento inclusive remoção de árvore de médio porte com diâmetro até 25 cm</v>
          </cell>
          <cell r="C123" t="str">
            <v>UN</v>
          </cell>
          <cell r="D123">
            <v>1</v>
          </cell>
          <cell r="E123">
            <v>26.103300000000001</v>
          </cell>
          <cell r="F123">
            <v>26.1</v>
          </cell>
        </row>
        <row r="124">
          <cell r="A124" t="str">
            <v>001.02.00060</v>
          </cell>
          <cell r="B124" t="str">
            <v>Execução de Corte e destocamento inclusive remoção de árvore de grande porte com diâmetro acima de 25 cm</v>
          </cell>
          <cell r="C124" t="str">
            <v>UN</v>
          </cell>
          <cell r="D124">
            <v>1</v>
          </cell>
          <cell r="E124">
            <v>44.5456</v>
          </cell>
          <cell r="F124">
            <v>44.54</v>
          </cell>
        </row>
        <row r="125">
          <cell r="A125" t="str">
            <v>001.02.00080</v>
          </cell>
          <cell r="B125" t="str">
            <v>Execução de Roçado em capoeirão c/empilhamento e queima de resíduos</v>
          </cell>
          <cell r="C125" t="str">
            <v>M2</v>
          </cell>
          <cell r="D125">
            <v>1</v>
          </cell>
          <cell r="E125">
            <v>0.27610000000000001</v>
          </cell>
          <cell r="F125">
            <v>0.27</v>
          </cell>
        </row>
        <row r="126">
          <cell r="A126" t="str">
            <v>001.02.00100</v>
          </cell>
          <cell r="B126" t="str">
            <v>Execução de Capinação de terreno inclusive retirada (bota fora)</v>
          </cell>
          <cell r="C126" t="str">
            <v>M2</v>
          </cell>
          <cell r="D126">
            <v>1</v>
          </cell>
          <cell r="E126">
            <v>0.3831</v>
          </cell>
          <cell r="F126">
            <v>0.38</v>
          </cell>
        </row>
        <row r="127">
          <cell r="A127" t="str">
            <v>001.02.00120</v>
          </cell>
          <cell r="B127" t="str">
            <v>Execução de Limpeza do terreno c/ retirada dos entulhos e queima dos mesmos</v>
          </cell>
          <cell r="C127" t="str">
            <v>M2</v>
          </cell>
          <cell r="D127">
            <v>1</v>
          </cell>
          <cell r="E127">
            <v>0.30649999999999999</v>
          </cell>
          <cell r="F127">
            <v>0.3</v>
          </cell>
        </row>
        <row r="128">
          <cell r="A128" t="str">
            <v>001.02.00140</v>
          </cell>
          <cell r="B128" t="str">
            <v>Fornecimento e Instalação  de Tapume de tábuas sobrepostas</v>
          </cell>
          <cell r="C128" t="str">
            <v>M2</v>
          </cell>
          <cell r="D128">
            <v>1</v>
          </cell>
          <cell r="E128">
            <v>29.228300000000001</v>
          </cell>
          <cell r="F128">
            <v>29.22</v>
          </cell>
        </row>
        <row r="129">
          <cell r="A129" t="str">
            <v>001.02.00160</v>
          </cell>
          <cell r="B129" t="str">
            <v>Fornecimento e Instalação de Tapume em chapa de madeira compensada 6.00 mm de espessura</v>
          </cell>
          <cell r="C129" t="str">
            <v>M2</v>
          </cell>
          <cell r="D129">
            <v>1</v>
          </cell>
          <cell r="E129">
            <v>15.887499999999999</v>
          </cell>
          <cell r="F129">
            <v>15.88</v>
          </cell>
        </row>
        <row r="130">
          <cell r="A130" t="str">
            <v>001.02.00180</v>
          </cell>
          <cell r="B130" t="str">
            <v>Fornecimento e Instalação de Parede com tábuas sobrepostas para barracão ou depósito</v>
          </cell>
          <cell r="C130" t="str">
            <v>M2</v>
          </cell>
          <cell r="D130">
            <v>1</v>
          </cell>
          <cell r="E130">
            <v>27.855499999999999</v>
          </cell>
          <cell r="F130">
            <v>27.85</v>
          </cell>
        </row>
        <row r="131">
          <cell r="A131" t="str">
            <v>001.02.00200</v>
          </cell>
          <cell r="B131" t="str">
            <v>Fornecimento e Instalação de cobertura em telhas de fibro cimento de espessura igual a 4.00 mm para barracão ou depósito</v>
          </cell>
          <cell r="C131" t="str">
            <v>M2</v>
          </cell>
          <cell r="D131">
            <v>1</v>
          </cell>
          <cell r="E131">
            <v>5.5635000000000003</v>
          </cell>
          <cell r="F131">
            <v>5.56</v>
          </cell>
        </row>
        <row r="132">
          <cell r="A132" t="str">
            <v>001.02.00220</v>
          </cell>
          <cell r="B132" t="str">
            <v>Execução de lastro de concreto traco 1:4:8 espessura 6.00 cm para barracão ou depósito</v>
          </cell>
          <cell r="C132" t="str">
            <v>M2</v>
          </cell>
          <cell r="D132">
            <v>1</v>
          </cell>
          <cell r="E132">
            <v>10.821</v>
          </cell>
          <cell r="F132">
            <v>10.82</v>
          </cell>
        </row>
        <row r="133">
          <cell r="A133" t="str">
            <v>001.02.00240</v>
          </cell>
          <cell r="B133" t="str">
            <v>Execução de piso cimentado sarrafeado traço 1:4 espessura 1.5 cm para barracão ou depósito</v>
          </cell>
          <cell r="C133" t="str">
            <v>M2</v>
          </cell>
          <cell r="D133">
            <v>1</v>
          </cell>
          <cell r="E133">
            <v>11.8546</v>
          </cell>
          <cell r="F133">
            <v>11.85</v>
          </cell>
        </row>
        <row r="134">
          <cell r="A134" t="str">
            <v>001.02.00260</v>
          </cell>
          <cell r="B134" t="str">
            <v>Execução de estrutura de madeira para telhados distâncias entre tesouras 3 metros, 2 águas, para cobertura c/ telha ondulada de 4.00 mm</v>
          </cell>
          <cell r="C134" t="str">
            <v>M2</v>
          </cell>
          <cell r="D134">
            <v>1</v>
          </cell>
          <cell r="E134">
            <v>11.629099999999999</v>
          </cell>
          <cell r="F134">
            <v>11.62</v>
          </cell>
        </row>
        <row r="135">
          <cell r="A135" t="str">
            <v>001.02.00280</v>
          </cell>
          <cell r="B135" t="str">
            <v>Execução de barracão de obra para alojamento, conforme detalhe da seet.</v>
          </cell>
          <cell r="C135" t="str">
            <v>M2</v>
          </cell>
          <cell r="D135">
            <v>1</v>
          </cell>
          <cell r="E135">
            <v>150.911</v>
          </cell>
          <cell r="F135">
            <v>150.91</v>
          </cell>
        </row>
        <row r="136">
          <cell r="A136" t="str">
            <v>001.02.00300</v>
          </cell>
          <cell r="B136" t="str">
            <v>Execução de barracão de obra para depósito ou refeitório conf. projeto seet</v>
          </cell>
          <cell r="C136" t="str">
            <v>M2</v>
          </cell>
          <cell r="D136">
            <v>1</v>
          </cell>
          <cell r="E136">
            <v>137.41929999999999</v>
          </cell>
          <cell r="F136">
            <v>137.41</v>
          </cell>
        </row>
        <row r="137">
          <cell r="A137" t="str">
            <v>001.02.00320</v>
          </cell>
          <cell r="B137" t="str">
            <v>Execução de instalação provisória de água e esgoto</v>
          </cell>
          <cell r="C137" t="str">
            <v>UN</v>
          </cell>
          <cell r="D137">
            <v>1</v>
          </cell>
          <cell r="E137">
            <v>762.77549999999997</v>
          </cell>
          <cell r="F137">
            <v>762.77</v>
          </cell>
        </row>
        <row r="138">
          <cell r="A138" t="str">
            <v>001.02.00340</v>
          </cell>
          <cell r="B138" t="str">
            <v>Execução de instalação provisória de luz e força</v>
          </cell>
          <cell r="C138" t="str">
            <v>UN</v>
          </cell>
          <cell r="D138">
            <v>1</v>
          </cell>
          <cell r="E138">
            <v>802.66279999999995</v>
          </cell>
          <cell r="F138">
            <v>802.66</v>
          </cell>
        </row>
        <row r="139">
          <cell r="A139" t="str">
            <v>001.02.00360</v>
          </cell>
          <cell r="B139" t="str">
            <v>Fornecimento e instalação de placa de obra (seet) de 6.00x5.00 m conforme detalhe</v>
          </cell>
          <cell r="C139" t="str">
            <v>UN</v>
          </cell>
          <cell r="D139">
            <v>1</v>
          </cell>
          <cell r="E139">
            <v>1977.8069</v>
          </cell>
          <cell r="F139">
            <v>1977.8</v>
          </cell>
        </row>
        <row r="140">
          <cell r="A140" t="str">
            <v>001.02.00380</v>
          </cell>
          <cell r="B140" t="str">
            <v>Fornecimento e instalação de placa de obra,de 5,00x3,00m,conforme detalhe da seet</v>
          </cell>
          <cell r="C140" t="str">
            <v>UN</v>
          </cell>
          <cell r="D140">
            <v>1</v>
          </cell>
          <cell r="E140">
            <v>988.65160000000003</v>
          </cell>
          <cell r="F140">
            <v>988.65</v>
          </cell>
        </row>
        <row r="141">
          <cell r="A141" t="str">
            <v>001.02.00400</v>
          </cell>
          <cell r="B141" t="str">
            <v>Fornecimento e instalação de placa de obra</v>
          </cell>
          <cell r="C141" t="str">
            <v>M2</v>
          </cell>
          <cell r="D141">
            <v>1</v>
          </cell>
          <cell r="E141">
            <v>71.066999999999993</v>
          </cell>
          <cell r="F141">
            <v>71.06</v>
          </cell>
        </row>
        <row r="142">
          <cell r="A142" t="str">
            <v>001.02.00420</v>
          </cell>
          <cell r="B142" t="str">
            <v>Execução de locação da obra c/aparelhos topográficos p/medição considerar as faces externas das paredes</v>
          </cell>
          <cell r="C142" t="str">
            <v>M2</v>
          </cell>
          <cell r="D142">
            <v>1</v>
          </cell>
          <cell r="E142">
            <v>1.1572</v>
          </cell>
          <cell r="F142">
            <v>1.1499999999999999</v>
          </cell>
        </row>
        <row r="143">
          <cell r="A143" t="str">
            <v>001.02.00440</v>
          </cell>
          <cell r="B143" t="str">
            <v>Execução de locação da obra c/tábuas corridas p/medição considerar as faces externas das paredes</v>
          </cell>
          <cell r="C143" t="str">
            <v>M2</v>
          </cell>
          <cell r="D143">
            <v>1</v>
          </cell>
          <cell r="E143">
            <v>2.7246000000000001</v>
          </cell>
          <cell r="F143">
            <v>2.72</v>
          </cell>
        </row>
        <row r="144">
          <cell r="A144" t="str">
            <v>001.03</v>
          </cell>
          <cell r="B144" t="str">
            <v>MOVIMENTO DE TERRA</v>
          </cell>
          <cell r="E144">
            <v>361.23149999999998</v>
          </cell>
        </row>
        <row r="145">
          <cell r="A145" t="str">
            <v>001.03.00020</v>
          </cell>
          <cell r="B145" t="str">
            <v>Escavação manual em mat. 1ª categoria - solos em geral residual ou sedimentar, seixos rolados ou não, com diâm. maximo inferior a 15 cm, qualquer que seja o teor de umidade que apresente</v>
          </cell>
          <cell r="C145" t="str">
            <v>M3</v>
          </cell>
          <cell r="D145">
            <v>1</v>
          </cell>
          <cell r="E145">
            <v>12.449</v>
          </cell>
          <cell r="F145">
            <v>12.44</v>
          </cell>
        </row>
        <row r="146">
          <cell r="A146" t="str">
            <v>001.03.00040</v>
          </cell>
          <cell r="B146" t="str">
            <v>Escavação manual em terra compacta ate 1,50m em material de primeira catergoria</v>
          </cell>
          <cell r="C146" t="str">
            <v>M3</v>
          </cell>
          <cell r="D146">
            <v>1</v>
          </cell>
          <cell r="E146">
            <v>13.449199999999999</v>
          </cell>
          <cell r="F146">
            <v>13.44</v>
          </cell>
        </row>
        <row r="147">
          <cell r="A147" t="str">
            <v>001.03.00060</v>
          </cell>
          <cell r="B147" t="str">
            <v>Escavação manual em terra compacta de 1,50 ate 4,00 m</v>
          </cell>
          <cell r="C147" t="str">
            <v>M3</v>
          </cell>
          <cell r="D147">
            <v>1</v>
          </cell>
          <cell r="E147">
            <v>24.055499999999999</v>
          </cell>
          <cell r="F147">
            <v>24.05</v>
          </cell>
        </row>
        <row r="148">
          <cell r="A148" t="str">
            <v>001.03.00080</v>
          </cell>
          <cell r="B148" t="str">
            <v>Escavação manual em terra dura ate 1,50m de profundidade</v>
          </cell>
          <cell r="C148" t="str">
            <v>M3</v>
          </cell>
          <cell r="D148">
            <v>1</v>
          </cell>
          <cell r="E148">
            <v>17.603300000000001</v>
          </cell>
          <cell r="F148">
            <v>17.600000000000001</v>
          </cell>
        </row>
        <row r="149">
          <cell r="A149" t="str">
            <v>001.03.00100</v>
          </cell>
          <cell r="B149" t="str">
            <v>Escavação manual em terra dura de 1,50 a 4,00m de profundidade</v>
          </cell>
          <cell r="C149" t="str">
            <v>M3</v>
          </cell>
          <cell r="D149">
            <v>1</v>
          </cell>
          <cell r="E149">
            <v>28.9754</v>
          </cell>
          <cell r="F149">
            <v>28.97</v>
          </cell>
        </row>
        <row r="150">
          <cell r="A150" t="str">
            <v>001.03.00120</v>
          </cell>
          <cell r="B150" t="str">
            <v>Reaterro de valas c/o proprio material escavado incl.serviços de apiloamento</v>
          </cell>
          <cell r="C150" t="str">
            <v>M3</v>
          </cell>
          <cell r="D150">
            <v>1</v>
          </cell>
          <cell r="E150">
            <v>10.896100000000001</v>
          </cell>
          <cell r="F150">
            <v>10.89</v>
          </cell>
        </row>
        <row r="151">
          <cell r="A151" t="str">
            <v>001.03.00140</v>
          </cell>
          <cell r="B151" t="str">
            <v>Aterro entre baldrames com material de caixão de empréstimo próximo da obra, com aproveitamento da sobra do material escavado, inclusive transporte manual com carrinho de mão, da caixa de empréstimo até o local onde está sendo aterrado incl compactação</v>
          </cell>
          <cell r="C151" t="str">
            <v>m3</v>
          </cell>
          <cell r="D151">
            <v>1</v>
          </cell>
          <cell r="E151">
            <v>24.617000000000001</v>
          </cell>
          <cell r="F151">
            <v>24.61</v>
          </cell>
        </row>
        <row r="152">
          <cell r="A152" t="str">
            <v>001.03.00160</v>
          </cell>
          <cell r="B152" t="str">
            <v>Escavação em rocha meio dura c/utilização de explosivos inclusive o transporte de pedras em carrinho de mão a uma distância de 10 m</v>
          </cell>
          <cell r="C152" t="str">
            <v>M3</v>
          </cell>
          <cell r="D152">
            <v>1</v>
          </cell>
          <cell r="E152">
            <v>36.657800000000002</v>
          </cell>
          <cell r="F152">
            <v>36.65</v>
          </cell>
        </row>
        <row r="153">
          <cell r="A153" t="str">
            <v>001.03.00180</v>
          </cell>
          <cell r="B153" t="str">
            <v>Escavação em rocha dura c/utilização de explosivos inclusive o transporte de pedras em carrinho de mão a uma distância de 10 m</v>
          </cell>
          <cell r="C153" t="str">
            <v>M3</v>
          </cell>
          <cell r="D153">
            <v>1</v>
          </cell>
          <cell r="E153">
            <v>46.2363</v>
          </cell>
          <cell r="F153">
            <v>46.23</v>
          </cell>
        </row>
        <row r="154">
          <cell r="A154" t="str">
            <v>001.03.00200</v>
          </cell>
          <cell r="B154" t="str">
            <v>Apiloamento de fundo de valas ou cavas com masso ate 30 kg</v>
          </cell>
          <cell r="C154" t="str">
            <v>M2</v>
          </cell>
          <cell r="D154">
            <v>1</v>
          </cell>
          <cell r="E154">
            <v>4.4051</v>
          </cell>
          <cell r="F154">
            <v>4.4000000000000004</v>
          </cell>
        </row>
        <row r="155">
          <cell r="A155" t="str">
            <v>001.03.00220</v>
          </cell>
          <cell r="B155" t="str">
            <v>Apiloamento de fundo de valas ou cavas com masso de 30 a 60 kg</v>
          </cell>
          <cell r="C155" t="str">
            <v>M2</v>
          </cell>
          <cell r="D155">
            <v>1</v>
          </cell>
          <cell r="E155">
            <v>6.5118</v>
          </cell>
          <cell r="F155">
            <v>6.51</v>
          </cell>
        </row>
        <row r="156">
          <cell r="A156" t="str">
            <v>001.03.00240</v>
          </cell>
          <cell r="B156" t="str">
            <v>Espalhamento manual de terra descarregada</v>
          </cell>
          <cell r="C156" t="str">
            <v>m3</v>
          </cell>
          <cell r="D156">
            <v>1</v>
          </cell>
          <cell r="E156">
            <v>1.5321</v>
          </cell>
          <cell r="F156">
            <v>1.53</v>
          </cell>
        </row>
        <row r="157">
          <cell r="A157" t="str">
            <v>001.03.00260</v>
          </cell>
          <cell r="B157" t="str">
            <v>Aterro interno em camada de 20cm umedecido e fortemente apiloado</v>
          </cell>
          <cell r="C157" t="str">
            <v>M3</v>
          </cell>
          <cell r="D157">
            <v>1</v>
          </cell>
          <cell r="E157">
            <v>13.1257</v>
          </cell>
          <cell r="F157">
            <v>13.12</v>
          </cell>
        </row>
        <row r="158">
          <cell r="A158" t="str">
            <v>001.03.00280</v>
          </cell>
          <cell r="B158" t="str">
            <v>Aquisição de material para aterro</v>
          </cell>
          <cell r="C158" t="str">
            <v>M3</v>
          </cell>
          <cell r="D158">
            <v>1</v>
          </cell>
          <cell r="E158">
            <v>7</v>
          </cell>
          <cell r="F158">
            <v>7</v>
          </cell>
        </row>
        <row r="159">
          <cell r="A159" t="str">
            <v>001.03.00300</v>
          </cell>
          <cell r="B159" t="str">
            <v>Escavação manual a céu aberto para tubulões</v>
          </cell>
          <cell r="C159" t="str">
            <v>M3</v>
          </cell>
          <cell r="D159">
            <v>1</v>
          </cell>
          <cell r="E159">
            <v>67.715699999999998</v>
          </cell>
          <cell r="F159">
            <v>67.709999999999994</v>
          </cell>
        </row>
        <row r="160">
          <cell r="A160" t="str">
            <v>001.03.00320</v>
          </cell>
          <cell r="B160" t="str">
            <v>Aterro interno em camada de 20 cm, utilizando compactador mecânico (tipo sapo mecânico), inclusive espalhamento do material</v>
          </cell>
          <cell r="C160" t="str">
            <v>M3</v>
          </cell>
          <cell r="D160">
            <v>1</v>
          </cell>
          <cell r="E160">
            <v>2.3346</v>
          </cell>
          <cell r="F160">
            <v>2.33</v>
          </cell>
        </row>
        <row r="161">
          <cell r="A161" t="str">
            <v>001.03.00340</v>
          </cell>
          <cell r="B161" t="str">
            <v>Movimento de terra c/ corte e aterro compensado e c/ volume de corte excedente compensado manual em terreno mole</v>
          </cell>
          <cell r="C161" t="str">
            <v>M3</v>
          </cell>
          <cell r="D161">
            <v>1</v>
          </cell>
          <cell r="E161">
            <v>9.5761000000000003</v>
          </cell>
          <cell r="F161">
            <v>9.57</v>
          </cell>
        </row>
        <row r="162">
          <cell r="A162" t="str">
            <v>001.03.00360</v>
          </cell>
          <cell r="B162" t="str">
            <v>Movimento de terra c/ corte e aterro compensado e c/ volume de corte excedente compensado manual em terreno duro</v>
          </cell>
          <cell r="C162" t="str">
            <v>M3</v>
          </cell>
          <cell r="D162">
            <v>1</v>
          </cell>
          <cell r="E162">
            <v>11.491300000000001</v>
          </cell>
          <cell r="F162">
            <v>11.49</v>
          </cell>
        </row>
        <row r="163">
          <cell r="A163" t="str">
            <v>001.03.00380</v>
          </cell>
          <cell r="B163" t="str">
            <v>Movimento de terra c/ corte e aterro compensado e c/ volume de aterro por empréstimo volume compensado manual em terreno mole</v>
          </cell>
          <cell r="C163" t="str">
            <v>M3</v>
          </cell>
          <cell r="D163">
            <v>1</v>
          </cell>
          <cell r="E163">
            <v>9.5761000000000003</v>
          </cell>
          <cell r="F163">
            <v>9.57</v>
          </cell>
        </row>
        <row r="164">
          <cell r="A164" t="str">
            <v>001.03.00400</v>
          </cell>
          <cell r="B164" t="str">
            <v>Movimento de terra c/ corte e aterro compensado e c/ volume de aterro por empréstimo volume compensado manual em terreno duro</v>
          </cell>
          <cell r="C164" t="str">
            <v>M3</v>
          </cell>
          <cell r="D164">
            <v>1</v>
          </cell>
          <cell r="E164">
            <v>11.491300000000001</v>
          </cell>
          <cell r="F164">
            <v>11.49</v>
          </cell>
        </row>
        <row r="165">
          <cell r="A165" t="str">
            <v>001.03.00540</v>
          </cell>
          <cell r="B165" t="str">
            <v>Regularização do solo com irregularidade ate 0,20m.</v>
          </cell>
          <cell r="C165" t="str">
            <v>M2</v>
          </cell>
          <cell r="D165">
            <v>1</v>
          </cell>
          <cell r="E165">
            <v>1.5321</v>
          </cell>
          <cell r="F165">
            <v>1.53</v>
          </cell>
        </row>
        <row r="166">
          <cell r="A166" t="str">
            <v>001.04</v>
          </cell>
          <cell r="B166" t="str">
            <v>FUNDAÇÕES</v>
          </cell>
          <cell r="E166">
            <v>5440.5468000000001</v>
          </cell>
        </row>
        <row r="167">
          <cell r="A167" t="str">
            <v>001.04.00020</v>
          </cell>
          <cell r="B167" t="str">
            <v>Fornecimento, Lançamento e Aplicação de Concreto c/ betoneira em fundações 1:5:10 c/167 kg cim/m3</v>
          </cell>
          <cell r="C167" t="str">
            <v>M3</v>
          </cell>
          <cell r="D167">
            <v>1</v>
          </cell>
          <cell r="E167">
            <v>164.32830000000001</v>
          </cell>
          <cell r="F167">
            <v>164.32</v>
          </cell>
        </row>
        <row r="168">
          <cell r="A168" t="str">
            <v>001.04.00040</v>
          </cell>
          <cell r="B168" t="str">
            <v>Fornecimento, Lançamento e Aplicação de Concreto c/ betoneira em fundações no 1:6:8 c/174 kg cim/m3</v>
          </cell>
          <cell r="C168" t="str">
            <v>M3</v>
          </cell>
          <cell r="D168">
            <v>1</v>
          </cell>
          <cell r="E168">
            <v>162.58529999999999</v>
          </cell>
          <cell r="F168">
            <v>162.58000000000001</v>
          </cell>
        </row>
        <row r="169">
          <cell r="A169" t="str">
            <v>001.04.00060</v>
          </cell>
          <cell r="B169" t="str">
            <v>Fornecimento, Lançamento e Aplicação de Concreto c/ betoneira em fundações 1:4:8 c/201 kg cim/m3</v>
          </cell>
          <cell r="C169" t="str">
            <v>M3</v>
          </cell>
          <cell r="D169">
            <v>1</v>
          </cell>
          <cell r="E169">
            <v>172.04429999999999</v>
          </cell>
          <cell r="F169">
            <v>172.04</v>
          </cell>
        </row>
        <row r="170">
          <cell r="A170" t="str">
            <v>001.04.00080</v>
          </cell>
          <cell r="B170" t="str">
            <v>Fornecimento, Lançamento e Aplicação de Concreto c/ betoneira em fundações 1:3:6 c/253 kg cim/m3</v>
          </cell>
          <cell r="C170" t="str">
            <v>M3</v>
          </cell>
          <cell r="D170">
            <v>1</v>
          </cell>
          <cell r="E170">
            <v>187.14779999999999</v>
          </cell>
          <cell r="F170">
            <v>187.14</v>
          </cell>
        </row>
        <row r="171">
          <cell r="A171" t="str">
            <v>001.04.00100</v>
          </cell>
          <cell r="B171" t="str">
            <v>Fornecimento, Lançamento e Aplicação de Concreto c/ betoneira em fundações 1:3:4 c/300 kg cim/m3</v>
          </cell>
          <cell r="C171" t="str">
            <v>M3</v>
          </cell>
          <cell r="D171">
            <v>1</v>
          </cell>
          <cell r="E171">
            <v>199.10579999999999</v>
          </cell>
          <cell r="F171">
            <v>199.1</v>
          </cell>
        </row>
        <row r="172">
          <cell r="A172" t="str">
            <v>001.04.00120</v>
          </cell>
          <cell r="B172" t="str">
            <v>Fornecimento, Lançamento e Aplicação de Concreto c/ betoneira em fundações  1:2.5:3.5 c/335 kg cim/m3</v>
          </cell>
          <cell r="C172" t="str">
            <v>M3</v>
          </cell>
          <cell r="D172">
            <v>1</v>
          </cell>
          <cell r="E172">
            <v>205.95580000000001</v>
          </cell>
          <cell r="F172">
            <v>205.95</v>
          </cell>
        </row>
        <row r="173">
          <cell r="A173" t="str">
            <v>001.04.00140</v>
          </cell>
          <cell r="B173" t="str">
            <v>Fornecimento, Lançamento e Aplicação de Concreto c/ betoneira em fundações  1:2:4 c/339 kg cim/m3</v>
          </cell>
          <cell r="C173" t="str">
            <v>M3</v>
          </cell>
          <cell r="D173">
            <v>1</v>
          </cell>
          <cell r="E173">
            <v>208.21379999999999</v>
          </cell>
          <cell r="F173">
            <v>208.21</v>
          </cell>
        </row>
        <row r="174">
          <cell r="A174" t="str">
            <v>001.04.00160</v>
          </cell>
          <cell r="B174" t="str">
            <v>Fornecimento, Lançamento e Aplicação de Concreto c/ betoneira em fundações  1:2.5:3 c/354 kg cim/m3</v>
          </cell>
          <cell r="C174" t="str">
            <v>M3</v>
          </cell>
          <cell r="D174">
            <v>1</v>
          </cell>
          <cell r="E174">
            <v>214.4743</v>
          </cell>
          <cell r="F174">
            <v>214.47</v>
          </cell>
        </row>
        <row r="175">
          <cell r="A175" t="str">
            <v>001.04.00180</v>
          </cell>
          <cell r="B175" t="str">
            <v>Fornecimento, Lançamento e Aplicação de Concreto c/ betoneira em fundações  1:2:3 c/379 kg cim/m3</v>
          </cell>
          <cell r="C175" t="str">
            <v>M3</v>
          </cell>
          <cell r="D175">
            <v>1</v>
          </cell>
          <cell r="E175">
            <v>219.04429999999999</v>
          </cell>
          <cell r="F175">
            <v>219.04</v>
          </cell>
        </row>
        <row r="176">
          <cell r="A176" t="str">
            <v>001.04.00200</v>
          </cell>
          <cell r="B176" t="str">
            <v>Fornecimento, Lançamento e Aplicação de Concreto c/ betoneira em fundações  1:2:2 c/431 kg cim/m3</v>
          </cell>
          <cell r="C176" t="str">
            <v>M3</v>
          </cell>
          <cell r="D176">
            <v>1</v>
          </cell>
          <cell r="E176">
            <v>233.33279999999999</v>
          </cell>
          <cell r="F176">
            <v>233.33</v>
          </cell>
        </row>
        <row r="177">
          <cell r="A177" t="str">
            <v>001.04.00220</v>
          </cell>
          <cell r="B177" t="str">
            <v>Fornecimento, Lançamento e Aplicação de Concreto usinado em fundação Fck= 13,5 Mpa</v>
          </cell>
          <cell r="C177" t="str">
            <v>M3</v>
          </cell>
          <cell r="D177">
            <v>1</v>
          </cell>
          <cell r="E177">
            <v>219.7287</v>
          </cell>
          <cell r="F177">
            <v>219.72</v>
          </cell>
        </row>
        <row r="178">
          <cell r="A178" t="str">
            <v>001.04.00240</v>
          </cell>
          <cell r="B178" t="str">
            <v>Fornecimento, Lançamento e Aplicação de Concreto usinado em fundação, Fck=15 mpa</v>
          </cell>
          <cell r="C178" t="str">
            <v>M3</v>
          </cell>
          <cell r="D178">
            <v>1</v>
          </cell>
          <cell r="E178">
            <v>232.3287</v>
          </cell>
          <cell r="F178">
            <v>232.32</v>
          </cell>
        </row>
        <row r="179">
          <cell r="A179" t="str">
            <v>001.04.00260</v>
          </cell>
          <cell r="B179" t="str">
            <v>Fornecimento, Lançamento e Aplicação de concreto usinado em fundação Fck= 18 Mpa</v>
          </cell>
          <cell r="C179" t="str">
            <v>M3</v>
          </cell>
          <cell r="D179">
            <v>1</v>
          </cell>
          <cell r="E179">
            <v>238.62870000000001</v>
          </cell>
          <cell r="F179">
            <v>238.62</v>
          </cell>
        </row>
        <row r="180">
          <cell r="A180" t="str">
            <v>001.04.00280</v>
          </cell>
          <cell r="B180" t="str">
            <v>Fornecimento, Lançamento e Aplicação de Concreto usinado em fundação Fck= 20 mpa</v>
          </cell>
          <cell r="C180" t="str">
            <v>M3</v>
          </cell>
          <cell r="D180">
            <v>1</v>
          </cell>
          <cell r="E180">
            <v>243.99870000000001</v>
          </cell>
          <cell r="F180">
            <v>243.99</v>
          </cell>
        </row>
        <row r="181">
          <cell r="A181" t="str">
            <v>001.04.00290</v>
          </cell>
          <cell r="B181" t="str">
            <v>Fornecimento, Lançamento e Aplicação de Concreto usinado em fundação Fck= 25 mpa</v>
          </cell>
          <cell r="C181" t="str">
            <v>m3</v>
          </cell>
          <cell r="D181">
            <v>1</v>
          </cell>
          <cell r="E181">
            <v>254.1987</v>
          </cell>
          <cell r="F181">
            <v>254.19</v>
          </cell>
        </row>
        <row r="182">
          <cell r="A182" t="str">
            <v>001.04.00300</v>
          </cell>
          <cell r="B182" t="str">
            <v>Forma inclusive desforma comum de tábua para fundações sem reaproveitamento</v>
          </cell>
          <cell r="C182" t="str">
            <v>M2</v>
          </cell>
          <cell r="D182">
            <v>1</v>
          </cell>
          <cell r="E182">
            <v>29.380600000000001</v>
          </cell>
          <cell r="F182">
            <v>29.38</v>
          </cell>
        </row>
        <row r="183">
          <cell r="A183" t="str">
            <v>001.04.00320</v>
          </cell>
          <cell r="B183" t="str">
            <v>Forma inclusive desforma comum de tábua para fundações c/ 01 reaproveitamento</v>
          </cell>
          <cell r="C183" t="str">
            <v>M2</v>
          </cell>
          <cell r="D183">
            <v>1</v>
          </cell>
          <cell r="E183">
            <v>20.1906</v>
          </cell>
          <cell r="F183">
            <v>20.190000000000001</v>
          </cell>
        </row>
        <row r="184">
          <cell r="A184" t="str">
            <v>001.04.00340</v>
          </cell>
          <cell r="B184" t="str">
            <v>Forma inclusive desforma comum de tábua para fundações c/ 02 reaproveitamentos</v>
          </cell>
          <cell r="C184" t="str">
            <v>m2</v>
          </cell>
          <cell r="D184">
            <v>1</v>
          </cell>
          <cell r="E184">
            <v>16.006599999999999</v>
          </cell>
          <cell r="F184">
            <v>16</v>
          </cell>
        </row>
        <row r="185">
          <cell r="A185" t="str">
            <v>001.04.00360</v>
          </cell>
          <cell r="B185" t="str">
            <v>Forma inclusive desforma comum de tábua para fundações c/ 03 reaproveitamentos</v>
          </cell>
          <cell r="C185" t="str">
            <v>m2</v>
          </cell>
          <cell r="D185">
            <v>1</v>
          </cell>
          <cell r="E185">
            <v>14.8116</v>
          </cell>
          <cell r="F185">
            <v>14.81</v>
          </cell>
        </row>
        <row r="186">
          <cell r="A186" t="str">
            <v>001.04.00365</v>
          </cell>
          <cell r="B186" t="str">
            <v>Forma inclusive desforma comum de tábua para fundações c/ 04 reaproveitamentos</v>
          </cell>
          <cell r="C186" t="str">
            <v>m2</v>
          </cell>
          <cell r="D186">
            <v>1</v>
          </cell>
          <cell r="E186">
            <v>14.762600000000001</v>
          </cell>
          <cell r="F186">
            <v>14.76</v>
          </cell>
        </row>
        <row r="187">
          <cell r="A187" t="str">
            <v>001.04.00380</v>
          </cell>
          <cell r="B187" t="str">
            <v>Fornecimento e Aplicação de Aço CA-25 em fundação</v>
          </cell>
          <cell r="C187" t="str">
            <v>KG</v>
          </cell>
          <cell r="D187">
            <v>1</v>
          </cell>
          <cell r="E187">
            <v>3.7938999999999998</v>
          </cell>
          <cell r="F187">
            <v>3.79</v>
          </cell>
        </row>
        <row r="188">
          <cell r="A188" t="str">
            <v>001.04.00400</v>
          </cell>
          <cell r="B188" t="str">
            <v>Fornecimento e Aplicação de Aço CA 50</v>
          </cell>
          <cell r="C188" t="str">
            <v>KG</v>
          </cell>
          <cell r="D188">
            <v>1</v>
          </cell>
          <cell r="E188">
            <v>4.1573000000000002</v>
          </cell>
          <cell r="F188">
            <v>4.1500000000000004</v>
          </cell>
        </row>
        <row r="189">
          <cell r="A189" t="str">
            <v>001.04.00420</v>
          </cell>
          <cell r="B189" t="str">
            <v>Fornecimento e Aplicação de Aço CA - 60</v>
          </cell>
          <cell r="C189" t="str">
            <v>KG</v>
          </cell>
          <cell r="D189">
            <v>1</v>
          </cell>
          <cell r="E189">
            <v>4.7729999999999997</v>
          </cell>
          <cell r="F189">
            <v>4.7699999999999996</v>
          </cell>
        </row>
        <row r="190">
          <cell r="A190" t="str">
            <v>001.04.00440</v>
          </cell>
          <cell r="B190" t="str">
            <v>Concreto ciclópico com 30% de pedra de mão traço 1:4:8</v>
          </cell>
          <cell r="C190" t="str">
            <v>M3</v>
          </cell>
          <cell r="D190">
            <v>1</v>
          </cell>
          <cell r="E190">
            <v>153.72389999999999</v>
          </cell>
          <cell r="F190">
            <v>153.72</v>
          </cell>
        </row>
        <row r="191">
          <cell r="A191" t="str">
            <v>001.04.00460</v>
          </cell>
          <cell r="B191" t="str">
            <v>Concreto ciclópico com 30% de pedra de mão traço 1:3:6</v>
          </cell>
          <cell r="C191" t="str">
            <v>M3</v>
          </cell>
          <cell r="D191">
            <v>1</v>
          </cell>
          <cell r="E191">
            <v>163.5444</v>
          </cell>
          <cell r="F191">
            <v>163.54</v>
          </cell>
        </row>
        <row r="192">
          <cell r="A192" t="str">
            <v>001.04.00480</v>
          </cell>
          <cell r="B192" t="str">
            <v>Execução de Alvenaria de fundação e embasamento em tijolo maciço assente c/  o traço 1:4:12, cimento, cal e areia</v>
          </cell>
          <cell r="C192" t="str">
            <v>M3</v>
          </cell>
          <cell r="D192">
            <v>1</v>
          </cell>
          <cell r="E192">
            <v>163.75479999999999</v>
          </cell>
          <cell r="F192">
            <v>163.75</v>
          </cell>
        </row>
        <row r="193">
          <cell r="A193" t="str">
            <v>001.04.00500</v>
          </cell>
          <cell r="B193" t="str">
            <v>Execução de Alvenaria de fundação e embasamento em tijolo maciço assente c/ o traço 1:3, cimento e areia</v>
          </cell>
          <cell r="C193" t="str">
            <v>M3</v>
          </cell>
          <cell r="D193">
            <v>1</v>
          </cell>
          <cell r="E193">
            <v>220.31610000000001</v>
          </cell>
          <cell r="F193">
            <v>220.31</v>
          </cell>
        </row>
        <row r="194">
          <cell r="A194" t="str">
            <v>001.04.00520</v>
          </cell>
          <cell r="B194" t="str">
            <v>Execução de Alvenaria de fundação e embasamento em tijolo maciço assente c/ o traço 1:4 cimento e areia</v>
          </cell>
          <cell r="C194" t="str">
            <v>M3</v>
          </cell>
          <cell r="D194">
            <v>1</v>
          </cell>
          <cell r="E194">
            <v>211.5231</v>
          </cell>
          <cell r="F194">
            <v>211.52</v>
          </cell>
        </row>
        <row r="195">
          <cell r="A195" t="str">
            <v>001.04.00540</v>
          </cell>
          <cell r="B195" t="str">
            <v>Execução de Alvenaria de fundação e embasamento em tijolo maciço assente c/ o traço 1:5 cimento e areia</v>
          </cell>
          <cell r="C195" t="str">
            <v>M3</v>
          </cell>
          <cell r="D195">
            <v>1</v>
          </cell>
          <cell r="E195">
            <v>206.0324</v>
          </cell>
          <cell r="F195">
            <v>206.03</v>
          </cell>
        </row>
        <row r="196">
          <cell r="A196" t="str">
            <v>001.04.00560</v>
          </cell>
          <cell r="B196" t="str">
            <v>Execução de Alvenaria de fundação e embasamento em tijolo maiciço assente c/ argamassa 1:3 c/adição de vedacit a 2 kg p/saco de cimento</v>
          </cell>
          <cell r="C196" t="str">
            <v>M3</v>
          </cell>
          <cell r="D196">
            <v>1</v>
          </cell>
          <cell r="E196">
            <v>229.65270000000001</v>
          </cell>
          <cell r="F196">
            <v>229.65</v>
          </cell>
        </row>
        <row r="197">
          <cell r="A197" t="str">
            <v>001.04.00580</v>
          </cell>
          <cell r="B197" t="str">
            <v>Execução de Alvenaria de tijolo comum em espelho p/ cinta de fundação (forma), assente c/ argamassa de cimento e areia 1:3</v>
          </cell>
          <cell r="C197" t="str">
            <v>M2</v>
          </cell>
          <cell r="D197">
            <v>1</v>
          </cell>
          <cell r="E197">
            <v>15.335699999999999</v>
          </cell>
          <cell r="F197">
            <v>15.33</v>
          </cell>
        </row>
        <row r="198">
          <cell r="A198" t="str">
            <v>001.04.00600</v>
          </cell>
          <cell r="B198" t="str">
            <v>Execução de Alvenaria de tijolo comum em espelho p/ cinta de fundação (forma), assente c/ argamassa de cimento e areia 1:4</v>
          </cell>
          <cell r="C198" t="str">
            <v>M2</v>
          </cell>
          <cell r="D198">
            <v>1</v>
          </cell>
          <cell r="E198">
            <v>15.117699999999999</v>
          </cell>
          <cell r="F198">
            <v>15.11</v>
          </cell>
        </row>
        <row r="199">
          <cell r="A199" t="str">
            <v>001.04.00620</v>
          </cell>
          <cell r="B199" t="str">
            <v>Confecção e lançamento de concreto em tubulão a céu aberto empregando concreto fck 150 mpa</v>
          </cell>
          <cell r="C199" t="str">
            <v>M3</v>
          </cell>
          <cell r="D199">
            <v>1</v>
          </cell>
          <cell r="E199">
            <v>204.18989999999999</v>
          </cell>
          <cell r="F199">
            <v>204.18</v>
          </cell>
        </row>
        <row r="200">
          <cell r="A200" t="str">
            <v>001.04.00640</v>
          </cell>
          <cell r="B200" t="str">
            <v>Confecção e lançamento de concreto em tubulão a céu aberto empregando concreto pré-misturado fck 15 mpa</v>
          </cell>
          <cell r="C200" t="str">
            <v>M3</v>
          </cell>
          <cell r="D200">
            <v>1</v>
          </cell>
          <cell r="E200">
            <v>232.3287</v>
          </cell>
          <cell r="F200">
            <v>232.32</v>
          </cell>
        </row>
        <row r="201">
          <cell r="A201" t="str">
            <v>001.04.00660</v>
          </cell>
          <cell r="B201" t="str">
            <v>Execução de Broca de concreto armado no traço 1:3:6 até 4 m profundidade e c/ diâmetro 20 cm</v>
          </cell>
          <cell r="C201" t="str">
            <v>ML</v>
          </cell>
          <cell r="D201">
            <v>1</v>
          </cell>
          <cell r="E201">
            <v>15.0379</v>
          </cell>
          <cell r="F201">
            <v>15.03</v>
          </cell>
        </row>
        <row r="202">
          <cell r="A202" t="str">
            <v>001.04.00680</v>
          </cell>
          <cell r="B202" t="str">
            <v>Execução de Broca de concreto armado no traço 1:3:6 até 4 m profundidade e c/ diâmetro 25 cm</v>
          </cell>
          <cell r="C202" t="str">
            <v>ML</v>
          </cell>
          <cell r="D202">
            <v>1</v>
          </cell>
          <cell r="E202">
            <v>22.199000000000002</v>
          </cell>
          <cell r="F202">
            <v>22.19</v>
          </cell>
        </row>
        <row r="203">
          <cell r="A203" t="str">
            <v>001.04.00700</v>
          </cell>
          <cell r="B203" t="str">
            <v>Execução de Broca de concreto armado no traço 1:3:6 até 4 m profundidade e c/ diâmetro 30 cm</v>
          </cell>
          <cell r="C203" t="str">
            <v>ML</v>
          </cell>
          <cell r="D203">
            <v>1</v>
          </cell>
          <cell r="E203">
            <v>31.328199999999999</v>
          </cell>
          <cell r="F203">
            <v>31.32</v>
          </cell>
        </row>
        <row r="204">
          <cell r="A204" t="str">
            <v>001.04.00720</v>
          </cell>
          <cell r="B204" t="str">
            <v>Execução de Broca de concreto armado no traço 1:3:6 de 4 m até 6 m de profundidade e c/ diâmetro 25 cm</v>
          </cell>
          <cell r="C204" t="str">
            <v>ML</v>
          </cell>
          <cell r="D204">
            <v>1</v>
          </cell>
          <cell r="E204">
            <v>23.832799999999999</v>
          </cell>
          <cell r="F204">
            <v>23.83</v>
          </cell>
        </row>
        <row r="205">
          <cell r="A205" t="str">
            <v>001.04.00740</v>
          </cell>
          <cell r="B205" t="str">
            <v>Execução de Broca de concreto armado no traço 1:3:6 de 4 m até 6 m de profundidade e c/ diâmetro 30 cm</v>
          </cell>
          <cell r="C205" t="str">
            <v>ML</v>
          </cell>
          <cell r="D205">
            <v>1</v>
          </cell>
          <cell r="E205">
            <v>34.448999999999998</v>
          </cell>
          <cell r="F205">
            <v>34.44</v>
          </cell>
        </row>
        <row r="206">
          <cell r="A206" t="str">
            <v>001.04.00760</v>
          </cell>
          <cell r="B206" t="str">
            <v>Fornecimento e Cravação de estaca de concreto fck=15 mpa moldada no local diâmetro 25 cm tipo "straus"</v>
          </cell>
          <cell r="C206" t="str">
            <v>M</v>
          </cell>
          <cell r="D206">
            <v>1</v>
          </cell>
          <cell r="E206">
            <v>36.508699999999997</v>
          </cell>
          <cell r="F206">
            <v>36.5</v>
          </cell>
        </row>
        <row r="207">
          <cell r="A207" t="str">
            <v>001.04.00780</v>
          </cell>
          <cell r="B207" t="str">
            <v>Fornecimento e Cravação de estaca de concreto fck=15 mpa moldada no local diâmetro 32 cm tipo "straus"</v>
          </cell>
          <cell r="C207" t="str">
            <v>M</v>
          </cell>
          <cell r="D207">
            <v>1</v>
          </cell>
          <cell r="E207">
            <v>53.3187</v>
          </cell>
          <cell r="F207">
            <v>53.31</v>
          </cell>
        </row>
        <row r="208">
          <cell r="A208" t="str">
            <v>001.04.00790</v>
          </cell>
          <cell r="B208" t="str">
            <v>Fornecimento e Instalação de Estaca de Concreto Pré Moldada Dim. 17.50 x 17.50 cm - 20 T</v>
          </cell>
          <cell r="C208" t="str">
            <v>ml</v>
          </cell>
          <cell r="D208">
            <v>1</v>
          </cell>
          <cell r="E208">
            <v>30.5</v>
          </cell>
          <cell r="F208">
            <v>30.5</v>
          </cell>
        </row>
        <row r="209">
          <cell r="A209" t="str">
            <v>001.04.00800</v>
          </cell>
          <cell r="B209" t="str">
            <v>Fornecimento e Cravação de estaca de concreto pré-moldada dim (26,5x26,5)cm - 30t</v>
          </cell>
          <cell r="C209" t="str">
            <v>ML</v>
          </cell>
          <cell r="D209">
            <v>1</v>
          </cell>
          <cell r="E209">
            <v>49.4</v>
          </cell>
          <cell r="F209">
            <v>49.4</v>
          </cell>
        </row>
        <row r="210">
          <cell r="A210" t="str">
            <v>001.04.00820</v>
          </cell>
          <cell r="B210" t="str">
            <v>Fornecimento e Instalação de emenda em estaca pré-moldada de concreto</v>
          </cell>
          <cell r="C210" t="str">
            <v>UN</v>
          </cell>
          <cell r="D210">
            <v>1</v>
          </cell>
          <cell r="E210">
            <v>20</v>
          </cell>
          <cell r="F210">
            <v>20</v>
          </cell>
        </row>
        <row r="211">
          <cell r="A211" t="str">
            <v>001.04.00840</v>
          </cell>
          <cell r="B211" t="str">
            <v>Lastro de brita apiloado manualmente</v>
          </cell>
          <cell r="C211" t="str">
            <v>M3</v>
          </cell>
          <cell r="D211">
            <v>1</v>
          </cell>
          <cell r="E211">
            <v>45.460900000000002</v>
          </cell>
          <cell r="F211">
            <v>45.46</v>
          </cell>
        </row>
        <row r="212">
          <cell r="A212" t="str">
            <v>001.05</v>
          </cell>
          <cell r="B212" t="str">
            <v>ESTRUTURA</v>
          </cell>
          <cell r="E212">
            <v>3794.5906</v>
          </cell>
        </row>
        <row r="213">
          <cell r="A213" t="str">
            <v>001.05.00020</v>
          </cell>
          <cell r="B213" t="str">
            <v>Confecção, Lançamento e Aplicação de Concreto c/ betoneira no traço 1:3:4 c/300 kg cim/m3</v>
          </cell>
          <cell r="C213" t="str">
            <v>M3</v>
          </cell>
          <cell r="D213">
            <v>1</v>
          </cell>
          <cell r="E213">
            <v>223.11080000000001</v>
          </cell>
          <cell r="F213">
            <v>223.11</v>
          </cell>
        </row>
        <row r="214">
          <cell r="A214" t="str">
            <v>001.05.00040</v>
          </cell>
          <cell r="B214" t="str">
            <v>Confecção, Lançamento e Aplicação de Concreto c/ betoneira no traço 1:2.5:3.5 c/335 kg cim/m3</v>
          </cell>
          <cell r="C214" t="str">
            <v>M3</v>
          </cell>
          <cell r="D214">
            <v>1</v>
          </cell>
          <cell r="E214">
            <v>233.45429999999999</v>
          </cell>
          <cell r="F214">
            <v>233.45</v>
          </cell>
        </row>
        <row r="215">
          <cell r="A215" t="str">
            <v>001.05.00060</v>
          </cell>
          <cell r="B215" t="str">
            <v>Confecção, Lançamento e Aplicação de Concreto c/ betoneira no traço 1 2.5 3 c/354 kg cim/ m3</v>
          </cell>
          <cell r="C215" t="str">
            <v>M3</v>
          </cell>
          <cell r="D215">
            <v>1</v>
          </cell>
          <cell r="E215">
            <v>238.47929999999999</v>
          </cell>
          <cell r="F215">
            <v>238.47</v>
          </cell>
        </row>
        <row r="216">
          <cell r="A216" t="str">
            <v>001.05.00080</v>
          </cell>
          <cell r="B216" t="str">
            <v>Confecção, Lançamento e Aplicação de Concreto c/ betoneira no traço 1:2:4 c/339 kg cim/m3</v>
          </cell>
          <cell r="C216" t="str">
            <v>M3</v>
          </cell>
          <cell r="D216">
            <v>1</v>
          </cell>
          <cell r="E216">
            <v>235.79480000000001</v>
          </cell>
          <cell r="F216">
            <v>235.79</v>
          </cell>
        </row>
        <row r="217">
          <cell r="A217" t="str">
            <v>001.05.00100</v>
          </cell>
          <cell r="B217" t="str">
            <v>Confecção, Lançamento e Aplicação de Concreto c/ betoneira no traço 1:2:3 c/374 kg cim/m3</v>
          </cell>
          <cell r="C217" t="str">
            <v>M3</v>
          </cell>
          <cell r="D217">
            <v>1</v>
          </cell>
          <cell r="E217">
            <v>244.64279999999999</v>
          </cell>
          <cell r="F217">
            <v>244.64</v>
          </cell>
        </row>
        <row r="218">
          <cell r="A218" t="str">
            <v>001.05.00120</v>
          </cell>
          <cell r="B218" t="str">
            <v>Confecção, Lançamento e Aplicação de Concreto c/ betoneira no traço 1:2:2 c/431 kg cim/m3</v>
          </cell>
          <cell r="C218" t="str">
            <v>M3</v>
          </cell>
          <cell r="D218">
            <v>1</v>
          </cell>
          <cell r="E218">
            <v>260.28629999999998</v>
          </cell>
          <cell r="F218">
            <v>260.27999999999997</v>
          </cell>
        </row>
        <row r="219">
          <cell r="A219" t="str">
            <v>001.05.00140</v>
          </cell>
          <cell r="B219" t="str">
            <v>Fornecimento e Aplicação de Concreto usinado em estrutura Fck = 13,5 mpa</v>
          </cell>
          <cell r="C219" t="str">
            <v>M3</v>
          </cell>
          <cell r="D219">
            <v>1</v>
          </cell>
          <cell r="E219">
            <v>243.7336</v>
          </cell>
          <cell r="F219">
            <v>243.73</v>
          </cell>
        </row>
        <row r="220">
          <cell r="A220" t="str">
            <v>001.05.00160</v>
          </cell>
          <cell r="B220" t="str">
            <v>Fornecimento e Aplicação de Concreto usinado em estrutura Fck = 15 Mpa</v>
          </cell>
          <cell r="C220" t="str">
            <v>M3</v>
          </cell>
          <cell r="D220">
            <v>1</v>
          </cell>
          <cell r="E220">
            <v>256.33359999999999</v>
          </cell>
          <cell r="F220">
            <v>256.33</v>
          </cell>
        </row>
        <row r="221">
          <cell r="A221" t="str">
            <v>001.05.00180</v>
          </cell>
          <cell r="B221" t="str">
            <v>Fornecimento e Aplicação de Concreto usinado em estrutura  Fck = 18 Mpa</v>
          </cell>
          <cell r="C221" t="str">
            <v>M3</v>
          </cell>
          <cell r="D221">
            <v>1</v>
          </cell>
          <cell r="E221">
            <v>262.6336</v>
          </cell>
          <cell r="F221">
            <v>262.63</v>
          </cell>
        </row>
        <row r="222">
          <cell r="A222" t="str">
            <v>001.05.00200</v>
          </cell>
          <cell r="B222" t="str">
            <v>Fornecimento e Aplicação de Concreto usinado em estrutura Fck = 20 Mpa</v>
          </cell>
          <cell r="C222" t="str">
            <v>M3</v>
          </cell>
          <cell r="D222">
            <v>1</v>
          </cell>
          <cell r="E222">
            <v>274.18360000000001</v>
          </cell>
          <cell r="F222">
            <v>274.18</v>
          </cell>
        </row>
        <row r="223">
          <cell r="A223" t="str">
            <v>001.05.00220</v>
          </cell>
          <cell r="B223" t="str">
            <v>Fornecimento e Aplicação de Concreto usinado em estrutura, p/ grande cuiabá,Fck = 25 Mpa</v>
          </cell>
          <cell r="C223" t="str">
            <v>M3</v>
          </cell>
          <cell r="D223">
            <v>1</v>
          </cell>
          <cell r="E223">
            <v>284.68360000000001</v>
          </cell>
          <cell r="F223">
            <v>284.68</v>
          </cell>
        </row>
        <row r="224">
          <cell r="A224" t="str">
            <v>001.05.00240</v>
          </cell>
          <cell r="B224" t="str">
            <v>Fornecimento e Aplicação de Aço CA - 25 em estrutura</v>
          </cell>
          <cell r="C224" t="str">
            <v>KG</v>
          </cell>
          <cell r="D224">
            <v>1</v>
          </cell>
          <cell r="E224">
            <v>3.7938999999999998</v>
          </cell>
          <cell r="F224">
            <v>3.79</v>
          </cell>
        </row>
        <row r="225">
          <cell r="A225" t="str">
            <v>001.05.00260</v>
          </cell>
          <cell r="B225" t="str">
            <v>Fornecimento e Aplicação de Aço  CA 50 em estrutura</v>
          </cell>
          <cell r="C225" t="str">
            <v>KG</v>
          </cell>
          <cell r="D225">
            <v>1</v>
          </cell>
          <cell r="E225">
            <v>4.1573000000000002</v>
          </cell>
          <cell r="F225">
            <v>4.1500000000000004</v>
          </cell>
        </row>
        <row r="226">
          <cell r="A226" t="str">
            <v>001.05.00280</v>
          </cell>
          <cell r="B226" t="str">
            <v>Fornecimento e Aplicação de Aço CA 60 em estrutura</v>
          </cell>
          <cell r="C226" t="str">
            <v>KG</v>
          </cell>
          <cell r="D226">
            <v>1</v>
          </cell>
          <cell r="E226">
            <v>4.7729999999999997</v>
          </cell>
          <cell r="F226">
            <v>4.7699999999999996</v>
          </cell>
        </row>
        <row r="227">
          <cell r="A227" t="str">
            <v>001.05.00300</v>
          </cell>
          <cell r="B227" t="str">
            <v>Fornecimento e Aplicação de Aço em tela soldada 4.20 mm com malha 15x15 cm - Q 92</v>
          </cell>
          <cell r="C227" t="str">
            <v>m2</v>
          </cell>
          <cell r="D227">
            <v>1</v>
          </cell>
          <cell r="E227">
            <v>9.9262999999999995</v>
          </cell>
          <cell r="F227">
            <v>9.92</v>
          </cell>
        </row>
        <row r="228">
          <cell r="A228" t="str">
            <v>001.05.00320</v>
          </cell>
          <cell r="B228" t="str">
            <v>Confecção e Montagem de Forma incl. desforma comum de tábua  sem reaproveitamento</v>
          </cell>
          <cell r="C228" t="str">
            <v>M2</v>
          </cell>
          <cell r="D228">
            <v>1</v>
          </cell>
          <cell r="E228">
            <v>36.660600000000002</v>
          </cell>
          <cell r="F228">
            <v>36.659999999999997</v>
          </cell>
        </row>
        <row r="229">
          <cell r="A229" t="str">
            <v>001.05.00340</v>
          </cell>
          <cell r="B229" t="str">
            <v>Confecção e Montagem de Forma incl. desforma comum de tábua com 01 reaproveitamento</v>
          </cell>
          <cell r="C229" t="str">
            <v>M2</v>
          </cell>
          <cell r="D229">
            <v>1</v>
          </cell>
          <cell r="E229">
            <v>25.150600000000001</v>
          </cell>
          <cell r="F229">
            <v>25.15</v>
          </cell>
        </row>
        <row r="230">
          <cell r="A230" t="str">
            <v>001.05.00360</v>
          </cell>
          <cell r="B230" t="str">
            <v>Confecção e Montagem de Forma incl. desforma comum de tábua com 02 reaproveitamentos</v>
          </cell>
          <cell r="C230" t="str">
            <v>m2</v>
          </cell>
          <cell r="D230">
            <v>1</v>
          </cell>
          <cell r="E230">
            <v>20.465599999999998</v>
          </cell>
          <cell r="F230">
            <v>20.46</v>
          </cell>
        </row>
        <row r="231">
          <cell r="A231" t="str">
            <v>001.05.00365</v>
          </cell>
          <cell r="B231" t="str">
            <v>Confecção e Montagem de Forma incl. desforma comum de tábua  com 03 reaproveitamentos</v>
          </cell>
          <cell r="C231" t="str">
            <v>m2</v>
          </cell>
          <cell r="D231">
            <v>1</v>
          </cell>
          <cell r="E231">
            <v>17.335599999999999</v>
          </cell>
          <cell r="F231">
            <v>17.329999999999998</v>
          </cell>
        </row>
        <row r="232">
          <cell r="A232" t="str">
            <v>001.05.00370</v>
          </cell>
          <cell r="B232" t="str">
            <v>Confecção e Montagem de Forma incl. desforma comum de tábua  com 04 reaproveitamentos</v>
          </cell>
          <cell r="C232" t="str">
            <v>m2</v>
          </cell>
          <cell r="D232">
            <v>1</v>
          </cell>
          <cell r="E232">
            <v>15.9086</v>
          </cell>
          <cell r="F232">
            <v>15.9</v>
          </cell>
        </row>
        <row r="233">
          <cell r="A233" t="str">
            <v>001.05.00380</v>
          </cell>
          <cell r="B233" t="str">
            <v>Confecção e Montagem de Forma tipo caixão perdido (desenvolvido)</v>
          </cell>
          <cell r="C233" t="str">
            <v>M2</v>
          </cell>
          <cell r="D233">
            <v>1</v>
          </cell>
          <cell r="E233">
            <v>21.781099999999999</v>
          </cell>
          <cell r="F233">
            <v>21.78</v>
          </cell>
        </row>
        <row r="234">
          <cell r="A234" t="str">
            <v>001.05.00420</v>
          </cell>
          <cell r="B234" t="str">
            <v>Confecção e Montagem de Forma especial em chapa de madeira compensada do tipo resinada c/ 12 mm de espessura sem reaproveitamento</v>
          </cell>
          <cell r="C234" t="str">
            <v>M2</v>
          </cell>
          <cell r="D234">
            <v>1</v>
          </cell>
          <cell r="E234">
            <v>40.142600000000002</v>
          </cell>
          <cell r="F234">
            <v>40.14</v>
          </cell>
        </row>
        <row r="235">
          <cell r="A235" t="str">
            <v>001.05.00440</v>
          </cell>
          <cell r="B235" t="str">
            <v>Confecção e Montagem de Forma especial em chapa de madeira compensada do tipo resinada c/ 12 mm de espessura com 01 reaproveitamento</v>
          </cell>
          <cell r="C235" t="str">
            <v>M2</v>
          </cell>
          <cell r="D235">
            <v>1</v>
          </cell>
          <cell r="E235">
            <v>34.463000000000001</v>
          </cell>
          <cell r="F235">
            <v>34.46</v>
          </cell>
        </row>
        <row r="236">
          <cell r="A236" t="str">
            <v>001.05.00460</v>
          </cell>
          <cell r="B236" t="str">
            <v>Forma especial em chapa de madeira compensada do tipo resinada c/ 12 mm de espessura com 02 reaproveitamento</v>
          </cell>
          <cell r="C236" t="str">
            <v>M2</v>
          </cell>
          <cell r="D236">
            <v>1</v>
          </cell>
          <cell r="E236">
            <v>29.800599999999999</v>
          </cell>
          <cell r="F236">
            <v>29.8</v>
          </cell>
        </row>
        <row r="237">
          <cell r="A237" t="str">
            <v>001.05.00480</v>
          </cell>
          <cell r="B237" t="str">
            <v>Confecção e Montagem de Forma especial em chapa de madeira compensada do tipo plastificada c/ 12 mm de espessura sem reaproveitamento</v>
          </cell>
          <cell r="C237" t="str">
            <v>M2</v>
          </cell>
          <cell r="D237">
            <v>1</v>
          </cell>
          <cell r="E237">
            <v>49.742600000000003</v>
          </cell>
          <cell r="F237">
            <v>49.74</v>
          </cell>
        </row>
        <row r="238">
          <cell r="A238" t="str">
            <v>001.05.00500</v>
          </cell>
          <cell r="B238" t="str">
            <v>Confecção e Montagem de Forma especial em chapa de madeira compensada do tipo plastificada c/ 12 mm de espessura com 01 reaproveitamento</v>
          </cell>
          <cell r="C238" t="str">
            <v>M2</v>
          </cell>
          <cell r="D238">
            <v>1</v>
          </cell>
          <cell r="E238">
            <v>39.496899999999997</v>
          </cell>
          <cell r="F238">
            <v>39.49</v>
          </cell>
        </row>
        <row r="239">
          <cell r="A239" t="str">
            <v>001.05.00520</v>
          </cell>
          <cell r="B239" t="str">
            <v>Confecção e Montagem de Forma especial em chapa de madeira compensada do tipo plastificada c/ 12 mm de espessura com 02 reaproveitamento</v>
          </cell>
          <cell r="C239" t="str">
            <v>M2</v>
          </cell>
          <cell r="D239">
            <v>1</v>
          </cell>
          <cell r="E239">
            <v>32.169199999999996</v>
          </cell>
          <cell r="F239">
            <v>32.159999999999997</v>
          </cell>
        </row>
        <row r="240">
          <cell r="A240" t="str">
            <v>001.05.00540</v>
          </cell>
          <cell r="B240" t="str">
            <v>Confecção e Montagem de Forma especial em chapa de madeira compensada do tipo plastificada c/ 12 mm de espessura com 03 reaproveitamento</v>
          </cell>
          <cell r="C240" t="str">
            <v>M2</v>
          </cell>
          <cell r="D240">
            <v>1</v>
          </cell>
          <cell r="E240">
            <v>27.2639</v>
          </cell>
          <cell r="F240">
            <v>27.26</v>
          </cell>
        </row>
        <row r="241">
          <cell r="A241" t="str">
            <v>001.05.00560</v>
          </cell>
          <cell r="B241" t="str">
            <v>Confecção e Montagem de Forma especial em chapa de madeira compensada do tipo plastificada c/ 12 mm de espessura com 04 reaproveitamento</v>
          </cell>
          <cell r="C241" t="str">
            <v>M2</v>
          </cell>
          <cell r="D241">
            <v>1</v>
          </cell>
          <cell r="E241">
            <v>24.161100000000001</v>
          </cell>
          <cell r="F241">
            <v>24.16</v>
          </cell>
        </row>
        <row r="242">
          <cell r="A242" t="str">
            <v>001.05.00580</v>
          </cell>
          <cell r="B242" t="str">
            <v>Confecção e Montagem de Forma curva p/concreto aparente</v>
          </cell>
          <cell r="C242" t="str">
            <v>M2</v>
          </cell>
          <cell r="D242">
            <v>1</v>
          </cell>
          <cell r="E242">
            <v>42.936100000000003</v>
          </cell>
          <cell r="F242">
            <v>42.93</v>
          </cell>
        </row>
        <row r="243">
          <cell r="A243" t="str">
            <v>001.05.00600</v>
          </cell>
          <cell r="B243" t="str">
            <v>Confecção e montagem de cambota interna e externa p/caixa dágua</v>
          </cell>
          <cell r="C243" t="str">
            <v>M2</v>
          </cell>
          <cell r="D243">
            <v>1</v>
          </cell>
          <cell r="E243">
            <v>13.777100000000001</v>
          </cell>
          <cell r="F243">
            <v>13.77</v>
          </cell>
        </row>
        <row r="244">
          <cell r="A244" t="str">
            <v>001.05.00620</v>
          </cell>
          <cell r="B244" t="str">
            <v>Confecção e montagem de cimbramento para caixa d'água elevada</v>
          </cell>
          <cell r="C244" t="str">
            <v>M3</v>
          </cell>
          <cell r="D244">
            <v>1</v>
          </cell>
          <cell r="E244">
            <v>11.128</v>
          </cell>
          <cell r="F244">
            <v>11.12</v>
          </cell>
        </row>
        <row r="245">
          <cell r="A245" t="str">
            <v>001.05.00640</v>
          </cell>
          <cell r="B245" t="str">
            <v>Confecção e Montagem de Formas de tábuas aparelhadas p/concreto aparente</v>
          </cell>
          <cell r="C245" t="str">
            <v>M2</v>
          </cell>
          <cell r="D245">
            <v>1</v>
          </cell>
          <cell r="E245">
            <v>23.493099999999998</v>
          </cell>
          <cell r="F245">
            <v>23.49</v>
          </cell>
        </row>
        <row r="246">
          <cell r="A246" t="str">
            <v>001.05.00660</v>
          </cell>
          <cell r="B246" t="str">
            <v>Execução de Laje pré-fabricada para forro espacamento entre vigas de 41cm a espessura da lajota de 8.00 cm e capeamento de 2.00 cm</v>
          </cell>
          <cell r="C246" t="str">
            <v>M2</v>
          </cell>
          <cell r="D246">
            <v>1</v>
          </cell>
          <cell r="E246">
            <v>32.979700000000001</v>
          </cell>
          <cell r="F246">
            <v>32.97</v>
          </cell>
        </row>
        <row r="247">
          <cell r="A247" t="str">
            <v>001.05.00680</v>
          </cell>
          <cell r="B247" t="str">
            <v>Execução de Laje pré-fabricada para piso espaçamento entre vigas de 4/cm a espessura da lajota de 8.00 cm e capeamento de 4.00 cm</v>
          </cell>
          <cell r="C247" t="str">
            <v>M2</v>
          </cell>
          <cell r="D247">
            <v>1</v>
          </cell>
          <cell r="E247">
            <v>37.481299999999997</v>
          </cell>
          <cell r="F247">
            <v>37.479999999999997</v>
          </cell>
        </row>
        <row r="248">
          <cell r="A248" t="str">
            <v>001.05.00700</v>
          </cell>
          <cell r="B248" t="str">
            <v>Execução de Laje pré-fabricada treliçada para piso ou forro com enchimento de lajota cerâmica e capeamento de concreto com 4 cm de espessura</v>
          </cell>
          <cell r="C248" t="str">
            <v>M2</v>
          </cell>
          <cell r="D248">
            <v>1</v>
          </cell>
          <cell r="E248">
            <v>36.591900000000003</v>
          </cell>
          <cell r="F248">
            <v>36.590000000000003</v>
          </cell>
        </row>
        <row r="249">
          <cell r="A249" t="str">
            <v>001.05.00720</v>
          </cell>
          <cell r="B249" t="str">
            <v>Execução de pilar tipo sanduíche de madeira 6x12 cm, entarugado c/ madeira através de parafusos</v>
          </cell>
          <cell r="C249" t="str">
            <v>CJ</v>
          </cell>
          <cell r="D249">
            <v>1</v>
          </cell>
          <cell r="E249">
            <v>19.169499999999999</v>
          </cell>
          <cell r="F249">
            <v>19.16</v>
          </cell>
        </row>
        <row r="250">
          <cell r="A250" t="str">
            <v>001.05.00740</v>
          </cell>
          <cell r="B250" t="str">
            <v>Fornecimento e Instalação de Pilarete de concreto pré-moldado seção 12x12</v>
          </cell>
          <cell r="C250" t="str">
            <v>M</v>
          </cell>
          <cell r="D250">
            <v>1</v>
          </cell>
          <cell r="E250">
            <v>10.221399999999999</v>
          </cell>
          <cell r="F250">
            <v>10.220000000000001</v>
          </cell>
        </row>
        <row r="251">
          <cell r="A251" t="str">
            <v>001.05.00780</v>
          </cell>
          <cell r="B251" t="str">
            <v>Fornecimento e Instalação de Pilar de concreto armado pré-moldado seção 12x13cm</v>
          </cell>
          <cell r="C251" t="str">
            <v>M</v>
          </cell>
          <cell r="D251">
            <v>1</v>
          </cell>
          <cell r="E251">
            <v>19.711400000000001</v>
          </cell>
          <cell r="F251">
            <v>19.71</v>
          </cell>
        </row>
        <row r="252">
          <cell r="A252" t="str">
            <v>001.05.00800</v>
          </cell>
          <cell r="B252" t="str">
            <v>Fornecimento e Instalação de Tesoura de concreto armado pré-moldado seção 12x15cm</v>
          </cell>
          <cell r="C252" t="str">
            <v>M</v>
          </cell>
          <cell r="D252">
            <v>1</v>
          </cell>
          <cell r="E252">
            <v>22.639199999999999</v>
          </cell>
          <cell r="F252">
            <v>22.63</v>
          </cell>
        </row>
        <row r="253">
          <cell r="A253" t="str">
            <v>001.05.00820</v>
          </cell>
          <cell r="B253" t="str">
            <v>Fornecimento e Execução de Grauteamento de Estrutura de Concreto Pré Moldado traço 1:3 incl. SuperPlastificante</v>
          </cell>
          <cell r="C253" t="str">
            <v>m3</v>
          </cell>
          <cell r="D253">
            <v>1</v>
          </cell>
          <cell r="E253">
            <v>329.93310000000002</v>
          </cell>
          <cell r="F253">
            <v>329.93</v>
          </cell>
        </row>
        <row r="254">
          <cell r="A254" t="str">
            <v>001.06</v>
          </cell>
          <cell r="B254" t="str">
            <v>IMPERMEABILIZAÇÕES E TRATAMENTOS</v>
          </cell>
          <cell r="E254">
            <v>193.0933</v>
          </cell>
        </row>
        <row r="255">
          <cell r="A255" t="str">
            <v>001.06.00020</v>
          </cell>
          <cell r="B255" t="str">
            <v>Execução de impermeabilização c/ argamassa de cimento e areia  c/ 2.00 cm de espessura preparada c/ solução de sika 1 e agua no traço 1:12</v>
          </cell>
          <cell r="C255" t="str">
            <v>M2</v>
          </cell>
          <cell r="D255">
            <v>1</v>
          </cell>
          <cell r="E255">
            <v>13.469099999999999</v>
          </cell>
          <cell r="F255">
            <v>13.46</v>
          </cell>
        </row>
        <row r="256">
          <cell r="A256" t="str">
            <v>001.06.00040</v>
          </cell>
          <cell r="B256" t="str">
            <v>Execução de impermeabilização c/ argamassa de cimento e areia c/ 2.00 cm de espessura preparada c/ solução dee sika 1 e água no traço 1:10</v>
          </cell>
          <cell r="C256" t="str">
            <v>M2</v>
          </cell>
          <cell r="D256">
            <v>1</v>
          </cell>
          <cell r="E256">
            <v>13.5601</v>
          </cell>
          <cell r="F256">
            <v>13.56</v>
          </cell>
        </row>
        <row r="257">
          <cell r="A257" t="str">
            <v>001.06.00060</v>
          </cell>
          <cell r="B257" t="str">
            <v>Execução de impermeabilização c/argamassa de cimento e areia 1:3 a 2.00 cm espessura c/ adição de 2.00 kg de vedacit por saco de cimento</v>
          </cell>
          <cell r="C257" t="str">
            <v>M2</v>
          </cell>
          <cell r="D257">
            <v>1</v>
          </cell>
          <cell r="E257">
            <v>15.2624</v>
          </cell>
          <cell r="F257">
            <v>15.26</v>
          </cell>
        </row>
        <row r="258">
          <cell r="A258" t="str">
            <v>001.06.00080</v>
          </cell>
          <cell r="B258" t="str">
            <v>Execução de impermeabilização externa de reservatório c/tinta asfáltica</v>
          </cell>
          <cell r="C258" t="str">
            <v>M2</v>
          </cell>
          <cell r="D258">
            <v>1</v>
          </cell>
          <cell r="E258">
            <v>3.0091999999999999</v>
          </cell>
          <cell r="F258">
            <v>3</v>
          </cell>
        </row>
        <row r="259">
          <cell r="A259" t="str">
            <v>001.06.00100</v>
          </cell>
          <cell r="B259" t="str">
            <v>Execução de pintura c/neutrol 45 c/ 02 demãos</v>
          </cell>
          <cell r="C259" t="str">
            <v>M2</v>
          </cell>
          <cell r="D259">
            <v>1</v>
          </cell>
          <cell r="E259">
            <v>3.8201000000000001</v>
          </cell>
          <cell r="F259">
            <v>3.82</v>
          </cell>
        </row>
        <row r="260">
          <cell r="A260" t="str">
            <v>001.06.00120</v>
          </cell>
          <cell r="B260" t="str">
            <v>Execução de impermeabilização de paredes do sub-solo</v>
          </cell>
          <cell r="C260" t="str">
            <v>M2</v>
          </cell>
          <cell r="D260">
            <v>1</v>
          </cell>
          <cell r="E260">
            <v>18.6096</v>
          </cell>
          <cell r="F260">
            <v>18.600000000000001</v>
          </cell>
        </row>
        <row r="261">
          <cell r="A261" t="str">
            <v>001.06.00140</v>
          </cell>
          <cell r="B261" t="str">
            <v>Execução de imunização de forro de madeira c/óleo de linhaça 02 demãos</v>
          </cell>
          <cell r="C261" t="str">
            <v>M2</v>
          </cell>
          <cell r="D261">
            <v>1</v>
          </cell>
          <cell r="E261">
            <v>2.5908000000000002</v>
          </cell>
          <cell r="F261">
            <v>2.59</v>
          </cell>
        </row>
        <row r="262">
          <cell r="A262" t="str">
            <v>001.06.00160</v>
          </cell>
          <cell r="B262" t="str">
            <v>Execução de imunização de madeiramento de cobertura ou forro de madeira com aplicação de pentox claro a uma demão</v>
          </cell>
          <cell r="C262" t="str">
            <v>M2</v>
          </cell>
          <cell r="D262">
            <v>1</v>
          </cell>
          <cell r="E262">
            <v>1.6272</v>
          </cell>
          <cell r="F262">
            <v>1.62</v>
          </cell>
        </row>
        <row r="263">
          <cell r="A263" t="str">
            <v>001.06.00180</v>
          </cell>
          <cell r="B263" t="str">
            <v>Execução de descupinização</v>
          </cell>
          <cell r="C263" t="str">
            <v>M2</v>
          </cell>
          <cell r="D263">
            <v>1</v>
          </cell>
          <cell r="E263">
            <v>0.83</v>
          </cell>
          <cell r="F263">
            <v>0.83</v>
          </cell>
        </row>
        <row r="264">
          <cell r="A264" t="str">
            <v>001.06.00200</v>
          </cell>
          <cell r="B264" t="str">
            <v>Execução de impermeabilização interna de reservatório enterrado para água com chapisco de cimento e areia com aditivo impermeabilizante, espessura 0.50 mm e mais 03 (três) camadas de argamassa de cimento e areia com aditivo impermeabilizante</v>
          </cell>
          <cell r="C264" t="str">
            <v>M2</v>
          </cell>
          <cell r="D264">
            <v>1</v>
          </cell>
          <cell r="E264">
            <v>20.7851</v>
          </cell>
          <cell r="F264">
            <v>20.78</v>
          </cell>
        </row>
        <row r="265">
          <cell r="A265" t="str">
            <v>001.06.00220</v>
          </cell>
          <cell r="B265" t="str">
            <v>Execução de impermeabilização interna de reservatório elevado para água empregando argamassa semi-flexível com cimento plimérico</v>
          </cell>
          <cell r="C265" t="str">
            <v>M2</v>
          </cell>
          <cell r="D265">
            <v>1</v>
          </cell>
          <cell r="E265">
            <v>1.1100000000000001</v>
          </cell>
          <cell r="F265">
            <v>1.1100000000000001</v>
          </cell>
        </row>
        <row r="266">
          <cell r="A266" t="str">
            <v>001.06.00240</v>
          </cell>
          <cell r="B266" t="str">
            <v>Execução de impermeabilização interna de reservatório p/água, utilizando manta asfáltica composta de duas camadas de asfalto polimérico com filme central de polietileno de 0.30 mm de espessura</v>
          </cell>
          <cell r="C266" t="str">
            <v>M2</v>
          </cell>
          <cell r="D266">
            <v>1</v>
          </cell>
          <cell r="E266">
            <v>28.497</v>
          </cell>
          <cell r="F266">
            <v>28.49</v>
          </cell>
        </row>
        <row r="267">
          <cell r="A267" t="str">
            <v>001.06.00260</v>
          </cell>
          <cell r="B267" t="str">
            <v>Execução de regularização de laje com argamassa de cimento e areia 1:3 com cimento, espessura média igual a 3.00 cm</v>
          </cell>
          <cell r="C267" t="str">
            <v>M2</v>
          </cell>
          <cell r="D267">
            <v>1</v>
          </cell>
          <cell r="E267">
            <v>8.7806999999999995</v>
          </cell>
          <cell r="F267">
            <v>8.7799999999999994</v>
          </cell>
        </row>
        <row r="268">
          <cell r="A268" t="str">
            <v>001.06.00280</v>
          </cell>
          <cell r="B268" t="str">
            <v>Execução de impermeabilização de laje de cobertura com utilização de manta asfáltica poliéster 3.00 mm</v>
          </cell>
          <cell r="C268" t="str">
            <v>M2</v>
          </cell>
          <cell r="D268">
            <v>1</v>
          </cell>
          <cell r="E268">
            <v>26.46</v>
          </cell>
          <cell r="F268">
            <v>26.46</v>
          </cell>
        </row>
        <row r="269">
          <cell r="A269" t="str">
            <v>001.06.00300</v>
          </cell>
          <cell r="B269" t="str">
            <v>Execução de impermeabilização de laje de cobertura com utilização de manta asfáltica poliéster 4.00 mm</v>
          </cell>
          <cell r="C269" t="str">
            <v>M2</v>
          </cell>
          <cell r="D269">
            <v>1</v>
          </cell>
          <cell r="E269">
            <v>28.497</v>
          </cell>
          <cell r="F269">
            <v>28.49</v>
          </cell>
        </row>
        <row r="270">
          <cell r="A270" t="str">
            <v>001.06.00320</v>
          </cell>
          <cell r="B270" t="str">
            <v>Execução de proteção mecânica com argamassa de cimento e areia 1:3,espessura 2.00 cm</v>
          </cell>
          <cell r="C270" t="str">
            <v>M2</v>
          </cell>
          <cell r="D270">
            <v>1</v>
          </cell>
          <cell r="E270">
            <v>6.1849999999999996</v>
          </cell>
          <cell r="F270">
            <v>6.18</v>
          </cell>
        </row>
        <row r="271">
          <cell r="A271" t="str">
            <v>001.07</v>
          </cell>
          <cell r="B271" t="str">
            <v>ALVENARIA</v>
          </cell>
          <cell r="E271">
            <v>2439.0583999999999</v>
          </cell>
        </row>
        <row r="272">
          <cell r="A272" t="str">
            <v>001.07.00020</v>
          </cell>
          <cell r="B272" t="str">
            <v>Execução de alvenaria de elevação c/ tijolo maciço assente c/ argamassa mista de cimento cal e areia no traço 1:2:8 de de 1 vez</v>
          </cell>
          <cell r="C272" t="str">
            <v>M2</v>
          </cell>
          <cell r="D272">
            <v>1</v>
          </cell>
          <cell r="E272">
            <v>52.343400000000003</v>
          </cell>
          <cell r="F272">
            <v>52.34</v>
          </cell>
        </row>
        <row r="273">
          <cell r="A273" t="str">
            <v>001.07.00040</v>
          </cell>
          <cell r="B273" t="str">
            <v>Execução de alvenaria de elevação c/ tijolo maciço assente c/ argamassa mista de cimento cal e areia no traço 1:2:8 de de 1/2 vez</v>
          </cell>
          <cell r="C273" t="str">
            <v>M2</v>
          </cell>
          <cell r="D273">
            <v>1</v>
          </cell>
          <cell r="E273">
            <v>29.4984</v>
          </cell>
          <cell r="F273">
            <v>29.49</v>
          </cell>
        </row>
        <row r="274">
          <cell r="A274" t="str">
            <v>001.07.00060</v>
          </cell>
          <cell r="B274" t="str">
            <v>Execução de alvenaria de elevação de tijolo maciço assente c/ argamassa mista 1:4:12 de 1.5 vez</v>
          </cell>
          <cell r="C274" t="str">
            <v>M2</v>
          </cell>
          <cell r="D274">
            <v>1</v>
          </cell>
          <cell r="E274">
            <v>65.255200000000002</v>
          </cell>
          <cell r="F274">
            <v>65.25</v>
          </cell>
        </row>
        <row r="275">
          <cell r="A275" t="str">
            <v>001.07.00080</v>
          </cell>
          <cell r="B275" t="str">
            <v>Execução de alvenaria de elevação de tijolo maciço assente c/ argamassa mista 1:4:12 de 1 vez</v>
          </cell>
          <cell r="C275" t="str">
            <v>M2</v>
          </cell>
          <cell r="D275">
            <v>1</v>
          </cell>
          <cell r="E275">
            <v>47.638300000000001</v>
          </cell>
          <cell r="F275">
            <v>47.63</v>
          </cell>
        </row>
        <row r="276">
          <cell r="A276" t="str">
            <v>001.07.00100</v>
          </cell>
          <cell r="B276" t="str">
            <v>Execução de alvenaria de elevação c/ tijolo maciço assente c/ argamassa mista de cimento cal e areia no traço 1:2:8 de de 1/4 vez</v>
          </cell>
          <cell r="C276" t="str">
            <v>M2</v>
          </cell>
          <cell r="D276">
            <v>1</v>
          </cell>
          <cell r="E276">
            <v>15.575100000000001</v>
          </cell>
          <cell r="F276">
            <v>15.57</v>
          </cell>
        </row>
        <row r="277">
          <cell r="A277" t="str">
            <v>001.07.00120</v>
          </cell>
          <cell r="B277" t="str">
            <v>Execução de alvenaria de elevação de tijolo maciço assente c/ argamassa mista 1:4:12 de 1/2 vez</v>
          </cell>
          <cell r="C277" t="str">
            <v>M2</v>
          </cell>
          <cell r="D277">
            <v>1</v>
          </cell>
          <cell r="E277">
            <v>26.292000000000002</v>
          </cell>
          <cell r="F277">
            <v>26.29</v>
          </cell>
        </row>
        <row r="278">
          <cell r="A278" t="str">
            <v>001.07.00140</v>
          </cell>
          <cell r="B278" t="str">
            <v>Execução de alvenaria de tijolo maciço assente c/ argamassa de cimento e areia no traço 1:4 de 1 vez</v>
          </cell>
          <cell r="C278" t="str">
            <v>M2</v>
          </cell>
          <cell r="D278">
            <v>1</v>
          </cell>
          <cell r="E278">
            <v>53.093899999999998</v>
          </cell>
          <cell r="F278">
            <v>53.09</v>
          </cell>
        </row>
        <row r="279">
          <cell r="A279" t="str">
            <v>001.07.00160</v>
          </cell>
          <cell r="B279" t="str">
            <v>Execução de alvenaria de tijolo maciço assente c/ argamassa de cimento e areia no traço 1:4 de 1/2 vez</v>
          </cell>
          <cell r="C279" t="str">
            <v>M2</v>
          </cell>
          <cell r="D279">
            <v>1</v>
          </cell>
          <cell r="E279">
            <v>28.828900000000001</v>
          </cell>
          <cell r="F279">
            <v>28.82</v>
          </cell>
        </row>
        <row r="280">
          <cell r="A280" t="str">
            <v>001.07.00180</v>
          </cell>
          <cell r="B280" t="str">
            <v>Execução de alvenaria de tijolo maciço assente c/ argamassa de cimento e areia no traço 1:4 de 1/4 vez</v>
          </cell>
          <cell r="C280" t="str">
            <v>M2</v>
          </cell>
          <cell r="D280">
            <v>1</v>
          </cell>
          <cell r="E280">
            <v>16.865300000000001</v>
          </cell>
          <cell r="F280">
            <v>16.86</v>
          </cell>
        </row>
        <row r="281">
          <cell r="A281" t="str">
            <v>001.07.00200</v>
          </cell>
          <cell r="B281" t="str">
            <v>Execução de alvenaria de elevação de tijolo maciço assente c/ argamassa de cimento e areia no traço 1:3 de 1 vez</v>
          </cell>
          <cell r="C281" t="str">
            <v>M2</v>
          </cell>
          <cell r="D281">
            <v>1</v>
          </cell>
          <cell r="E281">
            <v>54.7</v>
          </cell>
          <cell r="F281">
            <v>54.7</v>
          </cell>
        </row>
        <row r="282">
          <cell r="A282" t="str">
            <v>001.07.00220</v>
          </cell>
          <cell r="B282" t="str">
            <v>Execução de alvenaria de elevação de tijolo maciço assente c/ argamassa de cimento e areia no traço 1:3 de 1/2 vez</v>
          </cell>
          <cell r="C282" t="str">
            <v>M2</v>
          </cell>
          <cell r="D282">
            <v>1</v>
          </cell>
          <cell r="E282">
            <v>30.966200000000001</v>
          </cell>
          <cell r="F282">
            <v>30.96</v>
          </cell>
        </row>
        <row r="283">
          <cell r="A283" t="str">
            <v>001.07.00240</v>
          </cell>
          <cell r="B283" t="str">
            <v>Execução de alvenaria de elevação de tijolo maciço assente c/ argamassa de cimento e areia no traço 1:3 de 1/4 vez</v>
          </cell>
          <cell r="C283" t="str">
            <v>M2</v>
          </cell>
          <cell r="D283">
            <v>1</v>
          </cell>
          <cell r="E283">
            <v>16.434699999999999</v>
          </cell>
          <cell r="F283">
            <v>16.43</v>
          </cell>
        </row>
        <row r="284">
          <cell r="A284" t="str">
            <v>001.07.00260</v>
          </cell>
          <cell r="B284" t="str">
            <v>Execução de alvenaria de elevação de tijolo maciço assente c/ argamassa de cal e areia no traço de 1:4 de 1 vez</v>
          </cell>
          <cell r="C284" t="str">
            <v>M2</v>
          </cell>
          <cell r="D284">
            <v>1</v>
          </cell>
          <cell r="E284">
            <v>48.646900000000002</v>
          </cell>
          <cell r="F284">
            <v>48.64</v>
          </cell>
        </row>
        <row r="285">
          <cell r="A285" t="str">
            <v>001.07.00280</v>
          </cell>
          <cell r="B285" t="str">
            <v>Execução de alvenaria de elevação de tijolo maciço assente c/ argamassa de cal e areia no traço de 1:4 de 1/2 vez</v>
          </cell>
          <cell r="C285" t="str">
            <v>M2</v>
          </cell>
          <cell r="D285">
            <v>1</v>
          </cell>
          <cell r="E285">
            <v>27.0809</v>
          </cell>
          <cell r="F285">
            <v>27.08</v>
          </cell>
        </row>
        <row r="286">
          <cell r="A286" t="str">
            <v>001.07.00300</v>
          </cell>
          <cell r="B286" t="str">
            <v>Execução de alvenaria de elevação de tijolo maciço assente c/ argamassa de cal e areia no traço de 1:4 de 1/4 vez</v>
          </cell>
          <cell r="C286" t="str">
            <v>M2</v>
          </cell>
          <cell r="D286">
            <v>1</v>
          </cell>
          <cell r="E286">
            <v>14.565300000000001</v>
          </cell>
          <cell r="F286">
            <v>14.56</v>
          </cell>
        </row>
        <row r="287">
          <cell r="A287" t="str">
            <v>001.07.00320</v>
          </cell>
          <cell r="B287" t="str">
            <v>Execução de alvenaria aparente de tijolo cerâmico c/ 18 furos assente c/ argamassa de cimento e areia no traço 1:2:8 de 1 vez</v>
          </cell>
          <cell r="C287" t="str">
            <v>M2</v>
          </cell>
          <cell r="D287">
            <v>1</v>
          </cell>
          <cell r="E287">
            <v>90.770200000000003</v>
          </cell>
          <cell r="F287">
            <v>90.77</v>
          </cell>
        </row>
        <row r="288">
          <cell r="A288" t="str">
            <v>001.07.00340</v>
          </cell>
          <cell r="B288" t="str">
            <v>Execução de alvenaria aparente de tijolo cerâmico c/ 18 furos assente c/ argamassa de cimento e areia no traço 1:2:8 de 1/2 vez</v>
          </cell>
          <cell r="C288" t="str">
            <v>M2</v>
          </cell>
          <cell r="D288">
            <v>1</v>
          </cell>
          <cell r="E288">
            <v>32.519199999999998</v>
          </cell>
          <cell r="F288">
            <v>32.51</v>
          </cell>
        </row>
        <row r="289">
          <cell r="A289" t="str">
            <v>001.07.00360</v>
          </cell>
          <cell r="B289" t="str">
            <v>Execução de alvenaria aparente de tijolos cerâmicos c/ 18 furos assente c/ argamassa mista 1:4:12 de 1 vez</v>
          </cell>
          <cell r="C289" t="str">
            <v>M2</v>
          </cell>
          <cell r="D289">
            <v>1</v>
          </cell>
          <cell r="E289">
            <v>87.386300000000006</v>
          </cell>
          <cell r="F289">
            <v>87.38</v>
          </cell>
        </row>
        <row r="290">
          <cell r="A290" t="str">
            <v>001.07.00380</v>
          </cell>
          <cell r="B290" t="str">
            <v>Execução de alvenaria aparente de tijolos cerâmicos c/ 18 furos assente c/ argamassa mista 1:4:12 de 1/2 vez</v>
          </cell>
          <cell r="C290" t="str">
            <v>M2</v>
          </cell>
          <cell r="D290">
            <v>1</v>
          </cell>
          <cell r="E290">
            <v>48.89</v>
          </cell>
          <cell r="F290">
            <v>48.89</v>
          </cell>
        </row>
        <row r="291">
          <cell r="A291" t="str">
            <v>001.07.00400</v>
          </cell>
          <cell r="B291" t="str">
            <v>Execução de alvenaria de elevação c/ tijolo cerâmico de 8 furos assente c/ argamassa mista 1:4:12 de 1 vez</v>
          </cell>
          <cell r="C291" t="str">
            <v>M2</v>
          </cell>
          <cell r="D291">
            <v>1</v>
          </cell>
          <cell r="E291">
            <v>30.700700000000001</v>
          </cell>
          <cell r="F291">
            <v>30.7</v>
          </cell>
        </row>
        <row r="292">
          <cell r="A292" t="str">
            <v>001.07.00420</v>
          </cell>
          <cell r="B292" t="str">
            <v>Execução de alvenaria de elevação c/ tijolo cerâmico de 8 furos assente c/ argamassa mista 1:4:12 de 1/2 vez</v>
          </cell>
          <cell r="C292" t="str">
            <v>M2</v>
          </cell>
          <cell r="D292">
            <v>1</v>
          </cell>
          <cell r="E292">
            <v>16.331399999999999</v>
          </cell>
          <cell r="F292">
            <v>16.329999999999998</v>
          </cell>
        </row>
        <row r="293">
          <cell r="A293" t="str">
            <v>001.07.00440</v>
          </cell>
          <cell r="B293" t="str">
            <v>Execução de alvenaria de elevação c/ tijolo cerâmico de 8 furos assente c/ argamassa mista 1:2:8 de 1 vez</v>
          </cell>
          <cell r="C293" t="str">
            <v>M2</v>
          </cell>
          <cell r="D293">
            <v>1</v>
          </cell>
          <cell r="E293">
            <v>29.985499999999998</v>
          </cell>
          <cell r="F293">
            <v>29.98</v>
          </cell>
        </row>
        <row r="294">
          <cell r="A294" t="str">
            <v>001.07.00460</v>
          </cell>
          <cell r="B294" t="str">
            <v>Execução de alvenaria de elevação c/ tijolo cerâmico de 8 furos assente c/ argamassa mista 1:2:8 de 1/2 vez</v>
          </cell>
          <cell r="C294" t="str">
            <v>M2</v>
          </cell>
          <cell r="D294">
            <v>1</v>
          </cell>
          <cell r="E294">
            <v>16.552299999999999</v>
          </cell>
          <cell r="F294">
            <v>16.55</v>
          </cell>
        </row>
        <row r="295">
          <cell r="A295" t="str">
            <v>001.07.00480</v>
          </cell>
          <cell r="B295" t="str">
            <v>Execução de parede sanduíche usando de cada lado alvenaria de 1/2 vez de tijolo maciço assente com argamassa mista 1:4:12 e sanduíche de concreto na espessura de 0.5 m no traço de 1:2.5:3 com malha de 3/4 cada 10cm nos sentidos executados da seguinte fo</v>
          </cell>
          <cell r="C295" t="str">
            <v>M2</v>
          </cell>
          <cell r="D295">
            <v>1</v>
          </cell>
          <cell r="E295">
            <v>80.953699999999998</v>
          </cell>
          <cell r="F295">
            <v>80.95</v>
          </cell>
        </row>
        <row r="296">
          <cell r="A296" t="str">
            <v>001.07.00500</v>
          </cell>
          <cell r="B296" t="str">
            <v>Execução de elemento vazado de concreto assente c/ argamassa de cimento e areia peneirada no traço 1:3</v>
          </cell>
          <cell r="C296" t="str">
            <v>M2</v>
          </cell>
          <cell r="D296">
            <v>1</v>
          </cell>
          <cell r="E296">
            <v>68.025300000000001</v>
          </cell>
          <cell r="F296">
            <v>68.02</v>
          </cell>
        </row>
        <row r="297">
          <cell r="A297" t="str">
            <v>001.07.00520</v>
          </cell>
          <cell r="B297" t="str">
            <v>Execução de elemento vazado de cerâmica assente c/ argamassa de cimento e areia peneirada no traço 1:3</v>
          </cell>
          <cell r="C297" t="str">
            <v>M2</v>
          </cell>
          <cell r="D297">
            <v>1</v>
          </cell>
          <cell r="E297">
            <v>15.2849</v>
          </cell>
          <cell r="F297">
            <v>15.28</v>
          </cell>
        </row>
        <row r="298">
          <cell r="A298" t="str">
            <v>001.07.00540</v>
          </cell>
          <cell r="B298" t="str">
            <v>Execução de alvenaria aparente com tijolos cerâmicos de 6 furos assente c/ argamassa 1:2:8 de 1 vez (15cm)</v>
          </cell>
          <cell r="C298" t="str">
            <v>M2</v>
          </cell>
          <cell r="D298">
            <v>1</v>
          </cell>
          <cell r="E298">
            <v>36.090899999999998</v>
          </cell>
          <cell r="F298">
            <v>36.090000000000003</v>
          </cell>
        </row>
        <row r="299">
          <cell r="A299" t="str">
            <v>001.07.00560</v>
          </cell>
          <cell r="B299" t="str">
            <v>Execução de alvenaria com tijolos cerâmicos de 6 furos assente com argamassa 1:2:8, aparente de um lado e revestido do outro lado, em chapisco de cimento e areia 1:3, e reboco paulista usando argamassa mista 1:4/12 com 25mm de espessura - de 1 vez  17,5</v>
          </cell>
          <cell r="C299" t="str">
            <v>M2</v>
          </cell>
          <cell r="D299">
            <v>1</v>
          </cell>
          <cell r="E299">
            <v>47.342500000000001</v>
          </cell>
          <cell r="F299">
            <v>47.34</v>
          </cell>
        </row>
        <row r="300">
          <cell r="A300" t="str">
            <v>001.07.00565</v>
          </cell>
          <cell r="B300" t="str">
            <v>Alvenaria de Vedação Com Bloco de Concreto, Juntas de 10 mm Com Argamassa Mista de Cimento, Cal Hidratada e Areia Sem Peneirar no traço 1:0,50:8 dim. 11,50x19x39 cm</v>
          </cell>
          <cell r="C300" t="str">
            <v>m2</v>
          </cell>
          <cell r="D300">
            <v>1</v>
          </cell>
          <cell r="E300">
            <v>14.8117</v>
          </cell>
          <cell r="F300">
            <v>14.81</v>
          </cell>
        </row>
        <row r="301">
          <cell r="A301" t="str">
            <v>001.07.00566</v>
          </cell>
          <cell r="B301" t="str">
            <v>Alvenaria de Vedação Com Bloco de Concreto, Juntas de 10 mm Com Argamassa Mista de Cimento, Cal Hidratada e Areia Sem Peneirar no traço 1:0,50:8 dim. 14x19x39 cm</v>
          </cell>
          <cell r="C301" t="str">
            <v>m2</v>
          </cell>
          <cell r="D301">
            <v>1</v>
          </cell>
          <cell r="E301">
            <v>19.460799999999999</v>
          </cell>
          <cell r="F301">
            <v>19.46</v>
          </cell>
        </row>
        <row r="302">
          <cell r="A302" t="str">
            <v>001.07.00567</v>
          </cell>
          <cell r="B302" t="str">
            <v>Alvenaria de Vedação Com Bloco de Concreto, Juntas de 10 mm Com Argamassa Mista de Cimento, Cal Hidratada e Areia Sem Peneirar no traço 1:0,50:8 dim. 19x19x39 cm</v>
          </cell>
          <cell r="C302" t="str">
            <v>m2</v>
          </cell>
          <cell r="D302">
            <v>1</v>
          </cell>
          <cell r="E302">
            <v>24.355899999999998</v>
          </cell>
          <cell r="F302">
            <v>24.35</v>
          </cell>
        </row>
        <row r="303">
          <cell r="A303" t="str">
            <v>001.07.00570</v>
          </cell>
          <cell r="B303" t="str">
            <v>Alvenaria Estrutural Com Bloco de Concreto, Juntas de 10 mm Com Argamassa Mista de Cimento, Cal Hidratada e Areia Sem Peneirar no traço 1:0,25:6 dim. 14x19x39 cm</v>
          </cell>
          <cell r="C303" t="str">
            <v>m2</v>
          </cell>
          <cell r="D303">
            <v>1</v>
          </cell>
          <cell r="E303">
            <v>22.067</v>
          </cell>
          <cell r="F303">
            <v>22.06</v>
          </cell>
        </row>
        <row r="304">
          <cell r="A304" t="str">
            <v>001.07.00571</v>
          </cell>
          <cell r="B304" t="str">
            <v>Alvenaria Estrutural Com Bloco de Concreto, Juntas de 10 mm Com Argamassa Mista de Cimento, Cal Hidratada e Areia Sem Peneirar no traço 1:0,25:6 dim. 19x19x39 cm</v>
          </cell>
          <cell r="C304" t="str">
            <v>m2</v>
          </cell>
          <cell r="D304">
            <v>1</v>
          </cell>
          <cell r="E304">
            <v>28.377099999999999</v>
          </cell>
          <cell r="F304">
            <v>28.37</v>
          </cell>
        </row>
        <row r="305">
          <cell r="A305" t="str">
            <v>001.07.00600</v>
          </cell>
          <cell r="B305" t="str">
            <v>Fornecimento e instalação de divisória de granilite para sanitários assentada com argamassa de cimento e areia 1:3</v>
          </cell>
          <cell r="C305" t="str">
            <v>M2</v>
          </cell>
          <cell r="D305">
            <v>1</v>
          </cell>
          <cell r="E305">
            <v>118.5014</v>
          </cell>
          <cell r="F305">
            <v>118.5</v>
          </cell>
        </row>
        <row r="306">
          <cell r="A306" t="str">
            <v>001.07.00620</v>
          </cell>
          <cell r="B306" t="str">
            <v>Fornecimento e instalação de divisória p/ banheiro em ardosia polida natural cor preta tipo on c/ resinex</v>
          </cell>
          <cell r="C306" t="str">
            <v>M2</v>
          </cell>
          <cell r="D306">
            <v>1</v>
          </cell>
          <cell r="E306">
            <v>150.77010000000001</v>
          </cell>
          <cell r="F306">
            <v>150.77000000000001</v>
          </cell>
        </row>
        <row r="307">
          <cell r="A307" t="str">
            <v>001.07.00630</v>
          </cell>
          <cell r="B307" t="str">
            <v>Fornecimento e instalação de divisória p/ banheiro em granito polido, assente com argamassa,  na cor cinza.</v>
          </cell>
          <cell r="C307" t="str">
            <v>m2</v>
          </cell>
          <cell r="D307">
            <v>1</v>
          </cell>
          <cell r="E307">
            <v>156.3185</v>
          </cell>
          <cell r="F307">
            <v>156.31</v>
          </cell>
        </row>
        <row r="308">
          <cell r="A308" t="str">
            <v>001.07.00640</v>
          </cell>
          <cell r="B308" t="str">
            <v>Execução de alvenaria de tijolo cerâmico 8 furos assente com argamassa mista 1:4:12, inclusive revestimento, chapisco de cimento e areia 1:3, reboco paulista usando argamassa de cimento, cal e areia no traço 1:4:12, ambos os lados de 1/2 vez</v>
          </cell>
          <cell r="C308" t="str">
            <v>M2</v>
          </cell>
          <cell r="D308">
            <v>1</v>
          </cell>
          <cell r="E308">
            <v>42.181800000000003</v>
          </cell>
          <cell r="F308">
            <v>42.18</v>
          </cell>
        </row>
        <row r="309">
          <cell r="A309" t="str">
            <v>001.07.00660</v>
          </cell>
          <cell r="B309" t="str">
            <v>Execução de alvenaria de elevação em tijolos cerâmicos com 21 furos, aparente dos dois lados, assente com argamassa mista 1:4:12 de 1/2 vez</v>
          </cell>
          <cell r="C309" t="str">
            <v>M2</v>
          </cell>
          <cell r="D309">
            <v>1</v>
          </cell>
          <cell r="E309">
            <v>136.9442</v>
          </cell>
          <cell r="F309">
            <v>136.94</v>
          </cell>
        </row>
        <row r="310">
          <cell r="A310" t="str">
            <v>001.07.00680</v>
          </cell>
          <cell r="B310" t="str">
            <v>Execução de alvenaria de elevação em tijolos cerâmicos de 21 furos, aparente de um lado e revestido do outro lado por chapisco de cimento e areia 1:3, e, reboco paulista usando argamassa mista 1:4:12 com 25 mm de espessura de 1/2 vez</v>
          </cell>
          <cell r="C310" t="str">
            <v>M2</v>
          </cell>
          <cell r="D310">
            <v>1</v>
          </cell>
          <cell r="E310">
            <v>61.840400000000002</v>
          </cell>
          <cell r="F310">
            <v>61.84</v>
          </cell>
        </row>
        <row r="311">
          <cell r="A311" t="str">
            <v>001.07.00700</v>
          </cell>
          <cell r="B311" t="str">
            <v>Alvenaria em placas de concreto armado pré-moldado e=3,5cm</v>
          </cell>
          <cell r="C311" t="str">
            <v>M2</v>
          </cell>
          <cell r="D311">
            <v>1</v>
          </cell>
          <cell r="E311">
            <v>16.555800000000001</v>
          </cell>
          <cell r="F311">
            <v>16.55</v>
          </cell>
        </row>
        <row r="312">
          <cell r="A312" t="str">
            <v>001.07.00720</v>
          </cell>
          <cell r="B312" t="str">
            <v>Reparo de trincas ou rachaduras em alvenaria de tijolo com ferros transversais e posteriormente refazer o acabamento conforme revestimento existente</v>
          </cell>
          <cell r="C312" t="str">
            <v>M</v>
          </cell>
          <cell r="D312">
            <v>1</v>
          </cell>
          <cell r="E312">
            <v>8.7175999999999991</v>
          </cell>
          <cell r="F312">
            <v>8.7100000000000009</v>
          </cell>
        </row>
        <row r="313">
          <cell r="A313" t="str">
            <v>001.07.00740</v>
          </cell>
          <cell r="B313" t="str">
            <v>Verga, contra-verga ou pilar de concreto armado, incluindo concreto, forma e ferragem com concreto 13,5 mpa (300kg. cim/m3)</v>
          </cell>
          <cell r="C313" t="str">
            <v>M3</v>
          </cell>
          <cell r="D313">
            <v>1</v>
          </cell>
          <cell r="E313">
            <v>509.53870000000001</v>
          </cell>
          <cell r="F313">
            <v>509.53</v>
          </cell>
        </row>
        <row r="314">
          <cell r="A314" t="str">
            <v>001.08</v>
          </cell>
          <cell r="B314" t="str">
            <v>COBERTURA</v>
          </cell>
          <cell r="E314">
            <v>1792.4066</v>
          </cell>
        </row>
        <row r="315">
          <cell r="A315" t="str">
            <v>001.08.00020</v>
          </cell>
          <cell r="B315" t="str">
            <v>Execução de madeiramento comum para telhado, constituído de tesouras, terças, caibros, ripas e contraventamentos p/ cobertura com telha de barro ou cerâmica de 3 a 7 m de vão</v>
          </cell>
          <cell r="C315" t="str">
            <v>M2</v>
          </cell>
          <cell r="D315">
            <v>1</v>
          </cell>
          <cell r="E315">
            <v>26.2806</v>
          </cell>
          <cell r="F315">
            <v>26.28</v>
          </cell>
        </row>
        <row r="316">
          <cell r="A316" t="str">
            <v>001.08.00040</v>
          </cell>
          <cell r="B316" t="str">
            <v>Execução de madeiramento comum para telhado constituído de tesouras, terças, caibros, ripas e contraventamentos p/ cobertura com telha de barro ou cerâmica de 7 a 10 m de vão</v>
          </cell>
          <cell r="C316" t="str">
            <v>M2</v>
          </cell>
          <cell r="D316">
            <v>1</v>
          </cell>
          <cell r="E316">
            <v>30.045200000000001</v>
          </cell>
          <cell r="F316">
            <v>30.04</v>
          </cell>
        </row>
        <row r="317">
          <cell r="A317" t="str">
            <v>001.08.00060</v>
          </cell>
          <cell r="B317" t="str">
            <v>Execução de madeiramento comum para telhado constituído de tesouras, terças, caibros, ripas e contraventamentos p/ cobertura com telha de barro ou cerâmica de 10 a 13 m de vão</v>
          </cell>
          <cell r="C317" t="str">
            <v>M2</v>
          </cell>
          <cell r="D317">
            <v>1</v>
          </cell>
          <cell r="E317">
            <v>34.241500000000002</v>
          </cell>
          <cell r="F317">
            <v>34.24</v>
          </cell>
        </row>
        <row r="318">
          <cell r="A318" t="str">
            <v>001.08.00080</v>
          </cell>
          <cell r="B318" t="str">
            <v>Execução de estrutura de madeira para telhado, c/ distância entre tesouras 4.00 m, 02 águas, p/ cobertura c/ chapa ondulada de c.a. ou alumínio, com 10 m de vão</v>
          </cell>
          <cell r="C318" t="str">
            <v>M2</v>
          </cell>
          <cell r="D318">
            <v>1</v>
          </cell>
          <cell r="E318">
            <v>19.348199999999999</v>
          </cell>
          <cell r="F318">
            <v>19.34</v>
          </cell>
        </row>
        <row r="319">
          <cell r="A319" t="str">
            <v>001.08.00100</v>
          </cell>
          <cell r="B319" t="str">
            <v>Execução de estrutura de madeira para telhado, c/ distância entre tesouras 4.00 m, 02 águas, p/ cobertura c/ chapa ondulada de c.a. ou alumínio, com 15 m de vão</v>
          </cell>
          <cell r="C319" t="str">
            <v>M2</v>
          </cell>
          <cell r="D319">
            <v>1</v>
          </cell>
          <cell r="E319">
            <v>23.051100000000002</v>
          </cell>
          <cell r="F319">
            <v>23.05</v>
          </cell>
        </row>
        <row r="320">
          <cell r="A320" t="str">
            <v>001.08.00120</v>
          </cell>
          <cell r="B320" t="str">
            <v>Execução de estrutura de madeira para telhado, c/ distância entre tesouras 4.00 m, 02 águas, p/ cobertura c/ chapa ondulada de c.a. ou alumínio, com 20 m de vão</v>
          </cell>
          <cell r="C320" t="str">
            <v>M2</v>
          </cell>
          <cell r="D320">
            <v>1</v>
          </cell>
          <cell r="E320">
            <v>29.010400000000001</v>
          </cell>
          <cell r="F320">
            <v>29.01</v>
          </cell>
        </row>
        <row r="321">
          <cell r="A321" t="str">
            <v>001.08.00140</v>
          </cell>
          <cell r="B321" t="str">
            <v>Execução de estrutura de madeira para telhado, c/ distância entre tesouras 4.00 m, 04 águas p/ cobertura c/ chapas onduladas de c.a ou alumínio, com 10 m de vao</v>
          </cell>
          <cell r="C321" t="str">
            <v>M2</v>
          </cell>
          <cell r="D321">
            <v>1</v>
          </cell>
          <cell r="E321">
            <v>21.773499999999999</v>
          </cell>
          <cell r="F321">
            <v>21.77</v>
          </cell>
        </row>
        <row r="322">
          <cell r="A322" t="str">
            <v>001.08.00160</v>
          </cell>
          <cell r="B322" t="str">
            <v>Execução de estrutura de madeira para telhado, c/ distância entre tesouras 4.00 m, 04 águas p/ cobertura c/ chapas onduladas de c.a ou alumínio, com 15 m de vao</v>
          </cell>
          <cell r="C322" t="str">
            <v>M2</v>
          </cell>
          <cell r="D322">
            <v>1</v>
          </cell>
          <cell r="E322">
            <v>25.374500000000001</v>
          </cell>
          <cell r="F322">
            <v>25.37</v>
          </cell>
        </row>
        <row r="323">
          <cell r="A323" t="str">
            <v>001.08.00180</v>
          </cell>
          <cell r="B323" t="str">
            <v>Execução de estrutura de madeira para telhado, c/ distância entre tesouras 4.00 m, 04 águas p/ cobertura c/ chapas onduladas de c.a ou alumínio, com 20 m de vao</v>
          </cell>
          <cell r="C323" t="str">
            <v>M2</v>
          </cell>
          <cell r="D323">
            <v>1</v>
          </cell>
          <cell r="E323">
            <v>33.365099999999998</v>
          </cell>
          <cell r="F323">
            <v>33.36</v>
          </cell>
        </row>
        <row r="324">
          <cell r="A324" t="str">
            <v>001.08.00200</v>
          </cell>
          <cell r="B324" t="str">
            <v>Execução de estrutura de madeira para telhado pontaletada, apoiada sobre paredes e lajes de forro p/ telhas de barro</v>
          </cell>
          <cell r="C324" t="str">
            <v>M2</v>
          </cell>
          <cell r="D324">
            <v>1</v>
          </cell>
          <cell r="E324">
            <v>23.7986</v>
          </cell>
          <cell r="F324">
            <v>23.79</v>
          </cell>
        </row>
        <row r="325">
          <cell r="A325" t="str">
            <v>001.08.00220</v>
          </cell>
          <cell r="B325" t="str">
            <v>Execução de estrutura de madeira para telhado pontaletada, apoiada sobre paredes e lajes de forro p/telhas de c.a.ou alumínio</v>
          </cell>
          <cell r="C325" t="str">
            <v>M2</v>
          </cell>
          <cell r="D325">
            <v>1</v>
          </cell>
          <cell r="E325">
            <v>15.353</v>
          </cell>
          <cell r="F325">
            <v>15.35</v>
          </cell>
        </row>
        <row r="326">
          <cell r="A326" t="str">
            <v>001.08.00240</v>
          </cell>
          <cell r="B326" t="str">
            <v>Execução de estrutura de madeira para  telhas canalete 90 ou 43</v>
          </cell>
          <cell r="C326" t="str">
            <v>M2</v>
          </cell>
          <cell r="D326">
            <v>1</v>
          </cell>
          <cell r="E326">
            <v>7.3407999999999998</v>
          </cell>
          <cell r="F326">
            <v>7.34</v>
          </cell>
        </row>
        <row r="327">
          <cell r="A327" t="str">
            <v>001.08.00260</v>
          </cell>
          <cell r="B327" t="str">
            <v>Execução de Cobertura com telha de barro tipo tipo francesa</v>
          </cell>
          <cell r="C327" t="str">
            <v>M2</v>
          </cell>
          <cell r="D327">
            <v>1</v>
          </cell>
          <cell r="E327">
            <v>16.348500000000001</v>
          </cell>
          <cell r="F327">
            <v>16.34</v>
          </cell>
        </row>
        <row r="328">
          <cell r="A328" t="str">
            <v>001.08.00280</v>
          </cell>
          <cell r="B328" t="str">
            <v>Execução de Cobertura com telha de barro tipo colonial, empregando argamassa mista de cimento, cal hidratada e areia no traço 1:2:9</v>
          </cell>
          <cell r="C328" t="str">
            <v>M2</v>
          </cell>
          <cell r="D328">
            <v>1</v>
          </cell>
          <cell r="E328">
            <v>29.909800000000001</v>
          </cell>
          <cell r="F328">
            <v>29.9</v>
          </cell>
        </row>
        <row r="329">
          <cell r="A329" t="str">
            <v>001.08.00300</v>
          </cell>
          <cell r="B329" t="str">
            <v>Execução de Cobertura com telha tipo plan, empregando argamassa mista de cimento, cal hidratada e areia no traço 1:2:9</v>
          </cell>
          <cell r="C329" t="str">
            <v>M2</v>
          </cell>
          <cell r="D329">
            <v>1</v>
          </cell>
          <cell r="E329">
            <v>24.675000000000001</v>
          </cell>
          <cell r="F329">
            <v>24.67</v>
          </cell>
        </row>
        <row r="330">
          <cell r="A330" t="str">
            <v>001.08.00320</v>
          </cell>
          <cell r="B330" t="str">
            <v>Execução de Cobertura com telha cerâmica tipo romana</v>
          </cell>
          <cell r="C330" t="str">
            <v>M2</v>
          </cell>
          <cell r="D330">
            <v>1</v>
          </cell>
          <cell r="E330">
            <v>13.6492</v>
          </cell>
          <cell r="F330">
            <v>13.64</v>
          </cell>
        </row>
        <row r="331">
          <cell r="A331" t="str">
            <v>001.08.00340</v>
          </cell>
          <cell r="B331" t="str">
            <v>Execução de Cobertura com telha cerâmica tipo colonial</v>
          </cell>
          <cell r="C331" t="str">
            <v>M2</v>
          </cell>
          <cell r="D331">
            <v>1</v>
          </cell>
          <cell r="E331">
            <v>23.081800000000001</v>
          </cell>
          <cell r="F331">
            <v>23.08</v>
          </cell>
        </row>
        <row r="332">
          <cell r="A332" t="str">
            <v>001.08.00360</v>
          </cell>
          <cell r="B332" t="str">
            <v>Execução de Cobertura com telha cerâmica tipo "plan"</v>
          </cell>
          <cell r="C332" t="str">
            <v>M2</v>
          </cell>
          <cell r="D332">
            <v>1</v>
          </cell>
          <cell r="E332">
            <v>17.831800000000001</v>
          </cell>
          <cell r="F332">
            <v>17.829999999999998</v>
          </cell>
        </row>
        <row r="333">
          <cell r="A333" t="str">
            <v>001.08.00380</v>
          </cell>
          <cell r="B333" t="str">
            <v>Execução de Cobertura com telha ceramica tipo portuguesa</v>
          </cell>
          <cell r="C333" t="str">
            <v>M2</v>
          </cell>
          <cell r="D333">
            <v>1</v>
          </cell>
          <cell r="E333">
            <v>13.9892</v>
          </cell>
          <cell r="F333">
            <v>13.98</v>
          </cell>
        </row>
        <row r="334">
          <cell r="A334" t="str">
            <v>001.08.00400</v>
          </cell>
          <cell r="B334" t="str">
            <v>Execução de Cumeeira para telha de barro tipo francesa</v>
          </cell>
          <cell r="C334" t="str">
            <v>ML</v>
          </cell>
          <cell r="D334">
            <v>1</v>
          </cell>
          <cell r="E334">
            <v>9.5870999999999995</v>
          </cell>
          <cell r="F334">
            <v>9.58</v>
          </cell>
        </row>
        <row r="335">
          <cell r="A335" t="str">
            <v>001.08.00420</v>
          </cell>
          <cell r="B335" t="str">
            <v>Execução de Cumeeira para telha de barro tipo paulista ou colonial</v>
          </cell>
          <cell r="C335" t="str">
            <v>ML</v>
          </cell>
          <cell r="D335">
            <v>1</v>
          </cell>
          <cell r="E335">
            <v>9.5870999999999995</v>
          </cell>
          <cell r="F335">
            <v>9.58</v>
          </cell>
        </row>
        <row r="336">
          <cell r="A336" t="str">
            <v>001.08.00440</v>
          </cell>
          <cell r="B336" t="str">
            <v>Execução de Cumeeira para telha tipo romana</v>
          </cell>
          <cell r="C336" t="str">
            <v>ML</v>
          </cell>
          <cell r="D336">
            <v>1</v>
          </cell>
          <cell r="E336">
            <v>8.9870999999999999</v>
          </cell>
          <cell r="F336">
            <v>8.98</v>
          </cell>
        </row>
        <row r="337">
          <cell r="A337" t="str">
            <v>001.08.00460</v>
          </cell>
          <cell r="B337" t="str">
            <v>Execução de estrutura de madeira para casa popular em telha ceramica</v>
          </cell>
          <cell r="C337" t="str">
            <v>M2</v>
          </cell>
          <cell r="D337">
            <v>1</v>
          </cell>
          <cell r="E337">
            <v>12.240600000000001</v>
          </cell>
          <cell r="F337">
            <v>12.24</v>
          </cell>
        </row>
        <row r="338">
          <cell r="A338" t="str">
            <v>001.08.00480</v>
          </cell>
          <cell r="B338" t="str">
            <v>Fornecimento de Instalação de Cobertura com chapas onduladas de cimento amianto c/ superposição longitudinal de 140 mm e lateral de 1.5 onda, de 4 mm de espessura vogatex</v>
          </cell>
          <cell r="C338" t="str">
            <v>M2</v>
          </cell>
          <cell r="D338">
            <v>1</v>
          </cell>
          <cell r="E338">
            <v>5.0834999999999999</v>
          </cell>
          <cell r="F338">
            <v>5.08</v>
          </cell>
        </row>
        <row r="339">
          <cell r="A339" t="str">
            <v>001.08.00500</v>
          </cell>
          <cell r="B339" t="str">
            <v>Fornecimento e Instalação de Cobertura com chapas onduladas de cimento amianto c/ superposição longitudinal de 140 mm e lateral de 1.5 onda, de 5 mm de espessura tropical</v>
          </cell>
          <cell r="C339" t="str">
            <v>M2</v>
          </cell>
          <cell r="D339">
            <v>1</v>
          </cell>
          <cell r="E339">
            <v>13.3415</v>
          </cell>
          <cell r="F339">
            <v>13.34</v>
          </cell>
        </row>
        <row r="340">
          <cell r="A340" t="str">
            <v>001.08.00520</v>
          </cell>
          <cell r="B340" t="str">
            <v>Fornecimento e Instalação de Cobertura com chapas onduladas de cimento amianto  c/ superposição longitudinal de 140 mm e lateral de 1.5 onda, de 8 mm de espessura</v>
          </cell>
          <cell r="C340" t="str">
            <v>M2</v>
          </cell>
          <cell r="D340">
            <v>1</v>
          </cell>
          <cell r="E340">
            <v>23.231100000000001</v>
          </cell>
          <cell r="F340">
            <v>23.23</v>
          </cell>
        </row>
        <row r="341">
          <cell r="A341" t="str">
            <v>001.08.00540</v>
          </cell>
          <cell r="B341" t="str">
            <v>Fornecimento e Instalação de Cobertura com chapas onduladas de cimento amianto  c/ superposição longitudinal de 140mm e lateral de 1.5 onda, de 6 mm de espessura</v>
          </cell>
          <cell r="C341" t="str">
            <v>M2</v>
          </cell>
          <cell r="D341">
            <v>1</v>
          </cell>
          <cell r="E341">
            <v>18.070599999999999</v>
          </cell>
          <cell r="F341">
            <v>18.07</v>
          </cell>
        </row>
        <row r="342">
          <cell r="A342" t="str">
            <v>001.08.00560</v>
          </cell>
          <cell r="B342" t="str">
            <v>Fornecimento e Instalação de Cumeeira de cimento amianto normal p/telhas onduladas</v>
          </cell>
          <cell r="C342" t="str">
            <v>ML</v>
          </cell>
          <cell r="D342">
            <v>1</v>
          </cell>
          <cell r="E342">
            <v>27.0425</v>
          </cell>
          <cell r="F342">
            <v>27.04</v>
          </cell>
        </row>
        <row r="343">
          <cell r="A343" t="str">
            <v>001.08.00580</v>
          </cell>
          <cell r="B343" t="str">
            <v>Fornecimento e Instalação de Cumeeira de cimento amianto universal p/telhas onduladas</v>
          </cell>
          <cell r="C343" t="str">
            <v>ML</v>
          </cell>
          <cell r="D343">
            <v>1</v>
          </cell>
          <cell r="E343">
            <v>31.233499999999999</v>
          </cell>
          <cell r="F343">
            <v>31.23</v>
          </cell>
        </row>
        <row r="344">
          <cell r="A344" t="str">
            <v>001.08.00600</v>
          </cell>
          <cell r="B344" t="str">
            <v>Fornecimento e Instalação de Cumeeira de cimento amianto para canalete 90</v>
          </cell>
          <cell r="C344" t="str">
            <v>ML</v>
          </cell>
          <cell r="D344">
            <v>1</v>
          </cell>
          <cell r="E344">
            <v>30.855</v>
          </cell>
          <cell r="F344">
            <v>30.85</v>
          </cell>
        </row>
        <row r="345">
          <cell r="A345" t="str">
            <v>001.08.00620</v>
          </cell>
          <cell r="B345" t="str">
            <v>Fornecimento e Instalação de Cumeeira de cimento amianto p/canalete 49</v>
          </cell>
          <cell r="C345" t="str">
            <v>ML</v>
          </cell>
          <cell r="D345">
            <v>1</v>
          </cell>
          <cell r="E345">
            <v>30.855</v>
          </cell>
          <cell r="F345">
            <v>30.85</v>
          </cell>
        </row>
        <row r="346">
          <cell r="A346" t="str">
            <v>001.08.00640</v>
          </cell>
          <cell r="B346" t="str">
            <v>Fornecimento e Instalação de Cumeeira de cimento amianto p/ telha vogatex</v>
          </cell>
          <cell r="C346" t="str">
            <v>ML</v>
          </cell>
          <cell r="D346">
            <v>1</v>
          </cell>
          <cell r="E346">
            <v>7.2598000000000003</v>
          </cell>
          <cell r="F346">
            <v>7.25</v>
          </cell>
        </row>
        <row r="347">
          <cell r="A347" t="str">
            <v>001.08.00660</v>
          </cell>
          <cell r="B347" t="str">
            <v>Fornecimento e Instalação de Tampão de cimento aminato para canalete 90 (723x215) mm</v>
          </cell>
          <cell r="C347" t="str">
            <v>UN</v>
          </cell>
          <cell r="D347">
            <v>1</v>
          </cell>
          <cell r="E347">
            <v>20.065000000000001</v>
          </cell>
          <cell r="F347">
            <v>20.059999999999999</v>
          </cell>
        </row>
        <row r="348">
          <cell r="A348" t="str">
            <v>001.08.00680</v>
          </cell>
          <cell r="B348" t="str">
            <v>Fornecimento e Instalação de Tampão de cimento amianto para cobertura c/canalete 49</v>
          </cell>
          <cell r="C348" t="str">
            <v>M2</v>
          </cell>
          <cell r="D348">
            <v>1</v>
          </cell>
          <cell r="E348">
            <v>35.762</v>
          </cell>
          <cell r="F348">
            <v>35.76</v>
          </cell>
        </row>
        <row r="349">
          <cell r="A349" t="str">
            <v>001.08.00700</v>
          </cell>
          <cell r="B349" t="str">
            <v>Fornecimento e Instalação de Tampão de cimento amianto para cobertura c/canalete 90</v>
          </cell>
          <cell r="C349" t="str">
            <v>M2</v>
          </cell>
          <cell r="D349">
            <v>1</v>
          </cell>
          <cell r="E349">
            <v>51.271999999999998</v>
          </cell>
          <cell r="F349">
            <v>51.27</v>
          </cell>
        </row>
        <row r="350">
          <cell r="A350" t="str">
            <v>001.08.00720</v>
          </cell>
          <cell r="B350" t="str">
            <v>Fornecimento e Instalação de Placa de vedação de cimento amianto para canalete 90 (429x215) mm</v>
          </cell>
          <cell r="C350" t="str">
            <v>UN</v>
          </cell>
          <cell r="D350">
            <v>1</v>
          </cell>
          <cell r="E350">
            <v>9.8351000000000006</v>
          </cell>
          <cell r="F350">
            <v>9.83</v>
          </cell>
        </row>
        <row r="351">
          <cell r="A351" t="str">
            <v>001.08.00740</v>
          </cell>
          <cell r="B351" t="str">
            <v>Pingadeira de cimento amianto p/canalete 49</v>
          </cell>
          <cell r="C351" t="str">
            <v>ML</v>
          </cell>
          <cell r="D351">
            <v>1</v>
          </cell>
          <cell r="E351">
            <v>0.90010000000000001</v>
          </cell>
          <cell r="F351">
            <v>0.9</v>
          </cell>
        </row>
        <row r="352">
          <cell r="A352" t="str">
            <v>001.08.00760</v>
          </cell>
          <cell r="B352" t="str">
            <v>Fornecimento e Instalação de Pingadeira de cimento amianto p/canalete 90</v>
          </cell>
          <cell r="C352" t="str">
            <v>UN</v>
          </cell>
          <cell r="D352">
            <v>1</v>
          </cell>
          <cell r="E352">
            <v>1.9440999999999999</v>
          </cell>
          <cell r="F352">
            <v>1.94</v>
          </cell>
        </row>
        <row r="353">
          <cell r="A353" t="str">
            <v>001.08.00780</v>
          </cell>
          <cell r="B353" t="str">
            <v>Fornecimento e Instalação de Cobertura c/ telha ondulada de alumínio incl cumeeira com 0.5 mm de espessura</v>
          </cell>
          <cell r="C353" t="str">
            <v>M2</v>
          </cell>
          <cell r="D353">
            <v>1</v>
          </cell>
          <cell r="E353">
            <v>34.535899999999998</v>
          </cell>
          <cell r="F353">
            <v>34.53</v>
          </cell>
        </row>
        <row r="354">
          <cell r="A354" t="str">
            <v>001.08.00800</v>
          </cell>
          <cell r="B354" t="str">
            <v>Fornecimento e Instalação de Cobertura c/ telha ondulada de alumínio incl cumeeira com 0.6 mm de espessura</v>
          </cell>
          <cell r="C354" t="str">
            <v>M2</v>
          </cell>
          <cell r="D354">
            <v>1</v>
          </cell>
          <cell r="E354">
            <v>19.9999</v>
          </cell>
          <cell r="F354">
            <v>19.989999999999998</v>
          </cell>
        </row>
        <row r="355">
          <cell r="A355" t="str">
            <v>001.08.00820</v>
          </cell>
          <cell r="B355" t="str">
            <v>Fornecimento e Instalação de Cobertura c/ telha ondulada de alumínio incl cumeeira com 0.7 mm de espessura</v>
          </cell>
          <cell r="C355" t="str">
            <v>M2</v>
          </cell>
          <cell r="D355">
            <v>1</v>
          </cell>
          <cell r="E355">
            <v>45.403399999999998</v>
          </cell>
          <cell r="F355">
            <v>45.4</v>
          </cell>
        </row>
        <row r="356">
          <cell r="A356" t="str">
            <v>001.08.00840</v>
          </cell>
          <cell r="B356" t="str">
            <v>Cobertura c/ telha ondulada de alumínio incl cumeeira com 0.8 mm de espessura</v>
          </cell>
          <cell r="C356" t="str">
            <v>M2</v>
          </cell>
          <cell r="D356">
            <v>1</v>
          </cell>
          <cell r="E356">
            <v>23.2774</v>
          </cell>
          <cell r="F356">
            <v>23.27</v>
          </cell>
        </row>
        <row r="357">
          <cell r="A357" t="str">
            <v>001.08.00860</v>
          </cell>
          <cell r="B357" t="str">
            <v>Fornecimento e Instalação de Cobertura c/ telha ondulada de alumínio incl cumeeira com 0.9 mm de espessura</v>
          </cell>
          <cell r="C357" t="str">
            <v>M2</v>
          </cell>
          <cell r="D357">
            <v>1</v>
          </cell>
          <cell r="E357">
            <v>19.9999</v>
          </cell>
          <cell r="F357">
            <v>19.989999999999998</v>
          </cell>
        </row>
        <row r="358">
          <cell r="A358" t="str">
            <v>001.08.00880</v>
          </cell>
          <cell r="B358" t="str">
            <v>Fornecimento e Instalação de Cumeeira de alumínio normal</v>
          </cell>
          <cell r="C358" t="str">
            <v>ML</v>
          </cell>
          <cell r="D358">
            <v>1</v>
          </cell>
          <cell r="E358">
            <v>39.893500000000003</v>
          </cell>
          <cell r="F358">
            <v>39.89</v>
          </cell>
        </row>
        <row r="359">
          <cell r="A359" t="str">
            <v>001.08.00900</v>
          </cell>
          <cell r="B359" t="str">
            <v>Fornecimento e Instalação de Cumeeira de alumínio tipo shed</v>
          </cell>
          <cell r="C359" t="str">
            <v>ML</v>
          </cell>
          <cell r="D359">
            <v>1</v>
          </cell>
          <cell r="E359">
            <v>39.893500000000003</v>
          </cell>
          <cell r="F359">
            <v>39.89</v>
          </cell>
        </row>
        <row r="360">
          <cell r="A360" t="str">
            <v>001.08.00910</v>
          </cell>
          <cell r="B360" t="str">
            <v>Fornecimento e Instalação de Cobertura com telhas Ecológicas onduladas Feita de Material Reciclado</v>
          </cell>
          <cell r="C360" t="str">
            <v>m2</v>
          </cell>
          <cell r="D360">
            <v>1</v>
          </cell>
          <cell r="E360">
            <v>20.898900000000001</v>
          </cell>
          <cell r="F360">
            <v>20.89</v>
          </cell>
        </row>
        <row r="361">
          <cell r="A361" t="str">
            <v>001.08.00920</v>
          </cell>
          <cell r="B361" t="str">
            <v>Fornecimento e Instalação de Cobertura com telhas onduladas de poliester c/reforço de fibra de vidro</v>
          </cell>
          <cell r="C361" t="str">
            <v>M2</v>
          </cell>
          <cell r="D361">
            <v>1</v>
          </cell>
          <cell r="E361">
            <v>31.103899999999999</v>
          </cell>
          <cell r="F361">
            <v>31.1</v>
          </cell>
        </row>
        <row r="362">
          <cell r="A362" t="str">
            <v>001.08.00940</v>
          </cell>
          <cell r="B362" t="str">
            <v>Fornecimento e Instalação de Cobertura com telha de vidro tipo paulista ou colonial</v>
          </cell>
          <cell r="C362" t="str">
            <v>UN</v>
          </cell>
          <cell r="D362">
            <v>1</v>
          </cell>
          <cell r="E362">
            <v>16.726500000000001</v>
          </cell>
          <cell r="F362">
            <v>16.72</v>
          </cell>
        </row>
        <row r="363">
          <cell r="A363" t="str">
            <v>001.08.00960</v>
          </cell>
          <cell r="B363" t="str">
            <v>Fornecimento e Instalação de Cobertura com telha de vidro tipo francesa</v>
          </cell>
          <cell r="C363" t="str">
            <v>UN</v>
          </cell>
          <cell r="D363">
            <v>1</v>
          </cell>
          <cell r="E363">
            <v>16.652999999999999</v>
          </cell>
          <cell r="F363">
            <v>16.649999999999999</v>
          </cell>
        </row>
        <row r="364">
          <cell r="A364" t="str">
            <v>001.08.00980</v>
          </cell>
          <cell r="B364" t="str">
            <v>Fornecimento e Instalação de Cobertura c/telhas de cimento amianto tipo moduladas 8 mm</v>
          </cell>
          <cell r="C364" t="str">
            <v>M2</v>
          </cell>
          <cell r="D364">
            <v>1</v>
          </cell>
          <cell r="E364">
            <v>23.2928</v>
          </cell>
          <cell r="F364">
            <v>23.29</v>
          </cell>
        </row>
        <row r="365">
          <cell r="A365" t="str">
            <v>001.08.01000</v>
          </cell>
          <cell r="B365" t="str">
            <v>Fornecimento e Instalação de Cobertura telha trapezoidal de alumínio com 0,5 mm de espessura</v>
          </cell>
          <cell r="C365" t="str">
            <v>M2</v>
          </cell>
          <cell r="D365">
            <v>1</v>
          </cell>
          <cell r="E365">
            <v>29.4359</v>
          </cell>
          <cell r="F365">
            <v>29.43</v>
          </cell>
        </row>
        <row r="366">
          <cell r="A366" t="str">
            <v>001.08.01020</v>
          </cell>
          <cell r="B366" t="str">
            <v>Fornecimento e Instalação de Espigão para telha de alumínio normal</v>
          </cell>
          <cell r="C366" t="str">
            <v>ML</v>
          </cell>
          <cell r="D366">
            <v>1</v>
          </cell>
          <cell r="E366">
            <v>39.893500000000003</v>
          </cell>
          <cell r="F366">
            <v>39.89</v>
          </cell>
        </row>
        <row r="367">
          <cell r="A367" t="str">
            <v>001.08.01040</v>
          </cell>
          <cell r="B367" t="str">
            <v>Fornecimento e Instalação de Domos acrílico para iluminação diâmetro 0,80m</v>
          </cell>
          <cell r="C367" t="str">
            <v>M2</v>
          </cell>
          <cell r="D367">
            <v>1</v>
          </cell>
          <cell r="E367">
            <v>138.482</v>
          </cell>
          <cell r="F367">
            <v>138.47999999999999</v>
          </cell>
        </row>
        <row r="368">
          <cell r="A368" t="str">
            <v>001.08.01060</v>
          </cell>
          <cell r="B368" t="str">
            <v>Estrutura metálica c/ tesouras espaçadas a cada 4.00 m, para telha de alumínio ou de fibrocimento ou de cerâmica, de 15 a 20 m de vao</v>
          </cell>
          <cell r="C368" t="str">
            <v>M2</v>
          </cell>
          <cell r="D368">
            <v>1</v>
          </cell>
          <cell r="E368">
            <v>50.4</v>
          </cell>
          <cell r="F368">
            <v>50.4</v>
          </cell>
        </row>
        <row r="369">
          <cell r="A369" t="str">
            <v>001.08.01080</v>
          </cell>
          <cell r="B369" t="str">
            <v>Estrutura metálica com tesouras espaçadas a cada 4.00m, para telha de fibro cimento, alumínio ou aço galvanizado, de 20 a 25m de vao</v>
          </cell>
          <cell r="C369" t="str">
            <v>M2</v>
          </cell>
          <cell r="D369">
            <v>1</v>
          </cell>
          <cell r="E369">
            <v>50.4</v>
          </cell>
          <cell r="F369">
            <v>50.4</v>
          </cell>
        </row>
        <row r="370">
          <cell r="A370" t="str">
            <v>001.08.01100</v>
          </cell>
          <cell r="B370" t="str">
            <v>Estrutura metálica com tesouras espaçadas a cada 4.00m, para telhas de pvc, alumínio ou aço galvanizado de 25 a 30 m de vao</v>
          </cell>
          <cell r="C370" t="str">
            <v>M2</v>
          </cell>
          <cell r="D370">
            <v>1</v>
          </cell>
          <cell r="E370">
            <v>50.4</v>
          </cell>
          <cell r="F370">
            <v>50.4</v>
          </cell>
        </row>
        <row r="371">
          <cell r="A371" t="str">
            <v>001.08.01120</v>
          </cell>
          <cell r="B371" t="str">
            <v>Fornecimento e Instalação de Cobertura com telha de aço galvanizado trapezoidal com 0.43mm de espessura</v>
          </cell>
          <cell r="C371" t="str">
            <v>M2</v>
          </cell>
          <cell r="D371">
            <v>1</v>
          </cell>
          <cell r="E371">
            <v>24.0916</v>
          </cell>
          <cell r="F371">
            <v>24.09</v>
          </cell>
        </row>
        <row r="372">
          <cell r="A372" t="str">
            <v>001.08.01140</v>
          </cell>
          <cell r="B372" t="str">
            <v>Fornecimento e Instalação de Cobertura com telha trapezoidal de aço pré-pintada perkron upk - 25/1025 e=0,5mm</v>
          </cell>
          <cell r="C372" t="str">
            <v>M2</v>
          </cell>
          <cell r="D372">
            <v>1</v>
          </cell>
          <cell r="E372">
            <v>33.342599999999997</v>
          </cell>
          <cell r="F372">
            <v>33.340000000000003</v>
          </cell>
        </row>
        <row r="373">
          <cell r="A373" t="str">
            <v>001.08.01160</v>
          </cell>
          <cell r="B373" t="str">
            <v>Cobertura com telha autoportante em aço com alta resistência e revestimento de zinco plana com espessura de 0,95 mm</v>
          </cell>
          <cell r="C373" t="str">
            <v>M2</v>
          </cell>
          <cell r="D373">
            <v>1</v>
          </cell>
          <cell r="E373">
            <v>69.23</v>
          </cell>
          <cell r="F373">
            <v>69.23</v>
          </cell>
        </row>
        <row r="374">
          <cell r="A374" t="str">
            <v>001.08.01180</v>
          </cell>
          <cell r="B374" t="str">
            <v>Fornecimento e Instalação de Cumeeira lisa de aluminio pré-pintada - perkron</v>
          </cell>
          <cell r="C374" t="str">
            <v>ML</v>
          </cell>
          <cell r="D374">
            <v>1</v>
          </cell>
          <cell r="E374">
            <v>32.563499999999998</v>
          </cell>
          <cell r="F374">
            <v>32.56</v>
          </cell>
        </row>
        <row r="375">
          <cell r="A375" t="str">
            <v>001.08.01200</v>
          </cell>
          <cell r="B375" t="str">
            <v>Fornecimento e Instalação de Rufo de topo liso (rtl) de aco pré-pintado perkron</v>
          </cell>
          <cell r="C375" t="str">
            <v>ML</v>
          </cell>
          <cell r="D375">
            <v>1</v>
          </cell>
          <cell r="E375">
            <v>14.3565</v>
          </cell>
          <cell r="F375">
            <v>14.35</v>
          </cell>
        </row>
        <row r="376">
          <cell r="A376" t="str">
            <v>001.08.01220</v>
          </cell>
          <cell r="B376" t="str">
            <v>Fornecimento e Instalação de Calha em chapa galvanizada nº26 com desenvolvimento de 0.33 m</v>
          </cell>
          <cell r="C376" t="str">
            <v>ML</v>
          </cell>
          <cell r="D376">
            <v>1</v>
          </cell>
          <cell r="E376">
            <v>17.390599999999999</v>
          </cell>
          <cell r="F376">
            <v>17.39</v>
          </cell>
        </row>
        <row r="377">
          <cell r="A377" t="str">
            <v>001.08.01240</v>
          </cell>
          <cell r="B377" t="str">
            <v>Fornecimento e Instalação de Calha em chapa galvanizada nº26 com desenvolvimento de 0.50 m</v>
          </cell>
          <cell r="C377" t="str">
            <v>ML</v>
          </cell>
          <cell r="D377">
            <v>1</v>
          </cell>
          <cell r="E377">
            <v>23.7941</v>
          </cell>
          <cell r="F377">
            <v>23.79</v>
          </cell>
        </row>
        <row r="378">
          <cell r="A378" t="str">
            <v>001.08.01260</v>
          </cell>
          <cell r="B378" t="str">
            <v>Fornecimento e Instalação de Tubo de pvc para águas pluviais inclusive braçadeira para fixação 100 mm</v>
          </cell>
          <cell r="C378" t="str">
            <v>ML</v>
          </cell>
          <cell r="D378">
            <v>1</v>
          </cell>
          <cell r="E378">
            <v>12.4421</v>
          </cell>
          <cell r="F378">
            <v>12.44</v>
          </cell>
        </row>
        <row r="379">
          <cell r="A379" t="str">
            <v>001.08.01280</v>
          </cell>
          <cell r="B379" t="str">
            <v>Curva de pvc 90º diâm.100 mm</v>
          </cell>
          <cell r="C379" t="str">
            <v>UN</v>
          </cell>
          <cell r="D379">
            <v>1</v>
          </cell>
          <cell r="E379">
            <v>20.742899999999999</v>
          </cell>
          <cell r="F379">
            <v>20.74</v>
          </cell>
        </row>
        <row r="380">
          <cell r="A380" t="str">
            <v>001.08.01300</v>
          </cell>
          <cell r="B380" t="str">
            <v>Fornecimento e Instalação de Ralo seco vertical em ferro fundido diâm.100 mm</v>
          </cell>
          <cell r="C380" t="str">
            <v>UN</v>
          </cell>
          <cell r="D380">
            <v>1</v>
          </cell>
          <cell r="E380">
            <v>12.5474</v>
          </cell>
          <cell r="F380">
            <v>12.54</v>
          </cell>
        </row>
        <row r="381">
          <cell r="A381" t="str">
            <v>001.08.01320</v>
          </cell>
          <cell r="B381" t="str">
            <v>Fornecimento e Instalação de Rufo em chapa galvanizada nº26,com desenvolvimento de 0,16m</v>
          </cell>
          <cell r="C381" t="str">
            <v>ML</v>
          </cell>
          <cell r="D381">
            <v>1</v>
          </cell>
          <cell r="E381">
            <v>12.7326</v>
          </cell>
          <cell r="F381">
            <v>12.73</v>
          </cell>
        </row>
        <row r="382">
          <cell r="A382" t="str">
            <v>001.08.01340</v>
          </cell>
          <cell r="B382" t="str">
            <v>Fornecimento e Instalação de Rufo em chapa galvanizada nº26,com desenvolvimento de 0,20m</v>
          </cell>
          <cell r="C382" t="str">
            <v>ML</v>
          </cell>
          <cell r="D382">
            <v>1</v>
          </cell>
          <cell r="E382">
            <v>13.2029</v>
          </cell>
          <cell r="F382">
            <v>13.2</v>
          </cell>
        </row>
        <row r="383">
          <cell r="A383" t="str">
            <v>001.08.01360</v>
          </cell>
          <cell r="B383" t="str">
            <v>Fornecimento e instalação de Acabamento de beiral com tabua trabalhada, tratada e envernizada 1" x 10"</v>
          </cell>
          <cell r="C383" t="str">
            <v>ML</v>
          </cell>
          <cell r="D383">
            <v>1</v>
          </cell>
          <cell r="E383">
            <v>9.9234000000000009</v>
          </cell>
          <cell r="F383">
            <v>9.92</v>
          </cell>
        </row>
        <row r="384">
          <cell r="A384" t="str">
            <v>001.08.01380</v>
          </cell>
          <cell r="B384" t="str">
            <v>Execução de Reparo de cobertura -  emboçamento da última fiada de telhas cerâmicas, empregando argamassa mista de cimento, cal e areia no traço 1:2:8</v>
          </cell>
          <cell r="C384" t="str">
            <v>ML</v>
          </cell>
          <cell r="D384">
            <v>1</v>
          </cell>
          <cell r="E384">
            <v>3.4798</v>
          </cell>
          <cell r="F384">
            <v>3.47</v>
          </cell>
        </row>
        <row r="385">
          <cell r="A385" t="str">
            <v>001.08.01400</v>
          </cell>
          <cell r="B385" t="str">
            <v>Execução de Reparo de cobertura -  revisão de cobertura de telhas cerâmicas com tomada de  goteiras</v>
          </cell>
          <cell r="C385" t="str">
            <v>M2</v>
          </cell>
          <cell r="D385">
            <v>1</v>
          </cell>
          <cell r="E385">
            <v>0.46400000000000002</v>
          </cell>
          <cell r="F385">
            <v>0.46</v>
          </cell>
        </row>
        <row r="386">
          <cell r="A386" t="str">
            <v>001.08.01420</v>
          </cell>
          <cell r="B386" t="str">
            <v>Execução de Reparo de cobertura - substituição de ripas de peróba</v>
          </cell>
          <cell r="C386" t="str">
            <v>ML</v>
          </cell>
          <cell r="D386">
            <v>1</v>
          </cell>
          <cell r="E386">
            <v>0.62170000000000003</v>
          </cell>
          <cell r="F386">
            <v>0.62</v>
          </cell>
        </row>
        <row r="387">
          <cell r="A387" t="str">
            <v>001.08.01440</v>
          </cell>
          <cell r="B387" t="str">
            <v>Execução de Reparo de cobertura - substituição de caibros de peróba</v>
          </cell>
          <cell r="C387" t="str">
            <v>ML</v>
          </cell>
          <cell r="D387">
            <v>1</v>
          </cell>
          <cell r="E387">
            <v>3.1501999999999999</v>
          </cell>
          <cell r="F387">
            <v>3.15</v>
          </cell>
        </row>
        <row r="388">
          <cell r="A388" t="str">
            <v>001.08.01460</v>
          </cell>
          <cell r="B388" t="str">
            <v>Execução de Reparo de cobertura - substituição de vigas de peróba 6x12 cm</v>
          </cell>
          <cell r="C388" t="str">
            <v>ML</v>
          </cell>
          <cell r="D388">
            <v>1</v>
          </cell>
          <cell r="E388">
            <v>9.4764999999999997</v>
          </cell>
          <cell r="F388">
            <v>9.4700000000000006</v>
          </cell>
        </row>
        <row r="389">
          <cell r="A389" t="str">
            <v>001.08.01480</v>
          </cell>
          <cell r="B389" t="str">
            <v>Execução de Reparo de cobertura - substituição de vigas de peróba 6x16 cm</v>
          </cell>
          <cell r="C389" t="str">
            <v>ML</v>
          </cell>
          <cell r="D389">
            <v>1</v>
          </cell>
          <cell r="E389">
            <v>9.9803999999999995</v>
          </cell>
          <cell r="F389">
            <v>9.98</v>
          </cell>
        </row>
        <row r="390">
          <cell r="A390" t="str">
            <v>001.08.01500</v>
          </cell>
          <cell r="B390" t="str">
            <v>Execução de Reparo de cobertura - substituição de telha cerâmica tipo francesa</v>
          </cell>
          <cell r="C390" t="str">
            <v>UN</v>
          </cell>
          <cell r="D390">
            <v>1</v>
          </cell>
          <cell r="E390">
            <v>0.97109999999999996</v>
          </cell>
          <cell r="F390">
            <v>0.97</v>
          </cell>
        </row>
        <row r="391">
          <cell r="A391" t="str">
            <v>001.08.01520</v>
          </cell>
          <cell r="B391" t="str">
            <v>Execução de Reparo de cobertura - substituição de telha cerâmica tipo colonial</v>
          </cell>
          <cell r="C391" t="str">
            <v>UN</v>
          </cell>
          <cell r="D391">
            <v>1</v>
          </cell>
          <cell r="E391">
            <v>0.90110000000000001</v>
          </cell>
          <cell r="F391">
            <v>0.9</v>
          </cell>
        </row>
        <row r="392">
          <cell r="A392" t="str">
            <v>001.08.01540</v>
          </cell>
          <cell r="B392" t="str">
            <v>Execução de Reparo de cobertura - substituição de telha cerâmica tipo plan</v>
          </cell>
          <cell r="C392" t="str">
            <v>UN</v>
          </cell>
          <cell r="D392">
            <v>1</v>
          </cell>
          <cell r="E392">
            <v>0.69110000000000005</v>
          </cell>
          <cell r="F392">
            <v>0.69</v>
          </cell>
        </row>
        <row r="393">
          <cell r="A393" t="str">
            <v>001.09</v>
          </cell>
          <cell r="B393" t="str">
            <v>ESQUADRIAS</v>
          </cell>
          <cell r="E393">
            <v>17228.721099999999</v>
          </cell>
        </row>
        <row r="394">
          <cell r="A394" t="str">
            <v>001.09.00020</v>
          </cell>
          <cell r="B394" t="str">
            <v>Fornecimento e Instalação de Porta metálica de abrir em chapa dobrada n 18</v>
          </cell>
          <cell r="C394" t="str">
            <v>M2</v>
          </cell>
          <cell r="D394">
            <v>1</v>
          </cell>
          <cell r="E394">
            <v>248.40690000000001</v>
          </cell>
          <cell r="F394">
            <v>248.4</v>
          </cell>
        </row>
        <row r="395">
          <cell r="A395" t="str">
            <v>001.09.00040</v>
          </cell>
          <cell r="B395" t="str">
            <v>Fornecimento e Instalação de Porta metálica de abrir em metalón</v>
          </cell>
          <cell r="C395" t="str">
            <v>M2</v>
          </cell>
          <cell r="D395">
            <v>1</v>
          </cell>
          <cell r="E395">
            <v>148.55690000000001</v>
          </cell>
          <cell r="F395">
            <v>148.55000000000001</v>
          </cell>
        </row>
        <row r="396">
          <cell r="A396" t="str">
            <v>001.09.00060</v>
          </cell>
          <cell r="B396" t="str">
            <v>Fornecimento e Instalação de Porta metálica de abrir em perfil metálico (cantoneiras e tees)</v>
          </cell>
          <cell r="C396" t="str">
            <v>M2</v>
          </cell>
          <cell r="D396">
            <v>1</v>
          </cell>
          <cell r="E396">
            <v>161.55690000000001</v>
          </cell>
          <cell r="F396">
            <v>161.55000000000001</v>
          </cell>
        </row>
        <row r="397">
          <cell r="A397" t="str">
            <v>001.09.00080</v>
          </cell>
          <cell r="B397" t="str">
            <v>Fornecimento e Instalação de Porta metálica de correr em chapa dobrada n 18</v>
          </cell>
          <cell r="C397" t="str">
            <v>M2</v>
          </cell>
          <cell r="D397">
            <v>1</v>
          </cell>
          <cell r="E397">
            <v>161.55690000000001</v>
          </cell>
          <cell r="F397">
            <v>161.55000000000001</v>
          </cell>
        </row>
        <row r="398">
          <cell r="A398" t="str">
            <v>001.09.00100</v>
          </cell>
          <cell r="B398" t="str">
            <v>Fornecimento e instalação de Porta metálica de correr em metalón</v>
          </cell>
          <cell r="C398" t="str">
            <v>M2</v>
          </cell>
          <cell r="D398">
            <v>1</v>
          </cell>
          <cell r="E398">
            <v>183.55690000000001</v>
          </cell>
          <cell r="F398">
            <v>183.55</v>
          </cell>
        </row>
        <row r="399">
          <cell r="A399" t="str">
            <v>001.09.00120</v>
          </cell>
          <cell r="B399" t="str">
            <v>Fornecimento e Instalação de Porta metálica de correr em perfil metálico (cantoneiras e tees)</v>
          </cell>
          <cell r="C399" t="str">
            <v>M2</v>
          </cell>
          <cell r="D399">
            <v>1</v>
          </cell>
          <cell r="E399">
            <v>168.55690000000001</v>
          </cell>
          <cell r="F399">
            <v>168.55</v>
          </cell>
        </row>
        <row r="400">
          <cell r="A400" t="str">
            <v>001.09.00140</v>
          </cell>
          <cell r="B400" t="str">
            <v>Fornecimento e Instalaçao de Porta metálica de de abrir em metalón com janela acoplada</v>
          </cell>
          <cell r="C400" t="str">
            <v>M2</v>
          </cell>
          <cell r="D400">
            <v>1</v>
          </cell>
          <cell r="E400">
            <v>101.0569</v>
          </cell>
          <cell r="F400">
            <v>101.05</v>
          </cell>
        </row>
        <row r="401">
          <cell r="A401" t="str">
            <v>001.09.00160</v>
          </cell>
          <cell r="B401" t="str">
            <v>Fornecimento e Instalação de Porta metálica de ( 2,00 x 2,60 ) m - 2 fls de abrir c/ vidro</v>
          </cell>
          <cell r="C401" t="str">
            <v>UN</v>
          </cell>
          <cell r="D401">
            <v>1</v>
          </cell>
          <cell r="E401">
            <v>782.54070000000002</v>
          </cell>
          <cell r="F401">
            <v>782.54</v>
          </cell>
        </row>
        <row r="402">
          <cell r="A402" t="str">
            <v>001.09.00180</v>
          </cell>
          <cell r="B402" t="str">
            <v>Porta metálica de enrolar em chapa de aço ondulada</v>
          </cell>
          <cell r="C402" t="str">
            <v>M2</v>
          </cell>
          <cell r="D402">
            <v>1</v>
          </cell>
          <cell r="E402">
            <v>88.125900000000001</v>
          </cell>
          <cell r="F402">
            <v>88.12</v>
          </cell>
        </row>
        <row r="403">
          <cell r="A403" t="str">
            <v>001.09.00200</v>
          </cell>
          <cell r="B403" t="str">
            <v>Janela metálica basculante em chapa dobrada n 18</v>
          </cell>
          <cell r="C403" t="str">
            <v>M2</v>
          </cell>
          <cell r="D403">
            <v>1</v>
          </cell>
          <cell r="E403">
            <v>229.27850000000001</v>
          </cell>
          <cell r="F403">
            <v>229.27</v>
          </cell>
        </row>
        <row r="404">
          <cell r="A404" t="str">
            <v>001.09.00220</v>
          </cell>
          <cell r="B404" t="str">
            <v>Janela metálica basculante em metalón</v>
          </cell>
          <cell r="C404" t="str">
            <v>M2</v>
          </cell>
          <cell r="D404">
            <v>1</v>
          </cell>
          <cell r="E404">
            <v>166.21850000000001</v>
          </cell>
          <cell r="F404">
            <v>166.21</v>
          </cell>
        </row>
        <row r="405">
          <cell r="A405" t="str">
            <v>001.09.00240</v>
          </cell>
          <cell r="B405" t="str">
            <v>Janela metálica basculante em perfil metálico (cantoneiras e tees)</v>
          </cell>
          <cell r="C405" t="str">
            <v>M2</v>
          </cell>
          <cell r="D405">
            <v>1</v>
          </cell>
          <cell r="E405">
            <v>166.21850000000001</v>
          </cell>
          <cell r="F405">
            <v>166.21</v>
          </cell>
        </row>
        <row r="406">
          <cell r="A406" t="str">
            <v>001.09.00260</v>
          </cell>
          <cell r="B406" t="str">
            <v>Janela metálica de correr em chapa de aço  dobrada n 18</v>
          </cell>
          <cell r="C406" t="str">
            <v>M2</v>
          </cell>
          <cell r="D406">
            <v>1</v>
          </cell>
          <cell r="E406">
            <v>194.27850000000001</v>
          </cell>
          <cell r="F406">
            <v>194.27</v>
          </cell>
        </row>
        <row r="407">
          <cell r="A407" t="str">
            <v>001.09.00280</v>
          </cell>
          <cell r="B407" t="str">
            <v>Janela metálica de correr em metalón</v>
          </cell>
          <cell r="C407" t="str">
            <v>M2</v>
          </cell>
          <cell r="D407">
            <v>1</v>
          </cell>
          <cell r="E407">
            <v>157.06190000000001</v>
          </cell>
          <cell r="F407">
            <v>157.06</v>
          </cell>
        </row>
        <row r="408">
          <cell r="A408" t="str">
            <v>001.09.00300</v>
          </cell>
          <cell r="B408" t="str">
            <v>Janela metálica de correr em perfis metálicos (cantoneiras e tees)</v>
          </cell>
          <cell r="C408" t="str">
            <v>M2</v>
          </cell>
          <cell r="D408">
            <v>1</v>
          </cell>
          <cell r="E408">
            <v>164.27850000000001</v>
          </cell>
          <cell r="F408">
            <v>164.27</v>
          </cell>
        </row>
        <row r="409">
          <cell r="A409" t="str">
            <v>001.09.00320</v>
          </cell>
          <cell r="B409" t="str">
            <v>Janela metálica maximar em chapa dobrada n 18</v>
          </cell>
          <cell r="C409" t="str">
            <v>M2</v>
          </cell>
          <cell r="D409">
            <v>1</v>
          </cell>
          <cell r="E409">
            <v>172.06190000000001</v>
          </cell>
          <cell r="F409">
            <v>172.06</v>
          </cell>
        </row>
        <row r="410">
          <cell r="A410" t="str">
            <v>001.09.00340</v>
          </cell>
          <cell r="B410" t="str">
            <v>Janela metálica maximar em metalón</v>
          </cell>
          <cell r="C410" t="str">
            <v>M2</v>
          </cell>
          <cell r="D410">
            <v>1</v>
          </cell>
          <cell r="E410">
            <v>172.06190000000001</v>
          </cell>
          <cell r="F410">
            <v>172.06</v>
          </cell>
        </row>
        <row r="411">
          <cell r="A411" t="str">
            <v>001.09.00360</v>
          </cell>
          <cell r="B411" t="str">
            <v>Janela metálica maximar em perfis metálicos (cantoneiras e tees)</v>
          </cell>
          <cell r="C411" t="str">
            <v>M2</v>
          </cell>
          <cell r="D411">
            <v>1</v>
          </cell>
          <cell r="E411">
            <v>181.06190000000001</v>
          </cell>
          <cell r="F411">
            <v>181.06</v>
          </cell>
        </row>
        <row r="412">
          <cell r="A412" t="str">
            <v>001.09.00380</v>
          </cell>
          <cell r="B412" t="str">
            <v>Janela metálica veneziana em metalon</v>
          </cell>
          <cell r="C412" t="str">
            <v>M2</v>
          </cell>
          <cell r="D412">
            <v>1</v>
          </cell>
          <cell r="E412">
            <v>142.06190000000001</v>
          </cell>
          <cell r="F412">
            <v>142.06</v>
          </cell>
        </row>
        <row r="413">
          <cell r="A413" t="str">
            <v>001.09.00400</v>
          </cell>
          <cell r="B413" t="str">
            <v>Janela metálica fixa para vidro em chapa dobrada</v>
          </cell>
          <cell r="C413" t="str">
            <v>M2</v>
          </cell>
          <cell r="D413">
            <v>1</v>
          </cell>
          <cell r="E413">
            <v>197.06190000000001</v>
          </cell>
          <cell r="F413">
            <v>197.06</v>
          </cell>
        </row>
        <row r="414">
          <cell r="A414" t="str">
            <v>001.09.00420</v>
          </cell>
          <cell r="B414" t="str">
            <v>Portas ou grades para celas, conforme projeto</v>
          </cell>
          <cell r="C414" t="str">
            <v>M2</v>
          </cell>
          <cell r="D414">
            <v>1</v>
          </cell>
          <cell r="E414">
            <v>217.1139</v>
          </cell>
          <cell r="F414">
            <v>217.11</v>
          </cell>
        </row>
        <row r="415">
          <cell r="A415" t="str">
            <v>001.09.00440</v>
          </cell>
          <cell r="B415" t="str">
            <v>Janela metálica tipo grade de ferro de 1/2 pol. espaçados a cada 15 cm incl. tela de arame sobreposta, j3-120x50 cm</v>
          </cell>
          <cell r="C415" t="str">
            <v>UN</v>
          </cell>
          <cell r="D415">
            <v>1</v>
          </cell>
          <cell r="E415">
            <v>235.4743</v>
          </cell>
          <cell r="F415">
            <v>235.47</v>
          </cell>
        </row>
        <row r="416">
          <cell r="A416" t="str">
            <v>001.09.00460</v>
          </cell>
          <cell r="B416" t="str">
            <v>Janela metálica de chapa dobrada n.18 tipo grade fixa inclusive ferragens e tela mosquiteiro</v>
          </cell>
          <cell r="C416" t="str">
            <v>M2</v>
          </cell>
          <cell r="D416">
            <v>1</v>
          </cell>
          <cell r="E416">
            <v>141.77850000000001</v>
          </cell>
          <cell r="F416">
            <v>141.77000000000001</v>
          </cell>
        </row>
        <row r="417">
          <cell r="A417" t="str">
            <v>001.09.00480</v>
          </cell>
          <cell r="B417" t="str">
            <v>Janela metálica de correr em metalón com tela</v>
          </cell>
          <cell r="C417" t="str">
            <v>M2</v>
          </cell>
          <cell r="D417">
            <v>1</v>
          </cell>
          <cell r="E417">
            <v>158.9177</v>
          </cell>
          <cell r="F417">
            <v>158.91</v>
          </cell>
        </row>
        <row r="418">
          <cell r="A418" t="str">
            <v>001.09.00500</v>
          </cell>
          <cell r="B418" t="str">
            <v>Portão metálico tipo grade em ferro de 1/2 pol espaçados a cada 15 cm conf. modelo, p5-90x210 cm</v>
          </cell>
          <cell r="C418" t="str">
            <v>UN</v>
          </cell>
          <cell r="D418">
            <v>1</v>
          </cell>
          <cell r="E418">
            <v>269.29759999999999</v>
          </cell>
          <cell r="F418">
            <v>269.29000000000002</v>
          </cell>
        </row>
        <row r="419">
          <cell r="A419" t="str">
            <v>001.09.00520</v>
          </cell>
          <cell r="B419" t="str">
            <v>Gradil  de ferro metalón 20x20 mm</v>
          </cell>
          <cell r="C419" t="str">
            <v>M2</v>
          </cell>
          <cell r="D419">
            <v>1</v>
          </cell>
          <cell r="E419">
            <v>78.700699999999998</v>
          </cell>
          <cell r="F419">
            <v>78.7</v>
          </cell>
        </row>
        <row r="420">
          <cell r="A420" t="str">
            <v>001.09.00540</v>
          </cell>
          <cell r="B420" t="str">
            <v>Portão de ferro metalon  30x20mm</v>
          </cell>
          <cell r="C420" t="str">
            <v>M2</v>
          </cell>
          <cell r="D420">
            <v>1</v>
          </cell>
          <cell r="E420">
            <v>54.727699999999999</v>
          </cell>
          <cell r="F420">
            <v>54.72</v>
          </cell>
        </row>
        <row r="421">
          <cell r="A421" t="str">
            <v>001.09.00560</v>
          </cell>
          <cell r="B421" t="str">
            <v>Grades de proteção - chapa 2 x 1 cm</v>
          </cell>
          <cell r="C421" t="str">
            <v>M2</v>
          </cell>
          <cell r="D421">
            <v>1</v>
          </cell>
          <cell r="E421">
            <v>69.778499999999994</v>
          </cell>
          <cell r="F421">
            <v>69.77</v>
          </cell>
        </row>
        <row r="422">
          <cell r="A422" t="str">
            <v>001.09.00580</v>
          </cell>
          <cell r="B422" t="str">
            <v>Portão metálico em chapa dobrada com fechamento em chapa lisa, inclusive ferragens</v>
          </cell>
          <cell r="C422" t="str">
            <v>M2</v>
          </cell>
          <cell r="D422">
            <v>1</v>
          </cell>
          <cell r="E422">
            <v>88.478499999999997</v>
          </cell>
          <cell r="F422">
            <v>88.47</v>
          </cell>
        </row>
        <row r="423">
          <cell r="A423" t="str">
            <v>001.09.00600</v>
          </cell>
          <cell r="B423" t="str">
            <v>Corrimão metálico de ferro ( 3 x 2 cm ) h=0,80m</v>
          </cell>
          <cell r="C423" t="str">
            <v>ML</v>
          </cell>
          <cell r="D423">
            <v>1</v>
          </cell>
          <cell r="E423">
            <v>59.278500000000001</v>
          </cell>
          <cell r="F423">
            <v>59.27</v>
          </cell>
        </row>
        <row r="424">
          <cell r="A424" t="str">
            <v>001.09.00620</v>
          </cell>
          <cell r="B424" t="str">
            <v>Portão metálico em chapa lisa vincada c/ requadro em perfil de ferro simples, inclusive ferragens e fechadura</v>
          </cell>
          <cell r="C424" t="str">
            <v>M2</v>
          </cell>
          <cell r="D424">
            <v>1</v>
          </cell>
          <cell r="E424">
            <v>103.9177</v>
          </cell>
          <cell r="F424">
            <v>103.91</v>
          </cell>
        </row>
        <row r="425">
          <cell r="A425" t="str">
            <v>001.09.00640</v>
          </cell>
          <cell r="B425" t="str">
            <v>Alçapão metálico em chapa galvanizada</v>
          </cell>
          <cell r="C425" t="str">
            <v>M2</v>
          </cell>
          <cell r="D425">
            <v>1</v>
          </cell>
          <cell r="E425">
            <v>248.40690000000001</v>
          </cell>
          <cell r="F425">
            <v>248.4</v>
          </cell>
        </row>
        <row r="426">
          <cell r="A426" t="str">
            <v>001.09.00660</v>
          </cell>
          <cell r="B426" t="str">
            <v>Fornecimento e Instalação de Batente ou guarnição metálica para vão de ( 0,80 x 2,10 ) m</v>
          </cell>
          <cell r="C426" t="str">
            <v>UN</v>
          </cell>
          <cell r="D426">
            <v>1</v>
          </cell>
          <cell r="E426">
            <v>61.561900000000001</v>
          </cell>
          <cell r="F426">
            <v>61.56</v>
          </cell>
        </row>
        <row r="427">
          <cell r="A427" t="str">
            <v>001.09.00680</v>
          </cell>
          <cell r="B427" t="str">
            <v>Fornecimento e Instalação de Batente ou guarnição metálica para vão de ( 1,20 x 2,10 ) m</v>
          </cell>
          <cell r="C427" t="str">
            <v>UN</v>
          </cell>
          <cell r="D427">
            <v>1</v>
          </cell>
          <cell r="E427">
            <v>66.4499</v>
          </cell>
          <cell r="F427">
            <v>66.44</v>
          </cell>
        </row>
        <row r="428">
          <cell r="A428" t="str">
            <v>001.09.00700</v>
          </cell>
          <cell r="B428" t="str">
            <v>Fornecimento e Instalação de Batente ou guarnição metálica para vão de ( 1,50 x 2,10 ) m</v>
          </cell>
          <cell r="C428" t="str">
            <v>UN</v>
          </cell>
          <cell r="D428">
            <v>1</v>
          </cell>
          <cell r="E428">
            <v>70.347700000000003</v>
          </cell>
          <cell r="F428">
            <v>70.34</v>
          </cell>
        </row>
        <row r="429">
          <cell r="A429" t="str">
            <v>001.09.00720</v>
          </cell>
          <cell r="B429" t="str">
            <v>Fornecimento e Instalação de Batente ou guarnição metálica para vão de ( 1,80 x 2,10 ) m</v>
          </cell>
          <cell r="C429" t="str">
            <v>UN</v>
          </cell>
          <cell r="D429">
            <v>1</v>
          </cell>
          <cell r="E429">
            <v>74.245500000000007</v>
          </cell>
          <cell r="F429">
            <v>74.239999999999995</v>
          </cell>
        </row>
        <row r="430">
          <cell r="A430" t="str">
            <v>001.09.00740</v>
          </cell>
          <cell r="B430" t="str">
            <v>Fornecimento e Instalação de Porta  de ferro em perfil metálico - 0,80x2,10m - padrão comercial</v>
          </cell>
          <cell r="C430" t="str">
            <v>UN</v>
          </cell>
          <cell r="D430">
            <v>1</v>
          </cell>
          <cell r="E430">
            <v>117.3069</v>
          </cell>
          <cell r="F430">
            <v>117.3</v>
          </cell>
        </row>
        <row r="431">
          <cell r="A431" t="str">
            <v>001.09.00760</v>
          </cell>
          <cell r="B431" t="str">
            <v>Fornecimento e Instalação de Porta  de ferro em perfis metalicos - 0,70x2,10m - padrão comercial</v>
          </cell>
          <cell r="C431" t="str">
            <v>UN</v>
          </cell>
          <cell r="D431">
            <v>1</v>
          </cell>
          <cell r="E431">
            <v>117.3069</v>
          </cell>
          <cell r="F431">
            <v>117.3</v>
          </cell>
        </row>
        <row r="432">
          <cell r="A432" t="str">
            <v>001.09.00770</v>
          </cell>
          <cell r="B432" t="str">
            <v>Fornecimento e Instalação de Porta  de ferro em perfil metálico - 0,60x2,10m - padrão comercial</v>
          </cell>
          <cell r="C432" t="str">
            <v>un</v>
          </cell>
          <cell r="D432">
            <v>1</v>
          </cell>
          <cell r="E432">
            <v>132.46690000000001</v>
          </cell>
          <cell r="F432">
            <v>132.46</v>
          </cell>
        </row>
        <row r="433">
          <cell r="A433" t="str">
            <v>001.09.00780</v>
          </cell>
          <cell r="B433" t="str">
            <v>Fornecimento e Instalação de Porta de Ferro de Correr Em Perfil Metálico Tipo Mosaico Quadriculado, 4 Folhas, Dim. 2.00 x 2.13 Req. 13 Chapa 22 - Padrão Comercial</v>
          </cell>
          <cell r="C433" t="str">
            <v>m2</v>
          </cell>
          <cell r="D433">
            <v>1</v>
          </cell>
          <cell r="E433">
            <v>241.42850000000001</v>
          </cell>
          <cell r="F433">
            <v>241.42</v>
          </cell>
        </row>
        <row r="434">
          <cell r="A434" t="str">
            <v>001.09.00790</v>
          </cell>
          <cell r="B434" t="str">
            <v>Fornecimento e Instalação de Porta de ferro tipo veneziana - 0,80x2,10m - padrão comercial</v>
          </cell>
          <cell r="C434" t="str">
            <v>un</v>
          </cell>
          <cell r="D434">
            <v>1</v>
          </cell>
          <cell r="E434">
            <v>132.46690000000001</v>
          </cell>
          <cell r="F434">
            <v>132.46</v>
          </cell>
        </row>
        <row r="435">
          <cell r="A435" t="str">
            <v>001.09.00800</v>
          </cell>
          <cell r="B435" t="str">
            <v>Fornecimento e Instalação de Porta de ferro tipo veneziana - 0,70x2,10m - padrão comercial</v>
          </cell>
          <cell r="C435" t="str">
            <v>UN</v>
          </cell>
          <cell r="D435">
            <v>1</v>
          </cell>
          <cell r="E435">
            <v>132.46690000000001</v>
          </cell>
          <cell r="F435">
            <v>132.46</v>
          </cell>
        </row>
        <row r="436">
          <cell r="A436" t="str">
            <v>001.09.00805</v>
          </cell>
          <cell r="B436" t="str">
            <v>Fornecimento e Instalação de Porta de ferro tipo veneziana - 0,60x2,10m - padrão comercial</v>
          </cell>
          <cell r="C436" t="str">
            <v>un</v>
          </cell>
          <cell r="D436">
            <v>1</v>
          </cell>
          <cell r="E436">
            <v>132.46690000000001</v>
          </cell>
          <cell r="F436">
            <v>132.46</v>
          </cell>
        </row>
        <row r="437">
          <cell r="A437" t="str">
            <v>001.09.00820</v>
          </cell>
          <cell r="B437" t="str">
            <v>Fornecimento e Instalação de Janela de ferro em perfis metálicos - basculante com grade - padrão comercial</v>
          </cell>
          <cell r="C437" t="str">
            <v>M2</v>
          </cell>
          <cell r="D437">
            <v>1</v>
          </cell>
          <cell r="E437">
            <v>229.27850000000001</v>
          </cell>
          <cell r="F437">
            <v>229.27</v>
          </cell>
        </row>
        <row r="438">
          <cell r="A438" t="str">
            <v>001.09.00825</v>
          </cell>
          <cell r="B438" t="str">
            <v>Fornecimento e Instalação de Janela Tipo Vitro Basculante com Grade Xadrez 0.40 x 0.40 cm, batente e = 12 cm chapa 22 - Padrão Comercial</v>
          </cell>
          <cell r="C438" t="str">
            <v>m2</v>
          </cell>
          <cell r="D438">
            <v>1</v>
          </cell>
          <cell r="E438">
            <v>166.47649999999999</v>
          </cell>
          <cell r="F438">
            <v>166.47</v>
          </cell>
        </row>
        <row r="439">
          <cell r="A439" t="str">
            <v>001.09.00826</v>
          </cell>
          <cell r="B439" t="str">
            <v>Fornecimento e Instalação de Janela Tipo Vitro Basculante com Grade Xadrez 0.40 x 0.60 cm Batente e = 12 cm Chapa 22 - Padrão Comercial</v>
          </cell>
          <cell r="C439" t="str">
            <v>m2</v>
          </cell>
          <cell r="D439">
            <v>1</v>
          </cell>
          <cell r="E439">
            <v>166.47649999999999</v>
          </cell>
          <cell r="F439">
            <v>166.47</v>
          </cell>
        </row>
        <row r="440">
          <cell r="A440" t="str">
            <v>001.09.00830</v>
          </cell>
          <cell r="B440" t="str">
            <v>Fornecimento e Instalação de Janela Tipo Vitro Maxim-ar 1.00 x 0.60 m c/ Grade Xadrez, Batente E = 12 cm, Chapa 22  - Padrão Comercial</v>
          </cell>
          <cell r="C440" t="str">
            <v>m2</v>
          </cell>
          <cell r="D440">
            <v>1</v>
          </cell>
          <cell r="E440">
            <v>214.70650000000001</v>
          </cell>
          <cell r="F440">
            <v>214.7</v>
          </cell>
        </row>
        <row r="441">
          <cell r="A441" t="str">
            <v>001.09.00840</v>
          </cell>
          <cell r="B441" t="str">
            <v>Fornecimento e Instalação de Janela de ferro em perfis metálicos - de correr com grade  - padrão comercial</v>
          </cell>
          <cell r="C441" t="str">
            <v>m2</v>
          </cell>
          <cell r="D441">
            <v>1</v>
          </cell>
          <cell r="E441">
            <v>157.06190000000001</v>
          </cell>
          <cell r="F441">
            <v>157.06</v>
          </cell>
        </row>
        <row r="442">
          <cell r="A442" t="str">
            <v>001.09.00845</v>
          </cell>
          <cell r="B442" t="str">
            <v>Fornecimento e Instalação de Janela Tipo Vitro de Correr com Caixilho Fixo 1.20 x 1.00 m c/ Grade, Batente E = 12 cm, Chapa 22 4 Folhas - Padrão Comercial</v>
          </cell>
          <cell r="C442" t="str">
            <v>m2</v>
          </cell>
          <cell r="D442">
            <v>1</v>
          </cell>
          <cell r="E442">
            <v>128.8065</v>
          </cell>
          <cell r="F442">
            <v>128.80000000000001</v>
          </cell>
        </row>
        <row r="443">
          <cell r="A443" t="str">
            <v>001.09.00846</v>
          </cell>
          <cell r="B443" t="str">
            <v>Fornecimento e Instalação de Janela Tipo Vitro de Correr com Caixilho Fixo 1.50 x 1.00 m c/ Grade, Batente E = 12 cm, Chapa 22 4 Folhas - Padrão Comercial</v>
          </cell>
          <cell r="C443" t="str">
            <v>m2</v>
          </cell>
          <cell r="D443">
            <v>1</v>
          </cell>
          <cell r="E443">
            <v>118.6765</v>
          </cell>
          <cell r="F443">
            <v>118.67</v>
          </cell>
        </row>
        <row r="444">
          <cell r="A444" t="str">
            <v>001.09.00848</v>
          </cell>
          <cell r="B444" t="str">
            <v>Fornecimento e Instalação de Janela Tipo Vitro de Correr com Caixilho Fixo 2.00 x 1.00 m s/ Grade, Batente e= 12 cm Chapa 22, 4 Folhas - Padrão Comercial</v>
          </cell>
          <cell r="C444" t="str">
            <v>m2</v>
          </cell>
          <cell r="D444">
            <v>1</v>
          </cell>
          <cell r="E444">
            <v>113.2265</v>
          </cell>
          <cell r="F444">
            <v>113.22</v>
          </cell>
        </row>
        <row r="445">
          <cell r="A445" t="str">
            <v>001.09.00850</v>
          </cell>
          <cell r="B445" t="str">
            <v>Fornecimento e Instalação de Janela Tipo Vitro de Correr com Caixilho Fixo 1.50 x 1.20 m c/ Grade, Batente E = 12 cm, Chapa 22 4 Folhas - Padrão Comercial</v>
          </cell>
          <cell r="C445" t="str">
            <v>m2</v>
          </cell>
          <cell r="D445">
            <v>1</v>
          </cell>
          <cell r="E445">
            <v>110.8265</v>
          </cell>
          <cell r="F445">
            <v>110.82</v>
          </cell>
        </row>
        <row r="446">
          <cell r="A446" t="str">
            <v>001.09.00860</v>
          </cell>
          <cell r="B446" t="str">
            <v>Fornecimento e Instalação de Janela metálica tipo veneziana de correr com grade - padrão comercial</v>
          </cell>
          <cell r="C446" t="str">
            <v>m2</v>
          </cell>
          <cell r="D446">
            <v>1</v>
          </cell>
          <cell r="E446">
            <v>157.06190000000001</v>
          </cell>
          <cell r="F446">
            <v>157.06</v>
          </cell>
        </row>
        <row r="447">
          <cell r="A447" t="str">
            <v>001.09.00880</v>
          </cell>
          <cell r="B447" t="str">
            <v>Porta de madeira tipo solidor inclus. guarnições, batentes e dobradiças, (0.60 x 2.10 m)</v>
          </cell>
          <cell r="C447" t="str">
            <v>UN</v>
          </cell>
          <cell r="D447">
            <v>1</v>
          </cell>
          <cell r="E447">
            <v>86.534000000000006</v>
          </cell>
          <cell r="F447">
            <v>86.53</v>
          </cell>
        </row>
        <row r="448">
          <cell r="A448" t="str">
            <v>001.09.00900</v>
          </cell>
          <cell r="B448" t="str">
            <v>Porta de madeira tipo solidor inclus. guarnições, batentes e dobradiças, (0.70 x 2.10 m)</v>
          </cell>
          <cell r="C448" t="str">
            <v>UN</v>
          </cell>
          <cell r="D448">
            <v>1</v>
          </cell>
          <cell r="E448">
            <v>87.055000000000007</v>
          </cell>
          <cell r="F448">
            <v>87.05</v>
          </cell>
        </row>
        <row r="449">
          <cell r="A449" t="str">
            <v>001.09.00920</v>
          </cell>
          <cell r="B449" t="str">
            <v>Porta de madeira tipo solidor inclus. guarnições, batentes e dobradiças, (0.80 x 2.10 m)</v>
          </cell>
          <cell r="C449" t="str">
            <v>UN</v>
          </cell>
          <cell r="D449">
            <v>1</v>
          </cell>
          <cell r="E449">
            <v>87.305999999999997</v>
          </cell>
          <cell r="F449">
            <v>87.3</v>
          </cell>
        </row>
        <row r="450">
          <cell r="A450" t="str">
            <v>001.09.00940</v>
          </cell>
          <cell r="B450" t="str">
            <v>Porta de madeira tipo solidor inclus. guarnições, batentes e dobradiças, (0.90 x 2.10 m)</v>
          </cell>
          <cell r="C450" t="str">
            <v>un</v>
          </cell>
          <cell r="D450">
            <v>1</v>
          </cell>
          <cell r="E450">
            <v>88.096999999999994</v>
          </cell>
          <cell r="F450">
            <v>88.09</v>
          </cell>
        </row>
        <row r="451">
          <cell r="A451" t="str">
            <v>001.09.00960</v>
          </cell>
          <cell r="B451" t="str">
            <v>Porta de madeira tipo solidor inclus. guarnições, batentes e dobradiças, (0.60 x 1.80 m)</v>
          </cell>
          <cell r="C451" t="str">
            <v>UN</v>
          </cell>
          <cell r="D451">
            <v>1</v>
          </cell>
          <cell r="E451">
            <v>80.281999999999996</v>
          </cell>
          <cell r="F451">
            <v>80.28</v>
          </cell>
        </row>
        <row r="452">
          <cell r="A452" t="str">
            <v>001.09.00980</v>
          </cell>
          <cell r="B452" t="str">
            <v>Porta de madeira tipo solidor inclus. guarnições, batentes e dobradiças, (0.60 x 1.60 m)</v>
          </cell>
          <cell r="C452" t="str">
            <v>UN</v>
          </cell>
          <cell r="D452">
            <v>1</v>
          </cell>
          <cell r="E452">
            <v>82.366</v>
          </cell>
          <cell r="F452">
            <v>82.36</v>
          </cell>
        </row>
        <row r="453">
          <cell r="A453" t="str">
            <v>001.09.01000</v>
          </cell>
          <cell r="B453" t="str">
            <v>Porta de madeira tipo solidor inclus. guarnições, batentes e dobradiças, (1.00 x 2.00 m)</v>
          </cell>
          <cell r="C453" t="str">
            <v>UN</v>
          </cell>
          <cell r="D453">
            <v>1</v>
          </cell>
          <cell r="E453">
            <v>92.798000000000002</v>
          </cell>
          <cell r="F453">
            <v>92.79</v>
          </cell>
        </row>
        <row r="454">
          <cell r="A454" t="str">
            <v>001.09.01020</v>
          </cell>
          <cell r="B454" t="str">
            <v>Porta de madeira tipo solidor inclus. guarnições, batentes e dobradiças, (1.60 x 2.10 m)</v>
          </cell>
          <cell r="C454" t="str">
            <v>UN</v>
          </cell>
          <cell r="D454">
            <v>1</v>
          </cell>
          <cell r="E454">
            <v>129.95599999999999</v>
          </cell>
          <cell r="F454">
            <v>129.94999999999999</v>
          </cell>
        </row>
        <row r="455">
          <cell r="A455" t="str">
            <v>001.09.01040</v>
          </cell>
          <cell r="B455" t="str">
            <v>Porta de madeira tipo solidor inclus. guarnições, batentes e dobradiças, (0.60 x 0.90 m)</v>
          </cell>
          <cell r="C455" t="str">
            <v>UN</v>
          </cell>
          <cell r="D455">
            <v>1</v>
          </cell>
          <cell r="E455">
            <v>77.251000000000005</v>
          </cell>
          <cell r="F455">
            <v>77.25</v>
          </cell>
        </row>
        <row r="456">
          <cell r="A456" t="str">
            <v>001.09.01060</v>
          </cell>
          <cell r="B456" t="str">
            <v>Porta de madeira tipo almofadada inclusive guarnições, batentes e dobradiças (0.60 x 2.10 m)</v>
          </cell>
          <cell r="C456" t="str">
            <v>UN</v>
          </cell>
          <cell r="D456">
            <v>1</v>
          </cell>
          <cell r="E456">
            <v>105.864</v>
          </cell>
          <cell r="F456">
            <v>105.86</v>
          </cell>
        </row>
        <row r="457">
          <cell r="A457" t="str">
            <v>001.09.01080</v>
          </cell>
          <cell r="B457" t="str">
            <v>Porta de madeira tipo almofadada inclusive guarnições, batentes e dobradiças (0.70 x 2.10 m)</v>
          </cell>
          <cell r="C457" t="str">
            <v>UN</v>
          </cell>
          <cell r="D457">
            <v>1</v>
          </cell>
          <cell r="E457">
            <v>106.315</v>
          </cell>
          <cell r="F457">
            <v>106.31</v>
          </cell>
        </row>
        <row r="458">
          <cell r="A458" t="str">
            <v>001.09.01100</v>
          </cell>
          <cell r="B458" t="str">
            <v>Porta de madeira tipo almofadada inclusive guarnições, batentes e dobradiças (0.80 x 2.10 m)</v>
          </cell>
          <cell r="C458" t="str">
            <v>UN</v>
          </cell>
          <cell r="D458">
            <v>1</v>
          </cell>
          <cell r="E458">
            <v>102.206</v>
          </cell>
          <cell r="F458">
            <v>102.2</v>
          </cell>
        </row>
        <row r="459">
          <cell r="A459" t="str">
            <v>001.09.01120</v>
          </cell>
          <cell r="B459" t="str">
            <v>Porta de madeira tipo almofadada inclusive guarnições, batentes e dobradiças (0.90 x 2.10 m)</v>
          </cell>
          <cell r="C459" t="str">
            <v>UN</v>
          </cell>
          <cell r="D459">
            <v>1</v>
          </cell>
          <cell r="E459">
            <v>107.217</v>
          </cell>
          <cell r="F459">
            <v>107.21</v>
          </cell>
        </row>
        <row r="460">
          <cell r="A460" t="str">
            <v>001.09.01140</v>
          </cell>
          <cell r="B460" t="str">
            <v>Porta de madeira tipo almofadada inclusive guarnições, batentes e dobradiças (2.00 x 2.10 m)</v>
          </cell>
          <cell r="C460" t="str">
            <v>UN</v>
          </cell>
          <cell r="D460">
            <v>1</v>
          </cell>
          <cell r="E460">
            <v>145.61179999999999</v>
          </cell>
          <cell r="F460">
            <v>145.61000000000001</v>
          </cell>
        </row>
        <row r="461">
          <cell r="A461" t="str">
            <v>001.09.01160</v>
          </cell>
          <cell r="B461" t="str">
            <v>Porta interna de madeira semi-oca incl. guarnições, batentes e dobradiças - (0,60x2,10)m - 1 fl.</v>
          </cell>
          <cell r="C461" t="str">
            <v>UN</v>
          </cell>
          <cell r="D461">
            <v>1</v>
          </cell>
          <cell r="E461">
            <v>183.22399999999999</v>
          </cell>
          <cell r="F461">
            <v>183.22</v>
          </cell>
        </row>
        <row r="462">
          <cell r="A462" t="str">
            <v>001.09.01180</v>
          </cell>
          <cell r="B462" t="str">
            <v>Porta interna de madeira semi-oca incl. guarnições, batentes e dobradiças - (0,70x2,10)m - 1 fl.</v>
          </cell>
          <cell r="C462" t="str">
            <v>UN</v>
          </cell>
          <cell r="D462">
            <v>1</v>
          </cell>
          <cell r="E462">
            <v>183.22399999999999</v>
          </cell>
          <cell r="F462">
            <v>183.22</v>
          </cell>
        </row>
        <row r="463">
          <cell r="A463" t="str">
            <v>001.09.01200</v>
          </cell>
          <cell r="B463" t="str">
            <v>Porta interna de madeira semi-oca incl. guarnições, batentes e dobradiças - (0,80x2,10)m - 1 fl.</v>
          </cell>
          <cell r="C463" t="str">
            <v>UN</v>
          </cell>
          <cell r="D463">
            <v>1</v>
          </cell>
          <cell r="E463">
            <v>189.70599999999999</v>
          </cell>
          <cell r="F463">
            <v>189.7</v>
          </cell>
        </row>
        <row r="464">
          <cell r="A464" t="str">
            <v>001.09.01220</v>
          </cell>
          <cell r="B464" t="str">
            <v>Porta interna de madeira semi-oca incl. guarnições, batentes e dobradiças - (1,20x2,10)m - 2 fls.</v>
          </cell>
          <cell r="C464" t="str">
            <v>UN</v>
          </cell>
          <cell r="D464">
            <v>1</v>
          </cell>
          <cell r="E464">
            <v>320.72199999999998</v>
          </cell>
          <cell r="F464">
            <v>320.72000000000003</v>
          </cell>
        </row>
        <row r="465">
          <cell r="A465" t="str">
            <v>001.09.01240</v>
          </cell>
          <cell r="B465" t="str">
            <v>Porta interna de madeira semi-oca incl. guarnições, batentes e dobradiças - (1,60x2,10)m - 2 fls.</v>
          </cell>
          <cell r="C465" t="str">
            <v>UN</v>
          </cell>
          <cell r="D465">
            <v>1</v>
          </cell>
          <cell r="E465">
            <v>332.72399999999999</v>
          </cell>
          <cell r="F465">
            <v>332.72</v>
          </cell>
        </row>
        <row r="466">
          <cell r="A466" t="str">
            <v>001.09.01260</v>
          </cell>
          <cell r="B466" t="str">
            <v>Porta interna de madeira semi-oca incl. guarnições, batentes e dobradiças - (0,60x1,80)m - 2 fls.</v>
          </cell>
          <cell r="C466" t="str">
            <v>UN</v>
          </cell>
          <cell r="D466">
            <v>1</v>
          </cell>
          <cell r="E466">
            <v>125.45399999999999</v>
          </cell>
          <cell r="F466">
            <v>125.45</v>
          </cell>
        </row>
        <row r="467">
          <cell r="A467" t="str">
            <v>001.09.01280</v>
          </cell>
          <cell r="B467" t="str">
            <v>Porta lisa folheada em laminado plástico tipo formiplac ou similar inclusive batente metálico</v>
          </cell>
          <cell r="C467" t="str">
            <v>M2</v>
          </cell>
          <cell r="D467">
            <v>1</v>
          </cell>
          <cell r="E467">
            <v>117.0343</v>
          </cell>
          <cell r="F467">
            <v>117.03</v>
          </cell>
        </row>
        <row r="468">
          <cell r="A468" t="str">
            <v>001.09.01300</v>
          </cell>
          <cell r="B468" t="str">
            <v>Caixilho de madeira p/ paineis</v>
          </cell>
          <cell r="C468" t="str">
            <v>M2</v>
          </cell>
          <cell r="D468">
            <v>1</v>
          </cell>
          <cell r="E468">
            <v>98.556899999999999</v>
          </cell>
          <cell r="F468">
            <v>98.55</v>
          </cell>
        </row>
        <row r="469">
          <cell r="A469" t="str">
            <v>001.09.01320</v>
          </cell>
          <cell r="B469" t="str">
            <v>Porta de madeira tipo mexicana, inclusive guarnição, batente e dobradiça ( 0,70 x 2,10m )</v>
          </cell>
          <cell r="C469" t="str">
            <v>UN</v>
          </cell>
          <cell r="D469">
            <v>1</v>
          </cell>
          <cell r="E469">
            <v>240.315</v>
          </cell>
          <cell r="F469">
            <v>240.31</v>
          </cell>
        </row>
        <row r="470">
          <cell r="A470" t="str">
            <v>001.09.01340</v>
          </cell>
          <cell r="B470" t="str">
            <v>Porta de madeira tipo mexicana, inclusive guarnição, batente e dobradiça ( 0,80 x 2,10m )</v>
          </cell>
          <cell r="C470" t="str">
            <v>UN</v>
          </cell>
          <cell r="D470">
            <v>1</v>
          </cell>
          <cell r="E470">
            <v>236.20599999999999</v>
          </cell>
          <cell r="F470">
            <v>236.2</v>
          </cell>
        </row>
        <row r="471">
          <cell r="A471" t="str">
            <v>001.09.01360</v>
          </cell>
          <cell r="B471" t="str">
            <v>Porta de madeira prensada, tipo solidor, revestida com fórmica branca, inclusive guarnições, ferragem e fechadura,  0.80 x 210 m</v>
          </cell>
          <cell r="C471" t="str">
            <v>UN</v>
          </cell>
          <cell r="D471">
            <v>1</v>
          </cell>
          <cell r="E471">
            <v>232.59950000000001</v>
          </cell>
          <cell r="F471">
            <v>232.59</v>
          </cell>
        </row>
        <row r="472">
          <cell r="A472" t="str">
            <v>001.09.01380</v>
          </cell>
          <cell r="B472" t="str">
            <v>Janela de madeira tipo veneziana com vidro</v>
          </cell>
          <cell r="C472" t="str">
            <v>M2</v>
          </cell>
          <cell r="D472">
            <v>1</v>
          </cell>
          <cell r="E472">
            <v>189.08690000000001</v>
          </cell>
          <cell r="F472">
            <v>189.08</v>
          </cell>
        </row>
        <row r="473">
          <cell r="A473" t="str">
            <v>001.09.01400</v>
          </cell>
          <cell r="B473" t="str">
            <v>Acabamento de esquadrias de ferro de correr</v>
          </cell>
          <cell r="C473" t="str">
            <v>M2</v>
          </cell>
          <cell r="D473">
            <v>1</v>
          </cell>
          <cell r="E473">
            <v>30.601800000000001</v>
          </cell>
          <cell r="F473">
            <v>30.6</v>
          </cell>
        </row>
        <row r="474">
          <cell r="A474" t="str">
            <v>001.09.01420</v>
          </cell>
          <cell r="B474" t="str">
            <v>Fechadura c/ chave central, maçaneta tipo copo, conjunto completo p/portas de entrada</v>
          </cell>
          <cell r="C474" t="str">
            <v>UN</v>
          </cell>
          <cell r="D474">
            <v>1</v>
          </cell>
          <cell r="E474">
            <v>23.082000000000001</v>
          </cell>
          <cell r="F474">
            <v>23.08</v>
          </cell>
        </row>
        <row r="475">
          <cell r="A475" t="str">
            <v>001.09.01440</v>
          </cell>
          <cell r="B475" t="str">
            <v>Fechadura c/ chave central, maçaneta tipo copo, conjunto completo p/portas de comunicacao</v>
          </cell>
          <cell r="C475" t="str">
            <v>UN</v>
          </cell>
          <cell r="D475">
            <v>1</v>
          </cell>
          <cell r="E475">
            <v>18.922000000000001</v>
          </cell>
          <cell r="F475">
            <v>18.920000000000002</v>
          </cell>
        </row>
        <row r="476">
          <cell r="A476" t="str">
            <v>001.09.01460</v>
          </cell>
          <cell r="B476" t="str">
            <v>Fechadura c/ chave central, maçaneta tipo copo, conjunto completo p/portas de banheiro</v>
          </cell>
          <cell r="C476" t="str">
            <v>UN</v>
          </cell>
          <cell r="D476">
            <v>1</v>
          </cell>
          <cell r="E476">
            <v>18.922000000000001</v>
          </cell>
          <cell r="F476">
            <v>18.920000000000002</v>
          </cell>
        </row>
        <row r="477">
          <cell r="A477" t="str">
            <v>001.09.01480</v>
          </cell>
          <cell r="B477" t="str">
            <v>Fechadura de embutir c/ cilindro lingueta de 2 voltas trinco de latão c/02 chaves p/ porta de entrada compl. c/ espelho e maçaneta, tipo leve</v>
          </cell>
          <cell r="C477" t="str">
            <v>UN</v>
          </cell>
          <cell r="D477">
            <v>1</v>
          </cell>
          <cell r="E477">
            <v>65.081999999999994</v>
          </cell>
          <cell r="F477">
            <v>65.08</v>
          </cell>
        </row>
        <row r="478">
          <cell r="A478" t="str">
            <v>001.09.01500</v>
          </cell>
          <cell r="B478" t="str">
            <v>Fechadura de embutir c/ cilindro lingueta de 2 voltas trinco de latão c/02 chaves p/ porta de entrada compl. c/ espelho e maçaneta, tipo reforçada</v>
          </cell>
          <cell r="C478" t="str">
            <v>UN</v>
          </cell>
          <cell r="D478">
            <v>1</v>
          </cell>
          <cell r="E478">
            <v>40.182000000000002</v>
          </cell>
          <cell r="F478">
            <v>40.18</v>
          </cell>
        </row>
        <row r="479">
          <cell r="A479" t="str">
            <v>001.09.01520</v>
          </cell>
          <cell r="B479" t="str">
            <v>Fechadura de embutir c/cilindro lingueta de 2 voltas trinco de latão c/02 chaves p/ portas inter. compl. c/ espelho e maçaneta, tipo leve</v>
          </cell>
          <cell r="C479" t="str">
            <v>UN</v>
          </cell>
          <cell r="D479">
            <v>1</v>
          </cell>
          <cell r="E479">
            <v>30.082000000000001</v>
          </cell>
          <cell r="F479">
            <v>30.08</v>
          </cell>
        </row>
        <row r="480">
          <cell r="A480" t="str">
            <v>001.09.01540</v>
          </cell>
          <cell r="B480" t="str">
            <v>Fechadura de embutir c/cilindro lingueta de 2 voltas trinco de latão c/02 chaves p/ portas inter. compl. c/ espelho e maçaneta, tipo reforçada</v>
          </cell>
          <cell r="C480" t="str">
            <v>UN</v>
          </cell>
          <cell r="D480">
            <v>1</v>
          </cell>
          <cell r="E480">
            <v>32.582000000000001</v>
          </cell>
          <cell r="F480">
            <v>32.58</v>
          </cell>
        </row>
        <row r="481">
          <cell r="A481" t="str">
            <v>001.09.01560</v>
          </cell>
          <cell r="B481" t="str">
            <v>Fechadura de sobrepor de cilindro de latão c/ lingueta de 02 voltas completas, tipo leve</v>
          </cell>
          <cell r="C481" t="str">
            <v>UN</v>
          </cell>
          <cell r="D481">
            <v>1</v>
          </cell>
          <cell r="E481">
            <v>14.265499999999999</v>
          </cell>
          <cell r="F481">
            <v>14.26</v>
          </cell>
        </row>
        <row r="482">
          <cell r="A482" t="str">
            <v>001.09.01580</v>
          </cell>
          <cell r="B482" t="str">
            <v>Fechadura de sobrepor de cilindro de latão c/ lingueta de 02 voltas completas, tipo reforçada</v>
          </cell>
          <cell r="C482" t="str">
            <v>UN</v>
          </cell>
          <cell r="D482">
            <v>1</v>
          </cell>
          <cell r="E482">
            <v>43.5655</v>
          </cell>
          <cell r="F482">
            <v>43.56</v>
          </cell>
        </row>
        <row r="483">
          <cell r="A483" t="str">
            <v>001.09.01600</v>
          </cell>
          <cell r="B483" t="str">
            <v>Fechadura de embutir p/ banheiro c/ chaves de emergência tipo blim blim, tipo leve</v>
          </cell>
          <cell r="C483" t="str">
            <v>UN</v>
          </cell>
          <cell r="D483">
            <v>1</v>
          </cell>
          <cell r="E483">
            <v>28.582000000000001</v>
          </cell>
          <cell r="F483">
            <v>28.58</v>
          </cell>
        </row>
        <row r="484">
          <cell r="A484" t="str">
            <v>001.09.01620</v>
          </cell>
          <cell r="B484" t="str">
            <v>Fechadura de embutir p/ banheiro c/ chaves de emergência tipo blim blim, tipo reforçada</v>
          </cell>
          <cell r="C484" t="str">
            <v>UN</v>
          </cell>
          <cell r="D484">
            <v>1</v>
          </cell>
          <cell r="E484">
            <v>28.582000000000001</v>
          </cell>
          <cell r="F484">
            <v>28.58</v>
          </cell>
        </row>
        <row r="485">
          <cell r="A485" t="str">
            <v>001.09.01640</v>
          </cell>
          <cell r="B485" t="str">
            <v>Fechaduras p/portas ou grades de enrolar de cilindro c/2 chaves completa</v>
          </cell>
          <cell r="C485" t="str">
            <v>UN</v>
          </cell>
          <cell r="D485">
            <v>1</v>
          </cell>
          <cell r="E485">
            <v>28.165500000000002</v>
          </cell>
          <cell r="F485">
            <v>28.16</v>
          </cell>
        </row>
        <row r="486">
          <cell r="A486" t="str">
            <v>001.09.01660</v>
          </cell>
          <cell r="B486" t="str">
            <v>Fechadura p/porta de correr completa</v>
          </cell>
          <cell r="C486" t="str">
            <v>UN</v>
          </cell>
          <cell r="D486">
            <v>1</v>
          </cell>
          <cell r="E486">
            <v>35.332000000000001</v>
          </cell>
          <cell r="F486">
            <v>35.33</v>
          </cell>
        </row>
        <row r="487">
          <cell r="A487" t="str">
            <v>001.09.01680</v>
          </cell>
          <cell r="B487" t="str">
            <v>Fechadura p/portao de ferro de madeira completa</v>
          </cell>
          <cell r="C487" t="str">
            <v>UN</v>
          </cell>
          <cell r="D487">
            <v>1</v>
          </cell>
          <cell r="E487">
            <v>45.082000000000001</v>
          </cell>
          <cell r="F487">
            <v>45.08</v>
          </cell>
        </row>
        <row r="488">
          <cell r="A488" t="str">
            <v>001.09.01700</v>
          </cell>
          <cell r="B488" t="str">
            <v>Cremona de latão estampado e niquelado, tipo leve</v>
          </cell>
          <cell r="C488" t="str">
            <v>UN</v>
          </cell>
          <cell r="D488">
            <v>1</v>
          </cell>
          <cell r="E488">
            <v>17.748200000000001</v>
          </cell>
          <cell r="F488">
            <v>17.739999999999998</v>
          </cell>
        </row>
        <row r="489">
          <cell r="A489" t="str">
            <v>001.09.01720</v>
          </cell>
          <cell r="B489" t="str">
            <v>Cremona de latão estampado e niquelado, tipo reforçado</v>
          </cell>
          <cell r="C489" t="str">
            <v>UN</v>
          </cell>
          <cell r="D489">
            <v>1</v>
          </cell>
          <cell r="E489">
            <v>18.020700000000001</v>
          </cell>
          <cell r="F489">
            <v>18.02</v>
          </cell>
        </row>
        <row r="490">
          <cell r="A490" t="str">
            <v>001.09.01760</v>
          </cell>
          <cell r="B490" t="str">
            <v>Cremona de latão fundido e niquelado,tipo leve</v>
          </cell>
          <cell r="C490" t="str">
            <v>UN</v>
          </cell>
          <cell r="D490">
            <v>1</v>
          </cell>
          <cell r="E490">
            <v>14.5207</v>
          </cell>
          <cell r="F490">
            <v>14.52</v>
          </cell>
        </row>
        <row r="491">
          <cell r="A491" t="str">
            <v>001.09.01780</v>
          </cell>
          <cell r="B491" t="str">
            <v>Cremona de latão fundido e niquelado,tipo reforçado</v>
          </cell>
          <cell r="C491" t="str">
            <v>UN</v>
          </cell>
          <cell r="D491">
            <v>1</v>
          </cell>
          <cell r="E491">
            <v>14.5207</v>
          </cell>
          <cell r="F491">
            <v>14.52</v>
          </cell>
        </row>
        <row r="492">
          <cell r="A492" t="str">
            <v>001.09.01800</v>
          </cell>
          <cell r="B492" t="str">
            <v>Vara p/cremona de ferro</v>
          </cell>
          <cell r="C492" t="str">
            <v>ML</v>
          </cell>
          <cell r="D492">
            <v>1</v>
          </cell>
          <cell r="E492">
            <v>10.5207</v>
          </cell>
          <cell r="F492">
            <v>10.52</v>
          </cell>
        </row>
        <row r="493">
          <cell r="A493" t="str">
            <v>001.09.01820</v>
          </cell>
          <cell r="B493" t="str">
            <v>Targeta livre ocupado</v>
          </cell>
          <cell r="C493" t="str">
            <v>UN</v>
          </cell>
          <cell r="D493">
            <v>1</v>
          </cell>
          <cell r="E493">
            <v>17.5411</v>
          </cell>
          <cell r="F493">
            <v>17.54</v>
          </cell>
        </row>
        <row r="494">
          <cell r="A494" t="str">
            <v>001.09.01840</v>
          </cell>
          <cell r="B494" t="str">
            <v>Fechos chatos reforçados</v>
          </cell>
          <cell r="C494" t="str">
            <v>UN</v>
          </cell>
          <cell r="D494">
            <v>1</v>
          </cell>
          <cell r="E494">
            <v>6.2164999999999999</v>
          </cell>
          <cell r="F494">
            <v>6.21</v>
          </cell>
        </row>
        <row r="495">
          <cell r="A495" t="str">
            <v>001.09.01860</v>
          </cell>
          <cell r="B495" t="str">
            <v>Borboletas</v>
          </cell>
          <cell r="C495" t="str">
            <v>UN</v>
          </cell>
          <cell r="D495">
            <v>1</v>
          </cell>
          <cell r="E495">
            <v>2.3380000000000001</v>
          </cell>
          <cell r="F495">
            <v>2.33</v>
          </cell>
        </row>
        <row r="496">
          <cell r="A496" t="str">
            <v>001.09.01880</v>
          </cell>
          <cell r="B496" t="str">
            <v>Dobradiças comuns p/portas 3.5 pol</v>
          </cell>
          <cell r="C496" t="str">
            <v>UN</v>
          </cell>
          <cell r="D496">
            <v>1</v>
          </cell>
          <cell r="E496">
            <v>5.5529000000000002</v>
          </cell>
          <cell r="F496">
            <v>5.55</v>
          </cell>
        </row>
        <row r="497">
          <cell r="A497" t="str">
            <v>001.09.01920</v>
          </cell>
          <cell r="B497" t="str">
            <v>Dobradiça cabeça de bola de ferro 3.5 pol,tipo leve</v>
          </cell>
          <cell r="C497" t="str">
            <v>UN</v>
          </cell>
          <cell r="D497">
            <v>1</v>
          </cell>
          <cell r="E497">
            <v>5.5328999999999997</v>
          </cell>
          <cell r="F497">
            <v>5.53</v>
          </cell>
        </row>
        <row r="498">
          <cell r="A498" t="str">
            <v>001.09.01940</v>
          </cell>
          <cell r="B498" t="str">
            <v>Dobradiça cabeça de bola de ferro 3.5 pol,tipo reforçado</v>
          </cell>
          <cell r="C498" t="str">
            <v>UN</v>
          </cell>
          <cell r="D498">
            <v>1</v>
          </cell>
          <cell r="E498">
            <v>5.8829000000000002</v>
          </cell>
          <cell r="F498">
            <v>5.88</v>
          </cell>
        </row>
        <row r="499">
          <cell r="A499" t="str">
            <v>001.09.01960</v>
          </cell>
          <cell r="B499" t="str">
            <v>Conchas p/janelas de correr</v>
          </cell>
          <cell r="C499" t="str">
            <v>UN</v>
          </cell>
          <cell r="D499">
            <v>1</v>
          </cell>
          <cell r="E499">
            <v>3.6164999999999998</v>
          </cell>
          <cell r="F499">
            <v>3.61</v>
          </cell>
        </row>
        <row r="500">
          <cell r="A500" t="str">
            <v>001.09.01980</v>
          </cell>
          <cell r="B500" t="str">
            <v>Fixadores p/portas</v>
          </cell>
          <cell r="C500" t="str">
            <v>UN</v>
          </cell>
          <cell r="D500">
            <v>1</v>
          </cell>
          <cell r="E500">
            <v>7.6128999999999998</v>
          </cell>
          <cell r="F500">
            <v>7.61</v>
          </cell>
        </row>
        <row r="501">
          <cell r="A501" t="str">
            <v>001.09.02000</v>
          </cell>
          <cell r="B501" t="str">
            <v>Porta de alumínio tipo veneziana de abrir (01 ou 02 folhas)</v>
          </cell>
          <cell r="C501" t="str">
            <v>M2</v>
          </cell>
          <cell r="D501">
            <v>1</v>
          </cell>
          <cell r="E501">
            <v>354.12459999999999</v>
          </cell>
          <cell r="F501">
            <v>354.12</v>
          </cell>
        </row>
        <row r="502">
          <cell r="A502" t="str">
            <v>001.09.02020</v>
          </cell>
          <cell r="B502" t="str">
            <v>Porta de alumínio tipo de abrir - para vidro</v>
          </cell>
          <cell r="C502" t="str">
            <v>M2</v>
          </cell>
          <cell r="D502">
            <v>1</v>
          </cell>
          <cell r="E502">
            <v>258.74880000000002</v>
          </cell>
          <cell r="F502">
            <v>258.74</v>
          </cell>
        </row>
        <row r="503">
          <cell r="A503" t="str">
            <v>001.09.02040</v>
          </cell>
          <cell r="B503" t="str">
            <v>Porta de alumínio tipo de correr (01 ou 02 folhas) - para vidro</v>
          </cell>
          <cell r="C503" t="str">
            <v>M2</v>
          </cell>
          <cell r="D503">
            <v>1</v>
          </cell>
          <cell r="E503">
            <v>278.1746</v>
          </cell>
          <cell r="F503">
            <v>278.17</v>
          </cell>
        </row>
        <row r="504">
          <cell r="A504" t="str">
            <v>001.09.02060</v>
          </cell>
          <cell r="B504" t="str">
            <v>Porta de alumínio tipo de abrir em chapa de alumínio</v>
          </cell>
          <cell r="C504" t="str">
            <v>M2</v>
          </cell>
          <cell r="D504">
            <v>1</v>
          </cell>
          <cell r="E504">
            <v>278.1746</v>
          </cell>
          <cell r="F504">
            <v>278.17</v>
          </cell>
        </row>
        <row r="505">
          <cell r="A505" t="str">
            <v>001.09.02080</v>
          </cell>
          <cell r="B505" t="str">
            <v>Grades de proteção - perfil 2x1cm - anodizado na cor natural</v>
          </cell>
          <cell r="C505" t="str">
            <v>M2</v>
          </cell>
          <cell r="D505">
            <v>1</v>
          </cell>
          <cell r="E505">
            <v>139.61449999999999</v>
          </cell>
          <cell r="F505">
            <v>139.61000000000001</v>
          </cell>
        </row>
        <row r="506">
          <cell r="A506" t="str">
            <v>001.09.02100</v>
          </cell>
          <cell r="B506" t="str">
            <v>Peitoril de alumínio h=1,00m</v>
          </cell>
          <cell r="C506" t="str">
            <v>ML</v>
          </cell>
          <cell r="D506">
            <v>1</v>
          </cell>
          <cell r="E506">
            <v>84.278499999999994</v>
          </cell>
          <cell r="F506">
            <v>84.27</v>
          </cell>
        </row>
        <row r="507">
          <cell r="A507" t="str">
            <v>001.09.02120</v>
          </cell>
          <cell r="B507" t="str">
            <v>Corrimão de alumínio h=0,85m</v>
          </cell>
          <cell r="C507" t="str">
            <v>ML</v>
          </cell>
          <cell r="D507">
            <v>1</v>
          </cell>
          <cell r="E507">
            <v>54.278500000000001</v>
          </cell>
          <cell r="F507">
            <v>54.27</v>
          </cell>
        </row>
        <row r="508">
          <cell r="A508" t="str">
            <v>001.09.02140</v>
          </cell>
          <cell r="B508" t="str">
            <v>Guarda corpo de alumínio anodizado h=1,00 m</v>
          </cell>
          <cell r="C508" t="str">
            <v>ML</v>
          </cell>
          <cell r="D508">
            <v>1</v>
          </cell>
          <cell r="E508">
            <v>84.278499999999994</v>
          </cell>
          <cell r="F508">
            <v>84.27</v>
          </cell>
        </row>
        <row r="509">
          <cell r="A509" t="str">
            <v>001.09.02160</v>
          </cell>
          <cell r="B509" t="str">
            <v>Janela de alumínio tipo basculante</v>
          </cell>
          <cell r="C509" t="str">
            <v>M2</v>
          </cell>
          <cell r="D509">
            <v>1</v>
          </cell>
          <cell r="E509">
            <v>308.45729999999998</v>
          </cell>
          <cell r="F509">
            <v>308.45</v>
          </cell>
        </row>
        <row r="510">
          <cell r="A510" t="str">
            <v>001.09.02180</v>
          </cell>
          <cell r="B510" t="str">
            <v>Janela de alumínio tipo de correr - para vidro</v>
          </cell>
          <cell r="C510" t="str">
            <v>M2</v>
          </cell>
          <cell r="D510">
            <v>1</v>
          </cell>
          <cell r="E510">
            <v>243.90539999999999</v>
          </cell>
          <cell r="F510">
            <v>243.9</v>
          </cell>
        </row>
        <row r="511">
          <cell r="A511" t="str">
            <v>001.09.02200</v>
          </cell>
          <cell r="B511" t="str">
            <v>Janela de alumínio tipo de abrir - para vidro</v>
          </cell>
          <cell r="C511" t="str">
            <v>M2</v>
          </cell>
          <cell r="D511">
            <v>1</v>
          </cell>
          <cell r="E511">
            <v>238.4573</v>
          </cell>
          <cell r="F511">
            <v>238.45</v>
          </cell>
        </row>
        <row r="512">
          <cell r="A512" t="str">
            <v>001.09.02220</v>
          </cell>
          <cell r="B512" t="str">
            <v>Janela de alumínio tipo maxi-air - para vidro</v>
          </cell>
          <cell r="C512" t="str">
            <v>M2</v>
          </cell>
          <cell r="D512">
            <v>1</v>
          </cell>
          <cell r="E512">
            <v>252.4573</v>
          </cell>
          <cell r="F512">
            <v>252.45</v>
          </cell>
        </row>
        <row r="513">
          <cell r="A513" t="str">
            <v>001.09.02240</v>
          </cell>
          <cell r="B513" t="str">
            <v>Janela de alumínio tipo veneziana</v>
          </cell>
          <cell r="C513" t="str">
            <v>M2</v>
          </cell>
          <cell r="D513">
            <v>1</v>
          </cell>
          <cell r="E513">
            <v>288.45729999999998</v>
          </cell>
          <cell r="F513">
            <v>288.45</v>
          </cell>
        </row>
        <row r="514">
          <cell r="A514" t="str">
            <v>001.09.02260</v>
          </cell>
          <cell r="B514" t="str">
            <v>Janela tipo maximar em madeira p/ vidro, inclusive ferragens e ferro de alavanca</v>
          </cell>
          <cell r="C514" t="str">
            <v>M2</v>
          </cell>
          <cell r="D514">
            <v>1</v>
          </cell>
          <cell r="E514">
            <v>119.56359999999999</v>
          </cell>
          <cell r="F514">
            <v>119.56</v>
          </cell>
        </row>
        <row r="515">
          <cell r="A515" t="str">
            <v>001.09.02280</v>
          </cell>
          <cell r="B515" t="str">
            <v>Janela de abrir em madeira c/ veneziana p/ vidro, inclusive ferragens</v>
          </cell>
          <cell r="C515" t="str">
            <v>M2</v>
          </cell>
          <cell r="D515">
            <v>1</v>
          </cell>
          <cell r="E515">
            <v>167.88409999999999</v>
          </cell>
          <cell r="F515">
            <v>167.88</v>
          </cell>
        </row>
        <row r="516">
          <cell r="A516" t="str">
            <v>001.09.02300</v>
          </cell>
          <cell r="B516" t="str">
            <v>Tela metálica tipo mosquiteiro fixado em ferro cantoneira de abas iguais de 1/2"x1/8"</v>
          </cell>
          <cell r="C516" t="str">
            <v>M2</v>
          </cell>
          <cell r="D516">
            <v>1</v>
          </cell>
          <cell r="E516">
            <v>52.424100000000003</v>
          </cell>
          <cell r="F516">
            <v>52.42</v>
          </cell>
        </row>
        <row r="517">
          <cell r="A517" t="str">
            <v>001.09.02320</v>
          </cell>
          <cell r="B517" t="str">
            <v>Tela metálica tipo mosquiteiro fixado em ferro cantoneira de abas iguais de 1"x3/16"</v>
          </cell>
          <cell r="C517" t="str">
            <v>M2</v>
          </cell>
          <cell r="D517">
            <v>1</v>
          </cell>
          <cell r="E517">
            <v>73.304100000000005</v>
          </cell>
          <cell r="F517">
            <v>73.3</v>
          </cell>
        </row>
        <row r="518">
          <cell r="A518" t="str">
            <v>001.09.02340</v>
          </cell>
          <cell r="B518" t="str">
            <v>Tranca para portas e janelas, em chapa de ferro 2" x 1/4", incl.suporte</v>
          </cell>
          <cell r="C518" t="str">
            <v>M</v>
          </cell>
          <cell r="D518">
            <v>1</v>
          </cell>
          <cell r="E518">
            <v>28.649799999999999</v>
          </cell>
          <cell r="F518">
            <v>28.64</v>
          </cell>
        </row>
        <row r="519">
          <cell r="A519" t="str">
            <v>001.09.02360</v>
          </cell>
          <cell r="B519" t="str">
            <v>Batente de madeira 15 x 15 cm para porta e janela</v>
          </cell>
          <cell r="C519" t="str">
            <v>M</v>
          </cell>
          <cell r="D519">
            <v>1</v>
          </cell>
          <cell r="E519">
            <v>19.447600000000001</v>
          </cell>
          <cell r="F519">
            <v>19.440000000000001</v>
          </cell>
        </row>
        <row r="520">
          <cell r="A520" t="str">
            <v>001.09.02380</v>
          </cell>
          <cell r="B520" t="str">
            <v>Batente de madeira 3,5 x 14,5 cm para portas e janelas</v>
          </cell>
          <cell r="C520" t="str">
            <v>M</v>
          </cell>
          <cell r="D520">
            <v>1</v>
          </cell>
          <cell r="E520">
            <v>7.8464</v>
          </cell>
          <cell r="F520">
            <v>7.84</v>
          </cell>
        </row>
        <row r="521">
          <cell r="A521" t="str">
            <v>001.09.02400</v>
          </cell>
          <cell r="B521" t="str">
            <v>Reparo em esquadria - substituição de folhas de porta/janelas de madeira tipo almofadada</v>
          </cell>
          <cell r="C521" t="str">
            <v>M2</v>
          </cell>
          <cell r="D521">
            <v>1</v>
          </cell>
          <cell r="E521">
            <v>42.723199999999999</v>
          </cell>
          <cell r="F521">
            <v>42.72</v>
          </cell>
        </row>
        <row r="522">
          <cell r="A522" t="str">
            <v>001.09.02420</v>
          </cell>
          <cell r="B522" t="str">
            <v>Reparo em esquadria - substituição de batente de madeira</v>
          </cell>
          <cell r="C522" t="str">
            <v>M</v>
          </cell>
          <cell r="D522">
            <v>1</v>
          </cell>
          <cell r="E522">
            <v>17.8034</v>
          </cell>
          <cell r="F522">
            <v>17.8</v>
          </cell>
        </row>
        <row r="523">
          <cell r="A523" t="str">
            <v>001.09.02440</v>
          </cell>
          <cell r="B523" t="str">
            <v>Reparo em esquadria - substituição de folha de porta de madeira tipo solidor, inclusive dobradiças, -(0,60x1,80)m</v>
          </cell>
          <cell r="C523" t="str">
            <v>UN</v>
          </cell>
          <cell r="D523">
            <v>1</v>
          </cell>
          <cell r="E523">
            <v>51.058700000000002</v>
          </cell>
          <cell r="F523">
            <v>51.05</v>
          </cell>
        </row>
        <row r="524">
          <cell r="A524" t="str">
            <v>001.09.02460</v>
          </cell>
          <cell r="B524" t="str">
            <v>Reparo em esquadria - substituição de folha de porta de madeira tipo solidor, inclusive dobradiças, -(0,60x2,10)m</v>
          </cell>
          <cell r="C524" t="str">
            <v>UN</v>
          </cell>
          <cell r="D524">
            <v>1</v>
          </cell>
          <cell r="E524">
            <v>51.058700000000002</v>
          </cell>
          <cell r="F524">
            <v>51.05</v>
          </cell>
        </row>
        <row r="525">
          <cell r="A525" t="str">
            <v>001.09.02480</v>
          </cell>
          <cell r="B525" t="str">
            <v>Reparo em esquadria - substituição de folha de porta de madeira tipo solidor, inclusive dobradiças, -(0,70x2,10)m</v>
          </cell>
          <cell r="C525" t="str">
            <v>UN</v>
          </cell>
          <cell r="D525">
            <v>1</v>
          </cell>
          <cell r="E525">
            <v>51.058700000000002</v>
          </cell>
          <cell r="F525">
            <v>51.05</v>
          </cell>
        </row>
        <row r="526">
          <cell r="A526" t="str">
            <v>001.09.02500</v>
          </cell>
          <cell r="B526" t="str">
            <v>Reparo em esquadria - substituição de folha de porta de madeira tipo solidor, inclusive dobradiças, -(0,80x2,10)m</v>
          </cell>
          <cell r="C526" t="str">
            <v>UN</v>
          </cell>
          <cell r="D526">
            <v>1</v>
          </cell>
          <cell r="E526">
            <v>51.058700000000002</v>
          </cell>
          <cell r="F526">
            <v>51.05</v>
          </cell>
        </row>
        <row r="527">
          <cell r="A527" t="str">
            <v>001.09.02520</v>
          </cell>
          <cell r="B527" t="str">
            <v>Reparo em esquadria - substituição de folha de porta de madeira tipo solidor, inclusive dobradiças, -(0,90x2,10)m</v>
          </cell>
          <cell r="C527" t="str">
            <v>UN</v>
          </cell>
          <cell r="D527">
            <v>1</v>
          </cell>
          <cell r="E527">
            <v>51.058700000000002</v>
          </cell>
          <cell r="F527">
            <v>51.05</v>
          </cell>
        </row>
        <row r="528">
          <cell r="A528" t="str">
            <v>001.09.02540</v>
          </cell>
          <cell r="B528" t="str">
            <v>Reparo em esquadria - substituição de folha de madeira almofadada, inclusive dobradiças-(0,60x2,10)m</v>
          </cell>
          <cell r="C528" t="str">
            <v>UN</v>
          </cell>
          <cell r="D528">
            <v>1</v>
          </cell>
          <cell r="E528">
            <v>73.748699999999999</v>
          </cell>
          <cell r="F528">
            <v>73.739999999999995</v>
          </cell>
        </row>
        <row r="529">
          <cell r="A529" t="str">
            <v>001.09.02560</v>
          </cell>
          <cell r="B529" t="str">
            <v>Reparo em esquadria - substituição de folha de madeira almofadada, inclusive dobradiças-(0,70x2,10)m</v>
          </cell>
          <cell r="C529" t="str">
            <v>UN</v>
          </cell>
          <cell r="D529">
            <v>1</v>
          </cell>
          <cell r="E529">
            <v>73.748699999999999</v>
          </cell>
          <cell r="F529">
            <v>73.739999999999995</v>
          </cell>
        </row>
        <row r="530">
          <cell r="A530" t="str">
            <v>001.09.02580</v>
          </cell>
          <cell r="B530" t="str">
            <v>Reparo em esquadria - substituição de folha de madeira almofadada, inclusive dobradiças-(0,80x2,10)m</v>
          </cell>
          <cell r="C530" t="str">
            <v>UN</v>
          </cell>
          <cell r="D530">
            <v>1</v>
          </cell>
          <cell r="E530">
            <v>73.748699999999999</v>
          </cell>
          <cell r="F530">
            <v>73.739999999999995</v>
          </cell>
        </row>
        <row r="531">
          <cell r="A531" t="str">
            <v>001.09.02600</v>
          </cell>
          <cell r="B531" t="str">
            <v>Reparo em esquadria - substituição de folha de madeira almofadada, inclusive dobradiças-(0,90x2,10)m</v>
          </cell>
          <cell r="C531" t="str">
            <v>UN</v>
          </cell>
          <cell r="D531">
            <v>1</v>
          </cell>
          <cell r="E531">
            <v>73.748699999999999</v>
          </cell>
          <cell r="F531">
            <v>73.739999999999995</v>
          </cell>
        </row>
        <row r="532">
          <cell r="A532" t="str">
            <v>001.09.02620</v>
          </cell>
          <cell r="B532" t="str">
            <v>Reparo em esquadria - substituição de batente de peroba, inclusive guarnições -vão de (0,60x2,10)m</v>
          </cell>
          <cell r="C532" t="str">
            <v>JG</v>
          </cell>
          <cell r="D532">
            <v>1</v>
          </cell>
          <cell r="E532">
            <v>95.657700000000006</v>
          </cell>
          <cell r="F532">
            <v>95.65</v>
          </cell>
        </row>
        <row r="533">
          <cell r="A533" t="str">
            <v>001.09.02640</v>
          </cell>
          <cell r="B533" t="str">
            <v>Reparo em esquadria - substituição de batente de peroba, inclusive guarnições -vão de (0,70x2,10)m</v>
          </cell>
          <cell r="C533" t="str">
            <v>JG</v>
          </cell>
          <cell r="D533">
            <v>1</v>
          </cell>
          <cell r="E533">
            <v>94.263499999999993</v>
          </cell>
          <cell r="F533">
            <v>94.26</v>
          </cell>
        </row>
        <row r="534">
          <cell r="A534" t="str">
            <v>001.09.02660</v>
          </cell>
          <cell r="B534" t="str">
            <v>Reparo em esquadria - substituição de batente de peroba, inclusive guarnições -vão de (0,80x2,10)m</v>
          </cell>
          <cell r="C534" t="str">
            <v>JG</v>
          </cell>
          <cell r="D534">
            <v>1</v>
          </cell>
          <cell r="E534">
            <v>102.5497</v>
          </cell>
          <cell r="F534">
            <v>102.54</v>
          </cell>
        </row>
        <row r="535">
          <cell r="A535" t="str">
            <v>001.10</v>
          </cell>
          <cell r="B535" t="str">
            <v>REVESTIMENTO</v>
          </cell>
          <cell r="E535">
            <v>1048.5709999999999</v>
          </cell>
        </row>
        <row r="536">
          <cell r="A536" t="str">
            <v>001.10.00020</v>
          </cell>
          <cell r="B536" t="str">
            <v>Chapisco de aderência c/argamassa de cimento e areia traço 1:3 e= 5 mm</v>
          </cell>
          <cell r="C536" t="str">
            <v>m2</v>
          </cell>
          <cell r="D536">
            <v>1</v>
          </cell>
          <cell r="E536">
            <v>2.0068000000000001</v>
          </cell>
          <cell r="F536">
            <v>2</v>
          </cell>
        </row>
        <row r="537">
          <cell r="A537" t="str">
            <v>001.10.00040</v>
          </cell>
          <cell r="B537" t="str">
            <v>Chapisco de acab.c/argam.de cimento e pedrisco traço 1:4  e= 7 mm</v>
          </cell>
          <cell r="C537" t="str">
            <v>m2</v>
          </cell>
          <cell r="D537">
            <v>1</v>
          </cell>
          <cell r="E537">
            <v>3.0085000000000002</v>
          </cell>
          <cell r="F537">
            <v>3</v>
          </cell>
        </row>
        <row r="538">
          <cell r="A538" t="str">
            <v>001.10.00080</v>
          </cell>
          <cell r="B538" t="str">
            <v>Emboço c/argamassa mista 1:4 c/100 kg de cimento</v>
          </cell>
          <cell r="C538" t="str">
            <v>M2</v>
          </cell>
          <cell r="D538">
            <v>1</v>
          </cell>
          <cell r="E538">
            <v>6.2489999999999997</v>
          </cell>
          <cell r="F538">
            <v>6.24</v>
          </cell>
        </row>
        <row r="539">
          <cell r="A539" t="str">
            <v>001.10.00100</v>
          </cell>
          <cell r="B539" t="str">
            <v>Reboco paulista usando argamassa mista de cimento cal e areia no traço 1:2:8 com 20 mm de espessura</v>
          </cell>
          <cell r="C539" t="str">
            <v>m2</v>
          </cell>
          <cell r="D539">
            <v>1</v>
          </cell>
          <cell r="E539">
            <v>8.5328999999999997</v>
          </cell>
          <cell r="F539">
            <v>8.5299999999999994</v>
          </cell>
        </row>
        <row r="540">
          <cell r="A540" t="str">
            <v>001.10.00120</v>
          </cell>
          <cell r="B540" t="str">
            <v>Reboco c/ argamassa de cal em pasta e areia fina peneirada no traço 1:2 (espessura 0.6 cm)</v>
          </cell>
          <cell r="C540" t="str">
            <v>M2</v>
          </cell>
          <cell r="D540">
            <v>1</v>
          </cell>
          <cell r="E540">
            <v>4.1721000000000004</v>
          </cell>
          <cell r="F540">
            <v>4.17</v>
          </cell>
        </row>
        <row r="541">
          <cell r="A541" t="str">
            <v>001.10.00140</v>
          </cell>
          <cell r="B541" t="str">
            <v>Revestimento comum emboçado c/argamassa mista de cimento cal e areia 1:4:12 e rebocada c/ argamassa  de cal e areia 1:2 superf. desenpen.</v>
          </cell>
          <cell r="C541" t="str">
            <v>M2</v>
          </cell>
          <cell r="D541">
            <v>1</v>
          </cell>
          <cell r="E541">
            <v>14.628299999999999</v>
          </cell>
          <cell r="F541">
            <v>14.62</v>
          </cell>
        </row>
        <row r="542">
          <cell r="A542" t="str">
            <v>001.10.00160</v>
          </cell>
          <cell r="B542" t="str">
            <v>Revestimento rústico emboco c/argam.mista 1:4/12 e reboco aplicado à peneira fina c/ argamassa de cimento e areia</v>
          </cell>
          <cell r="C542" t="str">
            <v>M2</v>
          </cell>
          <cell r="D542">
            <v>1</v>
          </cell>
          <cell r="E542">
            <v>12.6547</v>
          </cell>
          <cell r="F542">
            <v>12.65</v>
          </cell>
        </row>
        <row r="543">
          <cell r="A543" t="str">
            <v>001.10.00180</v>
          </cell>
          <cell r="B543" t="str">
            <v>Reboco barra lisa com argamassa de cimento e areia 1:1.5 com impermeabilizante inclusive emboço de cimento e areia 1:4</v>
          </cell>
          <cell r="C543" t="str">
            <v>M2</v>
          </cell>
          <cell r="D543">
            <v>1</v>
          </cell>
          <cell r="E543">
            <v>17.7563</v>
          </cell>
          <cell r="F543">
            <v>17.75</v>
          </cell>
        </row>
        <row r="544">
          <cell r="A544" t="str">
            <v>001.10.00200</v>
          </cell>
          <cell r="B544" t="str">
            <v>Revestimento de parede c/pastilhas de porcelana c/argamassa mista de cal e pasta peneirada e pura areia fina seca e peneirada no traço 1:3 c/ 100 kg de cimento as juntas são tomadas c/ cimento branco e caolim</v>
          </cell>
          <cell r="C544" t="str">
            <v>M2</v>
          </cell>
          <cell r="D544">
            <v>1</v>
          </cell>
          <cell r="E544">
            <v>54.834099999999999</v>
          </cell>
          <cell r="F544">
            <v>54.83</v>
          </cell>
        </row>
        <row r="545">
          <cell r="A545" t="str">
            <v>001.10.00240</v>
          </cell>
          <cell r="B545" t="str">
            <v>Revestimento com azulejo plano bisotados 15x15 cm branco  com  juntas de amarração ou prumo, o emboço com argamassa mista 1:5:10 será perfeitamente desempenado , assentado com argamassa mista 1:4:8 tomando toda a superfície do azulejo, rejun</v>
          </cell>
          <cell r="C545" t="str">
            <v>M2</v>
          </cell>
          <cell r="D545">
            <v>1</v>
          </cell>
          <cell r="E545">
            <v>35.036299999999997</v>
          </cell>
          <cell r="F545">
            <v>35.03</v>
          </cell>
        </row>
        <row r="546">
          <cell r="A546" t="str">
            <v>001.10.00260</v>
          </cell>
          <cell r="B546" t="str">
            <v>Revestimento com azulejo planos bisotados ou lisos 15x15 cm de cor com juntas amarração ou prumo, o emboço com argamassa mista 1:5:10 sera perfeitamente desempenado, assentamento com argamassa mista 1:4:8, tomando toda a superfície do azulejo</v>
          </cell>
          <cell r="C546" t="str">
            <v>M2</v>
          </cell>
          <cell r="D546">
            <v>1</v>
          </cell>
          <cell r="E546">
            <v>25.021599999999999</v>
          </cell>
          <cell r="F546">
            <v>25.02</v>
          </cell>
        </row>
        <row r="547">
          <cell r="A547" t="str">
            <v>001.10.00280</v>
          </cell>
          <cell r="B547" t="str">
            <v>Revestimento com azulejo branco empregando pasta de argamassa colante, inclusive rejuntamento</v>
          </cell>
          <cell r="C547" t="str">
            <v>M2</v>
          </cell>
          <cell r="D547">
            <v>1</v>
          </cell>
          <cell r="E547">
            <v>22.045000000000002</v>
          </cell>
          <cell r="F547">
            <v>22.04</v>
          </cell>
        </row>
        <row r="548">
          <cell r="A548" t="str">
            <v>001.10.00300</v>
          </cell>
          <cell r="B548" t="str">
            <v>Revestimento com azulejo decorado empregando pasta de argamassa colante</v>
          </cell>
          <cell r="C548" t="str">
            <v>M2</v>
          </cell>
          <cell r="D548">
            <v>1</v>
          </cell>
          <cell r="E548">
            <v>20.197099999999999</v>
          </cell>
          <cell r="F548">
            <v>20.190000000000001</v>
          </cell>
        </row>
        <row r="549">
          <cell r="A549" t="str">
            <v>001.10.00320</v>
          </cell>
          <cell r="B549" t="str">
            <v>Revestimento de alvenaria c/ litofina de cerâmica são caetano sobre superfície já regularizada c/ argamassa mista de cimento, cal e areia no traço 1:4:12</v>
          </cell>
          <cell r="C549" t="str">
            <v>M2</v>
          </cell>
          <cell r="D549">
            <v>1</v>
          </cell>
          <cell r="E549">
            <v>30.901599999999998</v>
          </cell>
          <cell r="F549">
            <v>30.9</v>
          </cell>
        </row>
        <row r="550">
          <cell r="A550" t="str">
            <v>001.10.00340</v>
          </cell>
          <cell r="B550" t="str">
            <v>Barra lisa c/ acabamento em nata de cimento comum c/ desempenadeira de aço sobre emboço de cimento e areia 1:4</v>
          </cell>
          <cell r="C550" t="str">
            <v>M2</v>
          </cell>
          <cell r="D550">
            <v>1</v>
          </cell>
          <cell r="E550">
            <v>12.205299999999999</v>
          </cell>
          <cell r="F550">
            <v>12.2</v>
          </cell>
        </row>
        <row r="551">
          <cell r="A551" t="str">
            <v>001.10.00360</v>
          </cell>
          <cell r="B551" t="str">
            <v>Barra lisa c/ acabamento em nata de cimento comum c/ desempenadeira de aço sobre emboço de cimento e areia 1:4:8</v>
          </cell>
          <cell r="C551" t="str">
            <v>M2</v>
          </cell>
          <cell r="D551">
            <v>1</v>
          </cell>
          <cell r="E551">
            <v>11.6805</v>
          </cell>
          <cell r="F551">
            <v>11.68</v>
          </cell>
        </row>
        <row r="552">
          <cell r="A552" t="str">
            <v>001.10.00380</v>
          </cell>
          <cell r="B552" t="str">
            <v>Barra lisa c/ acabamento em nata de cimento branco c/ desempenadeira de aço sobre emboço de cimento e areia 1:4</v>
          </cell>
          <cell r="C552" t="str">
            <v>M2</v>
          </cell>
          <cell r="D552">
            <v>1</v>
          </cell>
          <cell r="E552">
            <v>14.2187</v>
          </cell>
          <cell r="F552">
            <v>14.21</v>
          </cell>
        </row>
        <row r="553">
          <cell r="A553" t="str">
            <v>001.10.00400</v>
          </cell>
          <cell r="B553" t="str">
            <v>Barra lisa c/ acabamento em nata de cimento branco c/ desempenadeira de aço sobre emboço de cimento e areia 1:4:8</v>
          </cell>
          <cell r="C553" t="str">
            <v>M2</v>
          </cell>
          <cell r="D553">
            <v>1</v>
          </cell>
          <cell r="E553">
            <v>14.9528</v>
          </cell>
          <cell r="F553">
            <v>14.95</v>
          </cell>
        </row>
        <row r="554">
          <cell r="A554" t="str">
            <v>001.10.00420</v>
          </cell>
          <cell r="B554" t="str">
            <v>Lambris de tábua macho e fêmea de cedrinho</v>
          </cell>
          <cell r="C554" t="str">
            <v>M2</v>
          </cell>
          <cell r="D554">
            <v>1</v>
          </cell>
          <cell r="E554">
            <v>29.2455</v>
          </cell>
          <cell r="F554">
            <v>29.24</v>
          </cell>
        </row>
        <row r="555">
          <cell r="A555" t="str">
            <v>001.10.00440</v>
          </cell>
          <cell r="B555" t="str">
            <v>Lambris de tábua macho e fêmea de perobinha</v>
          </cell>
          <cell r="C555" t="str">
            <v>M2</v>
          </cell>
          <cell r="D555">
            <v>1</v>
          </cell>
          <cell r="E555">
            <v>26.840499999999999</v>
          </cell>
          <cell r="F555">
            <v>26.84</v>
          </cell>
        </row>
        <row r="556">
          <cell r="A556" t="str">
            <v>001.10.00460</v>
          </cell>
          <cell r="B556" t="str">
            <v>Revestimento de parede c/seixos rolados utilizando argamassa mista 1:4:4</v>
          </cell>
          <cell r="C556" t="str">
            <v>M2</v>
          </cell>
          <cell r="D556">
            <v>1</v>
          </cell>
          <cell r="E556">
            <v>12.148899999999999</v>
          </cell>
          <cell r="F556">
            <v>12.14</v>
          </cell>
        </row>
        <row r="557">
          <cell r="A557" t="str">
            <v>001.10.00480</v>
          </cell>
          <cell r="B557" t="str">
            <v>Revestimento de parede c/pedra cristal utilizando argamassa mista 1:4:4</v>
          </cell>
          <cell r="C557" t="str">
            <v>M2</v>
          </cell>
          <cell r="D557">
            <v>1</v>
          </cell>
          <cell r="E557">
            <v>19.796900000000001</v>
          </cell>
          <cell r="F557">
            <v>19.79</v>
          </cell>
        </row>
        <row r="558">
          <cell r="A558" t="str">
            <v>001.10.00500</v>
          </cell>
          <cell r="B558" t="str">
            <v>Mármore branco 2 cm inclusive emboco paulista alizada no traço 1:4:12 e chapisco de aderência no traço 1:3 cimento e areia</v>
          </cell>
          <cell r="C558" t="str">
            <v>M2</v>
          </cell>
          <cell r="D558">
            <v>1</v>
          </cell>
          <cell r="E558">
            <v>176.9409</v>
          </cell>
          <cell r="F558">
            <v>176.94</v>
          </cell>
        </row>
        <row r="559">
          <cell r="A559" t="str">
            <v>001.10.00520</v>
          </cell>
          <cell r="B559" t="str">
            <v>Mármore travertino(nacional) assente com pasta de argamassa colante e rejuntamento com cimento branco</v>
          </cell>
          <cell r="C559" t="str">
            <v>M2</v>
          </cell>
          <cell r="D559">
            <v>1</v>
          </cell>
          <cell r="E559">
            <v>201.51669999999999</v>
          </cell>
          <cell r="F559">
            <v>201.51</v>
          </cell>
        </row>
        <row r="560">
          <cell r="A560" t="str">
            <v>001.10.00540</v>
          </cell>
          <cell r="B560" t="str">
            <v>Teto em revestimento comum, emboço c/ argamassa mista no traço 1:4:12 e reboco c/ argamassa de cal e areia no traço 1:2 superf. desempenada acabamento camurçado incl chapisco de aderência no traço 1:3 cimento e areia</v>
          </cell>
          <cell r="C560" t="str">
            <v>M2</v>
          </cell>
          <cell r="D560">
            <v>1</v>
          </cell>
          <cell r="E560">
            <v>15.0947</v>
          </cell>
          <cell r="F560">
            <v>15.09</v>
          </cell>
        </row>
        <row r="561">
          <cell r="A561" t="str">
            <v>001.10.00560</v>
          </cell>
          <cell r="B561" t="str">
            <v>Revestimento c/ carpete 8 mm sobre parede</v>
          </cell>
          <cell r="C561" t="str">
            <v>M2</v>
          </cell>
          <cell r="D561">
            <v>1</v>
          </cell>
          <cell r="E561">
            <v>24.814800000000002</v>
          </cell>
          <cell r="F561">
            <v>24.81</v>
          </cell>
        </row>
        <row r="562">
          <cell r="A562" t="str">
            <v>001.10.00580</v>
          </cell>
          <cell r="B562" t="str">
            <v>Revestimento com pedra cristal sobre parede</v>
          </cell>
          <cell r="C562" t="str">
            <v>M2</v>
          </cell>
          <cell r="D562">
            <v>1</v>
          </cell>
          <cell r="E562">
            <v>21.880600000000001</v>
          </cell>
          <cell r="F562">
            <v>21.88</v>
          </cell>
        </row>
        <row r="563">
          <cell r="A563" t="str">
            <v>001.10.00600</v>
          </cell>
          <cell r="B563" t="str">
            <v>Revestimento de parede com cerâmica 10x10 cm, assente com argamassa de cimento e areia 1:5, inclusive rejuntamento e limpeza</v>
          </cell>
          <cell r="C563" t="str">
            <v>M2</v>
          </cell>
          <cell r="D563">
            <v>1</v>
          </cell>
          <cell r="E563">
            <v>56.730400000000003</v>
          </cell>
          <cell r="F563">
            <v>56.73</v>
          </cell>
        </row>
        <row r="564">
          <cell r="A564" t="str">
            <v>001.10.00620</v>
          </cell>
          <cell r="B564" t="str">
            <v>Revestimento de parede com cerâmica 10x20 cm, assente com argamassa de cimento e areia 1:5, inclusive  rejuntamento e limpeza</v>
          </cell>
          <cell r="C564" t="str">
            <v>M2</v>
          </cell>
          <cell r="D564">
            <v>1</v>
          </cell>
          <cell r="E564">
            <v>35.808399999999999</v>
          </cell>
          <cell r="F564">
            <v>35.799999999999997</v>
          </cell>
        </row>
        <row r="565">
          <cell r="A565" t="str">
            <v>001.10.00660</v>
          </cell>
          <cell r="B565" t="str">
            <v>Faixas decorativas para portas e janelas, 10 cm de largura, em argamassa mista de cimento cal e areia</v>
          </cell>
          <cell r="C565" t="str">
            <v>M</v>
          </cell>
          <cell r="D565">
            <v>1</v>
          </cell>
          <cell r="E565">
            <v>4.1898</v>
          </cell>
          <cell r="F565">
            <v>4.18</v>
          </cell>
        </row>
        <row r="566">
          <cell r="A566" t="str">
            <v>001.10.00680</v>
          </cell>
          <cell r="B566" t="str">
            <v>Revestimento de paredes com laminado melaminico colado (formiplac texturizado)</v>
          </cell>
          <cell r="C566" t="str">
            <v>M2</v>
          </cell>
          <cell r="D566">
            <v>1</v>
          </cell>
          <cell r="E566">
            <v>24.002800000000001</v>
          </cell>
          <cell r="F566">
            <v>24</v>
          </cell>
        </row>
        <row r="567">
          <cell r="A567" t="str">
            <v>001.10.00700</v>
          </cell>
          <cell r="B567" t="str">
            <v>Revestimento texturizado, alta camada, aplicado a desempenadeira</v>
          </cell>
          <cell r="C567" t="str">
            <v>M2</v>
          </cell>
          <cell r="D567">
            <v>1</v>
          </cell>
          <cell r="E567">
            <v>21.587499999999999</v>
          </cell>
          <cell r="F567">
            <v>21.58</v>
          </cell>
        </row>
        <row r="568">
          <cell r="A568" t="str">
            <v>001.10.00720</v>
          </cell>
          <cell r="B568" t="str">
            <v>Revestimento c/ argamassa britada espessura = 1,00 cm</v>
          </cell>
          <cell r="C568" t="str">
            <v>M2</v>
          </cell>
          <cell r="D568">
            <v>1</v>
          </cell>
          <cell r="E568">
            <v>42.437600000000003</v>
          </cell>
          <cell r="F568">
            <v>42.43</v>
          </cell>
        </row>
        <row r="569">
          <cell r="A569" t="str">
            <v>001.10.00740</v>
          </cell>
          <cell r="B569" t="str">
            <v>Correção de trincas em paredes, usando ferro de 1/4" e argamassa de cimento e areia 1:3</v>
          </cell>
          <cell r="C569" t="str">
            <v>M</v>
          </cell>
          <cell r="D569">
            <v>1</v>
          </cell>
          <cell r="E569">
            <v>18.587800000000001</v>
          </cell>
          <cell r="F569">
            <v>18.579999999999998</v>
          </cell>
        </row>
        <row r="570">
          <cell r="A570" t="str">
            <v>001.10.00760</v>
          </cell>
          <cell r="B570" t="str">
            <v>Requadro com argamassa de cimento e areia 1:3</v>
          </cell>
          <cell r="C570" t="str">
            <v>M</v>
          </cell>
          <cell r="D570">
            <v>1</v>
          </cell>
          <cell r="E570">
            <v>6.8456000000000001</v>
          </cell>
          <cell r="F570">
            <v>6.84</v>
          </cell>
        </row>
        <row r="571">
          <cell r="A571" t="str">
            <v>001.11</v>
          </cell>
          <cell r="B571" t="str">
            <v>PISOS RODAPÉS SOLEIRAS E PEITORIS</v>
          </cell>
          <cell r="E571">
            <v>1691.9159999999999</v>
          </cell>
        </row>
        <row r="572">
          <cell r="A572" t="str">
            <v>001.11.00020</v>
          </cell>
          <cell r="B572" t="str">
            <v>Preparo e apiloamento do local destinado a receber o piso</v>
          </cell>
          <cell r="C572" t="str">
            <v>M2</v>
          </cell>
          <cell r="D572">
            <v>1</v>
          </cell>
          <cell r="E572">
            <v>5.9371999999999998</v>
          </cell>
          <cell r="F572">
            <v>5.93</v>
          </cell>
        </row>
        <row r="573">
          <cell r="A573" t="str">
            <v>001.11.00040</v>
          </cell>
          <cell r="B573" t="str">
            <v>Regularização de laje ou lastro com argamassa de cimento e areia no traço 1:3</v>
          </cell>
          <cell r="C573" t="str">
            <v>M3</v>
          </cell>
          <cell r="D573">
            <v>1</v>
          </cell>
          <cell r="E573">
            <v>293.01740000000001</v>
          </cell>
          <cell r="F573">
            <v>293.01</v>
          </cell>
        </row>
        <row r="574">
          <cell r="A574" t="str">
            <v>001.11.00060</v>
          </cell>
          <cell r="B574" t="str">
            <v>Lastro de concreto magro no traco 1:3:6 com junta de dilatação de madeira 1.2 cm de espessura formando quadro 2.0 x 2.0 m com 6.0 cm de espessura</v>
          </cell>
          <cell r="C574" t="str">
            <v>M2</v>
          </cell>
          <cell r="D574">
            <v>1</v>
          </cell>
          <cell r="E574">
            <v>13.947900000000001</v>
          </cell>
          <cell r="F574">
            <v>13.94</v>
          </cell>
        </row>
        <row r="575">
          <cell r="A575" t="str">
            <v>001.11.00080</v>
          </cell>
          <cell r="B575" t="str">
            <v>Lastro de concreto 1:3:6 com junta de dilatação seca, formando quadro de 2.00x2.00 m, com 6 cm de espessura</v>
          </cell>
          <cell r="C575" t="str">
            <v>M2</v>
          </cell>
          <cell r="D575">
            <v>1</v>
          </cell>
          <cell r="E575">
            <v>16.139800000000001</v>
          </cell>
          <cell r="F575">
            <v>16.13</v>
          </cell>
        </row>
        <row r="576">
          <cell r="A576" t="str">
            <v>001.11.00100</v>
          </cell>
          <cell r="B576" t="str">
            <v>Lastro de concreto magro traço 1:3:6, com junta de dilatação seca formando quadros de 2.00x2.00m, com 6.00 cm de espessura</v>
          </cell>
          <cell r="C576" t="str">
            <v>M2</v>
          </cell>
          <cell r="D576">
            <v>1</v>
          </cell>
          <cell r="E576">
            <v>16.547799999999999</v>
          </cell>
          <cell r="F576">
            <v>16.54</v>
          </cell>
        </row>
        <row r="577">
          <cell r="A577" t="str">
            <v>001.11.00120</v>
          </cell>
          <cell r="B577" t="str">
            <v>Contrapiso de concreto não estrutural, preparado p/ receber o piso esp.= 6.00 cm</v>
          </cell>
          <cell r="C577" t="str">
            <v>M2</v>
          </cell>
          <cell r="D577">
            <v>1</v>
          </cell>
          <cell r="E577">
            <v>13.947900000000001</v>
          </cell>
          <cell r="F577">
            <v>13.94</v>
          </cell>
        </row>
        <row r="578">
          <cell r="A578" t="str">
            <v>001.11.00140</v>
          </cell>
          <cell r="B578" t="str">
            <v>Placa de concreto 1,20x1,20 m com 6cm de espessura, junta seca moldada in locu</v>
          </cell>
          <cell r="C578" t="str">
            <v>M2</v>
          </cell>
          <cell r="D578">
            <v>1</v>
          </cell>
          <cell r="E578">
            <v>23.045100000000001</v>
          </cell>
          <cell r="F578">
            <v>23.04</v>
          </cell>
        </row>
        <row r="579">
          <cell r="A579" t="str">
            <v>001.11.00160</v>
          </cell>
          <cell r="B579" t="str">
            <v>Piso em volta do edifício constituído por um lastro de concreto de 250 kg cim/m3 c/ espessura igual a 6.00 cm dividido a cada 2.00 m por ripas de peroba de 7.00x1.20cm impermeabilizadas formando juntas de dilatação. o serviço inclui apiloamen</v>
          </cell>
          <cell r="C579" t="str">
            <v>M2</v>
          </cell>
          <cell r="D579">
            <v>1</v>
          </cell>
          <cell r="E579">
            <v>22.328800000000001</v>
          </cell>
          <cell r="F579">
            <v>22.32</v>
          </cell>
        </row>
        <row r="580">
          <cell r="A580" t="str">
            <v>001.11.00180</v>
          </cell>
          <cell r="B580" t="str">
            <v>Cimentado liso queimado c/espessura de 1.5 cm c/argamassa de cimento e areia no traço 1:3</v>
          </cell>
          <cell r="C580" t="str">
            <v>M2</v>
          </cell>
          <cell r="D580">
            <v>1</v>
          </cell>
          <cell r="E580">
            <v>12.291</v>
          </cell>
          <cell r="F580">
            <v>12.29</v>
          </cell>
        </row>
        <row r="581">
          <cell r="A581" t="str">
            <v>001.11.00200</v>
          </cell>
          <cell r="B581" t="str">
            <v>Cimentado liso queimado c/espessura de 2 cm usando argamassa decimento e areia 1:3 c/ juntas plásticas de 19 mm formando quadros de 2.00 x 2.00 m</v>
          </cell>
          <cell r="C581" t="str">
            <v>M2</v>
          </cell>
          <cell r="D581">
            <v>1</v>
          </cell>
          <cell r="E581">
            <v>15.169700000000001</v>
          </cell>
          <cell r="F581">
            <v>15.16</v>
          </cell>
        </row>
        <row r="582">
          <cell r="A582" t="str">
            <v>001.11.00220</v>
          </cell>
          <cell r="B582" t="str">
            <v>Cimentado liso queimado com espessura de 1,5 cm com argamassa de cimento e areia no traço 1:3 com junta de dilatação em ardósia com 7,5 cm de largura, formando quadro 2.00 x 1.00 m, cor natural</v>
          </cell>
          <cell r="C582" t="str">
            <v>M2</v>
          </cell>
          <cell r="D582">
            <v>1</v>
          </cell>
          <cell r="E582">
            <v>15.141400000000001</v>
          </cell>
          <cell r="F582">
            <v>15.14</v>
          </cell>
        </row>
        <row r="583">
          <cell r="A583" t="str">
            <v>001.11.00240</v>
          </cell>
          <cell r="B583" t="str">
            <v>Cimentado liso queimado de cor. com sulcos feitos a colher formando retângulos de 0.82x0.605 m com 2.00 cm de espessura inclusive lastro de concreto 1:3:6, espessura 6.00 cm. juntas de ripa impermeabilizada de 6x1.2cm.</v>
          </cell>
          <cell r="C583" t="str">
            <v>M2</v>
          </cell>
          <cell r="D583">
            <v>1</v>
          </cell>
          <cell r="E583">
            <v>31.053599999999999</v>
          </cell>
          <cell r="F583">
            <v>31.05</v>
          </cell>
        </row>
        <row r="584">
          <cell r="A584" t="str">
            <v>001.11.00260</v>
          </cell>
          <cell r="B584" t="str">
            <v>Cimentado liso queimado com espessura de 1.50 cm com argamassa de cimento e areia  no traço 1:3, com junta de dilatação de tijolo maciço, formando quadro de 2.00x2.00m na cor preta</v>
          </cell>
          <cell r="C584" t="str">
            <v>M2</v>
          </cell>
          <cell r="D584">
            <v>1</v>
          </cell>
          <cell r="E584">
            <v>14.2102</v>
          </cell>
          <cell r="F584">
            <v>14.21</v>
          </cell>
        </row>
        <row r="585">
          <cell r="A585" t="str">
            <v>001.11.00280</v>
          </cell>
          <cell r="B585" t="str">
            <v>Piso em cimentado alizado, c/ pó xadrez vermelho, esp. 1,5cm</v>
          </cell>
          <cell r="C585" t="str">
            <v>M2</v>
          </cell>
          <cell r="D585">
            <v>1</v>
          </cell>
          <cell r="E585">
            <v>30.117599999999999</v>
          </cell>
          <cell r="F585">
            <v>30.11</v>
          </cell>
        </row>
        <row r="586">
          <cell r="A586" t="str">
            <v>001.11.00300</v>
          </cell>
          <cell r="B586" t="str">
            <v>Revestimento de piso c/tijolo comum recozido colocado a chato assente c/ argamassa mista de cal em pasta e areia média ou grossa s/ peneirar no traço 1:4 c/ 100kg de cimento</v>
          </cell>
          <cell r="C586" t="str">
            <v>M2</v>
          </cell>
          <cell r="D586">
            <v>1</v>
          </cell>
          <cell r="E586">
            <v>18.649999999999999</v>
          </cell>
          <cell r="F586">
            <v>18.649999999999999</v>
          </cell>
        </row>
        <row r="587">
          <cell r="A587" t="str">
            <v>001.11.00310</v>
          </cell>
          <cell r="B587" t="str">
            <v>Revestimento com Piso Cerâmico Esmaltado Dim. Media 30 x 30 cm, PI 02, Assentado Com Argamassa Colante Uso Interno, incl. rejuntamento.</v>
          </cell>
          <cell r="C587" t="str">
            <v>m2</v>
          </cell>
          <cell r="D587">
            <v>1</v>
          </cell>
          <cell r="E587">
            <v>17.735700000000001</v>
          </cell>
          <cell r="F587">
            <v>17.73</v>
          </cell>
        </row>
        <row r="588">
          <cell r="A588" t="str">
            <v>001.11.00311</v>
          </cell>
          <cell r="B588" t="str">
            <v>Revestimento com Piso Cerâmico Esmaltado Dim. Media 30 x 30 cm, PI 03, Assentado Com Argamassa Colante Uso Interno, incl. rejuntamento.</v>
          </cell>
          <cell r="C588" t="str">
            <v>m2</v>
          </cell>
          <cell r="D588">
            <v>1</v>
          </cell>
          <cell r="E588">
            <v>17.735700000000001</v>
          </cell>
          <cell r="F588">
            <v>17.73</v>
          </cell>
        </row>
        <row r="589">
          <cell r="A589" t="str">
            <v>001.11.00312</v>
          </cell>
          <cell r="B589" t="str">
            <v>Revestimento com Piso Cerâmico Esmaltado Dim. Media 30 x 30 cm, PI 04, Assentado Com Argamassa Colante Uso Interno, incl. rejuntamento.</v>
          </cell>
          <cell r="C589" t="str">
            <v>m2</v>
          </cell>
          <cell r="D589">
            <v>1</v>
          </cell>
          <cell r="E589">
            <v>18.835699999999999</v>
          </cell>
          <cell r="F589">
            <v>18.829999999999998</v>
          </cell>
        </row>
        <row r="590">
          <cell r="A590" t="str">
            <v>001.11.00313</v>
          </cell>
          <cell r="B590" t="str">
            <v>Revestimento com Piso Cerâmico Esmaltado Dim. Media 30 x 30 cm, PI 05, Assentado Com Argamassa Colante Uso Interno, incl. rejuntamento.</v>
          </cell>
          <cell r="C590" t="str">
            <v>m2</v>
          </cell>
          <cell r="D590">
            <v>1</v>
          </cell>
          <cell r="E590">
            <v>18.835699999999999</v>
          </cell>
          <cell r="F590">
            <v>18.829999999999998</v>
          </cell>
        </row>
        <row r="591">
          <cell r="A591" t="str">
            <v>001.11.00321</v>
          </cell>
          <cell r="B591" t="str">
            <v>Revestimento de pisos e lajotas cerâmicas 30x30 cm assente c/argamassa de cimento e areia 1:4</v>
          </cell>
          <cell r="C591" t="str">
            <v>M2</v>
          </cell>
          <cell r="D591">
            <v>1</v>
          </cell>
          <cell r="E591">
            <v>22.092600000000001</v>
          </cell>
          <cell r="F591">
            <v>22.09</v>
          </cell>
        </row>
        <row r="592">
          <cell r="A592" t="str">
            <v>001.11.00341</v>
          </cell>
          <cell r="B592" t="str">
            <v>Assentamento de ladrilho hidráulico, assente com argamassa mista de cimento, cal e areia 1:0,5:5</v>
          </cell>
          <cell r="C592" t="str">
            <v>M2</v>
          </cell>
          <cell r="D592">
            <v>1</v>
          </cell>
          <cell r="E592">
            <v>27.361599999999999</v>
          </cell>
          <cell r="F592">
            <v>27.36</v>
          </cell>
        </row>
        <row r="593">
          <cell r="A593" t="str">
            <v>001.11.00361</v>
          </cell>
          <cell r="B593" t="str">
            <v>Revestimento de piso com cerâmica decorada 15x15cm assente com argamass mista de cimento cal e areia no traço 1:0.50:5</v>
          </cell>
          <cell r="C593" t="str">
            <v>M2</v>
          </cell>
          <cell r="D593">
            <v>1</v>
          </cell>
          <cell r="E593">
            <v>30.411100000000001</v>
          </cell>
          <cell r="F593">
            <v>30.41</v>
          </cell>
        </row>
        <row r="594">
          <cell r="A594" t="str">
            <v>001.11.00381</v>
          </cell>
          <cell r="B594" t="str">
            <v>Revestimento de piso  com ceramica decorada 20x20cm assente com argamassa mista de cimento cal e areia no traço 1:0.5:5</v>
          </cell>
          <cell r="C594" t="str">
            <v>M2</v>
          </cell>
          <cell r="D594">
            <v>1</v>
          </cell>
          <cell r="E594">
            <v>30.367100000000001</v>
          </cell>
          <cell r="F594">
            <v>30.36</v>
          </cell>
        </row>
        <row r="595">
          <cell r="A595" t="str">
            <v>001.11.00401</v>
          </cell>
          <cell r="B595" t="str">
            <v>Revestimento de piso com ladrilho cerâmico 20x20 cm empregando pasta de cimento colante</v>
          </cell>
          <cell r="C595" t="str">
            <v>M2</v>
          </cell>
          <cell r="D595">
            <v>1</v>
          </cell>
          <cell r="E595">
            <v>19.284700000000001</v>
          </cell>
          <cell r="F595">
            <v>19.28</v>
          </cell>
        </row>
        <row r="596">
          <cell r="A596" t="str">
            <v>001.11.00421</v>
          </cell>
          <cell r="B596" t="str">
            <v>Revestimento de piso com ceramica decorada 25x25 cm, assente com argamassa mista de cimento, cal e areia, traço 1:0.5:5</v>
          </cell>
          <cell r="C596" t="str">
            <v>M2</v>
          </cell>
          <cell r="D596">
            <v>1</v>
          </cell>
          <cell r="E596">
            <v>30.590299999999999</v>
          </cell>
          <cell r="F596">
            <v>30.59</v>
          </cell>
        </row>
        <row r="597">
          <cell r="A597" t="str">
            <v>001.11.00441</v>
          </cell>
          <cell r="B597" t="str">
            <v>Revestimento de piso com lajota colonial</v>
          </cell>
          <cell r="C597" t="str">
            <v>M2</v>
          </cell>
          <cell r="D597">
            <v>1</v>
          </cell>
          <cell r="E597">
            <v>13.8238</v>
          </cell>
          <cell r="F597">
            <v>13.82</v>
          </cell>
        </row>
        <row r="598">
          <cell r="A598" t="str">
            <v>001.11.00461</v>
          </cell>
          <cell r="B598" t="str">
            <v>Revestimento de piso em granilite fundido no local formando quadros de 2.00 m2 de área ( no máximo) com junta plastica colorida e faixa perimétrica de 30 cm na cor preta fazendo meia cana, aplicação de 2 demãos de resina acrilica</v>
          </cell>
          <cell r="C598" t="str">
            <v>m2</v>
          </cell>
          <cell r="D598">
            <v>1</v>
          </cell>
          <cell r="E598">
            <v>18.3734</v>
          </cell>
          <cell r="F598">
            <v>18.37</v>
          </cell>
        </row>
        <row r="599">
          <cell r="A599" t="str">
            <v>001.11.00481</v>
          </cell>
          <cell r="B599" t="str">
            <v>Assentamento de junta plástica de dilatacao p/pisos de 19 mm</v>
          </cell>
          <cell r="C599" t="str">
            <v>ML</v>
          </cell>
          <cell r="D599">
            <v>1</v>
          </cell>
          <cell r="E599">
            <v>1.6783999999999999</v>
          </cell>
          <cell r="F599">
            <v>1.67</v>
          </cell>
        </row>
        <row r="600">
          <cell r="A600" t="str">
            <v>001.11.00501</v>
          </cell>
          <cell r="B600" t="str">
            <v>Revestimento de pisos c/tacos comuns de madeira fixadas c/cola especial sobre lastro de argamassa de cimento e areia no traço 1:4</v>
          </cell>
          <cell r="C600" t="str">
            <v>M2</v>
          </cell>
          <cell r="D600">
            <v>1</v>
          </cell>
          <cell r="E600">
            <v>34.827199999999998</v>
          </cell>
          <cell r="F600">
            <v>34.82</v>
          </cell>
        </row>
        <row r="601">
          <cell r="A601" t="str">
            <v>001.11.00521</v>
          </cell>
          <cell r="B601" t="str">
            <v>Revestimento de pisos em tacos de peróba 7x21 cm de primeira qualidade assentados c/ argamassa de cimento e areia fina meio peneirada no traço 1:3</v>
          </cell>
          <cell r="C601" t="str">
            <v>M2</v>
          </cell>
          <cell r="D601">
            <v>1</v>
          </cell>
          <cell r="E601">
            <v>28.7788</v>
          </cell>
          <cell r="F601">
            <v>28.77</v>
          </cell>
        </row>
        <row r="602">
          <cell r="A602" t="str">
            <v>001.11.00541</v>
          </cell>
          <cell r="B602" t="str">
            <v>Pisos de mármore nacional 40x40 cm de espessura 2 cm assente c/ argamassa mista 1:4 c/100 kg de cimento</v>
          </cell>
          <cell r="C602" t="str">
            <v>M2</v>
          </cell>
          <cell r="D602">
            <v>1</v>
          </cell>
          <cell r="E602">
            <v>137.87280000000001</v>
          </cell>
          <cell r="F602">
            <v>137.87</v>
          </cell>
        </row>
        <row r="603">
          <cell r="A603" t="str">
            <v>001.11.00561</v>
          </cell>
          <cell r="B603" t="str">
            <v>Assentamento de piso de granito verde ubatuba</v>
          </cell>
          <cell r="C603" t="str">
            <v>M2</v>
          </cell>
          <cell r="D603">
            <v>1</v>
          </cell>
          <cell r="E603">
            <v>104.5234</v>
          </cell>
          <cell r="F603">
            <v>104.52</v>
          </cell>
        </row>
        <row r="604">
          <cell r="A604" t="str">
            <v>001.11.00581</v>
          </cell>
          <cell r="B604" t="str">
            <v>Revestimento de piso em ardosia natural 40x40cm cor preta tipo on com resinex</v>
          </cell>
          <cell r="C604" t="str">
            <v>M2</v>
          </cell>
          <cell r="D604">
            <v>1</v>
          </cell>
          <cell r="E604">
            <v>25.912299999999998</v>
          </cell>
          <cell r="F604">
            <v>25.91</v>
          </cell>
        </row>
        <row r="605">
          <cell r="A605" t="str">
            <v>001.11.00601</v>
          </cell>
          <cell r="B605" t="str">
            <v>Revestimento de paviflex sobre lastro ou laje regularizada, assentado com cola especial de 2.00 mm de espessura</v>
          </cell>
          <cell r="C605" t="str">
            <v>M2</v>
          </cell>
          <cell r="D605">
            <v>1</v>
          </cell>
          <cell r="E605">
            <v>41.598199999999999</v>
          </cell>
          <cell r="F605">
            <v>41.59</v>
          </cell>
        </row>
        <row r="606">
          <cell r="A606" t="str">
            <v>001.11.00621</v>
          </cell>
          <cell r="B606" t="str">
            <v>Revestimento de paviflex sobre lastro ou laje regularizada, assentado com cola especial de 3.20 mm de espessura</v>
          </cell>
          <cell r="C606" t="str">
            <v>M2</v>
          </cell>
          <cell r="D606">
            <v>1</v>
          </cell>
          <cell r="E606">
            <v>60.3932</v>
          </cell>
          <cell r="F606">
            <v>60.39</v>
          </cell>
        </row>
        <row r="607">
          <cell r="A607" t="str">
            <v>001.11.00641</v>
          </cell>
          <cell r="B607" t="str">
            <v>Revestimento de paviflex sobre lastro ou laje regularizada, assentado com cola especial de 1.60 mm de espessura</v>
          </cell>
          <cell r="C607" t="str">
            <v>M2</v>
          </cell>
          <cell r="D607">
            <v>1</v>
          </cell>
          <cell r="E607">
            <v>35.193199999999997</v>
          </cell>
          <cell r="F607">
            <v>35.19</v>
          </cell>
        </row>
        <row r="608">
          <cell r="A608" t="str">
            <v>001.11.00661</v>
          </cell>
          <cell r="B608" t="str">
            <v>Carpete 8mm na cor verde musgo</v>
          </cell>
          <cell r="C608" t="str">
            <v>M2</v>
          </cell>
          <cell r="D608">
            <v>1</v>
          </cell>
          <cell r="E608">
            <v>23</v>
          </cell>
          <cell r="F608">
            <v>23</v>
          </cell>
        </row>
        <row r="609">
          <cell r="A609" t="str">
            <v>001.11.00681</v>
          </cell>
          <cell r="B609" t="str">
            <v>Revestimento da escada (degrau e espelho) c/ ardósia preta tipo on c/ resinex</v>
          </cell>
          <cell r="C609" t="str">
            <v>M2</v>
          </cell>
          <cell r="D609">
            <v>1</v>
          </cell>
          <cell r="E609">
            <v>31.225899999999999</v>
          </cell>
          <cell r="F609">
            <v>31.22</v>
          </cell>
        </row>
        <row r="610">
          <cell r="A610" t="str">
            <v>001.11.00701</v>
          </cell>
          <cell r="B610" t="str">
            <v>Piso de concreto fck=15,0 mpa, armado com tela de aço ca-60 4.2 com malha 15x15 cm - esp.15 cm</v>
          </cell>
          <cell r="C610" t="str">
            <v>M2</v>
          </cell>
          <cell r="D610">
            <v>1</v>
          </cell>
          <cell r="E610">
            <v>41.467300000000002</v>
          </cell>
          <cell r="F610">
            <v>41.46</v>
          </cell>
        </row>
        <row r="611">
          <cell r="A611" t="str">
            <v>001.11.00721</v>
          </cell>
          <cell r="B611" t="str">
            <v>Assentamento de rodapé de cimentado usando argamassa de cimento e areia 1:3 com altura de 10 cm, simples</v>
          </cell>
          <cell r="C611" t="str">
            <v>ML</v>
          </cell>
          <cell r="D611">
            <v>1</v>
          </cell>
          <cell r="E611">
            <v>5.5370999999999997</v>
          </cell>
          <cell r="F611">
            <v>5.53</v>
          </cell>
        </row>
        <row r="612">
          <cell r="A612" t="str">
            <v>001.11.00741</v>
          </cell>
          <cell r="B612" t="str">
            <v>Assentamento de rodapé de cimentado usando argamassa de cimento e areia 1:3 com altura de 10 cm, de cor</v>
          </cell>
          <cell r="C612" t="str">
            <v>ML</v>
          </cell>
          <cell r="D612">
            <v>1</v>
          </cell>
          <cell r="E612">
            <v>6.4656000000000002</v>
          </cell>
          <cell r="F612">
            <v>6.46</v>
          </cell>
        </row>
        <row r="613">
          <cell r="A613" t="str">
            <v>001.11.00761</v>
          </cell>
          <cell r="B613" t="str">
            <v>Assentamento de rodapés para pisos em ceramica 30x30</v>
          </cell>
          <cell r="C613" t="str">
            <v>ML</v>
          </cell>
          <cell r="D613">
            <v>1</v>
          </cell>
          <cell r="E613">
            <v>6.8962000000000003</v>
          </cell>
          <cell r="F613">
            <v>6.89</v>
          </cell>
        </row>
        <row r="614">
          <cell r="A614" t="str">
            <v>001.11.00781</v>
          </cell>
          <cell r="B614" t="str">
            <v>Assentamento de rodapés de de madeira de 10 cm de altura</v>
          </cell>
          <cell r="C614" t="str">
            <v>ML</v>
          </cell>
          <cell r="D614">
            <v>1</v>
          </cell>
          <cell r="E614">
            <v>6.9236000000000004</v>
          </cell>
          <cell r="F614">
            <v>6.92</v>
          </cell>
        </row>
        <row r="615">
          <cell r="A615" t="str">
            <v>001.11.00801</v>
          </cell>
          <cell r="B615" t="str">
            <v>Assentamento de rodapés de de granilite c/10 cm de altura utilizando argamassa mista de cal em pasta e areia média ou grossa s/ peneirar no traço 1:3 c/ 10 kg de cimento</v>
          </cell>
          <cell r="C615" t="str">
            <v>ML</v>
          </cell>
          <cell r="D615">
            <v>1</v>
          </cell>
          <cell r="E615">
            <v>7.4447000000000001</v>
          </cell>
          <cell r="F615">
            <v>7.44</v>
          </cell>
        </row>
        <row r="616">
          <cell r="A616" t="str">
            <v>001.11.00821</v>
          </cell>
          <cell r="B616" t="str">
            <v>Assentamento de mármore c/10 cm de altura e 2.00 cm de espessura</v>
          </cell>
          <cell r="C616" t="str">
            <v>ML</v>
          </cell>
          <cell r="D616">
            <v>1</v>
          </cell>
          <cell r="E616">
            <v>19.663799999999998</v>
          </cell>
          <cell r="F616">
            <v>19.66</v>
          </cell>
        </row>
        <row r="617">
          <cell r="A617" t="str">
            <v>001.11.00841</v>
          </cell>
          <cell r="B617" t="str">
            <v>Assentamento de rodapé de cerâmica empregando pasta de argamassa de cimento colante</v>
          </cell>
          <cell r="C617" t="str">
            <v>ML</v>
          </cell>
          <cell r="D617">
            <v>1</v>
          </cell>
          <cell r="E617">
            <v>2.1598999999999999</v>
          </cell>
          <cell r="F617">
            <v>2.15</v>
          </cell>
        </row>
        <row r="618">
          <cell r="A618" t="str">
            <v>001.11.00861</v>
          </cell>
          <cell r="B618" t="str">
            <v>Assentamento de paviflex c/9 cm de altura assente com cola especial</v>
          </cell>
          <cell r="C618" t="str">
            <v>ML</v>
          </cell>
          <cell r="D618">
            <v>1</v>
          </cell>
          <cell r="E618">
            <v>3.31</v>
          </cell>
          <cell r="F618">
            <v>3.31</v>
          </cell>
        </row>
        <row r="619">
          <cell r="A619" t="str">
            <v>001.11.00881</v>
          </cell>
          <cell r="B619" t="str">
            <v>Cimentado liso queimado ate a altura de 7 cm c/argamassa de cimento e areia no traço 1:3</v>
          </cell>
          <cell r="C619" t="str">
            <v>ML</v>
          </cell>
          <cell r="D619">
            <v>1</v>
          </cell>
          <cell r="E619">
            <v>5.3367000000000004</v>
          </cell>
          <cell r="F619">
            <v>5.33</v>
          </cell>
        </row>
        <row r="620">
          <cell r="A620" t="str">
            <v>001.11.00901</v>
          </cell>
          <cell r="B620" t="str">
            <v>Assentamento de rodapé de madeira de peróba 7x1.5 cm fixados c/tacos de peróba previamente chumbados na alvenaria c/ espaçamento max. de 2.00x2.00 m</v>
          </cell>
          <cell r="C620" t="str">
            <v>ML</v>
          </cell>
          <cell r="D620">
            <v>1</v>
          </cell>
          <cell r="E620">
            <v>22.187100000000001</v>
          </cell>
          <cell r="F620">
            <v>22.18</v>
          </cell>
        </row>
        <row r="621">
          <cell r="A621" t="str">
            <v>001.11.00921</v>
          </cell>
          <cell r="B621" t="str">
            <v>Assentamento de rodapé de ardósia natural</v>
          </cell>
          <cell r="C621" t="str">
            <v>ML</v>
          </cell>
          <cell r="D621">
            <v>1</v>
          </cell>
          <cell r="E621">
            <v>8.0422999999999991</v>
          </cell>
          <cell r="F621">
            <v>8.0399999999999991</v>
          </cell>
        </row>
        <row r="622">
          <cell r="A622" t="str">
            <v>001.11.00941</v>
          </cell>
          <cell r="B622" t="str">
            <v>Assentamento de rodapé de granito na cor verde ubatuba com 7 cm de espessura</v>
          </cell>
          <cell r="C622" t="str">
            <v>ML</v>
          </cell>
          <cell r="D622">
            <v>1</v>
          </cell>
          <cell r="E622">
            <v>19.351800000000001</v>
          </cell>
          <cell r="F622">
            <v>19.350000000000001</v>
          </cell>
        </row>
        <row r="623">
          <cell r="A623" t="str">
            <v>001.11.00961</v>
          </cell>
          <cell r="B623" t="str">
            <v>Assentamento de rodapé de de lajota colonial</v>
          </cell>
          <cell r="C623" t="str">
            <v>ML</v>
          </cell>
          <cell r="D623">
            <v>1</v>
          </cell>
          <cell r="E623">
            <v>8.2182999999999993</v>
          </cell>
          <cell r="F623">
            <v>8.2100000000000009</v>
          </cell>
        </row>
        <row r="624">
          <cell r="A624" t="str">
            <v>001.11.00981</v>
          </cell>
          <cell r="B624" t="str">
            <v>Assentamento de soleiras externas c/ pingadeira ou ressalto penetrando 2.50 cm de c/ lado da alvenaria assentado c/ aragam. de cimento e areia no traço 1:4, de mármore branco marfim 3.00 cm</v>
          </cell>
          <cell r="C624" t="str">
            <v>ML</v>
          </cell>
          <cell r="D624">
            <v>1</v>
          </cell>
          <cell r="E624">
            <v>21.243200000000002</v>
          </cell>
          <cell r="F624">
            <v>21.24</v>
          </cell>
        </row>
        <row r="625">
          <cell r="A625" t="str">
            <v>001.11.01001</v>
          </cell>
          <cell r="B625" t="str">
            <v>Assentamento de soleiras externas c/ pingadeira ou ressalto penetrando 2.50 cm de c/ lado da alvenaria assentado c/ aragam. de cimento e areia no traço 1:4, de granilite</v>
          </cell>
          <cell r="C625" t="str">
            <v>ML</v>
          </cell>
          <cell r="D625">
            <v>1</v>
          </cell>
          <cell r="E625">
            <v>6.6201999999999996</v>
          </cell>
          <cell r="F625">
            <v>6.62</v>
          </cell>
        </row>
        <row r="626">
          <cell r="A626" t="str">
            <v>001.11.01021</v>
          </cell>
          <cell r="B626" t="str">
            <v>Assentamento de soleira interna de 0.15 m de mármore branco marfim 3.00 cmassente c/ argamassa de cimento e areia 1:4 m</v>
          </cell>
          <cell r="C626" t="str">
            <v>ML</v>
          </cell>
          <cell r="D626">
            <v>1</v>
          </cell>
          <cell r="E626">
            <v>20.444099999999999</v>
          </cell>
          <cell r="F626">
            <v>20.440000000000001</v>
          </cell>
        </row>
        <row r="627">
          <cell r="A627" t="str">
            <v>001.11.01041</v>
          </cell>
          <cell r="B627" t="str">
            <v>Assentamento de soleira interna de 0.15 m de granilite  assente c/ argamassa de cimento e areia 1:4 m</v>
          </cell>
          <cell r="C627" t="str">
            <v>ML</v>
          </cell>
          <cell r="D627">
            <v>1</v>
          </cell>
          <cell r="E627">
            <v>7.2201000000000004</v>
          </cell>
          <cell r="F627">
            <v>7.22</v>
          </cell>
        </row>
        <row r="628">
          <cell r="A628" t="str">
            <v>001.11.01061</v>
          </cell>
          <cell r="B628" t="str">
            <v>Assentamento de soleira interna de 0.15 m de ardósia ,assente c/ argamassa de cimento e areia no traço 1:4</v>
          </cell>
          <cell r="C628" t="str">
            <v>ML</v>
          </cell>
          <cell r="D628">
            <v>1</v>
          </cell>
          <cell r="E628">
            <v>11.5098</v>
          </cell>
          <cell r="F628">
            <v>11.5</v>
          </cell>
        </row>
        <row r="629">
          <cell r="A629" t="str">
            <v>001.11.01081</v>
          </cell>
          <cell r="B629" t="str">
            <v>Assentamento de soleira de granito l=0,15m e=2cm</v>
          </cell>
          <cell r="C629" t="str">
            <v>UN</v>
          </cell>
          <cell r="D629">
            <v>1</v>
          </cell>
          <cell r="E629">
            <v>23.568200000000001</v>
          </cell>
          <cell r="F629">
            <v>23.56</v>
          </cell>
        </row>
        <row r="630">
          <cell r="A630" t="str">
            <v>001.11.01101</v>
          </cell>
          <cell r="B630" t="str">
            <v>Assentamento de soleira de granito na cor verde ubatuba l=15 cm</v>
          </cell>
          <cell r="C630" t="str">
            <v>ML</v>
          </cell>
          <cell r="D630">
            <v>1</v>
          </cell>
          <cell r="E630">
            <v>40.668199999999999</v>
          </cell>
          <cell r="F630">
            <v>40.659999999999997</v>
          </cell>
        </row>
        <row r="631">
          <cell r="A631" t="str">
            <v>001.11.01121</v>
          </cell>
          <cell r="B631" t="str">
            <v>Assentamento de peitoril de mármore branco espessura 3.00 cm, assente com argamassa de cimento e areia traço 1:4</v>
          </cell>
          <cell r="C631" t="str">
            <v>ML</v>
          </cell>
          <cell r="D631">
            <v>1</v>
          </cell>
          <cell r="E631">
            <v>17.955200000000001</v>
          </cell>
          <cell r="F631">
            <v>17.95</v>
          </cell>
        </row>
        <row r="632">
          <cell r="A632" t="str">
            <v>001.11.01141</v>
          </cell>
          <cell r="B632" t="str">
            <v>Assentamento de peitoril de granilite espessura 2.50 cm, assente com argamassa de cimento e areia traço 1:4</v>
          </cell>
          <cell r="C632" t="str">
            <v>ML</v>
          </cell>
          <cell r="D632">
            <v>1</v>
          </cell>
          <cell r="E632">
            <v>8.5762</v>
          </cell>
          <cell r="F632">
            <v>8.57</v>
          </cell>
        </row>
        <row r="633">
          <cell r="A633" t="str">
            <v>001.11.01161</v>
          </cell>
          <cell r="B633" t="str">
            <v>Assentamento de peitoril de ardósia polida  espessura 3.00 cm, assente com argamassa de cimento e areia traço 1:4</v>
          </cell>
          <cell r="C633" t="str">
            <v>M2</v>
          </cell>
          <cell r="D633">
            <v>1</v>
          </cell>
          <cell r="E633">
            <v>14.318</v>
          </cell>
          <cell r="F633">
            <v>14.31</v>
          </cell>
        </row>
        <row r="634">
          <cell r="A634" t="str">
            <v>001.11.01181</v>
          </cell>
          <cell r="B634" t="str">
            <v>Assentamento de peitoril interno de mármore branco espessura 2.00 cm, assentes com argamassa de cimento e areia 1:4</v>
          </cell>
          <cell r="C634" t="str">
            <v>ML</v>
          </cell>
          <cell r="D634">
            <v>1</v>
          </cell>
          <cell r="E634">
            <v>18.9711</v>
          </cell>
          <cell r="F634">
            <v>18.97</v>
          </cell>
        </row>
        <row r="635">
          <cell r="A635" t="str">
            <v>001.11.01201</v>
          </cell>
          <cell r="B635" t="str">
            <v>Assentamento de peitoril interno de granilite espessura 2.50 cm, assentes com argamassa de cimento e areia 1:4</v>
          </cell>
          <cell r="C635" t="str">
            <v>ML</v>
          </cell>
          <cell r="D635">
            <v>1</v>
          </cell>
          <cell r="E635">
            <v>5.8211000000000004</v>
          </cell>
          <cell r="F635">
            <v>5.82</v>
          </cell>
        </row>
        <row r="636">
          <cell r="A636" t="str">
            <v>001.12</v>
          </cell>
          <cell r="B636" t="str">
            <v>FORROS</v>
          </cell>
          <cell r="E636">
            <v>568.65700000000004</v>
          </cell>
        </row>
        <row r="637">
          <cell r="A637" t="str">
            <v>001.12.00020</v>
          </cell>
          <cell r="B637" t="str">
            <v>Forro de tábuas de cedrinho 10.00x1.00 cm aplicados em sarrafos 10x2.5 cm espacados de 50x50 cm</v>
          </cell>
          <cell r="C637" t="str">
            <v>M2</v>
          </cell>
          <cell r="D637">
            <v>1</v>
          </cell>
          <cell r="E637">
            <v>28.236599999999999</v>
          </cell>
          <cell r="F637">
            <v>28.23</v>
          </cell>
        </row>
        <row r="638">
          <cell r="A638" t="str">
            <v>001.12.00040</v>
          </cell>
          <cell r="B638" t="str">
            <v>Forro de tábuas de cedrinho 10.00x1.00 cm aplicados em caibros de 5x6 cm espaçados de 50x50 cm</v>
          </cell>
          <cell r="C638" t="str">
            <v>M2</v>
          </cell>
          <cell r="D638">
            <v>1</v>
          </cell>
          <cell r="E638">
            <v>28.808599999999998</v>
          </cell>
          <cell r="F638">
            <v>28.8</v>
          </cell>
        </row>
        <row r="639">
          <cell r="A639" t="str">
            <v>001.12.00060</v>
          </cell>
          <cell r="B639" t="str">
            <v>Forro de tábua de mogno ou cerejeira de 10.00x1.00 cm aplicado em sarrafo de 10x2.5 cm espaçados de 50x50 cm</v>
          </cell>
          <cell r="C639" t="str">
            <v>M2</v>
          </cell>
          <cell r="D639">
            <v>1</v>
          </cell>
          <cell r="E639">
            <v>31.756599999999999</v>
          </cell>
          <cell r="F639">
            <v>31.75</v>
          </cell>
        </row>
        <row r="640">
          <cell r="A640" t="str">
            <v>001.12.00080</v>
          </cell>
          <cell r="B640" t="str">
            <v>Forro de tábua de mogno ou cerejeira de 10.00x1.00 cm aplicado em caibro de 5x6 cm espacados de 50x50 cm</v>
          </cell>
          <cell r="C640" t="str">
            <v>M2</v>
          </cell>
          <cell r="D640">
            <v>1</v>
          </cell>
          <cell r="E640">
            <v>32.328600000000002</v>
          </cell>
          <cell r="F640">
            <v>32.32</v>
          </cell>
        </row>
        <row r="641">
          <cell r="A641" t="str">
            <v>001.12.00100</v>
          </cell>
          <cell r="B641" t="str">
            <v>Cimalha de cedrinho</v>
          </cell>
          <cell r="C641" t="str">
            <v>ML</v>
          </cell>
          <cell r="D641">
            <v>1</v>
          </cell>
          <cell r="E641">
            <v>2.218</v>
          </cell>
          <cell r="F641">
            <v>2.21</v>
          </cell>
        </row>
        <row r="642">
          <cell r="A642" t="str">
            <v>001.12.00120</v>
          </cell>
          <cell r="B642" t="str">
            <v>Cimalha de mogno ou cerejeira</v>
          </cell>
          <cell r="C642" t="str">
            <v>ML</v>
          </cell>
          <cell r="D642">
            <v>1</v>
          </cell>
          <cell r="E642">
            <v>12.888</v>
          </cell>
          <cell r="F642">
            <v>12.88</v>
          </cell>
        </row>
        <row r="643">
          <cell r="A643" t="str">
            <v>001.12.00140</v>
          </cell>
          <cell r="B643" t="str">
            <v>Forro de gesso 60x60 cm liso fixado por meio de arame diretamente na estrutura</v>
          </cell>
          <cell r="C643" t="str">
            <v>m2</v>
          </cell>
          <cell r="D643">
            <v>1</v>
          </cell>
          <cell r="E643">
            <v>17.4818</v>
          </cell>
          <cell r="F643">
            <v>17.48</v>
          </cell>
        </row>
        <row r="644">
          <cell r="A644" t="str">
            <v>001.12.00160</v>
          </cell>
          <cell r="B644" t="str">
            <v>Fornecimento e Instalação de Moldura em Gesso h=7 cm</v>
          </cell>
          <cell r="C644" t="str">
            <v>m</v>
          </cell>
          <cell r="D644">
            <v>1</v>
          </cell>
          <cell r="E644">
            <v>7</v>
          </cell>
          <cell r="F644">
            <v>7</v>
          </cell>
        </row>
        <row r="645">
          <cell r="A645" t="str">
            <v>001.12.00180</v>
          </cell>
          <cell r="B645" t="str">
            <v>Sanca de gesso l=1,20 m</v>
          </cell>
          <cell r="C645" t="str">
            <v>ML</v>
          </cell>
          <cell r="D645">
            <v>1</v>
          </cell>
          <cell r="E645">
            <v>25</v>
          </cell>
          <cell r="F645">
            <v>25</v>
          </cell>
        </row>
        <row r="646">
          <cell r="A646" t="str">
            <v>001.12.00200</v>
          </cell>
          <cell r="B646" t="str">
            <v>Sanca de gesso l=0,30m</v>
          </cell>
          <cell r="C646" t="str">
            <v>ML</v>
          </cell>
          <cell r="D646">
            <v>1</v>
          </cell>
          <cell r="E646">
            <v>9</v>
          </cell>
          <cell r="F646">
            <v>9</v>
          </cell>
        </row>
        <row r="647">
          <cell r="A647" t="str">
            <v>001.12.00220</v>
          </cell>
          <cell r="B647" t="str">
            <v>Forro tipo pacote</v>
          </cell>
          <cell r="C647" t="str">
            <v>M2</v>
          </cell>
          <cell r="D647">
            <v>1</v>
          </cell>
          <cell r="E647">
            <v>46</v>
          </cell>
          <cell r="F647">
            <v>46</v>
          </cell>
        </row>
        <row r="648">
          <cell r="A648" t="str">
            <v>001.12.00240</v>
          </cell>
          <cell r="B648" t="str">
            <v>Forro luxalon</v>
          </cell>
          <cell r="C648" t="str">
            <v>M2</v>
          </cell>
          <cell r="D648">
            <v>1</v>
          </cell>
          <cell r="E648">
            <v>108</v>
          </cell>
          <cell r="F648">
            <v>108</v>
          </cell>
        </row>
        <row r="649">
          <cell r="A649" t="str">
            <v>001.12.00260</v>
          </cell>
          <cell r="B649" t="str">
            <v>Forro eucavid</v>
          </cell>
          <cell r="C649" t="str">
            <v>M2</v>
          </cell>
          <cell r="D649">
            <v>1</v>
          </cell>
          <cell r="E649">
            <v>46</v>
          </cell>
          <cell r="F649">
            <v>46</v>
          </cell>
        </row>
        <row r="650">
          <cell r="A650" t="str">
            <v>001.12.00280</v>
          </cell>
          <cell r="B650" t="str">
            <v>Forro paraline, fixado em estrutura metálica</v>
          </cell>
          <cell r="C650" t="str">
            <v>M2</v>
          </cell>
          <cell r="D650">
            <v>1</v>
          </cell>
          <cell r="E650">
            <v>97.8</v>
          </cell>
          <cell r="F650">
            <v>97.8</v>
          </cell>
        </row>
        <row r="651">
          <cell r="A651" t="str">
            <v>001.12.00300</v>
          </cell>
          <cell r="B651" t="str">
            <v>Forro de telha galvanizada fixado em estrutura metálica</v>
          </cell>
          <cell r="C651" t="str">
            <v>M2</v>
          </cell>
          <cell r="D651">
            <v>1</v>
          </cell>
          <cell r="E651">
            <v>23.029900000000001</v>
          </cell>
          <cell r="F651">
            <v>23.02</v>
          </cell>
        </row>
        <row r="652">
          <cell r="A652" t="str">
            <v>001.12.00320</v>
          </cell>
          <cell r="B652" t="str">
            <v>Fornecimento e Instalação de Forro de pvc branco 200 mm, incl. estrutura para fixação em metalon galvanizado e rodaforro</v>
          </cell>
          <cell r="C652" t="str">
            <v>m2</v>
          </cell>
          <cell r="D652">
            <v>1</v>
          </cell>
          <cell r="E652">
            <v>31</v>
          </cell>
          <cell r="F652">
            <v>31</v>
          </cell>
        </row>
        <row r="653">
          <cell r="A653" t="str">
            <v>001.12.00340</v>
          </cell>
          <cell r="B653" t="str">
            <v>Roda-forro de pvc branco</v>
          </cell>
          <cell r="C653" t="str">
            <v>ML</v>
          </cell>
          <cell r="D653">
            <v>1</v>
          </cell>
          <cell r="E653">
            <v>2.7</v>
          </cell>
          <cell r="F653">
            <v>2.7</v>
          </cell>
        </row>
        <row r="654">
          <cell r="A654" t="str">
            <v>001.12.00360</v>
          </cell>
          <cell r="B654" t="str">
            <v>Substituição de tábuas p/forro de cedrinho</v>
          </cell>
          <cell r="C654" t="str">
            <v>M2</v>
          </cell>
          <cell r="D654">
            <v>1</v>
          </cell>
          <cell r="E654">
            <v>18.1892</v>
          </cell>
          <cell r="F654">
            <v>18.18</v>
          </cell>
        </row>
        <row r="655">
          <cell r="A655" t="str">
            <v>001.12.00380</v>
          </cell>
          <cell r="B655" t="str">
            <v>Repregamento de forro de madeira</v>
          </cell>
          <cell r="C655" t="str">
            <v>M2</v>
          </cell>
          <cell r="D655">
            <v>1</v>
          </cell>
          <cell r="E655">
            <v>1.2197</v>
          </cell>
          <cell r="F655">
            <v>1.21</v>
          </cell>
        </row>
        <row r="656">
          <cell r="A656" t="str">
            <v>001.13</v>
          </cell>
          <cell r="B656" t="str">
            <v>VIDROS</v>
          </cell>
          <cell r="E656">
            <v>1001.52</v>
          </cell>
        </row>
        <row r="657">
          <cell r="A657" t="str">
            <v>001.13.00020</v>
          </cell>
          <cell r="B657" t="str">
            <v>Vidro liso espessura 3.00 mm</v>
          </cell>
          <cell r="C657" t="str">
            <v>M2</v>
          </cell>
          <cell r="D657">
            <v>1</v>
          </cell>
          <cell r="E657">
            <v>43.47</v>
          </cell>
          <cell r="F657">
            <v>43.47</v>
          </cell>
        </row>
        <row r="658">
          <cell r="A658" t="str">
            <v>001.13.00040</v>
          </cell>
          <cell r="B658" t="str">
            <v>Vidro liso espessura 4.00 mm</v>
          </cell>
          <cell r="C658" t="str">
            <v>M2</v>
          </cell>
          <cell r="D658">
            <v>1</v>
          </cell>
          <cell r="E658">
            <v>60.53</v>
          </cell>
          <cell r="F658">
            <v>60.53</v>
          </cell>
        </row>
        <row r="659">
          <cell r="A659" t="str">
            <v>001.13.00060</v>
          </cell>
          <cell r="B659" t="str">
            <v>Vidro liso espessura 5.00 mm</v>
          </cell>
          <cell r="C659" t="str">
            <v>M2</v>
          </cell>
          <cell r="D659">
            <v>1</v>
          </cell>
          <cell r="E659">
            <v>76</v>
          </cell>
          <cell r="F659">
            <v>76</v>
          </cell>
        </row>
        <row r="660">
          <cell r="A660" t="str">
            <v>001.13.00080</v>
          </cell>
          <cell r="B660" t="str">
            <v>Vidro liso espessura 6.00 mm</v>
          </cell>
          <cell r="C660" t="str">
            <v>M2</v>
          </cell>
          <cell r="D660">
            <v>1</v>
          </cell>
          <cell r="E660">
            <v>91.8</v>
          </cell>
          <cell r="F660">
            <v>91.8</v>
          </cell>
        </row>
        <row r="661">
          <cell r="A661" t="str">
            <v>001.13.00100</v>
          </cell>
          <cell r="B661" t="str">
            <v>Vidro martelado espessura 3.00 mm</v>
          </cell>
          <cell r="C661" t="str">
            <v>M2</v>
          </cell>
          <cell r="D661">
            <v>1</v>
          </cell>
          <cell r="E661">
            <v>45.36</v>
          </cell>
          <cell r="F661">
            <v>45.36</v>
          </cell>
        </row>
        <row r="662">
          <cell r="A662" t="str">
            <v>001.13.00120</v>
          </cell>
          <cell r="B662" t="str">
            <v>Vidro canelado comum espessura 4.00 mm</v>
          </cell>
          <cell r="C662" t="str">
            <v>M2</v>
          </cell>
          <cell r="D662">
            <v>1</v>
          </cell>
          <cell r="E662">
            <v>45.36</v>
          </cell>
          <cell r="F662">
            <v>45.36</v>
          </cell>
        </row>
        <row r="663">
          <cell r="A663" t="str">
            <v>001.13.00140</v>
          </cell>
          <cell r="B663" t="str">
            <v>Vidro fumê espessura 4.00 mm</v>
          </cell>
          <cell r="C663" t="str">
            <v>M2</v>
          </cell>
          <cell r="D663">
            <v>1</v>
          </cell>
          <cell r="E663">
            <v>88.2</v>
          </cell>
          <cell r="F663">
            <v>88.2</v>
          </cell>
        </row>
        <row r="664">
          <cell r="A664" t="str">
            <v>001.13.00160</v>
          </cell>
          <cell r="B664" t="str">
            <v>Vidro fumê espessura 5.00 mm</v>
          </cell>
          <cell r="C664" t="str">
            <v>M2</v>
          </cell>
          <cell r="D664">
            <v>1</v>
          </cell>
          <cell r="E664">
            <v>108</v>
          </cell>
          <cell r="F664">
            <v>108</v>
          </cell>
        </row>
        <row r="665">
          <cell r="A665" t="str">
            <v>001.13.00180</v>
          </cell>
          <cell r="B665" t="str">
            <v>Vidro fumê espessura 10.00 mm</v>
          </cell>
          <cell r="C665" t="str">
            <v>M2</v>
          </cell>
          <cell r="D665">
            <v>1</v>
          </cell>
          <cell r="E665">
            <v>210.6</v>
          </cell>
          <cell r="F665">
            <v>210.6</v>
          </cell>
        </row>
        <row r="666">
          <cell r="A666" t="str">
            <v>001.13.00200</v>
          </cell>
          <cell r="B666" t="str">
            <v>Vidro temperado espessura 10 mm ( fumê )</v>
          </cell>
          <cell r="C666" t="str">
            <v>M2</v>
          </cell>
          <cell r="D666">
            <v>1</v>
          </cell>
          <cell r="E666">
            <v>232.2</v>
          </cell>
          <cell r="F666">
            <v>232.2</v>
          </cell>
        </row>
        <row r="667">
          <cell r="A667" t="str">
            <v>001.14</v>
          </cell>
          <cell r="B667" t="str">
            <v>PINTURA</v>
          </cell>
          <cell r="E667">
            <v>592.97050000000002</v>
          </cell>
        </row>
        <row r="668">
          <cell r="A668" t="str">
            <v>001.14.00020</v>
          </cell>
          <cell r="B668" t="str">
            <v>Caiação em paredes e tetos à 03 demãos, externa</v>
          </cell>
          <cell r="C668" t="str">
            <v>M2</v>
          </cell>
          <cell r="D668">
            <v>1</v>
          </cell>
          <cell r="E668">
            <v>2.0295999999999998</v>
          </cell>
          <cell r="F668">
            <v>2.02</v>
          </cell>
        </row>
        <row r="669">
          <cell r="A669" t="str">
            <v>001.14.00040</v>
          </cell>
          <cell r="B669" t="str">
            <v>Caiação em paredes e tetos à 03 demãos, interna</v>
          </cell>
          <cell r="C669" t="str">
            <v>M2</v>
          </cell>
          <cell r="D669">
            <v>1</v>
          </cell>
          <cell r="E669">
            <v>2.0295999999999998</v>
          </cell>
          <cell r="F669">
            <v>2.02</v>
          </cell>
        </row>
        <row r="670">
          <cell r="A670" t="str">
            <v>001.14.00060</v>
          </cell>
          <cell r="B670" t="str">
            <v>Pintura látex pva em superfície rebocada executada como segue: limpeza e lixamento preliminar , uma demão de líquido impermeabilizante, duas demãos de massa corrida pva (se for o caso) e duas demãos de tinta de acabamento</v>
          </cell>
          <cell r="C670" t="str">
            <v>M2</v>
          </cell>
          <cell r="D670">
            <v>1</v>
          </cell>
          <cell r="E670">
            <v>7.5488999999999997</v>
          </cell>
          <cell r="F670">
            <v>7.54</v>
          </cell>
        </row>
        <row r="671">
          <cell r="A671" t="str">
            <v>001.14.00080</v>
          </cell>
          <cell r="B671" t="str">
            <v>Pintura látex pva em superfície rebocada executada como segue: limpeza e lixamento preliminar , uma demão de líquido impermeabilizante, sem massa corrida pva  e duas demãos de tinta de acabamento</v>
          </cell>
          <cell r="C671" t="str">
            <v>M2</v>
          </cell>
          <cell r="D671">
            <v>1</v>
          </cell>
          <cell r="E671">
            <v>5.1978999999999997</v>
          </cell>
          <cell r="F671">
            <v>5.19</v>
          </cell>
        </row>
        <row r="672">
          <cell r="A672" t="str">
            <v>001.14.00100</v>
          </cell>
          <cell r="B672" t="str">
            <v>Pintura com látex acrílico em superfície  rebocada executada como segue: limpeza e lixamento preliminar , uma demão de selador acrílico, duas demãos de massa acrílica (se for o caso) e duas demãos de tinta de acabamento c/ massa acrilica</v>
          </cell>
          <cell r="C672" t="str">
            <v>M2</v>
          </cell>
          <cell r="D672">
            <v>1</v>
          </cell>
          <cell r="E672">
            <v>8.0602</v>
          </cell>
          <cell r="F672">
            <v>8.06</v>
          </cell>
        </row>
        <row r="673">
          <cell r="A673" t="str">
            <v>001.14.00120</v>
          </cell>
          <cell r="B673" t="str">
            <v>Pintura com látex acrílico em superfície  rebocada executada como segue: limpeza e lixamento preliminar , uma demão de selador acrílico, duas demãos de massa acrílica  e duas demãos de tinta de acabamento s/ massa acrilica</v>
          </cell>
          <cell r="C673" t="str">
            <v>m2</v>
          </cell>
          <cell r="D673">
            <v>1</v>
          </cell>
          <cell r="E673">
            <v>5.0857999999999999</v>
          </cell>
          <cell r="F673">
            <v>5.08</v>
          </cell>
        </row>
        <row r="674">
          <cell r="A674" t="str">
            <v>001.14.00140</v>
          </cell>
          <cell r="B674" t="str">
            <v>Pintura de paredes com textura acrílica inclusive selador acrílico</v>
          </cell>
          <cell r="C674" t="str">
            <v>m2</v>
          </cell>
          <cell r="D674">
            <v>1</v>
          </cell>
          <cell r="E674">
            <v>5.7626999999999997</v>
          </cell>
          <cell r="F674">
            <v>5.76</v>
          </cell>
        </row>
        <row r="675">
          <cell r="A675" t="str">
            <v>001.14.00160</v>
          </cell>
          <cell r="B675" t="str">
            <v>Pintura de telhas de fibrocimento com látex acrílico, duas demãos</v>
          </cell>
          <cell r="C675" t="str">
            <v>M2</v>
          </cell>
          <cell r="D675">
            <v>1</v>
          </cell>
          <cell r="E675">
            <v>5.8128000000000002</v>
          </cell>
          <cell r="F675">
            <v>5.81</v>
          </cell>
        </row>
        <row r="676">
          <cell r="A676" t="str">
            <v>001.14.00180</v>
          </cell>
          <cell r="B676" t="str">
            <v>Pintura em esquadria de ferro inclusive lixamento uma demão de zarcão, correções de imperfeições e 02 demãos de tinta base de grafite</v>
          </cell>
          <cell r="C676" t="str">
            <v>M2</v>
          </cell>
          <cell r="D676">
            <v>1</v>
          </cell>
          <cell r="E676">
            <v>11.4672</v>
          </cell>
          <cell r="F676">
            <v>11.46</v>
          </cell>
        </row>
        <row r="677">
          <cell r="A677" t="str">
            <v>001.14.00200</v>
          </cell>
          <cell r="B677" t="str">
            <v>Pintura em esquadria de ferro inclusive lixamento uma demão de zarcão, correções de imperfeições e 02 demãos de tinta base de esmalte</v>
          </cell>
          <cell r="C677" t="str">
            <v>M2</v>
          </cell>
          <cell r="D677">
            <v>1</v>
          </cell>
          <cell r="E677">
            <v>11.155200000000001</v>
          </cell>
          <cell r="F677">
            <v>11.15</v>
          </cell>
        </row>
        <row r="678">
          <cell r="A678" t="str">
            <v>001.14.00220</v>
          </cell>
          <cell r="B678" t="str">
            <v>Pintura em esquadria de ferro inclusive lixamento uma demão de zarcão, correções de imperfeições e 02 demãos de tinta base de alimínio</v>
          </cell>
          <cell r="C678" t="str">
            <v>M2</v>
          </cell>
          <cell r="D678">
            <v>1</v>
          </cell>
          <cell r="E678">
            <v>11.155200000000001</v>
          </cell>
          <cell r="F678">
            <v>11.15</v>
          </cell>
        </row>
        <row r="679">
          <cell r="A679" t="str">
            <v>001.14.00240</v>
          </cell>
          <cell r="B679" t="str">
            <v>Pintura em esquadria de ferro inclusive lixamento uma demão de zarcão, correções de imperfeições e 02 demãos de tinta base de óleo</v>
          </cell>
          <cell r="C679" t="str">
            <v>M2</v>
          </cell>
          <cell r="D679">
            <v>1</v>
          </cell>
          <cell r="E679">
            <v>11.155200000000001</v>
          </cell>
          <cell r="F679">
            <v>11.15</v>
          </cell>
        </row>
        <row r="680">
          <cell r="A680" t="str">
            <v>001.14.00260</v>
          </cell>
          <cell r="B680" t="str">
            <v>Pintura a esmalte em esquadrias de madeira com massa corrida</v>
          </cell>
          <cell r="C680" t="str">
            <v>M2</v>
          </cell>
          <cell r="D680">
            <v>1</v>
          </cell>
          <cell r="E680">
            <v>12.138299999999999</v>
          </cell>
          <cell r="F680">
            <v>12.13</v>
          </cell>
        </row>
        <row r="681">
          <cell r="A681" t="str">
            <v>001.14.00280</v>
          </cell>
          <cell r="B681" t="str">
            <v>Pintura a esmalte em esquadria de madeira sem massa corrida aplicada a 2 ou 3 demãos após os lixamentos preliminares</v>
          </cell>
          <cell r="C681" t="str">
            <v>M2</v>
          </cell>
          <cell r="D681">
            <v>1</v>
          </cell>
          <cell r="E681">
            <v>8.1234000000000002</v>
          </cell>
          <cell r="F681">
            <v>8.1199999999999992</v>
          </cell>
        </row>
        <row r="682">
          <cell r="A682" t="str">
            <v>001.14.00300</v>
          </cell>
          <cell r="B682" t="str">
            <v>Pintura a esmalte com massa corrida em rodpés de madeira à 3 demãos aos após lixamento preliminar</v>
          </cell>
          <cell r="C682" t="str">
            <v>ML</v>
          </cell>
          <cell r="D682">
            <v>1</v>
          </cell>
          <cell r="E682">
            <v>2.4647999999999999</v>
          </cell>
          <cell r="F682">
            <v>2.46</v>
          </cell>
        </row>
        <row r="683">
          <cell r="A683" t="str">
            <v>001.14.00320</v>
          </cell>
          <cell r="B683" t="str">
            <v>Pintura à esmalte em forro de madeira à duas demãos em superfície lixada aparelhada e amassada</v>
          </cell>
          <cell r="C683" t="str">
            <v>M2</v>
          </cell>
          <cell r="D683">
            <v>1</v>
          </cell>
          <cell r="E683">
            <v>11.679399999999999</v>
          </cell>
          <cell r="F683">
            <v>11.67</v>
          </cell>
        </row>
        <row r="684">
          <cell r="A684" t="str">
            <v>001.14.00340</v>
          </cell>
          <cell r="B684" t="str">
            <v>Pintura em estrutura metálica com grafite incl. limpeza com escova de aço e duas demãos de zarcão</v>
          </cell>
          <cell r="C684" t="str">
            <v>M2</v>
          </cell>
          <cell r="D684">
            <v>1</v>
          </cell>
          <cell r="E684">
            <v>5.3582000000000001</v>
          </cell>
          <cell r="F684">
            <v>5.35</v>
          </cell>
        </row>
        <row r="685">
          <cell r="A685" t="str">
            <v>001.14.00360</v>
          </cell>
          <cell r="B685" t="str">
            <v>Pintura em estrutura metálica com alumínio incl. limpeza com escova de aço e duas demãos de zarcão</v>
          </cell>
          <cell r="C685" t="str">
            <v>M2</v>
          </cell>
          <cell r="D685">
            <v>1</v>
          </cell>
          <cell r="E685">
            <v>5.3582000000000001</v>
          </cell>
          <cell r="F685">
            <v>5.35</v>
          </cell>
        </row>
        <row r="686">
          <cell r="A686" t="str">
            <v>001.14.00380</v>
          </cell>
          <cell r="B686" t="str">
            <v>Pintura em estrutura metálica com esmalte incl. limpeza com escova de aço e duas demãos de zarcão</v>
          </cell>
          <cell r="C686" t="str">
            <v>M2</v>
          </cell>
          <cell r="D686">
            <v>1</v>
          </cell>
          <cell r="E686">
            <v>5.3582000000000001</v>
          </cell>
          <cell r="F686">
            <v>5.35</v>
          </cell>
        </row>
        <row r="687">
          <cell r="A687" t="str">
            <v>001.14.00400</v>
          </cell>
          <cell r="B687" t="str">
            <v>Pintura em cobertura metálica zincada inclusive limpeza das superfícies (interna e externa) na face interna.uma demão de tinta base (cromato de zinco) e duas demãos de tinta de acabamento de base sintética,</v>
          </cell>
          <cell r="C687" t="str">
            <v>M2</v>
          </cell>
          <cell r="D687">
            <v>1</v>
          </cell>
          <cell r="E687">
            <v>6.5895000000000001</v>
          </cell>
          <cell r="F687">
            <v>6.58</v>
          </cell>
        </row>
        <row r="688">
          <cell r="A688" t="str">
            <v>001.14.00420</v>
          </cell>
          <cell r="B688" t="str">
            <v>Pintura em cobertura metálica zincada inclusive limpeza das superfícies (interna e externa) na face externa aplicação de emulsão asfáltica a frio na espessura aproximadamente de 1.00 mm, uma demão de acabamento com tinta base de asfalto</v>
          </cell>
          <cell r="C688" t="str">
            <v>M2</v>
          </cell>
          <cell r="D688">
            <v>1</v>
          </cell>
          <cell r="E688">
            <v>13.938700000000001</v>
          </cell>
          <cell r="F688">
            <v>13.93</v>
          </cell>
        </row>
        <row r="689">
          <cell r="A689" t="str">
            <v>001.14.00440</v>
          </cell>
          <cell r="B689" t="str">
            <v>Pintura dos portões de ferro c/ fundo anti-corrosivo e esmalte sintético semi-brilho cores normais, marca renner</v>
          </cell>
          <cell r="C689" t="str">
            <v>M2</v>
          </cell>
          <cell r="D689">
            <v>1</v>
          </cell>
          <cell r="E689">
            <v>11.155200000000001</v>
          </cell>
          <cell r="F689">
            <v>11.15</v>
          </cell>
        </row>
        <row r="690">
          <cell r="A690" t="str">
            <v>001.14.00460</v>
          </cell>
          <cell r="B690" t="str">
            <v>Pintura em tubulações com esmalte sintético, inclusive lixamento e uma demão de zarcão</v>
          </cell>
          <cell r="C690" t="str">
            <v>M2</v>
          </cell>
          <cell r="D690">
            <v>1</v>
          </cell>
          <cell r="E690">
            <v>10.599</v>
          </cell>
          <cell r="F690">
            <v>10.59</v>
          </cell>
        </row>
        <row r="691">
          <cell r="A691" t="str">
            <v>001.14.00480</v>
          </cell>
          <cell r="B691" t="str">
            <v>Pintura sobre calhas e condutores a duas demãos de tinta sintética (esmalte sobre tinta antiferruginosa na face aparente a face interna será tratada c/1 demão de produto betuminoso</v>
          </cell>
          <cell r="C691" t="str">
            <v>M2</v>
          </cell>
          <cell r="D691">
            <v>1</v>
          </cell>
          <cell r="E691">
            <v>3.5421</v>
          </cell>
          <cell r="F691">
            <v>3.54</v>
          </cell>
        </row>
        <row r="692">
          <cell r="A692" t="str">
            <v>001.14.00500</v>
          </cell>
          <cell r="B692" t="str">
            <v>Pintura em paredes internas com esmalte incl 02 demaos de massa corrida pva</v>
          </cell>
          <cell r="C692" t="str">
            <v>m2</v>
          </cell>
          <cell r="D692">
            <v>1</v>
          </cell>
          <cell r="E692">
            <v>8.9776000000000007</v>
          </cell>
          <cell r="F692">
            <v>8.9700000000000006</v>
          </cell>
        </row>
        <row r="693">
          <cell r="A693" t="str">
            <v>001.14.00520</v>
          </cell>
          <cell r="B693" t="str">
            <v>Pintura em paredes internas com esmalte e com retoque de  massa corrida</v>
          </cell>
          <cell r="C693" t="str">
            <v>m2</v>
          </cell>
          <cell r="D693">
            <v>1</v>
          </cell>
          <cell r="E693">
            <v>6.5467000000000004</v>
          </cell>
          <cell r="F693">
            <v>6.54</v>
          </cell>
        </row>
        <row r="694">
          <cell r="A694" t="str">
            <v>001.14.00540</v>
          </cell>
          <cell r="B694" t="str">
            <v>Pintura interan a óleo em paredes com massa corrida executada da seguinte forma: lixamento preliminar a seco com lixa n.1 e limpeza do pó resultante, aparelhamento com 01 demão de líquido base (impermeabilizante) aplicado a trincha ou pincel</v>
          </cell>
          <cell r="C694" t="str">
            <v>M2</v>
          </cell>
          <cell r="D694">
            <v>1</v>
          </cell>
          <cell r="E694">
            <v>12.288600000000001</v>
          </cell>
          <cell r="F694">
            <v>12.28</v>
          </cell>
        </row>
        <row r="695">
          <cell r="A695" t="str">
            <v>001.14.00560</v>
          </cell>
          <cell r="B695" t="str">
            <v>Pintura à óleo em paredes internas, duas demãos, sem massa corrida executada da seguinte forma: lixamento preliminar a seco com lixa n.1 e limpeza do pó resultante - aparelhamento 01 demão com líquidobase (impermeabilizante) - 02 ou 03 demãos</v>
          </cell>
          <cell r="C695" t="str">
            <v>M2</v>
          </cell>
          <cell r="D695">
            <v>1</v>
          </cell>
          <cell r="E695">
            <v>6.5467000000000004</v>
          </cell>
          <cell r="F695">
            <v>6.54</v>
          </cell>
        </row>
        <row r="696">
          <cell r="A696" t="str">
            <v>001.14.00580</v>
          </cell>
          <cell r="B696" t="str">
            <v>Pintura a óleo em esquadrias de madeira c/massa corrida</v>
          </cell>
          <cell r="C696" t="str">
            <v>M2</v>
          </cell>
          <cell r="D696">
            <v>1</v>
          </cell>
          <cell r="E696">
            <v>10.7913</v>
          </cell>
          <cell r="F696">
            <v>10.79</v>
          </cell>
        </row>
        <row r="697">
          <cell r="A697" t="str">
            <v>001.14.00600</v>
          </cell>
          <cell r="B697" t="str">
            <v>Pintura em porta de madeira com tinta a óleo renner ou similar</v>
          </cell>
          <cell r="C697" t="str">
            <v>M2</v>
          </cell>
          <cell r="D697">
            <v>1</v>
          </cell>
          <cell r="E697">
            <v>7.2595999999999998</v>
          </cell>
          <cell r="F697">
            <v>7.25</v>
          </cell>
        </row>
        <row r="698">
          <cell r="A698" t="str">
            <v>001.14.00620</v>
          </cell>
          <cell r="B698" t="str">
            <v>Pintura à óleo em rodapés de madeira à duas demãos após lixamento preliminar com retoques de massa para vedação de juntas, orifícios e outros defeitos</v>
          </cell>
          <cell r="C698" t="str">
            <v>ML</v>
          </cell>
          <cell r="D698">
            <v>1</v>
          </cell>
          <cell r="E698">
            <v>1.4247000000000001</v>
          </cell>
          <cell r="F698">
            <v>1.42</v>
          </cell>
        </row>
        <row r="699">
          <cell r="A699" t="str">
            <v>001.14.00640</v>
          </cell>
          <cell r="B699" t="str">
            <v>Pintura externa à óleo em madeira (portões, cerca, etc) à 03 demãos s/ aparelhamento e emassamento prévio</v>
          </cell>
          <cell r="C699" t="str">
            <v>M2</v>
          </cell>
          <cell r="D699">
            <v>1</v>
          </cell>
          <cell r="E699">
            <v>7.2411000000000003</v>
          </cell>
          <cell r="F699">
            <v>7.24</v>
          </cell>
        </row>
        <row r="700">
          <cell r="A700" t="str">
            <v>001.14.00660</v>
          </cell>
          <cell r="B700" t="str">
            <v>Pintura à óleo em madeiramento aparente (galpões, passadiços e beirais) a 3 demãos sem aparelhamento e emassamento prévio</v>
          </cell>
          <cell r="C700" t="str">
            <v>M2</v>
          </cell>
          <cell r="D700">
            <v>1</v>
          </cell>
          <cell r="E700">
            <v>5.1379000000000001</v>
          </cell>
          <cell r="F700">
            <v>5.13</v>
          </cell>
        </row>
        <row r="701">
          <cell r="A701" t="str">
            <v>001.14.00680</v>
          </cell>
          <cell r="B701" t="str">
            <v>Pintura externa c/ verniz plástico a base de poliuretano (verniz de barco) aplicado à 3 demãos sobre esquadrias e peça de madeira expostas ao tempo convenientemente intercalado entre as demãos</v>
          </cell>
          <cell r="C701" t="str">
            <v>M2</v>
          </cell>
          <cell r="D701">
            <v>1</v>
          </cell>
          <cell r="E701">
            <v>6.3966000000000003</v>
          </cell>
          <cell r="F701">
            <v>6.39</v>
          </cell>
        </row>
        <row r="702">
          <cell r="A702" t="str">
            <v>001.14.00700</v>
          </cell>
          <cell r="B702" t="str">
            <v>Pintura envernizamento de alvenaria aparente inclusive a preparação da superfície em 02 demãos</v>
          </cell>
          <cell r="C702" t="str">
            <v>M2</v>
          </cell>
          <cell r="D702">
            <v>1</v>
          </cell>
          <cell r="E702">
            <v>6.3194999999999997</v>
          </cell>
          <cell r="F702">
            <v>6.31</v>
          </cell>
        </row>
        <row r="703">
          <cell r="A703" t="str">
            <v>001.14.00720</v>
          </cell>
          <cell r="B703" t="str">
            <v>Pintura com verniz acrílico sobre paredes de concreto aplicado à duas demãos</v>
          </cell>
          <cell r="C703" t="str">
            <v>M2</v>
          </cell>
          <cell r="D703">
            <v>1</v>
          </cell>
          <cell r="E703">
            <v>4.5887000000000002</v>
          </cell>
          <cell r="F703">
            <v>4.58</v>
          </cell>
        </row>
        <row r="704">
          <cell r="A704" t="str">
            <v>001.14.00740</v>
          </cell>
          <cell r="B704" t="str">
            <v>Envernizamento interno em esquadrias ou forro de madeira executador da seguinte forma:lixamento e limpeza preliminar, correção de defeitos com massa incolor seguido de lixamento, duas demãos de verniz de  aparelho e lixamento e 02 demãos de verniz</v>
          </cell>
          <cell r="C704" t="str">
            <v>m2</v>
          </cell>
          <cell r="D704">
            <v>1</v>
          </cell>
          <cell r="E704">
            <v>6.9894999999999996</v>
          </cell>
          <cell r="F704">
            <v>6.98</v>
          </cell>
        </row>
        <row r="705">
          <cell r="A705" t="str">
            <v>001.14.00780</v>
          </cell>
          <cell r="B705" t="str">
            <v>Pintura - envernizamento de rodapés de madeira lixada e aparelhada com retoque de massa para correção de juntas e orifícios, verniz e acabamento aplicado em duas demãos a pincel</v>
          </cell>
          <cell r="C705" t="str">
            <v>M2</v>
          </cell>
          <cell r="D705">
            <v>1</v>
          </cell>
          <cell r="E705">
            <v>1.3159000000000001</v>
          </cell>
          <cell r="F705">
            <v>1.31</v>
          </cell>
        </row>
        <row r="706">
          <cell r="A706" t="str">
            <v>001.14.00800</v>
          </cell>
          <cell r="B706" t="str">
            <v>Pintura - envernizamento de rodapés de madeira lixada e aparelhada com retoque de massa para correção de juntas e orifícios, verniz e acabamento aplicado em duas demãos a boneca</v>
          </cell>
          <cell r="C706" t="str">
            <v>M2</v>
          </cell>
          <cell r="D706">
            <v>1</v>
          </cell>
          <cell r="E706">
            <v>1.4247000000000001</v>
          </cell>
          <cell r="F706">
            <v>1.42</v>
          </cell>
        </row>
        <row r="707">
          <cell r="A707" t="str">
            <v>001.14.00820</v>
          </cell>
          <cell r="B707" t="str">
            <v>Enceramento de madeira à boneca (portas, lambris, painéis  divisões) recomendada apenas para madeiras nobres como imbuia, caviúna, perobinha do campo, jacarandá, etc. e executado como segue: limpeza e lixamento preliminar, obturação de orifíc</v>
          </cell>
          <cell r="C707" t="str">
            <v>M2</v>
          </cell>
          <cell r="D707">
            <v>1</v>
          </cell>
          <cell r="E707">
            <v>6.3776000000000002</v>
          </cell>
          <cell r="F707">
            <v>6.37</v>
          </cell>
        </row>
        <row r="708">
          <cell r="A708" t="str">
            <v>001.14.00840</v>
          </cell>
          <cell r="B708" t="str">
            <v>Pintura externa em madeira aparente c/ líquido imunizante aplicado à brocha, pistola ou por imersão de acordo com as especificações  do fabricante</v>
          </cell>
          <cell r="C708" t="str">
            <v>M2</v>
          </cell>
          <cell r="D708">
            <v>1</v>
          </cell>
          <cell r="E708">
            <v>1.6344000000000001</v>
          </cell>
          <cell r="F708">
            <v>1.63</v>
          </cell>
        </row>
        <row r="709">
          <cell r="A709" t="str">
            <v>001.14.00860</v>
          </cell>
          <cell r="B709" t="str">
            <v>Pintura c/nata de cimento</v>
          </cell>
          <cell r="C709" t="str">
            <v>M2</v>
          </cell>
          <cell r="D709">
            <v>1</v>
          </cell>
          <cell r="E709">
            <v>2.0085999999999999</v>
          </cell>
          <cell r="F709">
            <v>2</v>
          </cell>
        </row>
        <row r="710">
          <cell r="A710" t="str">
            <v>001.14.00880</v>
          </cell>
          <cell r="B710" t="str">
            <v>Pintura novacor piso</v>
          </cell>
          <cell r="C710" t="str">
            <v>M2</v>
          </cell>
          <cell r="D710">
            <v>1</v>
          </cell>
          <cell r="E710">
            <v>3.6829999999999998</v>
          </cell>
          <cell r="F710">
            <v>3.68</v>
          </cell>
        </row>
        <row r="711">
          <cell r="A711" t="str">
            <v>001.14.00900</v>
          </cell>
          <cell r="B711" t="str">
            <v>Resina aplicada a duas demaos em pisos diversos</v>
          </cell>
          <cell r="C711" t="str">
            <v>M2</v>
          </cell>
          <cell r="D711">
            <v>1</v>
          </cell>
          <cell r="E711">
            <v>1.9704999999999999</v>
          </cell>
          <cell r="F711">
            <v>1.97</v>
          </cell>
        </row>
        <row r="712">
          <cell r="A712" t="str">
            <v>001.14.00920</v>
          </cell>
          <cell r="B712" t="str">
            <v>Raspagem, lixamento e aplicacao de sinteco fosco e semi-fosco</v>
          </cell>
          <cell r="C712" t="str">
            <v>M2</v>
          </cell>
          <cell r="D712">
            <v>1</v>
          </cell>
          <cell r="E712">
            <v>6.0164999999999997</v>
          </cell>
          <cell r="F712">
            <v>6.01</v>
          </cell>
        </row>
        <row r="713">
          <cell r="A713" t="str">
            <v>001.14.00940</v>
          </cell>
          <cell r="B713" t="str">
            <v>Pintura em concreto aparente com silicone aplicado a duas demãos</v>
          </cell>
          <cell r="C713" t="str">
            <v>m2</v>
          </cell>
          <cell r="D713">
            <v>1</v>
          </cell>
          <cell r="E713">
            <v>5.9813000000000001</v>
          </cell>
          <cell r="F713">
            <v>5.98</v>
          </cell>
        </row>
        <row r="714">
          <cell r="A714" t="str">
            <v>001.14.00960</v>
          </cell>
          <cell r="B714" t="str">
            <v>Pintura do nome do estado e da atividade</v>
          </cell>
          <cell r="C714" t="str">
            <v>UN</v>
          </cell>
          <cell r="D714">
            <v>1</v>
          </cell>
          <cell r="E714">
            <v>188.68</v>
          </cell>
          <cell r="F714">
            <v>188.68</v>
          </cell>
        </row>
        <row r="715">
          <cell r="A715" t="str">
            <v>001.14.00980</v>
          </cell>
          <cell r="B715" t="str">
            <v>Pintura com tinta epóxi sobre massa corrida em paredes executadas com segue: lixamento das superfícies rebocadas - cuidadosa remoção do pó preferivelmente com jato de ar- aplicação de 02 demãos de massa corrida a base de epoxi com desempenade</v>
          </cell>
          <cell r="C715" t="str">
            <v>M2</v>
          </cell>
          <cell r="D715">
            <v>1</v>
          </cell>
          <cell r="E715">
            <v>35.031999999999996</v>
          </cell>
          <cell r="F715">
            <v>35.03</v>
          </cell>
        </row>
        <row r="716">
          <cell r="A716" t="str">
            <v>001.14.01000</v>
          </cell>
          <cell r="B716" t="str">
            <v>Pintura osmocolor em peças de madeira (esquadrias, forros, etc.) incolor, aplicado a duas demãos</v>
          </cell>
          <cell r="C716" t="str">
            <v>M2</v>
          </cell>
          <cell r="D716">
            <v>1</v>
          </cell>
          <cell r="E716">
            <v>4.2371999999999996</v>
          </cell>
          <cell r="F716">
            <v>4.2300000000000004</v>
          </cell>
        </row>
        <row r="717">
          <cell r="A717" t="str">
            <v>001.14.01020</v>
          </cell>
          <cell r="B717" t="str">
            <v>Pintura de conservação de parede ou teto sem retoque de massa,com látex pva à uma demão</v>
          </cell>
          <cell r="C717" t="str">
            <v>M2</v>
          </cell>
          <cell r="D717">
            <v>1</v>
          </cell>
          <cell r="E717">
            <v>2.3494000000000002</v>
          </cell>
          <cell r="F717">
            <v>2.34</v>
          </cell>
        </row>
        <row r="718">
          <cell r="A718" t="str">
            <v>001.14.01040</v>
          </cell>
          <cell r="B718" t="str">
            <v>Pintura de conservação de parede ou teto sem retoque de massa,com látex pva a duas demãos</v>
          </cell>
          <cell r="C718" t="str">
            <v>M2</v>
          </cell>
          <cell r="D718">
            <v>1</v>
          </cell>
          <cell r="E718">
            <v>3.8069999999999999</v>
          </cell>
          <cell r="F718">
            <v>3.8</v>
          </cell>
        </row>
        <row r="719">
          <cell r="A719" t="str">
            <v>001.14.01060</v>
          </cell>
          <cell r="B719" t="str">
            <v>Pintura de conservação de parede ou teto sem retoque de massa,com tinta a oleo  à uma demão</v>
          </cell>
          <cell r="C719" t="str">
            <v>M2</v>
          </cell>
          <cell r="D719">
            <v>1</v>
          </cell>
          <cell r="E719">
            <v>2.6795</v>
          </cell>
          <cell r="F719">
            <v>2.67</v>
          </cell>
        </row>
        <row r="720">
          <cell r="A720" t="str">
            <v>001.14.01080</v>
          </cell>
          <cell r="B720" t="str">
            <v>Pintura de conservação de parede ou teto sem retoque de massa,com tinta a oleo a duas demãos</v>
          </cell>
          <cell r="C720" t="str">
            <v>M2</v>
          </cell>
          <cell r="D720">
            <v>1</v>
          </cell>
          <cell r="E720">
            <v>4.6542000000000003</v>
          </cell>
          <cell r="F720">
            <v>4.6500000000000004</v>
          </cell>
        </row>
        <row r="721">
          <cell r="A721" t="str">
            <v>001.14.01100</v>
          </cell>
          <cell r="B721" t="str">
            <v>Pintura de conservação de parede ou teto sem retoque de massa,com tinta látex acrilico  à uma demão</v>
          </cell>
          <cell r="C721" t="str">
            <v>M2</v>
          </cell>
          <cell r="D721">
            <v>1</v>
          </cell>
          <cell r="E721">
            <v>2.3494000000000002</v>
          </cell>
          <cell r="F721">
            <v>2.34</v>
          </cell>
        </row>
        <row r="722">
          <cell r="A722" t="str">
            <v>001.14.01120</v>
          </cell>
          <cell r="B722" t="str">
            <v>Pintura de conservação de parede ou teto sem retoque de massa,com tinta látex acrilico  a duas demãos</v>
          </cell>
          <cell r="C722" t="str">
            <v>M2</v>
          </cell>
          <cell r="D722">
            <v>1</v>
          </cell>
          <cell r="E722">
            <v>3.8069999999999999</v>
          </cell>
          <cell r="F722">
            <v>3.8</v>
          </cell>
        </row>
        <row r="723">
          <cell r="A723" t="str">
            <v>001.14.01140</v>
          </cell>
          <cell r="B723" t="str">
            <v>Pintura de conservação em parede ou teto com retoque de massa, com látex pva à duas demãos</v>
          </cell>
          <cell r="C723" t="str">
            <v>M2</v>
          </cell>
          <cell r="D723">
            <v>1</v>
          </cell>
          <cell r="E723">
            <v>4.5510999999999999</v>
          </cell>
          <cell r="F723">
            <v>4.55</v>
          </cell>
        </row>
        <row r="724">
          <cell r="A724" t="str">
            <v>001.14.01160</v>
          </cell>
          <cell r="B724" t="str">
            <v>Pintura de conservação em parede ou teto com retoque de massa, com tinta a óleo  à duas demãos</v>
          </cell>
          <cell r="C724" t="str">
            <v>M2</v>
          </cell>
          <cell r="D724">
            <v>1</v>
          </cell>
          <cell r="E724">
            <v>5.1661999999999999</v>
          </cell>
          <cell r="F724">
            <v>5.16</v>
          </cell>
        </row>
        <row r="725">
          <cell r="A725" t="str">
            <v>001.14.01180</v>
          </cell>
          <cell r="B725" t="str">
            <v>Pintura de conservação em parede ou teto com retoque de massa, com tinta latéx acrilílico  à duas demãos</v>
          </cell>
          <cell r="C725" t="str">
            <v>M2</v>
          </cell>
          <cell r="D725">
            <v>1</v>
          </cell>
          <cell r="E725">
            <v>4.5510999999999999</v>
          </cell>
          <cell r="F725">
            <v>4.55</v>
          </cell>
        </row>
        <row r="726">
          <cell r="A726" t="str">
            <v>001.14.01200</v>
          </cell>
          <cell r="B726" t="str">
            <v>Pintura de conservação em esquadria metálica com tinta a oleo à uma demão com retoque da pintura de base (zarcão ou grafite)</v>
          </cell>
          <cell r="C726" t="str">
            <v>M2</v>
          </cell>
          <cell r="D726">
            <v>1</v>
          </cell>
          <cell r="E726">
            <v>3.4251</v>
          </cell>
          <cell r="F726">
            <v>3.42</v>
          </cell>
        </row>
        <row r="727">
          <cell r="A727" t="str">
            <v>001.14.01220</v>
          </cell>
          <cell r="B727" t="str">
            <v>Pintura de conservação em esquadria metálica com tinta a oleo a duas demãos com retoque da pintura de base (zarcão ou grafite)</v>
          </cell>
          <cell r="C727" t="str">
            <v>M2</v>
          </cell>
          <cell r="D727">
            <v>1</v>
          </cell>
          <cell r="E727">
            <v>5.2995999999999999</v>
          </cell>
          <cell r="F727">
            <v>5.29</v>
          </cell>
        </row>
        <row r="728">
          <cell r="A728" t="str">
            <v>001.14.01240</v>
          </cell>
          <cell r="B728" t="str">
            <v>Pintura de conservação em esquadria metálica com tinta grafite à uma demão com retoque da pintura de base (zarcão ou grafite)</v>
          </cell>
          <cell r="C728" t="str">
            <v>M2</v>
          </cell>
          <cell r="D728">
            <v>1</v>
          </cell>
          <cell r="E728">
            <v>3.6385000000000001</v>
          </cell>
          <cell r="F728">
            <v>3.63</v>
          </cell>
        </row>
        <row r="729">
          <cell r="A729" t="str">
            <v>001.14.01260</v>
          </cell>
          <cell r="B729" t="str">
            <v>Pintura de conservação em esquadria metálica com tinta grafite a duas demãos com retoque da pintura de base (zarcão ou grafite)</v>
          </cell>
          <cell r="C729" t="str">
            <v>M2</v>
          </cell>
          <cell r="D729">
            <v>1</v>
          </cell>
          <cell r="E729">
            <v>5.7092000000000001</v>
          </cell>
          <cell r="F729">
            <v>5.7</v>
          </cell>
        </row>
        <row r="730">
          <cell r="A730" t="str">
            <v>001.14.01280</v>
          </cell>
          <cell r="B730" t="str">
            <v>Pintura de conservação em esquadria metálica com tinta esmalte à uma demão com retoque da pintura de base (zarcão ou grafite)</v>
          </cell>
          <cell r="C730" t="str">
            <v>M2</v>
          </cell>
          <cell r="D730">
            <v>1</v>
          </cell>
          <cell r="E730">
            <v>3.6385000000000001</v>
          </cell>
          <cell r="F730">
            <v>3.63</v>
          </cell>
        </row>
        <row r="731">
          <cell r="A731" t="str">
            <v>001.14.01300</v>
          </cell>
          <cell r="B731" t="str">
            <v>Pintura de conservação em esquadria metálica com tinta esmalte a duas demãos com retoque da pintura de base (zarcão ou grafite)</v>
          </cell>
          <cell r="C731" t="str">
            <v>M2</v>
          </cell>
          <cell r="D731">
            <v>1</v>
          </cell>
          <cell r="E731">
            <v>5.7092000000000001</v>
          </cell>
          <cell r="F731">
            <v>5.7</v>
          </cell>
        </row>
        <row r="732">
          <cell r="A732" t="str">
            <v>001.15</v>
          </cell>
          <cell r="B732" t="str">
            <v>SERVIÇOS COMPLEMENTARES</v>
          </cell>
          <cell r="E732">
            <v>21844.741900000001</v>
          </cell>
        </row>
        <row r="733">
          <cell r="A733" t="str">
            <v>001.15.00020</v>
          </cell>
          <cell r="B733" t="str">
            <v>Fornecimento de quadro negro conforme detalhe do dop de 4.00x1.20m executado na obra. após chapisco prévio será executado o emboço com argamassa 1:4:8 e reboco com argamassa 1:2 ;12 de granulação fina com superfície cuidadosamente desempenada. pintura p</v>
          </cell>
          <cell r="C733" t="str">
            <v>UN</v>
          </cell>
          <cell r="D733">
            <v>1</v>
          </cell>
          <cell r="E733">
            <v>120.5249</v>
          </cell>
          <cell r="F733">
            <v>120.52</v>
          </cell>
        </row>
        <row r="734">
          <cell r="A734" t="str">
            <v>001.15.00040</v>
          </cell>
          <cell r="B734" t="str">
            <v>Fornecimento de quadro negro conforme detalhe do dop de 4.00x1.20 m executado na obra, a 80 cm do piso acabado. após chapisco prévio será executado o emboço 1:4:8 e reboco com argamassa 1:4:12 de granulação fina com a superfície cuidadosamente desempena</v>
          </cell>
          <cell r="C734" t="str">
            <v>UN</v>
          </cell>
          <cell r="D734">
            <v>1</v>
          </cell>
          <cell r="E734">
            <v>113.7385</v>
          </cell>
          <cell r="F734">
            <v>113.73</v>
          </cell>
        </row>
        <row r="735">
          <cell r="A735" t="str">
            <v>001.15.00060</v>
          </cell>
          <cell r="B735" t="str">
            <v>Recuperação de quadro negro com retoque de massa (base de óleo) lixamento e polimento com lixa de água e pintura com duas demãos de tinta verde opaca especial</v>
          </cell>
          <cell r="C735" t="str">
            <v>UN</v>
          </cell>
          <cell r="D735">
            <v>1</v>
          </cell>
          <cell r="E735">
            <v>47.622199999999999</v>
          </cell>
          <cell r="F735">
            <v>47.62</v>
          </cell>
        </row>
        <row r="736">
          <cell r="A736" t="str">
            <v>001.15.00080</v>
          </cell>
          <cell r="B736" t="str">
            <v>Fornecimento e instalação de quadro negro de madeira compensada 6 mm de espessura incl.moldura e porta giz</v>
          </cell>
          <cell r="C736" t="str">
            <v>M2</v>
          </cell>
          <cell r="D736">
            <v>1</v>
          </cell>
          <cell r="E736">
            <v>38.434800000000003</v>
          </cell>
          <cell r="F736">
            <v>38.43</v>
          </cell>
        </row>
        <row r="737">
          <cell r="A737" t="str">
            <v>001.15.00100</v>
          </cell>
          <cell r="B737" t="str">
            <v>Fornecimento e instalação de porta giz de madeira c/guarnição</v>
          </cell>
          <cell r="C737" t="str">
            <v>ML</v>
          </cell>
          <cell r="D737">
            <v>1</v>
          </cell>
          <cell r="E737">
            <v>3.6655000000000002</v>
          </cell>
          <cell r="F737">
            <v>3.66</v>
          </cell>
        </row>
        <row r="738">
          <cell r="A738" t="str">
            <v>001.15.00120</v>
          </cell>
          <cell r="B738" t="str">
            <v>Fornecimento e instalação de placa de inauguração para grupo escolar (25.00x40.00) cm</v>
          </cell>
          <cell r="C738" t="str">
            <v>UN</v>
          </cell>
          <cell r="D738">
            <v>1</v>
          </cell>
          <cell r="E738">
            <v>155.1592</v>
          </cell>
          <cell r="F738">
            <v>155.15</v>
          </cell>
        </row>
        <row r="739">
          <cell r="A739" t="str">
            <v>001.15.00140</v>
          </cell>
          <cell r="B739" t="str">
            <v>Fornecimento e instalação de placa de inauguração para cadeias públicas (36.50x47.00) cm</v>
          </cell>
          <cell r="C739" t="str">
            <v>UN</v>
          </cell>
          <cell r="D739">
            <v>1</v>
          </cell>
          <cell r="E739">
            <v>205.1592</v>
          </cell>
          <cell r="F739">
            <v>205.15</v>
          </cell>
        </row>
        <row r="740">
          <cell r="A740" t="str">
            <v>001.15.00160</v>
          </cell>
          <cell r="B740" t="str">
            <v>Fornecimento e instalação de placa de inauguração p/ escritório regional urbano da prodeagro - 25x40cm</v>
          </cell>
          <cell r="C740" t="str">
            <v>UN</v>
          </cell>
          <cell r="D740">
            <v>1</v>
          </cell>
          <cell r="E740">
            <v>1355.1592000000001</v>
          </cell>
          <cell r="F740">
            <v>1355.15</v>
          </cell>
        </row>
        <row r="741">
          <cell r="A741" t="str">
            <v>001.15.00180</v>
          </cell>
          <cell r="B741" t="str">
            <v>Fornecimento e instalação de placa de inauguração em alumínio fundido 65.00x75.00cm</v>
          </cell>
          <cell r="C741" t="str">
            <v>UN</v>
          </cell>
          <cell r="D741">
            <v>1</v>
          </cell>
          <cell r="E741">
            <v>403.91770000000002</v>
          </cell>
          <cell r="F741">
            <v>403.91</v>
          </cell>
        </row>
        <row r="742">
          <cell r="A742" t="str">
            <v>001.15.00200</v>
          </cell>
          <cell r="B742" t="str">
            <v>Fornecimento e instalação de obelisco conforme projeto do dvop, fornecimento e execução</v>
          </cell>
          <cell r="C742" t="str">
            <v>UN</v>
          </cell>
          <cell r="D742">
            <v>1</v>
          </cell>
          <cell r="E742">
            <v>2200</v>
          </cell>
          <cell r="F742">
            <v>2200</v>
          </cell>
        </row>
        <row r="743">
          <cell r="A743" t="str">
            <v>001.15.00220</v>
          </cell>
          <cell r="B743" t="str">
            <v>Fornecimento e instalação de mastro p/bandeira em poste cônico inclusive pintura e pertences altura livre 5.00 m</v>
          </cell>
          <cell r="C743" t="str">
            <v>UN</v>
          </cell>
          <cell r="D743">
            <v>1</v>
          </cell>
          <cell r="E743">
            <v>202.25980000000001</v>
          </cell>
          <cell r="F743">
            <v>202.25</v>
          </cell>
        </row>
        <row r="744">
          <cell r="A744" t="str">
            <v>001.15.00240</v>
          </cell>
          <cell r="B744" t="str">
            <v>Fornecimento e instalação de mastro p/bandeira em cano galvanizado diâmetro 3 pol inclusive pintura e pertences altura livre 5 m</v>
          </cell>
          <cell r="C744" t="str">
            <v>UN</v>
          </cell>
          <cell r="D744">
            <v>1</v>
          </cell>
          <cell r="E744">
            <v>282.20569999999998</v>
          </cell>
          <cell r="F744">
            <v>282.2</v>
          </cell>
        </row>
        <row r="745">
          <cell r="A745" t="str">
            <v>001.15.00260</v>
          </cell>
          <cell r="B745" t="str">
            <v>Fornecimento e instalação de mastro p/bandeira constituído de 3 postes de cano galvanizado diâmetro 3 pol conforme detalhe do dop</v>
          </cell>
          <cell r="C745" t="str">
            <v>CJ</v>
          </cell>
          <cell r="D745">
            <v>1</v>
          </cell>
          <cell r="E745">
            <v>1585.7752</v>
          </cell>
          <cell r="F745">
            <v>1585.77</v>
          </cell>
        </row>
        <row r="746">
          <cell r="A746" t="str">
            <v>001.15.00280</v>
          </cell>
          <cell r="B746" t="str">
            <v>Fornecimento e instalação de trave p/futebol de salão incluindo pintura, rede de nylon conforme detalhe dop</v>
          </cell>
          <cell r="C746" t="str">
            <v>CJ</v>
          </cell>
          <cell r="D746">
            <v>1</v>
          </cell>
          <cell r="E746">
            <v>760.26790000000005</v>
          </cell>
          <cell r="F746">
            <v>760.26</v>
          </cell>
        </row>
        <row r="747">
          <cell r="A747" t="str">
            <v>001.15.00300</v>
          </cell>
          <cell r="B747" t="str">
            <v>Fornecimento e instalação de trave para campo de futebol conforme detalhe do dop</v>
          </cell>
          <cell r="C747" t="str">
            <v>PAR</v>
          </cell>
          <cell r="D747">
            <v>1</v>
          </cell>
          <cell r="E747">
            <v>1833.759</v>
          </cell>
          <cell r="F747">
            <v>1833.75</v>
          </cell>
        </row>
        <row r="748">
          <cell r="A748" t="str">
            <v>001.15.00320</v>
          </cell>
          <cell r="B748" t="str">
            <v>Fornecimento e instalação de suporte p/tabela de basquete em treliçado inclusive pilares de concreto armado (aparente), fundação, pintura (treliças) conforme det. do dop</v>
          </cell>
          <cell r="C748" t="str">
            <v>UN</v>
          </cell>
          <cell r="D748">
            <v>1</v>
          </cell>
          <cell r="E748">
            <v>2224.8892000000001</v>
          </cell>
          <cell r="F748">
            <v>2224.88</v>
          </cell>
        </row>
        <row r="749">
          <cell r="A749" t="str">
            <v>001.15.00340</v>
          </cell>
          <cell r="B749" t="str">
            <v>Fornecimento e instalação de tabela de madeira p/basquete inclusive alça de fixação do cesto e cesto de nylon e pintura conforme especificação da cbd</v>
          </cell>
          <cell r="C749" t="str">
            <v>UN</v>
          </cell>
          <cell r="D749">
            <v>1</v>
          </cell>
          <cell r="E749">
            <v>281.52760000000001</v>
          </cell>
          <cell r="F749">
            <v>281.52</v>
          </cell>
        </row>
        <row r="750">
          <cell r="A750" t="str">
            <v>001.15.00360</v>
          </cell>
          <cell r="B750" t="str">
            <v>Fornecimento e instalação de suporte p/voley em cano galvanizado diâmetro 3 pol inclusive pintura dos mastros, catraca, rede e demais pertences ( 02 postes)</v>
          </cell>
          <cell r="C750" t="str">
            <v>CJ</v>
          </cell>
          <cell r="D750">
            <v>1</v>
          </cell>
          <cell r="E750">
            <v>472.3639</v>
          </cell>
          <cell r="F750">
            <v>472.36</v>
          </cell>
        </row>
        <row r="751">
          <cell r="A751" t="str">
            <v>001.15.00380</v>
          </cell>
          <cell r="B751" t="str">
            <v>Pintura de marcação da quadra de esportes c/tinta especial (conf.especificação da cbd) inclusive preparo da superfície (larg. 5.00 cm)</v>
          </cell>
          <cell r="C751" t="str">
            <v>ML</v>
          </cell>
          <cell r="D751">
            <v>1</v>
          </cell>
          <cell r="E751">
            <v>4.2458999999999998</v>
          </cell>
          <cell r="F751">
            <v>4.24</v>
          </cell>
        </row>
        <row r="752">
          <cell r="A752" t="str">
            <v>001.15.00400</v>
          </cell>
          <cell r="B752" t="str">
            <v>Pintura de marcação do campo de futebol a cal inclusive preparação do terreno largura 10 cm (conf. especif.do dop)</v>
          </cell>
          <cell r="C752" t="str">
            <v>ML</v>
          </cell>
          <cell r="D752">
            <v>1</v>
          </cell>
          <cell r="E752">
            <v>3.0783999999999998</v>
          </cell>
          <cell r="F752">
            <v>3.07</v>
          </cell>
        </row>
        <row r="753">
          <cell r="A753" t="str">
            <v>001.15.00420</v>
          </cell>
          <cell r="B753" t="str">
            <v>Fornecimento e instalação de banca ou tampo em aço inoxidável n.o de 1.20x0.60m com 1 cuba</v>
          </cell>
          <cell r="C753" t="str">
            <v>UN</v>
          </cell>
          <cell r="D753">
            <v>1</v>
          </cell>
          <cell r="E753">
            <v>277.21260000000001</v>
          </cell>
          <cell r="F753">
            <v>277.20999999999998</v>
          </cell>
        </row>
        <row r="754">
          <cell r="A754" t="str">
            <v>001.15.00440</v>
          </cell>
          <cell r="B754" t="str">
            <v>Fornecimento e instalação de banca ou tampo em aço inoxidável n.2 de 1.50x0.60m com 1 cuba</v>
          </cell>
          <cell r="C754" t="str">
            <v>UN</v>
          </cell>
          <cell r="D754">
            <v>1</v>
          </cell>
          <cell r="E754">
            <v>162.52260000000001</v>
          </cell>
          <cell r="F754">
            <v>162.52000000000001</v>
          </cell>
        </row>
        <row r="755">
          <cell r="A755" t="str">
            <v>001.15.00460</v>
          </cell>
          <cell r="B755" t="str">
            <v>Fornecimento e instalação de banca ou tampo em aço inoxidável n.2 de 1.80x0.60m com 1 cuba</v>
          </cell>
          <cell r="C755" t="str">
            <v>UN</v>
          </cell>
          <cell r="D755">
            <v>1</v>
          </cell>
          <cell r="E755">
            <v>256.26260000000002</v>
          </cell>
          <cell r="F755">
            <v>256.26</v>
          </cell>
        </row>
        <row r="756">
          <cell r="A756" t="str">
            <v>001.15.00480</v>
          </cell>
          <cell r="B756" t="str">
            <v>Fornecimento e instalação de banca ou tampo em aço inoxidável n.2 de 2.00x0.60m com 1 cuba</v>
          </cell>
          <cell r="C756" t="str">
            <v>UN</v>
          </cell>
          <cell r="D756">
            <v>1</v>
          </cell>
          <cell r="E756">
            <v>293.90260000000001</v>
          </cell>
          <cell r="F756">
            <v>293.89999999999998</v>
          </cell>
        </row>
        <row r="757">
          <cell r="A757" t="str">
            <v>001.15.00500</v>
          </cell>
          <cell r="B757" t="str">
            <v>Fornecimento e instalação de banca ou tampo em aço inoxidável n.334 de 2.00x0.60m com 2 cubas p/ ud</v>
          </cell>
          <cell r="C757" t="str">
            <v>UN</v>
          </cell>
          <cell r="D757">
            <v>1</v>
          </cell>
          <cell r="E757">
            <v>355.26260000000002</v>
          </cell>
          <cell r="F757">
            <v>355.26</v>
          </cell>
        </row>
        <row r="758">
          <cell r="A758" t="str">
            <v>001.15.00520</v>
          </cell>
          <cell r="B758" t="str">
            <v>Fornecimento e instalação de banca ou tampo em aço inoxidável da eternox revestida d1800mb c/ 1 cuba no centro, de 1,80m</v>
          </cell>
          <cell r="C758" t="str">
            <v>UN</v>
          </cell>
          <cell r="D758">
            <v>1</v>
          </cell>
          <cell r="E758">
            <v>276.9126</v>
          </cell>
          <cell r="F758">
            <v>276.91000000000003</v>
          </cell>
        </row>
        <row r="759">
          <cell r="A759" t="str">
            <v>001.15.00540</v>
          </cell>
          <cell r="B759" t="str">
            <v>Fornecimento e instalação de banca ou tampo em aço inoxidável da eternox revestida e1800mb c/ 1 cuba no centro, de 1,80m</v>
          </cell>
          <cell r="C759" t="str">
            <v>UN</v>
          </cell>
          <cell r="D759">
            <v>1</v>
          </cell>
          <cell r="E759">
            <v>277.21260000000001</v>
          </cell>
          <cell r="F759">
            <v>277.20999999999998</v>
          </cell>
        </row>
        <row r="760">
          <cell r="A760" t="str">
            <v>001.15.00560</v>
          </cell>
          <cell r="B760" t="str">
            <v>Fornecimento e instalação de banca ou tampo em aço inoxidável da eternox revestida 2000mb 2c c/ 2 cubas no centro, de 2,00m</v>
          </cell>
          <cell r="C760" t="str">
            <v>UN</v>
          </cell>
          <cell r="D760">
            <v>1</v>
          </cell>
          <cell r="E760">
            <v>331.26260000000002</v>
          </cell>
          <cell r="F760">
            <v>331.26</v>
          </cell>
        </row>
        <row r="761">
          <cell r="A761" t="str">
            <v>001.15.00580</v>
          </cell>
          <cell r="B761" t="str">
            <v>Fornecimento e instalação de banca ou tampo em aço inoxidável da eternox revestida d1600mb c/ 1 cuba no centro</v>
          </cell>
          <cell r="C761" t="str">
            <v>UN</v>
          </cell>
          <cell r="D761">
            <v>1</v>
          </cell>
          <cell r="E761">
            <v>162.52260000000001</v>
          </cell>
          <cell r="F761">
            <v>162.52000000000001</v>
          </cell>
        </row>
        <row r="762">
          <cell r="A762" t="str">
            <v>001.15.00600</v>
          </cell>
          <cell r="B762" t="str">
            <v>Fornecimento e instalação de banca ou tampo em aço inoxidável da eternox revestida 1800mb 2c c/ 2 cubas no centro</v>
          </cell>
          <cell r="C762" t="str">
            <v>UN</v>
          </cell>
          <cell r="D762">
            <v>1</v>
          </cell>
          <cell r="E762">
            <v>313.30259999999998</v>
          </cell>
          <cell r="F762">
            <v>313.3</v>
          </cell>
        </row>
        <row r="763">
          <cell r="A763" t="str">
            <v>001.15.00620</v>
          </cell>
          <cell r="B763" t="str">
            <v>Fornecimento e instalação de banca ou tampo em aço inoxidável da eternox revestida cuba dupla de 82x34x14cm</v>
          </cell>
          <cell r="C763" t="str">
            <v>UN</v>
          </cell>
          <cell r="D763">
            <v>1</v>
          </cell>
          <cell r="E763">
            <v>106.2426</v>
          </cell>
          <cell r="F763">
            <v>106.24</v>
          </cell>
        </row>
        <row r="764">
          <cell r="A764" t="str">
            <v>001.15.00640</v>
          </cell>
          <cell r="B764" t="str">
            <v>Fornecimento e instalação de banca ou tampo em aço inoxidável da eternox revestido e1800mb com 2 cubas lado direito</v>
          </cell>
          <cell r="C764" t="str">
            <v>UN</v>
          </cell>
          <cell r="D764">
            <v>1</v>
          </cell>
          <cell r="E764">
            <v>313.30259999999998</v>
          </cell>
          <cell r="F764">
            <v>313.3</v>
          </cell>
        </row>
        <row r="765">
          <cell r="A765" t="str">
            <v>001.15.00660</v>
          </cell>
          <cell r="B765" t="str">
            <v>Fornecimento e instalação de banca ou tampo em aço inoxidável da eternox revestida de 2.60 x 0.55 m c/ 1 cuba e valvula</v>
          </cell>
          <cell r="C765" t="str">
            <v>UN</v>
          </cell>
          <cell r="D765">
            <v>1</v>
          </cell>
          <cell r="E765">
            <v>162.52260000000001</v>
          </cell>
          <cell r="F765">
            <v>162.52000000000001</v>
          </cell>
        </row>
        <row r="766">
          <cell r="A766" t="str">
            <v>001.15.00680</v>
          </cell>
          <cell r="B766" t="str">
            <v>Fornecimento e instalação de banca de granilite fundida na obra com espessura de 0.05 m</v>
          </cell>
          <cell r="C766" t="str">
            <v>M2</v>
          </cell>
          <cell r="D766">
            <v>1</v>
          </cell>
          <cell r="E766">
            <v>78.002200000000002</v>
          </cell>
          <cell r="F766">
            <v>78</v>
          </cell>
        </row>
        <row r="767">
          <cell r="A767" t="str">
            <v>001.15.00700</v>
          </cell>
          <cell r="B767" t="str">
            <v>Fornecimento e instalação de bancada em ardósia polida 1.50 x 0.60 com 1 cuba inox 40.00x40.00x15.00</v>
          </cell>
          <cell r="C767" t="str">
            <v>UN</v>
          </cell>
          <cell r="D767">
            <v>1</v>
          </cell>
          <cell r="E767">
            <v>179.24260000000001</v>
          </cell>
          <cell r="F767">
            <v>179.24</v>
          </cell>
        </row>
        <row r="768">
          <cell r="A768" t="str">
            <v>001.15.00720</v>
          </cell>
          <cell r="B768" t="str">
            <v>Fornecimento e instalação de bancada seca em ardósia polida  1.50 x 0.80</v>
          </cell>
          <cell r="C768" t="str">
            <v>UN</v>
          </cell>
          <cell r="D768">
            <v>1</v>
          </cell>
          <cell r="E768">
            <v>181.04259999999999</v>
          </cell>
          <cell r="F768">
            <v>181.04</v>
          </cell>
        </row>
        <row r="769">
          <cell r="A769" t="str">
            <v>001.15.00740</v>
          </cell>
          <cell r="B769" t="str">
            <v>Execução de reassentamento de bancada seca em ardósia polida</v>
          </cell>
          <cell r="C769" t="str">
            <v>M2</v>
          </cell>
          <cell r="D769">
            <v>1</v>
          </cell>
          <cell r="E769">
            <v>25.074000000000002</v>
          </cell>
          <cell r="F769">
            <v>25.07</v>
          </cell>
        </row>
        <row r="770">
          <cell r="A770" t="str">
            <v>001.15.00760</v>
          </cell>
          <cell r="B770" t="str">
            <v>Fornecimento e instalação de bancada seca em granito polido</v>
          </cell>
          <cell r="C770" t="str">
            <v>M2</v>
          </cell>
          <cell r="D770">
            <v>1</v>
          </cell>
          <cell r="E770">
            <v>149.4504</v>
          </cell>
          <cell r="F770">
            <v>149.44999999999999</v>
          </cell>
        </row>
        <row r="771">
          <cell r="A771" t="str">
            <v>001.15.00780</v>
          </cell>
          <cell r="B771" t="str">
            <v>Fornecimento e instalação de banca de mármore sintético c/ 01 cuba no centro , de 1.80m</v>
          </cell>
          <cell r="C771" t="str">
            <v>UN</v>
          </cell>
          <cell r="D771">
            <v>1</v>
          </cell>
          <cell r="E771">
            <v>76.898499999999999</v>
          </cell>
          <cell r="F771">
            <v>76.89</v>
          </cell>
        </row>
        <row r="772">
          <cell r="A772" t="str">
            <v>001.15.00800</v>
          </cell>
          <cell r="B772" t="str">
            <v>Forneicmento e instalação de banca de mármore sintético c/ 02 cubas no centro , de 1.80m</v>
          </cell>
          <cell r="C772" t="str">
            <v>UN</v>
          </cell>
          <cell r="D772">
            <v>1</v>
          </cell>
          <cell r="E772">
            <v>76.898499999999999</v>
          </cell>
          <cell r="F772">
            <v>76.89</v>
          </cell>
        </row>
        <row r="773">
          <cell r="A773" t="str">
            <v>001.15.00820</v>
          </cell>
          <cell r="B773" t="str">
            <v>Fornecimento e instalação de banca de mármore sintético com uma cuba - 120.00x54.00cm</v>
          </cell>
          <cell r="C773" t="str">
            <v>UN</v>
          </cell>
          <cell r="D773">
            <v>1</v>
          </cell>
          <cell r="E773">
            <v>47.278500000000001</v>
          </cell>
          <cell r="F773">
            <v>47.27</v>
          </cell>
        </row>
        <row r="774">
          <cell r="A774" t="str">
            <v>001.15.00840</v>
          </cell>
          <cell r="B774" t="str">
            <v>Execucao de escada com degraus de tijolo macico, asente com massa forte, inclusive revestimento dos espelhos e pisos</v>
          </cell>
          <cell r="C774" t="str">
            <v>M3</v>
          </cell>
          <cell r="D774">
            <v>1</v>
          </cell>
          <cell r="E774">
            <v>237.0686</v>
          </cell>
          <cell r="F774">
            <v>237.06</v>
          </cell>
        </row>
        <row r="775">
          <cell r="A775" t="str">
            <v>001.15.00860</v>
          </cell>
          <cell r="B775" t="str">
            <v>Fornecimento e assentamento de revestimento externo com retalhos de pedra de mao</v>
          </cell>
          <cell r="C775" t="str">
            <v>M2</v>
          </cell>
          <cell r="D775">
            <v>1</v>
          </cell>
          <cell r="E775">
            <v>9.2789000000000001</v>
          </cell>
          <cell r="F775">
            <v>9.27</v>
          </cell>
        </row>
        <row r="776">
          <cell r="A776" t="str">
            <v>001.15.00880</v>
          </cell>
          <cell r="B776" t="str">
            <v>Fornecimento e instalação de bancada em aço inox 316 1.90 x 0.80 formado por peças estampadas sem emendas visíveis, com 2 cubas em aço inox 316 estampado sem cantos vivos, nas dimensões (40x60x40)cm</v>
          </cell>
          <cell r="C776" t="str">
            <v>UN</v>
          </cell>
          <cell r="D776">
            <v>1</v>
          </cell>
          <cell r="E776">
            <v>350.2826</v>
          </cell>
          <cell r="F776">
            <v>350.28</v>
          </cell>
        </row>
        <row r="777">
          <cell r="A777" t="str">
            <v>001.15.00900</v>
          </cell>
          <cell r="B777" t="str">
            <v>Fornecimento e instalação de bancada em aço inox 316 2.20 x 0.80 formado por peças estampadas sem emendas visíveis, com 2 cubas em aço inox 316 estampado sem cantos vivos, nas dimensões (40x60x40)cm</v>
          </cell>
          <cell r="C777" t="str">
            <v>UN</v>
          </cell>
          <cell r="D777">
            <v>1</v>
          </cell>
          <cell r="E777">
            <v>368.75259999999997</v>
          </cell>
          <cell r="F777">
            <v>368.75</v>
          </cell>
        </row>
        <row r="778">
          <cell r="A778" t="str">
            <v>001.15.00920</v>
          </cell>
          <cell r="B778" t="str">
            <v>Fornecimento e instalação de bancada seca em aço inox 316 1.80 x 0.80 formado por peças estampadas sem emendas visíveis</v>
          </cell>
          <cell r="C778" t="str">
            <v>UN</v>
          </cell>
          <cell r="D778">
            <v>1</v>
          </cell>
          <cell r="E778">
            <v>313.89260000000002</v>
          </cell>
          <cell r="F778">
            <v>313.89</v>
          </cell>
        </row>
        <row r="779">
          <cell r="A779" t="str">
            <v>001.15.00940</v>
          </cell>
          <cell r="B779" t="str">
            <v>Fornecimento e instalação de armário sob pia em fórmica</v>
          </cell>
          <cell r="C779" t="str">
            <v>M2</v>
          </cell>
          <cell r="D779">
            <v>1</v>
          </cell>
          <cell r="E779">
            <v>225</v>
          </cell>
          <cell r="F779">
            <v>225</v>
          </cell>
        </row>
        <row r="780">
          <cell r="A780" t="str">
            <v>001.15.00960</v>
          </cell>
          <cell r="B780" t="str">
            <v>Fornecimento e instalação de armário em madeira aparente aparelhada e tratada</v>
          </cell>
          <cell r="C780" t="str">
            <v>M2</v>
          </cell>
          <cell r="D780">
            <v>1</v>
          </cell>
          <cell r="E780">
            <v>114.4671</v>
          </cell>
          <cell r="F780">
            <v>114.46</v>
          </cell>
        </row>
        <row r="781">
          <cell r="A781" t="str">
            <v>001.15.00980</v>
          </cell>
          <cell r="B781" t="str">
            <v>Fornecimento e instalação de armário em alvenaria com prateleiras de madeira aparelhada (2,40x0,60x3,00)m</v>
          </cell>
          <cell r="C781" t="str">
            <v>UN</v>
          </cell>
          <cell r="D781">
            <v>1</v>
          </cell>
          <cell r="E781">
            <v>272.42610000000002</v>
          </cell>
          <cell r="F781">
            <v>272.42</v>
          </cell>
        </row>
        <row r="782">
          <cell r="A782" t="str">
            <v>001.15.01000</v>
          </cell>
          <cell r="B782" t="str">
            <v>Fornecimento e instalação de balcão de madeira conf. projeto 12.20 x 0.60 x 1.00 m</v>
          </cell>
          <cell r="C782" t="str">
            <v>UN</v>
          </cell>
          <cell r="D782">
            <v>1</v>
          </cell>
          <cell r="E782">
            <v>969.9</v>
          </cell>
          <cell r="F782">
            <v>969.9</v>
          </cell>
        </row>
        <row r="783">
          <cell r="A783" t="str">
            <v>001.15.01020</v>
          </cell>
          <cell r="B783" t="str">
            <v>Fornecimento e instalação de box para banheiro em perfil de alumínio e acrílico cinza</v>
          </cell>
          <cell r="C783" t="str">
            <v>M2</v>
          </cell>
          <cell r="D783">
            <v>1</v>
          </cell>
          <cell r="E783">
            <v>75</v>
          </cell>
          <cell r="F783">
            <v>75</v>
          </cell>
        </row>
        <row r="784">
          <cell r="A784" t="str">
            <v>001.15.01040</v>
          </cell>
          <cell r="B784" t="str">
            <v>Fornecimento e instalação de box para banheiro em perfil de alumínio com acrílico fumê,cristal ou ouro velho</v>
          </cell>
          <cell r="C784" t="str">
            <v>M2</v>
          </cell>
          <cell r="D784">
            <v>1</v>
          </cell>
          <cell r="E784">
            <v>75</v>
          </cell>
          <cell r="F784">
            <v>75</v>
          </cell>
        </row>
        <row r="785">
          <cell r="A785" t="str">
            <v>001.15.01080</v>
          </cell>
          <cell r="B785" t="str">
            <v>Fornecimento e instalação de exaustor elétrico com d=50cm 1cv</v>
          </cell>
          <cell r="C785" t="str">
            <v>UN</v>
          </cell>
          <cell r="D785">
            <v>1</v>
          </cell>
          <cell r="E785">
            <v>161.9177</v>
          </cell>
          <cell r="F785">
            <v>161.91</v>
          </cell>
        </row>
        <row r="786">
          <cell r="A786" t="str">
            <v>001.15.01100</v>
          </cell>
          <cell r="B786" t="str">
            <v>Fornecimento e instalação de divisória naval stander padrão bege com perfis de aço na cor preta</v>
          </cell>
          <cell r="C786" t="str">
            <v>M2</v>
          </cell>
          <cell r="D786">
            <v>1</v>
          </cell>
          <cell r="E786">
            <v>41.164400000000001</v>
          </cell>
          <cell r="F786">
            <v>41.16</v>
          </cell>
        </row>
        <row r="787">
          <cell r="A787" t="str">
            <v>001.15.01120</v>
          </cell>
          <cell r="B787" t="str">
            <v>Fornecimento e instalação de porta de divisória  incl.montante , fechadura e dobradiças, divisória naval stander branco, cinza ou areia jundiai  com perfis de aço na cor preto, branco e cinza</v>
          </cell>
          <cell r="C787" t="str">
            <v>cj</v>
          </cell>
          <cell r="D787">
            <v>1</v>
          </cell>
          <cell r="E787">
            <v>126.08199999999999</v>
          </cell>
          <cell r="F787">
            <v>126.08</v>
          </cell>
        </row>
        <row r="788">
          <cell r="A788" t="str">
            <v>001.15.01140</v>
          </cell>
          <cell r="B788" t="str">
            <v>Fornecimento e instalação de mola p/ porta tipo vai-vem</v>
          </cell>
          <cell r="C788" t="str">
            <v>UN</v>
          </cell>
          <cell r="D788">
            <v>1</v>
          </cell>
          <cell r="E788">
            <v>33.330399999999997</v>
          </cell>
          <cell r="F788">
            <v>33.33</v>
          </cell>
        </row>
        <row r="789">
          <cell r="A789" t="str">
            <v>001.15.01160</v>
          </cell>
          <cell r="B789" t="str">
            <v>Fornecimento e instalação de peça de madeira desempenada de itaúba</v>
          </cell>
          <cell r="C789" t="str">
            <v>M2</v>
          </cell>
          <cell r="D789">
            <v>1</v>
          </cell>
          <cell r="E789">
            <v>54.123199999999997</v>
          </cell>
          <cell r="F789">
            <v>54.12</v>
          </cell>
        </row>
        <row r="790">
          <cell r="A790" t="str">
            <v>001.15.01180</v>
          </cell>
          <cell r="B790" t="str">
            <v>Restauração de guarda corpo de madeira da escada</v>
          </cell>
          <cell r="C790" t="str">
            <v>M</v>
          </cell>
          <cell r="D790">
            <v>1</v>
          </cell>
          <cell r="E790">
            <v>35.758200000000002</v>
          </cell>
          <cell r="F790">
            <v>35.75</v>
          </cell>
        </row>
        <row r="791">
          <cell r="A791" t="str">
            <v>001.15.01200</v>
          </cell>
          <cell r="B791" t="str">
            <v>Execução de remendo profundo de pavimento asfáltico inclusive fornecimento e transporte do material</v>
          </cell>
          <cell r="C791" t="str">
            <v>M2</v>
          </cell>
          <cell r="D791">
            <v>1</v>
          </cell>
          <cell r="E791">
            <v>25.6</v>
          </cell>
          <cell r="F791">
            <v>25.6</v>
          </cell>
        </row>
        <row r="792">
          <cell r="A792" t="str">
            <v>001.15.01220</v>
          </cell>
          <cell r="B792" t="str">
            <v>Fornecimento e instalação  de banca ou tampo de ardósia natural cor preta tipo on c/ resinex</v>
          </cell>
          <cell r="C792" t="str">
            <v>M2</v>
          </cell>
          <cell r="D792">
            <v>1</v>
          </cell>
          <cell r="E792">
            <v>108.6246</v>
          </cell>
          <cell r="F792">
            <v>108.62</v>
          </cell>
        </row>
        <row r="793">
          <cell r="A793" t="str">
            <v>001.15.01240</v>
          </cell>
          <cell r="B793" t="str">
            <v>Fornecimento e instalação de banca ou tampo em ardósia polida esp. 3cm</v>
          </cell>
          <cell r="C793" t="str">
            <v>M2</v>
          </cell>
          <cell r="D793">
            <v>1</v>
          </cell>
          <cell r="E793">
            <v>108.27849999999999</v>
          </cell>
          <cell r="F793">
            <v>108.27</v>
          </cell>
        </row>
        <row r="794">
          <cell r="A794" t="str">
            <v>001.15.01260</v>
          </cell>
          <cell r="B794" t="str">
            <v>Fornecimento e instalação de cuba simples de 400.00mmx340.00mmx140.00mm (p) , aco inox eternox</v>
          </cell>
          <cell r="C794" t="str">
            <v>UN</v>
          </cell>
          <cell r="D794">
            <v>1</v>
          </cell>
          <cell r="E794">
            <v>92.6785</v>
          </cell>
          <cell r="F794">
            <v>92.67</v>
          </cell>
        </row>
        <row r="795">
          <cell r="A795" t="str">
            <v>001.15.01280</v>
          </cell>
          <cell r="B795" t="str">
            <v>Fornecimento e instalação de cuba dupla com válvula, 82x34x14 cm</v>
          </cell>
          <cell r="C795" t="str">
            <v>UN</v>
          </cell>
          <cell r="D795">
            <v>1</v>
          </cell>
          <cell r="E795">
            <v>112.8977</v>
          </cell>
          <cell r="F795">
            <v>112.89</v>
          </cell>
        </row>
        <row r="796">
          <cell r="A796" t="str">
            <v>001.15.01300</v>
          </cell>
          <cell r="B796" t="str">
            <v>Execução de abertura em parede p/ colocação de aparelho de ar condicionado</v>
          </cell>
          <cell r="C796" t="str">
            <v>M2</v>
          </cell>
          <cell r="D796">
            <v>1</v>
          </cell>
          <cell r="E796">
            <v>10.253</v>
          </cell>
          <cell r="F796">
            <v>10.25</v>
          </cell>
        </row>
        <row r="797">
          <cell r="A797" t="str">
            <v>001.15.01320</v>
          </cell>
          <cell r="B797" t="str">
            <v>Fornecimento e instalação de portão em cano galvanizado 2 pol e tela galvanizada malha 2cm</v>
          </cell>
          <cell r="C797" t="str">
            <v>M2</v>
          </cell>
          <cell r="D797">
            <v>1</v>
          </cell>
          <cell r="E797">
            <v>100.3198</v>
          </cell>
          <cell r="F797">
            <v>100.31</v>
          </cell>
        </row>
        <row r="798">
          <cell r="A798" t="str">
            <v>001.15.01340</v>
          </cell>
          <cell r="B798" t="str">
            <v>Fornecimento e instalação de corrente  de aço galvanizado com elos de d=3/8"</v>
          </cell>
          <cell r="C798" t="str">
            <v>ML</v>
          </cell>
          <cell r="D798">
            <v>1</v>
          </cell>
          <cell r="E798">
            <v>4.4097</v>
          </cell>
          <cell r="F798">
            <v>4.4000000000000004</v>
          </cell>
        </row>
        <row r="799">
          <cell r="A799" t="str">
            <v>001.15.01360</v>
          </cell>
          <cell r="B799" t="str">
            <v>Fornecimento e instalação de divisória naval stander padrão branco, cinza ou areia jundiai, perfis de aço na cor preta e bandeira em vidro</v>
          </cell>
          <cell r="C799" t="str">
            <v>m2</v>
          </cell>
          <cell r="D799">
            <v>1</v>
          </cell>
          <cell r="E799">
            <v>56.599299999999999</v>
          </cell>
          <cell r="F799">
            <v>56.59</v>
          </cell>
        </row>
        <row r="800">
          <cell r="A800" t="str">
            <v>001.15.01380</v>
          </cell>
          <cell r="B800" t="str">
            <v>Fornecimento e instalação de ferragens para porta de divisória</v>
          </cell>
          <cell r="C800" t="str">
            <v>UN</v>
          </cell>
          <cell r="D800">
            <v>1</v>
          </cell>
          <cell r="E800">
            <v>71.0411</v>
          </cell>
          <cell r="F800">
            <v>71.040000000000006</v>
          </cell>
        </row>
        <row r="801">
          <cell r="A801" t="str">
            <v>001.15.01400</v>
          </cell>
          <cell r="B801" t="str">
            <v>Fornecimento e instalação de bancada, tampo ou balcão em granito cinza polido, espessura 2.00 cm</v>
          </cell>
          <cell r="C801" t="str">
            <v>M2</v>
          </cell>
          <cell r="D801">
            <v>1</v>
          </cell>
          <cell r="E801">
            <v>135.27850000000001</v>
          </cell>
          <cell r="F801">
            <v>135.27000000000001</v>
          </cell>
        </row>
        <row r="802">
          <cell r="A802" t="str">
            <v>001.15.01420</v>
          </cell>
          <cell r="B802" t="str">
            <v>Fornecimento e instalação de cuba de aço inox, inclusive válvula americana nº 1 - 46.50 x 31.00 x 15.00 cm</v>
          </cell>
          <cell r="C802" t="str">
            <v>UN</v>
          </cell>
          <cell r="D802">
            <v>1</v>
          </cell>
          <cell r="E802">
            <v>101.06189999999999</v>
          </cell>
          <cell r="F802">
            <v>101.06</v>
          </cell>
        </row>
        <row r="803">
          <cell r="A803" t="str">
            <v>001.15.01440</v>
          </cell>
          <cell r="B803" t="str">
            <v>Fornecimento e instalação de cuba de aço inox, inclusive válvula americana nº 2 - 56.00 x 33.50 x 15.00 cm</v>
          </cell>
          <cell r="C803" t="str">
            <v>UN</v>
          </cell>
          <cell r="D803">
            <v>1</v>
          </cell>
          <cell r="E803">
            <v>117.06189999999999</v>
          </cell>
          <cell r="F803">
            <v>117.06</v>
          </cell>
        </row>
        <row r="804">
          <cell r="A804" t="str">
            <v>001.15.01460</v>
          </cell>
          <cell r="B804" t="str">
            <v>Fornecimento e instalação de caixa de concreto pré-moldado para ar condicionado de 10.000 btu</v>
          </cell>
          <cell r="C804" t="str">
            <v>UN</v>
          </cell>
          <cell r="D804">
            <v>1</v>
          </cell>
          <cell r="E804">
            <v>54.556899999999999</v>
          </cell>
          <cell r="F804">
            <v>54.55</v>
          </cell>
        </row>
        <row r="805">
          <cell r="A805" t="str">
            <v>001.15.01480</v>
          </cell>
          <cell r="B805" t="str">
            <v>Fornecimento e instalação de cuba dupla 82.00 x 34.00 x 15.00 cm</v>
          </cell>
          <cell r="C805" t="str">
            <v>UN</v>
          </cell>
          <cell r="D805">
            <v>1</v>
          </cell>
          <cell r="E805">
            <v>117.06189999999999</v>
          </cell>
          <cell r="F805">
            <v>117.06</v>
          </cell>
        </row>
        <row r="806">
          <cell r="A806" t="str">
            <v>001.15.01500</v>
          </cell>
          <cell r="B806" t="str">
            <v>Fornecimento e instalação de cuba de louça para bancadas e lavatório de embutir oval 49.00 x 36.00 cm</v>
          </cell>
          <cell r="C806" t="str">
            <v>UN</v>
          </cell>
          <cell r="D806">
            <v>1</v>
          </cell>
          <cell r="E806">
            <v>50.1877</v>
          </cell>
          <cell r="F806">
            <v>50.18</v>
          </cell>
        </row>
        <row r="807">
          <cell r="A807" t="str">
            <v>001.15.01520</v>
          </cell>
          <cell r="B807" t="str">
            <v>Fornecimento e instalação de caixa de concreto pré-moldado para ar condicionado de 7.000 btu</v>
          </cell>
          <cell r="C807" t="str">
            <v>UN</v>
          </cell>
          <cell r="D807">
            <v>1</v>
          </cell>
          <cell r="E807">
            <v>50.556899999999999</v>
          </cell>
          <cell r="F807">
            <v>50.55</v>
          </cell>
        </row>
        <row r="808">
          <cell r="A808" t="str">
            <v>001.15.01530</v>
          </cell>
          <cell r="B808" t="str">
            <v>Fornecimento e instalação de caixa de concreto pré-moldado para ar condicionado de 10.000 btu</v>
          </cell>
          <cell r="C808" t="str">
            <v>un</v>
          </cell>
          <cell r="D808">
            <v>1</v>
          </cell>
          <cell r="E808">
            <v>54.556899999999999</v>
          </cell>
          <cell r="F808">
            <v>54.55</v>
          </cell>
        </row>
        <row r="809">
          <cell r="A809" t="str">
            <v>001.15.01540</v>
          </cell>
          <cell r="B809" t="str">
            <v>Fornecimento e instalação de caixa de concreto pré-moldado para ar condicionado de 20.000 btu</v>
          </cell>
          <cell r="C809" t="str">
            <v>UN</v>
          </cell>
          <cell r="D809">
            <v>1</v>
          </cell>
          <cell r="E809">
            <v>68.556899999999999</v>
          </cell>
          <cell r="F809">
            <v>68.55</v>
          </cell>
        </row>
        <row r="810">
          <cell r="A810" t="str">
            <v>001.15.01560</v>
          </cell>
          <cell r="B810" t="str">
            <v>Fornecimento e instalação de bancada em granito cinza polido l=0,60m sobre alvenaria revestida de azulejo branco, exceto cubas (quantificada e orçada na parte hidráulica)</v>
          </cell>
          <cell r="C810" t="str">
            <v>ML</v>
          </cell>
          <cell r="D810">
            <v>1</v>
          </cell>
          <cell r="E810">
            <v>137.84829999999999</v>
          </cell>
          <cell r="F810">
            <v>137.84</v>
          </cell>
        </row>
        <row r="811">
          <cell r="A811" t="str">
            <v>001.15.01580</v>
          </cell>
          <cell r="B811" t="str">
            <v>Fornecimento e instalação de bancada em granilite l=0,60m apoiada sobre alvenaria revestida c/ azulejo</v>
          </cell>
          <cell r="C811" t="str">
            <v>M</v>
          </cell>
          <cell r="D811">
            <v>1</v>
          </cell>
          <cell r="E811">
            <v>80.948999999999998</v>
          </cell>
          <cell r="F811">
            <v>80.94</v>
          </cell>
        </row>
        <row r="812">
          <cell r="A812" t="str">
            <v>001.15.01600</v>
          </cell>
          <cell r="B812" t="str">
            <v>Fornecimento e instalação de balcão de atendimento em madeira l=0,40m e=0,05m apoiado sobre alvenaria aparente de tijolo cerâmico de 21 furos, inclusive passagem pelo balcão</v>
          </cell>
          <cell r="C812" t="str">
            <v>M</v>
          </cell>
          <cell r="D812">
            <v>1</v>
          </cell>
          <cell r="E812">
            <v>104.8738</v>
          </cell>
          <cell r="F812">
            <v>104.87</v>
          </cell>
        </row>
        <row r="813">
          <cell r="A813" t="str">
            <v>001.15.01620</v>
          </cell>
          <cell r="B813" t="str">
            <v>Fornecimento e instalação de corrimao em tubo galvanizado 1" chumbado no piso h=1,00m pintado com tinta à óleo 02 demãos</v>
          </cell>
          <cell r="C813" t="str">
            <v>M</v>
          </cell>
          <cell r="D813">
            <v>1</v>
          </cell>
          <cell r="E813">
            <v>44.909700000000001</v>
          </cell>
          <cell r="F813">
            <v>44.9</v>
          </cell>
        </row>
        <row r="814">
          <cell r="A814" t="str">
            <v>001.15.01640</v>
          </cell>
          <cell r="B814" t="str">
            <v>Fornecimento e instalação de corrimão em tubo galvanizado 2" chumbado no piso h=1.00 m pintado com tinta à óleo 02 demãos</v>
          </cell>
          <cell r="C814" t="str">
            <v>ML</v>
          </cell>
          <cell r="D814">
            <v>1</v>
          </cell>
          <cell r="E814">
            <v>81.119699999999995</v>
          </cell>
          <cell r="F814">
            <v>81.11</v>
          </cell>
        </row>
        <row r="815">
          <cell r="A815" t="str">
            <v>001.15.01660</v>
          </cell>
          <cell r="B815" t="str">
            <v>Fornecimento e instalação de pedilúvio dimensões internas de 1,00x0,50x0,12 m</v>
          </cell>
          <cell r="C815" t="str">
            <v>UN</v>
          </cell>
          <cell r="D815">
            <v>1</v>
          </cell>
          <cell r="E815">
            <v>28.402799999999999</v>
          </cell>
          <cell r="F815">
            <v>28.4</v>
          </cell>
        </row>
        <row r="816">
          <cell r="A816" t="str">
            <v>001.15.01680</v>
          </cell>
          <cell r="B816" t="str">
            <v>Fornecimento e instalação de friso decorativo com tijolos maciços seção 10.00 x 10.00</v>
          </cell>
          <cell r="C816" t="str">
            <v>M</v>
          </cell>
          <cell r="D816">
            <v>1</v>
          </cell>
          <cell r="E816">
            <v>17.6859</v>
          </cell>
          <cell r="F816">
            <v>17.68</v>
          </cell>
        </row>
        <row r="817">
          <cell r="A817" t="str">
            <v>001.15.01700</v>
          </cell>
          <cell r="B817" t="str">
            <v>Parede Em Gesso Acartonado Revestida nas Duas Faces com Painel FGE sendo Montante e Guia 75, incl. parafuso GN 25, Massa e Fita .</v>
          </cell>
          <cell r="C817" t="str">
            <v>m2</v>
          </cell>
          <cell r="D817">
            <v>1</v>
          </cell>
          <cell r="E817">
            <v>49.841700000000003</v>
          </cell>
          <cell r="F817">
            <v>49.84</v>
          </cell>
        </row>
        <row r="818">
          <cell r="A818" t="str">
            <v>001.16</v>
          </cell>
          <cell r="B818" t="str">
            <v>URBANIZAÇÃO</v>
          </cell>
          <cell r="E818">
            <v>2237.0389</v>
          </cell>
        </row>
        <row r="819">
          <cell r="A819" t="str">
            <v>001.16.00020</v>
          </cell>
          <cell r="B819" t="str">
            <v>Banco de concreto armado 5.00x0.50x0.40 m conf. det. dop</v>
          </cell>
          <cell r="C819" t="str">
            <v>UN</v>
          </cell>
          <cell r="D819">
            <v>1</v>
          </cell>
          <cell r="E819">
            <v>202.95959999999999</v>
          </cell>
          <cell r="F819">
            <v>202.95</v>
          </cell>
        </row>
        <row r="820">
          <cell r="A820" t="str">
            <v>001.16.00040</v>
          </cell>
          <cell r="B820" t="str">
            <v>Banco de concreto armado 7.00x0.50x0.40 m conf. det. dop</v>
          </cell>
          <cell r="C820" t="str">
            <v>UN</v>
          </cell>
          <cell r="D820">
            <v>1</v>
          </cell>
          <cell r="E820">
            <v>275.59879999999998</v>
          </cell>
          <cell r="F820">
            <v>275.58999999999997</v>
          </cell>
        </row>
        <row r="821">
          <cell r="A821" t="str">
            <v>001.16.00060</v>
          </cell>
          <cell r="B821" t="str">
            <v>Banco de concreto armado 0,70x0,50x0,40 m conf. det. dop</v>
          </cell>
          <cell r="C821" t="str">
            <v>UN</v>
          </cell>
          <cell r="D821">
            <v>1</v>
          </cell>
          <cell r="E821">
            <v>59.526899999999998</v>
          </cell>
          <cell r="F821">
            <v>59.52</v>
          </cell>
        </row>
        <row r="822">
          <cell r="A822" t="str">
            <v>001.16.00080</v>
          </cell>
          <cell r="B822" t="str">
            <v>Cascalho lavado p/passeio</v>
          </cell>
          <cell r="C822" t="str">
            <v>M3</v>
          </cell>
          <cell r="D822">
            <v>1</v>
          </cell>
          <cell r="E822">
            <v>48.921799999999998</v>
          </cell>
          <cell r="F822">
            <v>48.92</v>
          </cell>
        </row>
        <row r="823">
          <cell r="A823" t="str">
            <v>001.16.00100</v>
          </cell>
          <cell r="B823" t="str">
            <v>Guias de concreto pré-moldados (concreto 300kg cimento/m3) de seção 15x30 cm (espessura 12.00 cm no topo)  o serviço inclui a abertura das valas, assentamento e rejuntamento das guias</v>
          </cell>
          <cell r="C823" t="str">
            <v>ML</v>
          </cell>
          <cell r="D823">
            <v>1</v>
          </cell>
          <cell r="E823">
            <v>18.094799999999999</v>
          </cell>
          <cell r="F823">
            <v>18.09</v>
          </cell>
        </row>
        <row r="824">
          <cell r="A824" t="str">
            <v>001.16.00120</v>
          </cell>
          <cell r="B824" t="str">
            <v>Guias curvas de concreto pré-moldados (concreto 300kg cimento/m3) de seção 15x30 cm (espessura 12.00 cm no topo)  o serviço inclui a abertura das valas, assentamento e rejuntamento das guias</v>
          </cell>
          <cell r="C824" t="str">
            <v>ML</v>
          </cell>
          <cell r="D824">
            <v>1</v>
          </cell>
          <cell r="E824">
            <v>18.000299999999999</v>
          </cell>
          <cell r="F824">
            <v>18</v>
          </cell>
        </row>
        <row r="825">
          <cell r="A825" t="str">
            <v>001.16.00140</v>
          </cell>
          <cell r="B825" t="str">
            <v>Sarjeta de concreto (300kg cim/m3) fundido no local seção 40.00 x 8.00 cm, o serviço inclui a abertura de vala, assentamento e rejuntamento</v>
          </cell>
          <cell r="C825" t="str">
            <v>ML</v>
          </cell>
          <cell r="D825">
            <v>1</v>
          </cell>
          <cell r="E825">
            <v>16.584599999999998</v>
          </cell>
          <cell r="F825">
            <v>16.579999999999998</v>
          </cell>
        </row>
        <row r="826">
          <cell r="A826" t="str">
            <v>001.16.00160</v>
          </cell>
          <cell r="B826" t="str">
            <v>Fornecimento e espalhamento de terra vegetal</v>
          </cell>
          <cell r="C826" t="str">
            <v>M3</v>
          </cell>
          <cell r="D826">
            <v>1</v>
          </cell>
          <cell r="E826">
            <v>55.321800000000003</v>
          </cell>
          <cell r="F826">
            <v>55.32</v>
          </cell>
        </row>
        <row r="827">
          <cell r="A827" t="str">
            <v>001.16.00180</v>
          </cell>
          <cell r="B827" t="str">
            <v>Grama em placas com manutenção por 60 dias com irrigação diária, pulverização, adubação e substituição de mudas mortas</v>
          </cell>
          <cell r="C827" t="str">
            <v>M2</v>
          </cell>
          <cell r="D827">
            <v>1</v>
          </cell>
          <cell r="E827">
            <v>3.6661999999999999</v>
          </cell>
          <cell r="F827">
            <v>3.66</v>
          </cell>
        </row>
        <row r="828">
          <cell r="A828" t="str">
            <v>001.16.00200</v>
          </cell>
          <cell r="B828" t="str">
            <v>Grama em mudas tipo (forquilha ou estrela) com manutenção por 60 dias  com irrigação diária, pulverização, adubação e substiuição de mudas mortas</v>
          </cell>
          <cell r="C828" t="str">
            <v>M2</v>
          </cell>
          <cell r="D828">
            <v>1</v>
          </cell>
          <cell r="E828">
            <v>2.2652000000000001</v>
          </cell>
          <cell r="F828">
            <v>2.2599999999999998</v>
          </cell>
        </row>
        <row r="829">
          <cell r="A829" t="str">
            <v>001.16.00220</v>
          </cell>
          <cell r="B829" t="str">
            <v>Sansão do campo a cada 10cm, com manutenção por 60 dias com irrigação diária, pulverização, adubação e substituição de mudas mortas.</v>
          </cell>
          <cell r="C829" t="str">
            <v>ML</v>
          </cell>
          <cell r="D829">
            <v>1</v>
          </cell>
          <cell r="E829">
            <v>25.5746</v>
          </cell>
          <cell r="F829">
            <v>25.57</v>
          </cell>
        </row>
        <row r="830">
          <cell r="A830" t="str">
            <v>001.16.00240</v>
          </cell>
          <cell r="B830" t="str">
            <v>Grade de proteção para árvores h = 2.00 m</v>
          </cell>
          <cell r="C830" t="str">
            <v>UN</v>
          </cell>
          <cell r="D830">
            <v>1</v>
          </cell>
          <cell r="E830">
            <v>28.515999999999998</v>
          </cell>
          <cell r="F830">
            <v>28.51</v>
          </cell>
        </row>
        <row r="831">
          <cell r="A831" t="str">
            <v>001.16.00260</v>
          </cell>
          <cell r="B831" t="str">
            <v>Árvores ( altura das mudas 2.00 m ) c/ 1.50m de altura livre, com manutenção por 60 dias com irrigação, pulverização, poda e substituição de mudas mortas</v>
          </cell>
          <cell r="C831" t="str">
            <v>UN</v>
          </cell>
          <cell r="D831">
            <v>1</v>
          </cell>
          <cell r="E831">
            <v>8.9152000000000005</v>
          </cell>
          <cell r="F831">
            <v>8.91</v>
          </cell>
        </row>
        <row r="832">
          <cell r="A832" t="str">
            <v>001.16.00280</v>
          </cell>
          <cell r="B832" t="str">
            <v>Árvores ( altura das mudas 2m ) inclusive grade de proteção com 1.50 m de altura livre, com manutenção por 60 dias com irrigação, pulverização, poda e substiuição de mudas mortas</v>
          </cell>
          <cell r="C832" t="str">
            <v>UN</v>
          </cell>
          <cell r="D832">
            <v>1</v>
          </cell>
          <cell r="E832">
            <v>37.4313</v>
          </cell>
          <cell r="F832">
            <v>37.43</v>
          </cell>
        </row>
        <row r="833">
          <cell r="A833" t="str">
            <v>001.16.00300</v>
          </cell>
          <cell r="B833" t="str">
            <v>Mudas de vegetação nativa, com altura livre mínima de 50 cm, inclusive adubo - base de npk-4-14-8, a 100 g por cova e terra preta, com manutenção por 60 dias com irrigação, pulverização, poda e substituição  de mudas mortas</v>
          </cell>
          <cell r="C833" t="str">
            <v>UN</v>
          </cell>
          <cell r="D833">
            <v>1</v>
          </cell>
          <cell r="E833">
            <v>2.41</v>
          </cell>
          <cell r="F833">
            <v>2.41</v>
          </cell>
        </row>
        <row r="834">
          <cell r="A834" t="str">
            <v>001.16.00320</v>
          </cell>
          <cell r="B834" t="str">
            <v>Oiti - grande, com manutenção por 60 dias com irrigação, pulverização, poda e substituição de mudas mortas</v>
          </cell>
          <cell r="C834" t="str">
            <v>UN</v>
          </cell>
          <cell r="D834">
            <v>1</v>
          </cell>
          <cell r="E834">
            <v>26.915199999999999</v>
          </cell>
          <cell r="F834">
            <v>26.91</v>
          </cell>
        </row>
        <row r="835">
          <cell r="A835" t="str">
            <v>001.16.00340</v>
          </cell>
          <cell r="B835" t="str">
            <v>Fênix - grande, com manutenção por 60 dias com irrigação, pulverização, poda e substituição de mudas mortas</v>
          </cell>
          <cell r="C835" t="str">
            <v>UN</v>
          </cell>
          <cell r="D835">
            <v>1</v>
          </cell>
          <cell r="E835">
            <v>56.915199999999999</v>
          </cell>
          <cell r="F835">
            <v>56.91</v>
          </cell>
        </row>
        <row r="836">
          <cell r="A836" t="str">
            <v>001.16.00360</v>
          </cell>
          <cell r="B836" t="str">
            <v>Agave - grande, com manutenção por 60 dias com irrigação, pulverização, poda e substituição de mudas mortas</v>
          </cell>
          <cell r="C836" t="str">
            <v>UN</v>
          </cell>
          <cell r="D836">
            <v>1</v>
          </cell>
          <cell r="E836">
            <v>31.915199999999999</v>
          </cell>
          <cell r="F836">
            <v>31.91</v>
          </cell>
        </row>
        <row r="837">
          <cell r="A837" t="str">
            <v>001.16.00380</v>
          </cell>
          <cell r="B837" t="str">
            <v>Dracena marginata - grande, com manutenção por 60 dias com irrigação, pulverização, poda e substituição de mudas mortas</v>
          </cell>
          <cell r="C837" t="str">
            <v>UN</v>
          </cell>
          <cell r="D837">
            <v>1</v>
          </cell>
          <cell r="E837">
            <v>16.915199999999999</v>
          </cell>
          <cell r="F837">
            <v>16.91</v>
          </cell>
        </row>
        <row r="838">
          <cell r="A838" t="str">
            <v>001.16.00400</v>
          </cell>
          <cell r="B838" t="str">
            <v>Palmeira - grande, com manutenção por 60 dias com irrigação, pulverização, poda e substituição de mudas mortas</v>
          </cell>
          <cell r="C838" t="str">
            <v>UN</v>
          </cell>
          <cell r="D838">
            <v>1</v>
          </cell>
          <cell r="E838">
            <v>61.915199999999999</v>
          </cell>
          <cell r="F838">
            <v>61.91</v>
          </cell>
        </row>
        <row r="839">
          <cell r="A839" t="str">
            <v>001.16.00420</v>
          </cell>
          <cell r="B839" t="str">
            <v>Musaendra - grande, com manutenção por 60 dias com irrigação, pulverização, poda e substituição de mudas mortas</v>
          </cell>
          <cell r="C839" t="str">
            <v>UN</v>
          </cell>
          <cell r="D839">
            <v>1</v>
          </cell>
          <cell r="E839">
            <v>21.915199999999999</v>
          </cell>
          <cell r="F839">
            <v>21.91</v>
          </cell>
        </row>
        <row r="840">
          <cell r="A840" t="str">
            <v>001.16.00440</v>
          </cell>
          <cell r="B840" t="str">
            <v>Hemigrafis - pequena, com manutenção por 60 dias com irrigação, pulverização, poda e substituição de mudas mortas</v>
          </cell>
          <cell r="C840" t="str">
            <v>UN</v>
          </cell>
          <cell r="D840">
            <v>1</v>
          </cell>
          <cell r="E840">
            <v>0.8831</v>
          </cell>
          <cell r="F840">
            <v>0.88</v>
          </cell>
        </row>
        <row r="841">
          <cell r="A841" t="str">
            <v>001.16.00460</v>
          </cell>
          <cell r="B841" t="str">
            <v>Pingo de ouro - pequena, com manutenção por 60 dias com irrigação, pulverização, poda e substituição de mudas mortas</v>
          </cell>
          <cell r="C841" t="str">
            <v>UN</v>
          </cell>
          <cell r="D841">
            <v>1</v>
          </cell>
          <cell r="E841">
            <v>0.8831</v>
          </cell>
          <cell r="F841">
            <v>0.88</v>
          </cell>
        </row>
        <row r="842">
          <cell r="A842" t="str">
            <v>001.16.00480</v>
          </cell>
          <cell r="B842" t="str">
            <v>Pingo de ouro - grande, com manutenção por 60 dias com irrigação, pulverização, poda e substituição de mudas mortas</v>
          </cell>
          <cell r="C842" t="str">
            <v>UN</v>
          </cell>
          <cell r="D842">
            <v>1</v>
          </cell>
          <cell r="E842">
            <v>4.4151999999999996</v>
          </cell>
          <cell r="F842">
            <v>4.41</v>
          </cell>
        </row>
        <row r="843">
          <cell r="A843" t="str">
            <v>001.16.00500</v>
          </cell>
          <cell r="B843" t="str">
            <v>Mini-ixoria sacola - grande, com manutenção por 60 dias com irrigação, pulverização, poda e substituição de mudas mortas</v>
          </cell>
          <cell r="C843" t="str">
            <v>UN</v>
          </cell>
          <cell r="D843">
            <v>1</v>
          </cell>
          <cell r="E843">
            <v>1.3831</v>
          </cell>
          <cell r="F843">
            <v>1.38</v>
          </cell>
        </row>
        <row r="844">
          <cell r="A844" t="str">
            <v>001.16.00520</v>
          </cell>
          <cell r="B844" t="str">
            <v>Mini-ixoria torrão - grande, com manutenção por 60 dias com irrigação, pulverização, poda e substituição de mudas mortas</v>
          </cell>
          <cell r="C844" t="str">
            <v>UN</v>
          </cell>
          <cell r="D844">
            <v>1</v>
          </cell>
          <cell r="E844">
            <v>9.9152000000000005</v>
          </cell>
          <cell r="F844">
            <v>9.91</v>
          </cell>
        </row>
        <row r="845">
          <cell r="A845" t="str">
            <v>001.16.00540</v>
          </cell>
          <cell r="B845" t="str">
            <v>Croton sacola - grande, com manutenção por 60 dias com irrigação, pulverização, poda e substituição de mudas mortas</v>
          </cell>
          <cell r="C845" t="str">
            <v>UN</v>
          </cell>
          <cell r="D845">
            <v>1</v>
          </cell>
          <cell r="E845">
            <v>4.3830999999999998</v>
          </cell>
          <cell r="F845">
            <v>4.38</v>
          </cell>
        </row>
        <row r="846">
          <cell r="A846" t="str">
            <v>001.16.00560</v>
          </cell>
          <cell r="B846" t="str">
            <v>Croton torrão - grande, com manutenção por 60 dias com irrigação, pulverização, poda e substituição de mudas mortas</v>
          </cell>
          <cell r="C846" t="str">
            <v>UN</v>
          </cell>
          <cell r="D846">
            <v>1</v>
          </cell>
          <cell r="E846">
            <v>16.915199999999999</v>
          </cell>
          <cell r="F846">
            <v>16.91</v>
          </cell>
        </row>
        <row r="847">
          <cell r="A847" t="str">
            <v>001.16.00580</v>
          </cell>
          <cell r="B847" t="str">
            <v>Eretrine - grande, com manutenção por 60 dias com irrigação, pulverização, poda e substituição de mudas mortas</v>
          </cell>
          <cell r="C847" t="str">
            <v>UN</v>
          </cell>
          <cell r="D847">
            <v>1</v>
          </cell>
          <cell r="E847">
            <v>21.915199999999999</v>
          </cell>
          <cell r="F847">
            <v>21.91</v>
          </cell>
        </row>
        <row r="848">
          <cell r="A848" t="str">
            <v>001.16.00600</v>
          </cell>
          <cell r="B848" t="str">
            <v>Areca - grande, com manutenção por 60 dias com irrigação, pulverização, poda e substituição de mudas mortas</v>
          </cell>
          <cell r="C848" t="str">
            <v>UN</v>
          </cell>
          <cell r="D848">
            <v>1</v>
          </cell>
          <cell r="E848">
            <v>21.915199999999999</v>
          </cell>
          <cell r="F848">
            <v>21.91</v>
          </cell>
        </row>
        <row r="849">
          <cell r="A849" t="str">
            <v>001.16.00620</v>
          </cell>
          <cell r="B849" t="str">
            <v>Hibisco bicolor - pequena, com manutenção por 60 dias com irrigação, pulverização, poda e substituição de mudas mortas</v>
          </cell>
          <cell r="C849" t="str">
            <v>UN</v>
          </cell>
          <cell r="D849">
            <v>1</v>
          </cell>
          <cell r="E849">
            <v>5.3830999999999998</v>
          </cell>
          <cell r="F849">
            <v>5.38</v>
          </cell>
        </row>
        <row r="850">
          <cell r="A850" t="str">
            <v>001.16.00640</v>
          </cell>
          <cell r="B850" t="str">
            <v>Brita na área interna do prédio</v>
          </cell>
          <cell r="C850" t="str">
            <v>M3</v>
          </cell>
          <cell r="D850">
            <v>1</v>
          </cell>
          <cell r="E850">
            <v>39.160899999999998</v>
          </cell>
          <cell r="F850">
            <v>39.159999999999997</v>
          </cell>
        </row>
        <row r="851">
          <cell r="A851" t="str">
            <v>001.16.00660</v>
          </cell>
          <cell r="B851" t="str">
            <v>Brita na área interna do prédio - branca - (fins decorativos)</v>
          </cell>
          <cell r="C851" t="str">
            <v>M3</v>
          </cell>
          <cell r="D851">
            <v>1</v>
          </cell>
          <cell r="E851">
            <v>41.660899999999998</v>
          </cell>
          <cell r="F851">
            <v>41.66</v>
          </cell>
        </row>
        <row r="852">
          <cell r="A852" t="str">
            <v>001.16.00680</v>
          </cell>
          <cell r="B852" t="str">
            <v>Brita na área interna do prédio - escurinha - (fins decorativos)</v>
          </cell>
          <cell r="C852" t="str">
            <v>M3</v>
          </cell>
          <cell r="D852">
            <v>1</v>
          </cell>
          <cell r="E852">
            <v>41.660899999999998</v>
          </cell>
          <cell r="F852">
            <v>41.66</v>
          </cell>
        </row>
        <row r="853">
          <cell r="A853" t="str">
            <v>001.16.00700</v>
          </cell>
          <cell r="B853" t="str">
            <v>Pavimentação c/ lajotas pré-moldadas de concreto sextavado ( bloquete). deverão observar as mesmas especificações de ítens anteriores no que se refere a assentamento e rejuntamento. espessura de 5 cm para calcadas</v>
          </cell>
          <cell r="C853" t="str">
            <v>M2</v>
          </cell>
          <cell r="D853">
            <v>1</v>
          </cell>
          <cell r="E853">
            <v>21.8781</v>
          </cell>
          <cell r="F853">
            <v>21.87</v>
          </cell>
        </row>
        <row r="854">
          <cell r="A854" t="str">
            <v>001.16.00720</v>
          </cell>
          <cell r="B854" t="str">
            <v>Pavimentação c/ lajotas pré-moldadas de concreto sextavado ( bloquete). deverão observar as mesmas especificações de ítens anteriores no que se refere a assentamento e rejuntamento. espessura de 10 cm para tráfego</v>
          </cell>
          <cell r="C854" t="str">
            <v>M2</v>
          </cell>
          <cell r="D854">
            <v>1</v>
          </cell>
          <cell r="E854">
            <v>35.738100000000003</v>
          </cell>
          <cell r="F854">
            <v>35.729999999999997</v>
          </cell>
        </row>
        <row r="855">
          <cell r="A855" t="str">
            <v>001.16.00740</v>
          </cell>
          <cell r="B855" t="str">
            <v>Fornecimento e assentamento de paralelepípedo</v>
          </cell>
          <cell r="C855" t="str">
            <v>M2</v>
          </cell>
          <cell r="D855">
            <v>1</v>
          </cell>
          <cell r="E855">
            <v>28.677600000000002</v>
          </cell>
          <cell r="F855">
            <v>28.67</v>
          </cell>
        </row>
        <row r="856">
          <cell r="A856" t="str">
            <v>001.16.00760</v>
          </cell>
          <cell r="B856" t="str">
            <v>Execução de alambrado em tubo de ferro 6§ bitola 2.1/2 formando quadro de 3.00x3.00m e tela malha 2" fio 12</v>
          </cell>
          <cell r="C856" t="str">
            <v>M2</v>
          </cell>
          <cell r="D856">
            <v>1</v>
          </cell>
          <cell r="E856">
            <v>0</v>
          </cell>
          <cell r="F856">
            <v>0</v>
          </cell>
        </row>
        <row r="857">
          <cell r="A857" t="str">
            <v>001.16.00770</v>
          </cell>
          <cell r="B857" t="str">
            <v>Alambrado c/ Tela Arame Galv. Losangular fio 12, malha 2"", altura da tela 1.50 m, fix. em pilarete de concreto pré moldado h= 2.60 m, espaçados a cada 2.50 m, com reforço arame galv. n.10, incl.mureta de alvenaria h=0.50 m chapiscada, rebocada e caiada</v>
          </cell>
          <cell r="C857" t="str">
            <v>ml</v>
          </cell>
          <cell r="D857">
            <v>1</v>
          </cell>
          <cell r="E857">
            <v>64.617599999999996</v>
          </cell>
          <cell r="F857">
            <v>64.61</v>
          </cell>
        </row>
        <row r="858">
          <cell r="A858" t="str">
            <v>001.16.00775</v>
          </cell>
          <cell r="B858" t="str">
            <v>Fornecimento e Instalação de Portão em Tubo Galvanizado 2"" e Tela Galvanizada Malha 2"", incl. Ferragens</v>
          </cell>
          <cell r="C858" t="str">
            <v>m2</v>
          </cell>
          <cell r="D858">
            <v>1</v>
          </cell>
          <cell r="E858">
            <v>100.3198</v>
          </cell>
          <cell r="F858">
            <v>100.31</v>
          </cell>
        </row>
        <row r="859">
          <cell r="A859" t="str">
            <v>001.16.00780</v>
          </cell>
          <cell r="B859" t="str">
            <v>Fornecimento e instalação de placa de concreto de 100x100 cm com 6 cm de espessura, junta de seixos rolados com 6 cm de largura</v>
          </cell>
          <cell r="C859" t="str">
            <v>M2</v>
          </cell>
          <cell r="D859">
            <v>1</v>
          </cell>
          <cell r="E859">
            <v>23.196000000000002</v>
          </cell>
          <cell r="F859">
            <v>23.19</v>
          </cell>
        </row>
        <row r="860">
          <cell r="A860" t="str">
            <v>001.16.00800</v>
          </cell>
          <cell r="B860" t="str">
            <v>Execução de muro de fecho, conforme detalhe do dop n. 92019, com altura de 1.60 m</v>
          </cell>
          <cell r="C860" t="str">
            <v>ML</v>
          </cell>
          <cell r="D860">
            <v>1</v>
          </cell>
          <cell r="E860">
            <v>107.1583</v>
          </cell>
          <cell r="F860">
            <v>107.15</v>
          </cell>
        </row>
        <row r="861">
          <cell r="A861" t="str">
            <v>001.16.00820</v>
          </cell>
          <cell r="B861" t="str">
            <v>Execução de muro de fecho, conforme detalhe do dop n. 92019, com altura de 1.80 m</v>
          </cell>
          <cell r="C861" t="str">
            <v>ML</v>
          </cell>
          <cell r="D861">
            <v>1</v>
          </cell>
          <cell r="E861">
            <v>117.47110000000001</v>
          </cell>
          <cell r="F861">
            <v>117.47</v>
          </cell>
        </row>
        <row r="862">
          <cell r="A862" t="str">
            <v>001.16.00840</v>
          </cell>
          <cell r="B862" t="str">
            <v>Execução de muro de fecho, conforme detalhe do dop n. 92019, com altura de 2.00 m</v>
          </cell>
          <cell r="C862" t="str">
            <v>ML</v>
          </cell>
          <cell r="D862">
            <v>1</v>
          </cell>
          <cell r="E862">
            <v>127.78230000000001</v>
          </cell>
          <cell r="F862">
            <v>127.78</v>
          </cell>
        </row>
        <row r="863">
          <cell r="A863" t="str">
            <v>001.16.00860</v>
          </cell>
          <cell r="B863" t="str">
            <v>Execução de acréscimo de muro de fecho conforme detalhe padrão do dop arquivo n.92019</v>
          </cell>
          <cell r="C863" t="str">
            <v>M2</v>
          </cell>
          <cell r="D863">
            <v>1</v>
          </cell>
          <cell r="E863">
            <v>43.928600000000003</v>
          </cell>
          <cell r="F863">
            <v>43.92</v>
          </cell>
        </row>
        <row r="864">
          <cell r="A864" t="str">
            <v>001.16.00880</v>
          </cell>
          <cell r="B864" t="str">
            <v>Fornecimento e espalhamento de areia do rio</v>
          </cell>
          <cell r="C864" t="str">
            <v>M3</v>
          </cell>
          <cell r="D864">
            <v>1</v>
          </cell>
          <cell r="E864">
            <v>37.891300000000001</v>
          </cell>
          <cell r="F864">
            <v>37.89</v>
          </cell>
        </row>
        <row r="865">
          <cell r="A865" t="str">
            <v>001.16.00900</v>
          </cell>
          <cell r="B865" t="str">
            <v>Locação de linhas estaqueadas de 20 em 20 m para construção de muro, sem nivelamento</v>
          </cell>
          <cell r="C865" t="str">
            <v>ML</v>
          </cell>
          <cell r="D865">
            <v>1</v>
          </cell>
          <cell r="E865">
            <v>1.5178</v>
          </cell>
          <cell r="F865">
            <v>1.51</v>
          </cell>
        </row>
        <row r="866">
          <cell r="A866" t="str">
            <v>001.16.00920</v>
          </cell>
          <cell r="B866" t="str">
            <v>Locação de linhas estaqueadas de 20 em 20 m para construção de muro, com nivelamento</v>
          </cell>
          <cell r="C866" t="str">
            <v>ML</v>
          </cell>
          <cell r="D866">
            <v>1</v>
          </cell>
          <cell r="E866">
            <v>2.4285999999999999</v>
          </cell>
          <cell r="F866">
            <v>2.42</v>
          </cell>
        </row>
        <row r="867">
          <cell r="A867" t="str">
            <v>001.16.00940</v>
          </cell>
          <cell r="B867" t="str">
            <v>Execução de conjunto de mureta em madeira c/ 2 pilares a cada 1,30m e altura livre de 1.00 m, conforme detalhe dop</v>
          </cell>
          <cell r="C867" t="str">
            <v>UN</v>
          </cell>
          <cell r="D867">
            <v>1</v>
          </cell>
          <cell r="E867">
            <v>271.16579999999999</v>
          </cell>
          <cell r="F867">
            <v>271.16000000000003</v>
          </cell>
        </row>
        <row r="868">
          <cell r="A868" t="str">
            <v>001.16.00960</v>
          </cell>
          <cell r="B868" t="str">
            <v>Demarcação de faixa com tinta acrílica especial - largura 10.00 cm</v>
          </cell>
          <cell r="C868" t="str">
            <v>ML</v>
          </cell>
          <cell r="D868">
            <v>1</v>
          </cell>
          <cell r="E868">
            <v>5.4671000000000003</v>
          </cell>
          <cell r="F868">
            <v>5.46</v>
          </cell>
        </row>
        <row r="869">
          <cell r="A869" t="str">
            <v>001.16.00980</v>
          </cell>
          <cell r="B869" t="str">
            <v>Retirada e reassentamento de meio-fio</v>
          </cell>
          <cell r="C869" t="str">
            <v>M</v>
          </cell>
          <cell r="D869">
            <v>1</v>
          </cell>
          <cell r="E869">
            <v>17.048300000000001</v>
          </cell>
          <cell r="F869">
            <v>17.04</v>
          </cell>
        </row>
        <row r="870">
          <cell r="A870" t="str">
            <v>001.17</v>
          </cell>
          <cell r="B870" t="str">
            <v>INSTALAÇÕES ELÉTRICAS, LÓGICA E TELEFONIA</v>
          </cell>
          <cell r="E870">
            <v>139058.58069999999</v>
          </cell>
        </row>
        <row r="871">
          <cell r="A871" t="str">
            <v>001.17.00020</v>
          </cell>
          <cell r="B871" t="str">
            <v>Fornecimento e instalação de fio de cobre seção 1.50 mm2, com isolamento para 750 v, com caract. não propagantes ao fogo</v>
          </cell>
          <cell r="C871" t="str">
            <v>ML</v>
          </cell>
          <cell r="D871">
            <v>1</v>
          </cell>
          <cell r="E871">
            <v>0.73599999999999999</v>
          </cell>
          <cell r="F871">
            <v>0.73</v>
          </cell>
        </row>
        <row r="872">
          <cell r="A872" t="str">
            <v>001.17.00040</v>
          </cell>
          <cell r="B872" t="str">
            <v>Fornecimento e instalação de fio de cobre seção 2.50 mm2,com isolamento para 750 v, com caract. não propagantes ao fogo</v>
          </cell>
          <cell r="C872" t="str">
            <v>ML</v>
          </cell>
          <cell r="D872">
            <v>1</v>
          </cell>
          <cell r="E872">
            <v>1.083</v>
          </cell>
          <cell r="F872">
            <v>1.08</v>
          </cell>
        </row>
        <row r="873">
          <cell r="A873" t="str">
            <v>001.17.00060</v>
          </cell>
          <cell r="B873" t="str">
            <v>Fornecimento e instalação de fio de cobre seção 4.00 mm2, com isolamento para 750 v, com caract. não propagantes ao fogo</v>
          </cell>
          <cell r="C873" t="str">
            <v>ML</v>
          </cell>
          <cell r="D873">
            <v>1</v>
          </cell>
          <cell r="E873">
            <v>1.4507000000000001</v>
          </cell>
          <cell r="F873">
            <v>1.45</v>
          </cell>
        </row>
        <row r="874">
          <cell r="A874" t="str">
            <v>001.17.00080</v>
          </cell>
          <cell r="B874" t="str">
            <v>Fornecimento e instalação de fio de cobre seção 6.00 mm2,com isolamento para 750 v com caract. não propagantes ao fogo</v>
          </cell>
          <cell r="C874" t="str">
            <v>ML</v>
          </cell>
          <cell r="D874">
            <v>1</v>
          </cell>
          <cell r="E874">
            <v>2.0632000000000001</v>
          </cell>
          <cell r="F874">
            <v>2.06</v>
          </cell>
        </row>
        <row r="875">
          <cell r="A875" t="str">
            <v>001.17.00100</v>
          </cell>
          <cell r="B875" t="str">
            <v>Fornecimento e instalação de fio de cobre seção 10.00 mm2,com isolamento para 750 v, com caract. não propagantes ao fogo</v>
          </cell>
          <cell r="C875" t="str">
            <v>ML</v>
          </cell>
          <cell r="D875">
            <v>1</v>
          </cell>
          <cell r="E875">
            <v>2.8902999999999999</v>
          </cell>
          <cell r="F875">
            <v>2.89</v>
          </cell>
        </row>
        <row r="876">
          <cell r="A876" t="str">
            <v>001.17.00120</v>
          </cell>
          <cell r="B876" t="str">
            <v>Fornecimento e instalação de cabo de cobre seção 2.50 mm2,com isolamento para 750 v, com caract. não propagantes ao fogo</v>
          </cell>
          <cell r="C876" t="str">
            <v>ML</v>
          </cell>
          <cell r="D876">
            <v>1</v>
          </cell>
          <cell r="E876">
            <v>1.083</v>
          </cell>
          <cell r="F876">
            <v>1.08</v>
          </cell>
        </row>
        <row r="877">
          <cell r="A877" t="str">
            <v>001.17.00140</v>
          </cell>
          <cell r="B877" t="str">
            <v>Fornecimento e instalação de cabo de cobre seção 4.00 mm2,com isolamento para 750 v, com caract. não propagantes ao fogo</v>
          </cell>
          <cell r="C877" t="str">
            <v>ML</v>
          </cell>
          <cell r="D877">
            <v>1</v>
          </cell>
          <cell r="E877">
            <v>1.5507</v>
          </cell>
          <cell r="F877">
            <v>1.55</v>
          </cell>
        </row>
        <row r="878">
          <cell r="A878" t="str">
            <v>001.17.00160</v>
          </cell>
          <cell r="B878" t="str">
            <v>Fornecimento e instalação de cabo de cobre seção 6.00 mm2, com isolamento para 750 v, com caract. não propagantes ao fogo</v>
          </cell>
          <cell r="C878" t="str">
            <v>ML</v>
          </cell>
          <cell r="D878">
            <v>1</v>
          </cell>
          <cell r="E878">
            <v>2.1856</v>
          </cell>
          <cell r="F878">
            <v>2.1800000000000002</v>
          </cell>
        </row>
        <row r="879">
          <cell r="A879" t="str">
            <v>001.17.00180</v>
          </cell>
          <cell r="B879" t="str">
            <v>Fornecimento e instalação de cabo de cobre seção 10.00 mm2,com isolamento para 750 v, com caract. não propagantes ao fogo</v>
          </cell>
          <cell r="C879" t="str">
            <v>ML</v>
          </cell>
          <cell r="D879">
            <v>1</v>
          </cell>
          <cell r="E879">
            <v>3.6960999999999999</v>
          </cell>
          <cell r="F879">
            <v>3.69</v>
          </cell>
        </row>
        <row r="880">
          <cell r="A880" t="str">
            <v>001.17.00200</v>
          </cell>
          <cell r="B880" t="str">
            <v>Fornecimento e instalação de cabo de cobre seção 16.00 mm2,com isolamento para 750 v, com caract. não propagantes ao fogo</v>
          </cell>
          <cell r="C880" t="str">
            <v>ML</v>
          </cell>
          <cell r="D880">
            <v>1</v>
          </cell>
          <cell r="E880">
            <v>5.2385999999999999</v>
          </cell>
          <cell r="F880">
            <v>5.23</v>
          </cell>
        </row>
        <row r="881">
          <cell r="A881" t="str">
            <v>001.17.00220</v>
          </cell>
          <cell r="B881" t="str">
            <v>Fornecimento e instalação de cabo de cobre seção 25.00 mm2,com isolamento para 750 v, com caract. não propagantes ao fogo</v>
          </cell>
          <cell r="C881" t="str">
            <v>ML</v>
          </cell>
          <cell r="D881">
            <v>1</v>
          </cell>
          <cell r="E881">
            <v>7.34</v>
          </cell>
          <cell r="F881">
            <v>7.34</v>
          </cell>
        </row>
        <row r="882">
          <cell r="A882" t="str">
            <v>001.17.00240</v>
          </cell>
          <cell r="B882" t="str">
            <v>Fornecimento e instalação de cabo de cobre seção 35.00 mm2,com isolamento para 750 v, com caract. não propagantes ao fogo</v>
          </cell>
          <cell r="C882" t="str">
            <v>ML</v>
          </cell>
          <cell r="D882">
            <v>1</v>
          </cell>
          <cell r="E882">
            <v>9.8506</v>
          </cell>
          <cell r="F882">
            <v>9.85</v>
          </cell>
        </row>
        <row r="883">
          <cell r="A883" t="str">
            <v>001.17.00260</v>
          </cell>
          <cell r="B883" t="str">
            <v>Fornecimento e instalação de cabo de cobre seção 50.00 mm2, com isolamento para 750 v, com caract. não propagantes ao fogo</v>
          </cell>
          <cell r="C883" t="str">
            <v>ML</v>
          </cell>
          <cell r="D883">
            <v>1</v>
          </cell>
          <cell r="E883">
            <v>15.984500000000001</v>
          </cell>
          <cell r="F883">
            <v>15.98</v>
          </cell>
        </row>
        <row r="884">
          <cell r="A884" t="str">
            <v>001.17.00280</v>
          </cell>
          <cell r="B884" t="str">
            <v>Fornecimento e instalação de cabo de cobre seção 70.00 mm2,com isolamento para 750 v, com caract. não propagantes ao fogo</v>
          </cell>
          <cell r="C884" t="str">
            <v>ML</v>
          </cell>
          <cell r="D884">
            <v>1</v>
          </cell>
          <cell r="E884">
            <v>18.851800000000001</v>
          </cell>
          <cell r="F884">
            <v>18.850000000000001</v>
          </cell>
        </row>
        <row r="885">
          <cell r="A885" t="str">
            <v>001.17.00300</v>
          </cell>
          <cell r="B885" t="str">
            <v>Fornecimento e instalação de cabo de cobre seção 95.00 mm2,com isolamento para 750 v, com caract. não propagantes ao fogo</v>
          </cell>
          <cell r="C885" t="str">
            <v>ML</v>
          </cell>
          <cell r="D885">
            <v>1</v>
          </cell>
          <cell r="E885">
            <v>24.085100000000001</v>
          </cell>
          <cell r="F885">
            <v>24.08</v>
          </cell>
        </row>
        <row r="886">
          <cell r="A886" t="str">
            <v>001.17.00320</v>
          </cell>
          <cell r="B886" t="str">
            <v>Fornecimento e instalação de cabo de cobre seção 120.00 mm2,com isolamento para 750 v, com caract. não propagantes ao fogo</v>
          </cell>
          <cell r="C886" t="str">
            <v>ML</v>
          </cell>
          <cell r="D886">
            <v>1</v>
          </cell>
          <cell r="E886">
            <v>31.698</v>
          </cell>
          <cell r="F886">
            <v>31.69</v>
          </cell>
        </row>
        <row r="887">
          <cell r="A887" t="str">
            <v>001.17.00340</v>
          </cell>
          <cell r="B887" t="str">
            <v>Fornecimento e instalação de cabo de cobre seção 150.00 mm2,com isolamento para 750 v com caract. não propagantes ao fogo</v>
          </cell>
          <cell r="C887" t="str">
            <v>ML</v>
          </cell>
          <cell r="D887">
            <v>1</v>
          </cell>
          <cell r="E887">
            <v>38.729999999999997</v>
          </cell>
          <cell r="F887">
            <v>38.729999999999997</v>
          </cell>
        </row>
        <row r="888">
          <cell r="A888" t="str">
            <v>001.17.00360</v>
          </cell>
          <cell r="B888" t="str">
            <v>Fornecimento e instalação de cabo de cobre seção 185.00 mm2,com isolamento para 750 v, com caract. não propagantes ao fogo</v>
          </cell>
          <cell r="C888" t="str">
            <v>ML</v>
          </cell>
          <cell r="D888">
            <v>1</v>
          </cell>
          <cell r="E888">
            <v>48.660800000000002</v>
          </cell>
          <cell r="F888">
            <v>48.66</v>
          </cell>
        </row>
        <row r="889">
          <cell r="A889" t="str">
            <v>001.17.00380</v>
          </cell>
          <cell r="B889" t="str">
            <v>Fornecimento e instalação de cabo de cobre seção 240.00 mm2,com isolamento para 750 v, com caract. não propagantes ao fogo</v>
          </cell>
          <cell r="C889" t="str">
            <v>ML</v>
          </cell>
          <cell r="D889">
            <v>1</v>
          </cell>
          <cell r="E889">
            <v>63.661499999999997</v>
          </cell>
          <cell r="F889">
            <v>63.66</v>
          </cell>
        </row>
        <row r="890">
          <cell r="A890" t="str">
            <v>001.17.00400</v>
          </cell>
          <cell r="B890" t="str">
            <v>Fornecimento e instalação de cabo de cobre seção 300.00 mm2,com isolamento para 750 v, com caract. não propagantes ao fogo</v>
          </cell>
          <cell r="C890" t="str">
            <v>ML</v>
          </cell>
          <cell r="D890">
            <v>1</v>
          </cell>
          <cell r="E890">
            <v>80.499499999999998</v>
          </cell>
          <cell r="F890">
            <v>80.489999999999995</v>
          </cell>
        </row>
        <row r="891">
          <cell r="A891" t="str">
            <v>001.17.00420</v>
          </cell>
          <cell r="B891" t="str">
            <v>Fornecimento e instalação de cabo de cobre seção 400.00 mm2,com isolamento para 750 v, com caract. não propagantes ao fogo</v>
          </cell>
          <cell r="C891" t="str">
            <v>ML</v>
          </cell>
          <cell r="D891">
            <v>1</v>
          </cell>
          <cell r="E891">
            <v>128.57650000000001</v>
          </cell>
          <cell r="F891">
            <v>128.57</v>
          </cell>
        </row>
        <row r="892">
          <cell r="A892" t="str">
            <v>001.17.00440</v>
          </cell>
          <cell r="B892" t="str">
            <v>Fornecimento e instalação de cabo de cobre seção 500.00 mm2,com isolamento para 750 v, com caract. não propagantes ao fogo</v>
          </cell>
          <cell r="C892" t="str">
            <v>ML</v>
          </cell>
          <cell r="D892">
            <v>1</v>
          </cell>
          <cell r="E892">
            <v>132.48689999999999</v>
          </cell>
          <cell r="F892">
            <v>132.47999999999999</v>
          </cell>
        </row>
        <row r="893">
          <cell r="A893" t="str">
            <v>001.17.00460</v>
          </cell>
          <cell r="B893" t="str">
            <v>Fornecimento e instalação de cabo duplast formado por 02 fios de cobre seção 2.00x0.50 mm2, c/ isolamento p/ 750v, com características não propagantes ao fogo</v>
          </cell>
          <cell r="C893" t="str">
            <v>ML</v>
          </cell>
          <cell r="D893">
            <v>1</v>
          </cell>
          <cell r="E893">
            <v>1.5323</v>
          </cell>
          <cell r="F893">
            <v>1.53</v>
          </cell>
        </row>
        <row r="894">
          <cell r="A894" t="str">
            <v>001.17.00480</v>
          </cell>
          <cell r="B894" t="str">
            <v>Fornecimento e instalação de cabo triplast formado por 03 fios de cobre seção 3.00x0.50 mm2,c/ isolamento p/ 750v, com características não propagantes ao fogo</v>
          </cell>
          <cell r="C894" t="str">
            <v>ML</v>
          </cell>
          <cell r="D894">
            <v>1</v>
          </cell>
          <cell r="E894">
            <v>2.0323000000000002</v>
          </cell>
          <cell r="F894">
            <v>2.0299999999999998</v>
          </cell>
        </row>
        <row r="895">
          <cell r="A895" t="str">
            <v>001.17.00500</v>
          </cell>
          <cell r="B895" t="str">
            <v>Fornecimento e instalação de cabo triplast formado por 03 fios de cobre seção 3.00x0.75 mm2, c/ isolamento p/ 750v, com características não propagantes ao fogo</v>
          </cell>
          <cell r="C895" t="str">
            <v>ML</v>
          </cell>
          <cell r="D895">
            <v>1</v>
          </cell>
          <cell r="E895">
            <v>2.0731000000000002</v>
          </cell>
          <cell r="F895">
            <v>2.0699999999999998</v>
          </cell>
        </row>
        <row r="896">
          <cell r="A896" t="str">
            <v>001.17.00520</v>
          </cell>
          <cell r="B896" t="str">
            <v>Fornecimento e instalação de cabo triplast formado por 03 fios de cobre seção 3.00x1.00 mm2,c/ isolamento p/ 750v, com características não propagantes ao fogo</v>
          </cell>
          <cell r="C896" t="str">
            <v>ML</v>
          </cell>
          <cell r="D896">
            <v>1</v>
          </cell>
          <cell r="E896">
            <v>2.0731000000000002</v>
          </cell>
          <cell r="F896">
            <v>2.0699999999999998</v>
          </cell>
        </row>
        <row r="897">
          <cell r="A897" t="str">
            <v>001.17.00540</v>
          </cell>
          <cell r="B897" t="str">
            <v>Fornecimento e instalação de cabo triplast formado por 03 fios de cobre seção 3.00x1.50 mm2,c/ isolamento p/ 750v, com características não propagantes ao fogo</v>
          </cell>
          <cell r="C897" t="str">
            <v>ML</v>
          </cell>
          <cell r="D897">
            <v>1</v>
          </cell>
          <cell r="E897">
            <v>2.7576999999999998</v>
          </cell>
          <cell r="F897">
            <v>2.75</v>
          </cell>
        </row>
        <row r="898">
          <cell r="A898" t="str">
            <v>001.17.00560</v>
          </cell>
          <cell r="B898" t="str">
            <v>Fornecimento e instalação de cabo triplast formado por 03 fios de cobre seção 3.00x2.50 mm2,c/ isolamento p/ 750v, com características não propagantes ao fogo</v>
          </cell>
          <cell r="C898" t="str">
            <v>ML</v>
          </cell>
          <cell r="D898">
            <v>1</v>
          </cell>
          <cell r="E898">
            <v>3.6865999999999999</v>
          </cell>
          <cell r="F898">
            <v>3.68</v>
          </cell>
        </row>
        <row r="899">
          <cell r="A899" t="str">
            <v>001.17.00580</v>
          </cell>
          <cell r="B899" t="str">
            <v>Fornecimento e instalação de cabo triplast formado por 03 fios de cobre seção 3.00x4.00 mm2,c/ isolamento p/ 750v, com características não propagantes ao fogo</v>
          </cell>
          <cell r="C899" t="str">
            <v>ML</v>
          </cell>
          <cell r="D899">
            <v>1</v>
          </cell>
          <cell r="E899">
            <v>5.4725000000000001</v>
          </cell>
          <cell r="F899">
            <v>5.47</v>
          </cell>
        </row>
        <row r="900">
          <cell r="A900" t="str">
            <v>001.17.00600</v>
          </cell>
          <cell r="B900" t="str">
            <v>Fornecimento e instalação de cabo triplast formado por 03 fios de cobre seção 3.00x6.00 mm2,c/ isolamento p/ 750v, com características não propagantes ao fogo</v>
          </cell>
          <cell r="C900" t="str">
            <v>ML</v>
          </cell>
          <cell r="D900">
            <v>1</v>
          </cell>
          <cell r="E900">
            <v>7.5145999999999997</v>
          </cell>
          <cell r="F900">
            <v>7.51</v>
          </cell>
        </row>
        <row r="901">
          <cell r="A901" t="str">
            <v>001.17.00620</v>
          </cell>
          <cell r="B901" t="str">
            <v>Fornecimento e instalação de cabo triplast formado por 03 fios de cobre seção 3.00x10.00 mm2,c/ isolamento p/ 750v, com características não propagantes ao fogo</v>
          </cell>
          <cell r="C901" t="str">
            <v>ML</v>
          </cell>
          <cell r="D901">
            <v>1</v>
          </cell>
          <cell r="E901">
            <v>12.0044</v>
          </cell>
          <cell r="F901">
            <v>12</v>
          </cell>
        </row>
        <row r="902">
          <cell r="A902" t="str">
            <v>001.17.00640</v>
          </cell>
          <cell r="B902" t="str">
            <v>Fornecimento e instalação de cordões flexíveis formados por dois condutores torcidos de fios de cobre seção 0.50 mm2 com isolamento para 300v</v>
          </cell>
          <cell r="C902" t="str">
            <v>ML</v>
          </cell>
          <cell r="D902">
            <v>1</v>
          </cell>
          <cell r="E902">
            <v>1.0834999999999999</v>
          </cell>
          <cell r="F902">
            <v>1.08</v>
          </cell>
        </row>
        <row r="903">
          <cell r="A903" t="str">
            <v>001.17.00660</v>
          </cell>
          <cell r="B903" t="str">
            <v>Fornecimento e instalação de cordões flexíveis formados por dois condutores torcidos de fios de cobre  seção 0.75 mm2 com isolamento para 300v</v>
          </cell>
          <cell r="C903" t="str">
            <v>ML</v>
          </cell>
          <cell r="D903">
            <v>1</v>
          </cell>
          <cell r="E903">
            <v>1.1039000000000001</v>
          </cell>
          <cell r="F903">
            <v>1.1000000000000001</v>
          </cell>
        </row>
        <row r="904">
          <cell r="A904" t="str">
            <v>001.17.00680</v>
          </cell>
          <cell r="B904" t="str">
            <v>Fornecimento e instalação de cordões flexíveis formados por dois condutores torcidos de fios de cobre seção 1.00 mm2, com isolamento para 300v</v>
          </cell>
          <cell r="C904" t="str">
            <v>ML</v>
          </cell>
          <cell r="D904">
            <v>1</v>
          </cell>
          <cell r="E904">
            <v>1.2568999999999999</v>
          </cell>
          <cell r="F904">
            <v>1.25</v>
          </cell>
        </row>
        <row r="905">
          <cell r="A905" t="str">
            <v>001.17.00700</v>
          </cell>
          <cell r="B905" t="str">
            <v>Fornecimento e instalação de cordões flexíveis formados por dois condutores torcidos de fios de cobre seção 1.50 mm2,com isolamento para 300v</v>
          </cell>
          <cell r="C905" t="str">
            <v>ML</v>
          </cell>
          <cell r="D905">
            <v>1</v>
          </cell>
          <cell r="E905">
            <v>1.7163999999999999</v>
          </cell>
          <cell r="F905">
            <v>1.71</v>
          </cell>
        </row>
        <row r="906">
          <cell r="A906" t="str">
            <v>001.17.00720</v>
          </cell>
          <cell r="B906" t="str">
            <v>Fornecimento e instalação de cordões flexíveis formados por dois condutores torcidos de fios de cobre seção 2.50 mm2,com isolamento para 300v</v>
          </cell>
          <cell r="C906" t="str">
            <v>ML</v>
          </cell>
          <cell r="D906">
            <v>1</v>
          </cell>
          <cell r="E906">
            <v>1.8499000000000001</v>
          </cell>
          <cell r="F906">
            <v>1.84</v>
          </cell>
        </row>
        <row r="907">
          <cell r="A907" t="str">
            <v>001.17.00740</v>
          </cell>
          <cell r="B907" t="str">
            <v>Fornecimento e instalação de cordões flexíveis formados por dois condutores torcidos de fios de cobre seção 4.00 mm2,com isolamento para 300v</v>
          </cell>
          <cell r="C907" t="str">
            <v>ML</v>
          </cell>
          <cell r="D907">
            <v>1</v>
          </cell>
          <cell r="E907">
            <v>3.1044999999999998</v>
          </cell>
          <cell r="F907">
            <v>3.1</v>
          </cell>
        </row>
        <row r="908">
          <cell r="A908" t="str">
            <v>001.17.00760</v>
          </cell>
          <cell r="B908" t="str">
            <v>Fornecimento e instalação de cabos de cobre seção 4.00 mm2,para tensão de 1000 volts formado por condutor de fio de cobre isolado com material de característica não propagante ao fogo</v>
          </cell>
          <cell r="C908" t="str">
            <v>ML</v>
          </cell>
          <cell r="D908">
            <v>1</v>
          </cell>
          <cell r="E908">
            <v>1.9402999999999999</v>
          </cell>
          <cell r="F908">
            <v>1.94</v>
          </cell>
        </row>
        <row r="909">
          <cell r="A909" t="str">
            <v>001.17.00780</v>
          </cell>
          <cell r="B909" t="str">
            <v>Fornecimento e instalação de cabos de cobre seção 6.00 mm2,para tensão de 1000 volts formado por condutor de fio de cobre isolado com material de característica não propagante ao fogo</v>
          </cell>
          <cell r="C909" t="str">
            <v>ML</v>
          </cell>
          <cell r="D909">
            <v>1</v>
          </cell>
          <cell r="E909">
            <v>2.5905</v>
          </cell>
          <cell r="F909">
            <v>2.59</v>
          </cell>
        </row>
        <row r="910">
          <cell r="A910" t="str">
            <v>001.17.00800</v>
          </cell>
          <cell r="B910" t="str">
            <v>Fornecimento e instalação de cabos de cobre seção 10.00 mm2,para tensão de 1000 volts formado por condutor de fio de cobre isolado com material de característica não propagante ao fogo</v>
          </cell>
          <cell r="C910" t="str">
            <v>ML</v>
          </cell>
          <cell r="D910">
            <v>1</v>
          </cell>
          <cell r="E910">
            <v>3.6859000000000002</v>
          </cell>
          <cell r="F910">
            <v>3.68</v>
          </cell>
        </row>
        <row r="911">
          <cell r="A911" t="str">
            <v>001.17.00820</v>
          </cell>
          <cell r="B911" t="str">
            <v>Fornecimento e instalação de cabos de cobre seção 16.00 mm2,para tensão de 1000 volts formado por condutor de fio de cobre isolado com material de característica não propagante ao fogo</v>
          </cell>
          <cell r="C911" t="str">
            <v>ML</v>
          </cell>
          <cell r="D911">
            <v>1</v>
          </cell>
          <cell r="E911">
            <v>5.5751999999999997</v>
          </cell>
          <cell r="F911">
            <v>5.57</v>
          </cell>
        </row>
        <row r="912">
          <cell r="A912" t="str">
            <v>001.17.00840</v>
          </cell>
          <cell r="B912" t="str">
            <v>Fornecimento e instalação de cabos de cobre seção 25.00 mm2,para tensão de 1000 volts formado por condutor de fio de cobre isolado com material de característica não propagante ao fogo</v>
          </cell>
          <cell r="C912" t="str">
            <v>ML</v>
          </cell>
          <cell r="D912">
            <v>1</v>
          </cell>
          <cell r="E912">
            <v>7.7582000000000004</v>
          </cell>
          <cell r="F912">
            <v>7.75</v>
          </cell>
        </row>
        <row r="913">
          <cell r="A913" t="str">
            <v>001.17.00860</v>
          </cell>
          <cell r="B913" t="str">
            <v>Fornecimento e instalação de cabos de cobre seção 35.00 mm2,para tensão de 1000 volts formado por condutor de fio de cobre isolado com material de característica não propagante ao fogo</v>
          </cell>
          <cell r="C913" t="str">
            <v>ML</v>
          </cell>
          <cell r="D913">
            <v>1</v>
          </cell>
          <cell r="E913">
            <v>10.228</v>
          </cell>
          <cell r="F913">
            <v>10.220000000000001</v>
          </cell>
        </row>
        <row r="914">
          <cell r="A914" t="str">
            <v>001.17.00880</v>
          </cell>
          <cell r="B914" t="str">
            <v>Fornecimento e instalação de cabos de cobre seção 50.00 mm2,para tensão de 1000 volts formado por condutor de fio de cobre isolado com material de característica não propagante ao fogo</v>
          </cell>
          <cell r="C914" t="str">
            <v>ML</v>
          </cell>
          <cell r="D914">
            <v>1</v>
          </cell>
          <cell r="E914">
            <v>14.2097</v>
          </cell>
          <cell r="F914">
            <v>14.2</v>
          </cell>
        </row>
        <row r="915">
          <cell r="A915" t="str">
            <v>001.17.00900</v>
          </cell>
          <cell r="B915" t="str">
            <v>Fornecimento e instalação de cabos de cobre seção 70.00 mm2,para tensão de 1000 volts formado por condutor de fio de cobre isolado com material de característica não propagante ao fogo</v>
          </cell>
          <cell r="C915" t="str">
            <v>ML</v>
          </cell>
          <cell r="D915">
            <v>1</v>
          </cell>
          <cell r="E915">
            <v>18.7804</v>
          </cell>
          <cell r="F915">
            <v>18.78</v>
          </cell>
        </row>
        <row r="916">
          <cell r="A916" t="str">
            <v>001.17.00920</v>
          </cell>
          <cell r="B916" t="str">
            <v>Fornecimento e instalação de cabos de cobre seção 95.00 mm2,para tensão de 1000 volts formado por condutor de fio de cobre isolado com material de característica não propagante ao fogo</v>
          </cell>
          <cell r="C916" t="str">
            <v>ML</v>
          </cell>
          <cell r="D916">
            <v>1</v>
          </cell>
          <cell r="E916">
            <v>25.115300000000001</v>
          </cell>
          <cell r="F916">
            <v>25.11</v>
          </cell>
        </row>
        <row r="917">
          <cell r="A917" t="str">
            <v>001.17.00940</v>
          </cell>
          <cell r="B917" t="str">
            <v>Fornecimento e instalação de cabos de cobre seção 120.00 mm2,para tensão de 1000 volts formado por condutor de fio de cobre isolado com material de característica não propagante ao fogo 2</v>
          </cell>
          <cell r="C917" t="str">
            <v>ML</v>
          </cell>
          <cell r="D917">
            <v>1</v>
          </cell>
          <cell r="E917">
            <v>31.545000000000002</v>
          </cell>
          <cell r="F917">
            <v>31.54</v>
          </cell>
        </row>
        <row r="918">
          <cell r="A918" t="str">
            <v>001.17.00960</v>
          </cell>
          <cell r="B918" t="str">
            <v>Fornecimento e instalação de cabos de cobre seção 150 mm2,para tensão de 1000 volts formado por condutor de fio de cobre isolado com material de característica não propagante ao fogo</v>
          </cell>
          <cell r="C918" t="str">
            <v>ML</v>
          </cell>
          <cell r="D918">
            <v>1</v>
          </cell>
          <cell r="E918">
            <v>38.148600000000002</v>
          </cell>
          <cell r="F918">
            <v>38.14</v>
          </cell>
        </row>
        <row r="919">
          <cell r="A919" t="str">
            <v>001.17.00980</v>
          </cell>
          <cell r="B919" t="str">
            <v>Fornecimento e instalação de cabos de cobre seção 185 mm2,para tensão de 1000 volts formado por condutor de fio de cobre isolado com material de característica não propagante ao fogo</v>
          </cell>
          <cell r="C919" t="str">
            <v>ML</v>
          </cell>
          <cell r="D919">
            <v>1</v>
          </cell>
          <cell r="E919">
            <v>48.660800000000002</v>
          </cell>
          <cell r="F919">
            <v>48.66</v>
          </cell>
        </row>
        <row r="920">
          <cell r="A920" t="str">
            <v>001.17.01000</v>
          </cell>
          <cell r="B920" t="str">
            <v>Fornecimento e instalação de cabos de cobre seção 240 mm2,para tensão de 1000 volts formado por condutor de fio de cobre isolado com material de característica não propagante ao fogo</v>
          </cell>
          <cell r="C920" t="str">
            <v>ML</v>
          </cell>
          <cell r="D920">
            <v>1</v>
          </cell>
          <cell r="E920">
            <v>62.4069</v>
          </cell>
          <cell r="F920">
            <v>62.4</v>
          </cell>
        </row>
        <row r="921">
          <cell r="A921" t="str">
            <v>001.17.01020</v>
          </cell>
          <cell r="B921" t="str">
            <v>Fornecimento e instalação de cabos de seção 300 mm2,para tensão de 1000 volts formado por condutor de fio de cobre isolado com material de característica não propagante ao fogo</v>
          </cell>
          <cell r="C921" t="str">
            <v>ML</v>
          </cell>
          <cell r="D921">
            <v>1</v>
          </cell>
          <cell r="E921">
            <v>79.703900000000004</v>
          </cell>
          <cell r="F921">
            <v>79.7</v>
          </cell>
        </row>
        <row r="922">
          <cell r="A922" t="str">
            <v>001.17.01040</v>
          </cell>
          <cell r="B922" t="str">
            <v>Fornecimento e instalação de cabo de cobre seção 25 mm2,com isolamento de 15 kv</v>
          </cell>
          <cell r="C922" t="str">
            <v>ML</v>
          </cell>
          <cell r="D922">
            <v>1</v>
          </cell>
          <cell r="E922">
            <v>20.446999999999999</v>
          </cell>
          <cell r="F922">
            <v>20.440000000000001</v>
          </cell>
        </row>
        <row r="923">
          <cell r="A923" t="str">
            <v>001.17.01060</v>
          </cell>
          <cell r="B923" t="str">
            <v>Fornecimento e instalação de eletroduto rígido de ferro  1/2" tipo pesado c/ rosca nas duas pontas em barra de 3 metros</v>
          </cell>
          <cell r="C923" t="str">
            <v>UN</v>
          </cell>
          <cell r="D923">
            <v>1</v>
          </cell>
          <cell r="E923">
            <v>22.1221</v>
          </cell>
          <cell r="F923">
            <v>22.12</v>
          </cell>
        </row>
        <row r="924">
          <cell r="A924" t="str">
            <v>001.17.01080</v>
          </cell>
          <cell r="B924" t="str">
            <v>Fornecimento e instalação de eletroduto rígido de ferro  3/4" tipo pesado c/ rosca nas duas pontas em barra de 3 metros</v>
          </cell>
          <cell r="C924" t="str">
            <v>UN</v>
          </cell>
          <cell r="D924">
            <v>1</v>
          </cell>
          <cell r="E924">
            <v>32.603000000000002</v>
          </cell>
          <cell r="F924">
            <v>32.6</v>
          </cell>
        </row>
        <row r="925">
          <cell r="A925" t="str">
            <v>001.17.01100</v>
          </cell>
          <cell r="B925" t="str">
            <v>Fornecimento e instalação de eletroduto rígido de ferro  1" tipo pesado c/ rosca nas duas pontas em barra de 3 metros</v>
          </cell>
          <cell r="C925" t="str">
            <v>UN</v>
          </cell>
          <cell r="D925">
            <v>1</v>
          </cell>
          <cell r="E925">
            <v>43.494</v>
          </cell>
          <cell r="F925">
            <v>43.49</v>
          </cell>
        </row>
        <row r="926">
          <cell r="A926" t="str">
            <v>001.17.01120</v>
          </cell>
          <cell r="B926" t="str">
            <v>Fornecimento e instalação de eletroduto rígido de ferro  1 1/4" tipo pesado c/ rosca nas duas pontas em barra de 3 metros</v>
          </cell>
          <cell r="C926" t="str">
            <v>UN</v>
          </cell>
          <cell r="D926">
            <v>1</v>
          </cell>
          <cell r="E926">
            <v>66.391400000000004</v>
          </cell>
          <cell r="F926">
            <v>66.39</v>
          </cell>
        </row>
        <row r="927">
          <cell r="A927" t="str">
            <v>001.17.01140</v>
          </cell>
          <cell r="B927" t="str">
            <v>Fornecimento e instalação de eletroduto rígido de ferro  1 1/2" tipo pesado c/ rosca nas duas pontas em barra de 3 metros</v>
          </cell>
          <cell r="C927" t="str">
            <v>UN</v>
          </cell>
          <cell r="D927">
            <v>1</v>
          </cell>
          <cell r="E927">
            <v>75.137</v>
          </cell>
          <cell r="F927">
            <v>75.13</v>
          </cell>
        </row>
        <row r="928">
          <cell r="A928" t="str">
            <v>001.17.01160</v>
          </cell>
          <cell r="B928" t="str">
            <v>Fornecimento e instalação de eletroduto rígido de ferro  2" tipo pesado c/ rosca nas duas pontas em barra de 3 metros</v>
          </cell>
          <cell r="C928" t="str">
            <v>UN</v>
          </cell>
          <cell r="D928">
            <v>1</v>
          </cell>
          <cell r="E928">
            <v>96.117800000000003</v>
          </cell>
          <cell r="F928">
            <v>96.11</v>
          </cell>
        </row>
        <row r="929">
          <cell r="A929" t="str">
            <v>001.17.01180</v>
          </cell>
          <cell r="B929" t="str">
            <v>Fornecimento e instalação de eletroduto rígido de ferro  2 1/2" tipo pesado c/ rosca nas duas pontas em barra de 3 metros</v>
          </cell>
          <cell r="C929" t="str">
            <v>UN</v>
          </cell>
          <cell r="D929">
            <v>1</v>
          </cell>
          <cell r="E929">
            <v>136.16200000000001</v>
          </cell>
          <cell r="F929">
            <v>136.16</v>
          </cell>
        </row>
        <row r="930">
          <cell r="A930" t="str">
            <v>001.17.01200</v>
          </cell>
          <cell r="B930" t="str">
            <v>Fornecimento e instalação de eletroduto rígido de ferro  3" tipo pesado c/ rosca nas duas pontas em barra de 3 metros</v>
          </cell>
          <cell r="C930" t="str">
            <v>UN</v>
          </cell>
          <cell r="D930">
            <v>1</v>
          </cell>
          <cell r="E930">
            <v>173.13499999999999</v>
          </cell>
          <cell r="F930">
            <v>173.13</v>
          </cell>
        </row>
        <row r="931">
          <cell r="A931" t="str">
            <v>001.17.01220</v>
          </cell>
          <cell r="B931" t="str">
            <v>Fornecimento e instalação de eletroduto rígido de ferro  4" tipo pesado c/ rosca nas duas pontas em barra de 3 metros</v>
          </cell>
          <cell r="C931" t="str">
            <v>UN</v>
          </cell>
          <cell r="D931">
            <v>1</v>
          </cell>
          <cell r="E931">
            <v>163.01089999999999</v>
          </cell>
          <cell r="F931">
            <v>163.01</v>
          </cell>
        </row>
        <row r="932">
          <cell r="A932" t="str">
            <v>001.17.01240</v>
          </cell>
          <cell r="B932" t="str">
            <v>Fornecimento e instalação de eletroduto de pvc  1/2" roscável anti-chama em barra de 3 m</v>
          </cell>
          <cell r="C932" t="str">
            <v>UN</v>
          </cell>
          <cell r="D932">
            <v>1</v>
          </cell>
          <cell r="E932">
            <v>8.0607000000000006</v>
          </cell>
          <cell r="F932">
            <v>8.06</v>
          </cell>
        </row>
        <row r="933">
          <cell r="A933" t="str">
            <v>001.17.01260</v>
          </cell>
          <cell r="B933" t="str">
            <v>Fornecimento e instalação de eletroduto de pvc  3/4" roscável anti-chama em barra de 3 m</v>
          </cell>
          <cell r="C933" t="str">
            <v>UN</v>
          </cell>
          <cell r="D933">
            <v>1</v>
          </cell>
          <cell r="E933">
            <v>9.5007000000000001</v>
          </cell>
          <cell r="F933">
            <v>9.5</v>
          </cell>
        </row>
        <row r="934">
          <cell r="A934" t="str">
            <v>001.17.01280</v>
          </cell>
          <cell r="B934" t="str">
            <v>Fornecimento e instalação de eletroduto de pvc  1" roscável anti-chama em barra de 3 m</v>
          </cell>
          <cell r="C934" t="str">
            <v>UN</v>
          </cell>
          <cell r="D934">
            <v>1</v>
          </cell>
          <cell r="E934">
            <v>12.5921</v>
          </cell>
          <cell r="F934">
            <v>12.59</v>
          </cell>
        </row>
        <row r="935">
          <cell r="A935" t="str">
            <v>001.17.01300</v>
          </cell>
          <cell r="B935" t="str">
            <v>Fornecimento e instalação de eletroduto de pvc  1 1/4" roscável anti-chama em barra de 3 m</v>
          </cell>
          <cell r="C935" t="str">
            <v>UN</v>
          </cell>
          <cell r="D935">
            <v>1</v>
          </cell>
          <cell r="E935">
            <v>15.663</v>
          </cell>
          <cell r="F935">
            <v>15.66</v>
          </cell>
        </row>
        <row r="936">
          <cell r="A936" t="str">
            <v>001.17.01320</v>
          </cell>
          <cell r="B936" t="str">
            <v>Fornecimento e instalação de eletroduto de pvc  1 1/2" roscável anti-chama em barra de 3 m</v>
          </cell>
          <cell r="C936" t="str">
            <v>UN</v>
          </cell>
          <cell r="D936">
            <v>1</v>
          </cell>
          <cell r="E936">
            <v>22.572800000000001</v>
          </cell>
          <cell r="F936">
            <v>22.57</v>
          </cell>
        </row>
        <row r="937">
          <cell r="A937" t="str">
            <v>001.17.01340</v>
          </cell>
          <cell r="B937" t="str">
            <v>Fornecimento e instalação de eletroduto de pvc  2" roscável anti-chama em barra de 3 m</v>
          </cell>
          <cell r="C937" t="str">
            <v>UN</v>
          </cell>
          <cell r="D937">
            <v>1</v>
          </cell>
          <cell r="E937">
            <v>29.455100000000002</v>
          </cell>
          <cell r="F937">
            <v>29.45</v>
          </cell>
        </row>
        <row r="938">
          <cell r="A938" t="str">
            <v>001.17.01360</v>
          </cell>
          <cell r="B938" t="str">
            <v>Fornecimento e instalação de eletroduto de pvc  2 1/2" roscável anti-chama em barra de 3 m</v>
          </cell>
          <cell r="C938" t="str">
            <v>UN</v>
          </cell>
          <cell r="D938">
            <v>1</v>
          </cell>
          <cell r="E938">
            <v>50.375500000000002</v>
          </cell>
          <cell r="F938">
            <v>50.37</v>
          </cell>
        </row>
        <row r="939">
          <cell r="A939" t="str">
            <v>001.17.01380</v>
          </cell>
          <cell r="B939" t="str">
            <v>Fornecimento e instalação de eletroduto de pvc  3" roscável anti-chama em barra de 3 m</v>
          </cell>
          <cell r="C939" t="str">
            <v>UN</v>
          </cell>
          <cell r="D939">
            <v>1</v>
          </cell>
          <cell r="E939">
            <v>47.087800000000001</v>
          </cell>
          <cell r="F939">
            <v>47.08</v>
          </cell>
        </row>
        <row r="940">
          <cell r="A940" t="str">
            <v>001.17.01400</v>
          </cell>
          <cell r="B940" t="str">
            <v>Fornecimento e instalação de eletroduto de pvc  4" roscável anti-chama em barra de 3 m</v>
          </cell>
          <cell r="C940" t="str">
            <v>UN</v>
          </cell>
          <cell r="D940">
            <v>1</v>
          </cell>
          <cell r="E940">
            <v>95.4499</v>
          </cell>
          <cell r="F940">
            <v>95.44</v>
          </cell>
        </row>
        <row r="941">
          <cell r="A941" t="str">
            <v>001.17.01420</v>
          </cell>
          <cell r="B941" t="str">
            <v>Fornecimento e instalação de eletroduto flexível  1/2" (20mm) corrugado de pvc</v>
          </cell>
          <cell r="C941" t="str">
            <v>M</v>
          </cell>
          <cell r="D941">
            <v>1</v>
          </cell>
          <cell r="E941">
            <v>2.1753</v>
          </cell>
          <cell r="F941">
            <v>2.17</v>
          </cell>
        </row>
        <row r="942">
          <cell r="A942" t="str">
            <v>001.17.01440</v>
          </cell>
          <cell r="B942" t="str">
            <v>Fornecimento e instalação de eletroduto flexível  3/4" (25mm) corrugado de pvc</v>
          </cell>
          <cell r="C942" t="str">
            <v>M</v>
          </cell>
          <cell r="D942">
            <v>1</v>
          </cell>
          <cell r="E942">
            <v>2.4453</v>
          </cell>
          <cell r="F942">
            <v>2.44</v>
          </cell>
        </row>
        <row r="943">
          <cell r="A943" t="str">
            <v>001.17.01460</v>
          </cell>
          <cell r="B943" t="str">
            <v>Fornecimento e instalação de eletroduto flexível  1" (32mm) corrugado de pvc</v>
          </cell>
          <cell r="C943" t="str">
            <v>M</v>
          </cell>
          <cell r="D943">
            <v>1</v>
          </cell>
          <cell r="E943">
            <v>3.5226999999999999</v>
          </cell>
          <cell r="F943">
            <v>3.52</v>
          </cell>
        </row>
        <row r="944">
          <cell r="A944" t="str">
            <v>001.17.01480</v>
          </cell>
          <cell r="B944" t="str">
            <v>Fornecimento e instalação de tubo de polietileno linha popular diâm. 1/2 pol x 1,5 mm</v>
          </cell>
          <cell r="C944" t="str">
            <v>M</v>
          </cell>
          <cell r="D944">
            <v>1</v>
          </cell>
          <cell r="E944">
            <v>1.8853</v>
          </cell>
          <cell r="F944">
            <v>1.88</v>
          </cell>
        </row>
        <row r="945">
          <cell r="A945" t="str">
            <v>001.17.01500</v>
          </cell>
          <cell r="B945" t="str">
            <v>Fornecimento e instalação de tubo de polietileno linha popular diâm.  3/4 pol x 2,0 mm</v>
          </cell>
          <cell r="C945" t="str">
            <v>M</v>
          </cell>
          <cell r="D945">
            <v>1</v>
          </cell>
          <cell r="E945">
            <v>2.1453000000000002</v>
          </cell>
          <cell r="F945">
            <v>2.14</v>
          </cell>
        </row>
        <row r="946">
          <cell r="A946" t="str">
            <v>001.17.01520</v>
          </cell>
          <cell r="B946" t="str">
            <v>Fornecimento e instalação de tubo de polietileno linha popular diâm. 1 pol x 2,5 mm</v>
          </cell>
          <cell r="C946" t="str">
            <v>M</v>
          </cell>
          <cell r="D946">
            <v>1</v>
          </cell>
          <cell r="E946">
            <v>2.6126999999999998</v>
          </cell>
          <cell r="F946">
            <v>2.61</v>
          </cell>
        </row>
        <row r="947">
          <cell r="A947" t="str">
            <v>001.17.01540</v>
          </cell>
          <cell r="B947" t="str">
            <v>Fornecimento e instalação de conjunto bucha e arruela 1/2" de pvc para eletroduto roscável</v>
          </cell>
          <cell r="C947" t="str">
            <v>CJ</v>
          </cell>
          <cell r="D947">
            <v>1</v>
          </cell>
          <cell r="E947">
            <v>0.41220000000000001</v>
          </cell>
          <cell r="F947">
            <v>0.41</v>
          </cell>
        </row>
        <row r="948">
          <cell r="A948" t="str">
            <v>001.17.01560</v>
          </cell>
          <cell r="B948" t="str">
            <v>Fornecimento e instalação de conjunto bucha e arruela 3/4" de pvc para eletroduto roscáve</v>
          </cell>
          <cell r="C948" t="str">
            <v>CJ</v>
          </cell>
          <cell r="D948">
            <v>1</v>
          </cell>
          <cell r="E948">
            <v>0.49220000000000003</v>
          </cell>
          <cell r="F948">
            <v>0.49</v>
          </cell>
        </row>
        <row r="949">
          <cell r="A949" t="str">
            <v>001.17.01580</v>
          </cell>
          <cell r="B949" t="str">
            <v>Fornecimento e instalação de conjunto bucha e arruela 1" de pvc para eletroduto roscável</v>
          </cell>
          <cell r="C949" t="str">
            <v>CJ</v>
          </cell>
          <cell r="D949">
            <v>1</v>
          </cell>
          <cell r="E949">
            <v>0.73219999999999996</v>
          </cell>
          <cell r="F949">
            <v>0.73</v>
          </cell>
        </row>
        <row r="950">
          <cell r="A950" t="str">
            <v>001.17.01600</v>
          </cell>
          <cell r="B950" t="str">
            <v>Fornecimento e instalação de conjunto bucha e arruela 1 1/4" de pvc para eletroduto roscável</v>
          </cell>
          <cell r="C950" t="str">
            <v>CJ</v>
          </cell>
          <cell r="D950">
            <v>1</v>
          </cell>
          <cell r="E950">
            <v>1.1769000000000001</v>
          </cell>
          <cell r="F950">
            <v>1.17</v>
          </cell>
        </row>
        <row r="951">
          <cell r="A951" t="str">
            <v>001.17.01620</v>
          </cell>
          <cell r="B951" t="str">
            <v>Fornecimento e instalação de conjunto bucha e arruela 1 1/2",de pvc para eletroduto roscável</v>
          </cell>
          <cell r="C951" t="str">
            <v>CJ</v>
          </cell>
          <cell r="D951">
            <v>1</v>
          </cell>
          <cell r="E951">
            <v>1.4596</v>
          </cell>
          <cell r="F951">
            <v>1.45</v>
          </cell>
        </row>
        <row r="952">
          <cell r="A952" t="str">
            <v>001.17.01640</v>
          </cell>
          <cell r="B952" t="str">
            <v>Fornecimento e instalação de conjunto bucha e arruela 2", de pvc para eletroduto roscável</v>
          </cell>
          <cell r="C952" t="str">
            <v>CJ</v>
          </cell>
          <cell r="D952">
            <v>1</v>
          </cell>
          <cell r="E952">
            <v>2.1543000000000001</v>
          </cell>
          <cell r="F952">
            <v>2.15</v>
          </cell>
        </row>
        <row r="953">
          <cell r="A953" t="str">
            <v>001.17.01660</v>
          </cell>
          <cell r="B953" t="str">
            <v>Fornecimento e instalação de conjunto bucha e arruela 2 1/2", de pvc para eletroduto roscável</v>
          </cell>
          <cell r="C953" t="str">
            <v>CJ</v>
          </cell>
          <cell r="D953">
            <v>1</v>
          </cell>
          <cell r="E953">
            <v>3.6183999999999998</v>
          </cell>
          <cell r="F953">
            <v>3.61</v>
          </cell>
        </row>
        <row r="954">
          <cell r="A954" t="str">
            <v>001.17.01680</v>
          </cell>
          <cell r="B954" t="str">
            <v>Fornecimento e instalação de conjunto bucha e arruela 3", de pvc para eletroduto roscável</v>
          </cell>
          <cell r="C954" t="str">
            <v>CJ</v>
          </cell>
          <cell r="D954">
            <v>1</v>
          </cell>
          <cell r="E954">
            <v>4.8826999999999998</v>
          </cell>
          <cell r="F954">
            <v>4.88</v>
          </cell>
        </row>
        <row r="955">
          <cell r="A955" t="str">
            <v>001.17.01700</v>
          </cell>
          <cell r="B955" t="str">
            <v>Fornecimento e instalação de conjunto bucha e arruela 4" de pvc para eletroduto roscável</v>
          </cell>
          <cell r="C955" t="str">
            <v>CJ</v>
          </cell>
          <cell r="D955">
            <v>1</v>
          </cell>
          <cell r="E955">
            <v>6.4173999999999998</v>
          </cell>
          <cell r="F955">
            <v>6.41</v>
          </cell>
        </row>
        <row r="956">
          <cell r="A956" t="str">
            <v>001.17.01720</v>
          </cell>
          <cell r="B956" t="str">
            <v>Fornecimento e instalação de curva 90º de pvc 1/2" para eletroduto roscável</v>
          </cell>
          <cell r="C956" t="str">
            <v>UN</v>
          </cell>
          <cell r="D956">
            <v>1</v>
          </cell>
          <cell r="E956">
            <v>0.92179999999999995</v>
          </cell>
          <cell r="F956">
            <v>0.92</v>
          </cell>
        </row>
        <row r="957">
          <cell r="A957" t="str">
            <v>001.17.01740</v>
          </cell>
          <cell r="B957" t="str">
            <v>Fornecimento e instalação de curva 90º de pvc 3/4" para eletroduto roscável</v>
          </cell>
          <cell r="C957" t="str">
            <v>UN</v>
          </cell>
          <cell r="D957">
            <v>1</v>
          </cell>
          <cell r="E957">
            <v>1.1818</v>
          </cell>
          <cell r="F957">
            <v>1.18</v>
          </cell>
        </row>
        <row r="958">
          <cell r="A958" t="str">
            <v>001.17.01760</v>
          </cell>
          <cell r="B958" t="str">
            <v>Fornecimento e instalação de curva 90º de pvc 1" para eletroduto roscável</v>
          </cell>
          <cell r="C958" t="str">
            <v>UN</v>
          </cell>
          <cell r="D958">
            <v>1</v>
          </cell>
          <cell r="E958">
            <v>2.2736999999999998</v>
          </cell>
          <cell r="F958">
            <v>2.27</v>
          </cell>
        </row>
        <row r="959">
          <cell r="A959" t="str">
            <v>001.17.01780</v>
          </cell>
          <cell r="B959" t="str">
            <v>Fornecimento e instalação de curva 90º de pvc 1 1/4" para eletroduto roscável</v>
          </cell>
          <cell r="C959" t="str">
            <v>UN</v>
          </cell>
          <cell r="D959">
            <v>1</v>
          </cell>
          <cell r="E959">
            <v>2.7736999999999998</v>
          </cell>
          <cell r="F959">
            <v>2.77</v>
          </cell>
        </row>
        <row r="960">
          <cell r="A960" t="str">
            <v>001.17.01800</v>
          </cell>
          <cell r="B960" t="str">
            <v>Fornecimento e instalação de curva 90º de pvc 1 1/2" para eletroduto roscável</v>
          </cell>
          <cell r="C960" t="str">
            <v>UN</v>
          </cell>
          <cell r="D960">
            <v>1</v>
          </cell>
          <cell r="E960">
            <v>3.6353</v>
          </cell>
          <cell r="F960">
            <v>3.63</v>
          </cell>
        </row>
        <row r="961">
          <cell r="A961" t="str">
            <v>001.17.01820</v>
          </cell>
          <cell r="B961" t="str">
            <v>Fornecimento e instalação de curva 90º de pvc 2" para eletroduto roscável</v>
          </cell>
          <cell r="C961" t="str">
            <v>UN</v>
          </cell>
          <cell r="D961">
            <v>1</v>
          </cell>
          <cell r="E961">
            <v>5.5974000000000004</v>
          </cell>
          <cell r="F961">
            <v>5.59</v>
          </cell>
        </row>
        <row r="962">
          <cell r="A962" t="str">
            <v>001.17.01840</v>
          </cell>
          <cell r="B962" t="str">
            <v>Fornecimento e instalação de curva 90º de pvc 2 1/2" para eletroduto roscável</v>
          </cell>
          <cell r="C962" t="str">
            <v>UN</v>
          </cell>
          <cell r="D962">
            <v>1</v>
          </cell>
          <cell r="E962">
            <v>9.0311000000000003</v>
          </cell>
          <cell r="F962">
            <v>9.0299999999999994</v>
          </cell>
        </row>
        <row r="963">
          <cell r="A963" t="str">
            <v>001.17.01860</v>
          </cell>
          <cell r="B963" t="str">
            <v>Fornecimento e instalação de curva 90º de pvc 3" para eletroduto roscável</v>
          </cell>
          <cell r="C963" t="str">
            <v>UN</v>
          </cell>
          <cell r="D963">
            <v>1</v>
          </cell>
          <cell r="E963">
            <v>10.4129</v>
          </cell>
          <cell r="F963">
            <v>10.41</v>
          </cell>
        </row>
        <row r="964">
          <cell r="A964" t="str">
            <v>001.17.01880</v>
          </cell>
          <cell r="B964" t="str">
            <v>Fornecimento e instalação de curva 90º de pvc 4" para eletroduto roscável</v>
          </cell>
          <cell r="C964" t="str">
            <v>UN</v>
          </cell>
          <cell r="D964">
            <v>1</v>
          </cell>
          <cell r="E964">
            <v>18.264500000000002</v>
          </cell>
          <cell r="F964">
            <v>18.260000000000002</v>
          </cell>
        </row>
        <row r="965">
          <cell r="A965" t="str">
            <v>001.17.01900</v>
          </cell>
          <cell r="B965" t="str">
            <v>Fornecimento e instalação de curva 135° de pvc 3/4" para eletroduto roscável</v>
          </cell>
          <cell r="C965" t="str">
            <v>UN</v>
          </cell>
          <cell r="D965">
            <v>1</v>
          </cell>
          <cell r="E965">
            <v>1.8143</v>
          </cell>
          <cell r="F965">
            <v>1.81</v>
          </cell>
        </row>
        <row r="966">
          <cell r="A966" t="str">
            <v>001.17.01920</v>
          </cell>
          <cell r="B966" t="str">
            <v>Fornecimento e instalação de curva 135° de pvc 1" para eletroduto roscável</v>
          </cell>
          <cell r="C966" t="str">
            <v>UN</v>
          </cell>
          <cell r="D966">
            <v>1</v>
          </cell>
          <cell r="E966">
            <v>3.3753000000000002</v>
          </cell>
          <cell r="F966">
            <v>3.37</v>
          </cell>
        </row>
        <row r="967">
          <cell r="A967" t="str">
            <v>001.17.01940</v>
          </cell>
          <cell r="B967" t="str">
            <v>Fornecimento e instalação de curva 135° de pvc 1 1/4" para eletroduto roscável</v>
          </cell>
          <cell r="C967" t="str">
            <v>UN</v>
          </cell>
          <cell r="D967">
            <v>1</v>
          </cell>
          <cell r="E967">
            <v>4.9653</v>
          </cell>
          <cell r="F967">
            <v>4.96</v>
          </cell>
        </row>
        <row r="968">
          <cell r="A968" t="str">
            <v>001.17.01960</v>
          </cell>
          <cell r="B968" t="str">
            <v>Fornecimento e instalação de curva 135° de pvc 1 1/2" para eletroduto roscável</v>
          </cell>
          <cell r="C968" t="str">
            <v>UN</v>
          </cell>
          <cell r="D968">
            <v>1</v>
          </cell>
          <cell r="E968">
            <v>7.2173999999999996</v>
          </cell>
          <cell r="F968">
            <v>7.21</v>
          </cell>
        </row>
        <row r="969">
          <cell r="A969" t="str">
            <v>001.17.01980</v>
          </cell>
          <cell r="B969" t="str">
            <v>Fornecimento e instalação de curva 135° de pvc 2" para eletroduto roscável</v>
          </cell>
          <cell r="C969" t="str">
            <v>UN</v>
          </cell>
          <cell r="D969">
            <v>1</v>
          </cell>
          <cell r="E969">
            <v>9.4291999999999998</v>
          </cell>
          <cell r="F969">
            <v>9.42</v>
          </cell>
        </row>
        <row r="970">
          <cell r="A970" t="str">
            <v>001.17.02000</v>
          </cell>
          <cell r="B970" t="str">
            <v>Fornecimento e instalação de luva pvc 1/2" p/ eletroduto roscável</v>
          </cell>
          <cell r="C970" t="str">
            <v>UN</v>
          </cell>
          <cell r="D970">
            <v>1</v>
          </cell>
          <cell r="E970">
            <v>0.77180000000000004</v>
          </cell>
          <cell r="F970">
            <v>0.77</v>
          </cell>
        </row>
        <row r="971">
          <cell r="A971" t="str">
            <v>001.17.02020</v>
          </cell>
          <cell r="B971" t="str">
            <v>Fornecimento e instalação de luva pvc 3/4" p/ eletroduto roscável</v>
          </cell>
          <cell r="C971" t="str">
            <v>UN</v>
          </cell>
          <cell r="D971">
            <v>1</v>
          </cell>
          <cell r="E971">
            <v>0.91180000000000005</v>
          </cell>
          <cell r="F971">
            <v>0.91</v>
          </cell>
        </row>
        <row r="972">
          <cell r="A972" t="str">
            <v>001.17.02040</v>
          </cell>
          <cell r="B972" t="str">
            <v>Fornecimento e instalação de luva pvc 1" p/ eletruduto roscável</v>
          </cell>
          <cell r="C972" t="str">
            <v>UN</v>
          </cell>
          <cell r="D972">
            <v>1</v>
          </cell>
          <cell r="E972">
            <v>1.5936999999999999</v>
          </cell>
          <cell r="F972">
            <v>1.59</v>
          </cell>
        </row>
        <row r="973">
          <cell r="A973" t="str">
            <v>001.17.02060</v>
          </cell>
          <cell r="B973" t="str">
            <v>Fornecimento e instalação de luva pvc 1 1/4" p/ eletroduto roscável</v>
          </cell>
          <cell r="C973" t="str">
            <v>UN</v>
          </cell>
          <cell r="D973">
            <v>1</v>
          </cell>
          <cell r="E973">
            <v>1.7237</v>
          </cell>
          <cell r="F973">
            <v>1.72</v>
          </cell>
        </row>
        <row r="974">
          <cell r="A974" t="str">
            <v>001.17.02080</v>
          </cell>
          <cell r="B974" t="str">
            <v>Fornecimento e instalação de luva pvc 1 1/2" p/ eletroduto roscável</v>
          </cell>
          <cell r="C974" t="str">
            <v>UN</v>
          </cell>
          <cell r="D974">
            <v>1</v>
          </cell>
          <cell r="E974">
            <v>2.3853</v>
          </cell>
          <cell r="F974">
            <v>2.38</v>
          </cell>
        </row>
        <row r="975">
          <cell r="A975" t="str">
            <v>001.17.02100</v>
          </cell>
          <cell r="B975" t="str">
            <v>Fornecimento e instalação de luva pvc 2" p/ eletroduto roscável</v>
          </cell>
          <cell r="C975" t="str">
            <v>UN</v>
          </cell>
          <cell r="D975">
            <v>1</v>
          </cell>
          <cell r="E975">
            <v>3.6674000000000002</v>
          </cell>
          <cell r="F975">
            <v>3.66</v>
          </cell>
        </row>
        <row r="976">
          <cell r="A976" t="str">
            <v>001.17.02120</v>
          </cell>
          <cell r="B976" t="str">
            <v>Fornecimento e instalação de luva pvc 2 1/2" p/ eletroduto roscável</v>
          </cell>
          <cell r="C976" t="str">
            <v>UN</v>
          </cell>
          <cell r="D976">
            <v>1</v>
          </cell>
          <cell r="E976">
            <v>7.5311000000000003</v>
          </cell>
          <cell r="F976">
            <v>7.53</v>
          </cell>
        </row>
        <row r="977">
          <cell r="A977" t="str">
            <v>001.17.02140</v>
          </cell>
          <cell r="B977" t="str">
            <v>Fornecimento e instalação de luva pvc 3" p/ eletroduto roscável</v>
          </cell>
          <cell r="C977" t="str">
            <v>UN</v>
          </cell>
          <cell r="D977">
            <v>1</v>
          </cell>
          <cell r="E977">
            <v>7.8628999999999998</v>
          </cell>
          <cell r="F977">
            <v>7.86</v>
          </cell>
        </row>
        <row r="978">
          <cell r="A978" t="str">
            <v>001.17.02160</v>
          </cell>
          <cell r="B978" t="str">
            <v>Fornecimento e instalação de luva pvc 4" p/ eletroduto roscável</v>
          </cell>
          <cell r="C978" t="str">
            <v>UN</v>
          </cell>
          <cell r="D978">
            <v>1</v>
          </cell>
          <cell r="E978">
            <v>15.304500000000001</v>
          </cell>
          <cell r="F978">
            <v>15.3</v>
          </cell>
        </row>
        <row r="979">
          <cell r="A979" t="str">
            <v>001.17.02180</v>
          </cell>
          <cell r="B979" t="str">
            <v>Fornecimento e instalação de condulete de alumínio tipo universal a b e 1/2"</v>
          </cell>
          <cell r="C979" t="str">
            <v>UN</v>
          </cell>
          <cell r="D979">
            <v>1</v>
          </cell>
          <cell r="E979">
            <v>7.8429000000000002</v>
          </cell>
          <cell r="F979">
            <v>7.84</v>
          </cell>
        </row>
        <row r="980">
          <cell r="A980" t="str">
            <v>001.17.02200</v>
          </cell>
          <cell r="B980" t="str">
            <v>Fornecimento e instalação de condulete de alumínio tipo universal a b e 3/4"</v>
          </cell>
          <cell r="C980" t="str">
            <v>UN</v>
          </cell>
          <cell r="D980">
            <v>1</v>
          </cell>
          <cell r="E980">
            <v>7.8429000000000002</v>
          </cell>
          <cell r="F980">
            <v>7.84</v>
          </cell>
        </row>
        <row r="981">
          <cell r="A981" t="str">
            <v>001.17.02220</v>
          </cell>
          <cell r="B981" t="str">
            <v>Fornecimento e instalação de condulete de alumínio tipo universal a b e 1"</v>
          </cell>
          <cell r="C981" t="str">
            <v>UN</v>
          </cell>
          <cell r="D981">
            <v>1</v>
          </cell>
          <cell r="E981">
            <v>10.5345</v>
          </cell>
          <cell r="F981">
            <v>10.53</v>
          </cell>
        </row>
        <row r="982">
          <cell r="A982" t="str">
            <v>001.17.02240</v>
          </cell>
          <cell r="B982" t="str">
            <v>Fornecimento e instalação de condulete de alumínio tipo universal a b e 1 1/4"</v>
          </cell>
          <cell r="C982" t="str">
            <v>UN</v>
          </cell>
          <cell r="D982">
            <v>1</v>
          </cell>
          <cell r="E982">
            <v>16.994499999999999</v>
          </cell>
          <cell r="F982">
            <v>16.989999999999998</v>
          </cell>
        </row>
        <row r="983">
          <cell r="A983" t="str">
            <v>001.17.02260</v>
          </cell>
          <cell r="B983" t="str">
            <v>Fornecimento e instalação de condulete de alumínio tipo universal a b e 1 1/2"</v>
          </cell>
          <cell r="C983" t="str">
            <v>UN</v>
          </cell>
          <cell r="D983">
            <v>1</v>
          </cell>
          <cell r="E983">
            <v>24.618400000000001</v>
          </cell>
          <cell r="F983">
            <v>24.61</v>
          </cell>
        </row>
        <row r="984">
          <cell r="A984" t="str">
            <v>001.17.02280</v>
          </cell>
          <cell r="B984" t="str">
            <v>Fornecimento e instalação de condulete de alumínio tipo universal a b e 2"</v>
          </cell>
          <cell r="C984" t="str">
            <v>UN</v>
          </cell>
          <cell r="D984">
            <v>1</v>
          </cell>
          <cell r="E984">
            <v>31.6921</v>
          </cell>
          <cell r="F984">
            <v>31.69</v>
          </cell>
        </row>
        <row r="985">
          <cell r="A985" t="str">
            <v>001.17.02300</v>
          </cell>
          <cell r="B985" t="str">
            <v>Fornecimento e instalação de condulete de alumínio tipo universal a b e 2 1/2"</v>
          </cell>
          <cell r="C985" t="str">
            <v>UN</v>
          </cell>
          <cell r="D985">
            <v>1</v>
          </cell>
          <cell r="E985">
            <v>53.7956</v>
          </cell>
          <cell r="F985">
            <v>53.79</v>
          </cell>
        </row>
        <row r="986">
          <cell r="A986" t="str">
            <v>001.17.02320</v>
          </cell>
          <cell r="B986" t="str">
            <v>Fornecimento e instalação de condulete de alumínio tipo universal a b e 3"</v>
          </cell>
          <cell r="C986" t="str">
            <v>UN</v>
          </cell>
          <cell r="D986">
            <v>1</v>
          </cell>
          <cell r="E986">
            <v>95.529300000000006</v>
          </cell>
          <cell r="F986">
            <v>95.52</v>
          </cell>
        </row>
        <row r="987">
          <cell r="A987" t="str">
            <v>001.17.02340</v>
          </cell>
          <cell r="B987" t="str">
            <v>Fornecimento e instalação de condulete de alumínio tipo universal c lr ll lb 1/2"</v>
          </cell>
          <cell r="C987" t="str">
            <v>UN</v>
          </cell>
          <cell r="D987">
            <v>1</v>
          </cell>
          <cell r="E987">
            <v>8.0129000000000001</v>
          </cell>
          <cell r="F987">
            <v>8.01</v>
          </cell>
        </row>
        <row r="988">
          <cell r="A988" t="str">
            <v>001.17.02360</v>
          </cell>
          <cell r="B988" t="str">
            <v>Fornecimento e instalação de condulete de alumínio tipo universal c lr ll lb 3/4"</v>
          </cell>
          <cell r="C988" t="str">
            <v>UN</v>
          </cell>
          <cell r="D988">
            <v>1</v>
          </cell>
          <cell r="E988">
            <v>8.0129000000000001</v>
          </cell>
          <cell r="F988">
            <v>8.01</v>
          </cell>
        </row>
        <row r="989">
          <cell r="A989" t="str">
            <v>001.17.02380</v>
          </cell>
          <cell r="B989" t="str">
            <v>Fornecimento e instalação de condulete de alumínio tipo universal c lr ll lb 1"</v>
          </cell>
          <cell r="C989" t="str">
            <v>UN</v>
          </cell>
          <cell r="D989">
            <v>1</v>
          </cell>
          <cell r="E989">
            <v>10.804500000000001</v>
          </cell>
          <cell r="F989">
            <v>10.8</v>
          </cell>
        </row>
        <row r="990">
          <cell r="A990" t="str">
            <v>001.17.02400</v>
          </cell>
          <cell r="B990" t="str">
            <v>Fornecimento e instalação de condulete de alumínio tipo universal c lr ll lb 1 1/4"</v>
          </cell>
          <cell r="C990" t="str">
            <v>UN</v>
          </cell>
          <cell r="D990">
            <v>1</v>
          </cell>
          <cell r="E990">
            <v>16.964500000000001</v>
          </cell>
          <cell r="F990">
            <v>16.96</v>
          </cell>
        </row>
        <row r="991">
          <cell r="A991" t="str">
            <v>001.17.02420</v>
          </cell>
          <cell r="B991" t="str">
            <v>Fornecimento e instalação de condulete de alumínio tipo universal c lr ll lb 1 1/2"</v>
          </cell>
          <cell r="C991" t="str">
            <v>UN</v>
          </cell>
          <cell r="D991">
            <v>1</v>
          </cell>
          <cell r="E991">
            <v>26.118400000000001</v>
          </cell>
          <cell r="F991">
            <v>26.11</v>
          </cell>
        </row>
        <row r="992">
          <cell r="A992" t="str">
            <v>001.17.02440</v>
          </cell>
          <cell r="B992" t="str">
            <v>Fornecimento e instalação de condulete de alumínio tipo universal c lr ll lb 2"</v>
          </cell>
          <cell r="C992" t="str">
            <v>UN</v>
          </cell>
          <cell r="D992">
            <v>1</v>
          </cell>
          <cell r="E992">
            <v>35.202100000000002</v>
          </cell>
          <cell r="F992">
            <v>35.200000000000003</v>
          </cell>
        </row>
        <row r="993">
          <cell r="A993" t="str">
            <v>001.17.02460</v>
          </cell>
          <cell r="B993" t="str">
            <v>Fornecimento e instalação de condulete de alunínio tipo universal c lr ll lb 2 1/2"</v>
          </cell>
          <cell r="C993" t="str">
            <v>UN</v>
          </cell>
          <cell r="D993">
            <v>1</v>
          </cell>
          <cell r="E993">
            <v>54.0456</v>
          </cell>
          <cell r="F993">
            <v>54.04</v>
          </cell>
        </row>
        <row r="994">
          <cell r="A994" t="str">
            <v>001.17.02480</v>
          </cell>
          <cell r="B994" t="str">
            <v>Fornecimento e instalação de condulete de alumínio tipo universal c lr ll lb 3"</v>
          </cell>
          <cell r="C994" t="str">
            <v>UN</v>
          </cell>
          <cell r="D994">
            <v>1</v>
          </cell>
          <cell r="E994">
            <v>95.529300000000006</v>
          </cell>
          <cell r="F994">
            <v>95.52</v>
          </cell>
        </row>
        <row r="995">
          <cell r="A995" t="str">
            <v>001.17.02500</v>
          </cell>
          <cell r="B995" t="str">
            <v>Fornecimento e instalação de condulete de alumínio tipo universal lbr lbl tr tl 1/2"</v>
          </cell>
          <cell r="C995" t="str">
            <v>UN</v>
          </cell>
          <cell r="D995">
            <v>1</v>
          </cell>
          <cell r="E995">
            <v>8.4129000000000005</v>
          </cell>
          <cell r="F995">
            <v>8.41</v>
          </cell>
        </row>
        <row r="996">
          <cell r="A996" t="str">
            <v>001.17.02520</v>
          </cell>
          <cell r="B996" t="str">
            <v>Fornecimento e instalação de condulete de alumínio tipo universal lbr lbl tr tl 3/4"</v>
          </cell>
          <cell r="C996" t="str">
            <v>UN</v>
          </cell>
          <cell r="D996">
            <v>1</v>
          </cell>
          <cell r="E996">
            <v>8.4129000000000005</v>
          </cell>
          <cell r="F996">
            <v>8.41</v>
          </cell>
        </row>
        <row r="997">
          <cell r="A997" t="str">
            <v>001.17.02540</v>
          </cell>
          <cell r="B997" t="str">
            <v>Fornecimento e instalação de condulete de alumínio tipo universal lbr lbl tr tl 1"</v>
          </cell>
          <cell r="C997" t="str">
            <v>UN</v>
          </cell>
          <cell r="D997">
            <v>1</v>
          </cell>
          <cell r="E997">
            <v>11.634499999999999</v>
          </cell>
          <cell r="F997">
            <v>11.63</v>
          </cell>
        </row>
        <row r="998">
          <cell r="A998" t="str">
            <v>001.17.02560</v>
          </cell>
          <cell r="B998" t="str">
            <v>Fornecimento e instalação de condulete de alumínio tipo universal lbr lbl tr tl 1 1/4"</v>
          </cell>
          <cell r="C998" t="str">
            <v>UN</v>
          </cell>
          <cell r="D998">
            <v>1</v>
          </cell>
          <cell r="E998">
            <v>18.634499999999999</v>
          </cell>
          <cell r="F998">
            <v>18.63</v>
          </cell>
        </row>
        <row r="999">
          <cell r="A999" t="str">
            <v>001.17.02580</v>
          </cell>
          <cell r="B999" t="str">
            <v>Fornecimento e instalação de condulete de alumínio tipo universal lbr lbl tr tl 1 1/2"</v>
          </cell>
          <cell r="C999" t="str">
            <v>UN</v>
          </cell>
          <cell r="D999">
            <v>1</v>
          </cell>
          <cell r="E999">
            <v>26.628399999999999</v>
          </cell>
          <cell r="F999">
            <v>26.62</v>
          </cell>
        </row>
        <row r="1000">
          <cell r="A1000" t="str">
            <v>001.17.02600</v>
          </cell>
          <cell r="B1000" t="str">
            <v>Fornecimento e instalação de condulete de alumínio tipo universal lbr lbl tr tl 2"</v>
          </cell>
          <cell r="C1000" t="str">
            <v>UN</v>
          </cell>
          <cell r="D1000">
            <v>1</v>
          </cell>
          <cell r="E1000">
            <v>36.412100000000002</v>
          </cell>
          <cell r="F1000">
            <v>36.409999999999997</v>
          </cell>
        </row>
        <row r="1001">
          <cell r="A1001" t="str">
            <v>001.17.02620</v>
          </cell>
          <cell r="B1001" t="str">
            <v>Fornecimento e instalação de condulete de alumínio tipo universal lbr lbl tr tl 2 1/2"</v>
          </cell>
          <cell r="C1001" t="str">
            <v>UN</v>
          </cell>
          <cell r="D1001">
            <v>1</v>
          </cell>
          <cell r="E1001">
            <v>57.395600000000002</v>
          </cell>
          <cell r="F1001">
            <v>57.39</v>
          </cell>
        </row>
        <row r="1002">
          <cell r="A1002" t="str">
            <v>001.17.02640</v>
          </cell>
          <cell r="B1002" t="str">
            <v>Fornecimento e instalação de condulete de alumínio tipo universal lbr lbl tr tl 3"</v>
          </cell>
          <cell r="C1002" t="str">
            <v>UN</v>
          </cell>
          <cell r="D1002">
            <v>1</v>
          </cell>
          <cell r="E1002">
            <v>69.369299999999996</v>
          </cell>
          <cell r="F1002">
            <v>69.36</v>
          </cell>
        </row>
        <row r="1003">
          <cell r="A1003" t="str">
            <v>001.17.02660</v>
          </cell>
          <cell r="B1003" t="str">
            <v>Fornecimento e instalação de tubulação embutida para condulete elétrico em tubo de polietileno linha popular 3/4", inclusive abertura e enchimento de rasgo na alvenaria</v>
          </cell>
          <cell r="C1003" t="str">
            <v>M</v>
          </cell>
          <cell r="D1003">
            <v>1</v>
          </cell>
          <cell r="E1003">
            <v>5.2672999999999996</v>
          </cell>
          <cell r="F1003">
            <v>5.26</v>
          </cell>
        </row>
        <row r="1004">
          <cell r="A1004" t="str">
            <v>001.17.02680</v>
          </cell>
          <cell r="B1004" t="str">
            <v>Fornecimento e instalação de tubulação aparente para condutor elétrico em tubo de ferro galvanizado 3/4"</v>
          </cell>
          <cell r="C1004" t="str">
            <v>M</v>
          </cell>
          <cell r="D1004">
            <v>1</v>
          </cell>
          <cell r="E1004">
            <v>6.1510999999999996</v>
          </cell>
          <cell r="F1004">
            <v>6.15</v>
          </cell>
        </row>
        <row r="1005">
          <cell r="A1005" t="str">
            <v>001.17.02700</v>
          </cell>
          <cell r="B1005" t="str">
            <v>Fornecimento e instalação de tubulação aparente para condutor elétrico em tubo de ferro galvanizado 1"</v>
          </cell>
          <cell r="C1005" t="str">
            <v>ML</v>
          </cell>
          <cell r="D1005">
            <v>1</v>
          </cell>
          <cell r="E1005">
            <v>7.4428999999999998</v>
          </cell>
          <cell r="F1005">
            <v>7.44</v>
          </cell>
        </row>
        <row r="1006">
          <cell r="A1006" t="str">
            <v>001.17.02720</v>
          </cell>
          <cell r="B1006" t="str">
            <v>Fornecimento e instalação de eletroduto de pvc 1 1/4" corrugado tipo kanaflex</v>
          </cell>
          <cell r="C1006" t="str">
            <v>ML</v>
          </cell>
          <cell r="D1006">
            <v>1</v>
          </cell>
          <cell r="E1006">
            <v>4.0670000000000002</v>
          </cell>
          <cell r="F1006">
            <v>4.0599999999999996</v>
          </cell>
        </row>
        <row r="1007">
          <cell r="A1007" t="str">
            <v>001.17.02740</v>
          </cell>
          <cell r="B1007" t="str">
            <v>Fornecimento e instalação de eletroduto de pvc 1 1/2" corrugado tipo kanaflex</v>
          </cell>
          <cell r="C1007" t="str">
            <v>ML</v>
          </cell>
          <cell r="D1007">
            <v>1</v>
          </cell>
          <cell r="E1007">
            <v>4.1773999999999996</v>
          </cell>
          <cell r="F1007">
            <v>4.17</v>
          </cell>
        </row>
        <row r="1008">
          <cell r="A1008" t="str">
            <v>001.17.02760</v>
          </cell>
          <cell r="B1008" t="str">
            <v>Fornecimento e instalação de luminária tipo globo leitoso com difusor em vidro opalino com plafonier diâmetro 15cm lâmpada 60 w/127v</v>
          </cell>
          <cell r="C1008" t="str">
            <v>CJ</v>
          </cell>
          <cell r="D1008">
            <v>1</v>
          </cell>
          <cell r="E1008">
            <v>20.779299999999999</v>
          </cell>
          <cell r="F1008">
            <v>20.77</v>
          </cell>
        </row>
        <row r="1009">
          <cell r="A1009" t="str">
            <v>001.17.02780</v>
          </cell>
          <cell r="B1009" t="str">
            <v>Fonrecimento e instalação de luminária tipo globo leitoso com difosor em vidro opalino com plafonier diâmetro 20cm lâmpada 100w/127v</v>
          </cell>
          <cell r="C1009" t="str">
            <v>CJ</v>
          </cell>
          <cell r="D1009">
            <v>1</v>
          </cell>
          <cell r="E1009">
            <v>24.939299999999999</v>
          </cell>
          <cell r="F1009">
            <v>24.93</v>
          </cell>
        </row>
        <row r="1010">
          <cell r="A1010" t="str">
            <v>001.17.02800</v>
          </cell>
          <cell r="B1010" t="str">
            <v>Fornecimento e instalação de luminária tipo globo leitoso com difusor em vidro opalino com plafonier diâmetro 28 cm lâmpada 150w/127v</v>
          </cell>
          <cell r="C1010" t="str">
            <v>CJ</v>
          </cell>
          <cell r="D1010">
            <v>1</v>
          </cell>
          <cell r="E1010">
            <v>33.399299999999997</v>
          </cell>
          <cell r="F1010">
            <v>33.39</v>
          </cell>
        </row>
        <row r="1011">
          <cell r="A1011" t="str">
            <v>001.17.02820</v>
          </cell>
          <cell r="B1011" t="str">
            <v>Fornecimento e instalação de luminária tipo globo leitoso com difosor em vidro opalino com plafonier diâmetro 33cm lâmpada 200w/127v</v>
          </cell>
          <cell r="C1011" t="str">
            <v>CJ</v>
          </cell>
          <cell r="D1011">
            <v>1</v>
          </cell>
          <cell r="E1011">
            <v>20.5093</v>
          </cell>
          <cell r="F1011">
            <v>20.5</v>
          </cell>
        </row>
        <row r="1012">
          <cell r="A1012" t="str">
            <v>001.17.02840</v>
          </cell>
          <cell r="B1012" t="str">
            <v>Fornecimento e instalação de luminária tipo calha industrial e comercial com lâmpada fluorescente 2 x 20w, reator alto fator de potência partida rápida e acessórios</v>
          </cell>
          <cell r="C1012" t="str">
            <v>CJ</v>
          </cell>
          <cell r="D1012">
            <v>1</v>
          </cell>
          <cell r="E1012">
            <v>58.460299999999997</v>
          </cell>
          <cell r="F1012">
            <v>58.46</v>
          </cell>
        </row>
        <row r="1013">
          <cell r="A1013" t="str">
            <v>001.17.02860</v>
          </cell>
          <cell r="B1013" t="str">
            <v>Fornecimento e instalação de luminária tipo calha industrial e comercial com lâmpada fluorescente 2 x 40w, reator alto fator de potência partida rápida e acessórios</v>
          </cell>
          <cell r="C1013" t="str">
            <v>CJ</v>
          </cell>
          <cell r="D1013">
            <v>1</v>
          </cell>
          <cell r="E1013">
            <v>59.960299999999997</v>
          </cell>
          <cell r="F1013">
            <v>59.96</v>
          </cell>
        </row>
        <row r="1014">
          <cell r="A1014" t="str">
            <v>001.17.02880</v>
          </cell>
          <cell r="B1014" t="str">
            <v>Fornecimento e instalação de luminária tipo calha industrial e comercial com lâmpada fluorescente 3 x 40w, reator alto fator de potência partida rápida e acessórios</v>
          </cell>
          <cell r="C1014" t="str">
            <v>CJ</v>
          </cell>
          <cell r="D1014">
            <v>1</v>
          </cell>
          <cell r="E1014">
            <v>88.187700000000007</v>
          </cell>
          <cell r="F1014">
            <v>88.18</v>
          </cell>
        </row>
        <row r="1015">
          <cell r="A1015" t="str">
            <v>001.17.02900</v>
          </cell>
          <cell r="B1015" t="str">
            <v>Fornecimento e instalação de luminária tipo calha industrial e comercial com lâmpada fluorescente 4 x 40w, reator alto fator de potência partida rápida e acessórios</v>
          </cell>
          <cell r="C1015" t="str">
            <v>CJ</v>
          </cell>
          <cell r="D1015">
            <v>1</v>
          </cell>
          <cell r="E1015">
            <v>111.1751</v>
          </cell>
          <cell r="F1015">
            <v>111.17</v>
          </cell>
        </row>
        <row r="1016">
          <cell r="A1016" t="str">
            <v>001.17.02920</v>
          </cell>
          <cell r="B1016" t="str">
            <v>Fornecimento e instalação de luminária tipo calha industrial e comercial com lâmpada fluorescente 2x110w(ho), reator alto fator de potência partida rápida e acessórios</v>
          </cell>
          <cell r="C1016" t="str">
            <v>UN</v>
          </cell>
          <cell r="D1016">
            <v>1</v>
          </cell>
          <cell r="E1016">
            <v>77.110299999999995</v>
          </cell>
          <cell r="F1016">
            <v>77.11</v>
          </cell>
        </row>
        <row r="1017">
          <cell r="A1017" t="str">
            <v>001.17.02940</v>
          </cell>
          <cell r="B1017" t="str">
            <v>Fornecimento e instalação de luminária tipo calha industrial e comercial com lâmpada fluorescente 1 x 20w, reator alto fator de potência partida rápida e acessórios</v>
          </cell>
          <cell r="C1017" t="str">
            <v>CJ</v>
          </cell>
          <cell r="D1017">
            <v>1</v>
          </cell>
          <cell r="E1017">
            <v>17.7866</v>
          </cell>
          <cell r="F1017">
            <v>17.78</v>
          </cell>
        </row>
        <row r="1018">
          <cell r="A1018" t="str">
            <v>001.17.02960</v>
          </cell>
          <cell r="B1018" t="str">
            <v>Fornecimento e instalação de luminária com difusor em acrilico liso para iluminação de interiores alto padrão decorativo com lâmpada fluorescente 2x20w reator de alto fator de potência  partida rápida e acessórios</v>
          </cell>
          <cell r="C1018" t="str">
            <v>CJ</v>
          </cell>
          <cell r="D1018">
            <v>1</v>
          </cell>
          <cell r="E1018">
            <v>71.513999999999996</v>
          </cell>
          <cell r="F1018">
            <v>71.510000000000005</v>
          </cell>
        </row>
        <row r="1019">
          <cell r="A1019" t="str">
            <v>001.17.02980</v>
          </cell>
          <cell r="B1019" t="str">
            <v>Fornecimento e instalação de luminária com difusor em acrilico liso para iluminação de interiores alto padrão decorativo com lâmpada fluorescente 2x40w reator de alto fator de potência  partida rápida e acessórios</v>
          </cell>
          <cell r="C1019" t="str">
            <v>CJ</v>
          </cell>
          <cell r="D1019">
            <v>1</v>
          </cell>
          <cell r="E1019">
            <v>74.593999999999994</v>
          </cell>
          <cell r="F1019">
            <v>74.59</v>
          </cell>
        </row>
        <row r="1020">
          <cell r="A1020" t="str">
            <v>001.17.03000</v>
          </cell>
          <cell r="B1020" t="str">
            <v>Fornecimento e instalação de luminária com difusor em acrilico liso para iluminação de interiores alto padrão decorativo com lâmpada fluorescente 3x40w reator de alto fator de potência  partida rápida e acessórios</v>
          </cell>
          <cell r="C1020" t="str">
            <v>CJ</v>
          </cell>
          <cell r="D1020">
            <v>1</v>
          </cell>
          <cell r="E1020">
            <v>108.9051</v>
          </cell>
          <cell r="F1020">
            <v>108.9</v>
          </cell>
        </row>
        <row r="1021">
          <cell r="A1021" t="str">
            <v>001.17.03020</v>
          </cell>
          <cell r="B1021" t="str">
            <v>Fornecimento e instalação de luminária com difusor em acrilico liso para iluminação de interiores alto padrão decorativo com lâmpada fluorescente 4x40w reator de alto fator de potência  partida rápida e acessórios</v>
          </cell>
          <cell r="C1021" t="str">
            <v>CJ</v>
          </cell>
          <cell r="D1021">
            <v>1</v>
          </cell>
          <cell r="E1021">
            <v>139.1859</v>
          </cell>
          <cell r="F1021">
            <v>139.18</v>
          </cell>
        </row>
        <row r="1022">
          <cell r="A1022" t="str">
            <v>001.17.03040</v>
          </cell>
          <cell r="B1022" t="str">
            <v>Fornecimento e instalação de luminária com difusor em acrilico liso para iluminação de interiores alto padrão decorativo com lâmpada fluorescente 6x20w reator de alto fator de potência  partida rápida e acessórios</v>
          </cell>
          <cell r="C1022" t="str">
            <v>CJ</v>
          </cell>
          <cell r="D1022">
            <v>1</v>
          </cell>
          <cell r="E1022">
            <v>170.9633</v>
          </cell>
          <cell r="F1022">
            <v>170.96</v>
          </cell>
        </row>
        <row r="1023">
          <cell r="A1023" t="str">
            <v>001.17.03060</v>
          </cell>
          <cell r="B1023" t="str">
            <v>Fornecimento e instalação de luminária fluorescente comercial 2x20w acabamento branco, com reatores duplos afp e pr e demais acessórios ref montalto ou similar</v>
          </cell>
          <cell r="C1023" t="str">
            <v>CJ</v>
          </cell>
          <cell r="D1023">
            <v>1</v>
          </cell>
          <cell r="E1023">
            <v>66.614000000000004</v>
          </cell>
          <cell r="F1023">
            <v>66.61</v>
          </cell>
        </row>
        <row r="1024">
          <cell r="A1024" t="str">
            <v>001.17.03080</v>
          </cell>
          <cell r="B1024" t="str">
            <v>Fornecimento e instalação de luminária fluorescente comercial 2x40w acabamento branco, com reatores duplos afp e pr e demais acessórios ref montalto ou similar</v>
          </cell>
          <cell r="C1024" t="str">
            <v>CJ</v>
          </cell>
          <cell r="D1024">
            <v>1</v>
          </cell>
          <cell r="E1024">
            <v>69.284000000000006</v>
          </cell>
          <cell r="F1024">
            <v>69.28</v>
          </cell>
        </row>
        <row r="1025">
          <cell r="A1025" t="str">
            <v>001.17.03100</v>
          </cell>
          <cell r="B1025" t="str">
            <v>Fornecimento e instalação de luminária fluorescente comercial 4x40w acabamento branco, com reatores duplos afp e pr e demais acessórios ref montalto ou similar</v>
          </cell>
          <cell r="C1025" t="str">
            <v>CJ</v>
          </cell>
          <cell r="D1025">
            <v>1</v>
          </cell>
          <cell r="E1025">
            <v>100.9859</v>
          </cell>
          <cell r="F1025">
            <v>100.98</v>
          </cell>
        </row>
        <row r="1026">
          <cell r="A1026" t="str">
            <v>001.17.03120</v>
          </cell>
          <cell r="B1026" t="str">
            <v>Fornecimento e instalação de luminária em acrílico para embutir com abas laterais em chapa de aço ou alumínio com lâmpada fluorescente 2x20w, reator alto fator de potência partida rápida e acessório</v>
          </cell>
          <cell r="C1026" t="str">
            <v>CJ</v>
          </cell>
          <cell r="D1026">
            <v>1</v>
          </cell>
          <cell r="E1026">
            <v>62.113999999999997</v>
          </cell>
          <cell r="F1026">
            <v>62.11</v>
          </cell>
        </row>
        <row r="1027">
          <cell r="A1027" t="str">
            <v>001.17.03140</v>
          </cell>
          <cell r="B1027" t="str">
            <v>Fornecimento e instalação de luminária em acrílico para embutir com abas laterais em chapa de aço ou alumínio com lâmpada fluorescente 2x40w, reator alto fator de potência partida rápida e acessório</v>
          </cell>
          <cell r="C1027" t="str">
            <v>CJ</v>
          </cell>
          <cell r="D1027">
            <v>1</v>
          </cell>
          <cell r="E1027">
            <v>66.563999999999993</v>
          </cell>
          <cell r="F1027">
            <v>66.56</v>
          </cell>
        </row>
        <row r="1028">
          <cell r="A1028" t="str">
            <v>001.17.03160</v>
          </cell>
          <cell r="B1028" t="str">
            <v>Fornecimento e instalação de luminária em acrílico para embutir com abas laterais em chapa de aço ou alumínio com lâmpada fluorescente 3x40w, reator alto fator de potência partida rápida e acessório</v>
          </cell>
          <cell r="C1028" t="str">
            <v>CJ</v>
          </cell>
          <cell r="D1028">
            <v>1</v>
          </cell>
          <cell r="E1028">
            <v>131.67509999999999</v>
          </cell>
          <cell r="F1028">
            <v>131.66999999999999</v>
          </cell>
        </row>
        <row r="1029">
          <cell r="A1029" t="str">
            <v>001.17.03180</v>
          </cell>
          <cell r="B1029" t="str">
            <v>Fornecimento e instalação de luminária em acrílico para embutir com abas laterais em chapa de aço ou alumínio com lâmpada fluorescente 4x40w, reator alto fator de potência partida rápida e acessório</v>
          </cell>
          <cell r="C1029" t="str">
            <v>CJ</v>
          </cell>
          <cell r="D1029">
            <v>1</v>
          </cell>
          <cell r="E1029">
            <v>124.5659</v>
          </cell>
          <cell r="F1029">
            <v>124.56</v>
          </cell>
        </row>
        <row r="1030">
          <cell r="A1030" t="str">
            <v>001.17.03200</v>
          </cell>
          <cell r="B1030" t="str">
            <v>Fornecimento e instalação de luminária em acrílico para embutir com abas laterais em chapa de aço ou alumínio com lâmpada fluorescente 1x40w, reator alto fator de potência partida rápida e acessório</v>
          </cell>
          <cell r="C1030" t="str">
            <v>CJ</v>
          </cell>
          <cell r="D1030">
            <v>1</v>
          </cell>
          <cell r="E1030">
            <v>36.596600000000002</v>
          </cell>
          <cell r="F1030">
            <v>36.590000000000003</v>
          </cell>
        </row>
        <row r="1031">
          <cell r="A1031" t="str">
            <v>001.17.03220</v>
          </cell>
          <cell r="B1031" t="str">
            <v>Fornecimento e instalação de luminária aberta para iluminação pública em chapa de alumíno, lâmpada 1x160w/220v mista e acessórios</v>
          </cell>
          <cell r="C1031" t="str">
            <v>CJ</v>
          </cell>
          <cell r="D1031">
            <v>1</v>
          </cell>
          <cell r="E1031">
            <v>54.3566</v>
          </cell>
          <cell r="F1031">
            <v>54.35</v>
          </cell>
        </row>
        <row r="1032">
          <cell r="A1032" t="str">
            <v>001.17.03240</v>
          </cell>
          <cell r="B1032" t="str">
            <v>Fornecimento e instalação de luminária aberta para iluminação pública em chapa de alumínio, lâmpada incandescente 1x300w/220v e acessórios</v>
          </cell>
          <cell r="C1032" t="str">
            <v>CJ</v>
          </cell>
          <cell r="D1032">
            <v>1</v>
          </cell>
          <cell r="E1032">
            <v>56.006599999999999</v>
          </cell>
          <cell r="F1032">
            <v>56</v>
          </cell>
        </row>
        <row r="1033">
          <cell r="A1033" t="str">
            <v>001.17.03260</v>
          </cell>
          <cell r="B1033" t="str">
            <v>Fornecimento e instalação de luminária fechada para iluminação pública em chapa de alumínio, lâmpada mista 1x250w/220v e acessórios</v>
          </cell>
          <cell r="C1033" t="str">
            <v>CJ</v>
          </cell>
          <cell r="D1033">
            <v>1</v>
          </cell>
          <cell r="E1033">
            <v>136.244</v>
          </cell>
          <cell r="F1033">
            <v>136.24</v>
          </cell>
        </row>
        <row r="1034">
          <cell r="A1034" t="str">
            <v>001.17.03280</v>
          </cell>
          <cell r="B1034" t="str">
            <v>Fornecimento e instalação de luminária fechada para iluminação pública em chapa de alumínio, lâmpada mista 1x500w/220v e acessórios</v>
          </cell>
          <cell r="C1034" t="str">
            <v>CJ</v>
          </cell>
          <cell r="D1034">
            <v>1</v>
          </cell>
          <cell r="E1034">
            <v>148.554</v>
          </cell>
          <cell r="F1034">
            <v>148.55000000000001</v>
          </cell>
        </row>
        <row r="1035">
          <cell r="A1035" t="str">
            <v>001.17.03300</v>
          </cell>
          <cell r="B1035" t="str">
            <v>Fornecimento e instalação de luminária fechada para iluminação pública em chapa de alumínio, lâmpada em vapor de mercúrio 1x400w/220v com reator</v>
          </cell>
          <cell r="C1035" t="str">
            <v>CJ</v>
          </cell>
          <cell r="D1035">
            <v>1</v>
          </cell>
          <cell r="E1035">
            <v>298.27330000000001</v>
          </cell>
          <cell r="F1035">
            <v>298.27</v>
          </cell>
        </row>
        <row r="1036">
          <cell r="A1036" t="str">
            <v>001.17.03320</v>
          </cell>
          <cell r="B1036" t="str">
            <v>Fornecimento e instalação de luminária fechada para iluminação pública em chapa de aluminio, lâmpada em vapor de sódio 1x400w/220v com reator</v>
          </cell>
          <cell r="C1036" t="str">
            <v>CJ</v>
          </cell>
          <cell r="D1036">
            <v>1</v>
          </cell>
          <cell r="E1036">
            <v>311.77330000000001</v>
          </cell>
          <cell r="F1036">
            <v>311.77</v>
          </cell>
        </row>
        <row r="1037">
          <cell r="A1037" t="str">
            <v>001.17.03340</v>
          </cell>
          <cell r="B1037" t="str">
            <v>Fornecimento e instalação de luminária fechada para iluminação pública em chapa de alumínio, lâmapada em vapor de sódio 1x250w/220v</v>
          </cell>
          <cell r="C1037" t="str">
            <v>UN</v>
          </cell>
          <cell r="D1037">
            <v>1</v>
          </cell>
          <cell r="E1037">
            <v>218.47329999999999</v>
          </cell>
          <cell r="F1037">
            <v>218.47</v>
          </cell>
        </row>
        <row r="1038">
          <cell r="A1038" t="str">
            <v>001.17.03360</v>
          </cell>
          <cell r="B1038" t="str">
            <v>Fornecimento e instalação de luminária tipo pétala com lâmpada vapor de mercúrio 400 w e reatores com 04 pétalas mod. tp- 240/4</v>
          </cell>
          <cell r="C1038" t="str">
            <v>CJ</v>
          </cell>
          <cell r="D1038">
            <v>1</v>
          </cell>
          <cell r="E1038">
            <v>1743.5065999999999</v>
          </cell>
          <cell r="F1038">
            <v>1743.5</v>
          </cell>
        </row>
        <row r="1039">
          <cell r="A1039" t="str">
            <v>001.17.03380</v>
          </cell>
          <cell r="B1039" t="str">
            <v>Fornecimento e instalação de luminária tipo pétala, corpo em chapa de alumínio especial, encaixe 78mm, com alojamento incorporado individual, raio 1.030 mm, difusor em acrílico transparente com 03 pétalas, lâmpada vapor de sodio 400w, com reator e ignit</v>
          </cell>
          <cell r="C1039" t="str">
            <v>CJ</v>
          </cell>
          <cell r="D1039">
            <v>1</v>
          </cell>
          <cell r="E1039">
            <v>1196.3466000000001</v>
          </cell>
          <cell r="F1039">
            <v>1196.3399999999999</v>
          </cell>
        </row>
        <row r="1040">
          <cell r="A1040" t="str">
            <v>001.17.03400</v>
          </cell>
          <cell r="B1040" t="str">
            <v>Fornecimento e instalação de luminária para iluminação pública, fechada, modelo hrc/scr 612, da philips, com reator, capacitor e ignitor son 400 w, lâmpada vapor de sódio son 400w, com 03 (tres) luminarias completas c/eixo zgp 403</v>
          </cell>
          <cell r="C1040" t="str">
            <v>CJ</v>
          </cell>
          <cell r="D1040">
            <v>1</v>
          </cell>
          <cell r="E1040">
            <v>1700.9466</v>
          </cell>
          <cell r="F1040">
            <v>1700.94</v>
          </cell>
        </row>
        <row r="1041">
          <cell r="A1041" t="str">
            <v>001.17.03420</v>
          </cell>
          <cell r="B1041" t="str">
            <v>Fornecimento e instalação de luminária industrial refletor tipo circular em aço esmaltado a fogo com acessórios e lâmpada incandescente 1x300w/220v</v>
          </cell>
          <cell r="C1041" t="str">
            <v>CJ</v>
          </cell>
          <cell r="D1041">
            <v>1</v>
          </cell>
          <cell r="E1041">
            <v>51.016599999999997</v>
          </cell>
          <cell r="F1041">
            <v>51.01</v>
          </cell>
        </row>
        <row r="1042">
          <cell r="A1042" t="str">
            <v>001.17.03440</v>
          </cell>
          <cell r="B1042" t="str">
            <v>Fornecimento e instalação de luminária industrial refletor tipo circular em aço esmaltado a fogo com acessórios e lâmpada mista 1x160w/220v</v>
          </cell>
          <cell r="C1042" t="str">
            <v>CJ</v>
          </cell>
          <cell r="D1042">
            <v>1</v>
          </cell>
          <cell r="E1042">
            <v>49.366599999999998</v>
          </cell>
          <cell r="F1042">
            <v>49.36</v>
          </cell>
        </row>
        <row r="1043">
          <cell r="A1043" t="str">
            <v>001.17.03460</v>
          </cell>
          <cell r="B1043" t="str">
            <v>Fornecimento e instalação de luminária industrial refletor tipo circular em aço esmaltado a fogo com acessórios e lâmpada mista 1x250w/220v</v>
          </cell>
          <cell r="C1043" t="str">
            <v>CJ</v>
          </cell>
          <cell r="D1043">
            <v>1</v>
          </cell>
          <cell r="E1043">
            <v>54.376600000000003</v>
          </cell>
          <cell r="F1043">
            <v>54.37</v>
          </cell>
        </row>
        <row r="1044">
          <cell r="A1044" t="str">
            <v>001.17.03480</v>
          </cell>
          <cell r="B1044" t="str">
            <v>Fornecimento e instalação de luminária industrial refletor tipo circular em aço esmaltado a fogo com acessórios e lãmapada mista 1x500w/220v</v>
          </cell>
          <cell r="C1044" t="str">
            <v>CJ</v>
          </cell>
          <cell r="D1044">
            <v>1</v>
          </cell>
          <cell r="E1044">
            <v>66.686599999999999</v>
          </cell>
          <cell r="F1044">
            <v>66.680000000000007</v>
          </cell>
        </row>
        <row r="1045">
          <cell r="A1045" t="str">
            <v>001.17.03500</v>
          </cell>
          <cell r="B1045" t="str">
            <v>Fornecimento e instalação de luminária industrial refletor tipo circular em aço esmaltado a fogo com acessórios e lâmpada vapor de mercúrio 1x250w/220v com reator</v>
          </cell>
          <cell r="C1045" t="str">
            <v>CJ</v>
          </cell>
          <cell r="D1045">
            <v>1</v>
          </cell>
          <cell r="E1045">
            <v>111.9533</v>
          </cell>
          <cell r="F1045">
            <v>111.95</v>
          </cell>
        </row>
        <row r="1046">
          <cell r="A1046" t="str">
            <v>001.17.03520</v>
          </cell>
          <cell r="B1046" t="str">
            <v>Fornecimento e instalação de luminária industrial refletor tipo circular em aço esmaltado a fogo com acessórios e lâmpada vapor de mercúrio 1x700w/220v  com reator</v>
          </cell>
          <cell r="C1046" t="str">
            <v>CJ</v>
          </cell>
          <cell r="D1046">
            <v>1</v>
          </cell>
          <cell r="E1046">
            <v>175.67330000000001</v>
          </cell>
          <cell r="F1046">
            <v>175.67</v>
          </cell>
        </row>
        <row r="1047">
          <cell r="A1047" t="str">
            <v>001.17.03540</v>
          </cell>
          <cell r="B1047" t="str">
            <v>Fornecimento e instalação de luminária industrial refletor tipo circular em aço esmaltado a fogo com acessórios e lâmapada vapor metálico 1x400w/220v</v>
          </cell>
          <cell r="C1047" t="str">
            <v>CJ</v>
          </cell>
          <cell r="D1047">
            <v>1</v>
          </cell>
          <cell r="E1047">
            <v>213.2433</v>
          </cell>
          <cell r="F1047">
            <v>213.24</v>
          </cell>
        </row>
        <row r="1048">
          <cell r="A1048" t="str">
            <v>001.17.03560</v>
          </cell>
          <cell r="B1048" t="str">
            <v>Fornecimento e instalação de luminária tipo arandela em ferro pintado para uso externo com lâmapada incandescente 1x60w/127v</v>
          </cell>
          <cell r="C1048" t="str">
            <v>CJ</v>
          </cell>
          <cell r="D1048">
            <v>1</v>
          </cell>
          <cell r="E1048">
            <v>44.339300000000001</v>
          </cell>
          <cell r="F1048">
            <v>44.33</v>
          </cell>
        </row>
        <row r="1049">
          <cell r="A1049" t="str">
            <v>001.17.03580</v>
          </cell>
          <cell r="B1049" t="str">
            <v>Fornecimento e instalação de luminária tipo arandela em ferro pintado para uso externo com lâmpada incandescente 1x100w/127v</v>
          </cell>
          <cell r="C1049" t="str">
            <v>CJ</v>
          </cell>
          <cell r="D1049">
            <v>1</v>
          </cell>
          <cell r="E1049">
            <v>44.659300000000002</v>
          </cell>
          <cell r="F1049">
            <v>44.65</v>
          </cell>
        </row>
        <row r="1050">
          <cell r="A1050" t="str">
            <v>001.17.03600</v>
          </cell>
          <cell r="B1050" t="str">
            <v>Fornecimento e instalação de luminária tipo arandela em ferro pintado para uso externo com lâmpada incandescente 1x150w/127v</v>
          </cell>
          <cell r="C1050" t="str">
            <v>CJ</v>
          </cell>
          <cell r="D1050">
            <v>1</v>
          </cell>
          <cell r="E1050">
            <v>45.109299999999998</v>
          </cell>
          <cell r="F1050">
            <v>45.1</v>
          </cell>
        </row>
        <row r="1051">
          <cell r="A1051" t="str">
            <v>001.17.03620</v>
          </cell>
          <cell r="B1051" t="str">
            <v>Fornecimento e instalação de luminária tipo arandela para uso interno com suporte metálico ou de alumínio, difusor em vidro e lâmpada incandescente de 1x60w/127v</v>
          </cell>
          <cell r="C1051" t="str">
            <v>CJ</v>
          </cell>
          <cell r="D1051">
            <v>1</v>
          </cell>
          <cell r="E1051">
            <v>66.169300000000007</v>
          </cell>
          <cell r="F1051">
            <v>66.16</v>
          </cell>
        </row>
        <row r="1052">
          <cell r="A1052" t="str">
            <v>001.17.03640</v>
          </cell>
          <cell r="B1052" t="str">
            <v>Fornecimento e instalação de luminária tipo arandela para uso interno com suporte metálico ou de alumínio, difusor em vidro e lâmpada incandescente de 1x100w/127v</v>
          </cell>
          <cell r="C1052" t="str">
            <v>CJ</v>
          </cell>
          <cell r="D1052">
            <v>1</v>
          </cell>
          <cell r="E1052">
            <v>66.4893</v>
          </cell>
          <cell r="F1052">
            <v>66.48</v>
          </cell>
        </row>
        <row r="1053">
          <cell r="A1053" t="str">
            <v>001.17.03660</v>
          </cell>
          <cell r="B1053" t="str">
            <v>Fornecimento e instalação de projetor hermeticamente fechado tipo retangular para uso ao tempo com acessórios e lâmpada de 1x160w/220v - mista</v>
          </cell>
          <cell r="C1053" t="str">
            <v>CJ</v>
          </cell>
          <cell r="D1053">
            <v>1</v>
          </cell>
          <cell r="E1053">
            <v>53.2166</v>
          </cell>
          <cell r="F1053">
            <v>53.21</v>
          </cell>
        </row>
        <row r="1054">
          <cell r="A1054" t="str">
            <v>001.17.03680</v>
          </cell>
          <cell r="B1054" t="str">
            <v>Fornecimento e instalação de projetor hermeticamente fechado tipo retangular para uso ao tempo com acessórios e lâmpada de 1x500w/220v - mista</v>
          </cell>
          <cell r="C1054" t="str">
            <v>CJ</v>
          </cell>
          <cell r="D1054">
            <v>1</v>
          </cell>
          <cell r="E1054">
            <v>70.536600000000007</v>
          </cell>
          <cell r="F1054">
            <v>70.53</v>
          </cell>
        </row>
        <row r="1055">
          <cell r="A1055" t="str">
            <v>001.17.03700</v>
          </cell>
          <cell r="B1055" t="str">
            <v>Fornecimento e instalação de projetor hermeticamente fechado tipo retangular para uso ao tempo com acessórios e lâmpada de 1x300w/220v - incandescente</v>
          </cell>
          <cell r="C1055" t="str">
            <v>CJ</v>
          </cell>
          <cell r="D1055">
            <v>1</v>
          </cell>
          <cell r="E1055">
            <v>54.866599999999998</v>
          </cell>
          <cell r="F1055">
            <v>54.86</v>
          </cell>
        </row>
        <row r="1056">
          <cell r="A1056" t="str">
            <v>001.17.03720</v>
          </cell>
          <cell r="B1056" t="str">
            <v>Fornecimento e instalação de projetor hermeticamente fechado tipo retangular para uso ao tempo com acessórios e lâmpada de 1x400w/220v - vapor de mercúrio com reator</v>
          </cell>
          <cell r="C1056" t="str">
            <v>CJ</v>
          </cell>
          <cell r="D1056">
            <v>1</v>
          </cell>
          <cell r="E1056">
            <v>160.66329999999999</v>
          </cell>
          <cell r="F1056">
            <v>160.66</v>
          </cell>
        </row>
        <row r="1057">
          <cell r="A1057" t="str">
            <v>001.17.03740</v>
          </cell>
          <cell r="B1057" t="str">
            <v>Fornecimento e instalação de projetor hermeticamente fechado tipo retangular para uso ao tempo com acessórios e lâmpada de 1x400w/220v - vapor metálico</v>
          </cell>
          <cell r="C1057" t="str">
            <v>CJ</v>
          </cell>
          <cell r="D1057">
            <v>1</v>
          </cell>
          <cell r="E1057">
            <v>217.0933</v>
          </cell>
          <cell r="F1057">
            <v>217.09</v>
          </cell>
        </row>
        <row r="1058">
          <cell r="A1058" t="str">
            <v>001.17.03760</v>
          </cell>
          <cell r="B1058" t="str">
            <v>Fornecimento e instalação de projetor hermeticamente fechado tipo retangular para uso ao tempo com acessórios e lâmpada de 1x250w/220v - vapor metálico</v>
          </cell>
          <cell r="C1058" t="str">
            <v>UN</v>
          </cell>
          <cell r="D1058">
            <v>1</v>
          </cell>
          <cell r="E1058">
            <v>170.47329999999999</v>
          </cell>
          <cell r="F1058">
            <v>170.47</v>
          </cell>
        </row>
        <row r="1059">
          <cell r="A1059" t="str">
            <v>001.17.03780</v>
          </cell>
          <cell r="B1059" t="str">
            <v>Fornecimento e instalação de projetor com lâmpada vapor de mercúrio de 1.000w, inclusive reator, da abage ou similar</v>
          </cell>
          <cell r="C1059" t="str">
            <v>UN</v>
          </cell>
          <cell r="D1059">
            <v>1</v>
          </cell>
          <cell r="E1059">
            <v>1121.3766000000001</v>
          </cell>
          <cell r="F1059">
            <v>1121.3699999999999</v>
          </cell>
        </row>
        <row r="1060">
          <cell r="A1060" t="str">
            <v>001.17.03800</v>
          </cell>
          <cell r="B1060" t="str">
            <v>Fornecimento e instalação de projetor em chapa de alumínio, e-40/400w, inclusive lampada vapor de mercúrio - 400w e reator, da abage ou similar</v>
          </cell>
          <cell r="C1060" t="str">
            <v>UN</v>
          </cell>
          <cell r="D1060">
            <v>1</v>
          </cell>
          <cell r="E1060">
            <v>158.54329999999999</v>
          </cell>
          <cell r="F1060">
            <v>158.54</v>
          </cell>
        </row>
        <row r="1061">
          <cell r="A1061" t="str">
            <v>001.17.03820</v>
          </cell>
          <cell r="B1061" t="str">
            <v>Fornecimento e instalação de projetor retangular blindado com lâmpada incandescente de 1.000w</v>
          </cell>
          <cell r="C1061" t="str">
            <v>UN</v>
          </cell>
          <cell r="D1061">
            <v>1</v>
          </cell>
          <cell r="E1061">
            <v>49.246600000000001</v>
          </cell>
          <cell r="F1061">
            <v>49.24</v>
          </cell>
        </row>
        <row r="1062">
          <cell r="A1062" t="str">
            <v>001.17.03840</v>
          </cell>
          <cell r="B1062" t="str">
            <v>Fornecimento e instalação de refletor com lâmpada vapor metálico - 2.000w, completo</v>
          </cell>
          <cell r="C1062" t="str">
            <v>CJ</v>
          </cell>
          <cell r="D1062">
            <v>1</v>
          </cell>
          <cell r="E1062">
            <v>1703.3065999999999</v>
          </cell>
          <cell r="F1062">
            <v>1703.3</v>
          </cell>
        </row>
        <row r="1063">
          <cell r="A1063" t="str">
            <v>001.17.03860</v>
          </cell>
          <cell r="B1063" t="str">
            <v>Fornecimento e instalação de luminária decorativa para jardim hermeticamente fechada alto padrão decorativo e técnico tipo esférica difusor em acrílico leitoso, aro em chapa de alumínio repuxado e anodisado com acessórios e lâmpada de 1x160x220v - mista</v>
          </cell>
          <cell r="C1063" t="str">
            <v>CJ</v>
          </cell>
          <cell r="D1063">
            <v>1</v>
          </cell>
          <cell r="E1063">
            <v>65.816599999999994</v>
          </cell>
          <cell r="F1063">
            <v>65.81</v>
          </cell>
        </row>
        <row r="1064">
          <cell r="A1064" t="str">
            <v>001.17.03880</v>
          </cell>
          <cell r="B1064" t="str">
            <v>Fornecimento e instalação de luminária decorativa para jardim hermeticamente fechada alto padrão decorativo e técnico tipo esférica difusor em acrílico leitoso, aro em chapa de alumínio repuxado e anodisado com acessórios e lâmpada de 1x250x220v - mista</v>
          </cell>
          <cell r="C1064" t="str">
            <v>CJ</v>
          </cell>
          <cell r="D1064">
            <v>1</v>
          </cell>
          <cell r="E1064">
            <v>70.826599999999999</v>
          </cell>
          <cell r="F1064">
            <v>70.819999999999993</v>
          </cell>
        </row>
        <row r="1065">
          <cell r="A1065" t="str">
            <v>001.17.03900</v>
          </cell>
          <cell r="B1065" t="str">
            <v>Fornecimento e instalação de luminária decorativa para jardim hermeticamente fechada alto padrão decorativo e técnico tipo esférica difusor em acrílico leitoso, aro em chapa de alumínio repuxado e anodizado com acessórios e lâmpada de 1x300x220v - incan</v>
          </cell>
          <cell r="C1065" t="str">
            <v>CJ</v>
          </cell>
          <cell r="D1065">
            <v>1</v>
          </cell>
          <cell r="E1065">
            <v>67.4666</v>
          </cell>
          <cell r="F1065">
            <v>67.459999999999994</v>
          </cell>
        </row>
        <row r="1066">
          <cell r="A1066" t="str">
            <v>001.17.03920</v>
          </cell>
          <cell r="B1066" t="str">
            <v>Fornecimento e instalação de luminária decorativa para jardim hermeticamente fechada alto padrão decorativo e técnico tipo esférica difusor em acrílico leitoso, aro em chapa de alumínio repuxado e anodizado com acessórios e lâmpadas de 1x250x220v - vapo</v>
          </cell>
          <cell r="C1066" t="str">
            <v>CJ</v>
          </cell>
          <cell r="D1066">
            <v>1</v>
          </cell>
          <cell r="E1066">
            <v>128.4033</v>
          </cell>
          <cell r="F1066">
            <v>128.4</v>
          </cell>
        </row>
        <row r="1067">
          <cell r="A1067" t="str">
            <v>001.17.03940</v>
          </cell>
          <cell r="B1067" t="str">
            <v>Fornecimento e instalação de luminária decorativa para jardim hermeticamente fechada alto padrão decorativo e técnico tipo esférica difusor em acrílico leitoso, aro em chapa de alumínio repuxado e anodizado com acessórios e lâmpadas de 1x400x220v - vapo</v>
          </cell>
          <cell r="C1067" t="str">
            <v>CJ</v>
          </cell>
          <cell r="D1067">
            <v>1</v>
          </cell>
          <cell r="E1067">
            <v>173.26329999999999</v>
          </cell>
          <cell r="F1067">
            <v>173.26</v>
          </cell>
        </row>
        <row r="1068">
          <cell r="A1068" t="str">
            <v>001.17.03960</v>
          </cell>
          <cell r="B1068" t="str">
            <v>Fornecimento e instalação de luminária a prova de tempo, gases, vapores com corpo e rede de proteção em alumínio com difusor em vidro boro silicato rosqueado ao corpo, e lâmpada de 1x100w/127v incandescente</v>
          </cell>
          <cell r="C1068" t="str">
            <v>CJ</v>
          </cell>
          <cell r="D1068">
            <v>1</v>
          </cell>
          <cell r="E1068">
            <v>65.286600000000007</v>
          </cell>
          <cell r="F1068">
            <v>65.28</v>
          </cell>
        </row>
        <row r="1069">
          <cell r="A1069" t="str">
            <v>001.17.03980</v>
          </cell>
          <cell r="B1069" t="str">
            <v>Fornecimento e instalação de luminária a prova de tempo, gases, vapores com corpo e rede de proteção em alumínio com difusor em vidro boro silicato rosqueado ao corpo, e lâmpada de 1x160w/127v - mista</v>
          </cell>
          <cell r="C1069" t="str">
            <v>CJ</v>
          </cell>
          <cell r="D1069">
            <v>1</v>
          </cell>
          <cell r="E1069">
            <v>72.616600000000005</v>
          </cell>
          <cell r="F1069">
            <v>72.61</v>
          </cell>
        </row>
        <row r="1070">
          <cell r="A1070" t="str">
            <v>001.17.04000</v>
          </cell>
          <cell r="B1070" t="str">
            <v>Fornecimento e instalação de luminária a prova de tempo, gases, vapores com corpo e rede de proteção em alumínio com difusor em vidro boro silicato rosqueado ao corpo, e lâmpada de 1x250w/220v - mista</v>
          </cell>
          <cell r="C1070" t="str">
            <v>CJ</v>
          </cell>
          <cell r="D1070">
            <v>1</v>
          </cell>
          <cell r="E1070">
            <v>77.626599999999996</v>
          </cell>
          <cell r="F1070">
            <v>77.62</v>
          </cell>
        </row>
        <row r="1071">
          <cell r="A1071" t="str">
            <v>001.17.04020</v>
          </cell>
          <cell r="B1071" t="str">
            <v>Fornecimento e instalação de luminária a prova de tempo, gases, vapores com corpo e rede de proteção em alumínio com difusor em vidro boro silicato rosqueado ao corpo, e lâmpada de 1x250w/220v - com vapor de mercúrio e reator</v>
          </cell>
          <cell r="C1071" t="str">
            <v>CJ</v>
          </cell>
          <cell r="D1071">
            <v>1</v>
          </cell>
          <cell r="E1071">
            <v>135.20330000000001</v>
          </cell>
          <cell r="F1071">
            <v>135.19999999999999</v>
          </cell>
        </row>
        <row r="1072">
          <cell r="A1072" t="str">
            <v>001.17.04040</v>
          </cell>
          <cell r="B1072" t="str">
            <v>Fornecimento e instalação de luminária a prova de tempo gase vapores pos tipo aramoela com corpo e rede prote em alumínio com difusor de vidro boro silicato rosqueado ao corpo e com lâmpada  de 1x100w/127v incand</v>
          </cell>
          <cell r="C1072" t="str">
            <v>CJ</v>
          </cell>
          <cell r="D1072">
            <v>1</v>
          </cell>
          <cell r="E1072">
            <v>90.836600000000004</v>
          </cell>
          <cell r="F1072">
            <v>90.83</v>
          </cell>
        </row>
        <row r="1073">
          <cell r="A1073" t="str">
            <v>001.17.04060</v>
          </cell>
          <cell r="B1073" t="str">
            <v>Fornecimento e instalação de luminária a prova de tempo gase vapores pos tipo aramoela com corpo e rede prote em alumínio com difusor de vidro boro silicato rosqueado ao corpo e com lâmpada  de 1x160w/220v mista</v>
          </cell>
          <cell r="C1073" t="str">
            <v>CJ</v>
          </cell>
          <cell r="D1073">
            <v>1</v>
          </cell>
          <cell r="E1073">
            <v>98.166600000000003</v>
          </cell>
          <cell r="F1073">
            <v>98.16</v>
          </cell>
        </row>
        <row r="1074">
          <cell r="A1074" t="str">
            <v>001.17.04080</v>
          </cell>
          <cell r="B1074" t="str">
            <v>Fornecimento e instalação de luminária a prova de tempo gase vapores pos tipo aramoela com corpo e rede prote em alumínio com difusor de vidro boro silicato rosqueado ao corpo e com lâmpada  de 1x250w/220v mista</v>
          </cell>
          <cell r="C1074" t="str">
            <v>CJ</v>
          </cell>
          <cell r="D1074">
            <v>1</v>
          </cell>
          <cell r="E1074">
            <v>103.17659999999999</v>
          </cell>
          <cell r="F1074">
            <v>103.17</v>
          </cell>
        </row>
        <row r="1075">
          <cell r="A1075" t="str">
            <v>001.17.04100</v>
          </cell>
          <cell r="B1075" t="str">
            <v>Fornecimento e instalação de luminária a prova de tempo gase vapores pos tipo aramoela com corpo e rede prote em alumínio com difusor de vidro boro silicato rosqueado ao corpo e com lâmpada  de 1x250w/220v vapor de mercúrio com reator</v>
          </cell>
          <cell r="C1075" t="str">
            <v>CJ</v>
          </cell>
          <cell r="D1075">
            <v>1</v>
          </cell>
          <cell r="E1075">
            <v>160.7533</v>
          </cell>
          <cell r="F1075">
            <v>160.75</v>
          </cell>
        </row>
        <row r="1076">
          <cell r="A1076" t="str">
            <v>001.17.04120</v>
          </cell>
          <cell r="B1076" t="str">
            <v>Fornecimento e instalação de conjunto de iluminação para quadra de esportes formado por 03 projetores hermeticamente fechados para uso ao tempo fixados em cantoneira metálica de 63.5x63.5x6.4x140 mm inclusive abraçadeira, mão francesa montado em poste c</v>
          </cell>
          <cell r="C1076" t="str">
            <v>CJ</v>
          </cell>
          <cell r="D1076">
            <v>1</v>
          </cell>
          <cell r="E1076">
            <v>989.64179999999999</v>
          </cell>
          <cell r="F1076">
            <v>989.64</v>
          </cell>
        </row>
        <row r="1077">
          <cell r="A1077" t="str">
            <v>001.17.04140</v>
          </cell>
          <cell r="B1077" t="str">
            <v>Fornecimento e instalação de proj. ext. retangular c/ 01 lâmpada vapor de sódio inclusive reator e ingnitor</v>
          </cell>
          <cell r="C1077" t="str">
            <v>CJ</v>
          </cell>
          <cell r="D1077">
            <v>1</v>
          </cell>
          <cell r="E1077">
            <v>22.203299999999999</v>
          </cell>
          <cell r="F1077">
            <v>22.2</v>
          </cell>
        </row>
        <row r="1078">
          <cell r="A1078" t="str">
            <v>001.17.04160</v>
          </cell>
          <cell r="B1078" t="str">
            <v>Fornecimento e instalação de luminária - ref. monitallo - ar - 0910-01 verde delta c/ lampadas incandescente até 100w-127v-demais acessórios</v>
          </cell>
          <cell r="C1078" t="str">
            <v>CJ</v>
          </cell>
          <cell r="D1078">
            <v>1</v>
          </cell>
          <cell r="E1078">
            <v>9.3193000000000001</v>
          </cell>
          <cell r="F1078">
            <v>9.31</v>
          </cell>
        </row>
        <row r="1079">
          <cell r="A1079" t="str">
            <v>001.17.04180</v>
          </cell>
          <cell r="B1079" t="str">
            <v>Fornecimento e instalação de luminária tipo plafonier de embutir na laje c/ 1 lampada incandescente de 100w/120v c/proteção de fero e vidro inquebrável</v>
          </cell>
          <cell r="C1079" t="str">
            <v>CJ</v>
          </cell>
          <cell r="D1079">
            <v>1</v>
          </cell>
          <cell r="E1079">
            <v>11.4993</v>
          </cell>
          <cell r="F1079">
            <v>11.49</v>
          </cell>
        </row>
        <row r="1080">
          <cell r="A1080" t="str">
            <v>001.17.04200</v>
          </cell>
          <cell r="B1080" t="str">
            <v>Fornecimento e instalação de luminária mod. aw-10 da alpha equip. elet. ltda ou similar  para uma lâmpada inc. de 100 w</v>
          </cell>
          <cell r="C1080" t="str">
            <v>UN</v>
          </cell>
          <cell r="D1080">
            <v>1</v>
          </cell>
          <cell r="E1080">
            <v>27.569299999999998</v>
          </cell>
          <cell r="F1080">
            <v>27.56</v>
          </cell>
        </row>
        <row r="1081">
          <cell r="A1081" t="str">
            <v>001.17.04220</v>
          </cell>
          <cell r="B1081" t="str">
            <v>Fornecimento e instalação de luminária fluorescente tubolit caramelo duas lampadas de 20w c/ 01 reator duplo de 20w-127v-60hz de afp e pr demais acessórios</v>
          </cell>
          <cell r="C1081" t="str">
            <v>CJ</v>
          </cell>
          <cell r="D1081">
            <v>1</v>
          </cell>
          <cell r="E1081">
            <v>49.704000000000001</v>
          </cell>
          <cell r="F1081">
            <v>49.7</v>
          </cell>
        </row>
        <row r="1082">
          <cell r="A1082" t="str">
            <v>001.17.04240</v>
          </cell>
          <cell r="B1082" t="str">
            <v>Fornecimento e instalação de luminária tubular fina sistema contínuo c/ 01 lâmpada fluorescente e reator eletrônico afp/pr inclusive conexões (uniões, curvas, etc.), 1x40 w</v>
          </cell>
          <cell r="C1082" t="str">
            <v>UN</v>
          </cell>
          <cell r="D1082">
            <v>1</v>
          </cell>
          <cell r="E1082">
            <v>65.836600000000004</v>
          </cell>
          <cell r="F1082">
            <v>65.83</v>
          </cell>
        </row>
        <row r="1083">
          <cell r="A1083" t="str">
            <v>001.17.04260</v>
          </cell>
          <cell r="B1083" t="str">
            <v>Fornecimento e instalação de luminária denom. cris de 15w/127v ref. 11014 c/ lâmpada 15w-127v</v>
          </cell>
          <cell r="C1083" t="str">
            <v>CJ</v>
          </cell>
          <cell r="D1083">
            <v>1</v>
          </cell>
          <cell r="E1083">
            <v>26.189299999999999</v>
          </cell>
          <cell r="F1083">
            <v>26.18</v>
          </cell>
        </row>
        <row r="1084">
          <cell r="A1084" t="str">
            <v>001.17.04280</v>
          </cell>
          <cell r="B1084" t="str">
            <v>Fornecimento e instalação de conjunto iluminação pública formado por 02 luminárias fechadas (02 pétalas) mod. hrc 612 philips ou similar com suporte zxp 613, lâmpada de vapor de mercúrio 250 w e reator afp, montado em poste de altura 10 m fixado em base</v>
          </cell>
          <cell r="C1084" t="str">
            <v>CJ</v>
          </cell>
          <cell r="D1084">
            <v>1</v>
          </cell>
          <cell r="E1084">
            <v>987.58910000000003</v>
          </cell>
          <cell r="F1084">
            <v>987.58</v>
          </cell>
        </row>
        <row r="1085">
          <cell r="A1085" t="str">
            <v>001.17.04300</v>
          </cell>
          <cell r="B1085" t="str">
            <v>Fornecimento e instalaçãod e luminária incandescente de embutir 1x60w, marca claro ou similar</v>
          </cell>
          <cell r="C1085" t="str">
            <v>UN</v>
          </cell>
          <cell r="D1085">
            <v>1</v>
          </cell>
          <cell r="E1085">
            <v>12.109299999999999</v>
          </cell>
          <cell r="F1085">
            <v>12.1</v>
          </cell>
        </row>
        <row r="1086">
          <cell r="A1086" t="str">
            <v>001.17.04320</v>
          </cell>
          <cell r="B1086" t="str">
            <v>Fornecimento e instalação de luminária tipo spot 1x60w, marca clarão ou similar</v>
          </cell>
          <cell r="C1086" t="str">
            <v>UN</v>
          </cell>
          <cell r="D1086">
            <v>1</v>
          </cell>
          <cell r="E1086">
            <v>15.8393</v>
          </cell>
          <cell r="F1086">
            <v>15.83</v>
          </cell>
        </row>
        <row r="1087">
          <cell r="A1087" t="str">
            <v>001.17.04340</v>
          </cell>
          <cell r="B1087" t="str">
            <v>Fornecimento e instalação de luminária bloco autônomo de iluminação de emergência com 2 projetores</v>
          </cell>
          <cell r="C1087" t="str">
            <v>UN</v>
          </cell>
          <cell r="D1087">
            <v>1</v>
          </cell>
          <cell r="E1087">
            <v>153.61840000000001</v>
          </cell>
          <cell r="F1087">
            <v>153.61000000000001</v>
          </cell>
        </row>
        <row r="1088">
          <cell r="A1088" t="str">
            <v>001.17.04360</v>
          </cell>
          <cell r="B1088" t="str">
            <v>Fornecimento e instalação de lâmpada vapor de sódio 250w</v>
          </cell>
          <cell r="C1088" t="str">
            <v>UN</v>
          </cell>
          <cell r="D1088">
            <v>1</v>
          </cell>
          <cell r="E1088">
            <v>37.559199999999997</v>
          </cell>
          <cell r="F1088">
            <v>37.549999999999997</v>
          </cell>
        </row>
        <row r="1089">
          <cell r="A1089" t="str">
            <v>001.17.04380</v>
          </cell>
          <cell r="B1089" t="str">
            <v>Fornecimento e instalação de lâmpada fluorescente pl com reator - 25w/127v</v>
          </cell>
          <cell r="C1089" t="str">
            <v>UN</v>
          </cell>
          <cell r="D1089">
            <v>1</v>
          </cell>
          <cell r="E1089">
            <v>14.181800000000001</v>
          </cell>
          <cell r="F1089">
            <v>14.18</v>
          </cell>
        </row>
        <row r="1090">
          <cell r="A1090" t="str">
            <v>001.17.04400</v>
          </cell>
          <cell r="B1090" t="str">
            <v>Fornecimento e instalação de lâmpada mista 160w/220v</v>
          </cell>
          <cell r="C1090" t="str">
            <v>UN</v>
          </cell>
          <cell r="D1090">
            <v>1</v>
          </cell>
          <cell r="E1090">
            <v>9.1417999999999999</v>
          </cell>
          <cell r="F1090">
            <v>9.14</v>
          </cell>
        </row>
        <row r="1091">
          <cell r="A1091" t="str">
            <v>001.17.04420</v>
          </cell>
          <cell r="B1091" t="str">
            <v>Fornecimento e instalação de lâmpada mista 250w/220v</v>
          </cell>
          <cell r="C1091" t="str">
            <v>UN</v>
          </cell>
          <cell r="D1091">
            <v>1</v>
          </cell>
          <cell r="E1091">
            <v>14.1518</v>
          </cell>
          <cell r="F1091">
            <v>14.15</v>
          </cell>
        </row>
        <row r="1092">
          <cell r="A1092" t="str">
            <v>001.17.04440</v>
          </cell>
          <cell r="B1092" t="str">
            <v>Fornecimento e instalação de lâmpada mista 500w/220v</v>
          </cell>
          <cell r="C1092" t="str">
            <v>UN</v>
          </cell>
          <cell r="D1092">
            <v>1</v>
          </cell>
          <cell r="E1092">
            <v>26.876899999999999</v>
          </cell>
          <cell r="F1092">
            <v>26.87</v>
          </cell>
        </row>
        <row r="1093">
          <cell r="A1093" t="str">
            <v>001.17.04460</v>
          </cell>
          <cell r="B1093" t="str">
            <v>Fornecimento e instalação de lâmpada hospitalar p/ sala cirurgica "seyalitica" 250w/220v</v>
          </cell>
          <cell r="C1093" t="str">
            <v>UN</v>
          </cell>
          <cell r="D1093">
            <v>1</v>
          </cell>
          <cell r="E1093">
            <v>31.559200000000001</v>
          </cell>
          <cell r="F1093">
            <v>31.55</v>
          </cell>
        </row>
        <row r="1094">
          <cell r="A1094" t="str">
            <v>001.17.04480</v>
          </cell>
          <cell r="B1094" t="str">
            <v>Fornecimento e instalação de lâmpada a vapor de mercúrio de alta pressão 400 w</v>
          </cell>
          <cell r="C1094" t="str">
            <v>UN</v>
          </cell>
          <cell r="D1094">
            <v>1</v>
          </cell>
          <cell r="E1094">
            <v>28.199200000000001</v>
          </cell>
          <cell r="F1094">
            <v>28.19</v>
          </cell>
        </row>
        <row r="1095">
          <cell r="A1095" t="str">
            <v>001.17.04500</v>
          </cell>
          <cell r="B1095" t="str">
            <v>Fornecimento e instalação de lâmpada incandescente 60 w</v>
          </cell>
          <cell r="C1095" t="str">
            <v>UN</v>
          </cell>
          <cell r="D1095">
            <v>1</v>
          </cell>
          <cell r="E1095">
            <v>1.4918</v>
          </cell>
          <cell r="F1095">
            <v>1.49</v>
          </cell>
        </row>
        <row r="1096">
          <cell r="A1096" t="str">
            <v>001.17.04520</v>
          </cell>
          <cell r="B1096" t="str">
            <v>Fornecimento e instalação de lâmpada incandescente 100 w</v>
          </cell>
          <cell r="C1096" t="str">
            <v>UN</v>
          </cell>
          <cell r="D1096">
            <v>1</v>
          </cell>
          <cell r="E1096">
            <v>1.8118000000000001</v>
          </cell>
          <cell r="F1096">
            <v>1.81</v>
          </cell>
        </row>
        <row r="1097">
          <cell r="A1097" t="str">
            <v>001.17.04540</v>
          </cell>
          <cell r="B1097" t="str">
            <v>Fornecimento e instalação de lâmpada incandescente 150 w</v>
          </cell>
          <cell r="C1097" t="str">
            <v>UN</v>
          </cell>
          <cell r="D1097">
            <v>1</v>
          </cell>
          <cell r="E1097">
            <v>2.2618</v>
          </cell>
          <cell r="F1097">
            <v>2.2599999999999998</v>
          </cell>
        </row>
        <row r="1098">
          <cell r="A1098" t="str">
            <v>001.17.04560</v>
          </cell>
          <cell r="B1098" t="str">
            <v>Fornecimento e instalação de lâmpada incandescente 200 w</v>
          </cell>
          <cell r="C1098" t="str">
            <v>UN</v>
          </cell>
          <cell r="D1098">
            <v>1</v>
          </cell>
          <cell r="E1098">
            <v>2.8818000000000001</v>
          </cell>
          <cell r="F1098">
            <v>2.88</v>
          </cell>
        </row>
        <row r="1099">
          <cell r="A1099" t="str">
            <v>001.17.04580</v>
          </cell>
          <cell r="B1099" t="str">
            <v>Fornecimento e instalação de lâmpada incandescente 20 w</v>
          </cell>
          <cell r="C1099" t="str">
            <v>UN</v>
          </cell>
          <cell r="D1099">
            <v>1</v>
          </cell>
          <cell r="E1099">
            <v>3.8917999999999999</v>
          </cell>
          <cell r="F1099">
            <v>3.89</v>
          </cell>
        </row>
        <row r="1100">
          <cell r="A1100" t="str">
            <v>001.17.04600</v>
          </cell>
          <cell r="B1100" t="str">
            <v>Fornecimento e instalação de lâmpada incandescente 40 w</v>
          </cell>
          <cell r="C1100" t="str">
            <v>UN</v>
          </cell>
          <cell r="D1100">
            <v>1</v>
          </cell>
          <cell r="E1100">
            <v>3.8917999999999999</v>
          </cell>
          <cell r="F1100">
            <v>3.89</v>
          </cell>
        </row>
        <row r="1101">
          <cell r="A1101" t="str">
            <v>001.17.04620</v>
          </cell>
          <cell r="B1101" t="str">
            <v>Fornecimento e instalação de lâmpada incandescente 65 w</v>
          </cell>
          <cell r="C1101" t="str">
            <v>UN</v>
          </cell>
          <cell r="D1101">
            <v>1</v>
          </cell>
          <cell r="E1101">
            <v>5.4618000000000002</v>
          </cell>
          <cell r="F1101">
            <v>5.46</v>
          </cell>
        </row>
        <row r="1102">
          <cell r="A1102" t="str">
            <v>001.17.04640</v>
          </cell>
          <cell r="B1102" t="str">
            <v>Fornecimento e instalação de lâmpada incandescente 105 w</v>
          </cell>
          <cell r="C1102" t="str">
            <v>UN</v>
          </cell>
          <cell r="D1102">
            <v>1</v>
          </cell>
          <cell r="E1102">
            <v>5.4618000000000002</v>
          </cell>
          <cell r="F1102">
            <v>5.46</v>
          </cell>
        </row>
        <row r="1103">
          <cell r="A1103" t="str">
            <v>001.17.04660</v>
          </cell>
          <cell r="B1103" t="str">
            <v>Fornecimento e instalação de soquete de porcelana para lâmpada incandescente</v>
          </cell>
          <cell r="C1103" t="str">
            <v>UN</v>
          </cell>
          <cell r="D1103">
            <v>1</v>
          </cell>
          <cell r="E1103">
            <v>2.1537000000000002</v>
          </cell>
          <cell r="F1103">
            <v>2.15</v>
          </cell>
        </row>
        <row r="1104">
          <cell r="A1104" t="str">
            <v>001.17.04680</v>
          </cell>
          <cell r="B1104" t="str">
            <v>Fornecimento e instalação de baquelite s/ chave p/ lâmpada incandescente</v>
          </cell>
          <cell r="C1104" t="str">
            <v>UN</v>
          </cell>
          <cell r="D1104">
            <v>1</v>
          </cell>
          <cell r="E1104">
            <v>2.1937000000000002</v>
          </cell>
          <cell r="F1104">
            <v>2.19</v>
          </cell>
        </row>
        <row r="1105">
          <cell r="A1105" t="str">
            <v>001.17.04700</v>
          </cell>
          <cell r="B1105" t="str">
            <v>Fornecimento e instalação de baquelite c/ chave p/ lâmpada incandescente</v>
          </cell>
          <cell r="C1105" t="str">
            <v>UN</v>
          </cell>
          <cell r="D1105">
            <v>1</v>
          </cell>
          <cell r="E1105">
            <v>2.6837</v>
          </cell>
          <cell r="F1105">
            <v>2.68</v>
          </cell>
        </row>
        <row r="1106">
          <cell r="A1106" t="str">
            <v>001.17.04720</v>
          </cell>
          <cell r="B1106" t="str">
            <v>Fornecimento e instalação de soquete p/ lâmpada fluorescente</v>
          </cell>
          <cell r="C1106" t="str">
            <v>UN</v>
          </cell>
          <cell r="D1106">
            <v>1</v>
          </cell>
          <cell r="E1106">
            <v>2.2353000000000001</v>
          </cell>
          <cell r="F1106">
            <v>2.23</v>
          </cell>
        </row>
        <row r="1107">
          <cell r="A1107" t="str">
            <v>001.17.04740</v>
          </cell>
          <cell r="B1107" t="str">
            <v>Fornecimento e instalação de soquete de porcelana 30 x 30</v>
          </cell>
          <cell r="C1107" t="str">
            <v>UN</v>
          </cell>
          <cell r="D1107">
            <v>1</v>
          </cell>
          <cell r="E1107">
            <v>1.1236999999999999</v>
          </cell>
          <cell r="F1107">
            <v>1.1200000000000001</v>
          </cell>
        </row>
        <row r="1108">
          <cell r="A1108" t="str">
            <v>001.17.04760</v>
          </cell>
          <cell r="B1108" t="str">
            <v>Fornecimento e instalação de soquete de porcelana com polo externo</v>
          </cell>
          <cell r="C1108" t="str">
            <v>UN</v>
          </cell>
          <cell r="D1108">
            <v>1</v>
          </cell>
          <cell r="E1108">
            <v>1.6353</v>
          </cell>
          <cell r="F1108">
            <v>1.63</v>
          </cell>
        </row>
        <row r="1109">
          <cell r="A1109" t="str">
            <v>001.17.04780</v>
          </cell>
          <cell r="B1109" t="str">
            <v>Fornecimento e instalação de roldana de plástico c/ parafuso p/ fixar em madeira de 1/2 pol.</v>
          </cell>
          <cell r="C1109" t="str">
            <v>UN</v>
          </cell>
          <cell r="D1109">
            <v>1</v>
          </cell>
          <cell r="E1109">
            <v>1.0737000000000001</v>
          </cell>
          <cell r="F1109">
            <v>1.07</v>
          </cell>
        </row>
        <row r="1110">
          <cell r="A1110" t="str">
            <v>001.17.04800</v>
          </cell>
          <cell r="B1110" t="str">
            <v>Fornecimento e instalação de roldana de plástico c/ parafuso p/ fixar em madeira de 3/4 pol.</v>
          </cell>
          <cell r="C1110" t="str">
            <v>UN</v>
          </cell>
          <cell r="D1110">
            <v>1</v>
          </cell>
          <cell r="E1110">
            <v>1.0936999999999999</v>
          </cell>
          <cell r="F1110">
            <v>1.0900000000000001</v>
          </cell>
        </row>
        <row r="1111">
          <cell r="A1111" t="str">
            <v>001.17.04820</v>
          </cell>
          <cell r="B1111" t="str">
            <v>Fornecimento e instalação de braçadeira 3/4" p/ eletroduto</v>
          </cell>
          <cell r="C1111" t="str">
            <v>UN</v>
          </cell>
          <cell r="D1111">
            <v>1</v>
          </cell>
          <cell r="E1111">
            <v>1.1236999999999999</v>
          </cell>
          <cell r="F1111">
            <v>1.1200000000000001</v>
          </cell>
        </row>
        <row r="1112">
          <cell r="A1112" t="str">
            <v>001.17.04840</v>
          </cell>
          <cell r="B1112" t="str">
            <v>Fornecimento e instalação de braçadeira 1" p/ eletroduto</v>
          </cell>
          <cell r="C1112" t="str">
            <v>UN</v>
          </cell>
          <cell r="D1112">
            <v>1</v>
          </cell>
          <cell r="E1112">
            <v>1.6853</v>
          </cell>
          <cell r="F1112">
            <v>1.68</v>
          </cell>
        </row>
        <row r="1113">
          <cell r="A1113" t="str">
            <v>001.17.04860</v>
          </cell>
          <cell r="B1113" t="str">
            <v>Fornecimento e instalação de braçadeira 1/2" p/ eletroduto</v>
          </cell>
          <cell r="C1113" t="str">
            <v>UN</v>
          </cell>
          <cell r="D1113">
            <v>1</v>
          </cell>
          <cell r="E1113">
            <v>1.1236999999999999</v>
          </cell>
          <cell r="F1113">
            <v>1.1200000000000001</v>
          </cell>
        </row>
        <row r="1114">
          <cell r="A1114" t="str">
            <v>001.17.04880</v>
          </cell>
          <cell r="B1114" t="str">
            <v>Fornecimento e instalação de braçadeira 2" p/ eletroduto</v>
          </cell>
          <cell r="C1114" t="str">
            <v>UN</v>
          </cell>
          <cell r="D1114">
            <v>1</v>
          </cell>
          <cell r="E1114">
            <v>2.2974000000000001</v>
          </cell>
          <cell r="F1114">
            <v>2.29</v>
          </cell>
        </row>
        <row r="1115">
          <cell r="A1115" t="str">
            <v>001.17.04900</v>
          </cell>
          <cell r="B1115" t="str">
            <v>Fornecimento e instalação de braçadeira p/ eletroduto tipo unha de pvc, c/01 parafuso de d=25 mm (3/4")</v>
          </cell>
          <cell r="C1115" t="str">
            <v>UN</v>
          </cell>
          <cell r="D1115">
            <v>1</v>
          </cell>
          <cell r="E1115">
            <v>1.4237</v>
          </cell>
          <cell r="F1115">
            <v>1.42</v>
          </cell>
        </row>
        <row r="1116">
          <cell r="A1116" t="str">
            <v>001.17.04920</v>
          </cell>
          <cell r="B1116" t="str">
            <v>Fornecimento e instalação de reator convencional 20w</v>
          </cell>
          <cell r="C1116" t="str">
            <v>UN</v>
          </cell>
          <cell r="D1116">
            <v>1</v>
          </cell>
          <cell r="E1116">
            <v>6.3574000000000002</v>
          </cell>
          <cell r="F1116">
            <v>6.35</v>
          </cell>
        </row>
        <row r="1117">
          <cell r="A1117" t="str">
            <v>001.17.04940</v>
          </cell>
          <cell r="B1117" t="str">
            <v>Fornecimento e instalação de reator convencional 40w</v>
          </cell>
          <cell r="C1117" t="str">
            <v>UN</v>
          </cell>
          <cell r="D1117">
            <v>1</v>
          </cell>
          <cell r="E1117">
            <v>12.837400000000001</v>
          </cell>
          <cell r="F1117">
            <v>12.83</v>
          </cell>
        </row>
        <row r="1118">
          <cell r="A1118" t="str">
            <v>001.17.04960</v>
          </cell>
          <cell r="B1118" t="str">
            <v>Fornecimento e instalação de reator convencional 65w</v>
          </cell>
          <cell r="C1118" t="str">
            <v>UN</v>
          </cell>
          <cell r="D1118">
            <v>1</v>
          </cell>
          <cell r="E1118">
            <v>15.0474</v>
          </cell>
          <cell r="F1118">
            <v>15.04</v>
          </cell>
        </row>
        <row r="1119">
          <cell r="A1119" t="str">
            <v>001.17.04980</v>
          </cell>
          <cell r="B1119" t="str">
            <v>Fornecimento e instalação de reator convencional 105w</v>
          </cell>
          <cell r="C1119" t="str">
            <v>UN</v>
          </cell>
          <cell r="D1119">
            <v>1</v>
          </cell>
          <cell r="E1119">
            <v>37.367400000000004</v>
          </cell>
          <cell r="F1119">
            <v>37.36</v>
          </cell>
        </row>
        <row r="1120">
          <cell r="A1120" t="str">
            <v>001.17.05000</v>
          </cell>
          <cell r="B1120" t="str">
            <v>Fornecimento e instalação de reator rvm para lampada vapor de mercurio 250 w</v>
          </cell>
          <cell r="C1120" t="str">
            <v>UN</v>
          </cell>
          <cell r="D1120">
            <v>1</v>
          </cell>
          <cell r="E1120">
            <v>57.6066</v>
          </cell>
          <cell r="F1120">
            <v>57.6</v>
          </cell>
        </row>
        <row r="1121">
          <cell r="A1121" t="str">
            <v>001.17.05020</v>
          </cell>
          <cell r="B1121" t="str">
            <v>Fornecimento e instalação de reator rvm 400b26 da philips</v>
          </cell>
          <cell r="C1121" t="str">
            <v>UN</v>
          </cell>
          <cell r="D1121">
            <v>1</v>
          </cell>
          <cell r="E1121">
            <v>90.436599999999999</v>
          </cell>
          <cell r="F1121">
            <v>90.43</v>
          </cell>
        </row>
        <row r="1122">
          <cell r="A1122" t="str">
            <v>001.17.05040</v>
          </cell>
          <cell r="B1122" t="str">
            <v>Fornecimento e instalação de reator simples partida rápida 20w/110v</v>
          </cell>
          <cell r="C1122" t="str">
            <v>UN</v>
          </cell>
          <cell r="D1122">
            <v>1</v>
          </cell>
          <cell r="E1122">
            <v>12.9474</v>
          </cell>
          <cell r="F1122">
            <v>12.94</v>
          </cell>
        </row>
        <row r="1123">
          <cell r="A1123" t="str">
            <v>001.17.05060</v>
          </cell>
          <cell r="B1123" t="str">
            <v>Fornecimento e instalação de reator simples partida rápida 40w/110v</v>
          </cell>
          <cell r="C1123" t="str">
            <v>UN</v>
          </cell>
          <cell r="D1123">
            <v>1</v>
          </cell>
          <cell r="E1123">
            <v>20.577400000000001</v>
          </cell>
          <cell r="F1123">
            <v>20.57</v>
          </cell>
        </row>
        <row r="1124">
          <cell r="A1124" t="str">
            <v>001.17.05080</v>
          </cell>
          <cell r="B1124" t="str">
            <v>Fornecimento e instalação de reator duplo partida rápida 20w/110v</v>
          </cell>
          <cell r="C1124" t="str">
            <v>UN</v>
          </cell>
          <cell r="D1124">
            <v>1</v>
          </cell>
          <cell r="E1124">
            <v>37.4011</v>
          </cell>
          <cell r="F1124">
            <v>37.4</v>
          </cell>
        </row>
        <row r="1125">
          <cell r="A1125" t="str">
            <v>001.17.05100</v>
          </cell>
          <cell r="B1125" t="str">
            <v>Fornecimento e instalação de reator duplo partida rápida 40w/110v para lampada fluorescente</v>
          </cell>
          <cell r="C1125" t="str">
            <v>UN</v>
          </cell>
          <cell r="D1125">
            <v>1</v>
          </cell>
          <cell r="E1125">
            <v>37.4011</v>
          </cell>
          <cell r="F1125">
            <v>37.4</v>
          </cell>
        </row>
        <row r="1126">
          <cell r="A1126" t="str">
            <v>001.17.05120</v>
          </cell>
          <cell r="B1126" t="str">
            <v>Fornecimento e instalação de reator simples partida rápida 20w/220v</v>
          </cell>
          <cell r="C1126" t="str">
            <v>UN</v>
          </cell>
          <cell r="D1126">
            <v>1</v>
          </cell>
          <cell r="E1126">
            <v>12.9474</v>
          </cell>
          <cell r="F1126">
            <v>12.94</v>
          </cell>
        </row>
        <row r="1127">
          <cell r="A1127" t="str">
            <v>001.17.05140</v>
          </cell>
          <cell r="B1127" t="str">
            <v>Fornecimento e instalaçao de reator simples partida rápida 40w/220v</v>
          </cell>
          <cell r="C1127" t="str">
            <v>UN</v>
          </cell>
          <cell r="D1127">
            <v>1</v>
          </cell>
          <cell r="E1127">
            <v>20.577400000000001</v>
          </cell>
          <cell r="F1127">
            <v>20.57</v>
          </cell>
        </row>
        <row r="1128">
          <cell r="A1128" t="str">
            <v>001.17.05160</v>
          </cell>
          <cell r="B1128" t="str">
            <v>Fornecimento e instalação de reator duplo partida rápida 20w/220v</v>
          </cell>
          <cell r="C1128" t="str">
            <v>UN</v>
          </cell>
          <cell r="D1128">
            <v>1</v>
          </cell>
          <cell r="E1128">
            <v>21.601099999999999</v>
          </cell>
          <cell r="F1128">
            <v>21.6</v>
          </cell>
        </row>
        <row r="1129">
          <cell r="A1129" t="str">
            <v>001.17.05180</v>
          </cell>
          <cell r="B1129" t="str">
            <v>Fornecimento e instalação de reator duplo partida rápida 40w/220v</v>
          </cell>
          <cell r="C1129" t="str">
            <v>UN</v>
          </cell>
          <cell r="D1129">
            <v>1</v>
          </cell>
          <cell r="E1129">
            <v>34.751100000000001</v>
          </cell>
          <cell r="F1129">
            <v>34.75</v>
          </cell>
        </row>
        <row r="1130">
          <cell r="A1130" t="str">
            <v>001.17.05200</v>
          </cell>
          <cell r="B1130" t="str">
            <v>Fornecimento e instalação de braço em tubo de aço galvanizado a fogo para fixar em poste por meio de braçadeira diâm. ext. de 48 mm distância poste/luminária de1300 mm</v>
          </cell>
          <cell r="C1130" t="str">
            <v>UN</v>
          </cell>
          <cell r="D1130">
            <v>1</v>
          </cell>
          <cell r="E1130">
            <v>33.148400000000002</v>
          </cell>
          <cell r="F1130">
            <v>33.14</v>
          </cell>
        </row>
        <row r="1131">
          <cell r="A1131" t="str">
            <v>001.17.05220</v>
          </cell>
          <cell r="B1131" t="str">
            <v>Fornecimento e instalação de braço em tubo de aço galvanizado a fogo para fixar em poste por meio de braçadeira diâm. ext. de 48 mm distância poste/luminária de 1500 mm</v>
          </cell>
          <cell r="C1131" t="str">
            <v>UN</v>
          </cell>
          <cell r="D1131">
            <v>1</v>
          </cell>
          <cell r="E1131">
            <v>52.118400000000001</v>
          </cell>
          <cell r="F1131">
            <v>52.11</v>
          </cell>
        </row>
        <row r="1132">
          <cell r="A1132" t="str">
            <v>001.17.05240</v>
          </cell>
          <cell r="B1132" t="str">
            <v>Fornecimento e instalação de braço em tubo de aço galvanizado a fogo para fixar em poste por meio de braçadeira diâm. ext. de 48 mm distância poste/luminária de 2000 mm</v>
          </cell>
          <cell r="C1132" t="str">
            <v>UN</v>
          </cell>
          <cell r="D1132">
            <v>1</v>
          </cell>
          <cell r="E1132">
            <v>51.438400000000001</v>
          </cell>
          <cell r="F1132">
            <v>51.43</v>
          </cell>
        </row>
        <row r="1133">
          <cell r="A1133" t="str">
            <v>001.17.05260</v>
          </cell>
          <cell r="B1133" t="str">
            <v>Fornecimento e instalação de braço em tubo de aço galvanizado a fogo para fixar em poste por meio de braçadeira diâm. ext. de 48 mm distância poste/luminária de 2500 mm</v>
          </cell>
          <cell r="C1133" t="str">
            <v>UN</v>
          </cell>
          <cell r="D1133">
            <v>1</v>
          </cell>
          <cell r="E1133">
            <v>61.188400000000001</v>
          </cell>
          <cell r="F1133">
            <v>61.18</v>
          </cell>
        </row>
        <row r="1134">
          <cell r="A1134" t="str">
            <v>001.17.05280</v>
          </cell>
          <cell r="B1134" t="str">
            <v>Fornecimento e instalação de braçadeira em chapa de ferro galvanizado a fogo para fixação de braço em poste circular inclusive parafuso, diam 150.00 a 165.00mm</v>
          </cell>
          <cell r="C1134" t="str">
            <v>UN</v>
          </cell>
          <cell r="D1134">
            <v>1</v>
          </cell>
          <cell r="E1134">
            <v>11.308400000000001</v>
          </cell>
          <cell r="F1134">
            <v>11.3</v>
          </cell>
        </row>
        <row r="1135">
          <cell r="A1135" t="str">
            <v>001.17.05300</v>
          </cell>
          <cell r="B1135" t="str">
            <v>Fornecimento e instalação de braçadeira em chapa de ferro galvanizado a fogo para fixação de braço em poste circular inclusive parafuso, diam 165.00 a 180.00mm</v>
          </cell>
          <cell r="C1135" t="str">
            <v>UN</v>
          </cell>
          <cell r="D1135">
            <v>1</v>
          </cell>
          <cell r="E1135">
            <v>11.7384</v>
          </cell>
          <cell r="F1135">
            <v>11.73</v>
          </cell>
        </row>
        <row r="1136">
          <cell r="A1136" t="str">
            <v>001.17.05320</v>
          </cell>
          <cell r="B1136" t="str">
            <v>Fornecimento e instalação de braçadeira em chapa de ferro galvanizado a fogo para fixação de braço em poste circular inclusive parafuso, diam 180.00 a 200.00mm</v>
          </cell>
          <cell r="C1136" t="str">
            <v>UN</v>
          </cell>
          <cell r="D1136">
            <v>1</v>
          </cell>
          <cell r="E1136">
            <v>12.2384</v>
          </cell>
          <cell r="F1136">
            <v>12.23</v>
          </cell>
        </row>
        <row r="1137">
          <cell r="A1137" t="str">
            <v>001.17.05340</v>
          </cell>
          <cell r="B1137" t="str">
            <v>Fornecimento e instalação de poste circular cônico para luminária externa em tubo de aço pintado com zarcão sem janela fixado em base de concreto diâm.da ext. 58mm tipo reto com altura e base de fixação de 3360mm / 800mm</v>
          </cell>
          <cell r="C1137" t="str">
            <v>UN</v>
          </cell>
          <cell r="D1137">
            <v>1</v>
          </cell>
          <cell r="E1137">
            <v>132.6327</v>
          </cell>
          <cell r="F1137">
            <v>132.63</v>
          </cell>
        </row>
        <row r="1138">
          <cell r="A1138" t="str">
            <v>001.17.05360</v>
          </cell>
          <cell r="B1138" t="str">
            <v>Fornecimento e instalação de poste circular cônico para luminária externa em tubo de aço pintado com zarcão sem janela fixado em base de concreto diâm.da ext. 58mm tipo reto com altura e base de fixação de 5320mm / 1000mm</v>
          </cell>
          <cell r="C1138" t="str">
            <v>UN</v>
          </cell>
          <cell r="D1138">
            <v>1</v>
          </cell>
          <cell r="E1138">
            <v>206.5027</v>
          </cell>
          <cell r="F1138">
            <v>206.5</v>
          </cell>
        </row>
        <row r="1139">
          <cell r="A1139" t="str">
            <v>001.17.05380</v>
          </cell>
          <cell r="B1139" t="str">
            <v>Fornecimento e instalação de poste circular cônico para luminária externa em tubo de aço pintado com zarcão sem janela fixado em base de concreto diâm.da ext. 58mm tipo reto com altura e base de fixação de 6220mm / 1100mm</v>
          </cell>
          <cell r="C1139" t="str">
            <v>UN</v>
          </cell>
          <cell r="D1139">
            <v>1</v>
          </cell>
          <cell r="E1139">
            <v>256.50450000000001</v>
          </cell>
          <cell r="F1139">
            <v>256.5</v>
          </cell>
        </row>
        <row r="1140">
          <cell r="A1140" t="str">
            <v>001.17.05400</v>
          </cell>
          <cell r="B1140" t="str">
            <v>Fornecimento e instalação de poste circular cônico para luminária externa em tubo de aço pintado com zarcão sem janela fixado em base de concreto diâm.da ext. 58mm tipo reto com altura e base de fixação de 8180mm / 1300mm</v>
          </cell>
          <cell r="C1140" t="str">
            <v>UN</v>
          </cell>
          <cell r="D1140">
            <v>1</v>
          </cell>
          <cell r="E1140">
            <v>360.40010000000001</v>
          </cell>
          <cell r="F1140">
            <v>360.4</v>
          </cell>
        </row>
        <row r="1141">
          <cell r="A1141" t="str">
            <v>001.17.05420</v>
          </cell>
          <cell r="B1141" t="str">
            <v>Fornecimento e instalação de poste circular cônico para luminária externa em tubo de aço pintado com zarcão sem janela fixado em base de concreto diâm.da ext. 58mm tipo reto com altura e base de fixação de 10140mm / 1500mm</v>
          </cell>
          <cell r="C1141" t="str">
            <v>UN</v>
          </cell>
          <cell r="D1141">
            <v>1</v>
          </cell>
          <cell r="E1141">
            <v>440.47579999999999</v>
          </cell>
          <cell r="F1141">
            <v>440.47</v>
          </cell>
        </row>
        <row r="1142">
          <cell r="A1142" t="str">
            <v>001.17.05440</v>
          </cell>
          <cell r="B1142" t="str">
            <v>Fornecimento e instalação de poste circular cônico para luminária externa em tubo de aço pintado com zarcão sem janela fixado em base de concreto diâm.da ext. 58mm tipo curvo com altura e base de fixação de 6220mm / 1250mm</v>
          </cell>
          <cell r="C1142" t="str">
            <v>UN</v>
          </cell>
          <cell r="D1142">
            <v>1</v>
          </cell>
          <cell r="E1142">
            <v>260.82900000000001</v>
          </cell>
          <cell r="F1142">
            <v>260.82</v>
          </cell>
        </row>
        <row r="1143">
          <cell r="A1143" t="str">
            <v>001.17.05460</v>
          </cell>
          <cell r="B1143" t="str">
            <v>Fornecimento e instalação de poste circular cônico para luminária externa em tubo de aço pintado com zarcão sem janela fixado em base de concreto diâm.da ext. 58mm tipo curvo com altura e base de fixação de 7280mm / 1350mm</v>
          </cell>
          <cell r="C1143" t="str">
            <v>UN</v>
          </cell>
          <cell r="D1143">
            <v>1</v>
          </cell>
          <cell r="E1143">
            <v>304.5421</v>
          </cell>
          <cell r="F1143">
            <v>304.54000000000002</v>
          </cell>
        </row>
        <row r="1144">
          <cell r="A1144" t="str">
            <v>001.17.05480</v>
          </cell>
          <cell r="B1144" t="str">
            <v>Fornecimento e instalação de poste circular cônico para luminária externa em tubo de aço pintado com zarcão sem janela fixado em base de concreto diâm.da ext. 58mm tipo curvo com altura e base de fixação de 9240mm / 1550mm</v>
          </cell>
          <cell r="C1144" t="str">
            <v>UN</v>
          </cell>
          <cell r="D1144">
            <v>1</v>
          </cell>
          <cell r="E1144">
            <v>391.04</v>
          </cell>
          <cell r="F1144">
            <v>391.04</v>
          </cell>
        </row>
        <row r="1145">
          <cell r="A1145" t="str">
            <v>001.17.05500</v>
          </cell>
          <cell r="B1145" t="str">
            <v>Fornecimento e instalação de poste circular cônico para luminária externa em tubo de aço pintado com zarcão sem janela fixado em base de concreto diâm.da ext. 58mm tipo curvo com altura e base de fixação de 10140mm / 1650mm</v>
          </cell>
          <cell r="C1145" t="str">
            <v>UN</v>
          </cell>
          <cell r="D1145">
            <v>1</v>
          </cell>
          <cell r="E1145">
            <v>438.24590000000001</v>
          </cell>
          <cell r="F1145">
            <v>438.24</v>
          </cell>
        </row>
        <row r="1146">
          <cell r="A1146" t="str">
            <v>001.17.05520</v>
          </cell>
          <cell r="B1146" t="str">
            <v>Fornecimento e instalação de poste circular cônico para luminária externa em tubo de aço pintado com zarcão sem janela fixado em base de concreto diâm.da ext. 58mm tipo duplo curvo com parte superior desmont  c/ altura e base de fixação de 6220mm / 1250</v>
          </cell>
          <cell r="C1146" t="str">
            <v>UN</v>
          </cell>
          <cell r="D1146">
            <v>1</v>
          </cell>
          <cell r="E1146">
            <v>311.42910000000001</v>
          </cell>
          <cell r="F1146">
            <v>311.42</v>
          </cell>
        </row>
        <row r="1147">
          <cell r="A1147" t="str">
            <v>001.17.05540</v>
          </cell>
          <cell r="B1147" t="str">
            <v>Fornecimento e instalação de poste circular cônico para luminária externa em tubo de aço pintado com zarcão sem janela fixado em base de concreto diâm.da ext. 58mm tipo duplo curvro com parte superior desmont c/ altura e base de fixação de 7280mm / 1350</v>
          </cell>
          <cell r="C1147" t="str">
            <v>UN</v>
          </cell>
          <cell r="D1147">
            <v>1</v>
          </cell>
          <cell r="E1147">
            <v>353.93290000000002</v>
          </cell>
          <cell r="F1147">
            <v>353.93</v>
          </cell>
        </row>
        <row r="1148">
          <cell r="A1148" t="str">
            <v>001.17.05560</v>
          </cell>
          <cell r="B1148" t="str">
            <v>Fornecimento e instalação de poste circular cônico para luminária externa em tubo de aço pintado com zarcão sem janela fixado em base de concreto diâm.da ext. 58mm tipo duplo curvo c/ parte superior desmont. c/ altura e base de fixação de 9240mm / 1550m</v>
          </cell>
          <cell r="C1148" t="str">
            <v>UN</v>
          </cell>
          <cell r="D1148">
            <v>1</v>
          </cell>
          <cell r="E1148">
            <v>441.6508</v>
          </cell>
          <cell r="F1148">
            <v>441.65</v>
          </cell>
        </row>
        <row r="1149">
          <cell r="A1149" t="str">
            <v>001.17.05580</v>
          </cell>
          <cell r="B1149" t="str">
            <v>Fornecimento e instalação de poste circular cônico para luminária externa em tubo de aço pintado com zarcão sem janela fixado em base de concreto diâm.da ext. 58mm tipo duplo curvo c/ parte superior desmont c/ altura  e base de fixação de 10140mm / 1650</v>
          </cell>
          <cell r="C1149" t="str">
            <v>UN</v>
          </cell>
          <cell r="D1149">
            <v>1</v>
          </cell>
          <cell r="E1149">
            <v>485.83679999999998</v>
          </cell>
          <cell r="F1149">
            <v>485.83</v>
          </cell>
        </row>
        <row r="1150">
          <cell r="A1150" t="str">
            <v>001.17.05600</v>
          </cell>
          <cell r="B1150" t="str">
            <v>Fornecimento e instalação de tomada tipo universal de 10a/250v com espelho para embutir com caixa metalica 4"x2"</v>
          </cell>
          <cell r="C1150" t="str">
            <v>CJ</v>
          </cell>
          <cell r="D1150">
            <v>1</v>
          </cell>
          <cell r="E1150">
            <v>6.9051</v>
          </cell>
          <cell r="F1150">
            <v>6.9</v>
          </cell>
        </row>
        <row r="1151">
          <cell r="A1151" t="str">
            <v>001.17.05620</v>
          </cell>
          <cell r="B1151" t="str">
            <v>Fornecimento e instalação de tomada tipo universal de 10a/250v com espelho para embutir sem caixa metalica 4"x2"</v>
          </cell>
          <cell r="C1151" t="str">
            <v>UN</v>
          </cell>
          <cell r="D1151">
            <v>1</v>
          </cell>
          <cell r="E1151">
            <v>3.1496</v>
          </cell>
          <cell r="F1151">
            <v>3.14</v>
          </cell>
        </row>
        <row r="1152">
          <cell r="A1152" t="str">
            <v>001.17.05640</v>
          </cell>
          <cell r="B1152" t="str">
            <v>Fornecimento e instalação de tomada de força tipo universal bipolar c/ polo terra p/20a/250v com espelho para embutir com caixa metalica 4"x2"</v>
          </cell>
          <cell r="C1152" t="str">
            <v>CJ</v>
          </cell>
          <cell r="D1152">
            <v>1</v>
          </cell>
          <cell r="E1152">
            <v>10.174099999999999</v>
          </cell>
          <cell r="F1152">
            <v>10.17</v>
          </cell>
        </row>
        <row r="1153">
          <cell r="A1153" t="str">
            <v>001.17.05660</v>
          </cell>
          <cell r="B1153" t="str">
            <v>Fornecimento e instalação de tomada de força tipo universal bipolar c/ polo terra p/20a/250v com espelho para embutir sem caixa metalica 4"x2"</v>
          </cell>
          <cell r="C1153" t="str">
            <v>UN</v>
          </cell>
          <cell r="D1153">
            <v>1</v>
          </cell>
          <cell r="E1153">
            <v>8.1186000000000007</v>
          </cell>
          <cell r="F1153">
            <v>8.11</v>
          </cell>
        </row>
        <row r="1154">
          <cell r="A1154" t="str">
            <v>001.17.05680</v>
          </cell>
          <cell r="B1154" t="str">
            <v>Fornecimento e instalação de tomada de força tripolar c/ polo terra para 30a/380v c/ espelho para embutir com caixa metálica 4"x2"</v>
          </cell>
          <cell r="C1154" t="str">
            <v>CJ</v>
          </cell>
          <cell r="D1154">
            <v>1</v>
          </cell>
          <cell r="E1154">
            <v>10.542899999999999</v>
          </cell>
          <cell r="F1154">
            <v>10.54</v>
          </cell>
        </row>
        <row r="1155">
          <cell r="A1155" t="str">
            <v>001.17.05700</v>
          </cell>
          <cell r="B1155" t="str">
            <v>Fornecimento e instalação de tomada de força tripolar c/ polo terra para 30a/380v c/ espelho para embutir sem caixa metálica 4"x2"</v>
          </cell>
          <cell r="C1155" t="str">
            <v>UN</v>
          </cell>
          <cell r="D1155">
            <v>1</v>
          </cell>
          <cell r="E1155">
            <v>8.4876000000000005</v>
          </cell>
          <cell r="F1155">
            <v>8.48</v>
          </cell>
        </row>
        <row r="1156">
          <cell r="A1156" t="str">
            <v>001.17.05720</v>
          </cell>
          <cell r="B1156" t="str">
            <v>Fornecimento e instalação de tomada de piso com tampa em liga de latão e caixa de ligação em liga de alumínio fundido de 4" x 2" tipo universal de 10a/250v</v>
          </cell>
          <cell r="C1156" t="str">
            <v>CJ</v>
          </cell>
          <cell r="D1156">
            <v>1</v>
          </cell>
          <cell r="E1156">
            <v>22.085100000000001</v>
          </cell>
          <cell r="F1156">
            <v>22.08</v>
          </cell>
        </row>
        <row r="1157">
          <cell r="A1157" t="str">
            <v>001.17.05740</v>
          </cell>
          <cell r="B1157" t="str">
            <v>Fornecimento e instalação de tomada de piso com tampa em liga de latão e caixa de ligação em liga de alumínio fundido de 4" x 2" tipo bipolar mais polo terra de 30a/250v</v>
          </cell>
          <cell r="C1157" t="str">
            <v>CJ</v>
          </cell>
          <cell r="D1157">
            <v>1</v>
          </cell>
          <cell r="E1157">
            <v>25.354099999999999</v>
          </cell>
          <cell r="F1157">
            <v>25.35</v>
          </cell>
        </row>
        <row r="1158">
          <cell r="A1158" t="str">
            <v>001.17.05760</v>
          </cell>
          <cell r="B1158" t="str">
            <v>Fornecimento e instalação de tomada de piso com tampa em liga de latão e caixa de ligação em liga de alumínio fundido de 4" x 2" tipo tripolar mais polo terra de 30/380v</v>
          </cell>
          <cell r="C1158" t="str">
            <v>CJ</v>
          </cell>
          <cell r="D1158">
            <v>1</v>
          </cell>
          <cell r="E1158">
            <v>25.722899999999999</v>
          </cell>
          <cell r="F1158">
            <v>25.72</v>
          </cell>
        </row>
        <row r="1159">
          <cell r="A1159" t="str">
            <v>001.17.05780</v>
          </cell>
          <cell r="B1159" t="str">
            <v>Fornecimento e instalação de tomada para telefone padrão telebrás c/ espelho p/ embutir com caixa metálica 4" x 2"</v>
          </cell>
          <cell r="C1159" t="str">
            <v>CJ</v>
          </cell>
          <cell r="D1159">
            <v>1</v>
          </cell>
          <cell r="E1159">
            <v>11.5929</v>
          </cell>
          <cell r="F1159">
            <v>11.59</v>
          </cell>
        </row>
        <row r="1160">
          <cell r="A1160" t="str">
            <v>001.17.05800</v>
          </cell>
          <cell r="B1160" t="str">
            <v>Fornecimento e instalação de tomada para telefone padrão telebrás c/ espelho p/ embutir sem caixa metálica 4" x 2"</v>
          </cell>
          <cell r="C1160" t="str">
            <v>UN</v>
          </cell>
          <cell r="D1160">
            <v>1</v>
          </cell>
          <cell r="E1160">
            <v>9.5375999999999994</v>
          </cell>
          <cell r="F1160">
            <v>9.5299999999999994</v>
          </cell>
        </row>
        <row r="1161">
          <cell r="A1161" t="str">
            <v>001.17.05820</v>
          </cell>
          <cell r="B1161" t="str">
            <v>Fornecimento e instalação de tomada para telefone padrão telebrás c/ espelho p/ embutir sem caixa metálica 4" x 4"</v>
          </cell>
          <cell r="C1161" t="str">
            <v>CJ</v>
          </cell>
          <cell r="D1161">
            <v>1</v>
          </cell>
          <cell r="E1161">
            <v>12.1629</v>
          </cell>
          <cell r="F1161">
            <v>12.16</v>
          </cell>
        </row>
        <row r="1162">
          <cell r="A1162" t="str">
            <v>001.17.05840</v>
          </cell>
          <cell r="B1162" t="str">
            <v>Fornecimento e instalação de tomada de piso p/ telefone padrão telebrás c/ espelho e tampa em liga de latão montada em caixa de liga de alumínio 4" x 2"</v>
          </cell>
          <cell r="C1162" t="str">
            <v>CJ</v>
          </cell>
          <cell r="D1162">
            <v>1</v>
          </cell>
          <cell r="E1162">
            <v>26.7729</v>
          </cell>
          <cell r="F1162">
            <v>26.77</v>
          </cell>
        </row>
        <row r="1163">
          <cell r="A1163" t="str">
            <v>001.17.05860</v>
          </cell>
          <cell r="B1163" t="str">
            <v>Fornecimento e instalação de interruptor e tomada tipo universal de 10a/250v para embutir e com espelho com 01 interruptor e 01 tomada c/caixa metálica 4" x  2"</v>
          </cell>
          <cell r="C1163" t="str">
            <v>CJ</v>
          </cell>
          <cell r="D1163">
            <v>1</v>
          </cell>
          <cell r="E1163">
            <v>14.9429</v>
          </cell>
          <cell r="F1163">
            <v>14.94</v>
          </cell>
        </row>
        <row r="1164">
          <cell r="A1164" t="str">
            <v>001.17.05880</v>
          </cell>
          <cell r="B1164" t="str">
            <v>Fornecimento e instalação de interruptor e tomada tipo universal de 10a/250v para embutir e com espelho com 01 interruptor e 01 tomada s/caixa metálica 4" x  2"</v>
          </cell>
          <cell r="C1164" t="str">
            <v>CJ</v>
          </cell>
          <cell r="D1164">
            <v>1</v>
          </cell>
          <cell r="E1164">
            <v>15.807</v>
          </cell>
          <cell r="F1164">
            <v>15.8</v>
          </cell>
        </row>
        <row r="1165">
          <cell r="A1165" t="str">
            <v>001.17.05900</v>
          </cell>
          <cell r="B1165" t="str">
            <v>Fornecimento e instalação de interruptor e tomada tipo universal de 10a/250v para embutir e com espelho com 02 interruptores e 01 tomada c/caixa metálica 4" x  2"</v>
          </cell>
          <cell r="C1165" t="str">
            <v>CJ</v>
          </cell>
          <cell r="D1165">
            <v>1</v>
          </cell>
          <cell r="E1165">
            <v>15.7509</v>
          </cell>
          <cell r="F1165">
            <v>15.75</v>
          </cell>
        </row>
        <row r="1166">
          <cell r="A1166" t="str">
            <v>001.17.05920</v>
          </cell>
          <cell r="B1166" t="str">
            <v>Fornecimento e instalação de interruptor e tomada tipo universal de 10a/250v para embutir e com espelho com 02 interruptores e 01 tomada s/caixa metálica 4" x  2"</v>
          </cell>
          <cell r="C1166" t="str">
            <v>CJ</v>
          </cell>
          <cell r="D1166">
            <v>1</v>
          </cell>
          <cell r="E1166">
            <v>13.695399999999999</v>
          </cell>
          <cell r="F1166">
            <v>13.69</v>
          </cell>
        </row>
        <row r="1167">
          <cell r="A1167" t="str">
            <v>001.17.05940</v>
          </cell>
          <cell r="B1167" t="str">
            <v>Fornecimento e instalação de conjunto arstrop com tomada bipolar mais polo terra e disjuntor termomagnético unipolar de até 30a/250v para embutir em caixa metálica de 4" x 4" x 2"</v>
          </cell>
          <cell r="C1167" t="str">
            <v>CJ</v>
          </cell>
          <cell r="D1167">
            <v>1</v>
          </cell>
          <cell r="E1167">
            <v>45.677399999999999</v>
          </cell>
          <cell r="F1167">
            <v>45.67</v>
          </cell>
        </row>
        <row r="1168">
          <cell r="A1168" t="str">
            <v>001.17.05960</v>
          </cell>
          <cell r="B1168" t="str">
            <v>Fornecimento e instalação de interruptor de uma tecla simples tipo universal de 10a/250v com espelho para embutir com caixa metálica 4"x2"</v>
          </cell>
          <cell r="C1168" t="str">
            <v>CJ</v>
          </cell>
          <cell r="D1168">
            <v>1</v>
          </cell>
          <cell r="E1168">
            <v>7.7050999999999998</v>
          </cell>
          <cell r="F1168">
            <v>7.7</v>
          </cell>
        </row>
        <row r="1169">
          <cell r="A1169" t="str">
            <v>001.17.05980</v>
          </cell>
          <cell r="B1169" t="str">
            <v>Fornecimento e instalação de interruptor de uma tecla simples tipo universal de 10a/250v com espelho para embutir sem caixa metálica 4"x2"</v>
          </cell>
          <cell r="C1169" t="str">
            <v>UN</v>
          </cell>
          <cell r="D1169">
            <v>1</v>
          </cell>
          <cell r="E1169">
            <v>5.6496000000000004</v>
          </cell>
          <cell r="F1169">
            <v>5.64</v>
          </cell>
        </row>
        <row r="1170">
          <cell r="A1170" t="str">
            <v>001.17.06000</v>
          </cell>
          <cell r="B1170" t="str">
            <v>Fornecimento e instalação de interruptor 02 teclas simples tipo universal de 10a/250v com espelho para embutir com caixa metalica 4"x2"</v>
          </cell>
          <cell r="C1170" t="str">
            <v>CJ</v>
          </cell>
          <cell r="D1170">
            <v>1</v>
          </cell>
          <cell r="E1170">
            <v>8.8928999999999991</v>
          </cell>
          <cell r="F1170">
            <v>8.89</v>
          </cell>
        </row>
        <row r="1171">
          <cell r="A1171" t="str">
            <v>001.17.06020</v>
          </cell>
          <cell r="B1171" t="str">
            <v>Fornecimento e instalação de interruptor 02 teclas simples tipo universal de 10a/250v com espelho para embutir sem caixa metalica 4"x2"</v>
          </cell>
          <cell r="C1171" t="str">
            <v>UN</v>
          </cell>
          <cell r="D1171">
            <v>1</v>
          </cell>
          <cell r="E1171">
            <v>6.8376000000000001</v>
          </cell>
          <cell r="F1171">
            <v>6.83</v>
          </cell>
        </row>
        <row r="1172">
          <cell r="A1172" t="str">
            <v>001.17.06040</v>
          </cell>
          <cell r="B1172" t="str">
            <v>Fornecimento e instalação de interruptor 03 teclas simples tipo universal de 10a/250v com espelho para embutir com caixa metálica 4"x2"</v>
          </cell>
          <cell r="C1172" t="str">
            <v>CJ</v>
          </cell>
          <cell r="D1172">
            <v>1</v>
          </cell>
          <cell r="E1172">
            <v>12.6309</v>
          </cell>
          <cell r="F1172">
            <v>12.63</v>
          </cell>
        </row>
        <row r="1173">
          <cell r="A1173" t="str">
            <v>001.17.06060</v>
          </cell>
          <cell r="B1173" t="str">
            <v>Fornecimento e instalação de interruptor 03 teclas simples tipo universal de 10a/250v sem espelho para embutir com caixa metálica 4"x2"</v>
          </cell>
          <cell r="C1173" t="str">
            <v>UN</v>
          </cell>
          <cell r="D1173">
            <v>1</v>
          </cell>
          <cell r="E1173">
            <v>13.375400000000001</v>
          </cell>
          <cell r="F1173">
            <v>13.37</v>
          </cell>
        </row>
        <row r="1174">
          <cell r="A1174" t="str">
            <v>001.17.06080</v>
          </cell>
          <cell r="B1174" t="str">
            <v>Fornecimento e instalação  de interruptor tipo paralelo (three way) de uma tecla de 10a/250v com espelho para embutir com caixa metálica 4"x2"</v>
          </cell>
          <cell r="C1174" t="str">
            <v>CJ</v>
          </cell>
          <cell r="D1174">
            <v>1</v>
          </cell>
          <cell r="E1174">
            <v>9.3240999999999996</v>
          </cell>
          <cell r="F1174">
            <v>9.32</v>
          </cell>
        </row>
        <row r="1175">
          <cell r="A1175" t="str">
            <v>001.17.06100</v>
          </cell>
          <cell r="B1175" t="str">
            <v>Fornecimento e instalação  de interruptor tipo paralelo (three way) de uma tecla de 10a/250v com espelho para embutir sem caixa metálica 4"x2"</v>
          </cell>
          <cell r="C1175" t="str">
            <v>UN</v>
          </cell>
          <cell r="D1175">
            <v>1</v>
          </cell>
          <cell r="E1175">
            <v>7.2686000000000002</v>
          </cell>
          <cell r="F1175">
            <v>7.26</v>
          </cell>
        </row>
        <row r="1176">
          <cell r="A1176" t="str">
            <v>001.17.06120</v>
          </cell>
          <cell r="B1176" t="str">
            <v>Fornecimento e instalação de pulsador para campainha de 2a/250v com espelho para embutir com caixa metálica 4"x2"</v>
          </cell>
          <cell r="C1176" t="str">
            <v>CJ</v>
          </cell>
          <cell r="D1176">
            <v>1</v>
          </cell>
          <cell r="E1176">
            <v>8.4050999999999991</v>
          </cell>
          <cell r="F1176">
            <v>8.4</v>
          </cell>
        </row>
        <row r="1177">
          <cell r="A1177" t="str">
            <v>001.17.06140</v>
          </cell>
          <cell r="B1177" t="str">
            <v>Fornecimento e instalação de puslador para campainha de 2a/250v com espelho para embutir sem caixa metalica 4"x2"</v>
          </cell>
          <cell r="C1177" t="str">
            <v>UN</v>
          </cell>
          <cell r="D1177">
            <v>1</v>
          </cell>
          <cell r="E1177">
            <v>6.3495999999999997</v>
          </cell>
          <cell r="F1177">
            <v>6.34</v>
          </cell>
        </row>
        <row r="1178">
          <cell r="A1178" t="str">
            <v>001.17.06160</v>
          </cell>
          <cell r="B1178" t="str">
            <v>Fornecimento e instalação de pulsador para minuteria de 2a/250v com espelho para embutir sem caixa metálica 4"x2"</v>
          </cell>
          <cell r="C1178" t="str">
            <v>UN</v>
          </cell>
          <cell r="D1178">
            <v>1</v>
          </cell>
          <cell r="E1178">
            <v>6.3495999999999997</v>
          </cell>
          <cell r="F1178">
            <v>6.34</v>
          </cell>
        </row>
        <row r="1179">
          <cell r="A1179" t="str">
            <v>001.17.06180</v>
          </cell>
          <cell r="B1179" t="str">
            <v>Fornecimento e instalação de campainha de timbre tipo residencial 50/60hz para embutir com caixa metálica 4"x2"</v>
          </cell>
          <cell r="C1179" t="str">
            <v>CJ</v>
          </cell>
          <cell r="D1179">
            <v>1</v>
          </cell>
          <cell r="E1179">
            <v>17.524100000000001</v>
          </cell>
          <cell r="F1179">
            <v>17.52</v>
          </cell>
        </row>
        <row r="1180">
          <cell r="A1180" t="str">
            <v>001.17.06200</v>
          </cell>
          <cell r="B1180" t="str">
            <v>Fornecimento e instalação de campainha de timbre tipo residencial 50/60hz para embutir sem caixa metálica 4"x2"</v>
          </cell>
          <cell r="C1180" t="str">
            <v>UN</v>
          </cell>
          <cell r="D1180">
            <v>1</v>
          </cell>
          <cell r="E1180">
            <v>15.4686</v>
          </cell>
          <cell r="F1180">
            <v>15.46</v>
          </cell>
        </row>
        <row r="1181">
          <cell r="A1181" t="str">
            <v>001.17.06220</v>
          </cell>
          <cell r="B1181" t="str">
            <v>Fornecimento e instalação de campainha de alta potência 50/60hz 110 v com timbre de diâm. 150.00mm 100db</v>
          </cell>
          <cell r="C1181" t="str">
            <v>UN</v>
          </cell>
          <cell r="D1181">
            <v>1</v>
          </cell>
          <cell r="E1181">
            <v>160.1421</v>
          </cell>
          <cell r="F1181">
            <v>160.13999999999999</v>
          </cell>
        </row>
        <row r="1182">
          <cell r="A1182" t="str">
            <v>001.17.06240</v>
          </cell>
          <cell r="B1182" t="str">
            <v>Fornecimento e instalação de campainha de alta potência 50/60hz 110 v com timbre de diâm. 250.00mm 104db</v>
          </cell>
          <cell r="C1182" t="str">
            <v>UN</v>
          </cell>
          <cell r="D1182">
            <v>1</v>
          </cell>
          <cell r="E1182">
            <v>217.1421</v>
          </cell>
          <cell r="F1182">
            <v>217.14</v>
          </cell>
        </row>
        <row r="1183">
          <cell r="A1183" t="str">
            <v>001.17.06260</v>
          </cell>
          <cell r="B1183" t="str">
            <v>Fornecimento e instalação de ventilador de teto c/rot em sentido dir/inverso c/4 pas 60hz 110v c/ interuptor tipo reostado p/2 setores e com capacitor</v>
          </cell>
          <cell r="C1183" t="str">
            <v>CJ</v>
          </cell>
          <cell r="D1183">
            <v>1</v>
          </cell>
          <cell r="E1183">
            <v>206.05510000000001</v>
          </cell>
          <cell r="F1183">
            <v>206.05</v>
          </cell>
        </row>
        <row r="1184">
          <cell r="A1184" t="str">
            <v>001.17.06280</v>
          </cell>
          <cell r="B1184" t="str">
            <v>Fornecimento e instalação de ventilador de teto modelo comercial com pas metálica,monofásico e reversível inclusíve interruptor</v>
          </cell>
          <cell r="C1184" t="str">
            <v>UN</v>
          </cell>
          <cell r="D1184">
            <v>1</v>
          </cell>
          <cell r="E1184">
            <v>82.255099999999999</v>
          </cell>
          <cell r="F1184">
            <v>82.25</v>
          </cell>
        </row>
        <row r="1185">
          <cell r="A1185" t="str">
            <v>001.17.06300</v>
          </cell>
          <cell r="B1185" t="str">
            <v>Fornecimento e instalação de interruptor para ventilador de teto 110v tipo reostato para 02 setores com capacitor</v>
          </cell>
          <cell r="C1185" t="str">
            <v>UN</v>
          </cell>
          <cell r="D1185">
            <v>1</v>
          </cell>
          <cell r="E1185">
            <v>124.11839999999999</v>
          </cell>
          <cell r="F1185">
            <v>124.11</v>
          </cell>
        </row>
        <row r="1186">
          <cell r="A1186" t="str">
            <v>001.17.06320</v>
          </cell>
          <cell r="B1186" t="str">
            <v>Fornecimento e instalação de espelho ou placa p/ tomadas e interruptores 4" x 2"</v>
          </cell>
          <cell r="C1186" t="str">
            <v>UN</v>
          </cell>
          <cell r="D1186">
            <v>1</v>
          </cell>
          <cell r="E1186">
            <v>1.575</v>
          </cell>
          <cell r="F1186">
            <v>1.57</v>
          </cell>
        </row>
        <row r="1187">
          <cell r="A1187" t="str">
            <v>001.17.06340</v>
          </cell>
          <cell r="B1187" t="str">
            <v>Fornecimento e instalação de espelho ou placa p/ tomadas e interruptores 4" x 4"</v>
          </cell>
          <cell r="C1187" t="str">
            <v>UN</v>
          </cell>
          <cell r="D1187">
            <v>1</v>
          </cell>
          <cell r="E1187">
            <v>2.9049999999999998</v>
          </cell>
          <cell r="F1187">
            <v>2.9</v>
          </cell>
        </row>
        <row r="1188">
          <cell r="A1188" t="str">
            <v>001.17.06360</v>
          </cell>
          <cell r="B1188" t="str">
            <v>Fornecimento e instalação de interruptor tipo paralelo (four-way) de uma tecla  15a/250v com espelho para embutir com caixa metálica 4"x 2"</v>
          </cell>
          <cell r="C1188" t="str">
            <v>UN</v>
          </cell>
          <cell r="D1188">
            <v>1</v>
          </cell>
          <cell r="E1188">
            <v>17.265599999999999</v>
          </cell>
          <cell r="F1188">
            <v>17.260000000000002</v>
          </cell>
        </row>
        <row r="1189">
          <cell r="A1189" t="str">
            <v>001.17.06380</v>
          </cell>
          <cell r="B1189" t="str">
            <v>Fornecimento e instalação de interruptor tipo paralelo (four-way) de uma tecla  15a/250v com espelho para embutir sem caixa metálica 4" x 2"</v>
          </cell>
          <cell r="C1189" t="str">
            <v>UN</v>
          </cell>
          <cell r="D1189">
            <v>1</v>
          </cell>
          <cell r="E1189">
            <v>15.2103</v>
          </cell>
          <cell r="F1189">
            <v>15.21</v>
          </cell>
        </row>
        <row r="1190">
          <cell r="A1190" t="str">
            <v>001.17.06400</v>
          </cell>
          <cell r="B1190" t="str">
            <v>Fornecimento e instalação de interruptor bipolar 25a/250v com espelho para embutir com caixa metálica 4" x 2"</v>
          </cell>
          <cell r="C1190" t="str">
            <v>CJ</v>
          </cell>
          <cell r="D1190">
            <v>1</v>
          </cell>
          <cell r="E1190">
            <v>15.5129</v>
          </cell>
          <cell r="F1190">
            <v>15.51</v>
          </cell>
        </row>
        <row r="1191">
          <cell r="A1191" t="str">
            <v>001.17.06420</v>
          </cell>
          <cell r="B1191" t="str">
            <v>Fornecimento e instalação de interruptor bipolar 25a/250v com espelho para embutir sem caixa metálica 4" x 2"</v>
          </cell>
          <cell r="C1191" t="str">
            <v>UN</v>
          </cell>
          <cell r="D1191">
            <v>1</v>
          </cell>
          <cell r="E1191">
            <v>13.457599999999999</v>
          </cell>
          <cell r="F1191">
            <v>13.45</v>
          </cell>
        </row>
        <row r="1192">
          <cell r="A1192" t="str">
            <v>001.17.06440</v>
          </cell>
          <cell r="B1192" t="str">
            <v>Fornecimento e instalação de interruptor tipo paralelo (three way) de duas teclas de 10a/250v com espelho p/ embutir com caixa metálica 4"x2"</v>
          </cell>
          <cell r="C1192" t="str">
            <v>CJ</v>
          </cell>
          <cell r="D1192">
            <v>1</v>
          </cell>
          <cell r="E1192">
            <v>12.8809</v>
          </cell>
          <cell r="F1192">
            <v>12.88</v>
          </cell>
        </row>
        <row r="1193">
          <cell r="A1193" t="str">
            <v>001.17.06460</v>
          </cell>
          <cell r="B1193" t="str">
            <v>Fornecimento e instalação de interruptor tipo paralelo (three way) de duas teclas de 10a/250v com espelho p/ embutir sem caixa metálica 4"x2"</v>
          </cell>
          <cell r="C1193" t="str">
            <v>UN</v>
          </cell>
          <cell r="D1193">
            <v>1</v>
          </cell>
          <cell r="E1193">
            <v>9.1875999999999998</v>
          </cell>
          <cell r="F1193">
            <v>9.18</v>
          </cell>
        </row>
        <row r="1194">
          <cell r="A1194" t="str">
            <v>001.17.06480</v>
          </cell>
          <cell r="B1194" t="str">
            <v>Fornecimento e instalação de tomada de corrente monofásica c/03 pinos (fase,neutro e terra) de 10a/250v com caixa metalica 4"x2"</v>
          </cell>
          <cell r="C1194" t="str">
            <v>UN</v>
          </cell>
          <cell r="D1194">
            <v>1</v>
          </cell>
          <cell r="E1194">
            <v>10.174099999999999</v>
          </cell>
          <cell r="F1194">
            <v>10.17</v>
          </cell>
        </row>
        <row r="1195">
          <cell r="A1195" t="str">
            <v>001.17.06500</v>
          </cell>
          <cell r="B1195" t="str">
            <v>Fornecimento e instalação de tomada de corrente monofásica c/03 pinos (fase,neutro e terra) de 10a/250v sem caixa metalica 4"x2"</v>
          </cell>
          <cell r="C1195" t="str">
            <v>UN</v>
          </cell>
          <cell r="D1195">
            <v>1</v>
          </cell>
          <cell r="E1195">
            <v>8.1186000000000007</v>
          </cell>
          <cell r="F1195">
            <v>8.11</v>
          </cell>
        </row>
        <row r="1196">
          <cell r="A1196" t="str">
            <v>001.17.06520</v>
          </cell>
          <cell r="B1196" t="str">
            <v>Fornecimento e instalação de tomada especial para informática 15a/250v com espelho para embutir com caixa metalica 4" x 2"</v>
          </cell>
          <cell r="C1196" t="str">
            <v>UN</v>
          </cell>
          <cell r="D1196">
            <v>1</v>
          </cell>
          <cell r="E1196">
            <v>10.9529</v>
          </cell>
          <cell r="F1196">
            <v>10.95</v>
          </cell>
        </row>
        <row r="1197">
          <cell r="A1197" t="str">
            <v>001.17.06540</v>
          </cell>
          <cell r="B1197" t="str">
            <v>Fornecimento e instalação de tomada especial para informática 15a/250v com espelho para embutir sem caixa metálica 4" x 2"</v>
          </cell>
          <cell r="C1197" t="str">
            <v>UN</v>
          </cell>
          <cell r="D1197">
            <v>1</v>
          </cell>
          <cell r="E1197">
            <v>8.8976000000000006</v>
          </cell>
          <cell r="F1197">
            <v>8.89</v>
          </cell>
        </row>
        <row r="1198">
          <cell r="A1198" t="str">
            <v>001.17.06560</v>
          </cell>
          <cell r="B1198" t="str">
            <v>Fornecimento e instalação de tomada de corrente para chuveiro elétrico com 02 polos + terra de 20a/250v com caixa metálica 4" x 2"</v>
          </cell>
          <cell r="C1198" t="str">
            <v>CJ</v>
          </cell>
          <cell r="D1198">
            <v>1</v>
          </cell>
          <cell r="E1198">
            <v>10.174099999999999</v>
          </cell>
          <cell r="F1198">
            <v>10.17</v>
          </cell>
        </row>
        <row r="1199">
          <cell r="A1199" t="str">
            <v>001.17.06580</v>
          </cell>
          <cell r="B1199" t="str">
            <v>Fornecimento e instalação de tomada de corrente para chuveiro elétrico com 02 polos + terra de 20a/250v sem caixa metálica 4" x 2"</v>
          </cell>
          <cell r="C1199" t="str">
            <v>UN</v>
          </cell>
          <cell r="D1199">
            <v>1</v>
          </cell>
          <cell r="E1199">
            <v>8.1186000000000007</v>
          </cell>
          <cell r="F1199">
            <v>8.11</v>
          </cell>
        </row>
        <row r="1200">
          <cell r="A1200" t="str">
            <v>001.17.06600</v>
          </cell>
          <cell r="B1200" t="str">
            <v>Fornecimento e insalação de tomada universal tomada tipo universal de 10a/250v de sobrepor</v>
          </cell>
          <cell r="C1200" t="str">
            <v>UN</v>
          </cell>
          <cell r="D1200">
            <v>1</v>
          </cell>
          <cell r="E1200">
            <v>3.1496</v>
          </cell>
          <cell r="F1200">
            <v>3.14</v>
          </cell>
        </row>
        <row r="1201">
          <cell r="A1201" t="str">
            <v>001.17.06620</v>
          </cell>
          <cell r="B1201" t="str">
            <v>Fornecimento e instalação de interruptor de uma tecla simples tipo universal de 10a/250v de sobrepor</v>
          </cell>
          <cell r="C1201" t="str">
            <v>UN</v>
          </cell>
          <cell r="D1201">
            <v>1</v>
          </cell>
          <cell r="E1201">
            <v>3.1496</v>
          </cell>
          <cell r="F1201">
            <v>3.14</v>
          </cell>
        </row>
        <row r="1202">
          <cell r="A1202" t="str">
            <v>001.17.06640</v>
          </cell>
          <cell r="B1202" t="str">
            <v>Fornecimento e instalação de conjunto de um interruptor e uma tomada tipo universal de 10a/250v de sobrepor</v>
          </cell>
          <cell r="C1202" t="str">
            <v>CJ</v>
          </cell>
          <cell r="D1202">
            <v>1</v>
          </cell>
          <cell r="E1202">
            <v>9.9076000000000004</v>
          </cell>
          <cell r="F1202">
            <v>9.9</v>
          </cell>
        </row>
        <row r="1203">
          <cell r="A1203" t="str">
            <v>001.17.06660</v>
          </cell>
          <cell r="B1203" t="str">
            <v>Fornecimento e instalação de interruptor de duas teclas de sobrepor tipo universal 10a-250v</v>
          </cell>
          <cell r="C1203" t="str">
            <v>UN</v>
          </cell>
          <cell r="D1203">
            <v>1</v>
          </cell>
          <cell r="E1203">
            <v>12.079599999999999</v>
          </cell>
          <cell r="F1203">
            <v>12.07</v>
          </cell>
        </row>
        <row r="1204">
          <cell r="A1204" t="str">
            <v>001.17.06680</v>
          </cell>
          <cell r="B1204" t="str">
            <v>Fornecimento e instalação de tomada de lógica (2tomadas rj45) em caixa de alumíinio 4"x4" para piso</v>
          </cell>
          <cell r="C1204" t="str">
            <v>UN</v>
          </cell>
          <cell r="D1204">
            <v>1</v>
          </cell>
          <cell r="E1204">
            <v>50.912100000000002</v>
          </cell>
          <cell r="F1204">
            <v>50.91</v>
          </cell>
        </row>
        <row r="1205">
          <cell r="A1205" t="str">
            <v>001.17.06700</v>
          </cell>
          <cell r="B1205" t="str">
            <v>Fornecimento e instalação de tomada de lógica (2tomadas rj45) em caixa de alumínio 4"x4" embutida na parede</v>
          </cell>
          <cell r="C1205" t="str">
            <v>UN</v>
          </cell>
          <cell r="D1205">
            <v>1</v>
          </cell>
          <cell r="E1205">
            <v>50.912100000000002</v>
          </cell>
          <cell r="F1205">
            <v>50.91</v>
          </cell>
        </row>
        <row r="1206">
          <cell r="A1206" t="str">
            <v>001.17.06720</v>
          </cell>
          <cell r="B1206" t="str">
            <v>Fornecimento e instalação de caixa de alumínio 4"x4" com tampa para piso</v>
          </cell>
          <cell r="C1206" t="str">
            <v>UN</v>
          </cell>
          <cell r="D1206">
            <v>1</v>
          </cell>
          <cell r="E1206">
            <v>22.328399999999998</v>
          </cell>
          <cell r="F1206">
            <v>22.32</v>
          </cell>
        </row>
        <row r="1207">
          <cell r="A1207" t="str">
            <v>001.17.06740</v>
          </cell>
          <cell r="B1207" t="str">
            <v>Fornecimento e instalação de cabo duplast formado por 02 fios de cobre seção 2.00x0.75 mm2, c/ isolamento p/ 750v, com características não propagantes ao fogo</v>
          </cell>
          <cell r="C1207" t="str">
            <v>ML</v>
          </cell>
          <cell r="D1207">
            <v>1</v>
          </cell>
          <cell r="E1207">
            <v>1.5782</v>
          </cell>
          <cell r="F1207">
            <v>1.57</v>
          </cell>
        </row>
        <row r="1208">
          <cell r="A1208" t="str">
            <v>001.17.06760</v>
          </cell>
          <cell r="B1208" t="str">
            <v>Fornecimento e instalação de caixa retangular de ferro c/ furos de 1/2" e 3/4" p/ peça 6 x 4 pol</v>
          </cell>
          <cell r="C1208" t="str">
            <v>UN</v>
          </cell>
          <cell r="D1208">
            <v>1</v>
          </cell>
          <cell r="E1208">
            <v>3.0792000000000002</v>
          </cell>
          <cell r="F1208">
            <v>3.07</v>
          </cell>
        </row>
        <row r="1209">
          <cell r="A1209" t="str">
            <v>001.17.06780</v>
          </cell>
          <cell r="B1209" t="str">
            <v>Fornecimento e instalação de cabo duplast formado por 02 fios de cobre seção 2.00x1.00 mm2, c/ isolamento p/ 750v, com características não propagantes ao fogo</v>
          </cell>
          <cell r="C1209" t="str">
            <v>ML</v>
          </cell>
          <cell r="D1209">
            <v>1</v>
          </cell>
          <cell r="E1209">
            <v>1.5934999999999999</v>
          </cell>
          <cell r="F1209">
            <v>1.59</v>
          </cell>
        </row>
        <row r="1210">
          <cell r="A1210" t="str">
            <v>001.17.06800</v>
          </cell>
          <cell r="B1210" t="str">
            <v>Fornecimento e instalação de caixa retangular de ferro c/ furos de 1/2" e 3/4" p/ peça 4 x 2 pol</v>
          </cell>
          <cell r="C1210" t="str">
            <v>UN</v>
          </cell>
          <cell r="D1210">
            <v>1</v>
          </cell>
          <cell r="E1210">
            <v>2.0552999999999999</v>
          </cell>
          <cell r="F1210">
            <v>2.0499999999999998</v>
          </cell>
        </row>
        <row r="1211">
          <cell r="A1211" t="str">
            <v>001.17.06820</v>
          </cell>
          <cell r="B1211" t="str">
            <v>Fornecimento e instalação de cabo duplast formado por 02 fios de cobre seção 2.00x2.50 mm2,c/ isolamento p/ 750v, com características não propagantes ao fogo</v>
          </cell>
          <cell r="C1211" t="str">
            <v>ML</v>
          </cell>
          <cell r="D1211">
            <v>1</v>
          </cell>
          <cell r="E1211">
            <v>2.1040000000000001</v>
          </cell>
          <cell r="F1211">
            <v>2.1</v>
          </cell>
        </row>
        <row r="1212">
          <cell r="A1212" t="str">
            <v>001.17.06840</v>
          </cell>
          <cell r="B1212" t="str">
            <v>Fornecimento e instalação de cabo duplast formado por 02 fios de cobre seção 2.00x1.50 mm2,c/ isolamento p/ 750v, com características não propagantes ao fogo</v>
          </cell>
          <cell r="C1212" t="str">
            <v>ML</v>
          </cell>
          <cell r="D1212">
            <v>1</v>
          </cell>
          <cell r="E1212">
            <v>2.7679</v>
          </cell>
          <cell r="F1212">
            <v>2.76</v>
          </cell>
        </row>
        <row r="1213">
          <cell r="A1213" t="str">
            <v>001.17.06860</v>
          </cell>
          <cell r="B1213" t="str">
            <v>Fornecimento e instalação de cabo duplast formado por 02 fios de cobre seção 2.00x4.00 mm2,c/ isolamento p/ 750v, com características não propagantes ao fogo</v>
          </cell>
          <cell r="C1213" t="str">
            <v>ML</v>
          </cell>
          <cell r="D1213">
            <v>1</v>
          </cell>
          <cell r="E1213">
            <v>4.0027999999999997</v>
          </cell>
          <cell r="F1213">
            <v>4</v>
          </cell>
        </row>
        <row r="1214">
          <cell r="A1214" t="str">
            <v>001.17.06880</v>
          </cell>
          <cell r="B1214" t="str">
            <v>Fornecimento e instalação de cabo duplast formado por 02 fios de cobre seção 2.00x6.00 mm2,c/ isolamento p/ 750v, com características não propagantes ao fogo</v>
          </cell>
          <cell r="C1214" t="str">
            <v>ML</v>
          </cell>
          <cell r="D1214">
            <v>1</v>
          </cell>
          <cell r="E1214">
            <v>5.6976000000000004</v>
          </cell>
          <cell r="F1214">
            <v>5.69</v>
          </cell>
        </row>
        <row r="1215">
          <cell r="A1215" t="str">
            <v>001.17.06900</v>
          </cell>
          <cell r="B1215" t="str">
            <v>Fornecimento e instalação de cabo duplast formado por 02 fios de cobre seção 2.00x10.00 mm2,c/ isolamento p/ 750v, com características não propagantes ao fogo</v>
          </cell>
          <cell r="C1215" t="str">
            <v>ML</v>
          </cell>
          <cell r="D1215">
            <v>1</v>
          </cell>
          <cell r="E1215">
            <v>8.7065999999999999</v>
          </cell>
          <cell r="F1215">
            <v>8.6999999999999993</v>
          </cell>
        </row>
        <row r="1216">
          <cell r="A1216" t="str">
            <v>001.17.06920</v>
          </cell>
          <cell r="B1216" t="str">
            <v>Fornecimento e instalação de cabo duplast formado por 02 fios de cobre seção 2.00x16.00 mm2,c/ isolamento p/ 750v, com características não propagantes ao fogo</v>
          </cell>
          <cell r="C1216" t="str">
            <v>ML</v>
          </cell>
          <cell r="D1216">
            <v>1</v>
          </cell>
          <cell r="E1216">
            <v>12.6058</v>
          </cell>
          <cell r="F1216">
            <v>12.6</v>
          </cell>
        </row>
        <row r="1217">
          <cell r="A1217" t="str">
            <v>001.17.06940</v>
          </cell>
          <cell r="B1217" t="str">
            <v>Fornecimento e instalação de cabo duplast formado por 02 fios de cobre seção 2.00x25.00 mm2,c/ isolamento p/ 750v, com características não propagantes ao fogo</v>
          </cell>
          <cell r="C1217" t="str">
            <v>ML</v>
          </cell>
          <cell r="D1217">
            <v>1</v>
          </cell>
          <cell r="E1217">
            <v>17.236999999999998</v>
          </cell>
          <cell r="F1217">
            <v>17.23</v>
          </cell>
        </row>
        <row r="1218">
          <cell r="A1218" t="str">
            <v>001.17.06960</v>
          </cell>
          <cell r="B1218" t="str">
            <v>Fornecimento e instalação de caixa quadrada de ferro f/ furos de diâm.1/2" e 3/4" ,  4" x 4"</v>
          </cell>
          <cell r="C1218" t="str">
            <v>UN</v>
          </cell>
          <cell r="D1218">
            <v>1</v>
          </cell>
          <cell r="E1218">
            <v>2.6253000000000002</v>
          </cell>
          <cell r="F1218">
            <v>2.62</v>
          </cell>
        </row>
        <row r="1219">
          <cell r="A1219" t="str">
            <v>001.17.06980</v>
          </cell>
          <cell r="B1219" t="str">
            <v>Fornecimento e instalação de caixa quadrada de ferro f/ furos de diâm.1/2" e 3/4"  3" x 3"</v>
          </cell>
          <cell r="C1219" t="str">
            <v>UN</v>
          </cell>
          <cell r="D1219">
            <v>1</v>
          </cell>
          <cell r="E1219">
            <v>2.5152999999999999</v>
          </cell>
          <cell r="F1219">
            <v>2.5099999999999998</v>
          </cell>
        </row>
        <row r="1220">
          <cell r="A1220" t="str">
            <v>001.17.07000</v>
          </cell>
          <cell r="B1220" t="str">
            <v>Fornecimento e instalação de caixa octogonal de ferro fundo móvel c/ furos de diâm. 1/2" e 3/4"  4" x 4" x 2"</v>
          </cell>
          <cell r="C1220" t="str">
            <v>UN</v>
          </cell>
          <cell r="D1220">
            <v>1</v>
          </cell>
          <cell r="E1220">
            <v>3.0552999999999999</v>
          </cell>
          <cell r="F1220">
            <v>3.05</v>
          </cell>
        </row>
        <row r="1221">
          <cell r="A1221" t="str">
            <v>001.17.07020</v>
          </cell>
          <cell r="B1221" t="str">
            <v>Fornecimento e instalação de caixa octogonal de ferro fundo móvel c/ furos de diâm. 1/2" e 3/4"  3" x 3" x 1 1/2"</v>
          </cell>
          <cell r="C1221" t="str">
            <v>UN</v>
          </cell>
          <cell r="D1221">
            <v>1</v>
          </cell>
          <cell r="E1221">
            <v>3.0552999999999999</v>
          </cell>
          <cell r="F1221">
            <v>3.05</v>
          </cell>
        </row>
        <row r="1222">
          <cell r="A1222" t="str">
            <v>001.17.07040</v>
          </cell>
          <cell r="B1222" t="str">
            <v>Fornecimento e instalação de caixa metálica com tampa parafusada de 20.00x20.00x10.00 cm</v>
          </cell>
          <cell r="C1222" t="str">
            <v>UN</v>
          </cell>
          <cell r="D1222">
            <v>1</v>
          </cell>
          <cell r="E1222">
            <v>24.665900000000001</v>
          </cell>
          <cell r="F1222">
            <v>24.66</v>
          </cell>
        </row>
        <row r="1223">
          <cell r="A1223" t="str">
            <v>001.17.07060</v>
          </cell>
          <cell r="B1223" t="str">
            <v>Fornecimento e instalação de caixa metálica com tampa parafusada de 25.00x25.00x12.00 cm</v>
          </cell>
          <cell r="C1223" t="str">
            <v>UN</v>
          </cell>
          <cell r="D1223">
            <v>1</v>
          </cell>
          <cell r="E1223">
            <v>23.607700000000001</v>
          </cell>
          <cell r="F1223">
            <v>23.6</v>
          </cell>
        </row>
        <row r="1224">
          <cell r="A1224" t="str">
            <v>001.17.07080</v>
          </cell>
          <cell r="B1224" t="str">
            <v>Fornecimento e instalação de caixa metálica com tampa parafusada 30.00x30.00x15.00 cm</v>
          </cell>
          <cell r="C1224" t="str">
            <v>UN</v>
          </cell>
          <cell r="D1224">
            <v>1</v>
          </cell>
          <cell r="E1224">
            <v>41.005099999999999</v>
          </cell>
          <cell r="F1224">
            <v>41</v>
          </cell>
        </row>
        <row r="1225">
          <cell r="A1225" t="str">
            <v>001.17.07100</v>
          </cell>
          <cell r="B1225" t="str">
            <v>Fornecimento e instalação de caixa metálica com tampa parafusada 40.00x40.00x15.00 cm</v>
          </cell>
          <cell r="C1225" t="str">
            <v>UN</v>
          </cell>
          <cell r="D1225">
            <v>1</v>
          </cell>
          <cell r="E1225">
            <v>61.6633</v>
          </cell>
          <cell r="F1225">
            <v>61.66</v>
          </cell>
        </row>
        <row r="1226">
          <cell r="A1226" t="str">
            <v>001.17.07120</v>
          </cell>
          <cell r="B1226" t="str">
            <v>Fornecimento e instalação de caixa metálica com tampa parafusada 50.00x50.00x15.00 cm</v>
          </cell>
          <cell r="C1226" t="str">
            <v>UN</v>
          </cell>
          <cell r="D1226">
            <v>1</v>
          </cell>
          <cell r="E1226">
            <v>77.553299999999993</v>
          </cell>
          <cell r="F1226">
            <v>77.55</v>
          </cell>
        </row>
        <row r="1227">
          <cell r="A1227" t="str">
            <v>001.17.07140</v>
          </cell>
          <cell r="B1227" t="str">
            <v>Execução de caixa de passagem de concreto de 5 cm espessura e tampa de concreto impermeabilizada de 30.00 x 30.00 x 30.00 cm</v>
          </cell>
          <cell r="C1227" t="str">
            <v>CJ</v>
          </cell>
          <cell r="D1227">
            <v>1</v>
          </cell>
          <cell r="E1227">
            <v>26.275600000000001</v>
          </cell>
          <cell r="F1227">
            <v>26.27</v>
          </cell>
        </row>
        <row r="1228">
          <cell r="A1228" t="str">
            <v>001.17.07160</v>
          </cell>
          <cell r="B1228" t="str">
            <v>Execução de caixa de passagem de concreto de 5 cm espessura e tampa de concreto impermeabilizada de 30.00 x 30.00 x 40.00 cm</v>
          </cell>
          <cell r="C1228" t="str">
            <v>CJ</v>
          </cell>
          <cell r="D1228">
            <v>1</v>
          </cell>
          <cell r="E1228">
            <v>32.045699999999997</v>
          </cell>
          <cell r="F1228">
            <v>32.04</v>
          </cell>
        </row>
        <row r="1229">
          <cell r="A1229" t="str">
            <v>001.17.07180</v>
          </cell>
          <cell r="B1229" t="str">
            <v>Execução de caixa de passagem de concreto de 5 cm espessura e tampa de concreto impermeabilizada de 40.00 x 40.00 x 40.00 cm</v>
          </cell>
          <cell r="C1229" t="str">
            <v>CJ</v>
          </cell>
          <cell r="D1229">
            <v>1</v>
          </cell>
          <cell r="E1229">
            <v>44.218000000000004</v>
          </cell>
          <cell r="F1229">
            <v>44.21</v>
          </cell>
        </row>
        <row r="1230">
          <cell r="A1230" t="str">
            <v>001.17.07200</v>
          </cell>
          <cell r="B1230" t="str">
            <v>Execução de caixa de passagem de concreto de 5 cm espessura e tampa de concreto impermeabilizada de 40.00 x 40.00 x 50.00 cm</v>
          </cell>
          <cell r="C1230" t="str">
            <v>CJ</v>
          </cell>
          <cell r="D1230">
            <v>1</v>
          </cell>
          <cell r="E1230">
            <v>50.429299999999998</v>
          </cell>
          <cell r="F1230">
            <v>50.42</v>
          </cell>
        </row>
        <row r="1231">
          <cell r="A1231" t="str">
            <v>001.17.07220</v>
          </cell>
          <cell r="B1231" t="str">
            <v>Execução de caixa de passagem de concreto de 5 cm espessura e tampa de concreto impermeabilizada de 50.00 x 50.00 x 50.00 cm</v>
          </cell>
          <cell r="C1231" t="str">
            <v>CJ</v>
          </cell>
          <cell r="D1231">
            <v>1</v>
          </cell>
          <cell r="E1231">
            <v>66.826099999999997</v>
          </cell>
          <cell r="F1231">
            <v>66.819999999999993</v>
          </cell>
        </row>
        <row r="1232">
          <cell r="A1232" t="str">
            <v>001.17.07240</v>
          </cell>
          <cell r="B1232" t="str">
            <v>Execução de caixa de passagem de concreto de 5 cm espessura e tampa de concreto impermeabilizada de 50.00 x 50.00 x 60.00 cm</v>
          </cell>
          <cell r="C1232" t="str">
            <v>CJ</v>
          </cell>
          <cell r="D1232">
            <v>1</v>
          </cell>
          <cell r="E1232">
            <v>74.707300000000004</v>
          </cell>
          <cell r="F1232">
            <v>74.7</v>
          </cell>
        </row>
        <row r="1233">
          <cell r="A1233" t="str">
            <v>001.17.07260</v>
          </cell>
          <cell r="B1233" t="str">
            <v>Execução de caixa de passagem de concreto de 5 cm espessura e tampa de concreto impermeabilizada de 60.00 x 60.00 x 60.00 cm</v>
          </cell>
          <cell r="C1233" t="str">
            <v>CJ</v>
          </cell>
          <cell r="D1233">
            <v>1</v>
          </cell>
          <cell r="E1233">
            <v>94.691000000000003</v>
          </cell>
          <cell r="F1233">
            <v>94.69</v>
          </cell>
        </row>
        <row r="1234">
          <cell r="A1234" t="str">
            <v>001.17.07280</v>
          </cell>
          <cell r="B1234" t="str">
            <v>Execução de caixa de passagem de concreto de 5 cm espessura e tampa de concreto impermeabilizada de 80.00 x 80.00 x 80.00 cm</v>
          </cell>
          <cell r="C1234" t="str">
            <v>CJ</v>
          </cell>
          <cell r="D1234">
            <v>1</v>
          </cell>
          <cell r="E1234">
            <v>165.7534</v>
          </cell>
          <cell r="F1234">
            <v>165.75</v>
          </cell>
        </row>
        <row r="1235">
          <cell r="A1235" t="str">
            <v>001.17.07300</v>
          </cell>
          <cell r="B1235" t="str">
            <v>Execução de caixa de passagem de concreto de 5 cm espessura e tampa de concreto impermeabilizada de 80.00 x 80.00 x 100.00 cm</v>
          </cell>
          <cell r="C1235" t="str">
            <v>CJ</v>
          </cell>
          <cell r="D1235">
            <v>1</v>
          </cell>
          <cell r="E1235">
            <v>192.47819999999999</v>
          </cell>
          <cell r="F1235">
            <v>192.47</v>
          </cell>
        </row>
        <row r="1236">
          <cell r="A1236" t="str">
            <v>001.17.07320</v>
          </cell>
          <cell r="B1236" t="str">
            <v>Fornecimento e instalação de caixa metálica p/ telefone n.1 10.00x10.00x5.00 cm</v>
          </cell>
          <cell r="C1236" t="str">
            <v>UN</v>
          </cell>
          <cell r="D1236">
            <v>1</v>
          </cell>
          <cell r="E1236">
            <v>1.7353000000000001</v>
          </cell>
          <cell r="F1236">
            <v>1.73</v>
          </cell>
        </row>
        <row r="1237">
          <cell r="A1237" t="str">
            <v>001.17.07340</v>
          </cell>
          <cell r="B1237" t="str">
            <v>Fornecimento e instalação de caixa metálica p/ telefone n.2 20.00x20.00x12.00 cm</v>
          </cell>
          <cell r="C1237" t="str">
            <v>UN</v>
          </cell>
          <cell r="D1237">
            <v>1</v>
          </cell>
          <cell r="E1237">
            <v>32.165900000000001</v>
          </cell>
          <cell r="F1237">
            <v>32.159999999999997</v>
          </cell>
        </row>
        <row r="1238">
          <cell r="A1238" t="str">
            <v>001.17.07360</v>
          </cell>
          <cell r="B1238" t="str">
            <v>Fornecimento e instalação de caixa metálica p/ telefone n.3 40.00x40.00x12.00 cm</v>
          </cell>
          <cell r="C1238" t="str">
            <v>UN</v>
          </cell>
          <cell r="D1238">
            <v>1</v>
          </cell>
          <cell r="E1238">
            <v>65.503299999999996</v>
          </cell>
          <cell r="F1238">
            <v>65.5</v>
          </cell>
        </row>
        <row r="1239">
          <cell r="A1239" t="str">
            <v>001.17.07380</v>
          </cell>
          <cell r="B1239" t="str">
            <v>Fornecimento e instalação de caixa metálica p/ telefone n.4 60.00x60.00x12.00 cm</v>
          </cell>
          <cell r="C1239" t="str">
            <v>UN</v>
          </cell>
          <cell r="D1239">
            <v>1</v>
          </cell>
          <cell r="E1239">
            <v>113.4517</v>
          </cell>
          <cell r="F1239">
            <v>113.45</v>
          </cell>
        </row>
        <row r="1240">
          <cell r="A1240" t="str">
            <v>001.17.07400</v>
          </cell>
          <cell r="B1240" t="str">
            <v>Fornecimento e instalação de caixa metálica p/ telefone n.5 80.00x80.00x12.00 cm</v>
          </cell>
          <cell r="C1240" t="str">
            <v>UN</v>
          </cell>
          <cell r="D1240">
            <v>1</v>
          </cell>
          <cell r="E1240">
            <v>187.33840000000001</v>
          </cell>
          <cell r="F1240">
            <v>187.33</v>
          </cell>
        </row>
        <row r="1241">
          <cell r="A1241" t="str">
            <v>001.17.07420</v>
          </cell>
          <cell r="B1241" t="str">
            <v>Fornecimento e instalação de caixa metálica p/ telefone n.6 120.00x120.00x12.00 cm</v>
          </cell>
          <cell r="C1241" t="str">
            <v>UN</v>
          </cell>
          <cell r="D1241">
            <v>1</v>
          </cell>
          <cell r="E1241">
            <v>400.15660000000003</v>
          </cell>
          <cell r="F1241">
            <v>400.15</v>
          </cell>
        </row>
        <row r="1242">
          <cell r="A1242" t="str">
            <v>001.17.07440</v>
          </cell>
          <cell r="B1242" t="str">
            <v>Execução de caixa de passagem de alvenaria de 1/2 vez c/ tampa de concreto impermeabilizada 30.00 x 30.00 x 30.00 cm</v>
          </cell>
          <cell r="C1242" t="str">
            <v>CJ</v>
          </cell>
          <cell r="D1242">
            <v>1</v>
          </cell>
          <cell r="E1242">
            <v>40.650799999999997</v>
          </cell>
          <cell r="F1242">
            <v>40.65</v>
          </cell>
        </row>
        <row r="1243">
          <cell r="A1243" t="str">
            <v>001.17.07460</v>
          </cell>
          <cell r="B1243" t="str">
            <v>Execução de caixa de passagem de alvenaria de 1/2 vez c/ tampa de concreto impermeabilizada 30.00 x 30.00 x 40.00 cm</v>
          </cell>
          <cell r="C1243" t="str">
            <v>CJ</v>
          </cell>
          <cell r="D1243">
            <v>1</v>
          </cell>
          <cell r="E1243">
            <v>47.8446</v>
          </cell>
          <cell r="F1243">
            <v>47.84</v>
          </cell>
        </row>
        <row r="1244">
          <cell r="A1244" t="str">
            <v>001.17.07480</v>
          </cell>
          <cell r="B1244" t="str">
            <v>Execução de caixa de passagem de alvenaria de 1/2 vez c/ tampa de concreto impermeabilizada 40.00 x 40.00 x 40.00 cm</v>
          </cell>
          <cell r="C1244" t="str">
            <v>CJ</v>
          </cell>
          <cell r="D1244">
            <v>1</v>
          </cell>
          <cell r="E1244">
            <v>59.283900000000003</v>
          </cell>
          <cell r="F1244">
            <v>59.28</v>
          </cell>
        </row>
        <row r="1245">
          <cell r="A1245" t="str">
            <v>001.17.07500</v>
          </cell>
          <cell r="B1245" t="str">
            <v>Execução de caixa de passagem de alvenaria de 1/2 vez c/ tampa de concreto impermeabilizada 40.00 x 40.00 x 50.00 cm</v>
          </cell>
          <cell r="C1245" t="str">
            <v>CJ</v>
          </cell>
          <cell r="D1245">
            <v>1</v>
          </cell>
          <cell r="E1245">
            <v>70.488500000000002</v>
          </cell>
          <cell r="F1245">
            <v>70.48</v>
          </cell>
        </row>
        <row r="1246">
          <cell r="A1246" t="str">
            <v>001.17.07520</v>
          </cell>
          <cell r="B1246" t="str">
            <v>Execução de caixa de passagem de alvenaria de 1/2 vez c/ tampa de concreto impermeabiliada 50.00 x 50.00 x 50.00 cm</v>
          </cell>
          <cell r="C1246" t="str">
            <v>CJ</v>
          </cell>
          <cell r="D1246">
            <v>1</v>
          </cell>
          <cell r="E1246">
            <v>86.824600000000004</v>
          </cell>
          <cell r="F1246">
            <v>86.82</v>
          </cell>
        </row>
        <row r="1247">
          <cell r="A1247" t="str">
            <v>001.17.07540</v>
          </cell>
          <cell r="B1247" t="str">
            <v>Exeucução de caixa de passagem de alvenaria de 1/2 vez c/ tampa de concreto impermeabilizada 50.00 x 50.00 x 60.0 cm</v>
          </cell>
          <cell r="C1247" t="str">
            <v>CJ</v>
          </cell>
          <cell r="D1247">
            <v>1</v>
          </cell>
          <cell r="E1247">
            <v>97.178100000000001</v>
          </cell>
          <cell r="F1247">
            <v>97.17</v>
          </cell>
        </row>
        <row r="1248">
          <cell r="A1248" t="str">
            <v>001.17.07560</v>
          </cell>
          <cell r="B1248" t="str">
            <v>Execuçãoo de caixa de passagem de alvenaria de 1/2 vez c/ tampa de concreto impermeabilizada 60.00 x 60.00 x 60.00 cm</v>
          </cell>
          <cell r="C1248" t="str">
            <v>CJ</v>
          </cell>
          <cell r="D1248">
            <v>1</v>
          </cell>
          <cell r="E1248">
            <v>118.60429999999999</v>
          </cell>
          <cell r="F1248">
            <v>118.6</v>
          </cell>
        </row>
        <row r="1249">
          <cell r="A1249" t="str">
            <v>001.17.07580</v>
          </cell>
          <cell r="B1249" t="str">
            <v>Execução de caixa de passagem de alvenaria de 1/2 vez c/ tampa de concreto impermeabilizada 80.00 x 80.00 x 80.00 cm</v>
          </cell>
          <cell r="C1249" t="str">
            <v>CJ</v>
          </cell>
          <cell r="D1249">
            <v>1</v>
          </cell>
          <cell r="E1249">
            <v>195.84970000000001</v>
          </cell>
          <cell r="F1249">
            <v>195.84</v>
          </cell>
        </row>
        <row r="1250">
          <cell r="A1250" t="str">
            <v>001.17.07600</v>
          </cell>
          <cell r="B1250" t="str">
            <v>Execução de caixa de passagem de alvenaria de 1/2 vez c/ tampa de concreto impermeabilizada 80.00 x 80.00 x 100.00 cm</v>
          </cell>
          <cell r="C1250" t="str">
            <v>CJ</v>
          </cell>
          <cell r="D1250">
            <v>1</v>
          </cell>
          <cell r="E1250">
            <v>231.1054</v>
          </cell>
          <cell r="F1250">
            <v>231.1</v>
          </cell>
        </row>
        <row r="1251">
          <cell r="A1251" t="str">
            <v>001.17.07620</v>
          </cell>
          <cell r="B1251" t="str">
            <v>Execução de caixa de entrada em alvenaria c/ tampa metálica conf. padrão telemat r1 (60x35x50)cm</v>
          </cell>
          <cell r="C1251" t="str">
            <v>UN</v>
          </cell>
          <cell r="D1251">
            <v>1</v>
          </cell>
          <cell r="E1251">
            <v>0</v>
          </cell>
          <cell r="F1251">
            <v>0</v>
          </cell>
        </row>
        <row r="1252">
          <cell r="A1252" t="str">
            <v>001.17.07640</v>
          </cell>
          <cell r="B1252" t="str">
            <v>Execução de caixa de entrada em alvenaria c/ tampa metálica conf. padrão telemat r2 (107x52x50) cm</v>
          </cell>
          <cell r="C1252" t="str">
            <v>UN</v>
          </cell>
          <cell r="D1252">
            <v>1</v>
          </cell>
          <cell r="E1252">
            <v>0</v>
          </cell>
          <cell r="F1252">
            <v>0</v>
          </cell>
        </row>
        <row r="1253">
          <cell r="A1253" t="str">
            <v>001.17.07660</v>
          </cell>
          <cell r="B1253" t="str">
            <v>Fornecimento e instalação de  rolo de fita isolante plástica, de 20.00 m</v>
          </cell>
          <cell r="C1253" t="str">
            <v>UN</v>
          </cell>
          <cell r="D1253">
            <v>1</v>
          </cell>
          <cell r="E1253">
            <v>13.5466</v>
          </cell>
          <cell r="F1253">
            <v>13.54</v>
          </cell>
        </row>
        <row r="1254">
          <cell r="A1254" t="str">
            <v>001.17.07680</v>
          </cell>
          <cell r="B1254" t="str">
            <v>Fornecimento e instalação de  rolo de fita isolante plástica, de 10.00 m</v>
          </cell>
          <cell r="C1254" t="str">
            <v>UN</v>
          </cell>
          <cell r="D1254">
            <v>1</v>
          </cell>
          <cell r="E1254">
            <v>12.1966</v>
          </cell>
          <cell r="F1254">
            <v>12.19</v>
          </cell>
        </row>
        <row r="1255">
          <cell r="A1255" t="str">
            <v>001.17.07700</v>
          </cell>
          <cell r="B1255" t="str">
            <v>Fornecimento e instalação de  rolo de fita isolante plástica, de 05.00 m</v>
          </cell>
          <cell r="C1255" t="str">
            <v>UN</v>
          </cell>
          <cell r="D1255">
            <v>1</v>
          </cell>
          <cell r="E1255">
            <v>6.7183999999999999</v>
          </cell>
          <cell r="F1255">
            <v>6.71</v>
          </cell>
        </row>
        <row r="1256">
          <cell r="A1256" t="str">
            <v>001.17.07720</v>
          </cell>
          <cell r="B1256" t="str">
            <v>Fornecimento e instalação de rolo de fita isolante de alta fusão, de 10.00 m</v>
          </cell>
          <cell r="C1256" t="str">
            <v>UN</v>
          </cell>
          <cell r="D1256">
            <v>1</v>
          </cell>
          <cell r="E1256">
            <v>19.526599999999998</v>
          </cell>
          <cell r="F1256">
            <v>19.52</v>
          </cell>
        </row>
        <row r="1257">
          <cell r="A1257" t="str">
            <v>001.17.07740</v>
          </cell>
          <cell r="B1257" t="str">
            <v>Fornecimento e instalação de rolo de fita isolante de alta fusão, de 40.00 m</v>
          </cell>
          <cell r="C1257" t="str">
            <v>UN</v>
          </cell>
          <cell r="D1257">
            <v>1</v>
          </cell>
          <cell r="E1257">
            <v>62.7517</v>
          </cell>
          <cell r="F1257">
            <v>62.75</v>
          </cell>
        </row>
        <row r="1258">
          <cell r="A1258" t="str">
            <v>001.17.07760</v>
          </cell>
          <cell r="B1258" t="str">
            <v>Fornecimento e instalação de quadro metálico com fundo de madeira com maçaneta e fechadura de 100.00 x 100.00 x 15.00 cm</v>
          </cell>
          <cell r="C1258" t="str">
            <v>UN</v>
          </cell>
          <cell r="D1258">
            <v>1</v>
          </cell>
          <cell r="E1258">
            <v>179.25659999999999</v>
          </cell>
          <cell r="F1258">
            <v>179.25</v>
          </cell>
        </row>
        <row r="1259">
          <cell r="A1259" t="str">
            <v>001.17.07780</v>
          </cell>
          <cell r="B1259" t="str">
            <v>Fornecimento e instalação de quadro metálico com fundo de madeira com maçaneta e fechadura de 90.00 x 90.00 x 15.00 cm</v>
          </cell>
          <cell r="C1259" t="str">
            <v>UN</v>
          </cell>
          <cell r="D1259">
            <v>1</v>
          </cell>
          <cell r="E1259">
            <v>157.5566</v>
          </cell>
          <cell r="F1259">
            <v>157.55000000000001</v>
          </cell>
        </row>
        <row r="1260">
          <cell r="A1260" t="str">
            <v>001.17.07800</v>
          </cell>
          <cell r="B1260" t="str">
            <v>Fornecimento e instalação de quadro metálico com fundo de madeira com maçaneta e fechadura de 60.00 x 60.00 x 15.00 cm</v>
          </cell>
          <cell r="C1260" t="str">
            <v>UN</v>
          </cell>
          <cell r="D1260">
            <v>1</v>
          </cell>
          <cell r="E1260">
            <v>111.6384</v>
          </cell>
          <cell r="F1260">
            <v>111.63</v>
          </cell>
        </row>
        <row r="1261">
          <cell r="A1261" t="str">
            <v>001.17.07820</v>
          </cell>
          <cell r="B1261" t="str">
            <v>Fornecimento e instalação de quadro de distribuição com porta sem disjuntores e sem barramento até 06 circuitos</v>
          </cell>
          <cell r="C1261" t="str">
            <v>UN</v>
          </cell>
          <cell r="D1261">
            <v>1</v>
          </cell>
          <cell r="E1261">
            <v>30.973299999999998</v>
          </cell>
          <cell r="F1261">
            <v>30.97</v>
          </cell>
        </row>
        <row r="1262">
          <cell r="A1262" t="str">
            <v>001.17.07840</v>
          </cell>
          <cell r="B1262" t="str">
            <v>Fornecimento e instalação de quadro de distribuição com porta sem disjuntores e sem barramento de 07 a 10 circuitos</v>
          </cell>
          <cell r="C1262" t="str">
            <v>UN</v>
          </cell>
          <cell r="D1262">
            <v>1</v>
          </cell>
          <cell r="E1262">
            <v>37.423299999999998</v>
          </cell>
          <cell r="F1262">
            <v>37.42</v>
          </cell>
        </row>
        <row r="1263">
          <cell r="A1263" t="str">
            <v>001.17.07860</v>
          </cell>
          <cell r="B1263" t="str">
            <v>Fornecimento e instalação de quadro de distribuição com porta sem disjuntores e sem barramento de 11 a 15 circuitos</v>
          </cell>
          <cell r="C1263" t="str">
            <v>UN</v>
          </cell>
          <cell r="D1263">
            <v>1</v>
          </cell>
          <cell r="E1263">
            <v>38.491700000000002</v>
          </cell>
          <cell r="F1263">
            <v>38.49</v>
          </cell>
        </row>
        <row r="1264">
          <cell r="A1264" t="str">
            <v>001.17.07880</v>
          </cell>
          <cell r="B1264" t="str">
            <v>Fornecimento e instalação de quadro de distribuição com porta sem disjuntores e sem barramento de 16 a 20 circuitos</v>
          </cell>
          <cell r="C1264" t="str">
            <v>UN</v>
          </cell>
          <cell r="D1264">
            <v>1</v>
          </cell>
          <cell r="E1264">
            <v>95.491699999999994</v>
          </cell>
          <cell r="F1264">
            <v>95.49</v>
          </cell>
        </row>
        <row r="1265">
          <cell r="A1265" t="str">
            <v>001.17.07900</v>
          </cell>
          <cell r="B1265" t="str">
            <v>Fornecimento e instalação de quadro de distribuição com porta sem disjuntores e sem barramento até 03 circuitos, de sobrepor</v>
          </cell>
          <cell r="C1265" t="str">
            <v>UN</v>
          </cell>
          <cell r="D1265">
            <v>1</v>
          </cell>
          <cell r="E1265">
            <v>25.473299999999998</v>
          </cell>
          <cell r="F1265">
            <v>25.47</v>
          </cell>
        </row>
        <row r="1266">
          <cell r="A1266" t="str">
            <v>001.17.07920</v>
          </cell>
          <cell r="B1266" t="str">
            <v>Fornecimento e instalação de quadro de distribuição com porta sem disjuntores e sem barramento até 06 circuitos, de sobrepor</v>
          </cell>
          <cell r="C1266" t="str">
            <v>UN</v>
          </cell>
          <cell r="D1266">
            <v>1</v>
          </cell>
          <cell r="E1266">
            <v>34.773299999999999</v>
          </cell>
          <cell r="F1266">
            <v>34.770000000000003</v>
          </cell>
        </row>
        <row r="1267">
          <cell r="A1267" t="str">
            <v>001.17.07940</v>
          </cell>
          <cell r="B1267" t="str">
            <v>Fornecimento e instalação de quadro de distribuição com porta com barramento sem previsão para disjuntor geral e sem disjuntores, até 18 circuitos</v>
          </cell>
          <cell r="C1267" t="str">
            <v>UN</v>
          </cell>
          <cell r="D1267">
            <v>1</v>
          </cell>
          <cell r="E1267">
            <v>87.709900000000005</v>
          </cell>
          <cell r="F1267">
            <v>87.7</v>
          </cell>
        </row>
        <row r="1268">
          <cell r="A1268" t="str">
            <v>001.17.07960</v>
          </cell>
          <cell r="B1268" t="str">
            <v>Fornecimento e instalação de quadro de distribuição com porta com barramento sem previsão para disjuntor geral e sem disjuntores, de 19 a 30  circuitos</v>
          </cell>
          <cell r="C1268" t="str">
            <v>UN</v>
          </cell>
          <cell r="D1268">
            <v>1</v>
          </cell>
          <cell r="E1268">
            <v>140.7784</v>
          </cell>
          <cell r="F1268">
            <v>140.77000000000001</v>
          </cell>
        </row>
        <row r="1269">
          <cell r="A1269" t="str">
            <v>001.17.07980</v>
          </cell>
          <cell r="B1269" t="str">
            <v>Fornecimento e instalação de quadro de distribuição com porta com barramento sem previsão para disjuntor geral e sem disjuntores, de 31 a 42  circuitos</v>
          </cell>
          <cell r="C1269" t="str">
            <v>UN</v>
          </cell>
          <cell r="D1269">
            <v>1</v>
          </cell>
          <cell r="E1269">
            <v>150.89660000000001</v>
          </cell>
          <cell r="F1269">
            <v>150.88999999999999</v>
          </cell>
        </row>
        <row r="1270">
          <cell r="A1270" t="str">
            <v>001.17.08000</v>
          </cell>
          <cell r="B1270" t="str">
            <v>Fornecimento e instalação de quadro de distribuição trifásico c/ barramento, c/ previsão para disjuntor geral, com porta e sem disjuntores até 15 circuitos</v>
          </cell>
          <cell r="C1270" t="str">
            <v>UN</v>
          </cell>
          <cell r="D1270">
            <v>1</v>
          </cell>
          <cell r="E1270">
            <v>38.491700000000002</v>
          </cell>
          <cell r="F1270">
            <v>38.49</v>
          </cell>
        </row>
        <row r="1271">
          <cell r="A1271" t="str">
            <v>001.17.08020</v>
          </cell>
          <cell r="B1271" t="str">
            <v>Fornecimento e instalação de quadro de distribuição trifásico c/ barramento, c/ previsão para disjuntor geral, com porta e sem disjuntores de 16 a 27 circuitos</v>
          </cell>
          <cell r="C1271" t="str">
            <v>UN</v>
          </cell>
          <cell r="D1271">
            <v>1</v>
          </cell>
          <cell r="E1271">
            <v>115.7099</v>
          </cell>
          <cell r="F1271">
            <v>115.7</v>
          </cell>
        </row>
        <row r="1272">
          <cell r="A1272" t="str">
            <v>001.17.08040</v>
          </cell>
          <cell r="B1272" t="str">
            <v>Fornecimento e instalação de quadro de distribuição trifásico c/ barramento, c/ previsão para disjuntor geral, com porta e sem disjuntores de 28 a 30  circuitos</v>
          </cell>
          <cell r="C1272" t="str">
            <v>UN</v>
          </cell>
          <cell r="D1272">
            <v>1</v>
          </cell>
          <cell r="E1272">
            <v>140.7784</v>
          </cell>
          <cell r="F1272">
            <v>140.77000000000001</v>
          </cell>
        </row>
        <row r="1273">
          <cell r="A1273" t="str">
            <v>001.17.08060</v>
          </cell>
          <cell r="B1273" t="str">
            <v>Fornecimento e instalação de quadro de distribuição trifásico c/ barramento, c/ previsão para disjuntor geral, com porta e sem disjuntores de 31 a 56  circuitos</v>
          </cell>
          <cell r="C1273" t="str">
            <v>UN</v>
          </cell>
          <cell r="D1273">
            <v>1</v>
          </cell>
          <cell r="E1273">
            <v>350.94659999999999</v>
          </cell>
          <cell r="F1273">
            <v>350.94</v>
          </cell>
        </row>
        <row r="1274">
          <cell r="A1274" t="str">
            <v>001.17.08080</v>
          </cell>
          <cell r="B1274" t="str">
            <v>Fornecimento e instalação de quadro de distribuição de lógica, metálico com porta e trinco de embutir ou de sobrepor</v>
          </cell>
          <cell r="C1274" t="str">
            <v>UN</v>
          </cell>
          <cell r="D1274">
            <v>1</v>
          </cell>
          <cell r="E1274">
            <v>41.973300000000002</v>
          </cell>
          <cell r="F1274">
            <v>41.97</v>
          </cell>
        </row>
        <row r="1275">
          <cell r="A1275" t="str">
            <v>001.17.08100</v>
          </cell>
          <cell r="B1275" t="str">
            <v>Fornecimento e instalação de quadro para comando 1,20x0,80x0,35m</v>
          </cell>
          <cell r="C1275" t="str">
            <v>UN</v>
          </cell>
          <cell r="D1275">
            <v>1</v>
          </cell>
          <cell r="E1275">
            <v>40.946599999999997</v>
          </cell>
          <cell r="F1275">
            <v>40.94</v>
          </cell>
        </row>
        <row r="1276">
          <cell r="A1276" t="str">
            <v>001.17.08120</v>
          </cell>
          <cell r="B1276" t="str">
            <v>Fornecimento e instalação de disjuntor monopolar c/ proteção termomagnética automática da eletromar ou similar de 10amp a 30amp</v>
          </cell>
          <cell r="C1276" t="str">
            <v>UN</v>
          </cell>
          <cell r="D1276">
            <v>1</v>
          </cell>
          <cell r="E1276">
            <v>6.7210999999999999</v>
          </cell>
          <cell r="F1276">
            <v>6.72</v>
          </cell>
        </row>
        <row r="1277">
          <cell r="A1277" t="str">
            <v>001.17.08140</v>
          </cell>
          <cell r="B1277" t="str">
            <v>Fornecimento e instalação de disjuntor monopolar c/ proteção termomagnética automática da eletromar ou similar de 40amp a 50amp</v>
          </cell>
          <cell r="C1277" t="str">
            <v>UN</v>
          </cell>
          <cell r="D1277">
            <v>1</v>
          </cell>
          <cell r="E1277">
            <v>9.5710999999999995</v>
          </cell>
          <cell r="F1277">
            <v>9.57</v>
          </cell>
        </row>
        <row r="1278">
          <cell r="A1278" t="str">
            <v>001.17.08160</v>
          </cell>
          <cell r="B1278" t="str">
            <v>Fornecimento e instalação de disjuntor monopolar c/ proteção termomagnética automática da eletromar ou similar de 70amp a 100amp</v>
          </cell>
          <cell r="C1278" t="str">
            <v>UN</v>
          </cell>
          <cell r="D1278">
            <v>1</v>
          </cell>
          <cell r="E1278">
            <v>16.071100000000001</v>
          </cell>
          <cell r="F1278">
            <v>16.07</v>
          </cell>
        </row>
        <row r="1279">
          <cell r="A1279" t="str">
            <v>001.17.08180</v>
          </cell>
          <cell r="B1279" t="str">
            <v>Fornecimento e instalação de disjuntor bipolar c/ proteção termomagnética automática da eletromar ou similar de 10amp a 50amp</v>
          </cell>
          <cell r="C1279" t="str">
            <v>UN</v>
          </cell>
          <cell r="D1279">
            <v>1</v>
          </cell>
          <cell r="E1279">
            <v>32.892099999999999</v>
          </cell>
          <cell r="F1279">
            <v>32.89</v>
          </cell>
        </row>
        <row r="1280">
          <cell r="A1280" t="str">
            <v>001.17.08200</v>
          </cell>
          <cell r="B1280" t="str">
            <v>Fornecimento e instalação de disjuntor bipolar c/ proteção termomagnética automática da eletromar ou similar de 60amp a 100amp</v>
          </cell>
          <cell r="C1280" t="str">
            <v>UN</v>
          </cell>
          <cell r="D1280">
            <v>1</v>
          </cell>
          <cell r="E1280">
            <v>44.162100000000002</v>
          </cell>
          <cell r="F1280">
            <v>44.16</v>
          </cell>
        </row>
        <row r="1281">
          <cell r="A1281" t="str">
            <v>001.17.08220</v>
          </cell>
          <cell r="B1281" t="str">
            <v>Fornecimento e instalação de disjuntor tripolar c/ proteção termomagnética automática da eletromar ou similar de 30amp a 50amp</v>
          </cell>
          <cell r="C1281" t="str">
            <v>un</v>
          </cell>
          <cell r="D1281">
            <v>1</v>
          </cell>
          <cell r="E1281">
            <v>39.482999999999997</v>
          </cell>
          <cell r="F1281">
            <v>39.479999999999997</v>
          </cell>
        </row>
        <row r="1282">
          <cell r="A1282" t="str">
            <v>001.17.08240</v>
          </cell>
          <cell r="B1282" t="str">
            <v>Fornecimento e instalação de disjuntor tripolar c/ proteção termomagnética automática da eletromar ou similar de 60amp a 100amp</v>
          </cell>
          <cell r="C1282" t="str">
            <v>un</v>
          </cell>
          <cell r="D1282">
            <v>1</v>
          </cell>
          <cell r="E1282">
            <v>75.113</v>
          </cell>
          <cell r="F1282">
            <v>75.11</v>
          </cell>
        </row>
        <row r="1283">
          <cell r="A1283" t="str">
            <v>001.17.08260</v>
          </cell>
          <cell r="B1283" t="str">
            <v>Fornecimento e instalação de disjuntor tripolar tipo ca-terno magnetico 125-150-175-200-225a da eletromar</v>
          </cell>
          <cell r="C1283" t="str">
            <v>UN</v>
          </cell>
          <cell r="D1283">
            <v>1</v>
          </cell>
          <cell r="E1283">
            <v>130.7533</v>
          </cell>
          <cell r="F1283">
            <v>130.75</v>
          </cell>
        </row>
        <row r="1284">
          <cell r="A1284" t="str">
            <v>001.17.08280</v>
          </cell>
          <cell r="B1284" t="str">
            <v>Fornecimento e instalação de disjuntor tripolar tipo da-termo magnético 250-300-350-400a da eletromar</v>
          </cell>
          <cell r="C1284" t="str">
            <v>UN</v>
          </cell>
          <cell r="D1284">
            <v>1</v>
          </cell>
          <cell r="E1284">
            <v>1793.9499000000001</v>
          </cell>
          <cell r="F1284">
            <v>1793.94</v>
          </cell>
        </row>
        <row r="1285">
          <cell r="A1285" t="str">
            <v>001.17.08300</v>
          </cell>
          <cell r="B1285" t="str">
            <v>Fornecimento e instalação de disjuntor termomagnético (diaquick) - siemens monopolar 2a/240v</v>
          </cell>
          <cell r="C1285" t="str">
            <v>UN</v>
          </cell>
          <cell r="D1285">
            <v>1</v>
          </cell>
          <cell r="E1285">
            <v>26.711099999999998</v>
          </cell>
          <cell r="F1285">
            <v>26.71</v>
          </cell>
        </row>
        <row r="1286">
          <cell r="A1286" t="str">
            <v>001.17.08320</v>
          </cell>
          <cell r="B1286" t="str">
            <v>Fornecimento e instalação de disjuntor termomagnético (diaquick) - siemens monofásico 6a/240v</v>
          </cell>
          <cell r="C1286" t="str">
            <v>UN</v>
          </cell>
          <cell r="D1286">
            <v>1</v>
          </cell>
          <cell r="E1286">
            <v>26.8111</v>
          </cell>
          <cell r="F1286">
            <v>26.81</v>
          </cell>
        </row>
        <row r="1287">
          <cell r="A1287" t="str">
            <v>001.17.08340</v>
          </cell>
          <cell r="B1287" t="str">
            <v>Fornecimento e instalação de disjuntor termomagnético (diaquick) - siemens monofásico 25a/240v</v>
          </cell>
          <cell r="C1287" t="str">
            <v>UN</v>
          </cell>
          <cell r="D1287">
            <v>1</v>
          </cell>
          <cell r="E1287">
            <v>12.5511</v>
          </cell>
          <cell r="F1287">
            <v>12.55</v>
          </cell>
        </row>
        <row r="1288">
          <cell r="A1288" t="str">
            <v>001.17.08360</v>
          </cell>
          <cell r="B1288" t="str">
            <v>Fornecimento e instalação de disjuntor termomagnético (diaquick) - siemens monofásico 30a/240v</v>
          </cell>
          <cell r="C1288" t="str">
            <v>UN</v>
          </cell>
          <cell r="D1288">
            <v>1</v>
          </cell>
          <cell r="E1288">
            <v>9.6710999999999991</v>
          </cell>
          <cell r="F1288">
            <v>9.67</v>
          </cell>
        </row>
        <row r="1289">
          <cell r="A1289" t="str">
            <v>001.17.08380</v>
          </cell>
          <cell r="B1289" t="str">
            <v>Fornecimento e instalação de disjuntor termomagnético (diaquik) - tripolar - 30a/240v</v>
          </cell>
          <cell r="C1289" t="str">
            <v>UN</v>
          </cell>
          <cell r="D1289">
            <v>1</v>
          </cell>
          <cell r="E1289">
            <v>117.18300000000001</v>
          </cell>
          <cell r="F1289">
            <v>117.18</v>
          </cell>
        </row>
        <row r="1290">
          <cell r="A1290" t="str">
            <v>001.17.08400</v>
          </cell>
          <cell r="B1290" t="str">
            <v>Fornecimento e instalação de chave blindada tripolar 250v 30 amp/250v</v>
          </cell>
          <cell r="C1290" t="str">
            <v>UN</v>
          </cell>
          <cell r="D1290">
            <v>1</v>
          </cell>
          <cell r="E1290">
            <v>79.3245</v>
          </cell>
          <cell r="F1290">
            <v>79.319999999999993</v>
          </cell>
        </row>
        <row r="1291">
          <cell r="A1291" t="str">
            <v>001.17.08420</v>
          </cell>
          <cell r="B1291" t="str">
            <v>Fornecimento e instalação de chave blindada tripolar 60 amp/250v</v>
          </cell>
          <cell r="C1291" t="str">
            <v>UN</v>
          </cell>
          <cell r="D1291">
            <v>1</v>
          </cell>
          <cell r="E1291">
            <v>168.46209999999999</v>
          </cell>
          <cell r="F1291">
            <v>168.46</v>
          </cell>
        </row>
        <row r="1292">
          <cell r="A1292" t="str">
            <v>001.17.08440</v>
          </cell>
          <cell r="B1292" t="str">
            <v>Fornecimento e instalação de chave blindada tripolar 100 amp/250v</v>
          </cell>
          <cell r="C1292" t="str">
            <v>UN</v>
          </cell>
          <cell r="D1292">
            <v>1</v>
          </cell>
          <cell r="E1292">
            <v>238.1893</v>
          </cell>
          <cell r="F1292">
            <v>238.18</v>
          </cell>
        </row>
        <row r="1293">
          <cell r="A1293" t="str">
            <v>001.17.08460</v>
          </cell>
          <cell r="B1293" t="str">
            <v>Fornecimento e instalação de chave magnética trifásica blindada para fixar em poste 90a/600v</v>
          </cell>
          <cell r="C1293" t="str">
            <v>UN</v>
          </cell>
          <cell r="D1293">
            <v>1</v>
          </cell>
          <cell r="E1293">
            <v>495.35509999999999</v>
          </cell>
          <cell r="F1293">
            <v>495.35</v>
          </cell>
        </row>
        <row r="1294">
          <cell r="A1294" t="str">
            <v>001.17.08480</v>
          </cell>
          <cell r="B1294" t="str">
            <v>Fornecimento e instalação de chave blindada tripolar 400amp/500v p/ unidade</v>
          </cell>
          <cell r="C1294" t="str">
            <v>UN</v>
          </cell>
          <cell r="D1294">
            <v>1</v>
          </cell>
          <cell r="E1294">
            <v>778.28399999999999</v>
          </cell>
          <cell r="F1294">
            <v>778.28</v>
          </cell>
        </row>
        <row r="1295">
          <cell r="A1295" t="str">
            <v>001.17.08500</v>
          </cell>
          <cell r="B1295" t="str">
            <v>Fornecimento e instalação de chave blindada tripolar 600amp/500v p/ unidade</v>
          </cell>
          <cell r="C1295" t="str">
            <v>UN</v>
          </cell>
          <cell r="D1295">
            <v>1</v>
          </cell>
          <cell r="E1295">
            <v>1188.8212000000001</v>
          </cell>
          <cell r="F1295">
            <v>1188.82</v>
          </cell>
        </row>
        <row r="1296">
          <cell r="A1296" t="str">
            <v>001.17.08520</v>
          </cell>
          <cell r="B1296" t="str">
            <v>Fornecimento e instalação de chave blindada tripolar 60a/500v p/ unidade</v>
          </cell>
          <cell r="C1296" t="str">
            <v>UN</v>
          </cell>
          <cell r="D1296">
            <v>1</v>
          </cell>
          <cell r="E1296">
            <v>74.516599999999997</v>
          </cell>
          <cell r="F1296">
            <v>74.510000000000005</v>
          </cell>
        </row>
        <row r="1297">
          <cell r="A1297" t="str">
            <v>001.17.08540</v>
          </cell>
          <cell r="B1297" t="str">
            <v>Fornecimento e instalação de chave blindada triplar 125amp/500v p/ unidade</v>
          </cell>
          <cell r="C1297" t="str">
            <v>CJ</v>
          </cell>
          <cell r="D1297">
            <v>1</v>
          </cell>
          <cell r="E1297">
            <v>373.57929999999999</v>
          </cell>
          <cell r="F1297">
            <v>373.57</v>
          </cell>
        </row>
        <row r="1298">
          <cell r="A1298" t="str">
            <v>001.17.08560</v>
          </cell>
          <cell r="B1298" t="str">
            <v>Fornecimento e instalação de chave magnética guarda motor tripolar s/ botoeira 60hz/220v de 10a</v>
          </cell>
          <cell r="C1298" t="str">
            <v>UN</v>
          </cell>
          <cell r="D1298">
            <v>1</v>
          </cell>
          <cell r="E1298">
            <v>90.398399999999995</v>
          </cell>
          <cell r="F1298">
            <v>90.39</v>
          </cell>
        </row>
        <row r="1299">
          <cell r="A1299" t="str">
            <v>001.17.08580</v>
          </cell>
          <cell r="B1299" t="str">
            <v>Fornecimento e instalação de chave magnética guarda motor tripolar s/ botoeira 60hz/220v de 16 a</v>
          </cell>
          <cell r="C1299" t="str">
            <v>UN</v>
          </cell>
          <cell r="D1299">
            <v>1</v>
          </cell>
          <cell r="E1299">
            <v>141.55840000000001</v>
          </cell>
          <cell r="F1299">
            <v>141.55000000000001</v>
          </cell>
        </row>
        <row r="1300">
          <cell r="A1300" t="str">
            <v>001.17.08600</v>
          </cell>
          <cell r="B1300" t="str">
            <v>Fornecimento e instalação de chave magnética guarda motor tripolar s/ botoeira 60hz/220v de 32 a</v>
          </cell>
          <cell r="C1300" t="str">
            <v>UN</v>
          </cell>
          <cell r="D1300">
            <v>1</v>
          </cell>
          <cell r="E1300">
            <v>226.83840000000001</v>
          </cell>
          <cell r="F1300">
            <v>226.83</v>
          </cell>
        </row>
        <row r="1301">
          <cell r="A1301" t="str">
            <v>001.17.08620</v>
          </cell>
          <cell r="B1301" t="str">
            <v>Fornecimento e instalação de chave de reversão 30 amp/250v 60 hz com 3 pólos de entrada e 6 pólos de saída</v>
          </cell>
          <cell r="C1301" t="str">
            <v>UN</v>
          </cell>
          <cell r="D1301">
            <v>1</v>
          </cell>
          <cell r="E1301">
            <v>24.7684</v>
          </cell>
          <cell r="F1301">
            <v>24.76</v>
          </cell>
        </row>
        <row r="1302">
          <cell r="A1302" t="str">
            <v>001.17.08640</v>
          </cell>
          <cell r="B1302" t="str">
            <v>Fornecimento e instalação de chave bóia automática unipolar</v>
          </cell>
          <cell r="C1302" t="str">
            <v>UN</v>
          </cell>
          <cell r="D1302">
            <v>1</v>
          </cell>
          <cell r="E1302">
            <v>28.236599999999999</v>
          </cell>
          <cell r="F1302">
            <v>28.23</v>
          </cell>
        </row>
        <row r="1303">
          <cell r="A1303" t="str">
            <v>001.17.08660</v>
          </cell>
          <cell r="B1303" t="str">
            <v>Fornecimento e instalação de chave bóia automática bipolar</v>
          </cell>
          <cell r="C1303" t="str">
            <v>UN</v>
          </cell>
          <cell r="D1303">
            <v>1</v>
          </cell>
          <cell r="E1303">
            <v>40.3551</v>
          </cell>
          <cell r="F1303">
            <v>40.35</v>
          </cell>
        </row>
        <row r="1304">
          <cell r="A1304" t="str">
            <v>001.17.08680</v>
          </cell>
          <cell r="B1304" t="str">
            <v>Fornecimento e instalação de fusível nh 63amp</v>
          </cell>
          <cell r="C1304" t="str">
            <v>UN</v>
          </cell>
          <cell r="D1304">
            <v>1</v>
          </cell>
          <cell r="E1304">
            <v>14.733700000000001</v>
          </cell>
          <cell r="F1304">
            <v>14.73</v>
          </cell>
        </row>
        <row r="1305">
          <cell r="A1305" t="str">
            <v>001.17.08700</v>
          </cell>
          <cell r="B1305" t="str">
            <v>Fornecimento e instalação de fusível nh 100amp</v>
          </cell>
          <cell r="C1305" t="str">
            <v>UN</v>
          </cell>
          <cell r="D1305">
            <v>1</v>
          </cell>
          <cell r="E1305">
            <v>14.733700000000001</v>
          </cell>
          <cell r="F1305">
            <v>14.73</v>
          </cell>
        </row>
        <row r="1306">
          <cell r="A1306" t="str">
            <v>001.17.08720</v>
          </cell>
          <cell r="B1306" t="str">
            <v>Fornecimento e instalação de fusível nh 160amp</v>
          </cell>
          <cell r="C1306" t="str">
            <v>UN</v>
          </cell>
          <cell r="D1306">
            <v>1</v>
          </cell>
          <cell r="E1306">
            <v>14.733700000000001</v>
          </cell>
          <cell r="F1306">
            <v>14.73</v>
          </cell>
        </row>
        <row r="1307">
          <cell r="A1307" t="str">
            <v>001.17.08740</v>
          </cell>
          <cell r="B1307" t="str">
            <v>Fornecimento e instalação de fusível nh 200amp</v>
          </cell>
          <cell r="C1307" t="str">
            <v>UN</v>
          </cell>
          <cell r="D1307">
            <v>1</v>
          </cell>
          <cell r="E1307">
            <v>31.2453</v>
          </cell>
          <cell r="F1307">
            <v>31.24</v>
          </cell>
        </row>
        <row r="1308">
          <cell r="A1308" t="str">
            <v>001.17.08760</v>
          </cell>
          <cell r="B1308" t="str">
            <v>Fornecimento e instalação de fusível nh 315amp</v>
          </cell>
          <cell r="C1308" t="str">
            <v>UN</v>
          </cell>
          <cell r="D1308">
            <v>1</v>
          </cell>
          <cell r="E1308">
            <v>45.935299999999998</v>
          </cell>
          <cell r="F1308">
            <v>45.93</v>
          </cell>
        </row>
        <row r="1309">
          <cell r="A1309" t="str">
            <v>001.17.08780</v>
          </cell>
          <cell r="B1309" t="str">
            <v>Fornecimento e instalação de fusível nh 400amp</v>
          </cell>
          <cell r="C1309" t="str">
            <v>UN</v>
          </cell>
          <cell r="D1309">
            <v>1</v>
          </cell>
          <cell r="E1309">
            <v>20.805299999999999</v>
          </cell>
          <cell r="F1309">
            <v>20.8</v>
          </cell>
        </row>
        <row r="1310">
          <cell r="A1310" t="str">
            <v>001.17.08800</v>
          </cell>
          <cell r="B1310" t="str">
            <v>Fornecimento e instalação de fusível nh 630amp</v>
          </cell>
          <cell r="C1310" t="str">
            <v>UN</v>
          </cell>
          <cell r="D1310">
            <v>1</v>
          </cell>
          <cell r="E1310">
            <v>29.9453</v>
          </cell>
          <cell r="F1310">
            <v>29.94</v>
          </cell>
        </row>
        <row r="1311">
          <cell r="A1311" t="str">
            <v>001.17.08820</v>
          </cell>
          <cell r="B1311" t="str">
            <v>Fornecimento e instalação de fusível tipo "nh", corrente de 200a, capacidade de ruptura 100ka 500v tamanho 2 retardado</v>
          </cell>
          <cell r="C1311" t="str">
            <v>UN</v>
          </cell>
          <cell r="D1311">
            <v>1</v>
          </cell>
          <cell r="E1311">
            <v>24.1553</v>
          </cell>
          <cell r="F1311">
            <v>24.15</v>
          </cell>
        </row>
        <row r="1312">
          <cell r="A1312" t="str">
            <v>001.17.08840</v>
          </cell>
          <cell r="B1312" t="str">
            <v>Fornecimento e instalação de fusível cartucho de 30amp</v>
          </cell>
          <cell r="C1312" t="str">
            <v>UN</v>
          </cell>
          <cell r="D1312">
            <v>1</v>
          </cell>
          <cell r="E1312">
            <v>3.5236999999999998</v>
          </cell>
          <cell r="F1312">
            <v>3.52</v>
          </cell>
        </row>
        <row r="1313">
          <cell r="A1313" t="str">
            <v>001.17.08860</v>
          </cell>
          <cell r="B1313" t="str">
            <v>Fornecimento e instalação de fusível cartucho de 60amp</v>
          </cell>
          <cell r="C1313" t="str">
            <v>UN</v>
          </cell>
          <cell r="D1313">
            <v>1</v>
          </cell>
          <cell r="E1313">
            <v>2.9737</v>
          </cell>
          <cell r="F1313">
            <v>2.97</v>
          </cell>
        </row>
        <row r="1314">
          <cell r="A1314" t="str">
            <v>001.17.08880</v>
          </cell>
          <cell r="B1314" t="str">
            <v>Fornecimento e instalação de fusível faca de 100amp</v>
          </cell>
          <cell r="C1314" t="str">
            <v>UN</v>
          </cell>
          <cell r="D1314">
            <v>1</v>
          </cell>
          <cell r="E1314">
            <v>5.0837000000000003</v>
          </cell>
          <cell r="F1314">
            <v>5.08</v>
          </cell>
        </row>
        <row r="1315">
          <cell r="A1315" t="str">
            <v>001.17.08900</v>
          </cell>
          <cell r="B1315" t="str">
            <v>Fornecimento e instalação de fusível faca de 200amp</v>
          </cell>
          <cell r="C1315" t="str">
            <v>UN</v>
          </cell>
          <cell r="D1315">
            <v>1</v>
          </cell>
          <cell r="E1315">
            <v>8.9536999999999995</v>
          </cell>
          <cell r="F1315">
            <v>8.9499999999999993</v>
          </cell>
        </row>
        <row r="1316">
          <cell r="A1316" t="str">
            <v>001.17.08920</v>
          </cell>
          <cell r="B1316" t="str">
            <v>Fornecimento e instalação de fusível faca de 400amp</v>
          </cell>
          <cell r="C1316" t="str">
            <v>UN</v>
          </cell>
          <cell r="D1316">
            <v>1</v>
          </cell>
          <cell r="E1316">
            <v>21.6753</v>
          </cell>
          <cell r="F1316">
            <v>21.67</v>
          </cell>
        </row>
        <row r="1317">
          <cell r="A1317" t="str">
            <v>001.17.08940</v>
          </cell>
          <cell r="B1317" t="str">
            <v>Fornecimento e instalação de fusível faca de 600amp</v>
          </cell>
          <cell r="C1317" t="str">
            <v>UN</v>
          </cell>
          <cell r="D1317">
            <v>1</v>
          </cell>
          <cell r="E1317">
            <v>24.535299999999999</v>
          </cell>
          <cell r="F1317">
            <v>24.53</v>
          </cell>
        </row>
        <row r="1318">
          <cell r="A1318" t="str">
            <v>001.17.08960</v>
          </cell>
          <cell r="B1318" t="str">
            <v>Forneicimento e instalação de fusível diazed de 30 a 60 amp</v>
          </cell>
          <cell r="C1318" t="str">
            <v>UN</v>
          </cell>
          <cell r="D1318">
            <v>1</v>
          </cell>
          <cell r="E1318">
            <v>3.3637000000000001</v>
          </cell>
          <cell r="F1318">
            <v>3.36</v>
          </cell>
        </row>
        <row r="1319">
          <cell r="A1319" t="str">
            <v>001.17.08980</v>
          </cell>
          <cell r="B1319" t="str">
            <v>Fornecimento e instalação de fusível diazed de 10 amp.,inclusive base, anel e tampa</v>
          </cell>
          <cell r="C1319" t="str">
            <v>CJ</v>
          </cell>
          <cell r="D1319">
            <v>1</v>
          </cell>
          <cell r="E1319">
            <v>20.5792</v>
          </cell>
          <cell r="F1319">
            <v>20.57</v>
          </cell>
        </row>
        <row r="1320">
          <cell r="A1320" t="str">
            <v>001.17.09000</v>
          </cell>
          <cell r="B1320" t="str">
            <v>Fornecimento e instalação de elo fusível de alta tensão 1h</v>
          </cell>
          <cell r="C1320" t="str">
            <v>UN</v>
          </cell>
          <cell r="D1320">
            <v>1</v>
          </cell>
          <cell r="E1320">
            <v>3.1474000000000002</v>
          </cell>
          <cell r="F1320">
            <v>3.14</v>
          </cell>
        </row>
        <row r="1321">
          <cell r="A1321" t="str">
            <v>001.17.09020</v>
          </cell>
          <cell r="B1321" t="str">
            <v>Fornecimento e instalação de elo fusível de alta tensão 2h</v>
          </cell>
          <cell r="C1321" t="str">
            <v>UN</v>
          </cell>
          <cell r="D1321">
            <v>1</v>
          </cell>
          <cell r="E1321">
            <v>3.2473999999999998</v>
          </cell>
          <cell r="F1321">
            <v>3.24</v>
          </cell>
        </row>
        <row r="1322">
          <cell r="A1322" t="str">
            <v>001.17.09040</v>
          </cell>
          <cell r="B1322" t="str">
            <v>Fornecimento e instalação de elo fusível de alta tensão 3h</v>
          </cell>
          <cell r="C1322" t="str">
            <v>UN</v>
          </cell>
          <cell r="D1322">
            <v>1</v>
          </cell>
          <cell r="E1322">
            <v>3.0573999999999999</v>
          </cell>
          <cell r="F1322">
            <v>3.05</v>
          </cell>
        </row>
        <row r="1323">
          <cell r="A1323" t="str">
            <v>001.17.09060</v>
          </cell>
          <cell r="B1323" t="str">
            <v>Fornecimento e instalação de elo fusível de alta tensão 5h</v>
          </cell>
          <cell r="C1323" t="str">
            <v>UN</v>
          </cell>
          <cell r="D1323">
            <v>1</v>
          </cell>
          <cell r="E1323">
            <v>3.2473999999999998</v>
          </cell>
          <cell r="F1323">
            <v>3.24</v>
          </cell>
        </row>
        <row r="1324">
          <cell r="A1324" t="str">
            <v>001.17.09080</v>
          </cell>
          <cell r="B1324" t="str">
            <v>Fornecimento e instalação de elo fusível de alta tensão 6k</v>
          </cell>
          <cell r="C1324" t="str">
            <v>UN</v>
          </cell>
          <cell r="D1324">
            <v>1</v>
          </cell>
          <cell r="E1324">
            <v>3.2473999999999998</v>
          </cell>
          <cell r="F1324">
            <v>3.24</v>
          </cell>
        </row>
        <row r="1325">
          <cell r="A1325" t="str">
            <v>001.17.09100</v>
          </cell>
          <cell r="B1325" t="str">
            <v>Fornecimento e instalação de elo fusível de alta tensão 15k</v>
          </cell>
          <cell r="C1325" t="str">
            <v>UN</v>
          </cell>
          <cell r="D1325">
            <v>1</v>
          </cell>
          <cell r="E1325">
            <v>3.2473999999999998</v>
          </cell>
          <cell r="F1325">
            <v>3.24</v>
          </cell>
        </row>
        <row r="1326">
          <cell r="A1326" t="str">
            <v>001.17.09120</v>
          </cell>
          <cell r="B1326" t="str">
            <v>Fornecimento e instalação de elo fusível de alta tensão 25k</v>
          </cell>
          <cell r="C1326" t="str">
            <v>UN</v>
          </cell>
          <cell r="D1326">
            <v>1</v>
          </cell>
          <cell r="E1326">
            <v>3.3473999999999999</v>
          </cell>
          <cell r="F1326">
            <v>3.34</v>
          </cell>
        </row>
        <row r="1327">
          <cell r="A1327" t="str">
            <v>001.17.09140</v>
          </cell>
          <cell r="B1327" t="str">
            <v>Fornecimento e instalação de elo fusível 10 k - 15 kv</v>
          </cell>
          <cell r="C1327" t="str">
            <v>UN</v>
          </cell>
          <cell r="D1327">
            <v>1</v>
          </cell>
          <cell r="E1327">
            <v>1.7937000000000001</v>
          </cell>
          <cell r="F1327">
            <v>1.79</v>
          </cell>
        </row>
        <row r="1328">
          <cell r="A1328" t="str">
            <v>001.17.09160</v>
          </cell>
          <cell r="B1328" t="str">
            <v>Fornecimento e instalação de chave tipo faca com fusível base de ardosia 250v 3x30amp</v>
          </cell>
          <cell r="C1328" t="str">
            <v>UN</v>
          </cell>
          <cell r="D1328">
            <v>1</v>
          </cell>
          <cell r="E1328">
            <v>47.234499999999997</v>
          </cell>
          <cell r="F1328">
            <v>47.23</v>
          </cell>
        </row>
        <row r="1329">
          <cell r="A1329" t="str">
            <v>001.17.09180</v>
          </cell>
          <cell r="B1329" t="str">
            <v>Fornecimento e instalação de chave tipo faca com fusível base de ardósia 250v 3x60amp</v>
          </cell>
          <cell r="C1329" t="str">
            <v>UN</v>
          </cell>
          <cell r="D1329">
            <v>1</v>
          </cell>
          <cell r="E1329">
            <v>48.112099999999998</v>
          </cell>
          <cell r="F1329">
            <v>48.11</v>
          </cell>
        </row>
        <row r="1330">
          <cell r="A1330" t="str">
            <v>001.17.09200</v>
          </cell>
          <cell r="B1330" t="str">
            <v>Fornecimento e instalação de chave tipo faca com fusível base de ardósia 250v 3x100amp</v>
          </cell>
          <cell r="C1330" t="str">
            <v>UN</v>
          </cell>
          <cell r="D1330">
            <v>1</v>
          </cell>
          <cell r="E1330">
            <v>56.4893</v>
          </cell>
          <cell r="F1330">
            <v>56.48</v>
          </cell>
        </row>
        <row r="1331">
          <cell r="A1331" t="str">
            <v>001.17.09220</v>
          </cell>
          <cell r="B1331" t="str">
            <v>Fornecimento e instalação de chave tipo faca com fusível base de ardósia 250v 3x200amp</v>
          </cell>
          <cell r="C1331" t="str">
            <v>UN</v>
          </cell>
          <cell r="D1331">
            <v>1</v>
          </cell>
          <cell r="E1331">
            <v>70.146600000000007</v>
          </cell>
          <cell r="F1331">
            <v>70.14</v>
          </cell>
        </row>
        <row r="1332">
          <cell r="A1332" t="str">
            <v>001.17.09240</v>
          </cell>
          <cell r="B1332" t="str">
            <v>Fornecimento e instalação de chave fusível - 15 kv de 3 x 300 a</v>
          </cell>
          <cell r="C1332" t="str">
            <v>UN</v>
          </cell>
          <cell r="D1332">
            <v>1</v>
          </cell>
          <cell r="E1332">
            <v>89.236599999999996</v>
          </cell>
          <cell r="F1332">
            <v>89.23</v>
          </cell>
        </row>
        <row r="1333">
          <cell r="A1333" t="str">
            <v>001.17.09260</v>
          </cell>
          <cell r="B1333" t="str">
            <v>Fornecimento e instalação de chave chave seccionadora tripolar comando simultâneo aberto, abertura em carga, tensão nominal de 500 v, corrente nominal 200a/600v</v>
          </cell>
          <cell r="C1333" t="str">
            <v>UN</v>
          </cell>
          <cell r="D1333">
            <v>1</v>
          </cell>
          <cell r="E1333">
            <v>600.23659999999995</v>
          </cell>
          <cell r="F1333">
            <v>600.23</v>
          </cell>
        </row>
        <row r="1334">
          <cell r="A1334" t="str">
            <v>001.17.09280</v>
          </cell>
          <cell r="B1334" t="str">
            <v>Fornecimento e instalação de chave de comando de proteção para iluminação 2x60 w</v>
          </cell>
          <cell r="C1334" t="str">
            <v>UN</v>
          </cell>
          <cell r="D1334">
            <v>1</v>
          </cell>
          <cell r="E1334">
            <v>390.11840000000001</v>
          </cell>
          <cell r="F1334">
            <v>390.11</v>
          </cell>
        </row>
        <row r="1335">
          <cell r="A1335" t="str">
            <v>001.17.09300</v>
          </cell>
          <cell r="B1335" t="str">
            <v>Fornecimento e instalação de afastador de armação secundária de 0.50m p/ unidade</v>
          </cell>
          <cell r="C1335" t="str">
            <v>UN</v>
          </cell>
          <cell r="D1335">
            <v>1</v>
          </cell>
          <cell r="E1335">
            <v>16.736599999999999</v>
          </cell>
          <cell r="F1335">
            <v>16.73</v>
          </cell>
        </row>
        <row r="1336">
          <cell r="A1336" t="str">
            <v>001.17.09320</v>
          </cell>
          <cell r="B1336" t="str">
            <v>Fornecimento e instalação de arruela quadrada de 38.00mm com furo de 18.00mm</v>
          </cell>
          <cell r="C1336" t="str">
            <v>UN</v>
          </cell>
          <cell r="D1336">
            <v>1</v>
          </cell>
          <cell r="E1336">
            <v>0.94179999999999997</v>
          </cell>
          <cell r="F1336">
            <v>0.94</v>
          </cell>
        </row>
        <row r="1337">
          <cell r="A1337" t="str">
            <v>001.17.09340</v>
          </cell>
          <cell r="B1337" t="str">
            <v>Fornecimento e instalação de arruela quadrada de 55.00mm com furo de 18.00mm</v>
          </cell>
          <cell r="C1337" t="str">
            <v>UN</v>
          </cell>
          <cell r="D1337">
            <v>1</v>
          </cell>
          <cell r="E1337">
            <v>0.71179999999999999</v>
          </cell>
          <cell r="F1337">
            <v>0.71</v>
          </cell>
        </row>
        <row r="1338">
          <cell r="A1338" t="str">
            <v>001.17.09360</v>
          </cell>
          <cell r="B1338" t="str">
            <v>Fornecimento e instalação de arruela redonda para parafuso diâm. 9.50mm 3/8"</v>
          </cell>
          <cell r="C1338" t="str">
            <v>UN</v>
          </cell>
          <cell r="D1338">
            <v>1</v>
          </cell>
          <cell r="E1338">
            <v>0.68179999999999996</v>
          </cell>
          <cell r="F1338">
            <v>0.68</v>
          </cell>
        </row>
        <row r="1339">
          <cell r="A1339" t="str">
            <v>001.17.09380</v>
          </cell>
          <cell r="B1339" t="str">
            <v>Fornecimento e instalação de arruela redonda para parafuso diâm. 11.00mm 7/16"</v>
          </cell>
          <cell r="C1339" t="str">
            <v>UN</v>
          </cell>
          <cell r="D1339">
            <v>1</v>
          </cell>
          <cell r="E1339">
            <v>0.69179999999999997</v>
          </cell>
          <cell r="F1339">
            <v>0.69</v>
          </cell>
        </row>
        <row r="1340">
          <cell r="A1340" t="str">
            <v>001.17.09400</v>
          </cell>
          <cell r="B1340" t="str">
            <v>Fornecimento e instalação de arruela redonda para parafuso diam. 16.00mm 5/8"</v>
          </cell>
          <cell r="C1340" t="str">
            <v>UN</v>
          </cell>
          <cell r="D1340">
            <v>1</v>
          </cell>
          <cell r="E1340">
            <v>0.71179999999999999</v>
          </cell>
          <cell r="F1340">
            <v>0.71</v>
          </cell>
        </row>
        <row r="1341">
          <cell r="A1341" t="str">
            <v>001.17.09420</v>
          </cell>
          <cell r="B1341" t="str">
            <v>Fornecimento e instalação de cruzeta de madeira de lei (piúva) 2400.00mmx110.00mmx135.00mm</v>
          </cell>
          <cell r="C1341" t="str">
            <v>UN</v>
          </cell>
          <cell r="D1341">
            <v>1</v>
          </cell>
          <cell r="E1341">
            <v>29.236599999999999</v>
          </cell>
          <cell r="F1341">
            <v>29.23</v>
          </cell>
        </row>
        <row r="1342">
          <cell r="A1342" t="str">
            <v>001.17.09440</v>
          </cell>
          <cell r="B1342" t="str">
            <v>Fornecimento e instalação de cruzeta de madeira de lei (piúva) 2400.00mmx110.00mmx90.00mm</v>
          </cell>
          <cell r="C1342" t="str">
            <v>UN</v>
          </cell>
          <cell r="D1342">
            <v>1</v>
          </cell>
          <cell r="E1342">
            <v>29.136600000000001</v>
          </cell>
          <cell r="F1342">
            <v>29.13</v>
          </cell>
        </row>
        <row r="1343">
          <cell r="A1343" t="str">
            <v>001.17.09460</v>
          </cell>
          <cell r="B1343" t="str">
            <v>Fornecimento e instalação de cruzeta de madeira de lei (piúva) isolador de pino de 15kv</v>
          </cell>
          <cell r="C1343" t="str">
            <v>UN</v>
          </cell>
          <cell r="D1343">
            <v>1</v>
          </cell>
          <cell r="E1343">
            <v>5.3474000000000004</v>
          </cell>
          <cell r="F1343">
            <v>5.34</v>
          </cell>
        </row>
        <row r="1344">
          <cell r="A1344" t="str">
            <v>001.17.09480</v>
          </cell>
          <cell r="B1344" t="str">
            <v>Fornecimento e instalação de mão francesa normal de 710.00mm</v>
          </cell>
          <cell r="C1344" t="str">
            <v>UN</v>
          </cell>
          <cell r="D1344">
            <v>1</v>
          </cell>
          <cell r="E1344">
            <v>7.1184000000000003</v>
          </cell>
          <cell r="F1344">
            <v>7.11</v>
          </cell>
        </row>
        <row r="1345">
          <cell r="A1345" t="str">
            <v>001.17.09500</v>
          </cell>
          <cell r="B1345" t="str">
            <v>Fornecimento e instalação de parafuso de máquina dim 16.00mmx500.00mm</v>
          </cell>
          <cell r="C1345" t="str">
            <v>UN</v>
          </cell>
          <cell r="D1345">
            <v>1</v>
          </cell>
          <cell r="E1345">
            <v>3.7237</v>
          </cell>
          <cell r="F1345">
            <v>3.72</v>
          </cell>
        </row>
        <row r="1346">
          <cell r="A1346" t="str">
            <v>001.17.09520</v>
          </cell>
          <cell r="B1346" t="str">
            <v>Fornecimento e instalação de parafuso de máquina dim 16.00mmx450.00mm</v>
          </cell>
          <cell r="C1346" t="str">
            <v>UN</v>
          </cell>
          <cell r="D1346">
            <v>1</v>
          </cell>
          <cell r="E1346">
            <v>5.2037000000000004</v>
          </cell>
          <cell r="F1346">
            <v>5.2</v>
          </cell>
        </row>
        <row r="1347">
          <cell r="A1347" t="str">
            <v>001.17.09540</v>
          </cell>
          <cell r="B1347" t="str">
            <v>Fornecimento e instalação de parafuso de máquina dim 16.00mmx400.00mm</v>
          </cell>
          <cell r="C1347" t="str">
            <v>UN</v>
          </cell>
          <cell r="D1347">
            <v>1</v>
          </cell>
          <cell r="E1347">
            <v>4.8236999999999997</v>
          </cell>
          <cell r="F1347">
            <v>4.82</v>
          </cell>
        </row>
        <row r="1348">
          <cell r="A1348" t="str">
            <v>001.17.09560</v>
          </cell>
          <cell r="B1348" t="str">
            <v>Fornecimento e instalação de parafuso de máquina dim 16.00mmx350.00mm</v>
          </cell>
          <cell r="C1348" t="str">
            <v>UN</v>
          </cell>
          <cell r="D1348">
            <v>1</v>
          </cell>
          <cell r="E1348">
            <v>3.1236999999999999</v>
          </cell>
          <cell r="F1348">
            <v>3.12</v>
          </cell>
        </row>
        <row r="1349">
          <cell r="A1349" t="str">
            <v>001.17.09580</v>
          </cell>
          <cell r="B1349" t="str">
            <v>Fornecimento e instalação de parafuso de máquina dim 5/8" x 300 mm</v>
          </cell>
          <cell r="C1349" t="str">
            <v>UN</v>
          </cell>
          <cell r="D1349">
            <v>1</v>
          </cell>
          <cell r="E1349">
            <v>5.4036999999999997</v>
          </cell>
          <cell r="F1349">
            <v>5.4</v>
          </cell>
        </row>
        <row r="1350">
          <cell r="A1350" t="str">
            <v>001.17.09600</v>
          </cell>
          <cell r="B1350" t="str">
            <v>Fornecimento e instalação de parafuso de máquina dim.5/8" x 250 mm</v>
          </cell>
          <cell r="C1350" t="str">
            <v>UN</v>
          </cell>
          <cell r="D1350">
            <v>1</v>
          </cell>
          <cell r="E1350">
            <v>2.8237000000000001</v>
          </cell>
          <cell r="F1350">
            <v>2.82</v>
          </cell>
        </row>
        <row r="1351">
          <cell r="A1351" t="str">
            <v>001.17.09620</v>
          </cell>
          <cell r="B1351" t="str">
            <v>Forneicmento e instalação de parafuso de máquina dim.5/8" x 200 mm</v>
          </cell>
          <cell r="C1351" t="str">
            <v>UN</v>
          </cell>
          <cell r="D1351">
            <v>1</v>
          </cell>
          <cell r="E1351">
            <v>4.1936999999999998</v>
          </cell>
          <cell r="F1351">
            <v>4.1900000000000004</v>
          </cell>
        </row>
        <row r="1352">
          <cell r="A1352" t="str">
            <v>001.17.09640</v>
          </cell>
          <cell r="B1352" t="str">
            <v>Fornecimento e instalação de parafuso de máquina dim.1/2" x 125 mm</v>
          </cell>
          <cell r="C1352" t="str">
            <v>UN</v>
          </cell>
          <cell r="D1352">
            <v>1</v>
          </cell>
          <cell r="E1352">
            <v>2.6137000000000001</v>
          </cell>
          <cell r="F1352">
            <v>2.61</v>
          </cell>
        </row>
        <row r="1353">
          <cell r="A1353" t="str">
            <v>001.17.09660</v>
          </cell>
          <cell r="B1353" t="str">
            <v>Fornecimento e instalação de parafuso rosca dupla (passant) diâm 16.00mmx550.00mm</v>
          </cell>
          <cell r="C1353" t="str">
            <v>UN</v>
          </cell>
          <cell r="D1353">
            <v>1</v>
          </cell>
          <cell r="E1353">
            <v>8.9974000000000007</v>
          </cell>
          <cell r="F1353">
            <v>8.99</v>
          </cell>
        </row>
        <row r="1354">
          <cell r="A1354" t="str">
            <v>001.17.09680</v>
          </cell>
          <cell r="B1354" t="str">
            <v>Fornecimento e instalação de parafuso rosca dupla (passant) diâm 16.00mmx500.00mm</v>
          </cell>
          <cell r="C1354" t="str">
            <v>UN</v>
          </cell>
          <cell r="D1354">
            <v>1</v>
          </cell>
          <cell r="E1354">
            <v>8.5074000000000005</v>
          </cell>
          <cell r="F1354">
            <v>8.5</v>
          </cell>
        </row>
        <row r="1355">
          <cell r="A1355" t="str">
            <v>001.17.09700</v>
          </cell>
          <cell r="B1355" t="str">
            <v>Fornecimento e instalação de parafuso rosca dupla (passant) diâm 16.00mmx450.00mm</v>
          </cell>
          <cell r="C1355" t="str">
            <v>UN</v>
          </cell>
          <cell r="D1355">
            <v>1</v>
          </cell>
          <cell r="E1355">
            <v>7.6574</v>
          </cell>
          <cell r="F1355">
            <v>7.65</v>
          </cell>
        </row>
        <row r="1356">
          <cell r="A1356" t="str">
            <v>001.17.09720</v>
          </cell>
          <cell r="B1356" t="str">
            <v>Fornecimento e instalação de parafuso rosca dupla (passant) diâm 16.00mmx400.00mm</v>
          </cell>
          <cell r="C1356" t="str">
            <v>UN</v>
          </cell>
          <cell r="D1356">
            <v>1</v>
          </cell>
          <cell r="E1356">
            <v>5.0473999999999997</v>
          </cell>
          <cell r="F1356">
            <v>5.04</v>
          </cell>
        </row>
        <row r="1357">
          <cell r="A1357" t="str">
            <v>001.17.09740</v>
          </cell>
          <cell r="B1357" t="str">
            <v>Fornecimento e instalação de parafuso rosca dupla (passant) diâm 16.00mmx350.00mm</v>
          </cell>
          <cell r="C1357" t="str">
            <v>UN</v>
          </cell>
          <cell r="D1357">
            <v>1</v>
          </cell>
          <cell r="E1357">
            <v>4.7473999999999998</v>
          </cell>
          <cell r="F1357">
            <v>4.74</v>
          </cell>
        </row>
        <row r="1358">
          <cell r="A1358" t="str">
            <v>001.17.09760</v>
          </cell>
          <cell r="B1358" t="str">
            <v>Fornecimento e instalação de parafuso de rosca soberba12.7mm1/2 polx100mm 4 pol</v>
          </cell>
          <cell r="C1358" t="str">
            <v>UN</v>
          </cell>
          <cell r="D1358">
            <v>1</v>
          </cell>
          <cell r="E1358">
            <v>1.9237</v>
          </cell>
          <cell r="F1358">
            <v>1.92</v>
          </cell>
        </row>
        <row r="1359">
          <cell r="A1359" t="str">
            <v>001.17.09780</v>
          </cell>
          <cell r="B1359" t="str">
            <v>Fornecimento e instalação de parafuso esticador diametro 1/2 pol</v>
          </cell>
          <cell r="C1359" t="str">
            <v>UN</v>
          </cell>
          <cell r="D1359">
            <v>1</v>
          </cell>
          <cell r="E1359">
            <v>3.2673999999999999</v>
          </cell>
          <cell r="F1359">
            <v>3.26</v>
          </cell>
        </row>
        <row r="1360">
          <cell r="A1360" t="str">
            <v>001.17.09800</v>
          </cell>
          <cell r="B1360" t="str">
            <v>Fornecimento e instalação de parafuso francês 9.50mm 3/8"x115mm 4-1/2 pol</v>
          </cell>
          <cell r="C1360" t="str">
            <v>UN</v>
          </cell>
          <cell r="D1360">
            <v>1</v>
          </cell>
          <cell r="E1360">
            <v>1.9237</v>
          </cell>
          <cell r="F1360">
            <v>1.92</v>
          </cell>
        </row>
        <row r="1361">
          <cell r="A1361" t="str">
            <v>001.17.09820</v>
          </cell>
          <cell r="B1361" t="str">
            <v>Fornecimento e instalação de parafuso francês 16.00mm 5/8"x45mm 1-3/4 pol</v>
          </cell>
          <cell r="C1361" t="str">
            <v>UN</v>
          </cell>
          <cell r="D1361">
            <v>1</v>
          </cell>
          <cell r="E1361">
            <v>1.9737</v>
          </cell>
          <cell r="F1361">
            <v>1.97</v>
          </cell>
        </row>
        <row r="1362">
          <cell r="A1362" t="str">
            <v>001.17.09840</v>
          </cell>
          <cell r="B1362" t="str">
            <v>Fornecimento e instalação de parafuso francês 16.00mm 5/8"x150mm 6 pol</v>
          </cell>
          <cell r="C1362" t="str">
            <v>UN</v>
          </cell>
          <cell r="D1362">
            <v>1</v>
          </cell>
          <cell r="E1362">
            <v>2.2237</v>
          </cell>
          <cell r="F1362">
            <v>2.2200000000000002</v>
          </cell>
        </row>
        <row r="1363">
          <cell r="A1363" t="str">
            <v>001.17.09860</v>
          </cell>
          <cell r="B1363" t="str">
            <v>Fornecimento e instalação de pino para isolador de 15kv</v>
          </cell>
          <cell r="C1363" t="str">
            <v>UN</v>
          </cell>
          <cell r="D1363">
            <v>1</v>
          </cell>
          <cell r="E1363">
            <v>3.2237</v>
          </cell>
          <cell r="F1363">
            <v>3.22</v>
          </cell>
        </row>
        <row r="1364">
          <cell r="A1364" t="str">
            <v>001.17.09880</v>
          </cell>
          <cell r="B1364" t="str">
            <v>Fornecimento e instalação de gancho suspensão</v>
          </cell>
          <cell r="C1364" t="str">
            <v>UN</v>
          </cell>
          <cell r="D1364">
            <v>1</v>
          </cell>
          <cell r="E1364">
            <v>8.0473999999999997</v>
          </cell>
          <cell r="F1364">
            <v>8.0399999999999991</v>
          </cell>
        </row>
        <row r="1365">
          <cell r="A1365" t="str">
            <v>001.17.09900</v>
          </cell>
          <cell r="B1365" t="str">
            <v>Fornecimento e instalação de granpo de tensão</v>
          </cell>
          <cell r="C1365" t="str">
            <v>UN</v>
          </cell>
          <cell r="D1365">
            <v>1</v>
          </cell>
          <cell r="E1365">
            <v>4.6474000000000002</v>
          </cell>
          <cell r="F1365">
            <v>4.6399999999999997</v>
          </cell>
        </row>
        <row r="1366">
          <cell r="A1366" t="str">
            <v>001.17.09920</v>
          </cell>
          <cell r="B1366" t="str">
            <v>Fornecimento e instalação de isolador de disco de 150mm</v>
          </cell>
          <cell r="C1366" t="str">
            <v>UN</v>
          </cell>
          <cell r="D1366">
            <v>1</v>
          </cell>
          <cell r="E1366">
            <v>20.0474</v>
          </cell>
          <cell r="F1366">
            <v>20.04</v>
          </cell>
        </row>
        <row r="1367">
          <cell r="A1367" t="str">
            <v>001.17.09940</v>
          </cell>
          <cell r="B1367" t="str">
            <v>Fornecimento e instalação de olhal para parafuso de 16mm 5/8 pol</v>
          </cell>
          <cell r="C1367" t="str">
            <v>UN</v>
          </cell>
          <cell r="D1367">
            <v>1</v>
          </cell>
          <cell r="E1367">
            <v>5.7237</v>
          </cell>
          <cell r="F1367">
            <v>5.72</v>
          </cell>
        </row>
        <row r="1368">
          <cell r="A1368" t="str">
            <v>001.17.09960</v>
          </cell>
          <cell r="B1368" t="str">
            <v>Fornecimento e instalação de manilha de aço maleável 11500 kgf</v>
          </cell>
          <cell r="C1368" t="str">
            <v>UN</v>
          </cell>
          <cell r="D1368">
            <v>1</v>
          </cell>
          <cell r="E1368">
            <v>4.9237000000000002</v>
          </cell>
          <cell r="F1368">
            <v>4.92</v>
          </cell>
        </row>
        <row r="1369">
          <cell r="A1369" t="str">
            <v>001.17.09980</v>
          </cell>
          <cell r="B1369" t="str">
            <v>Fornecimento e instalação de manilha sapatilha para cabo ate 3/8 pol</v>
          </cell>
          <cell r="C1369" t="str">
            <v>UN</v>
          </cell>
          <cell r="D1369">
            <v>1</v>
          </cell>
          <cell r="E1369">
            <v>7.0037000000000003</v>
          </cell>
          <cell r="F1369">
            <v>7</v>
          </cell>
        </row>
        <row r="1370">
          <cell r="A1370" t="str">
            <v>001.17.10000</v>
          </cell>
          <cell r="B1370" t="str">
            <v>Fornecimento e instalação de sapatilha para cabo de aço ate 3/8</v>
          </cell>
          <cell r="C1370" t="str">
            <v>UN</v>
          </cell>
          <cell r="D1370">
            <v>1</v>
          </cell>
          <cell r="E1370">
            <v>1.5737000000000001</v>
          </cell>
          <cell r="F1370">
            <v>1.57</v>
          </cell>
        </row>
        <row r="1371">
          <cell r="A1371" t="str">
            <v>001.17.10020</v>
          </cell>
          <cell r="B1371" t="str">
            <v>Fornecimento e instalação de alça reformada para estais de contra poste wgl-1.100</v>
          </cell>
          <cell r="C1371" t="str">
            <v>UN</v>
          </cell>
          <cell r="D1371">
            <v>1</v>
          </cell>
          <cell r="E1371">
            <v>5.2836999999999996</v>
          </cell>
          <cell r="F1371">
            <v>5.28</v>
          </cell>
        </row>
        <row r="1372">
          <cell r="A1372" t="str">
            <v>001.17.10040</v>
          </cell>
          <cell r="B1372" t="str">
            <v>Fornecimento e instalação de alça reformada para estais de contra poste wgl-1.103</v>
          </cell>
          <cell r="C1372" t="str">
            <v>UN</v>
          </cell>
          <cell r="D1372">
            <v>1</v>
          </cell>
          <cell r="E1372">
            <v>5.2836999999999996</v>
          </cell>
          <cell r="F1372">
            <v>5.28</v>
          </cell>
        </row>
        <row r="1373">
          <cell r="A1373" t="str">
            <v>001.17.10060</v>
          </cell>
          <cell r="B1373" t="str">
            <v>Fornecimento e instalação de alça pré-formada de distribuição dg-4542</v>
          </cell>
          <cell r="C1373" t="str">
            <v>UN</v>
          </cell>
          <cell r="D1373">
            <v>1</v>
          </cell>
          <cell r="E1373">
            <v>1.0487</v>
          </cell>
          <cell r="F1373">
            <v>1.04</v>
          </cell>
        </row>
        <row r="1374">
          <cell r="A1374" t="str">
            <v>001.17.10080</v>
          </cell>
          <cell r="B1374" t="str">
            <v>Fornecimento e instalação de alça pré-formada de distribuição dg-4544</v>
          </cell>
          <cell r="C1374" t="str">
            <v>UN</v>
          </cell>
          <cell r="D1374">
            <v>1</v>
          </cell>
          <cell r="E1374">
            <v>6.0236999999999998</v>
          </cell>
          <cell r="F1374">
            <v>6.02</v>
          </cell>
        </row>
        <row r="1375">
          <cell r="A1375" t="str">
            <v>001.17.10100</v>
          </cell>
          <cell r="B1375" t="str">
            <v>Forneicmento e instalação de alça pré-formada de distribuição dg-4547</v>
          </cell>
          <cell r="C1375" t="str">
            <v>UN</v>
          </cell>
          <cell r="D1375">
            <v>1</v>
          </cell>
          <cell r="E1375">
            <v>14.0237</v>
          </cell>
          <cell r="F1375">
            <v>14.02</v>
          </cell>
        </row>
        <row r="1376">
          <cell r="A1376" t="str">
            <v>001.17.10120</v>
          </cell>
          <cell r="B1376" t="str">
            <v>Fornecimento e instalação de emenda pré formada ls-0118</v>
          </cell>
          <cell r="C1376" t="str">
            <v>UN</v>
          </cell>
          <cell r="D1376">
            <v>1</v>
          </cell>
          <cell r="E1376">
            <v>8.0236999999999998</v>
          </cell>
          <cell r="F1376">
            <v>8.02</v>
          </cell>
        </row>
        <row r="1377">
          <cell r="A1377" t="str">
            <v>001.17.10140</v>
          </cell>
          <cell r="B1377" t="str">
            <v>Fornecimento e instalação de emenda pré formada ls-0120</v>
          </cell>
          <cell r="C1377" t="str">
            <v>UN</v>
          </cell>
          <cell r="D1377">
            <v>1</v>
          </cell>
          <cell r="E1377">
            <v>6.0236999999999998</v>
          </cell>
          <cell r="F1377">
            <v>6.02</v>
          </cell>
        </row>
        <row r="1378">
          <cell r="A1378" t="str">
            <v>001.17.10160</v>
          </cell>
          <cell r="B1378" t="str">
            <v>Fornecimento e instalação de emenda pré-formada ls-0124</v>
          </cell>
          <cell r="C1378" t="str">
            <v>UN</v>
          </cell>
          <cell r="D1378">
            <v>1</v>
          </cell>
          <cell r="E1378">
            <v>14.0237</v>
          </cell>
          <cell r="F1378">
            <v>14.02</v>
          </cell>
        </row>
        <row r="1379">
          <cell r="A1379" t="str">
            <v>001.17.10180</v>
          </cell>
          <cell r="B1379" t="str">
            <v>Fornecimento e instalação de terminal de pressão seção 6.00 mm2 reforçado para condutor</v>
          </cell>
          <cell r="C1379" t="str">
            <v>UN</v>
          </cell>
          <cell r="D1379">
            <v>1</v>
          </cell>
          <cell r="E1379">
            <v>1.3237000000000001</v>
          </cell>
          <cell r="F1379">
            <v>1.32</v>
          </cell>
        </row>
        <row r="1380">
          <cell r="A1380" t="str">
            <v>001.17.10200</v>
          </cell>
          <cell r="B1380" t="str">
            <v>Fornecimento e instalação de terminal de pressão seção 10.00 mm2 reforçado para condutor</v>
          </cell>
          <cell r="C1380" t="str">
            <v>UN</v>
          </cell>
          <cell r="D1380">
            <v>1</v>
          </cell>
          <cell r="E1380">
            <v>1.5137</v>
          </cell>
          <cell r="F1380">
            <v>1.51</v>
          </cell>
        </row>
        <row r="1381">
          <cell r="A1381" t="str">
            <v>001.17.10220</v>
          </cell>
          <cell r="B1381" t="str">
            <v>Fornecimento e instalação de terminal de pressão seção 16.00 mm2 reforçado para condutor</v>
          </cell>
          <cell r="C1381" t="str">
            <v>UN</v>
          </cell>
          <cell r="D1381">
            <v>1</v>
          </cell>
          <cell r="E1381">
            <v>2.3953000000000002</v>
          </cell>
          <cell r="F1381">
            <v>2.39</v>
          </cell>
        </row>
        <row r="1382">
          <cell r="A1382" t="str">
            <v>001.17.10240</v>
          </cell>
          <cell r="B1382" t="str">
            <v>Fornecimento e instalação de terminal de pressão seção 25.00 mm2 reforçado para condutor</v>
          </cell>
          <cell r="C1382" t="str">
            <v>UN</v>
          </cell>
          <cell r="D1382">
            <v>1</v>
          </cell>
          <cell r="E1382">
            <v>3.2073999999999998</v>
          </cell>
          <cell r="F1382">
            <v>3.2</v>
          </cell>
        </row>
        <row r="1383">
          <cell r="A1383" t="str">
            <v>001.17.10260</v>
          </cell>
          <cell r="B1383" t="str">
            <v>Fornecimento e instalação de terminal de pressão seção 35.00 mm2 reforçado para condutor</v>
          </cell>
          <cell r="C1383" t="str">
            <v>UN</v>
          </cell>
          <cell r="D1383">
            <v>1</v>
          </cell>
          <cell r="E1383">
            <v>3.6192000000000002</v>
          </cell>
          <cell r="F1383">
            <v>3.61</v>
          </cell>
        </row>
        <row r="1384">
          <cell r="A1384" t="str">
            <v>001.17.10280</v>
          </cell>
          <cell r="B1384" t="str">
            <v>Fornecimento e instalação de terminal de pressão seção 50.00 mm2 reforçado para condutor</v>
          </cell>
          <cell r="C1384" t="str">
            <v>UN</v>
          </cell>
          <cell r="D1384">
            <v>1</v>
          </cell>
          <cell r="E1384">
            <v>4.9111000000000002</v>
          </cell>
          <cell r="F1384">
            <v>4.91</v>
          </cell>
        </row>
        <row r="1385">
          <cell r="A1385" t="str">
            <v>001.17.10300</v>
          </cell>
          <cell r="B1385" t="str">
            <v>Fornecimento e instalação de terminal de pressão seção 70.00 mm2 reforçado para condutor</v>
          </cell>
          <cell r="C1385" t="str">
            <v>UN</v>
          </cell>
          <cell r="D1385">
            <v>1</v>
          </cell>
          <cell r="E1385">
            <v>5.8529</v>
          </cell>
          <cell r="F1385">
            <v>5.85</v>
          </cell>
        </row>
        <row r="1386">
          <cell r="A1386" t="str">
            <v>001.17.10320</v>
          </cell>
          <cell r="B1386" t="str">
            <v>Fornecimento e instalação de terminal de pressão seção 95.00 mm2 reforçado para condutor</v>
          </cell>
          <cell r="C1386" t="str">
            <v>UN</v>
          </cell>
          <cell r="D1386">
            <v>1</v>
          </cell>
          <cell r="E1386">
            <v>5.5845000000000002</v>
          </cell>
          <cell r="F1386">
            <v>5.58</v>
          </cell>
        </row>
        <row r="1387">
          <cell r="A1387" t="str">
            <v>001.17.10340</v>
          </cell>
          <cell r="B1387" t="str">
            <v>Fornecimento e instalação de terminal de pressão seção 120.00 mm2 reforçado para condutor</v>
          </cell>
          <cell r="C1387" t="str">
            <v>UN</v>
          </cell>
          <cell r="D1387">
            <v>1</v>
          </cell>
          <cell r="E1387">
            <v>6.3064</v>
          </cell>
          <cell r="F1387">
            <v>6.3</v>
          </cell>
        </row>
        <row r="1388">
          <cell r="A1388" t="str">
            <v>001.17.10360</v>
          </cell>
          <cell r="B1388" t="str">
            <v>Fornecimento e instalação de terminal de pressão seção 150.00 mm2 reforçado para condutor</v>
          </cell>
          <cell r="C1388" t="str">
            <v>UN</v>
          </cell>
          <cell r="D1388">
            <v>1</v>
          </cell>
          <cell r="E1388">
            <v>7.4683999999999999</v>
          </cell>
          <cell r="F1388">
            <v>7.46</v>
          </cell>
        </row>
        <row r="1389">
          <cell r="A1389" t="str">
            <v>001.17.10380</v>
          </cell>
          <cell r="B1389" t="str">
            <v>Fornecimento e instalação de terminal de pressão seção 185.00 mm2 reforçado para condutor</v>
          </cell>
          <cell r="C1389" t="str">
            <v>UN</v>
          </cell>
          <cell r="D1389">
            <v>1</v>
          </cell>
          <cell r="E1389">
            <v>10.722099999999999</v>
          </cell>
          <cell r="F1389">
            <v>10.72</v>
          </cell>
        </row>
        <row r="1390">
          <cell r="A1390" t="str">
            <v>001.17.10400</v>
          </cell>
          <cell r="B1390" t="str">
            <v>Fornecimento e instalação de terminal de pressão seção 240 mm2 reforçado para condutor</v>
          </cell>
          <cell r="C1390" t="str">
            <v>UN</v>
          </cell>
          <cell r="D1390">
            <v>1</v>
          </cell>
          <cell r="E1390">
            <v>13.0556</v>
          </cell>
          <cell r="F1390">
            <v>13.05</v>
          </cell>
        </row>
        <row r="1391">
          <cell r="A1391" t="str">
            <v>001.17.10420</v>
          </cell>
          <cell r="B1391" t="str">
            <v>Fornecimento e instalação de terminal de pressão seção 6.00 mm2 simples para condutor</v>
          </cell>
          <cell r="C1391" t="str">
            <v>UN</v>
          </cell>
          <cell r="D1391">
            <v>1</v>
          </cell>
          <cell r="E1391">
            <v>1.3237000000000001</v>
          </cell>
          <cell r="F1391">
            <v>1.32</v>
          </cell>
        </row>
        <row r="1392">
          <cell r="A1392" t="str">
            <v>001.17.10440</v>
          </cell>
          <cell r="B1392" t="str">
            <v>Fornecimento e instalação de terminal de pressão seção 10.00 mm2 simples para condutor</v>
          </cell>
          <cell r="C1392" t="str">
            <v>UN</v>
          </cell>
          <cell r="D1392">
            <v>1</v>
          </cell>
          <cell r="E1392">
            <v>1.7937000000000001</v>
          </cell>
          <cell r="F1392">
            <v>1.79</v>
          </cell>
        </row>
        <row r="1393">
          <cell r="A1393" t="str">
            <v>001.17.10460</v>
          </cell>
          <cell r="B1393" t="str">
            <v>Fornecimento e instalação de terminal de pressão seção 16.00 mm2 simples para condutor seção</v>
          </cell>
          <cell r="C1393" t="str">
            <v>UN</v>
          </cell>
          <cell r="D1393">
            <v>1</v>
          </cell>
          <cell r="E1393">
            <v>2.3353000000000002</v>
          </cell>
          <cell r="F1393">
            <v>2.33</v>
          </cell>
        </row>
        <row r="1394">
          <cell r="A1394" t="str">
            <v>001.17.10480</v>
          </cell>
          <cell r="B1394" t="str">
            <v>Fornecimento e instalação de terminal de pressão seção 25.00 mm2 simples para condutor</v>
          </cell>
          <cell r="C1394" t="str">
            <v>UN</v>
          </cell>
          <cell r="D1394">
            <v>1</v>
          </cell>
          <cell r="E1394">
            <v>2.9773999999999998</v>
          </cell>
          <cell r="F1394">
            <v>2.97</v>
          </cell>
        </row>
        <row r="1395">
          <cell r="A1395" t="str">
            <v>001.17.10500</v>
          </cell>
          <cell r="B1395" t="str">
            <v>Fornecimento e instalação de terminal de pressão seção 35.00 mm2 simples para condutor</v>
          </cell>
          <cell r="C1395" t="str">
            <v>UN</v>
          </cell>
          <cell r="D1395">
            <v>1</v>
          </cell>
          <cell r="E1395">
            <v>3.5091999999999999</v>
          </cell>
          <cell r="F1395">
            <v>3.5</v>
          </cell>
        </row>
        <row r="1396">
          <cell r="A1396" t="str">
            <v>001.17.10520</v>
          </cell>
          <cell r="B1396" t="str">
            <v>Fornecimento e instalação de terminal de pressão seção 50 mm2 simples para condutor</v>
          </cell>
          <cell r="C1396" t="str">
            <v>UN</v>
          </cell>
          <cell r="D1396">
            <v>1</v>
          </cell>
          <cell r="E1396">
            <v>4.2610999999999999</v>
          </cell>
          <cell r="F1396">
            <v>4.26</v>
          </cell>
        </row>
        <row r="1397">
          <cell r="A1397" t="str">
            <v>001.17.10540</v>
          </cell>
          <cell r="B1397" t="str">
            <v>Fornecimento e instalação de terminal de pressão seção 70.00 mm2 simples para condutor</v>
          </cell>
          <cell r="C1397" t="str">
            <v>UN</v>
          </cell>
          <cell r="D1397">
            <v>1</v>
          </cell>
          <cell r="E1397">
            <v>4.8929</v>
          </cell>
          <cell r="F1397">
            <v>4.8899999999999997</v>
          </cell>
        </row>
        <row r="1398">
          <cell r="A1398" t="str">
            <v>001.17.10560</v>
          </cell>
          <cell r="B1398" t="str">
            <v>Fornecimento e instalação de terminal de pressão seção 95.00 mm2 simples para condutor</v>
          </cell>
          <cell r="C1398" t="str">
            <v>UN</v>
          </cell>
          <cell r="D1398">
            <v>1</v>
          </cell>
          <cell r="E1398">
            <v>6.4145000000000003</v>
          </cell>
          <cell r="F1398">
            <v>6.41</v>
          </cell>
        </row>
        <row r="1399">
          <cell r="A1399" t="str">
            <v>001.17.10580</v>
          </cell>
          <cell r="B1399" t="str">
            <v>Fornecimento e instalação de terminal de pressão seção 120.00 mm2 simples para condutor</v>
          </cell>
          <cell r="C1399" t="str">
            <v>UN</v>
          </cell>
          <cell r="D1399">
            <v>1</v>
          </cell>
          <cell r="E1399">
            <v>7.7363999999999997</v>
          </cell>
          <cell r="F1399">
            <v>7.73</v>
          </cell>
        </row>
        <row r="1400">
          <cell r="A1400" t="str">
            <v>001.17.10600</v>
          </cell>
          <cell r="B1400" t="str">
            <v>Fornecimento e instalação de terminal de pressão seção 150.00 mm2 simples para condutor</v>
          </cell>
          <cell r="C1400" t="str">
            <v>UN</v>
          </cell>
          <cell r="D1400">
            <v>1</v>
          </cell>
          <cell r="E1400">
            <v>8.3084000000000007</v>
          </cell>
          <cell r="F1400">
            <v>8.3000000000000007</v>
          </cell>
        </row>
        <row r="1401">
          <cell r="A1401" t="str">
            <v>001.17.10620</v>
          </cell>
          <cell r="B1401" t="str">
            <v>Fornecimento e instalação de terminal de pressão seção 185.00 mm2 simples para condutor</v>
          </cell>
          <cell r="C1401" t="str">
            <v>UN</v>
          </cell>
          <cell r="D1401">
            <v>1</v>
          </cell>
          <cell r="E1401">
            <v>10.412100000000001</v>
          </cell>
          <cell r="F1401">
            <v>10.41</v>
          </cell>
        </row>
        <row r="1402">
          <cell r="A1402" t="str">
            <v>001.17.10640</v>
          </cell>
          <cell r="B1402" t="str">
            <v>Fornecimento e instalação de terminal de pressão seção 240.00 mm2 simples para condutor</v>
          </cell>
          <cell r="C1402" t="str">
            <v>UN</v>
          </cell>
          <cell r="D1402">
            <v>1</v>
          </cell>
          <cell r="E1402">
            <v>12.025600000000001</v>
          </cell>
          <cell r="F1402">
            <v>12.02</v>
          </cell>
        </row>
        <row r="1403">
          <cell r="A1403" t="str">
            <v>001.17.10660</v>
          </cell>
          <cell r="B1403" t="str">
            <v>Fornecimento e instalação de conector split bolt para condutor seção 6.00 mm2</v>
          </cell>
          <cell r="C1403" t="str">
            <v>UN</v>
          </cell>
          <cell r="D1403">
            <v>1</v>
          </cell>
          <cell r="E1403">
            <v>1.7837000000000001</v>
          </cell>
          <cell r="F1403">
            <v>1.78</v>
          </cell>
        </row>
        <row r="1404">
          <cell r="A1404" t="str">
            <v>001.17.10680</v>
          </cell>
          <cell r="B1404" t="str">
            <v>Fornecimento e instalação de conector split bolt para condutor  seção 10.00 mm2</v>
          </cell>
          <cell r="C1404" t="str">
            <v>UN</v>
          </cell>
          <cell r="D1404">
            <v>1</v>
          </cell>
          <cell r="E1404">
            <v>1.7837000000000001</v>
          </cell>
          <cell r="F1404">
            <v>1.78</v>
          </cell>
        </row>
        <row r="1405">
          <cell r="A1405" t="str">
            <v>001.17.10700</v>
          </cell>
          <cell r="B1405" t="str">
            <v>Fornecimento e instalação de conector split bolt para condutor  seção 16.00 mm2</v>
          </cell>
          <cell r="C1405" t="str">
            <v>UN</v>
          </cell>
          <cell r="D1405">
            <v>1</v>
          </cell>
          <cell r="E1405">
            <v>2.5952999999999999</v>
          </cell>
          <cell r="F1405">
            <v>2.59</v>
          </cell>
        </row>
        <row r="1406">
          <cell r="A1406" t="str">
            <v>001.17.10720</v>
          </cell>
          <cell r="B1406" t="str">
            <v>Fornecimento e instalação de conector split bolt para condutor  seção 25.00 mm2</v>
          </cell>
          <cell r="C1406" t="str">
            <v>UN</v>
          </cell>
          <cell r="D1406">
            <v>1</v>
          </cell>
          <cell r="E1406">
            <v>3.3473999999999999</v>
          </cell>
          <cell r="F1406">
            <v>3.34</v>
          </cell>
        </row>
        <row r="1407">
          <cell r="A1407" t="str">
            <v>001.17.10740</v>
          </cell>
          <cell r="B1407" t="str">
            <v>Fornecimento e instalação de conector split bolt para condutor  seção 35.00 mm2</v>
          </cell>
          <cell r="C1407" t="str">
            <v>UN</v>
          </cell>
          <cell r="D1407">
            <v>1</v>
          </cell>
          <cell r="E1407">
            <v>3.9291999999999998</v>
          </cell>
          <cell r="F1407">
            <v>3.92</v>
          </cell>
        </row>
        <row r="1408">
          <cell r="A1408" t="str">
            <v>001.17.10760</v>
          </cell>
          <cell r="B1408" t="str">
            <v>Fornecimento e instalação de conector split bolt para condutor  seção 50.00 mm2</v>
          </cell>
          <cell r="C1408" t="str">
            <v>UN</v>
          </cell>
          <cell r="D1408">
            <v>1</v>
          </cell>
          <cell r="E1408">
            <v>4.7411000000000003</v>
          </cell>
          <cell r="F1408">
            <v>4.74</v>
          </cell>
        </row>
        <row r="1409">
          <cell r="A1409" t="str">
            <v>001.17.10780</v>
          </cell>
          <cell r="B1409" t="str">
            <v>Fornecimento e instalação de conector split bolt para condutor  seção 70.00 mm2</v>
          </cell>
          <cell r="C1409" t="str">
            <v>UN</v>
          </cell>
          <cell r="D1409">
            <v>1</v>
          </cell>
          <cell r="E1409">
            <v>5.8829000000000002</v>
          </cell>
          <cell r="F1409">
            <v>5.88</v>
          </cell>
        </row>
        <row r="1410">
          <cell r="A1410" t="str">
            <v>001.17.10800</v>
          </cell>
          <cell r="B1410" t="str">
            <v>Fornecimento e instalação de conector split bolt para condutor  seção 95.00 mm2</v>
          </cell>
          <cell r="C1410" t="str">
            <v>UN</v>
          </cell>
          <cell r="D1410">
            <v>1</v>
          </cell>
          <cell r="E1410">
            <v>7.5845000000000002</v>
          </cell>
          <cell r="F1410">
            <v>7.58</v>
          </cell>
        </row>
        <row r="1411">
          <cell r="A1411" t="str">
            <v>001.17.10820</v>
          </cell>
          <cell r="B1411" t="str">
            <v>Fornecimento e instalação de conector split bolt para condutor  seção 120.00 mm2</v>
          </cell>
          <cell r="C1411" t="str">
            <v>UN</v>
          </cell>
          <cell r="D1411">
            <v>1</v>
          </cell>
          <cell r="E1411">
            <v>8.2864000000000004</v>
          </cell>
          <cell r="F1411">
            <v>8.2799999999999994</v>
          </cell>
        </row>
        <row r="1412">
          <cell r="A1412" t="str">
            <v>001.17.10840</v>
          </cell>
          <cell r="B1412" t="str">
            <v>Fornecimento e instalação de conector split bolt para condutor  seção 150.00 mm2</v>
          </cell>
          <cell r="C1412" t="str">
            <v>UN</v>
          </cell>
          <cell r="D1412">
            <v>1</v>
          </cell>
          <cell r="E1412">
            <v>9.2883999999999993</v>
          </cell>
          <cell r="F1412">
            <v>9.2799999999999994</v>
          </cell>
        </row>
        <row r="1413">
          <cell r="A1413" t="str">
            <v>001.17.10860</v>
          </cell>
          <cell r="B1413" t="str">
            <v>Fornecimento e instalação de conector split bolt para condutor  seção 185.00 mm2</v>
          </cell>
          <cell r="C1413" t="str">
            <v>UN</v>
          </cell>
          <cell r="D1413">
            <v>1</v>
          </cell>
          <cell r="E1413">
            <v>12.3421</v>
          </cell>
          <cell r="F1413">
            <v>12.34</v>
          </cell>
        </row>
        <row r="1414">
          <cell r="A1414" t="str">
            <v>001.17.10880</v>
          </cell>
          <cell r="B1414" t="str">
            <v>Fornecimento e instalação de conector split bolt para condutor  seção 240.00 mm2</v>
          </cell>
          <cell r="C1414" t="str">
            <v>UN</v>
          </cell>
          <cell r="D1414">
            <v>1</v>
          </cell>
          <cell r="E1414">
            <v>15.4556</v>
          </cell>
          <cell r="F1414">
            <v>15.45</v>
          </cell>
        </row>
        <row r="1415">
          <cell r="A1415" t="str">
            <v>001.17.10900</v>
          </cell>
          <cell r="B1415" t="str">
            <v>Fornecimento e instalação de prensa-fio com 03 parafusos</v>
          </cell>
          <cell r="C1415" t="str">
            <v>UN</v>
          </cell>
          <cell r="D1415">
            <v>1</v>
          </cell>
          <cell r="E1415">
            <v>29.165600000000001</v>
          </cell>
          <cell r="F1415">
            <v>29.16</v>
          </cell>
        </row>
        <row r="1416">
          <cell r="A1416" t="str">
            <v>001.17.10920</v>
          </cell>
          <cell r="B1416" t="str">
            <v>Fornecimento e instalação de conector tipo anel, forquilha ou pino p/fio de 2.50  mm, co termina pré-isolado</v>
          </cell>
          <cell r="C1416" t="str">
            <v>UN</v>
          </cell>
          <cell r="D1416">
            <v>1</v>
          </cell>
          <cell r="E1416">
            <v>1.4806999999999999</v>
          </cell>
          <cell r="F1416">
            <v>1.48</v>
          </cell>
        </row>
        <row r="1417">
          <cell r="A1417" t="str">
            <v>001.17.10940</v>
          </cell>
          <cell r="B1417" t="str">
            <v>Fornecimento e instalação de conector terra tipo out-1066</v>
          </cell>
          <cell r="C1417" t="str">
            <v>UN</v>
          </cell>
          <cell r="D1417">
            <v>1</v>
          </cell>
          <cell r="E1417">
            <v>2.5236999999999998</v>
          </cell>
          <cell r="F1417">
            <v>2.52</v>
          </cell>
        </row>
        <row r="1418">
          <cell r="A1418" t="str">
            <v>001.17.10960</v>
          </cell>
          <cell r="B1418" t="str">
            <v>Fornecimento e instalação de conector cunha principal p/cabo al nº 4 awg, derivação al-4 awg</v>
          </cell>
          <cell r="C1418" t="str">
            <v>UN</v>
          </cell>
          <cell r="D1418">
            <v>1</v>
          </cell>
          <cell r="E1418">
            <v>9.8474000000000004</v>
          </cell>
          <cell r="F1418">
            <v>9.84</v>
          </cell>
        </row>
        <row r="1419">
          <cell r="A1419" t="str">
            <v>001.17.10980</v>
          </cell>
          <cell r="B1419" t="str">
            <v>Fornecimento e instalação de conector derivação cunha tipo estribo normal p/cabo de al nº 2awg</v>
          </cell>
          <cell r="C1419" t="str">
            <v>UN</v>
          </cell>
          <cell r="D1419">
            <v>1</v>
          </cell>
          <cell r="E1419">
            <v>11.737399999999999</v>
          </cell>
          <cell r="F1419">
            <v>11.73</v>
          </cell>
        </row>
        <row r="1420">
          <cell r="A1420" t="str">
            <v>001.17.11000</v>
          </cell>
          <cell r="B1420" t="str">
            <v>Fornecimento e instalação de conector derivação a pressão tipo estribo p/cabo ca e caa nº 2awg</v>
          </cell>
          <cell r="C1420" t="str">
            <v>UN</v>
          </cell>
          <cell r="D1420">
            <v>1</v>
          </cell>
          <cell r="E1420">
            <v>9.8474000000000004</v>
          </cell>
          <cell r="F1420">
            <v>9.84</v>
          </cell>
        </row>
        <row r="1421">
          <cell r="A1421" t="str">
            <v>001.17.11020</v>
          </cell>
          <cell r="B1421" t="str">
            <v>Forneciemnto e instalação de conector derivação p/linha viva</v>
          </cell>
          <cell r="C1421" t="str">
            <v>UN</v>
          </cell>
          <cell r="D1421">
            <v>1</v>
          </cell>
          <cell r="E1421">
            <v>10.9474</v>
          </cell>
          <cell r="F1421">
            <v>10.94</v>
          </cell>
        </row>
        <row r="1422">
          <cell r="A1422" t="str">
            <v>001.17.11040</v>
          </cell>
          <cell r="B1422" t="str">
            <v>Fornecimento e instalação de conector de terra tipo cabo-haste</v>
          </cell>
          <cell r="C1422" t="str">
            <v>UN</v>
          </cell>
          <cell r="D1422">
            <v>1</v>
          </cell>
          <cell r="E1422">
            <v>4.7473999999999998</v>
          </cell>
          <cell r="F1422">
            <v>4.74</v>
          </cell>
        </row>
        <row r="1423">
          <cell r="A1423" t="str">
            <v>001.17.11060</v>
          </cell>
          <cell r="B1423" t="str">
            <v>Fornecimento e instalação de cinta de aço galvanizado com parafoso seção 65.00mm</v>
          </cell>
          <cell r="C1423" t="str">
            <v>UN</v>
          </cell>
          <cell r="D1423">
            <v>1</v>
          </cell>
          <cell r="E1423">
            <v>6.0473999999999997</v>
          </cell>
          <cell r="F1423">
            <v>6.04</v>
          </cell>
        </row>
        <row r="1424">
          <cell r="A1424" t="str">
            <v>001.17.11080</v>
          </cell>
          <cell r="B1424" t="str">
            <v>Fornecimento e instalação de cinta de aço galvanizado com parafoso seção 110.00mm</v>
          </cell>
          <cell r="C1424" t="str">
            <v>UN</v>
          </cell>
          <cell r="D1424">
            <v>1</v>
          </cell>
          <cell r="E1424">
            <v>6.3474000000000004</v>
          </cell>
          <cell r="F1424">
            <v>6.34</v>
          </cell>
        </row>
        <row r="1425">
          <cell r="A1425" t="str">
            <v>001.17.11100</v>
          </cell>
          <cell r="B1425" t="str">
            <v>Fornecimento e instalação de cinta de aço galvanizado com parafoso seção 140.00mm</v>
          </cell>
          <cell r="C1425" t="str">
            <v>UN</v>
          </cell>
          <cell r="D1425">
            <v>1</v>
          </cell>
          <cell r="E1425">
            <v>7.0591999999999997</v>
          </cell>
          <cell r="F1425">
            <v>7.05</v>
          </cell>
        </row>
        <row r="1426">
          <cell r="A1426" t="str">
            <v>001.17.11120</v>
          </cell>
          <cell r="B1426" t="str">
            <v>Fornecimento e instalação de cinta de aço galvanizado com parafoso seção 150.00mm</v>
          </cell>
          <cell r="C1426" t="str">
            <v>UN</v>
          </cell>
          <cell r="D1426">
            <v>1</v>
          </cell>
          <cell r="E1426">
            <v>7.0591999999999997</v>
          </cell>
          <cell r="F1426">
            <v>7.05</v>
          </cell>
        </row>
        <row r="1427">
          <cell r="A1427" t="str">
            <v>001.17.11140</v>
          </cell>
          <cell r="B1427" t="str">
            <v>Fornecimento e instalação de cinta de aço galvanizado com parafoso seção 160.00mm</v>
          </cell>
          <cell r="C1427" t="str">
            <v>UN</v>
          </cell>
          <cell r="D1427">
            <v>1</v>
          </cell>
          <cell r="E1427">
            <v>15.071099999999999</v>
          </cell>
          <cell r="F1427">
            <v>15.07</v>
          </cell>
        </row>
        <row r="1428">
          <cell r="A1428" t="str">
            <v>001.17.11160</v>
          </cell>
          <cell r="B1428" t="str">
            <v>Fornecimento e instalação de cinta de aço galvanizado com parafoso seção 170.00mm</v>
          </cell>
          <cell r="C1428" t="str">
            <v>UN</v>
          </cell>
          <cell r="D1428">
            <v>1</v>
          </cell>
          <cell r="E1428">
            <v>15.071099999999999</v>
          </cell>
          <cell r="F1428">
            <v>15.07</v>
          </cell>
        </row>
        <row r="1429">
          <cell r="A1429" t="str">
            <v>001.17.11180</v>
          </cell>
          <cell r="B1429" t="str">
            <v>Fornecimento e instalação de cinta de aço galvanizado com parafoso seção 180.00mm</v>
          </cell>
          <cell r="C1429" t="str">
            <v>UN</v>
          </cell>
          <cell r="D1429">
            <v>1</v>
          </cell>
          <cell r="E1429">
            <v>16.082899999999999</v>
          </cell>
          <cell r="F1429">
            <v>16.079999999999998</v>
          </cell>
        </row>
        <row r="1430">
          <cell r="A1430" t="str">
            <v>001.17.11200</v>
          </cell>
          <cell r="B1430" t="str">
            <v>Fornecimento e instalação de cinta de aço galvanizado com parafoso seção 190.00mm</v>
          </cell>
          <cell r="C1430" t="str">
            <v>UN</v>
          </cell>
          <cell r="D1430">
            <v>1</v>
          </cell>
          <cell r="E1430">
            <v>16.582899999999999</v>
          </cell>
          <cell r="F1430">
            <v>16.579999999999998</v>
          </cell>
        </row>
        <row r="1431">
          <cell r="A1431" t="str">
            <v>001.17.11220</v>
          </cell>
          <cell r="B1431" t="str">
            <v>Fornecimento e instalação de cinta de aço galvanizado com parafoso seção 200.00mm</v>
          </cell>
          <cell r="C1431" t="str">
            <v>UN</v>
          </cell>
          <cell r="D1431">
            <v>1</v>
          </cell>
          <cell r="E1431">
            <v>17.0945</v>
          </cell>
          <cell r="F1431">
            <v>17.09</v>
          </cell>
        </row>
        <row r="1432">
          <cell r="A1432" t="str">
            <v>001.17.11240</v>
          </cell>
          <cell r="B1432" t="str">
            <v>Fornecimento e instalação de cinta de aço galvanizado com parafoso seção 210.00mm</v>
          </cell>
          <cell r="C1432" t="str">
            <v>UN</v>
          </cell>
          <cell r="D1432">
            <v>1</v>
          </cell>
          <cell r="E1432">
            <v>18.0945</v>
          </cell>
          <cell r="F1432">
            <v>18.09</v>
          </cell>
        </row>
        <row r="1433">
          <cell r="A1433" t="str">
            <v>001.17.11260</v>
          </cell>
          <cell r="B1433" t="str">
            <v>Fornecimento e instalação de cinta de aço galvanizado com parafoso seção 220.00mm</v>
          </cell>
          <cell r="C1433" t="str">
            <v>UN</v>
          </cell>
          <cell r="D1433">
            <v>1</v>
          </cell>
          <cell r="E1433">
            <v>19.006399999999999</v>
          </cell>
          <cell r="F1433">
            <v>19</v>
          </cell>
        </row>
        <row r="1434">
          <cell r="A1434" t="str">
            <v>001.17.11280</v>
          </cell>
          <cell r="B1434" t="str">
            <v>Fornecimento e instalação de cinta de aço galvanizado com parafoso seção 230.00mm</v>
          </cell>
          <cell r="C1434" t="str">
            <v>UN</v>
          </cell>
          <cell r="D1434">
            <v>1</v>
          </cell>
          <cell r="E1434">
            <v>19.406400000000001</v>
          </cell>
          <cell r="F1434">
            <v>19.399999999999999</v>
          </cell>
        </row>
        <row r="1435">
          <cell r="A1435" t="str">
            <v>001.17.11300</v>
          </cell>
          <cell r="B1435" t="str">
            <v>Fornecimento e instalação de cinta de aço galvanizado com parafoso seção 240.00mm</v>
          </cell>
          <cell r="C1435" t="str">
            <v>UN</v>
          </cell>
          <cell r="D1435">
            <v>1</v>
          </cell>
          <cell r="E1435">
            <v>20.118400000000001</v>
          </cell>
          <cell r="F1435">
            <v>20.11</v>
          </cell>
        </row>
        <row r="1436">
          <cell r="A1436" t="str">
            <v>001.17.11320</v>
          </cell>
          <cell r="B1436" t="str">
            <v>Fornecimento e instalação de cinta de aço galvanizado com parafoso seção 250.00mm</v>
          </cell>
          <cell r="C1436" t="str">
            <v>UN</v>
          </cell>
          <cell r="D1436">
            <v>1</v>
          </cell>
          <cell r="E1436">
            <v>20.118400000000001</v>
          </cell>
          <cell r="F1436">
            <v>20.11</v>
          </cell>
        </row>
        <row r="1437">
          <cell r="A1437" t="str">
            <v>001.17.11340</v>
          </cell>
          <cell r="B1437" t="str">
            <v>Fornecimento e instalação de cinta de aço galvanizado com parafoso seção 260.00mm</v>
          </cell>
          <cell r="C1437" t="str">
            <v>UN</v>
          </cell>
          <cell r="D1437">
            <v>1</v>
          </cell>
          <cell r="E1437">
            <v>21.630299999999998</v>
          </cell>
          <cell r="F1437">
            <v>21.63</v>
          </cell>
        </row>
        <row r="1438">
          <cell r="A1438" t="str">
            <v>001.17.11360</v>
          </cell>
          <cell r="B1438" t="str">
            <v>Fornecimento e instalação de cinta de aço galvanizado com parafoso seção 270.00mm</v>
          </cell>
          <cell r="C1438" t="str">
            <v>UN</v>
          </cell>
          <cell r="D1438">
            <v>1</v>
          </cell>
          <cell r="E1438">
            <v>21.630299999999998</v>
          </cell>
          <cell r="F1438">
            <v>21.63</v>
          </cell>
        </row>
        <row r="1439">
          <cell r="A1439" t="str">
            <v>001.17.11380</v>
          </cell>
          <cell r="B1439" t="str">
            <v>Fornecimento e instalação de cinta de aço galvanizado com parafoso seção 280.00mm</v>
          </cell>
          <cell r="C1439" t="str">
            <v>UN</v>
          </cell>
          <cell r="D1439">
            <v>1</v>
          </cell>
          <cell r="E1439">
            <v>23.142099999999999</v>
          </cell>
          <cell r="F1439">
            <v>23.14</v>
          </cell>
        </row>
        <row r="1440">
          <cell r="A1440" t="str">
            <v>001.17.11400</v>
          </cell>
          <cell r="B1440" t="str">
            <v>Fornecimento e instalação de cinta de aço galvanizado com parafoso seção 290.00mm</v>
          </cell>
          <cell r="C1440" t="str">
            <v>UN</v>
          </cell>
          <cell r="D1440">
            <v>1</v>
          </cell>
          <cell r="E1440">
            <v>23.142099999999999</v>
          </cell>
          <cell r="F1440">
            <v>23.14</v>
          </cell>
        </row>
        <row r="1441">
          <cell r="A1441" t="str">
            <v>001.17.11420</v>
          </cell>
          <cell r="B1441" t="str">
            <v>Fornecimento e instalação de sela p/ cruzeta</v>
          </cell>
          <cell r="C1441" t="str">
            <v>UN</v>
          </cell>
          <cell r="D1441">
            <v>1</v>
          </cell>
          <cell r="E1441">
            <v>7.3273999999999999</v>
          </cell>
          <cell r="F1441">
            <v>7.32</v>
          </cell>
        </row>
        <row r="1442">
          <cell r="A1442" t="str">
            <v>001.17.11440</v>
          </cell>
          <cell r="B1442" t="str">
            <v>Fornecimento e instalação de porca quadrada para parafuso diâmetro 16.00mm</v>
          </cell>
          <cell r="C1442" t="str">
            <v>UN</v>
          </cell>
          <cell r="D1442">
            <v>1</v>
          </cell>
          <cell r="E1442">
            <v>1.2237</v>
          </cell>
          <cell r="F1442">
            <v>1.22</v>
          </cell>
        </row>
        <row r="1443">
          <cell r="A1443" t="str">
            <v>001.17.11460</v>
          </cell>
          <cell r="B1443" t="str">
            <v>Fornecimento e instalação de luva de ferro galvanizado  1/2"</v>
          </cell>
          <cell r="C1443" t="str">
            <v>UN</v>
          </cell>
          <cell r="D1443">
            <v>1</v>
          </cell>
          <cell r="E1443">
            <v>1.1006</v>
          </cell>
          <cell r="F1443">
            <v>1.1000000000000001</v>
          </cell>
        </row>
        <row r="1444">
          <cell r="A1444" t="str">
            <v>001.17.11480</v>
          </cell>
          <cell r="B1444" t="str">
            <v>Fornecimento e instalação de luva de ferro galvanizado  3/4"</v>
          </cell>
          <cell r="C1444" t="str">
            <v>UN</v>
          </cell>
          <cell r="D1444">
            <v>1</v>
          </cell>
          <cell r="E1444">
            <v>1.3318000000000001</v>
          </cell>
          <cell r="F1444">
            <v>1.33</v>
          </cell>
        </row>
        <row r="1445">
          <cell r="A1445" t="str">
            <v>001.17.11500</v>
          </cell>
          <cell r="B1445" t="str">
            <v>Fornecimento e instalação de luva de ferro galvanizado  1"</v>
          </cell>
          <cell r="C1445" t="str">
            <v>UN</v>
          </cell>
          <cell r="D1445">
            <v>1</v>
          </cell>
          <cell r="E1445">
            <v>2.4237000000000002</v>
          </cell>
          <cell r="F1445">
            <v>2.42</v>
          </cell>
        </row>
        <row r="1446">
          <cell r="A1446" t="str">
            <v>001.17.11520</v>
          </cell>
          <cell r="B1446" t="str">
            <v>Fornecimento e instalação de luva de ferro galvanizado  1 1/4"</v>
          </cell>
          <cell r="C1446" t="str">
            <v>UN</v>
          </cell>
          <cell r="D1446">
            <v>1</v>
          </cell>
          <cell r="E1446">
            <v>2.5436999999999999</v>
          </cell>
          <cell r="F1446">
            <v>2.54</v>
          </cell>
        </row>
        <row r="1447">
          <cell r="A1447" t="str">
            <v>001.17.11540</v>
          </cell>
          <cell r="B1447" t="str">
            <v>Fornecimento e instalação de luva de ferro galvanizado  1 1/2</v>
          </cell>
          <cell r="C1447" t="str">
            <v>UN</v>
          </cell>
          <cell r="D1447">
            <v>1</v>
          </cell>
          <cell r="E1447">
            <v>3.1753</v>
          </cell>
          <cell r="F1447">
            <v>3.17</v>
          </cell>
        </row>
        <row r="1448">
          <cell r="A1448" t="str">
            <v>001.17.11560</v>
          </cell>
          <cell r="B1448" t="str">
            <v>Fornecimento e instalação de luva de ferro galvanizado  2"</v>
          </cell>
          <cell r="C1448" t="str">
            <v>UN</v>
          </cell>
          <cell r="D1448">
            <v>1</v>
          </cell>
          <cell r="E1448">
            <v>4.1574</v>
          </cell>
          <cell r="F1448">
            <v>4.1500000000000004</v>
          </cell>
        </row>
        <row r="1449">
          <cell r="A1449" t="str">
            <v>001.17.11580</v>
          </cell>
          <cell r="B1449" t="str">
            <v>Fornecimento e instalação de luva de ferro galvanizado  2 1/2"</v>
          </cell>
          <cell r="C1449" t="str">
            <v>UN</v>
          </cell>
          <cell r="D1449">
            <v>1</v>
          </cell>
          <cell r="E1449">
            <v>7.9511000000000003</v>
          </cell>
          <cell r="F1449">
            <v>7.95</v>
          </cell>
        </row>
        <row r="1450">
          <cell r="A1450" t="str">
            <v>001.17.11600</v>
          </cell>
          <cell r="B1450" t="str">
            <v>Fornecimento e instalação de luva de ferro galvanizado  3"</v>
          </cell>
          <cell r="C1450" t="str">
            <v>UN</v>
          </cell>
          <cell r="D1450">
            <v>1</v>
          </cell>
          <cell r="E1450">
            <v>9.1328999999999994</v>
          </cell>
          <cell r="F1450">
            <v>9.1300000000000008</v>
          </cell>
        </row>
        <row r="1451">
          <cell r="A1451" t="str">
            <v>001.17.11620</v>
          </cell>
          <cell r="B1451" t="str">
            <v>Fornecimento e instalação de luva de ferro galvanizado  4"</v>
          </cell>
          <cell r="C1451" t="str">
            <v>UN</v>
          </cell>
          <cell r="D1451">
            <v>1</v>
          </cell>
          <cell r="E1451">
            <v>11.984500000000001</v>
          </cell>
          <cell r="F1451">
            <v>11.98</v>
          </cell>
        </row>
        <row r="1452">
          <cell r="A1452" t="str">
            <v>001.17.11640</v>
          </cell>
          <cell r="B1452" t="str">
            <v>Forneciemnto e instalação de poste circular de concreto 7m/200kg</v>
          </cell>
          <cell r="C1452" t="str">
            <v>UN</v>
          </cell>
          <cell r="D1452">
            <v>1</v>
          </cell>
          <cell r="E1452">
            <v>190.94659999999999</v>
          </cell>
          <cell r="F1452">
            <v>190.94</v>
          </cell>
        </row>
        <row r="1453">
          <cell r="A1453" t="str">
            <v>001.17.11660</v>
          </cell>
          <cell r="B1453" t="str">
            <v>Fornecimento e instalação de poste circular de concreto 7m/400kg</v>
          </cell>
          <cell r="C1453" t="str">
            <v>UN</v>
          </cell>
          <cell r="D1453">
            <v>1</v>
          </cell>
          <cell r="E1453">
            <v>308.94659999999999</v>
          </cell>
          <cell r="F1453">
            <v>308.94</v>
          </cell>
        </row>
        <row r="1454">
          <cell r="A1454" t="str">
            <v>001.17.11680</v>
          </cell>
          <cell r="B1454" t="str">
            <v>Fornecimento e instalação de poste circular de concreto 9m/150kg</v>
          </cell>
          <cell r="C1454" t="str">
            <v>UN</v>
          </cell>
          <cell r="D1454">
            <v>1</v>
          </cell>
          <cell r="E1454">
            <v>206.1832</v>
          </cell>
          <cell r="F1454">
            <v>206.18</v>
          </cell>
        </row>
        <row r="1455">
          <cell r="A1455" t="str">
            <v>001.17.11700</v>
          </cell>
          <cell r="B1455" t="str">
            <v>Fornecimento e instalação de poste circular de concreto 9m/400kg</v>
          </cell>
          <cell r="C1455" t="str">
            <v>UN</v>
          </cell>
          <cell r="D1455">
            <v>1</v>
          </cell>
          <cell r="E1455">
            <v>367.1832</v>
          </cell>
          <cell r="F1455">
            <v>367.18</v>
          </cell>
        </row>
        <row r="1456">
          <cell r="A1456" t="str">
            <v>001.17.11720</v>
          </cell>
          <cell r="B1456" t="str">
            <v>Fornecimento e instalação de poste circular de concreto 10m/150kg</v>
          </cell>
          <cell r="C1456" t="str">
            <v>UN</v>
          </cell>
          <cell r="D1456">
            <v>1</v>
          </cell>
          <cell r="E1456">
            <v>481.41989999999998</v>
          </cell>
          <cell r="F1456">
            <v>481.41</v>
          </cell>
        </row>
        <row r="1457">
          <cell r="A1457" t="str">
            <v>001.17.11740</v>
          </cell>
          <cell r="B1457" t="str">
            <v>Fornecimento e instalação de poste circular de concreto 10m/400kg</v>
          </cell>
          <cell r="C1457" t="str">
            <v>UN</v>
          </cell>
          <cell r="D1457">
            <v>1</v>
          </cell>
          <cell r="E1457">
            <v>555.56989999999996</v>
          </cell>
          <cell r="F1457">
            <v>555.55999999999995</v>
          </cell>
        </row>
        <row r="1458">
          <cell r="A1458" t="str">
            <v>001.17.11760</v>
          </cell>
          <cell r="B1458" t="str">
            <v>Fornecimento e instalação de poste circular de concreto 10m/600kg</v>
          </cell>
          <cell r="C1458" t="str">
            <v>UN</v>
          </cell>
          <cell r="D1458">
            <v>1</v>
          </cell>
          <cell r="E1458">
            <v>434.41989999999998</v>
          </cell>
          <cell r="F1458">
            <v>434.41</v>
          </cell>
        </row>
        <row r="1459">
          <cell r="A1459" t="str">
            <v>001.17.11780</v>
          </cell>
          <cell r="B1459" t="str">
            <v>Fornecimento e instalação de poste circular de concreto 10m/800kg</v>
          </cell>
          <cell r="C1459" t="str">
            <v>UN</v>
          </cell>
          <cell r="D1459">
            <v>1</v>
          </cell>
          <cell r="E1459">
            <v>451.41989999999998</v>
          </cell>
          <cell r="F1459">
            <v>451.41</v>
          </cell>
        </row>
        <row r="1460">
          <cell r="A1460" t="str">
            <v>001.17.11800</v>
          </cell>
          <cell r="B1460" t="str">
            <v>Fornecimento e instalação de poste circular de concreto 11m/200kg</v>
          </cell>
          <cell r="C1460" t="str">
            <v>UN</v>
          </cell>
          <cell r="D1460">
            <v>1</v>
          </cell>
          <cell r="E1460">
            <v>591.65650000000005</v>
          </cell>
          <cell r="F1460">
            <v>591.65</v>
          </cell>
        </row>
        <row r="1461">
          <cell r="A1461" t="str">
            <v>001.17.11820</v>
          </cell>
          <cell r="B1461" t="str">
            <v>Fornecimento e instalação de poste circular de concreto 11m/300kg</v>
          </cell>
          <cell r="C1461" t="str">
            <v>UN</v>
          </cell>
          <cell r="D1461">
            <v>1</v>
          </cell>
          <cell r="E1461">
            <v>708.65650000000005</v>
          </cell>
          <cell r="F1461">
            <v>708.65</v>
          </cell>
        </row>
        <row r="1462">
          <cell r="A1462" t="str">
            <v>001.17.11840</v>
          </cell>
          <cell r="B1462" t="str">
            <v>Fornecimento e instalação de poste circular de concreto 11m/400kg</v>
          </cell>
          <cell r="C1462" t="str">
            <v>UN</v>
          </cell>
          <cell r="D1462">
            <v>1</v>
          </cell>
          <cell r="E1462">
            <v>693.25649999999996</v>
          </cell>
          <cell r="F1462">
            <v>693.25</v>
          </cell>
        </row>
        <row r="1463">
          <cell r="A1463" t="str">
            <v>001.17.11860</v>
          </cell>
          <cell r="B1463" t="str">
            <v>Fornecimento e instalação de poste circular de concreto 11m/600kg</v>
          </cell>
          <cell r="C1463" t="str">
            <v>UN</v>
          </cell>
          <cell r="D1463">
            <v>1</v>
          </cell>
          <cell r="E1463">
            <v>971.8931</v>
          </cell>
          <cell r="F1463">
            <v>971.89</v>
          </cell>
        </row>
        <row r="1464">
          <cell r="A1464" t="str">
            <v>001.17.11880</v>
          </cell>
          <cell r="B1464" t="str">
            <v>Fornecimento e instalação de poste circular de concreto 11m/800kg</v>
          </cell>
          <cell r="C1464" t="str">
            <v>UN</v>
          </cell>
          <cell r="D1464">
            <v>1</v>
          </cell>
          <cell r="E1464">
            <v>1208.4530999999999</v>
          </cell>
          <cell r="F1464">
            <v>1208.45</v>
          </cell>
        </row>
        <row r="1465">
          <cell r="A1465" t="str">
            <v>001.17.11900</v>
          </cell>
          <cell r="B1465" t="str">
            <v>Fornecimento e instalação de poste circular de concreto 11m/1000kg</v>
          </cell>
          <cell r="C1465" t="str">
            <v>UN</v>
          </cell>
          <cell r="D1465">
            <v>1</v>
          </cell>
          <cell r="E1465">
            <v>806.8931</v>
          </cell>
          <cell r="F1465">
            <v>806.89</v>
          </cell>
        </row>
        <row r="1466">
          <cell r="A1466" t="str">
            <v>001.17.11920</v>
          </cell>
          <cell r="B1466" t="str">
            <v>Fornecimento e instalação de poste circular de concreto 13 m / 200 kg</v>
          </cell>
          <cell r="C1466" t="str">
            <v>UN</v>
          </cell>
          <cell r="D1466">
            <v>1</v>
          </cell>
          <cell r="E1466">
            <v>524.38670000000002</v>
          </cell>
          <cell r="F1466">
            <v>524.38</v>
          </cell>
        </row>
        <row r="1467">
          <cell r="A1467" t="str">
            <v>001.17.11940</v>
          </cell>
          <cell r="B1467" t="str">
            <v>Fornecimento e instalação de poste circular de concreto 15 m / 200 kg</v>
          </cell>
          <cell r="C1467" t="str">
            <v>UN</v>
          </cell>
          <cell r="D1467">
            <v>1</v>
          </cell>
          <cell r="E1467">
            <v>699.76639999999998</v>
          </cell>
          <cell r="F1467">
            <v>699.76</v>
          </cell>
        </row>
        <row r="1468">
          <cell r="A1468" t="str">
            <v>001.17.11960</v>
          </cell>
          <cell r="B1468" t="str">
            <v>Fornecimento e instalação de poste de concreto duplo t 9 m / 150 kg</v>
          </cell>
          <cell r="C1468" t="str">
            <v>UN</v>
          </cell>
          <cell r="D1468">
            <v>1</v>
          </cell>
          <cell r="E1468">
            <v>233.10319999999999</v>
          </cell>
          <cell r="F1468">
            <v>233.1</v>
          </cell>
        </row>
        <row r="1469">
          <cell r="A1469" t="str">
            <v>001.17.11980</v>
          </cell>
          <cell r="B1469" t="str">
            <v>Fornecimento e instalação de poste de concreto duplo t 10 m / 150 kg</v>
          </cell>
          <cell r="C1469" t="str">
            <v>UN</v>
          </cell>
          <cell r="D1469">
            <v>1</v>
          </cell>
          <cell r="E1469">
            <v>381.41989999999998</v>
          </cell>
          <cell r="F1469">
            <v>381.41</v>
          </cell>
        </row>
        <row r="1470">
          <cell r="A1470" t="str">
            <v>001.17.12000</v>
          </cell>
          <cell r="B1470" t="str">
            <v>Fornecimento e instalação de poste de concreto duplo t 10 m / 300 kg</v>
          </cell>
          <cell r="C1470" t="str">
            <v>UN</v>
          </cell>
          <cell r="D1470">
            <v>1</v>
          </cell>
          <cell r="E1470">
            <v>465.41989999999998</v>
          </cell>
          <cell r="F1470">
            <v>465.41</v>
          </cell>
        </row>
        <row r="1471">
          <cell r="A1471" t="str">
            <v>001.17.12020</v>
          </cell>
          <cell r="B1471" t="str">
            <v>Fornecimento e instalação de poste de concreto duplo t 10 m / 400 kg</v>
          </cell>
          <cell r="C1471" t="str">
            <v>UN</v>
          </cell>
          <cell r="D1471">
            <v>1</v>
          </cell>
          <cell r="E1471">
            <v>485.41989999999998</v>
          </cell>
          <cell r="F1471">
            <v>485.41</v>
          </cell>
        </row>
        <row r="1472">
          <cell r="A1472" t="str">
            <v>001.17.12040</v>
          </cell>
          <cell r="B1472" t="str">
            <v>Fornecimento e instalação de poste de concreto duplo t 10 m / 800 kg</v>
          </cell>
          <cell r="C1472" t="str">
            <v>UN</v>
          </cell>
          <cell r="D1472">
            <v>1</v>
          </cell>
          <cell r="E1472">
            <v>624.41989999999998</v>
          </cell>
          <cell r="F1472">
            <v>624.41</v>
          </cell>
        </row>
        <row r="1473">
          <cell r="A1473" t="str">
            <v>001.17.12060</v>
          </cell>
          <cell r="B1473" t="str">
            <v>Fornecimento e instalação de poste de concreto duplo t 11 m / 300 kg</v>
          </cell>
          <cell r="C1473" t="str">
            <v>UN</v>
          </cell>
          <cell r="D1473">
            <v>1</v>
          </cell>
          <cell r="E1473">
            <v>553.65650000000005</v>
          </cell>
          <cell r="F1473">
            <v>553.65</v>
          </cell>
        </row>
        <row r="1474">
          <cell r="A1474" t="str">
            <v>001.17.12080</v>
          </cell>
          <cell r="B1474" t="str">
            <v>Fornecimento e instalação de poste de concreto duplo t 11 m / 600 kg</v>
          </cell>
          <cell r="C1474" t="str">
            <v>UN</v>
          </cell>
          <cell r="D1474">
            <v>1</v>
          </cell>
          <cell r="E1474">
            <v>704.65650000000005</v>
          </cell>
          <cell r="F1474">
            <v>704.65</v>
          </cell>
        </row>
        <row r="1475">
          <cell r="A1475" t="str">
            <v>001.17.12100</v>
          </cell>
          <cell r="B1475" t="str">
            <v>Fornecimento e instalação de poste de concreto duplo t 11 m / 800 kg</v>
          </cell>
          <cell r="C1475" t="str">
            <v>UN</v>
          </cell>
          <cell r="D1475">
            <v>1</v>
          </cell>
          <cell r="E1475">
            <v>836.65650000000005</v>
          </cell>
          <cell r="F1475">
            <v>836.65</v>
          </cell>
        </row>
        <row r="1476">
          <cell r="A1476" t="str">
            <v>001.17.12120</v>
          </cell>
          <cell r="B1476" t="str">
            <v>Fornecimento e instalação de poste de concreto duplo t 10 m / 600 kg</v>
          </cell>
          <cell r="C1476" t="str">
            <v>UN</v>
          </cell>
          <cell r="D1476">
            <v>1</v>
          </cell>
          <cell r="E1476">
            <v>527.65650000000005</v>
          </cell>
          <cell r="F1476">
            <v>527.65</v>
          </cell>
        </row>
        <row r="1477">
          <cell r="A1477" t="str">
            <v>001.17.12140</v>
          </cell>
          <cell r="B1477" t="str">
            <v>Fornecimento e instalação de chave faca unipolar com acessórios de fixação 200amp/15kv</v>
          </cell>
          <cell r="C1477" t="str">
            <v>UN</v>
          </cell>
          <cell r="D1477">
            <v>1</v>
          </cell>
          <cell r="E1477">
            <v>93.071100000000001</v>
          </cell>
          <cell r="F1477">
            <v>93.07</v>
          </cell>
        </row>
        <row r="1478">
          <cell r="A1478" t="str">
            <v>001.17.12160</v>
          </cell>
          <cell r="B1478" t="str">
            <v>Fornecimento e instalação de chave faca unipolar com acessórios de fixação 400amp/15kv</v>
          </cell>
          <cell r="C1478" t="str">
            <v>UN</v>
          </cell>
          <cell r="D1478">
            <v>1</v>
          </cell>
          <cell r="E1478">
            <v>115.11839999999999</v>
          </cell>
          <cell r="F1478">
            <v>115.11</v>
          </cell>
        </row>
        <row r="1479">
          <cell r="A1479" t="str">
            <v>001.17.12180</v>
          </cell>
          <cell r="B1479" t="str">
            <v>Fornecimento e instalação de chave corta circuito irup 1200 amp da porter p/ peça 50amp/15kv</v>
          </cell>
          <cell r="C1479" t="str">
            <v>UN</v>
          </cell>
          <cell r="D1479">
            <v>1</v>
          </cell>
          <cell r="E1479">
            <v>97.165599999999998</v>
          </cell>
          <cell r="F1479">
            <v>97.16</v>
          </cell>
        </row>
        <row r="1480">
          <cell r="A1480" t="str">
            <v>001.17.12200</v>
          </cell>
          <cell r="B1480" t="str">
            <v>Fornecimento e instalação de chave fusível indicador 100 a / 15 kv c/ elo 54</v>
          </cell>
          <cell r="C1480" t="str">
            <v>UN</v>
          </cell>
          <cell r="D1480">
            <v>1</v>
          </cell>
          <cell r="E1480">
            <v>97.165599999999998</v>
          </cell>
          <cell r="F1480">
            <v>97.16</v>
          </cell>
        </row>
        <row r="1481">
          <cell r="A1481" t="str">
            <v>001.17.12220</v>
          </cell>
          <cell r="B1481" t="str">
            <v>Fornecimento e instalação de chave fusivel distr. 10.000 a - 15 kv tipo xs c/ ferragens</v>
          </cell>
          <cell r="C1481" t="str">
            <v>CJ</v>
          </cell>
          <cell r="D1481">
            <v>1</v>
          </cell>
          <cell r="E1481">
            <v>167.7833</v>
          </cell>
          <cell r="F1481">
            <v>167.78</v>
          </cell>
        </row>
        <row r="1482">
          <cell r="A1482" t="str">
            <v>001.17.12240</v>
          </cell>
          <cell r="B1482" t="str">
            <v>Para-raio cristal valve c/ centelhador e disparador classe 15 0kv</v>
          </cell>
          <cell r="C1482" t="str">
            <v>UN</v>
          </cell>
          <cell r="D1482">
            <v>1</v>
          </cell>
          <cell r="E1482">
            <v>121.3366</v>
          </cell>
          <cell r="F1482">
            <v>121.33</v>
          </cell>
        </row>
        <row r="1483">
          <cell r="A1483" t="str">
            <v>001.17.12260</v>
          </cell>
          <cell r="B1483" t="str">
            <v>Pára-raios cristal c/ centelhador e disparador classe 13,8 kv</v>
          </cell>
          <cell r="C1483" t="str">
            <v>UN</v>
          </cell>
          <cell r="D1483">
            <v>1</v>
          </cell>
          <cell r="E1483">
            <v>90.236599999999996</v>
          </cell>
          <cell r="F1483">
            <v>90.23</v>
          </cell>
        </row>
        <row r="1484">
          <cell r="A1484" t="str">
            <v>001.17.12280</v>
          </cell>
          <cell r="B1484" t="str">
            <v>Forneciemnto e instalação de transformador trifásico 13 8 13 2 6 6kv/220v primário em triângulo secundário em estrela 30 kva</v>
          </cell>
          <cell r="C1484" t="str">
            <v>UN</v>
          </cell>
          <cell r="D1484">
            <v>1</v>
          </cell>
          <cell r="E1484">
            <v>2971.8397</v>
          </cell>
          <cell r="F1484">
            <v>2971.83</v>
          </cell>
        </row>
        <row r="1485">
          <cell r="A1485" t="str">
            <v>001.17.12300</v>
          </cell>
          <cell r="B1485" t="str">
            <v>Forneciemnto e instalação de transformador trifásico 13 8 13 2 6 6kv/220v primário em triângulo secundário em estrela 45 kva</v>
          </cell>
          <cell r="C1485" t="str">
            <v>UN</v>
          </cell>
          <cell r="D1485">
            <v>1</v>
          </cell>
          <cell r="E1485">
            <v>3682.7863000000002</v>
          </cell>
          <cell r="F1485">
            <v>3682.78</v>
          </cell>
        </row>
        <row r="1486">
          <cell r="A1486" t="str">
            <v>001.17.12320</v>
          </cell>
          <cell r="B1486" t="str">
            <v>Forneciemnto e instalação de transformador trifásico 13 8 13 2 6 6kv/220v primário em triângulo secundário em estrela 75 kva</v>
          </cell>
          <cell r="C1486" t="str">
            <v>UN</v>
          </cell>
          <cell r="D1486">
            <v>1</v>
          </cell>
          <cell r="E1486">
            <v>5138.7327999999998</v>
          </cell>
          <cell r="F1486">
            <v>5138.7299999999996</v>
          </cell>
        </row>
        <row r="1487">
          <cell r="A1487" t="str">
            <v>001.17.12340</v>
          </cell>
          <cell r="B1487" t="str">
            <v>Forneciemnto e instalação de transformador trifásico 13 8 13 2 6 6kv/220v primário em triângulo secundário em estrela 112.5 kva</v>
          </cell>
          <cell r="C1487" t="str">
            <v>UN</v>
          </cell>
          <cell r="D1487">
            <v>1</v>
          </cell>
          <cell r="E1487">
            <v>6569.0992999999999</v>
          </cell>
          <cell r="F1487">
            <v>6569.09</v>
          </cell>
        </row>
        <row r="1488">
          <cell r="A1488" t="str">
            <v>001.17.12360</v>
          </cell>
          <cell r="B1488" t="str">
            <v>Forneciemnto e instalação de transformador trifásico 13 8 13 2 6 6kv/220v primário em triângulo secundário em estrela 150 kva</v>
          </cell>
          <cell r="C1488" t="str">
            <v>UN</v>
          </cell>
          <cell r="D1488">
            <v>1</v>
          </cell>
          <cell r="E1488">
            <v>8225.4657000000007</v>
          </cell>
          <cell r="F1488">
            <v>8225.4599999999991</v>
          </cell>
        </row>
        <row r="1489">
          <cell r="A1489" t="str">
            <v>001.17.12380</v>
          </cell>
          <cell r="B1489" t="str">
            <v>Forneciemnto e instalação de transformador trifásico 13 8 13 2 6 6kv/220v primário em triângulo secundário em estrela 15 kva</v>
          </cell>
          <cell r="C1489" t="str">
            <v>UN</v>
          </cell>
          <cell r="D1489">
            <v>1</v>
          </cell>
          <cell r="E1489">
            <v>2261.8930999999998</v>
          </cell>
          <cell r="F1489">
            <v>2261.89</v>
          </cell>
        </row>
        <row r="1490">
          <cell r="A1490" t="str">
            <v>001.17.12400</v>
          </cell>
          <cell r="B1490" t="str">
            <v>Forneciemnto e instalação de transformador trifásico 13 8 13 2 6 6kv/220v primário em triângulo secundário em estrela 225 kva</v>
          </cell>
          <cell r="C1490" t="str">
            <v>UN</v>
          </cell>
          <cell r="D1490">
            <v>1</v>
          </cell>
          <cell r="E1490">
            <v>10663.366400000001</v>
          </cell>
          <cell r="F1490">
            <v>10663.36</v>
          </cell>
        </row>
        <row r="1491">
          <cell r="A1491" t="str">
            <v>001.17.12420</v>
          </cell>
          <cell r="B1491" t="str">
            <v>Forneciemnto e instalação de transformador trifásico 13 8 13 2 6 6kv/220v primário em triângulo secundário em estrela 300 kva</v>
          </cell>
          <cell r="C1491" t="str">
            <v>UN</v>
          </cell>
          <cell r="D1491">
            <v>1</v>
          </cell>
          <cell r="E1491">
            <v>14055.1985</v>
          </cell>
          <cell r="F1491">
            <v>14055.19</v>
          </cell>
        </row>
        <row r="1492">
          <cell r="A1492" t="str">
            <v>001.17.12440</v>
          </cell>
          <cell r="B1492" t="str">
            <v>Fornecimento e instalação de suporte padronizado para transformador 220mm</v>
          </cell>
          <cell r="C1492" t="str">
            <v>UN</v>
          </cell>
          <cell r="D1492">
            <v>1</v>
          </cell>
          <cell r="E1492">
            <v>56.236600000000003</v>
          </cell>
          <cell r="F1492">
            <v>56.23</v>
          </cell>
        </row>
        <row r="1493">
          <cell r="A1493" t="str">
            <v>001.17.12460</v>
          </cell>
          <cell r="B1493" t="str">
            <v>Fornecimento e instalação de suporte padronizado para transformador 230mm</v>
          </cell>
          <cell r="C1493" t="str">
            <v>UN</v>
          </cell>
          <cell r="D1493">
            <v>1</v>
          </cell>
          <cell r="E1493">
            <v>60.0366</v>
          </cell>
          <cell r="F1493">
            <v>60.03</v>
          </cell>
        </row>
        <row r="1494">
          <cell r="A1494" t="str">
            <v>001.17.12480</v>
          </cell>
          <cell r="B1494" t="str">
            <v>Fornecimento e instalação de suporte p/ trafo 2 t</v>
          </cell>
          <cell r="C1494" t="str">
            <v>UN</v>
          </cell>
          <cell r="D1494">
            <v>1</v>
          </cell>
          <cell r="E1494">
            <v>39.255099999999999</v>
          </cell>
          <cell r="F1494">
            <v>39.25</v>
          </cell>
        </row>
        <row r="1495">
          <cell r="A1495" t="str">
            <v>001.17.12500</v>
          </cell>
          <cell r="B1495" t="str">
            <v>Fornecimento e instalação de haste terra seção em l de 2 40 m com conector e parafuso</v>
          </cell>
          <cell r="C1495" t="str">
            <v>UN</v>
          </cell>
          <cell r="D1495">
            <v>1</v>
          </cell>
          <cell r="E1495">
            <v>12.9184</v>
          </cell>
          <cell r="F1495">
            <v>12.91</v>
          </cell>
        </row>
        <row r="1496">
          <cell r="A1496" t="str">
            <v>001.17.12520</v>
          </cell>
          <cell r="B1496" t="str">
            <v>Fornecimento e instalação de transformador de corrente de 0.6kv 60hz classe de precisão 0.3 wxy 100/5amp a 400/5amp</v>
          </cell>
          <cell r="C1496" t="str">
            <v>UN</v>
          </cell>
          <cell r="D1496">
            <v>1</v>
          </cell>
          <cell r="E1496">
            <v>87.818399999999997</v>
          </cell>
          <cell r="F1496">
            <v>87.81</v>
          </cell>
        </row>
        <row r="1497">
          <cell r="A1497" t="str">
            <v>001.17.12540</v>
          </cell>
          <cell r="B1497" t="str">
            <v>Fornecimento e instalação de caixa padronizada para instalação de medidor e baixa tensão trifásico</v>
          </cell>
          <cell r="C1497" t="str">
            <v>UN</v>
          </cell>
          <cell r="D1497">
            <v>1</v>
          </cell>
          <cell r="E1497">
            <v>210.47329999999999</v>
          </cell>
          <cell r="F1497">
            <v>210.47</v>
          </cell>
        </row>
        <row r="1498">
          <cell r="A1498" t="str">
            <v>001.17.12560</v>
          </cell>
          <cell r="B1498" t="str">
            <v>Fornecimento e instalação de caixa padronizada para instalação de medidor e baixa tensão bifásico</v>
          </cell>
          <cell r="C1498" t="str">
            <v>UN</v>
          </cell>
          <cell r="D1498">
            <v>1</v>
          </cell>
          <cell r="E1498">
            <v>45.473300000000002</v>
          </cell>
          <cell r="F1498">
            <v>45.47</v>
          </cell>
        </row>
        <row r="1499">
          <cell r="A1499" t="str">
            <v>001.17.12580</v>
          </cell>
          <cell r="B1499" t="str">
            <v>Fornecimento e instalação de caixa padronizada para instalação de medidor e baixa tensão monofásico</v>
          </cell>
          <cell r="C1499" t="str">
            <v>UN</v>
          </cell>
          <cell r="D1499">
            <v>1</v>
          </cell>
          <cell r="E1499">
            <v>37.3551</v>
          </cell>
          <cell r="F1499">
            <v>37.35</v>
          </cell>
        </row>
        <row r="1500">
          <cell r="A1500" t="str">
            <v>001.17.12600</v>
          </cell>
          <cell r="B1500" t="str">
            <v>Fornecimento e instalação de caixa p/ transformador de corrente 0.6kv</v>
          </cell>
          <cell r="C1500" t="str">
            <v>UN</v>
          </cell>
          <cell r="D1500">
            <v>1</v>
          </cell>
          <cell r="E1500">
            <v>119.47329999999999</v>
          </cell>
          <cell r="F1500">
            <v>119.47</v>
          </cell>
        </row>
        <row r="1501">
          <cell r="A1501" t="str">
            <v>001.17.12620</v>
          </cell>
          <cell r="B1501" t="str">
            <v>Fornecimento e instalação de arame de aço galvanizado nº 12bwg (48g/m)</v>
          </cell>
          <cell r="C1501" t="str">
            <v>KG</v>
          </cell>
          <cell r="D1501">
            <v>1</v>
          </cell>
          <cell r="E1501">
            <v>6.7171000000000003</v>
          </cell>
          <cell r="F1501">
            <v>6.71</v>
          </cell>
        </row>
        <row r="1502">
          <cell r="A1502" t="str">
            <v>001.17.12640</v>
          </cell>
          <cell r="B1502" t="str">
            <v>Fornecimento e instalação de arame de aço galvanizado nº 14bwg (27 2g/m)</v>
          </cell>
          <cell r="C1502" t="str">
            <v>KG</v>
          </cell>
          <cell r="D1502">
            <v>1</v>
          </cell>
          <cell r="E1502">
            <v>8.3536000000000001</v>
          </cell>
          <cell r="F1502">
            <v>8.35</v>
          </cell>
        </row>
        <row r="1503">
          <cell r="A1503" t="str">
            <v>001.17.12660</v>
          </cell>
          <cell r="B1503" t="str">
            <v>Fornecimento e instalação de arame de aço galvanizado nº 16bwg (16 8g/m)</v>
          </cell>
          <cell r="C1503" t="str">
            <v>KG</v>
          </cell>
          <cell r="D1503">
            <v>1</v>
          </cell>
          <cell r="E1503">
            <v>6.6536</v>
          </cell>
          <cell r="F1503">
            <v>6.65</v>
          </cell>
        </row>
        <row r="1504">
          <cell r="A1504" t="str">
            <v>001.17.12680</v>
          </cell>
          <cell r="B1504" t="str">
            <v>Fornecimento e instalação de fio de alumínio recozido para amarração nº. 6 awg</v>
          </cell>
          <cell r="C1504" t="str">
            <v>KG</v>
          </cell>
          <cell r="D1504">
            <v>1</v>
          </cell>
          <cell r="E1504">
            <v>27.3766</v>
          </cell>
          <cell r="F1504">
            <v>27.37</v>
          </cell>
        </row>
        <row r="1505">
          <cell r="A1505" t="str">
            <v>001.17.12700</v>
          </cell>
          <cell r="B1505" t="str">
            <v>Fornecimento e instalação de fio de alumínio recozido para amarração nº. 4 awg</v>
          </cell>
          <cell r="C1505" t="str">
            <v>KG</v>
          </cell>
          <cell r="D1505">
            <v>1</v>
          </cell>
          <cell r="E1505">
            <v>24.319299999999998</v>
          </cell>
          <cell r="F1505">
            <v>24.31</v>
          </cell>
        </row>
        <row r="1506">
          <cell r="A1506" t="str">
            <v>001.17.12720</v>
          </cell>
          <cell r="B1506" t="str">
            <v>Fornecimento e instalação de fita de alumínio para proteção de 1 x 10 mm</v>
          </cell>
          <cell r="C1506" t="str">
            <v>KG</v>
          </cell>
          <cell r="D1506">
            <v>1</v>
          </cell>
          <cell r="E1506">
            <v>34.315100000000001</v>
          </cell>
          <cell r="F1506">
            <v>34.31</v>
          </cell>
        </row>
        <row r="1507">
          <cell r="A1507" t="str">
            <v>001.17.12740</v>
          </cell>
          <cell r="B1507" t="str">
            <v>Fornecimento e instalação de cabo de aço 6.4mm 1/4"</v>
          </cell>
          <cell r="C1507" t="str">
            <v>ML</v>
          </cell>
          <cell r="D1507">
            <v>1</v>
          </cell>
          <cell r="E1507">
            <v>16.0166</v>
          </cell>
          <cell r="F1507">
            <v>16.010000000000002</v>
          </cell>
        </row>
        <row r="1508">
          <cell r="A1508" t="str">
            <v>001.17.12760</v>
          </cell>
          <cell r="B1508" t="str">
            <v>Fornecimento e instalação de grampo de cerca</v>
          </cell>
          <cell r="C1508" t="str">
            <v>KG</v>
          </cell>
          <cell r="D1508">
            <v>1</v>
          </cell>
          <cell r="E1508">
            <v>23.6433</v>
          </cell>
          <cell r="F1508">
            <v>23.64</v>
          </cell>
        </row>
        <row r="1509">
          <cell r="A1509" t="str">
            <v>001.17.12780</v>
          </cell>
          <cell r="B1509" t="str">
            <v>Fornecimento e instalação de tora de madeira de 1m</v>
          </cell>
          <cell r="C1509" t="str">
            <v>UN</v>
          </cell>
          <cell r="D1509">
            <v>1</v>
          </cell>
          <cell r="E1509">
            <v>16.836600000000001</v>
          </cell>
          <cell r="F1509">
            <v>16.829999999999998</v>
          </cell>
        </row>
        <row r="1510">
          <cell r="A1510" t="str">
            <v>001.17.12800</v>
          </cell>
          <cell r="B1510" t="str">
            <v>Fornecimento e instalação de grampo de linha viva</v>
          </cell>
          <cell r="C1510" t="str">
            <v>UN</v>
          </cell>
          <cell r="D1510">
            <v>1</v>
          </cell>
          <cell r="E1510">
            <v>8.5710999999999995</v>
          </cell>
          <cell r="F1510">
            <v>8.57</v>
          </cell>
        </row>
        <row r="1511">
          <cell r="A1511" t="str">
            <v>001.17.12820</v>
          </cell>
          <cell r="B1511" t="str">
            <v>Fornecimento e instalação de haste de ancira de 2.400 mm</v>
          </cell>
          <cell r="C1511" t="str">
            <v>UN</v>
          </cell>
          <cell r="D1511">
            <v>1</v>
          </cell>
          <cell r="E1511">
            <v>14.718400000000001</v>
          </cell>
          <cell r="F1511">
            <v>14.71</v>
          </cell>
        </row>
        <row r="1512">
          <cell r="A1512" t="str">
            <v>001.17.12840</v>
          </cell>
          <cell r="B1512" t="str">
            <v>Fornecimento e instalação de chapa para fixacao de estais 76x11x130 mm</v>
          </cell>
          <cell r="C1512" t="str">
            <v>UN</v>
          </cell>
          <cell r="D1512">
            <v>1</v>
          </cell>
          <cell r="E1512">
            <v>4.6711</v>
          </cell>
          <cell r="F1512">
            <v>4.67</v>
          </cell>
        </row>
        <row r="1513">
          <cell r="A1513" t="str">
            <v>001.17.12860</v>
          </cell>
          <cell r="B1513" t="str">
            <v>Fornecimento e instalação de cabo de alumínio nú classe 15 kv m 4 awg - ca</v>
          </cell>
          <cell r="C1513" t="str">
            <v>ML</v>
          </cell>
          <cell r="D1513">
            <v>1</v>
          </cell>
          <cell r="E1513">
            <v>2.0459999999999998</v>
          </cell>
          <cell r="F1513">
            <v>2.04</v>
          </cell>
        </row>
        <row r="1514">
          <cell r="A1514" t="str">
            <v>001.17.12880</v>
          </cell>
          <cell r="B1514" t="str">
            <v>Fornecimento e instalação de cabo de alumínio nú classe 15 kv nº. 2 caa</v>
          </cell>
          <cell r="C1514" t="str">
            <v>KG</v>
          </cell>
          <cell r="D1514">
            <v>1</v>
          </cell>
          <cell r="E1514">
            <v>21.4421</v>
          </cell>
          <cell r="F1514">
            <v>21.44</v>
          </cell>
        </row>
        <row r="1515">
          <cell r="A1515" t="str">
            <v>001.17.12900</v>
          </cell>
          <cell r="B1515" t="str">
            <v>Fornecimento e instalação de cabo de alumínio nú classe 15 kv nº. 2 ca</v>
          </cell>
          <cell r="C1515" t="str">
            <v>KG</v>
          </cell>
          <cell r="D1515">
            <v>1</v>
          </cell>
          <cell r="E1515">
            <v>12.877599999999999</v>
          </cell>
          <cell r="F1515">
            <v>12.87</v>
          </cell>
        </row>
        <row r="1516">
          <cell r="A1516" t="str">
            <v>001.17.12920</v>
          </cell>
          <cell r="B1516" t="str">
            <v>Fornecimento e instalação de cabo de alumínio nú classe 15 kv nº. 1/0 ca</v>
          </cell>
          <cell r="C1516" t="str">
            <v>KG</v>
          </cell>
          <cell r="D1516">
            <v>1</v>
          </cell>
          <cell r="E1516">
            <v>13.0825</v>
          </cell>
          <cell r="F1516">
            <v>13.08</v>
          </cell>
        </row>
        <row r="1517">
          <cell r="A1517" t="str">
            <v>001.17.12940</v>
          </cell>
          <cell r="B1517" t="str">
            <v>Fornecimento e instalação de canaleta de pvc 110x20x2.200 mm ref. 300 46 sistema "x" da pial</v>
          </cell>
          <cell r="C1517" t="str">
            <v>UN</v>
          </cell>
          <cell r="D1517">
            <v>1</v>
          </cell>
          <cell r="E1517">
            <v>25.560700000000001</v>
          </cell>
          <cell r="F1517">
            <v>25.56</v>
          </cell>
        </row>
        <row r="1518">
          <cell r="A1518" t="str">
            <v>001.17.12960</v>
          </cell>
          <cell r="B1518" t="str">
            <v>Fornecimento e instalação de isolador roldana baixa tensao</v>
          </cell>
          <cell r="C1518" t="str">
            <v>UN</v>
          </cell>
          <cell r="D1518">
            <v>1</v>
          </cell>
          <cell r="E1518">
            <v>4.7973999999999997</v>
          </cell>
          <cell r="F1518">
            <v>4.79</v>
          </cell>
        </row>
        <row r="1519">
          <cell r="A1519" t="str">
            <v>001.17.12980</v>
          </cell>
          <cell r="B1519" t="str">
            <v>Fornecimento e instalação de isolador de passagem tipo externo-interno 15kv</v>
          </cell>
          <cell r="C1519" t="str">
            <v>PC</v>
          </cell>
          <cell r="D1519">
            <v>1</v>
          </cell>
          <cell r="E1519">
            <v>109.0566</v>
          </cell>
          <cell r="F1519">
            <v>109.05</v>
          </cell>
        </row>
        <row r="1520">
          <cell r="A1520" t="str">
            <v>001.17.13000</v>
          </cell>
          <cell r="B1520" t="str">
            <v>Fornecimento e instalação de isolador de pedestal 15kv</v>
          </cell>
          <cell r="C1520" t="str">
            <v>PC</v>
          </cell>
          <cell r="D1520">
            <v>1</v>
          </cell>
          <cell r="E1520">
            <v>31.896599999999999</v>
          </cell>
          <cell r="F1520">
            <v>31.89</v>
          </cell>
        </row>
        <row r="1521">
          <cell r="A1521" t="str">
            <v>001.17.13020</v>
          </cell>
          <cell r="B1521" t="str">
            <v>Fornecimento e instalação de armação secundária com haste de 16mmx350mm 02 estribos</v>
          </cell>
          <cell r="C1521" t="str">
            <v>UN</v>
          </cell>
          <cell r="D1521">
            <v>1</v>
          </cell>
          <cell r="E1521">
            <v>22.886600000000001</v>
          </cell>
          <cell r="F1521">
            <v>22.88</v>
          </cell>
        </row>
        <row r="1522">
          <cell r="A1522" t="str">
            <v>001.17.13040</v>
          </cell>
          <cell r="B1522" t="str">
            <v>Fornecimento e instalação de armação secundária com haste de 16mmx350mm 03 estribos</v>
          </cell>
          <cell r="C1522" t="str">
            <v>UN</v>
          </cell>
          <cell r="D1522">
            <v>1</v>
          </cell>
          <cell r="E1522">
            <v>17.584</v>
          </cell>
          <cell r="F1522">
            <v>17.579999999999998</v>
          </cell>
        </row>
        <row r="1523">
          <cell r="A1523" t="str">
            <v>001.17.13060</v>
          </cell>
          <cell r="B1523" t="str">
            <v>Fornecimento e instalação de parafuso de máquina de diâm. de 5/8x6 pol</v>
          </cell>
          <cell r="C1523" t="str">
            <v>UN</v>
          </cell>
          <cell r="D1523">
            <v>1</v>
          </cell>
          <cell r="E1523">
            <v>3.9474</v>
          </cell>
          <cell r="F1523">
            <v>3.94</v>
          </cell>
        </row>
        <row r="1524">
          <cell r="A1524" t="str">
            <v>001.17.13080</v>
          </cell>
          <cell r="B1524" t="str">
            <v>Fornecimento e instalação de parafuso de aço 16 mm com rosca m 16x2 sem cabeca com 210 mm  de comprimento com 60 mm de rosca tipo chumbador</v>
          </cell>
          <cell r="C1524" t="str">
            <v>PC</v>
          </cell>
          <cell r="D1524">
            <v>1</v>
          </cell>
          <cell r="E1524">
            <v>7.4111000000000002</v>
          </cell>
          <cell r="F1524">
            <v>7.41</v>
          </cell>
        </row>
        <row r="1525">
          <cell r="A1525" t="str">
            <v>001.17.13100</v>
          </cell>
          <cell r="B1525" t="str">
            <v>Fornecimento e instalação de parafuso de aço  16mm com rosca m 16x2 sem cabeca de 200 mm</v>
          </cell>
          <cell r="C1525" t="str">
            <v>PC</v>
          </cell>
          <cell r="D1525">
            <v>1</v>
          </cell>
          <cell r="E1525">
            <v>2.0474000000000001</v>
          </cell>
          <cell r="F1525">
            <v>2.04</v>
          </cell>
        </row>
        <row r="1526">
          <cell r="A1526" t="str">
            <v>001.17.13120</v>
          </cell>
          <cell r="B1526" t="str">
            <v>Fornecimento e instalação de chumbador de aço de diâmetro 5/8"x6"</v>
          </cell>
          <cell r="C1526" t="str">
            <v>UN</v>
          </cell>
          <cell r="D1526">
            <v>1</v>
          </cell>
          <cell r="E1526">
            <v>5.9710999999999999</v>
          </cell>
          <cell r="F1526">
            <v>5.97</v>
          </cell>
        </row>
        <row r="1527">
          <cell r="A1527" t="str">
            <v>001.17.13140</v>
          </cell>
          <cell r="B1527" t="str">
            <v>Fornecimento e instalação de poste de aço galvanizado altura 6 metros diâmetro 3 1/2"</v>
          </cell>
          <cell r="C1527" t="str">
            <v>UN</v>
          </cell>
          <cell r="D1527">
            <v>1</v>
          </cell>
          <cell r="E1527">
            <v>108.997</v>
          </cell>
          <cell r="F1527">
            <v>108.99</v>
          </cell>
        </row>
        <row r="1528">
          <cell r="A1528" t="str">
            <v>001.17.13160</v>
          </cell>
          <cell r="B1528" t="str">
            <v>Fornecimento e instalação de poste de aço galvanizado altura 6 metros diâmetro 4"</v>
          </cell>
          <cell r="C1528" t="str">
            <v>UN</v>
          </cell>
          <cell r="D1528">
            <v>1</v>
          </cell>
          <cell r="E1528">
            <v>143.4443</v>
          </cell>
          <cell r="F1528">
            <v>143.44</v>
          </cell>
        </row>
        <row r="1529">
          <cell r="A1529" t="str">
            <v>001.17.13180</v>
          </cell>
          <cell r="B1529" t="str">
            <v>Fornecimento e instalação de poste de aço galvanizado altura 3,00 m  diâmetro 4"</v>
          </cell>
          <cell r="C1529" t="str">
            <v>PC</v>
          </cell>
          <cell r="D1529">
            <v>1</v>
          </cell>
          <cell r="E1529">
            <v>101.97329999999999</v>
          </cell>
          <cell r="F1529">
            <v>101.97</v>
          </cell>
        </row>
        <row r="1530">
          <cell r="A1530" t="str">
            <v>001.17.13200</v>
          </cell>
          <cell r="B1530" t="str">
            <v>Fornecimento e instalação de poste de aço galvanizado altura 3,00 m  diâmetro 3"</v>
          </cell>
          <cell r="C1530" t="str">
            <v>PC</v>
          </cell>
          <cell r="D1530">
            <v>1</v>
          </cell>
          <cell r="E1530">
            <v>55.473300000000002</v>
          </cell>
          <cell r="F1530">
            <v>55.47</v>
          </cell>
        </row>
        <row r="1531">
          <cell r="A1531" t="str">
            <v>001.17.13220</v>
          </cell>
          <cell r="B1531" t="str">
            <v>Fornecimento e instalação de curva de ferro galvanizado de 135º diâm. 4"</v>
          </cell>
          <cell r="C1531" t="str">
            <v>UN</v>
          </cell>
          <cell r="D1531">
            <v>1</v>
          </cell>
          <cell r="E1531">
            <v>82.295900000000003</v>
          </cell>
          <cell r="F1531">
            <v>82.29</v>
          </cell>
        </row>
        <row r="1532">
          <cell r="A1532" t="str">
            <v>001.17.13240</v>
          </cell>
          <cell r="B1532" t="str">
            <v>Fornecimento e instalação de curva de ferro galvanizado de 135º diâm. 3"</v>
          </cell>
          <cell r="C1532" t="str">
            <v>UN</v>
          </cell>
          <cell r="D1532">
            <v>1</v>
          </cell>
          <cell r="E1532">
            <v>47.335099999999997</v>
          </cell>
          <cell r="F1532">
            <v>47.33</v>
          </cell>
        </row>
        <row r="1533">
          <cell r="A1533" t="str">
            <v>001.17.13260</v>
          </cell>
          <cell r="B1533" t="str">
            <v>Fornecimento e instalação de curva de ferro galvanizado de 135º diâm. 2 1/2"</v>
          </cell>
          <cell r="C1533" t="str">
            <v>UN</v>
          </cell>
          <cell r="D1533">
            <v>1</v>
          </cell>
          <cell r="E1533">
            <v>35.726599999999998</v>
          </cell>
          <cell r="F1533">
            <v>35.72</v>
          </cell>
        </row>
        <row r="1534">
          <cell r="A1534" t="str">
            <v>001.17.13280</v>
          </cell>
          <cell r="B1534" t="str">
            <v>Fornecimento e instalação de curva de ferro galvanizado de 135º diâm. 2"</v>
          </cell>
          <cell r="C1534" t="str">
            <v>UN</v>
          </cell>
          <cell r="D1534">
            <v>1</v>
          </cell>
          <cell r="E1534">
            <v>23.161300000000001</v>
          </cell>
          <cell r="F1534">
            <v>23.16</v>
          </cell>
        </row>
        <row r="1535">
          <cell r="A1535" t="str">
            <v>001.17.13300</v>
          </cell>
          <cell r="B1535" t="str">
            <v>Fornecimento e instalação de curva de ferro galvanizado de 135º diâm. 1 1/2"</v>
          </cell>
          <cell r="C1535" t="str">
            <v>UN</v>
          </cell>
          <cell r="D1535">
            <v>1</v>
          </cell>
          <cell r="E1535">
            <v>15.5829</v>
          </cell>
          <cell r="F1535">
            <v>15.58</v>
          </cell>
        </row>
        <row r="1536">
          <cell r="A1536" t="str">
            <v>001.17.13320</v>
          </cell>
          <cell r="B1536" t="str">
            <v>Fornecimento e instalação de curva de ferro galvanizado de 135º diâm. 1 1/4'</v>
          </cell>
          <cell r="C1536" t="str">
            <v>UN</v>
          </cell>
          <cell r="D1536">
            <v>1</v>
          </cell>
          <cell r="E1536">
            <v>8.7911000000000001</v>
          </cell>
          <cell r="F1536">
            <v>8.7899999999999991</v>
          </cell>
        </row>
        <row r="1537">
          <cell r="A1537" t="str">
            <v>001.17.13340</v>
          </cell>
          <cell r="B1537" t="str">
            <v>Fornecimento e instalação de curva de ferro galvanizado de 135º diâm. 1"</v>
          </cell>
          <cell r="C1537" t="str">
            <v>UN</v>
          </cell>
          <cell r="D1537">
            <v>1</v>
          </cell>
          <cell r="E1537">
            <v>5.2630999999999997</v>
          </cell>
          <cell r="F1537">
            <v>5.26</v>
          </cell>
        </row>
        <row r="1538">
          <cell r="A1538" t="str">
            <v>001.17.13360</v>
          </cell>
          <cell r="B1538" t="str">
            <v>Fornecimento e instalação de curva de ferro galvanizado de 135º diâm. 3/4'</v>
          </cell>
          <cell r="C1538" t="str">
            <v>UN</v>
          </cell>
          <cell r="D1538">
            <v>1</v>
          </cell>
          <cell r="E1538">
            <v>3.3908</v>
          </cell>
          <cell r="F1538">
            <v>3.39</v>
          </cell>
        </row>
        <row r="1539">
          <cell r="A1539" t="str">
            <v>001.17.13380</v>
          </cell>
          <cell r="B1539" t="str">
            <v>Fornecimento e instalação de curva de ferro galvanizado de 90º diâm. 3"</v>
          </cell>
          <cell r="C1539" t="str">
            <v>UN</v>
          </cell>
          <cell r="D1539">
            <v>1</v>
          </cell>
          <cell r="E1539">
            <v>48.845100000000002</v>
          </cell>
          <cell r="F1539">
            <v>48.84</v>
          </cell>
        </row>
        <row r="1540">
          <cell r="A1540" t="str">
            <v>001.17.13400</v>
          </cell>
          <cell r="B1540" t="str">
            <v>Fornecimento e instalação de curva de ferro galvanizado de 90º diâm. 2 1/2"</v>
          </cell>
          <cell r="C1540" t="str">
            <v>UN</v>
          </cell>
          <cell r="D1540">
            <v>1</v>
          </cell>
          <cell r="E1540">
            <v>32.026600000000002</v>
          </cell>
          <cell r="F1540">
            <v>32.020000000000003</v>
          </cell>
        </row>
        <row r="1541">
          <cell r="A1541" t="str">
            <v>001.17.13420</v>
          </cell>
          <cell r="B1541" t="str">
            <v>Fornecimento e instalação de curva de ferro galvanizado de 90º diâm. 2"</v>
          </cell>
          <cell r="C1541" t="str">
            <v>UN</v>
          </cell>
          <cell r="D1541">
            <v>1</v>
          </cell>
          <cell r="E1541">
            <v>18.261299999999999</v>
          </cell>
          <cell r="F1541">
            <v>18.260000000000002</v>
          </cell>
        </row>
        <row r="1542">
          <cell r="A1542" t="str">
            <v>001.17.13440</v>
          </cell>
          <cell r="B1542" t="str">
            <v>Fornecimento e instalação de curva de ferro galvanizado de 90º diâm. 1 1/2"</v>
          </cell>
          <cell r="C1542" t="str">
            <v>UN</v>
          </cell>
          <cell r="D1542">
            <v>1</v>
          </cell>
          <cell r="E1542">
            <v>9.9229000000000003</v>
          </cell>
          <cell r="F1542">
            <v>9.92</v>
          </cell>
        </row>
        <row r="1543">
          <cell r="A1543" t="str">
            <v>001.17.13460</v>
          </cell>
          <cell r="B1543" t="str">
            <v>Fornecimento e instalação de curva de ferro galvanizado de 90º diâm. 1 1/4"</v>
          </cell>
          <cell r="C1543" t="str">
            <v>UN</v>
          </cell>
          <cell r="D1543">
            <v>1</v>
          </cell>
          <cell r="E1543">
            <v>7.7911000000000001</v>
          </cell>
          <cell r="F1543">
            <v>7.79</v>
          </cell>
        </row>
        <row r="1544">
          <cell r="A1544" t="str">
            <v>001.17.13480</v>
          </cell>
          <cell r="B1544" t="str">
            <v>Fornecimento e instalação de curva de ferro galvanizado de 90º diâm. 1"</v>
          </cell>
          <cell r="C1544" t="str">
            <v>UN</v>
          </cell>
          <cell r="D1544">
            <v>1</v>
          </cell>
          <cell r="E1544">
            <v>3.7330999999999999</v>
          </cell>
          <cell r="F1544">
            <v>3.73</v>
          </cell>
        </row>
        <row r="1545">
          <cell r="A1545" t="str">
            <v>001.17.13500</v>
          </cell>
          <cell r="B1545" t="str">
            <v>Fornecimento e instalação de curva de ferro galvanizado de 90º diâm. 3/4"</v>
          </cell>
          <cell r="C1545" t="str">
            <v>UN</v>
          </cell>
          <cell r="D1545">
            <v>1</v>
          </cell>
          <cell r="E1545">
            <v>2.8408000000000002</v>
          </cell>
          <cell r="F1545">
            <v>2.84</v>
          </cell>
        </row>
        <row r="1546">
          <cell r="A1546" t="str">
            <v>001.17.13520</v>
          </cell>
          <cell r="B1546" t="str">
            <v>Fornecimento e instalação de curva de ferro galvanizado de 90º diâm. 1/2"</v>
          </cell>
          <cell r="C1546" t="str">
            <v>UN</v>
          </cell>
          <cell r="D1546">
            <v>1</v>
          </cell>
          <cell r="E1546">
            <v>2.3736999999999999</v>
          </cell>
          <cell r="F1546">
            <v>2.37</v>
          </cell>
        </row>
        <row r="1547">
          <cell r="A1547" t="str">
            <v>001.17.13540</v>
          </cell>
          <cell r="B1547" t="str">
            <v>Fornecimento  e instalação de bujão de ferro galvanizado diâm 3"</v>
          </cell>
          <cell r="C1547" t="str">
            <v>UN</v>
          </cell>
          <cell r="D1547">
            <v>1</v>
          </cell>
          <cell r="E1547">
            <v>19.371099999999998</v>
          </cell>
          <cell r="F1547">
            <v>19.37</v>
          </cell>
        </row>
        <row r="1548">
          <cell r="A1548" t="str">
            <v>001.17.13560</v>
          </cell>
          <cell r="B1548" t="str">
            <v>Fornecimento  e instalação de bujão de ferro galvanizado diâm 4"</v>
          </cell>
          <cell r="C1548" t="str">
            <v>PC</v>
          </cell>
          <cell r="D1548">
            <v>1</v>
          </cell>
          <cell r="E1548">
            <v>14.9945</v>
          </cell>
          <cell r="F1548">
            <v>14.99</v>
          </cell>
        </row>
        <row r="1549">
          <cell r="A1549" t="str">
            <v>001.17.13580</v>
          </cell>
          <cell r="B1549" t="str">
            <v>Fornecimento e aplicação de pasta penetrox</v>
          </cell>
          <cell r="C1549" t="str">
            <v>KG</v>
          </cell>
          <cell r="D1549">
            <v>1</v>
          </cell>
          <cell r="E1549">
            <v>4</v>
          </cell>
          <cell r="F1549">
            <v>4</v>
          </cell>
        </row>
        <row r="1550">
          <cell r="A1550" t="str">
            <v>001.17.13600</v>
          </cell>
          <cell r="B1550" t="str">
            <v>Execução de mureta em alvenaria de 1.5 vez  de tijolo assente com argamassa mista 1:4:12 cimento cal hidratada e areia inclusive fundação em concreto ciclópico no traço 1:3;6 revestimento rústico e caiação - para instalação de medidor de luz e força</v>
          </cell>
          <cell r="C1550" t="str">
            <v>M2</v>
          </cell>
          <cell r="D1550">
            <v>1</v>
          </cell>
          <cell r="E1550">
            <v>139.91990000000001</v>
          </cell>
          <cell r="F1550">
            <v>139.91</v>
          </cell>
        </row>
        <row r="1551">
          <cell r="A1551" t="str">
            <v>001.17.13620</v>
          </cell>
          <cell r="B1551" t="str">
            <v>Fornecimento e instalação de padrão monofásico em poste de ferro galvanizado conforme normas da cemat</v>
          </cell>
          <cell r="C1551" t="str">
            <v>UN</v>
          </cell>
          <cell r="D1551">
            <v>1</v>
          </cell>
          <cell r="E1551">
            <v>100.47329999999999</v>
          </cell>
          <cell r="F1551">
            <v>100.47</v>
          </cell>
        </row>
        <row r="1552">
          <cell r="A1552" t="str">
            <v>001.17.13640</v>
          </cell>
          <cell r="B1552" t="str">
            <v>Fornecimento e instalação de padrão bifásico em poste de ferro galvanizado</v>
          </cell>
          <cell r="C1552" t="str">
            <v>UN</v>
          </cell>
          <cell r="D1552">
            <v>1</v>
          </cell>
          <cell r="E1552">
            <v>150.7099</v>
          </cell>
          <cell r="F1552">
            <v>150.69999999999999</v>
          </cell>
        </row>
        <row r="1553">
          <cell r="A1553" t="str">
            <v>001.17.13660</v>
          </cell>
          <cell r="B1553" t="str">
            <v>Fornecimento e instalação de padrão trifásico completo em poste de ferro galvanizado tipo t-3 com protecao de 90 a conf normas da cemat</v>
          </cell>
          <cell r="C1553" t="str">
            <v>UN</v>
          </cell>
          <cell r="D1553">
            <v>1</v>
          </cell>
          <cell r="E1553">
            <v>550.8931</v>
          </cell>
          <cell r="F1553">
            <v>550.89</v>
          </cell>
        </row>
        <row r="1554">
          <cell r="A1554" t="str">
            <v>001.17.13680</v>
          </cell>
          <cell r="B1554" t="str">
            <v>Fornecimento e instalação de padrão trifásico completo em poste de ferro galvanizado tipo t-4 com protecao de 125 a conf. normas da cemat</v>
          </cell>
          <cell r="C1554" t="str">
            <v>UN</v>
          </cell>
          <cell r="D1554">
            <v>1</v>
          </cell>
          <cell r="E1554">
            <v>1051.8931</v>
          </cell>
          <cell r="F1554">
            <v>1051.8900000000001</v>
          </cell>
        </row>
        <row r="1555">
          <cell r="A1555" t="str">
            <v>001.17.13700</v>
          </cell>
          <cell r="B1555" t="str">
            <v>Fornecimento e instalação de padrao trifásico completo em poste de ferro galvanizado, com proteção de 100a, conforme normas da cemat</v>
          </cell>
          <cell r="C1555" t="str">
            <v>CJ</v>
          </cell>
          <cell r="D1555">
            <v>1</v>
          </cell>
          <cell r="E1555">
            <v>458.94659999999999</v>
          </cell>
          <cell r="F1555">
            <v>458.94</v>
          </cell>
        </row>
        <row r="1556">
          <cell r="A1556" t="str">
            <v>001.17.13720</v>
          </cell>
          <cell r="B1556" t="str">
            <v>Conjunto motor bomba centrífuga trifásica 50 a 60 hz para sucção até 6m pot. 1/2 hp</v>
          </cell>
          <cell r="C1556" t="str">
            <v>CJ</v>
          </cell>
          <cell r="D1556">
            <v>1</v>
          </cell>
          <cell r="E1556">
            <v>288.87720000000002</v>
          </cell>
          <cell r="F1556">
            <v>288.87</v>
          </cell>
        </row>
        <row r="1557">
          <cell r="A1557" t="str">
            <v>001.17.13740</v>
          </cell>
          <cell r="B1557" t="str">
            <v>Conjunto motor bomba centrífuga trifásica 50 a 60 hz para sucção até 6m pot. 3/4 hp</v>
          </cell>
          <cell r="C1557" t="str">
            <v>CJ</v>
          </cell>
          <cell r="D1557">
            <v>1</v>
          </cell>
          <cell r="E1557">
            <v>299.87720000000002</v>
          </cell>
          <cell r="F1557">
            <v>299.87</v>
          </cell>
        </row>
        <row r="1558">
          <cell r="A1558" t="str">
            <v>001.17.13760</v>
          </cell>
          <cell r="B1558" t="str">
            <v>Conjunto motor bomba centrífuga trifásica 50 a 60 hz para sucção até 6m pot. 1 hp</v>
          </cell>
          <cell r="C1558" t="str">
            <v>CJ</v>
          </cell>
          <cell r="D1558">
            <v>1</v>
          </cell>
          <cell r="E1558">
            <v>389.79700000000003</v>
          </cell>
          <cell r="F1558">
            <v>389.79</v>
          </cell>
        </row>
        <row r="1559">
          <cell r="A1559" t="str">
            <v>001.17.13780</v>
          </cell>
          <cell r="B1559" t="str">
            <v>Conjunto motor bomba centrífuga trifásica 50 a 60 hz para sucção até 6m pot. 1 1/2" hp</v>
          </cell>
          <cell r="C1559" t="str">
            <v>CJ</v>
          </cell>
          <cell r="D1559">
            <v>1</v>
          </cell>
          <cell r="E1559">
            <v>466.79700000000003</v>
          </cell>
          <cell r="F1559">
            <v>466.79</v>
          </cell>
        </row>
        <row r="1560">
          <cell r="A1560" t="str">
            <v>001.17.13800</v>
          </cell>
          <cell r="B1560" t="str">
            <v>Conjunto motor bomba centrífuga trifásica 50 a 60 hz para sucção até 6m pot. 2" hp</v>
          </cell>
          <cell r="C1560" t="str">
            <v>CJ</v>
          </cell>
          <cell r="D1560">
            <v>1</v>
          </cell>
          <cell r="E1560">
            <v>499.7165</v>
          </cell>
          <cell r="F1560">
            <v>499.71</v>
          </cell>
        </row>
        <row r="1561">
          <cell r="A1561" t="str">
            <v>001.17.13820</v>
          </cell>
          <cell r="B1561" t="str">
            <v>Conjunto motor bomba centrifuga monoestagio com bocais flangeados - cf-7 mark ou similar - 03 cv</v>
          </cell>
          <cell r="C1561" t="str">
            <v>UN</v>
          </cell>
          <cell r="D1561">
            <v>1</v>
          </cell>
          <cell r="E1561">
            <v>276.7165</v>
          </cell>
          <cell r="F1561">
            <v>276.70999999999998</v>
          </cell>
        </row>
        <row r="1562">
          <cell r="A1562" t="str">
            <v>001.17.13840</v>
          </cell>
          <cell r="B1562" t="str">
            <v>Haste de ferro galvanizado com suporte de fixacao pintura em tinta alumínio 3/4 pol x 3 m</v>
          </cell>
          <cell r="C1562" t="str">
            <v>UN</v>
          </cell>
          <cell r="D1562">
            <v>1</v>
          </cell>
          <cell r="E1562">
            <v>66.169200000000004</v>
          </cell>
          <cell r="F1562">
            <v>66.16</v>
          </cell>
        </row>
        <row r="1563">
          <cell r="A1563" t="str">
            <v>001.17.13860</v>
          </cell>
          <cell r="B1563" t="str">
            <v>Cabo de cobre nú seção  25 mm2</v>
          </cell>
          <cell r="C1563" t="str">
            <v>M</v>
          </cell>
          <cell r="D1563">
            <v>1</v>
          </cell>
          <cell r="E1563">
            <v>7.3196000000000003</v>
          </cell>
          <cell r="F1563">
            <v>7.31</v>
          </cell>
        </row>
        <row r="1564">
          <cell r="A1564" t="str">
            <v>001.17.13880</v>
          </cell>
          <cell r="B1564" t="str">
            <v>Eletrodos de terra completo</v>
          </cell>
          <cell r="C1564" t="str">
            <v>UN</v>
          </cell>
          <cell r="D1564">
            <v>1</v>
          </cell>
          <cell r="E1564">
            <v>134.54329999999999</v>
          </cell>
          <cell r="F1564">
            <v>134.54</v>
          </cell>
        </row>
        <row r="1565">
          <cell r="A1565" t="str">
            <v>001.17.13900</v>
          </cell>
          <cell r="B1565" t="str">
            <v>Captor franklim c/ 4 pontas c/ h=350 mm em latão cromado</v>
          </cell>
          <cell r="C1565" t="str">
            <v>UN</v>
          </cell>
          <cell r="D1565">
            <v>1</v>
          </cell>
          <cell r="E1565">
            <v>32.186599999999999</v>
          </cell>
          <cell r="F1565">
            <v>32.18</v>
          </cell>
        </row>
        <row r="1566">
          <cell r="A1566" t="str">
            <v>001.17.13920</v>
          </cell>
          <cell r="B1566" t="str">
            <v>Captor franklim c/ 4 pontas c/ h=350 mm em aço inox</v>
          </cell>
          <cell r="C1566" t="str">
            <v>UN</v>
          </cell>
          <cell r="D1566">
            <v>1</v>
          </cell>
          <cell r="E1566">
            <v>32.186599999999999</v>
          </cell>
          <cell r="F1566">
            <v>32.18</v>
          </cell>
        </row>
        <row r="1567">
          <cell r="A1567" t="str">
            <v>001.17.13940</v>
          </cell>
          <cell r="B1567" t="str">
            <v>Conector de bi para medição</v>
          </cell>
          <cell r="C1567" t="str">
            <v>UN</v>
          </cell>
          <cell r="D1567">
            <v>1</v>
          </cell>
          <cell r="E1567">
            <v>13.916600000000001</v>
          </cell>
          <cell r="F1567">
            <v>13.91</v>
          </cell>
        </row>
        <row r="1568">
          <cell r="A1568" t="str">
            <v>001.17.13960</v>
          </cell>
          <cell r="B1568" t="str">
            <v>Mastro simples em aço galv. de diam. 2" c/ luva de red.para 3/4 polcom 3 metros</v>
          </cell>
          <cell r="C1568" t="str">
            <v>CJ</v>
          </cell>
          <cell r="D1568">
            <v>1</v>
          </cell>
          <cell r="E1568">
            <v>80.1066</v>
          </cell>
          <cell r="F1568">
            <v>80.099999999999994</v>
          </cell>
        </row>
        <row r="1569">
          <cell r="A1569" t="str">
            <v>001.17.13980</v>
          </cell>
          <cell r="B1569" t="str">
            <v>Mastro simples em aço galv. de diam. 2" c/ luva de red.para 3/4 pol com 6 metros</v>
          </cell>
          <cell r="C1569" t="str">
            <v>CJ</v>
          </cell>
          <cell r="D1569">
            <v>1</v>
          </cell>
          <cell r="E1569">
            <v>155.11510000000001</v>
          </cell>
          <cell r="F1569">
            <v>155.11000000000001</v>
          </cell>
        </row>
        <row r="1570">
          <cell r="A1570" t="str">
            <v>001.17.14000</v>
          </cell>
          <cell r="B1570" t="str">
            <v>Base p/ mastro de aço galvanizado com diâm. 2"</v>
          </cell>
          <cell r="C1570" t="str">
            <v>UN</v>
          </cell>
          <cell r="D1570">
            <v>1</v>
          </cell>
          <cell r="E1570">
            <v>30.276599999999998</v>
          </cell>
          <cell r="F1570">
            <v>30.27</v>
          </cell>
        </row>
        <row r="1571">
          <cell r="A1571" t="str">
            <v>001.17.14020</v>
          </cell>
          <cell r="B1571" t="str">
            <v>Terminal aéreo (gaiola faraday)</v>
          </cell>
          <cell r="C1571" t="str">
            <v>UN</v>
          </cell>
          <cell r="D1571">
            <v>1</v>
          </cell>
          <cell r="E1571">
            <v>14.1266</v>
          </cell>
          <cell r="F1571">
            <v>14.12</v>
          </cell>
        </row>
        <row r="1572">
          <cell r="A1572" t="str">
            <v>001.17.14040</v>
          </cell>
          <cell r="B1572" t="str">
            <v>Conector de pressão com rabicho</v>
          </cell>
          <cell r="C1572" t="str">
            <v>UN</v>
          </cell>
          <cell r="D1572">
            <v>1</v>
          </cell>
          <cell r="E1572">
            <v>4.1474000000000002</v>
          </cell>
          <cell r="F1572">
            <v>4.1399999999999997</v>
          </cell>
        </row>
        <row r="1573">
          <cell r="A1573" t="str">
            <v>001.17.14060</v>
          </cell>
          <cell r="B1573" t="str">
            <v>Conjunto de bracadeira com quatro apoios e suportes fixos em cano galvanizado diâm. 1 pol inclusive pintura</v>
          </cell>
          <cell r="C1573" t="str">
            <v>CJ</v>
          </cell>
          <cell r="D1573">
            <v>1</v>
          </cell>
          <cell r="E1573">
            <v>116.8599</v>
          </cell>
          <cell r="F1573">
            <v>116.85</v>
          </cell>
        </row>
        <row r="1574">
          <cell r="A1574" t="str">
            <v>001.17.14080</v>
          </cell>
          <cell r="B1574" t="str">
            <v>Braçadeira p/ 3 estais</v>
          </cell>
          <cell r="C1574" t="str">
            <v>CJ</v>
          </cell>
          <cell r="D1574">
            <v>1</v>
          </cell>
          <cell r="E1574">
            <v>89.138400000000004</v>
          </cell>
          <cell r="F1574">
            <v>89.13</v>
          </cell>
        </row>
        <row r="1575">
          <cell r="A1575" t="str">
            <v>001.17.14100</v>
          </cell>
          <cell r="B1575" t="str">
            <v>Esticador galvanizado de diâm. 1/2"</v>
          </cell>
          <cell r="C1575" t="str">
            <v>UN</v>
          </cell>
          <cell r="D1575">
            <v>1</v>
          </cell>
          <cell r="E1575">
            <v>13.035299999999999</v>
          </cell>
          <cell r="F1575">
            <v>13.03</v>
          </cell>
        </row>
        <row r="1576">
          <cell r="A1576" t="str">
            <v>001.17.14120</v>
          </cell>
          <cell r="B1576" t="str">
            <v>Parafuso olhal galvanizado 1/2" de 20 a 30 cm</v>
          </cell>
          <cell r="C1576" t="str">
            <v>UN</v>
          </cell>
          <cell r="D1576">
            <v>1</v>
          </cell>
          <cell r="E1576">
            <v>7.0236999999999998</v>
          </cell>
          <cell r="F1576">
            <v>7.02</v>
          </cell>
        </row>
        <row r="1577">
          <cell r="A1577" t="str">
            <v>001.17.14140</v>
          </cell>
          <cell r="B1577" t="str">
            <v>Cabo de aço galvanizado 1/4"</v>
          </cell>
          <cell r="C1577" t="str">
            <v>ML</v>
          </cell>
          <cell r="D1577">
            <v>1</v>
          </cell>
          <cell r="E1577">
            <v>0.80220000000000002</v>
          </cell>
          <cell r="F1577">
            <v>0.8</v>
          </cell>
        </row>
        <row r="1578">
          <cell r="A1578" t="str">
            <v>001.17.14160</v>
          </cell>
          <cell r="B1578" t="str">
            <v>Manilha de ligação galvanizada de 3/8"</v>
          </cell>
          <cell r="C1578" t="str">
            <v>UN</v>
          </cell>
          <cell r="D1578">
            <v>1</v>
          </cell>
          <cell r="E1578">
            <v>1.7737000000000001</v>
          </cell>
          <cell r="F1578">
            <v>1.77</v>
          </cell>
        </row>
        <row r="1579">
          <cell r="A1579" t="str">
            <v>001.17.14180</v>
          </cell>
          <cell r="B1579" t="str">
            <v>Sapatilha galvanizada 1/4"</v>
          </cell>
          <cell r="C1579" t="str">
            <v>UN</v>
          </cell>
          <cell r="D1579">
            <v>1</v>
          </cell>
          <cell r="E1579">
            <v>1.2246999999999999</v>
          </cell>
          <cell r="F1579">
            <v>1.22</v>
          </cell>
        </row>
        <row r="1580">
          <cell r="A1580" t="str">
            <v>001.17.14200</v>
          </cell>
          <cell r="B1580" t="str">
            <v>Presilha galvanizada para cabo de aço galvanizado 1/4"</v>
          </cell>
          <cell r="C1580" t="str">
            <v>UN</v>
          </cell>
          <cell r="D1580">
            <v>1</v>
          </cell>
          <cell r="E1580">
            <v>3.9737</v>
          </cell>
          <cell r="F1580">
            <v>3.97</v>
          </cell>
        </row>
        <row r="1581">
          <cell r="A1581" t="str">
            <v>001.17.14220</v>
          </cell>
          <cell r="B1581" t="str">
            <v>Suporte tipo simples para descida de cabo de cobre nú com roldana de porcelana com furo para cabo 3/0 e 4/0 liso para solda</v>
          </cell>
          <cell r="C1581" t="str">
            <v>UN</v>
          </cell>
          <cell r="D1581">
            <v>1</v>
          </cell>
          <cell r="E1581">
            <v>4.1913999999999998</v>
          </cell>
          <cell r="F1581">
            <v>4.1900000000000004</v>
          </cell>
        </row>
        <row r="1582">
          <cell r="A1582" t="str">
            <v>001.17.14240</v>
          </cell>
          <cell r="B1582" t="str">
            <v>Suporte tipo simples para descida de cabo de cobre nú com roldana de porcelana com furo para cabo 3/0 e 4/0 com rosca meânica e porca</v>
          </cell>
          <cell r="C1582" t="str">
            <v>UN</v>
          </cell>
          <cell r="D1582">
            <v>1</v>
          </cell>
          <cell r="E1582">
            <v>5.5674000000000001</v>
          </cell>
          <cell r="F1582">
            <v>5.56</v>
          </cell>
        </row>
        <row r="1583">
          <cell r="A1583" t="str">
            <v>001.17.14260</v>
          </cell>
          <cell r="B1583" t="str">
            <v>Suporte tipo simples para descida de cabo de cobre nú com roldana de porcelana com furo para cabo 3/0 e 4/0 para chumbar na parede</v>
          </cell>
          <cell r="C1583" t="str">
            <v>UN</v>
          </cell>
          <cell r="D1583">
            <v>1</v>
          </cell>
          <cell r="E1583">
            <v>4.8574000000000002</v>
          </cell>
          <cell r="F1583">
            <v>4.8499999999999996</v>
          </cell>
        </row>
        <row r="1584">
          <cell r="A1584" t="str">
            <v>001.17.14280</v>
          </cell>
          <cell r="B1584" t="str">
            <v>Suporte tipo simples para descida de cabo de cobre nú com roldana de porcelana com furo para cabo 3/0 e 4/0 com rosca soberba para madeira</v>
          </cell>
          <cell r="C1584" t="str">
            <v>UN</v>
          </cell>
          <cell r="D1584">
            <v>1</v>
          </cell>
          <cell r="E1584">
            <v>3.6674000000000002</v>
          </cell>
          <cell r="F1584">
            <v>3.66</v>
          </cell>
        </row>
        <row r="1585">
          <cell r="A1585" t="str">
            <v>001.17.14300</v>
          </cell>
          <cell r="B1585" t="str">
            <v>Suporte tipo simples para descida de cabo de cobre nú com roldana de porcelana com furo para cabo 3/0 e 4/0 para estrutura de telhado</v>
          </cell>
          <cell r="C1585" t="str">
            <v>UN</v>
          </cell>
          <cell r="D1585">
            <v>1</v>
          </cell>
          <cell r="E1585">
            <v>5.5473999999999997</v>
          </cell>
          <cell r="F1585">
            <v>5.54</v>
          </cell>
        </row>
        <row r="1586">
          <cell r="A1586" t="str">
            <v>001.17.14320</v>
          </cell>
          <cell r="B1586" t="str">
            <v>Suporte tipo reforçado para descida de cabo de cobre nú com roldana de porcelana com furo para cabo 3/0 e 4/0 liso para solda</v>
          </cell>
          <cell r="C1586" t="str">
            <v>UN</v>
          </cell>
          <cell r="D1586">
            <v>1</v>
          </cell>
          <cell r="E1586">
            <v>7.0385</v>
          </cell>
          <cell r="F1586">
            <v>7.03</v>
          </cell>
        </row>
        <row r="1587">
          <cell r="A1587" t="str">
            <v>001.17.14340</v>
          </cell>
          <cell r="B1587" t="str">
            <v>Suporte tipo reforçado para descida de cabo de cobre nú com roldana de porcelana com furo para cabo 3/0 e 4/0 com rosca meânica e porca</v>
          </cell>
          <cell r="C1587" t="str">
            <v>UN</v>
          </cell>
          <cell r="D1587">
            <v>1</v>
          </cell>
          <cell r="E1587">
            <v>6.8045</v>
          </cell>
          <cell r="F1587">
            <v>6.8</v>
          </cell>
        </row>
        <row r="1588">
          <cell r="A1588" t="str">
            <v>001.17.14360</v>
          </cell>
          <cell r="B1588" t="str">
            <v>Suporte tipo reforçado para descida de cabo de cobre nú com roldana de porcelana com furo para cabo 3/0 e 4/0 para chumbar na parede</v>
          </cell>
          <cell r="C1588" t="str">
            <v>UN</v>
          </cell>
          <cell r="D1588">
            <v>1</v>
          </cell>
          <cell r="E1588">
            <v>6.4645000000000001</v>
          </cell>
          <cell r="F1588">
            <v>6.46</v>
          </cell>
        </row>
        <row r="1589">
          <cell r="A1589" t="str">
            <v>001.17.14380</v>
          </cell>
          <cell r="B1589" t="str">
            <v>Suporte tipo reforçado para descida de cabo de cobre nú com roldana de porcelana com furo para cabo 3/0 e 4/0 com rosca soberba para madeira</v>
          </cell>
          <cell r="C1589" t="str">
            <v>UN</v>
          </cell>
          <cell r="D1589">
            <v>1</v>
          </cell>
          <cell r="E1589">
            <v>7.2244999999999999</v>
          </cell>
          <cell r="F1589">
            <v>7.22</v>
          </cell>
        </row>
        <row r="1590">
          <cell r="A1590" t="str">
            <v>001.17.14400</v>
          </cell>
          <cell r="B1590" t="str">
            <v>Suporte tipo reforçado para descida de cabo de cobre nú com roldana de porcelana com furo para cabo 3/0 e 4/0 para estrutura de telhado</v>
          </cell>
          <cell r="C1590" t="str">
            <v>UN</v>
          </cell>
          <cell r="D1590">
            <v>1</v>
          </cell>
          <cell r="E1590">
            <v>7.5945</v>
          </cell>
          <cell r="F1590">
            <v>7.59</v>
          </cell>
        </row>
        <row r="1591">
          <cell r="A1591" t="str">
            <v>001.17.14420</v>
          </cell>
          <cell r="B1591" t="str">
            <v>Braçadeira tipo simples para descida de cabo de cobre nú com roldana de porcelana para cabo 3/0 e 4/0 para mastro de diâm. 2" com 1 roldana</v>
          </cell>
          <cell r="C1591" t="str">
            <v>UN</v>
          </cell>
          <cell r="D1591">
            <v>1</v>
          </cell>
          <cell r="E1591">
            <v>5.8136999999999999</v>
          </cell>
          <cell r="F1591">
            <v>5.81</v>
          </cell>
        </row>
        <row r="1592">
          <cell r="A1592" t="str">
            <v>001.17.14440</v>
          </cell>
          <cell r="B1592" t="str">
            <v>Braçadeira tipo simples para descida de cabo de cobre nú com roldana de porcelana para cabo 3/0 e 4/0 para mastro de diâm. 2" com 2 roldana</v>
          </cell>
          <cell r="C1592" t="str">
            <v>UN</v>
          </cell>
          <cell r="D1592">
            <v>1</v>
          </cell>
          <cell r="E1592">
            <v>7.6237000000000004</v>
          </cell>
          <cell r="F1592">
            <v>7.62</v>
          </cell>
        </row>
        <row r="1593">
          <cell r="A1593" t="str">
            <v>001.17.14460</v>
          </cell>
          <cell r="B1593" t="str">
            <v>Braçadeira tipo simples para descida de cabo de cobre nú com roldana de porcelana para cabo 3/0 e 4/0 para mastro de diâm. 3" com 1 roldana</v>
          </cell>
          <cell r="C1593" t="str">
            <v>UN</v>
          </cell>
          <cell r="D1593">
            <v>1</v>
          </cell>
          <cell r="E1593">
            <v>9.0236999999999998</v>
          </cell>
          <cell r="F1593">
            <v>9.02</v>
          </cell>
        </row>
        <row r="1594">
          <cell r="A1594" t="str">
            <v>001.17.14480</v>
          </cell>
          <cell r="B1594" t="str">
            <v>Braçadeira tipo simples para descida de cabo de cobre nú com roldana de porcelana para cabo 3/0 e 4/0 para mastro de diâm. 3"com 2 roldana</v>
          </cell>
          <cell r="C1594" t="str">
            <v>UN</v>
          </cell>
          <cell r="D1594">
            <v>1</v>
          </cell>
          <cell r="E1594">
            <v>11.0237</v>
          </cell>
          <cell r="F1594">
            <v>11.02</v>
          </cell>
        </row>
        <row r="1595">
          <cell r="A1595" t="str">
            <v>001.17.14500</v>
          </cell>
          <cell r="B1595" t="str">
            <v>Braçadeira tipo reforçada para descida de cabo de cobre nú com roldana de porcelana para cabo 3/0 e 4/0 para mastro de diâm. 2"com 1 roldana</v>
          </cell>
          <cell r="C1595" t="str">
            <v>UN</v>
          </cell>
          <cell r="D1595">
            <v>1</v>
          </cell>
          <cell r="E1595">
            <v>6.4553000000000003</v>
          </cell>
          <cell r="F1595">
            <v>6.45</v>
          </cell>
        </row>
        <row r="1596">
          <cell r="A1596" t="str">
            <v>001.17.14520</v>
          </cell>
          <cell r="B1596" t="str">
            <v>Braçadeira tipo reforçada para descida de cabo de cobre nú com roldana de porcelana para cabo 3/0 e 4/0 para mastro de diâm. 2'com 2 roldana</v>
          </cell>
          <cell r="C1596" t="str">
            <v>UN</v>
          </cell>
          <cell r="D1596">
            <v>1</v>
          </cell>
          <cell r="E1596">
            <v>9.3253000000000004</v>
          </cell>
          <cell r="F1596">
            <v>9.32</v>
          </cell>
        </row>
        <row r="1597">
          <cell r="A1597" t="str">
            <v>001.17.14540</v>
          </cell>
          <cell r="B1597" t="str">
            <v>Braçadeira tipo reforçada para descida de cabo de cobre nú com roldana de porcelana para cabo 3/0 e 4/0 para mastro de diâm. 3" com 1 roldana</v>
          </cell>
          <cell r="C1597" t="str">
            <v>UN</v>
          </cell>
          <cell r="D1597">
            <v>1</v>
          </cell>
          <cell r="E1597">
            <v>9.5352999999999994</v>
          </cell>
          <cell r="F1597">
            <v>9.5299999999999994</v>
          </cell>
        </row>
        <row r="1598">
          <cell r="A1598" t="str">
            <v>001.17.14560</v>
          </cell>
          <cell r="B1598" t="str">
            <v>Braçadeira tipo reforçada para descida de cabo de cobre nú com roldana de porcelana para cabo 3/0 e 4/0 para mastro de diâm. 3" com 2 roldana</v>
          </cell>
          <cell r="C1598" t="str">
            <v>UN</v>
          </cell>
          <cell r="D1598">
            <v>1</v>
          </cell>
          <cell r="E1598">
            <v>11.535299999999999</v>
          </cell>
          <cell r="F1598">
            <v>11.53</v>
          </cell>
        </row>
        <row r="1599">
          <cell r="A1599" t="str">
            <v>001.17.14580</v>
          </cell>
          <cell r="B1599" t="str">
            <v>Conector de cobre para haste de 5/8" ou 3/4" para cabo de cobre nú 3/0 e 4/0</v>
          </cell>
          <cell r="C1599" t="str">
            <v>UN</v>
          </cell>
          <cell r="D1599">
            <v>1</v>
          </cell>
          <cell r="E1599">
            <v>4.5137</v>
          </cell>
          <cell r="F1599">
            <v>4.51</v>
          </cell>
        </row>
        <row r="1600">
          <cell r="A1600" t="str">
            <v>001.17.14600</v>
          </cell>
          <cell r="B1600" t="str">
            <v>Conector bimetálico de um parafuso p/ cabo alumínio n. 2awg e cobre 16 mm2</v>
          </cell>
          <cell r="C1600" t="str">
            <v>PC</v>
          </cell>
          <cell r="D1600">
            <v>1</v>
          </cell>
          <cell r="E1600">
            <v>2.1036999999999999</v>
          </cell>
          <cell r="F1600">
            <v>2.1</v>
          </cell>
        </row>
        <row r="1601">
          <cell r="A1601" t="str">
            <v>001.17.14620</v>
          </cell>
          <cell r="B1601" t="str">
            <v>Conector tipo chapa-cabo</v>
          </cell>
          <cell r="C1601" t="str">
            <v>PC</v>
          </cell>
          <cell r="D1601">
            <v>1</v>
          </cell>
          <cell r="E1601">
            <v>2.2237</v>
          </cell>
          <cell r="F1601">
            <v>2.2200000000000002</v>
          </cell>
        </row>
        <row r="1602">
          <cell r="A1602" t="str">
            <v>001.17.14640</v>
          </cell>
          <cell r="B1602" t="str">
            <v>Conector de ferro fundido tipo ccc para cabo numero 3/0 e 4/0</v>
          </cell>
          <cell r="C1602" t="str">
            <v>UN</v>
          </cell>
          <cell r="D1602">
            <v>1</v>
          </cell>
          <cell r="E1602">
            <v>4.5137</v>
          </cell>
          <cell r="F1602">
            <v>4.51</v>
          </cell>
        </row>
        <row r="1603">
          <cell r="A1603" t="str">
            <v>001.17.14660</v>
          </cell>
          <cell r="B1603" t="str">
            <v>Abraçadeira para tubo de brasilit de diâm. 2" tipo para solda</v>
          </cell>
          <cell r="C1603" t="str">
            <v>UN</v>
          </cell>
          <cell r="D1603">
            <v>1</v>
          </cell>
          <cell r="E1603">
            <v>4.6653000000000002</v>
          </cell>
          <cell r="F1603">
            <v>4.66</v>
          </cell>
        </row>
        <row r="1604">
          <cell r="A1604" t="str">
            <v>001.17.14680</v>
          </cell>
          <cell r="B1604" t="str">
            <v>Abraçadeira para tubo de brasilit de diâm. 2" com rosca mecânica e porca</v>
          </cell>
          <cell r="C1604" t="str">
            <v>UN</v>
          </cell>
          <cell r="D1604">
            <v>1</v>
          </cell>
          <cell r="E1604">
            <v>5.5674000000000001</v>
          </cell>
          <cell r="F1604">
            <v>5.56</v>
          </cell>
        </row>
        <row r="1605">
          <cell r="A1605" t="str">
            <v>001.17.14700</v>
          </cell>
          <cell r="B1605" t="str">
            <v>Abraçadeira para tubo de brasilit de diâm. 2" para chumbar na parede</v>
          </cell>
          <cell r="C1605" t="str">
            <v>UN</v>
          </cell>
          <cell r="D1605">
            <v>1</v>
          </cell>
          <cell r="E1605">
            <v>4.8574000000000002</v>
          </cell>
          <cell r="F1605">
            <v>4.8499999999999996</v>
          </cell>
        </row>
        <row r="1606">
          <cell r="A1606" t="str">
            <v>001.17.14720</v>
          </cell>
          <cell r="B1606" t="str">
            <v>Abraçadeira para tubo de brasilit de diâm. 2' com rosca soberba</v>
          </cell>
          <cell r="C1606" t="str">
            <v>UN</v>
          </cell>
          <cell r="D1606">
            <v>1</v>
          </cell>
          <cell r="E1606">
            <v>4.1536999999999997</v>
          </cell>
          <cell r="F1606">
            <v>4.1500000000000004</v>
          </cell>
        </row>
        <row r="1607">
          <cell r="A1607" t="str">
            <v>001.17.14740</v>
          </cell>
          <cell r="B1607" t="str">
            <v>Tubo de brasilit 2" x 3 m</v>
          </cell>
          <cell r="C1607" t="str">
            <v>UN</v>
          </cell>
          <cell r="D1607">
            <v>1</v>
          </cell>
          <cell r="E1607">
            <v>14.3611</v>
          </cell>
          <cell r="F1607">
            <v>14.36</v>
          </cell>
        </row>
        <row r="1608">
          <cell r="A1608" t="str">
            <v>001.17.14760</v>
          </cell>
          <cell r="B1608" t="str">
            <v>Manilha de barro vidrado de diâm. 12" x 0.60m</v>
          </cell>
          <cell r="C1608" t="str">
            <v>UN</v>
          </cell>
          <cell r="D1608">
            <v>1</v>
          </cell>
          <cell r="E1608">
            <v>19.278400000000001</v>
          </cell>
          <cell r="F1608">
            <v>19.27</v>
          </cell>
        </row>
        <row r="1609">
          <cell r="A1609" t="str">
            <v>001.17.14780</v>
          </cell>
          <cell r="B1609" t="str">
            <v>Tampa de concreto com alça de ferro para manilha de diâm. de 12"</v>
          </cell>
          <cell r="C1609" t="str">
            <v>UN</v>
          </cell>
          <cell r="D1609">
            <v>1</v>
          </cell>
          <cell r="E1609">
            <v>6.3</v>
          </cell>
          <cell r="F1609">
            <v>6.3</v>
          </cell>
        </row>
        <row r="1610">
          <cell r="A1610" t="str">
            <v>001.17.14800</v>
          </cell>
          <cell r="B1610" t="str">
            <v>Conetor para eletrodo de terra copperweld</v>
          </cell>
          <cell r="C1610" t="str">
            <v>UN</v>
          </cell>
          <cell r="D1610">
            <v>1</v>
          </cell>
          <cell r="E1610">
            <v>2.3136999999999999</v>
          </cell>
          <cell r="F1610">
            <v>2.31</v>
          </cell>
        </row>
        <row r="1611">
          <cell r="A1611" t="str">
            <v>001.17.14820</v>
          </cell>
          <cell r="B1611" t="str">
            <v>Eletrodo de terra copperweld 5/8" x 3 m</v>
          </cell>
          <cell r="C1611" t="str">
            <v>UN</v>
          </cell>
          <cell r="D1611">
            <v>1</v>
          </cell>
          <cell r="E1611">
            <v>17.278400000000001</v>
          </cell>
          <cell r="F1611">
            <v>17.27</v>
          </cell>
        </row>
        <row r="1612">
          <cell r="A1612" t="str">
            <v>001.17.14840</v>
          </cell>
          <cell r="B1612" t="str">
            <v>Haste de cobre alta camada - 5/8" x 3,0 m</v>
          </cell>
          <cell r="C1612" t="str">
            <v>UN</v>
          </cell>
          <cell r="D1612">
            <v>1</v>
          </cell>
          <cell r="E1612">
            <v>21.118400000000001</v>
          </cell>
          <cell r="F1612">
            <v>21.11</v>
          </cell>
        </row>
        <row r="1613">
          <cell r="A1613" t="str">
            <v>001.17.14860</v>
          </cell>
          <cell r="B1613" t="str">
            <v>Execução de caixa de concreto 40x40x60cm com tampa de concreto armado</v>
          </cell>
          <cell r="C1613" t="str">
            <v>UN</v>
          </cell>
          <cell r="D1613">
            <v>1</v>
          </cell>
          <cell r="E1613">
            <v>44.13</v>
          </cell>
          <cell r="F1613">
            <v>44.13</v>
          </cell>
        </row>
        <row r="1614">
          <cell r="A1614" t="str">
            <v>001.17.14880</v>
          </cell>
          <cell r="B1614" t="str">
            <v>Fio de cobre nú seção 6.00 mm 2</v>
          </cell>
          <cell r="C1614" t="str">
            <v>ML</v>
          </cell>
          <cell r="D1614">
            <v>1</v>
          </cell>
          <cell r="E1614">
            <v>2.0632000000000001</v>
          </cell>
          <cell r="F1614">
            <v>2.06</v>
          </cell>
        </row>
        <row r="1615">
          <cell r="A1615" t="str">
            <v>001.17.14900</v>
          </cell>
          <cell r="B1615" t="str">
            <v>Fio de cobre nú seção 10.00 mm 2</v>
          </cell>
          <cell r="C1615" t="str">
            <v>ML</v>
          </cell>
          <cell r="D1615">
            <v>1</v>
          </cell>
          <cell r="E1615">
            <v>2.8902999999999999</v>
          </cell>
          <cell r="F1615">
            <v>2.89</v>
          </cell>
        </row>
        <row r="1616">
          <cell r="A1616" t="str">
            <v>001.17.14920</v>
          </cell>
          <cell r="B1616" t="str">
            <v>Fio de cobre nú seção 16.00 mm 2</v>
          </cell>
          <cell r="C1616" t="str">
            <v>ML</v>
          </cell>
          <cell r="D1616">
            <v>1</v>
          </cell>
          <cell r="E1616">
            <v>5.0869999999999997</v>
          </cell>
          <cell r="F1616">
            <v>5.08</v>
          </cell>
        </row>
        <row r="1617">
          <cell r="A1617" t="str">
            <v>001.17.14940</v>
          </cell>
          <cell r="B1617" t="str">
            <v>Cabo de cobre nú seção 3/0</v>
          </cell>
          <cell r="C1617" t="str">
            <v>ML</v>
          </cell>
          <cell r="D1617">
            <v>1</v>
          </cell>
          <cell r="E1617">
            <v>17.632999999999999</v>
          </cell>
          <cell r="F1617">
            <v>17.63</v>
          </cell>
        </row>
        <row r="1618">
          <cell r="A1618" t="str">
            <v>001.17.14960</v>
          </cell>
          <cell r="B1618" t="str">
            <v>Cabo de cobre nú seção 4/0</v>
          </cell>
          <cell r="C1618" t="str">
            <v>ML</v>
          </cell>
          <cell r="D1618">
            <v>1</v>
          </cell>
          <cell r="E1618">
            <v>22.450299999999999</v>
          </cell>
          <cell r="F1618">
            <v>22.45</v>
          </cell>
        </row>
        <row r="1619">
          <cell r="A1619" t="str">
            <v>001.17.14980</v>
          </cell>
          <cell r="B1619" t="str">
            <v>Cabo de cobre nú seção 10.00 mm2</v>
          </cell>
          <cell r="C1619" t="str">
            <v>ML</v>
          </cell>
          <cell r="D1619">
            <v>1</v>
          </cell>
          <cell r="E1619">
            <v>5.9744000000000002</v>
          </cell>
          <cell r="F1619">
            <v>5.97</v>
          </cell>
        </row>
        <row r="1620">
          <cell r="A1620" t="str">
            <v>001.17.15000</v>
          </cell>
          <cell r="B1620" t="str">
            <v>Cabo de cobre nú seção 16.00 mm2</v>
          </cell>
          <cell r="C1620" t="str">
            <v>ML</v>
          </cell>
          <cell r="D1620">
            <v>1</v>
          </cell>
          <cell r="E1620">
            <v>7.3196000000000003</v>
          </cell>
          <cell r="F1620">
            <v>7.31</v>
          </cell>
        </row>
        <row r="1621">
          <cell r="A1621" t="str">
            <v>001.17.15020</v>
          </cell>
          <cell r="B1621" t="str">
            <v>Cabo de cobre nú seção 25.00 mm2</v>
          </cell>
          <cell r="C1621" t="str">
            <v>ML</v>
          </cell>
          <cell r="D1621">
            <v>1</v>
          </cell>
          <cell r="E1621">
            <v>0</v>
          </cell>
          <cell r="F1621">
            <v>0</v>
          </cell>
        </row>
        <row r="1622">
          <cell r="A1622" t="str">
            <v>001.17.15040</v>
          </cell>
          <cell r="B1622" t="str">
            <v>Aparelho simples luz obstáculo para sinalização corpo em alumínio fundido incorrosível globo de vidro cristal neutro térmico extra temperado pigmentado  em vermelho com uma lâmpada de 60 w/127v com rele fotoelétrico, haste em</v>
          </cell>
          <cell r="C1622" t="str">
            <v>CJ</v>
          </cell>
          <cell r="D1622">
            <v>1</v>
          </cell>
          <cell r="E1622">
            <v>110.3092</v>
          </cell>
          <cell r="F1622">
            <v>110.3</v>
          </cell>
        </row>
        <row r="1623">
          <cell r="A1623" t="str">
            <v>001.17.15060</v>
          </cell>
          <cell r="B1623" t="str">
            <v>Aparelho duplo de luz  obstáculo para sinalização corpo em alumínio fundido incorrosível corpo de vidro cristal neutro térmico extra temperado pigmentado em vermelho com duas lâmpadas de 60w127v com rele foto-elétrico, haste</v>
          </cell>
          <cell r="C1623" t="str">
            <v>CJ</v>
          </cell>
          <cell r="D1623">
            <v>1</v>
          </cell>
          <cell r="E1623">
            <v>110.3092</v>
          </cell>
          <cell r="F1623">
            <v>110.3</v>
          </cell>
        </row>
        <row r="1624">
          <cell r="A1624" t="str">
            <v>001.17.15080</v>
          </cell>
          <cell r="B1624" t="str">
            <v>Relee fotoelétrico da iluminatic rm 74 n para comando automático de iluminação</v>
          </cell>
          <cell r="C1624" t="str">
            <v>UN</v>
          </cell>
          <cell r="D1624">
            <v>1</v>
          </cell>
          <cell r="E1624">
            <v>20.698399999999999</v>
          </cell>
          <cell r="F1624">
            <v>20.69</v>
          </cell>
        </row>
        <row r="1625">
          <cell r="A1625" t="str">
            <v>001.17.15100</v>
          </cell>
          <cell r="B1625" t="str">
            <v>Suporte para fixação de para-raios em ferro cantoneira l 1 1/2"x 1/2"x 3/16" com comprimento de 2.00 m</v>
          </cell>
          <cell r="C1625" t="str">
            <v>PC</v>
          </cell>
          <cell r="D1625">
            <v>1</v>
          </cell>
          <cell r="E1625">
            <v>270.23660000000001</v>
          </cell>
          <cell r="F1625">
            <v>270.23</v>
          </cell>
        </row>
        <row r="1626">
          <cell r="A1626" t="str">
            <v>001.17.15120</v>
          </cell>
          <cell r="B1626" t="str">
            <v>Suporte para fixação de isoladores de pedestal em chapa de ferro</v>
          </cell>
          <cell r="C1626" t="str">
            <v>PC</v>
          </cell>
          <cell r="D1626">
            <v>1</v>
          </cell>
          <cell r="E1626">
            <v>62.236600000000003</v>
          </cell>
          <cell r="F1626">
            <v>62.23</v>
          </cell>
        </row>
        <row r="1627">
          <cell r="A1627" t="str">
            <v>001.17.15140</v>
          </cell>
          <cell r="B1627" t="str">
            <v>Suporte para fixacao de tc e tp em ferro cantoneira l de 1 1/2" x 1 1/2" x 3/16" soldados entre si (conf. det. da cemat)</v>
          </cell>
          <cell r="C1627" t="str">
            <v>PC</v>
          </cell>
          <cell r="D1627">
            <v>1</v>
          </cell>
          <cell r="E1627">
            <v>270.23660000000001</v>
          </cell>
          <cell r="F1627">
            <v>270.23</v>
          </cell>
        </row>
        <row r="1628">
          <cell r="A1628" t="str">
            <v>001.17.15160</v>
          </cell>
          <cell r="B1628" t="str">
            <v>Torre metálica treliçada, confeccionada com cantoneiras de ferro 1 1/2" x 1/8", 1" x 1/8" e ferro redondo 5/16 ca-50, inclusive cabo de aço 1/4" para contraventamento e base de fixação em concreto com h=18,00m</v>
          </cell>
          <cell r="C1628" t="str">
            <v>UN</v>
          </cell>
          <cell r="D1628">
            <v>1</v>
          </cell>
          <cell r="E1628">
            <v>1553.9241999999999</v>
          </cell>
          <cell r="F1628">
            <v>1553.92</v>
          </cell>
        </row>
        <row r="1629">
          <cell r="A1629" t="str">
            <v>001.17.15180</v>
          </cell>
          <cell r="B1629" t="str">
            <v>Execução de solda exotermica para cordoalha de cobre ou cabo de cobre - 35.00 mm2</v>
          </cell>
          <cell r="C1629" t="str">
            <v>UN</v>
          </cell>
          <cell r="D1629">
            <v>1</v>
          </cell>
          <cell r="E1629">
            <v>8.6564999999999994</v>
          </cell>
          <cell r="F1629">
            <v>8.65</v>
          </cell>
        </row>
        <row r="1630">
          <cell r="A1630" t="str">
            <v>001.17.15200</v>
          </cell>
          <cell r="B1630" t="str">
            <v>Fornecimento e instalação de chuveiro elétrico maxi-ducha 2500w-220v ou similar</v>
          </cell>
          <cell r="C1630" t="str">
            <v>CJ</v>
          </cell>
          <cell r="D1630">
            <v>1</v>
          </cell>
          <cell r="E1630">
            <v>25.953199999999999</v>
          </cell>
          <cell r="F1630">
            <v>25.95</v>
          </cell>
        </row>
        <row r="1631">
          <cell r="A1631" t="str">
            <v>001.17.15220</v>
          </cell>
          <cell r="B1631" t="str">
            <v>Fornecimento e instalação de chuveiro-ducha jet-set 2500w-220v marca lorenzetti ou similar</v>
          </cell>
          <cell r="C1631" t="str">
            <v>CJ</v>
          </cell>
          <cell r="D1631">
            <v>1</v>
          </cell>
          <cell r="E1631">
            <v>57.420400000000001</v>
          </cell>
          <cell r="F1631">
            <v>57.42</v>
          </cell>
        </row>
        <row r="1632">
          <cell r="A1632" t="str">
            <v>001.17.15240</v>
          </cell>
          <cell r="B1632" t="str">
            <v>Fornecimento e instalação de ventilador de teto com lustre-trom c/ lampada incandescente até 100 w , demais acessórios</v>
          </cell>
          <cell r="C1632" t="str">
            <v>CJ</v>
          </cell>
          <cell r="D1632">
            <v>1</v>
          </cell>
          <cell r="E1632">
            <v>96.773300000000006</v>
          </cell>
          <cell r="F1632">
            <v>96.77</v>
          </cell>
        </row>
        <row r="1633">
          <cell r="A1633" t="str">
            <v>001.17.15260</v>
          </cell>
          <cell r="B1633" t="str">
            <v>Fornecimento e instalação de cordoalha de cobre nú equivalente ao cabo de  16.00 mm2</v>
          </cell>
          <cell r="C1633" t="str">
            <v>M</v>
          </cell>
          <cell r="D1633">
            <v>1</v>
          </cell>
          <cell r="E1633">
            <v>3.9853999999999998</v>
          </cell>
          <cell r="F1633">
            <v>3.98</v>
          </cell>
        </row>
        <row r="1634">
          <cell r="A1634" t="str">
            <v>001.17.15280</v>
          </cell>
          <cell r="B1634" t="str">
            <v>Fornecimento e instalação de chapa suporte para isoladores de passagem dim. 14.50x500.00mm</v>
          </cell>
          <cell r="C1634" t="str">
            <v>PC</v>
          </cell>
          <cell r="D1634">
            <v>1</v>
          </cell>
          <cell r="E1634">
            <v>215.11840000000001</v>
          </cell>
          <cell r="F1634">
            <v>215.11</v>
          </cell>
        </row>
        <row r="1635">
          <cell r="A1635" t="str">
            <v>001.17.15300</v>
          </cell>
          <cell r="B1635" t="str">
            <v>Fornecimento e instalação de placa de advertência com os dizeres "perigo de morte alta tensão"</v>
          </cell>
          <cell r="C1635" t="str">
            <v>PC</v>
          </cell>
          <cell r="D1635">
            <v>1</v>
          </cell>
          <cell r="E1635">
            <v>36.118400000000001</v>
          </cell>
          <cell r="F1635">
            <v>36.11</v>
          </cell>
        </row>
        <row r="1636">
          <cell r="A1636" t="str">
            <v>001.17.15320</v>
          </cell>
          <cell r="B1636" t="str">
            <v>Fornecimento e instalação de barramento de at em vergalhâo de cobre de 0 5.16mm</v>
          </cell>
          <cell r="C1636" t="str">
            <v>M</v>
          </cell>
          <cell r="D1636">
            <v>1</v>
          </cell>
          <cell r="E1636">
            <v>11.118399999999999</v>
          </cell>
          <cell r="F1636">
            <v>11.11</v>
          </cell>
        </row>
        <row r="1637">
          <cell r="A1637" t="str">
            <v>001.17.15340</v>
          </cell>
          <cell r="B1637" t="str">
            <v>Fornecimento e instalação de chave seccionadora tripolar classe 15kv nbc 95kv, ação simultanêa nas três fases com alavanca de manobra com suporte metálico para montagem e fixação</v>
          </cell>
          <cell r="C1637" t="str">
            <v>CJ</v>
          </cell>
          <cell r="D1637">
            <v>1</v>
          </cell>
          <cell r="E1637">
            <v>520.16560000000004</v>
          </cell>
          <cell r="F1637">
            <v>520.16</v>
          </cell>
        </row>
        <row r="1638">
          <cell r="A1638" t="str">
            <v>001.17.15360</v>
          </cell>
          <cell r="B1638" t="str">
            <v>Fornecimento e instalação de braçadeira de pvc com parafusos para fixação do cabo de aterramento</v>
          </cell>
          <cell r="C1638" t="str">
            <v>CJ</v>
          </cell>
          <cell r="D1638">
            <v>1</v>
          </cell>
          <cell r="E1638">
            <v>3.8210999999999999</v>
          </cell>
          <cell r="F1638">
            <v>3.82</v>
          </cell>
        </row>
        <row r="1639">
          <cell r="A1639" t="str">
            <v>001.17.15380</v>
          </cell>
          <cell r="B1639" t="str">
            <v>Fornecimento e instalação de seccionador pré-formado para cerca</v>
          </cell>
          <cell r="C1639" t="str">
            <v>UN</v>
          </cell>
          <cell r="D1639">
            <v>1</v>
          </cell>
          <cell r="E1639">
            <v>11.6866</v>
          </cell>
          <cell r="F1639">
            <v>11.68</v>
          </cell>
        </row>
        <row r="1640">
          <cell r="A1640" t="str">
            <v>001.17.15400</v>
          </cell>
          <cell r="B1640" t="str">
            <v>Fornecimento e instalação de isolador de passagem tipo externo - interno classe 15kv</v>
          </cell>
          <cell r="C1640" t="str">
            <v>UN</v>
          </cell>
          <cell r="D1640">
            <v>1</v>
          </cell>
          <cell r="E1640">
            <v>109.0566</v>
          </cell>
          <cell r="F1640">
            <v>109.05</v>
          </cell>
        </row>
        <row r="1641">
          <cell r="A1641" t="str">
            <v>001.17.15420</v>
          </cell>
          <cell r="B1641" t="str">
            <v>Fornecimento e instalação de isolador de passagem tipo interno-interno classe 15 kv</v>
          </cell>
          <cell r="C1641" t="str">
            <v>UN</v>
          </cell>
          <cell r="D1641">
            <v>1</v>
          </cell>
          <cell r="E1641">
            <v>50.236600000000003</v>
          </cell>
          <cell r="F1641">
            <v>50.23</v>
          </cell>
        </row>
        <row r="1642">
          <cell r="A1642" t="str">
            <v>001.17.15440</v>
          </cell>
          <cell r="B1642" t="str">
            <v>Fornecimento e instalação de disjuntor tripolar a pequeno(reduzido) volume de óleo, com dispositivo de abertura mecanico e eletrônicamente livre, uso interno, tensão nominal 13,8 kv, corrente nominal (mínima) - 350 a,  potência interrupção simétrica (mí</v>
          </cell>
          <cell r="C1642" t="str">
            <v>UN</v>
          </cell>
          <cell r="D1642">
            <v>1</v>
          </cell>
          <cell r="E1642">
            <v>51.183199999999999</v>
          </cell>
          <cell r="F1642">
            <v>51.18</v>
          </cell>
        </row>
        <row r="1643">
          <cell r="A1643" t="str">
            <v>001.17.15460</v>
          </cell>
          <cell r="B1643" t="str">
            <v>Fornecimento e instalação de mufla esterna monopolar p/cabo de 25mm2, com ferragens - nível de isolamento 15kv</v>
          </cell>
          <cell r="C1643" t="str">
            <v>UN</v>
          </cell>
          <cell r="D1643">
            <v>1</v>
          </cell>
          <cell r="E1643">
            <v>275.11840000000001</v>
          </cell>
          <cell r="F1643">
            <v>275.11</v>
          </cell>
        </row>
        <row r="1644">
          <cell r="A1644" t="str">
            <v>001.17.15480</v>
          </cell>
          <cell r="B1644" t="str">
            <v>Fornecimento e instalação de mufla terminal interna unipolar, com ferragens - nivel de isolamento 15 kv</v>
          </cell>
          <cell r="C1644" t="str">
            <v>UN</v>
          </cell>
          <cell r="D1644">
            <v>1</v>
          </cell>
          <cell r="E1644">
            <v>210.11840000000001</v>
          </cell>
          <cell r="F1644">
            <v>210.11</v>
          </cell>
        </row>
        <row r="1645">
          <cell r="A1645" t="str">
            <v>001.17.15500</v>
          </cell>
          <cell r="B1645" t="str">
            <v>Fornecimento e trasformação de trasformador de distribuição trifásico, com resfriamento em banho de óleo mineral, para uso interno, potência 500 kva - classe de tensão 15 kv, transprimários de 13.800, 13.200, 12.600 - ligação delta e 220-127v, ligação e</v>
          </cell>
          <cell r="C1645" t="str">
            <v>UN</v>
          </cell>
          <cell r="D1645">
            <v>1</v>
          </cell>
          <cell r="E1645">
            <v>13952.8321</v>
          </cell>
          <cell r="F1645">
            <v>13952.83</v>
          </cell>
        </row>
        <row r="1646">
          <cell r="A1646" t="str">
            <v>001.17.15520</v>
          </cell>
          <cell r="B1646" t="str">
            <v>Fornecimento e instalação de porta de protecao em ferro cantoneira "l" de 1 1/2" x 3/16" de 2.100 x 800 mm com tela de malha 30 x 30 mm</v>
          </cell>
          <cell r="C1646" t="str">
            <v>UN</v>
          </cell>
          <cell r="D1646">
            <v>1</v>
          </cell>
          <cell r="E1646">
            <v>101.1755</v>
          </cell>
          <cell r="F1646">
            <v>101.17</v>
          </cell>
        </row>
        <row r="1647">
          <cell r="A1647" t="str">
            <v>001.17.15540</v>
          </cell>
          <cell r="B1647" t="str">
            <v>Fornecimento e instalação de porta metalica em chapa de aco de 1,40 x 2,10 m, abrindo para fora com veneziana para ventilação, fechadura e trinco</v>
          </cell>
          <cell r="C1647" t="str">
            <v>UN</v>
          </cell>
          <cell r="D1647">
            <v>1</v>
          </cell>
          <cell r="E1647">
            <v>204.5573</v>
          </cell>
          <cell r="F1647">
            <v>204.55</v>
          </cell>
        </row>
        <row r="1648">
          <cell r="A1648" t="str">
            <v>001.17.15560</v>
          </cell>
          <cell r="B1648" t="str">
            <v>Fornecimento e instalação de tela de arame galvanizado com malha maxima de 25 00 mm fixada em ferro cantoneira"l" de 1 1/2 x 3/4" móvel (conf. det. cemat)</v>
          </cell>
          <cell r="C1648" t="str">
            <v>M2</v>
          </cell>
          <cell r="D1648">
            <v>1</v>
          </cell>
          <cell r="E1648">
            <v>59.278500000000001</v>
          </cell>
          <cell r="F1648">
            <v>59.27</v>
          </cell>
        </row>
        <row r="1649">
          <cell r="A1649" t="str">
            <v>001.17.15580</v>
          </cell>
          <cell r="B1649" t="str">
            <v>Fornecimento e instalação de janela para ventilacao em rerro cantoneira de 1" x 3/16", com veneziana e tela externa metálica, em malha de 5 mm mínimo e máximo de 13 mm (conf. det. da cemat)</v>
          </cell>
          <cell r="C1649" t="str">
            <v>M2</v>
          </cell>
          <cell r="D1649">
            <v>1</v>
          </cell>
          <cell r="E1649">
            <v>103.5569</v>
          </cell>
          <cell r="F1649">
            <v>103.55</v>
          </cell>
        </row>
        <row r="1650">
          <cell r="A1650" t="str">
            <v>001.17.15600</v>
          </cell>
          <cell r="B1650" t="str">
            <v>Fornecimento e instalação de janela para iluminacao em ferro cantoneira 1" x 3/16", com vidro liso 3 mm e tela metálica externa malha de 5 mm mínimo e máximo de 13 mm</v>
          </cell>
          <cell r="C1650" t="str">
            <v>M2</v>
          </cell>
          <cell r="D1650">
            <v>1</v>
          </cell>
          <cell r="E1650">
            <v>128.55690000000001</v>
          </cell>
          <cell r="F1650">
            <v>128.55000000000001</v>
          </cell>
        </row>
        <row r="1651">
          <cell r="A1651" t="str">
            <v>001.17.15620</v>
          </cell>
          <cell r="B1651" t="str">
            <v>Fornecimento e instalação de extintor de incendio de co2 - 6 kg</v>
          </cell>
          <cell r="C1651" t="str">
            <v>UN</v>
          </cell>
          <cell r="D1651">
            <v>1</v>
          </cell>
          <cell r="E1651">
            <v>178</v>
          </cell>
          <cell r="F1651">
            <v>178</v>
          </cell>
        </row>
        <row r="1652">
          <cell r="A1652" t="str">
            <v>001.17.15640</v>
          </cell>
          <cell r="B1652" t="str">
            <v>Fornecimento e instalação de fio bicolor 2x14 awg ( 12.00 x 1.500 mm2 )</v>
          </cell>
          <cell r="C1652" t="str">
            <v>ML</v>
          </cell>
          <cell r="D1652">
            <v>1</v>
          </cell>
          <cell r="E1652">
            <v>1.7163999999999999</v>
          </cell>
          <cell r="F1652">
            <v>1.71</v>
          </cell>
        </row>
        <row r="1653">
          <cell r="A1653" t="str">
            <v>001.17.15660</v>
          </cell>
          <cell r="B1653" t="str">
            <v>Fornecimento e instalação de potenciômetro de fio de 10.00 ohms</v>
          </cell>
          <cell r="C1653" t="str">
            <v>UN</v>
          </cell>
          <cell r="D1653">
            <v>1</v>
          </cell>
          <cell r="E1653">
            <v>15.907400000000001</v>
          </cell>
          <cell r="F1653">
            <v>15.9</v>
          </cell>
        </row>
        <row r="1654">
          <cell r="A1654" t="str">
            <v>001.17.15680</v>
          </cell>
          <cell r="B1654" t="str">
            <v>Fornecimento e instalação de caixa de som ambiente 10.00x10.00 cm - 40 wats</v>
          </cell>
          <cell r="C1654" t="str">
            <v>UND</v>
          </cell>
          <cell r="D1654">
            <v>1</v>
          </cell>
          <cell r="E1654">
            <v>48.359200000000001</v>
          </cell>
          <cell r="F1654">
            <v>48.35</v>
          </cell>
        </row>
        <row r="1655">
          <cell r="A1655" t="str">
            <v>001.17.15700</v>
          </cell>
          <cell r="B1655" t="str">
            <v>Grupo motor gerador completo 60 kva diesel, 4 tempos, trifásico 127/220v-60hz com alternador, partida e parada automática e pré-aquecimento.painel de comando tipo armário com chave reversora, proteção e controle de linha, inc</v>
          </cell>
          <cell r="C1655" t="str">
            <v>CJ</v>
          </cell>
          <cell r="D1655">
            <v>1</v>
          </cell>
          <cell r="E1655">
            <v>1693</v>
          </cell>
          <cell r="F1655">
            <v>1693</v>
          </cell>
        </row>
        <row r="1656">
          <cell r="A1656" t="str">
            <v>001.17.15720</v>
          </cell>
          <cell r="B1656" t="str">
            <v>Bracadeira tipo "d" para tubo de 1/2" inclusive parafuso de rosca soberba com bucha plástica s 6</v>
          </cell>
          <cell r="C1656" t="str">
            <v>UN</v>
          </cell>
          <cell r="D1656">
            <v>1</v>
          </cell>
          <cell r="E1656">
            <v>1.9237</v>
          </cell>
          <cell r="F1656">
            <v>1.92</v>
          </cell>
        </row>
        <row r="1657">
          <cell r="A1657" t="str">
            <v>001.17.15740</v>
          </cell>
          <cell r="B1657" t="str">
            <v>Manutenção de aterramento de micro computadores</v>
          </cell>
          <cell r="C1657" t="str">
            <v>CJ</v>
          </cell>
          <cell r="D1657">
            <v>1</v>
          </cell>
          <cell r="E1657">
            <v>45.086399999999998</v>
          </cell>
          <cell r="F1657">
            <v>45.08</v>
          </cell>
        </row>
        <row r="1658">
          <cell r="A1658" t="str">
            <v>001.17.15760</v>
          </cell>
          <cell r="B1658" t="str">
            <v>Fornecimento e instalação de tampa de extremidade, sistema "x" 110x20 mm ref. 304 00 da pial</v>
          </cell>
          <cell r="C1658" t="str">
            <v>UN</v>
          </cell>
          <cell r="D1658">
            <v>1</v>
          </cell>
          <cell r="E1658">
            <v>2.1737000000000002</v>
          </cell>
          <cell r="F1658">
            <v>2.17</v>
          </cell>
        </row>
        <row r="1659">
          <cell r="A1659" t="str">
            <v>001.17.15780</v>
          </cell>
          <cell r="B1659" t="str">
            <v>Fornecimento e instalação de cotovelo interno, sistema "x" 110x20 mm ref. 304 01 da pial</v>
          </cell>
          <cell r="C1659" t="str">
            <v>UN</v>
          </cell>
          <cell r="D1659">
            <v>1</v>
          </cell>
          <cell r="E1659">
            <v>2.1737000000000002</v>
          </cell>
          <cell r="F1659">
            <v>2.17</v>
          </cell>
        </row>
        <row r="1660">
          <cell r="A1660" t="str">
            <v>001.17.15800</v>
          </cell>
          <cell r="B1660" t="str">
            <v>Fornecimento e instalação de cotovelo externo, sistema "x" 110x20 mm ref. 304 02 da pial</v>
          </cell>
          <cell r="C1660" t="str">
            <v>UN</v>
          </cell>
          <cell r="D1660">
            <v>1</v>
          </cell>
          <cell r="E1660">
            <v>2.1737000000000002</v>
          </cell>
          <cell r="F1660">
            <v>2.17</v>
          </cell>
        </row>
        <row r="1661">
          <cell r="A1661" t="str">
            <v>001.17.15820</v>
          </cell>
          <cell r="B1661" t="str">
            <v>Fornecimento e instalação de derivacao, sistema "x" 110x20 mm ref. 304 04 da pial</v>
          </cell>
          <cell r="C1661" t="str">
            <v>UN</v>
          </cell>
          <cell r="D1661">
            <v>1</v>
          </cell>
          <cell r="E1661">
            <v>5.6163999999999996</v>
          </cell>
          <cell r="F1661">
            <v>5.61</v>
          </cell>
        </row>
        <row r="1662">
          <cell r="A1662" t="str">
            <v>001.17.15840</v>
          </cell>
          <cell r="B1662" t="str">
            <v>Fornecimento e instalação de luva, sistema "x" 110x20 mm ref. 304 05 da pial</v>
          </cell>
          <cell r="C1662" t="str">
            <v>UN</v>
          </cell>
          <cell r="D1662">
            <v>1</v>
          </cell>
          <cell r="E1662">
            <v>2.5236999999999998</v>
          </cell>
          <cell r="F1662">
            <v>2.52</v>
          </cell>
        </row>
        <row r="1663">
          <cell r="A1663" t="str">
            <v>001.17.15860</v>
          </cell>
          <cell r="B1663" t="str">
            <v>Fornecimento e instalação de caixa de sobrepor, sistema "x" 110x20 mm ref. 303 43 da pial</v>
          </cell>
          <cell r="C1663" t="str">
            <v>UN</v>
          </cell>
          <cell r="D1663">
            <v>1</v>
          </cell>
          <cell r="E1663">
            <v>4.5711000000000004</v>
          </cell>
          <cell r="F1663">
            <v>4.57</v>
          </cell>
        </row>
        <row r="1664">
          <cell r="A1664" t="str">
            <v>001.17.15880</v>
          </cell>
          <cell r="B1664" t="str">
            <v>Fornecimento e instalação de caixa pial - 3"x3" com espelho plástico p/1 rj - k cod 6872 1 135-12, sistema kronet - plus</v>
          </cell>
          <cell r="C1664" t="str">
            <v>UN</v>
          </cell>
          <cell r="D1664">
            <v>1</v>
          </cell>
          <cell r="E1664">
            <v>5.5945</v>
          </cell>
          <cell r="F1664">
            <v>5.59</v>
          </cell>
        </row>
        <row r="1665">
          <cell r="A1665" t="str">
            <v>001.17.15900</v>
          </cell>
          <cell r="B1665" t="str">
            <v>Fornecimento e instalação de tomada de corrente 2p+t, 15a - 125/240v ref. 64.350 da pial</v>
          </cell>
          <cell r="C1665" t="str">
            <v>UN</v>
          </cell>
          <cell r="D1665">
            <v>1</v>
          </cell>
          <cell r="E1665">
            <v>8.7186000000000003</v>
          </cell>
          <cell r="F1665">
            <v>8.7100000000000009</v>
          </cell>
        </row>
        <row r="1666">
          <cell r="A1666" t="str">
            <v>001.17.15920</v>
          </cell>
          <cell r="B1666" t="str">
            <v>Fornecimento e instalação de tomada de corrente 2p+t p/ 15a - 125/250v em caixa condulete d=3/4"</v>
          </cell>
          <cell r="C1666" t="str">
            <v>CJ</v>
          </cell>
          <cell r="D1666">
            <v>1</v>
          </cell>
          <cell r="E1666">
            <v>16.331499999999998</v>
          </cell>
          <cell r="F1666">
            <v>16.329999999999998</v>
          </cell>
        </row>
        <row r="1667">
          <cell r="A1667" t="str">
            <v>001.17.15940</v>
          </cell>
          <cell r="B1667" t="str">
            <v>Fornecimento e instalação de tomada de corrente 2p+t p/30a - 125/250v em caixa tipo condulete d=3/4"</v>
          </cell>
          <cell r="C1667" t="str">
            <v>CJ</v>
          </cell>
          <cell r="D1667">
            <v>1</v>
          </cell>
          <cell r="E1667">
            <v>14.311500000000001</v>
          </cell>
          <cell r="F1667">
            <v>14.31</v>
          </cell>
        </row>
        <row r="1668">
          <cell r="A1668" t="str">
            <v>001.17.15960</v>
          </cell>
          <cell r="B1668" t="str">
            <v>Fornecimento e instalação de tomada para telefone padrao telebras, 4 polos em caixa condulete d=3/4"</v>
          </cell>
          <cell r="C1668" t="str">
            <v>CJ</v>
          </cell>
          <cell r="D1668">
            <v>1</v>
          </cell>
          <cell r="E1668">
            <v>16.5915</v>
          </cell>
          <cell r="F1668">
            <v>16.59</v>
          </cell>
        </row>
        <row r="1669">
          <cell r="A1669" t="str">
            <v>001.17.15980</v>
          </cell>
          <cell r="B1669" t="str">
            <v>Fornecimento e instalação de tomada especial para informatica 2p+t  p/15a - 250 v em caixa condulete - d=3/4"</v>
          </cell>
          <cell r="C1669" t="str">
            <v>CJ</v>
          </cell>
          <cell r="D1669">
            <v>1</v>
          </cell>
          <cell r="E1669">
            <v>17.891500000000001</v>
          </cell>
          <cell r="F1669">
            <v>17.89</v>
          </cell>
        </row>
        <row r="1670">
          <cell r="A1670" t="str">
            <v>001.17.16000</v>
          </cell>
          <cell r="B1670" t="str">
            <v>Fornecimento e instalação de tomada de corrente de sobrepor "conjunto arstop" com disjuntor bipolar de 20a/250v e tomada 2p+t em caixa de 10 x 10 x 5 cm</v>
          </cell>
          <cell r="C1670" t="str">
            <v>CJ</v>
          </cell>
          <cell r="D1670">
            <v>1</v>
          </cell>
          <cell r="E1670">
            <v>45.677399999999999</v>
          </cell>
          <cell r="F1670">
            <v>45.67</v>
          </cell>
        </row>
        <row r="1671">
          <cell r="A1671" t="str">
            <v>001.17.16020</v>
          </cell>
          <cell r="B1671" t="str">
            <v>Fornecimento e instalação de interruptor simples ( 1 tecla ) em caixa tipo condulete d = 3/4"</v>
          </cell>
          <cell r="C1671" t="str">
            <v>CJ</v>
          </cell>
          <cell r="D1671">
            <v>1</v>
          </cell>
          <cell r="E1671">
            <v>12.672499999999999</v>
          </cell>
          <cell r="F1671">
            <v>12.67</v>
          </cell>
        </row>
        <row r="1672">
          <cell r="A1672" t="str">
            <v>001.17.16040</v>
          </cell>
          <cell r="B1672" t="str">
            <v>Fornecimento e instalação de interruptor simples ( 2 teclas ) em caixa condulete d = 3/4"</v>
          </cell>
          <cell r="C1672" t="str">
            <v>CJ</v>
          </cell>
          <cell r="D1672">
            <v>1</v>
          </cell>
          <cell r="E1672">
            <v>14.892099999999999</v>
          </cell>
          <cell r="F1672">
            <v>14.89</v>
          </cell>
        </row>
        <row r="1673">
          <cell r="A1673" t="str">
            <v>001.17.16060</v>
          </cell>
          <cell r="B1673" t="str">
            <v>Fornecimento e instalação de conector curvo para box - 20.00 mm ( 1/2" )</v>
          </cell>
          <cell r="C1673" t="str">
            <v>UN</v>
          </cell>
          <cell r="D1673">
            <v>1</v>
          </cell>
          <cell r="E1673">
            <v>3.0617999999999999</v>
          </cell>
          <cell r="F1673">
            <v>3.06</v>
          </cell>
        </row>
        <row r="1674">
          <cell r="A1674" t="str">
            <v>001.17.16080</v>
          </cell>
          <cell r="B1674" t="str">
            <v>Fornecimento e instalação de conector curvo para box - 25.00 mm ( 3/4" )</v>
          </cell>
          <cell r="C1674" t="str">
            <v>UN</v>
          </cell>
          <cell r="D1674">
            <v>1</v>
          </cell>
          <cell r="E1674">
            <v>3.3418000000000001</v>
          </cell>
          <cell r="F1674">
            <v>3.34</v>
          </cell>
        </row>
        <row r="1675">
          <cell r="A1675" t="str">
            <v>001.17.16100</v>
          </cell>
          <cell r="B1675" t="str">
            <v>Fornecimento e instalação de conector curvo para box - 32.00 mm ( 1" )</v>
          </cell>
          <cell r="C1675" t="str">
            <v>UN</v>
          </cell>
          <cell r="D1675">
            <v>1</v>
          </cell>
          <cell r="E1675">
            <v>4.2237</v>
          </cell>
          <cell r="F1675">
            <v>4.22</v>
          </cell>
        </row>
        <row r="1676">
          <cell r="A1676" t="str">
            <v>001.17.16120</v>
          </cell>
          <cell r="B1676" t="str">
            <v>Fornecimento e instalação de conector reto para box - 20.00 mm ( 1/2 )</v>
          </cell>
          <cell r="C1676" t="str">
            <v>UN</v>
          </cell>
          <cell r="D1676">
            <v>1</v>
          </cell>
          <cell r="E1676">
            <v>2.0318000000000001</v>
          </cell>
          <cell r="F1676">
            <v>2.0299999999999998</v>
          </cell>
        </row>
        <row r="1677">
          <cell r="A1677" t="str">
            <v>001.17.16140</v>
          </cell>
          <cell r="B1677" t="str">
            <v>Fornecimento e instalação de conector reto para box  25.00 mm ( 3/4" )</v>
          </cell>
          <cell r="C1677" t="str">
            <v>UN</v>
          </cell>
          <cell r="D1677">
            <v>1</v>
          </cell>
          <cell r="E1677">
            <v>2.1217999999999999</v>
          </cell>
          <cell r="F1677">
            <v>2.12</v>
          </cell>
        </row>
        <row r="1678">
          <cell r="A1678" t="str">
            <v>001.17.16160</v>
          </cell>
          <cell r="B1678" t="str">
            <v>Fornecimento e instalação de conector reto para box - 32.00 mm ( 1" )</v>
          </cell>
          <cell r="C1678" t="str">
            <v>UN</v>
          </cell>
          <cell r="D1678">
            <v>1</v>
          </cell>
          <cell r="E1678">
            <v>2.8536999999999999</v>
          </cell>
          <cell r="F1678">
            <v>2.85</v>
          </cell>
        </row>
        <row r="1679">
          <cell r="A1679" t="str">
            <v>001.17.16180</v>
          </cell>
          <cell r="B1679" t="str">
            <v>Fornecimento e instalação de bucha de reducao 25 mm x 20.00 mm ( 3/4" x 1/2" )</v>
          </cell>
          <cell r="C1679" t="str">
            <v>UN</v>
          </cell>
          <cell r="D1679">
            <v>1</v>
          </cell>
          <cell r="E1679">
            <v>1.7118</v>
          </cell>
          <cell r="F1679">
            <v>1.71</v>
          </cell>
        </row>
        <row r="1680">
          <cell r="A1680" t="str">
            <v>001.17.16200</v>
          </cell>
          <cell r="B1680" t="str">
            <v>Fornecimento e instalação de bucha de reducao 32 mm x 25.00 mm ( 1" x 3/4" )</v>
          </cell>
          <cell r="C1680" t="str">
            <v>UN</v>
          </cell>
          <cell r="D1680">
            <v>1</v>
          </cell>
          <cell r="E1680">
            <v>2.2637</v>
          </cell>
          <cell r="F1680">
            <v>2.2599999999999998</v>
          </cell>
        </row>
        <row r="1681">
          <cell r="A1681" t="str">
            <v>001.17.16220</v>
          </cell>
          <cell r="B1681" t="str">
            <v>Fornecimento e instalação de abracadeira tipo "d" ( fita de aco galvanizado ) 20.00 mm ( 1/2" )</v>
          </cell>
          <cell r="C1681" t="str">
            <v>UN</v>
          </cell>
          <cell r="D1681">
            <v>1</v>
          </cell>
          <cell r="E1681">
            <v>1.2137</v>
          </cell>
          <cell r="F1681">
            <v>1.21</v>
          </cell>
        </row>
        <row r="1682">
          <cell r="A1682" t="str">
            <v>001.17.16240</v>
          </cell>
          <cell r="B1682" t="str">
            <v>Fornecimento e instalação de abracadeira tipo "d" ( fita de aco galvanizado ) - 25.00 mm ( 3/4")</v>
          </cell>
          <cell r="C1682" t="str">
            <v>UN</v>
          </cell>
          <cell r="D1682">
            <v>1</v>
          </cell>
          <cell r="E1682">
            <v>1.2337</v>
          </cell>
          <cell r="F1682">
            <v>1.23</v>
          </cell>
        </row>
        <row r="1683">
          <cell r="A1683" t="str">
            <v>001.17.16260</v>
          </cell>
          <cell r="B1683" t="str">
            <v>Fornecimento e instalação de abracadeira tipo "d" ( fita de aco galvanizado ) - 32.00 mm ( 1")</v>
          </cell>
          <cell r="C1683" t="str">
            <v>UN</v>
          </cell>
          <cell r="D1683">
            <v>1</v>
          </cell>
          <cell r="E1683">
            <v>1.8152999999999999</v>
          </cell>
          <cell r="F1683">
            <v>1.81</v>
          </cell>
        </row>
        <row r="1684">
          <cell r="A1684" t="str">
            <v>001.17.16280</v>
          </cell>
          <cell r="B1684" t="str">
            <v>Fornecimento e instalação de estação de chamada modelo eca - sincron</v>
          </cell>
          <cell r="C1684" t="str">
            <v>UN</v>
          </cell>
          <cell r="D1684">
            <v>1</v>
          </cell>
          <cell r="E1684">
            <v>60.2866</v>
          </cell>
          <cell r="F1684">
            <v>60.28</v>
          </cell>
        </row>
        <row r="1685">
          <cell r="A1685" t="str">
            <v>001.17.16300</v>
          </cell>
          <cell r="B1685" t="str">
            <v>Fornecimento e instalação de sinaleiro de porta modelo se - sincron</v>
          </cell>
          <cell r="C1685" t="str">
            <v>UN</v>
          </cell>
          <cell r="D1685">
            <v>1</v>
          </cell>
          <cell r="E1685">
            <v>50.678400000000003</v>
          </cell>
          <cell r="F1685">
            <v>50.67</v>
          </cell>
        </row>
        <row r="1686">
          <cell r="A1686" t="str">
            <v>001.17.16320</v>
          </cell>
          <cell r="B1686" t="str">
            <v>Fornecimento e instalação de sinaleiro de posto modelo se - sincron</v>
          </cell>
          <cell r="C1686" t="str">
            <v>UN</v>
          </cell>
          <cell r="D1686">
            <v>1</v>
          </cell>
          <cell r="E1686">
            <v>50.678400000000003</v>
          </cell>
          <cell r="F1686">
            <v>50.67</v>
          </cell>
        </row>
        <row r="1687">
          <cell r="A1687" t="str">
            <v>001.17.16340</v>
          </cell>
          <cell r="B1687" t="str">
            <v>Fornecimento e instalação de cigarra elétrica cincronizada modelo chii - 60 hz 127 v - sincron</v>
          </cell>
          <cell r="C1687" t="str">
            <v>UN</v>
          </cell>
          <cell r="D1687">
            <v>1</v>
          </cell>
          <cell r="E1687">
            <v>16.735099999999999</v>
          </cell>
          <cell r="F1687">
            <v>16.73</v>
          </cell>
        </row>
        <row r="1688">
          <cell r="A1688" t="str">
            <v>001.17.16360</v>
          </cell>
          <cell r="B1688" t="str">
            <v>Fornecimento e instalação de quadro anunciador em caixa metálica, c/painel em acrílico com indicador numérico de 20 número (elétrico - 127v) - sincron</v>
          </cell>
          <cell r="C1688" t="str">
            <v>UN</v>
          </cell>
          <cell r="D1688">
            <v>1</v>
          </cell>
          <cell r="E1688">
            <v>616.94659999999999</v>
          </cell>
          <cell r="F1688">
            <v>616.94000000000005</v>
          </cell>
        </row>
        <row r="1689">
          <cell r="A1689" t="str">
            <v>001.17.16380</v>
          </cell>
          <cell r="B1689" t="str">
            <v>Fornecimento e instalação de fio de cobre com isolamento p/750 v, anti chama - 0,75 mm2</v>
          </cell>
          <cell r="C1689" t="str">
            <v>M</v>
          </cell>
          <cell r="D1689">
            <v>1</v>
          </cell>
          <cell r="E1689">
            <v>0.6129</v>
          </cell>
          <cell r="F1689">
            <v>0.61</v>
          </cell>
        </row>
        <row r="1690">
          <cell r="A1690" t="str">
            <v>001.17.16400</v>
          </cell>
          <cell r="B1690" t="str">
            <v>Fornecimento e instalação de fio para telefone 2x22 awg</v>
          </cell>
          <cell r="C1690" t="str">
            <v>M</v>
          </cell>
          <cell r="D1690">
            <v>1</v>
          </cell>
          <cell r="E1690">
            <v>0.79790000000000005</v>
          </cell>
          <cell r="F1690">
            <v>0.79</v>
          </cell>
        </row>
        <row r="1691">
          <cell r="A1691" t="str">
            <v>001.17.16420</v>
          </cell>
          <cell r="B1691" t="str">
            <v>Fornecimento e instalação de rodapé falso com tampa de encaixe ref. vl 3.02 triplo (3.00x30.00x40.00x3000 mm) da valeman ou similar</v>
          </cell>
          <cell r="C1691" t="str">
            <v>PC</v>
          </cell>
          <cell r="D1691">
            <v>1</v>
          </cell>
          <cell r="E1691">
            <v>120.9712</v>
          </cell>
          <cell r="F1691">
            <v>120.97</v>
          </cell>
        </row>
        <row r="1692">
          <cell r="A1692" t="str">
            <v>001.17.16440</v>
          </cell>
          <cell r="B1692" t="str">
            <v>Fornecimento e instalação de rodapé falso tipo canaleta ref.: srs-3000-2 - (2.00x40.00x60.00x3000.00mm) da sisa, valeman ou similar</v>
          </cell>
          <cell r="C1692" t="str">
            <v>PC</v>
          </cell>
          <cell r="D1692">
            <v>1</v>
          </cell>
          <cell r="E1692">
            <v>52.694000000000003</v>
          </cell>
          <cell r="F1692">
            <v>52.69</v>
          </cell>
        </row>
        <row r="1693">
          <cell r="A1693" t="str">
            <v>001.17.16460</v>
          </cell>
          <cell r="B1693" t="str">
            <v>Fornecimento e instalação de tee  vertical 90º ref vl 3.28 triplo 3x30x40mm da valemam ou similar</v>
          </cell>
          <cell r="C1693" t="str">
            <v>PC</v>
          </cell>
          <cell r="D1693">
            <v>1</v>
          </cell>
          <cell r="E1693">
            <v>29.037400000000002</v>
          </cell>
          <cell r="F1693">
            <v>29.03</v>
          </cell>
        </row>
        <row r="1694">
          <cell r="A1694" t="str">
            <v>001.17.16480</v>
          </cell>
          <cell r="B1694" t="str">
            <v>Fornecimento e instalação de curva vertical interna 90º vl 3.16 tripla 3.00x30.00x40.00mm - da valemam ou similar</v>
          </cell>
          <cell r="C1694" t="str">
            <v>PC</v>
          </cell>
          <cell r="D1694">
            <v>1</v>
          </cell>
          <cell r="E1694">
            <v>26.478400000000001</v>
          </cell>
          <cell r="F1694">
            <v>26.47</v>
          </cell>
        </row>
        <row r="1695">
          <cell r="A1695" t="str">
            <v>001.17.16500</v>
          </cell>
          <cell r="B1695" t="str">
            <v>Fornecimento e instalação de curva vertical externa 90º ref. vl 3.12 tripla 3.00x30.00x40.00 mm da valeman ou similar</v>
          </cell>
          <cell r="C1695" t="str">
            <v>PC</v>
          </cell>
          <cell r="D1695">
            <v>1</v>
          </cell>
          <cell r="E1695">
            <v>26.478400000000001</v>
          </cell>
          <cell r="F1695">
            <v>26.47</v>
          </cell>
        </row>
        <row r="1696">
          <cell r="A1696" t="str">
            <v>001.17.16520</v>
          </cell>
          <cell r="B1696" t="str">
            <v>Fornecimento e instalação de curva horizontal interna 90º ref. vl 306 tripla 3.00x30.00x40.00 mm da valeman ou similar</v>
          </cell>
          <cell r="C1696" t="str">
            <v>PC</v>
          </cell>
          <cell r="D1696">
            <v>1</v>
          </cell>
          <cell r="E1696">
            <v>26.478400000000001</v>
          </cell>
          <cell r="F1696">
            <v>26.47</v>
          </cell>
        </row>
        <row r="1697">
          <cell r="A1697" t="str">
            <v>001.17.16540</v>
          </cell>
          <cell r="B1697" t="str">
            <v>Fornecimento e instalação de caixa de tomada para rodape falso (energia,telefonia,lógica) ref. vl 3.09 da valeman ou similar</v>
          </cell>
          <cell r="C1697" t="str">
            <v>PC</v>
          </cell>
          <cell r="D1697">
            <v>1</v>
          </cell>
          <cell r="E1697">
            <v>15.539300000000001</v>
          </cell>
          <cell r="F1697">
            <v>15.53</v>
          </cell>
        </row>
        <row r="1698">
          <cell r="A1698" t="str">
            <v>001.17.16560</v>
          </cell>
          <cell r="B1698" t="str">
            <v>Fornecimento e instalação de calha de piso 180.00x60.00x3000.00mm ref. vl 6.01 da valemam ou similar</v>
          </cell>
          <cell r="C1698" t="str">
            <v>PC</v>
          </cell>
          <cell r="D1698">
            <v>1</v>
          </cell>
          <cell r="E1698">
            <v>53.013300000000001</v>
          </cell>
          <cell r="F1698">
            <v>53.01</v>
          </cell>
        </row>
        <row r="1699">
          <cell r="A1699" t="str">
            <v>001.17.16580</v>
          </cell>
          <cell r="B1699" t="str">
            <v>Fornecimento e instalação de cotovelo reto ref. vl 6.03 da valemam ou similar</v>
          </cell>
          <cell r="C1699" t="str">
            <v>PC</v>
          </cell>
          <cell r="D1699">
            <v>1</v>
          </cell>
          <cell r="E1699">
            <v>48.442100000000003</v>
          </cell>
          <cell r="F1699">
            <v>48.44</v>
          </cell>
        </row>
        <row r="1700">
          <cell r="A1700" t="str">
            <v>001.17.16600</v>
          </cell>
          <cell r="B1700" t="str">
            <v>Fornecimento e instalação de cruzeta reta 90º ref. vl 6.04 da valemam ou similar</v>
          </cell>
          <cell r="C1700" t="str">
            <v>PC</v>
          </cell>
          <cell r="D1700">
            <v>1</v>
          </cell>
          <cell r="E1700">
            <v>66.864000000000004</v>
          </cell>
          <cell r="F1700">
            <v>66.86</v>
          </cell>
        </row>
        <row r="1701">
          <cell r="A1701" t="str">
            <v>001.17.16620</v>
          </cell>
          <cell r="B1701" t="str">
            <v>Fornecimento e instalação de tee horizontal ref. vl 6.05 da valemam ou similar</v>
          </cell>
          <cell r="C1701" t="str">
            <v>PC</v>
          </cell>
          <cell r="D1701">
            <v>1</v>
          </cell>
          <cell r="E1701">
            <v>55.573</v>
          </cell>
          <cell r="F1701">
            <v>55.57</v>
          </cell>
        </row>
        <row r="1702">
          <cell r="A1702" t="str">
            <v>001.17.16640</v>
          </cell>
          <cell r="B1702" t="str">
            <v>Fornecimento e instalação de tampão indicador de 2" ref. vl 4.44.0l da valemam ou similar</v>
          </cell>
          <cell r="C1702" t="str">
            <v>PC</v>
          </cell>
          <cell r="D1702">
            <v>1</v>
          </cell>
          <cell r="E1702">
            <v>2.6173999999999999</v>
          </cell>
          <cell r="F1702">
            <v>2.61</v>
          </cell>
        </row>
        <row r="1703">
          <cell r="A1703" t="str">
            <v>001.17.16660</v>
          </cell>
          <cell r="B1703" t="str">
            <v>Fornecimento e instalação de suporte de tomada com tampa basculante (telefonia,eletrica/lógica) ref. vl 6.06 da valeman ou similar</v>
          </cell>
          <cell r="C1703" t="str">
            <v>PC</v>
          </cell>
          <cell r="D1703">
            <v>1</v>
          </cell>
          <cell r="E1703">
            <v>49.294499999999999</v>
          </cell>
          <cell r="F1703">
            <v>49.29</v>
          </cell>
        </row>
        <row r="1704">
          <cell r="A1704" t="str">
            <v>001.17.16680</v>
          </cell>
          <cell r="B1704" t="str">
            <v>Fornecimento e instalação de tomada de piso p/ energia e telefonia ref. vl 4.43.2l da valemam ou similar</v>
          </cell>
          <cell r="C1704" t="str">
            <v>PC</v>
          </cell>
          <cell r="D1704">
            <v>1</v>
          </cell>
          <cell r="E1704">
            <v>22.862100000000002</v>
          </cell>
          <cell r="F1704">
            <v>22.86</v>
          </cell>
        </row>
        <row r="1705">
          <cell r="A1705" t="str">
            <v>001.17.16700</v>
          </cell>
          <cell r="B1705" t="str">
            <v>Fornecimento e instalação de eletrocalha aérea galvanizada perfurada com divisão e sem tampa, dimensões 3.00x30.00x40.00 mm compr. 3.00 m, suspensa no teto ref. vl3.01 da valeman ou similar</v>
          </cell>
          <cell r="C1705" t="str">
            <v>PC</v>
          </cell>
          <cell r="D1705">
            <v>1</v>
          </cell>
          <cell r="E1705">
            <v>54.855899999999998</v>
          </cell>
          <cell r="F1705">
            <v>54.85</v>
          </cell>
        </row>
        <row r="1706">
          <cell r="A1706" t="str">
            <v>001.17.16720</v>
          </cell>
          <cell r="B1706" t="str">
            <v>Fornecimento e instalação de curva de inversão ref 07 3.00x30.00x40.00 mm da valemam ou similar</v>
          </cell>
          <cell r="C1706" t="str">
            <v>PC</v>
          </cell>
          <cell r="D1706">
            <v>1</v>
          </cell>
          <cell r="E1706">
            <v>15.661199999999999</v>
          </cell>
          <cell r="F1706">
            <v>15.66</v>
          </cell>
        </row>
        <row r="1707">
          <cell r="A1707" t="str">
            <v>001.17.16740</v>
          </cell>
          <cell r="B1707" t="str">
            <v>Fornecimento e instalação de tee vertical descida lateral ref.10  3.00x30.00x40.00mm da valemam ou similar</v>
          </cell>
          <cell r="C1707" t="str">
            <v>PC</v>
          </cell>
          <cell r="D1707">
            <v>1</v>
          </cell>
          <cell r="E1707">
            <v>20.4284</v>
          </cell>
          <cell r="F1707">
            <v>20.420000000000002</v>
          </cell>
        </row>
        <row r="1708">
          <cell r="A1708" t="str">
            <v>001.17.16760</v>
          </cell>
          <cell r="B1708" t="str">
            <v>Forneicmento e instalação de tee horizontal reto 90º ref. 09  3.00x30.00x40.00 mm da valemam ou similar</v>
          </cell>
          <cell r="C1708" t="str">
            <v>PC</v>
          </cell>
          <cell r="D1708">
            <v>1</v>
          </cell>
          <cell r="E1708">
            <v>17.9284</v>
          </cell>
          <cell r="F1708">
            <v>17.920000000000002</v>
          </cell>
        </row>
        <row r="1709">
          <cell r="A1709" t="str">
            <v>001.17.16780</v>
          </cell>
          <cell r="B1709" t="str">
            <v>Fornecimento e instalação de emenda interna com base perfurada ref vl 24 da valemam ou similar</v>
          </cell>
          <cell r="C1709" t="str">
            <v>PC</v>
          </cell>
          <cell r="D1709">
            <v>1</v>
          </cell>
          <cell r="E1709">
            <v>3.5173999999999999</v>
          </cell>
          <cell r="F1709">
            <v>3.51</v>
          </cell>
        </row>
        <row r="1710">
          <cell r="A1710" t="str">
            <v>001.17.16800</v>
          </cell>
          <cell r="B1710" t="str">
            <v>Fornecimento e instalação de terminal ref 25 para calha 3.00x30.00x40.00 mm da valemam ou similar</v>
          </cell>
          <cell r="C1710" t="str">
            <v>PC</v>
          </cell>
          <cell r="D1710">
            <v>1</v>
          </cell>
          <cell r="E1710">
            <v>3.1474000000000002</v>
          </cell>
          <cell r="F1710">
            <v>3.14</v>
          </cell>
        </row>
        <row r="1711">
          <cell r="A1711" t="str">
            <v>001.17.16820</v>
          </cell>
          <cell r="B1711" t="str">
            <v>Fornecimento e instalação de duto aereo liso com tampa de encaixe, galvanizado, com divisões tipo srs-50-0 (2.00x40.00x60.00x3000.00 mm) da sisa, valeman ou similar</v>
          </cell>
          <cell r="C1711" t="str">
            <v>UN</v>
          </cell>
          <cell r="D1711">
            <v>1</v>
          </cell>
          <cell r="E1711">
            <v>55.765099999999997</v>
          </cell>
          <cell r="F1711">
            <v>55.76</v>
          </cell>
        </row>
        <row r="1712">
          <cell r="A1712" t="str">
            <v>001.17.16840</v>
          </cell>
          <cell r="B1712" t="str">
            <v>Fornecimento e instalação de duto de alimentacao para rodapé tipo srs-3001-2 -(2.00x40.00x60.00x3000.00 mm) da sisa, valeman ou similar</v>
          </cell>
          <cell r="C1712" t="str">
            <v>UN</v>
          </cell>
          <cell r="D1712">
            <v>1</v>
          </cell>
          <cell r="E1712">
            <v>53.448</v>
          </cell>
          <cell r="F1712">
            <v>53.44</v>
          </cell>
        </row>
        <row r="1713">
          <cell r="A1713" t="str">
            <v>001.17.16860</v>
          </cell>
          <cell r="B1713" t="str">
            <v>Fornecimento e instalação de duto de alimentação para rodapé tipo srs-3001-3 (3.00x40.00x60.00x3000.00 mm) da sisa, valeman ou similar</v>
          </cell>
          <cell r="C1713" t="str">
            <v>UN</v>
          </cell>
          <cell r="D1713">
            <v>1</v>
          </cell>
          <cell r="E1713">
            <v>79.9833</v>
          </cell>
          <cell r="F1713">
            <v>79.98</v>
          </cell>
        </row>
        <row r="1714">
          <cell r="A1714" t="str">
            <v>001.17.16880</v>
          </cell>
          <cell r="B1714" t="str">
            <v>Fornecimento e instalação de suporte para tomada tipo srs 3007-3 - 3x40x60mm da sisa, valeman ou similar</v>
          </cell>
          <cell r="C1714" t="str">
            <v>UN</v>
          </cell>
          <cell r="D1714">
            <v>1</v>
          </cell>
          <cell r="E1714">
            <v>4.5711000000000004</v>
          </cell>
          <cell r="F1714">
            <v>4.57</v>
          </cell>
        </row>
        <row r="1715">
          <cell r="A1715" t="str">
            <v>001.17.16900</v>
          </cell>
          <cell r="B1715" t="str">
            <v>Fornecimento e instalação de terminal ref. 3008-3 tipo srs - 3.00x40.00x60.00mm da sisa, valeman ou similar</v>
          </cell>
          <cell r="C1715" t="str">
            <v>UN</v>
          </cell>
          <cell r="D1715">
            <v>1</v>
          </cell>
          <cell r="E1715">
            <v>4.4911000000000003</v>
          </cell>
          <cell r="F1715">
            <v>4.49</v>
          </cell>
        </row>
        <row r="1716">
          <cell r="A1716" t="str">
            <v>001.17.16920</v>
          </cell>
          <cell r="B1716" t="str">
            <v>Fornecimento e instalação de luva de acabamento tipo srs-3009-3 - 3.00x40.00x60.00 mm da sisa valeman ou similar</v>
          </cell>
          <cell r="C1716" t="str">
            <v>UN</v>
          </cell>
          <cell r="D1716">
            <v>1</v>
          </cell>
          <cell r="E1716">
            <v>5.3811</v>
          </cell>
          <cell r="F1716">
            <v>5.38</v>
          </cell>
        </row>
        <row r="1717">
          <cell r="A1717" t="str">
            <v>001.17.16940</v>
          </cell>
          <cell r="B1717" t="str">
            <v>Fornecimento e instalação de suporte para tomada tipo srs-3007-2 - (2.00x40.00x60.00x3000.00 mm) da sisa, valeman ou similar</v>
          </cell>
          <cell r="C1717" t="str">
            <v>UN</v>
          </cell>
          <cell r="D1717">
            <v>1</v>
          </cell>
          <cell r="E1717">
            <v>3.3673999999999999</v>
          </cell>
          <cell r="F1717">
            <v>3.36</v>
          </cell>
        </row>
        <row r="1718">
          <cell r="A1718" t="str">
            <v>001.17.16960</v>
          </cell>
          <cell r="B1718" t="str">
            <v>Fornecimento e instalação de caixa para tomada tipo srs-3008-2 da sisa, valeman ou similar</v>
          </cell>
          <cell r="C1718" t="str">
            <v>UN</v>
          </cell>
          <cell r="D1718">
            <v>1</v>
          </cell>
          <cell r="E1718">
            <v>4.5711000000000004</v>
          </cell>
          <cell r="F1718">
            <v>4.57</v>
          </cell>
        </row>
        <row r="1719">
          <cell r="A1719" t="str">
            <v>001.17.16980</v>
          </cell>
          <cell r="B1719" t="str">
            <v>Fornecimento e instalação de tee  horizontal 90º tipo srs-3005-2 da sisa, valeman ou similar</v>
          </cell>
          <cell r="C1719" t="str">
            <v>UN</v>
          </cell>
          <cell r="D1719">
            <v>1</v>
          </cell>
          <cell r="E1719">
            <v>23.648399999999999</v>
          </cell>
          <cell r="F1719">
            <v>23.64</v>
          </cell>
        </row>
        <row r="1720">
          <cell r="A1720" t="str">
            <v>001.17.17000</v>
          </cell>
          <cell r="B1720" t="str">
            <v>Fornecimento e instalação de tee reto tipo srs-271 da sisa, valeman ou similar</v>
          </cell>
          <cell r="C1720" t="str">
            <v>UN</v>
          </cell>
          <cell r="D1720">
            <v>1</v>
          </cell>
          <cell r="E1720">
            <v>16.648399999999999</v>
          </cell>
          <cell r="F1720">
            <v>16.64</v>
          </cell>
        </row>
        <row r="1721">
          <cell r="A1721" t="str">
            <v>001.17.17020</v>
          </cell>
          <cell r="B1721" t="str">
            <v>Fornecimento e instalação de parafuso cabeça panela - rosca soberba com bucha e arruela lisa tipo srs-520 da sisa, valeman ou similar</v>
          </cell>
          <cell r="C1721" t="str">
            <v>UN</v>
          </cell>
          <cell r="D1721">
            <v>1</v>
          </cell>
          <cell r="E1721">
            <v>0.72330000000000005</v>
          </cell>
          <cell r="F1721">
            <v>0.72</v>
          </cell>
        </row>
        <row r="1722">
          <cell r="A1722" t="str">
            <v>001.17.17040</v>
          </cell>
          <cell r="B1722" t="str">
            <v>Fornecimento e instalação de curva vertical interna 90º tipo srs-3002-2 da sisa, valeman ou similar</v>
          </cell>
          <cell r="C1722" t="str">
            <v>UN</v>
          </cell>
          <cell r="D1722">
            <v>1</v>
          </cell>
          <cell r="E1722">
            <v>15.8645</v>
          </cell>
          <cell r="F1722">
            <v>15.86</v>
          </cell>
        </row>
        <row r="1723">
          <cell r="A1723" t="str">
            <v>001.17.17060</v>
          </cell>
          <cell r="B1723" t="str">
            <v>Fornecimento e instalação de curva vertical externa 90º tipo srs-3003-2 da sisa, valeman ou similar</v>
          </cell>
          <cell r="C1723" t="str">
            <v>UN</v>
          </cell>
          <cell r="D1723">
            <v>1</v>
          </cell>
          <cell r="E1723">
            <v>15.8645</v>
          </cell>
          <cell r="F1723">
            <v>15.86</v>
          </cell>
        </row>
        <row r="1724">
          <cell r="A1724" t="str">
            <v>001.17.17080</v>
          </cell>
          <cell r="B1724" t="str">
            <v>Fornecimento e instalação de curva vertical externa tipo srs-253 da sisa ou similar</v>
          </cell>
          <cell r="C1724" t="str">
            <v>UN</v>
          </cell>
          <cell r="D1724">
            <v>1</v>
          </cell>
          <cell r="E1724">
            <v>15.8645</v>
          </cell>
          <cell r="F1724">
            <v>15.86</v>
          </cell>
        </row>
        <row r="1725">
          <cell r="A1725" t="str">
            <v>001.17.17100</v>
          </cell>
          <cell r="B1725" t="str">
            <v>Fornecimento e instalação de curva vertical interna 90º tipo srs-3012-2 da sisa, valeman ou similar</v>
          </cell>
          <cell r="C1725" t="str">
            <v>UN</v>
          </cell>
          <cell r="D1725">
            <v>1</v>
          </cell>
          <cell r="E1725">
            <v>14.794499999999999</v>
          </cell>
          <cell r="F1725">
            <v>14.79</v>
          </cell>
        </row>
        <row r="1726">
          <cell r="A1726" t="str">
            <v>001.17.17120</v>
          </cell>
          <cell r="B1726" t="str">
            <v>Fornecimento e instalação de curva vertical externa 90º tipo srs-3011-2 da sisa, valeman ou similar</v>
          </cell>
          <cell r="C1726" t="str">
            <v>UN</v>
          </cell>
          <cell r="D1726">
            <v>1</v>
          </cell>
          <cell r="E1726">
            <v>14.794499999999999</v>
          </cell>
          <cell r="F1726">
            <v>14.79</v>
          </cell>
        </row>
        <row r="1727">
          <cell r="A1727" t="str">
            <v>001.17.17140</v>
          </cell>
          <cell r="B1727" t="str">
            <v>Fornecimento e instalação de luva de acabamento tipo srs-3009-2 da sisa, valeman ou similar</v>
          </cell>
          <cell r="C1727" t="str">
            <v>UN</v>
          </cell>
          <cell r="D1727">
            <v>1</v>
          </cell>
          <cell r="E1727">
            <v>3.5674000000000001</v>
          </cell>
          <cell r="F1727">
            <v>3.56</v>
          </cell>
        </row>
        <row r="1728">
          <cell r="A1728" t="str">
            <v>001.17.17160</v>
          </cell>
          <cell r="B1728" t="str">
            <v>Fornecimento e instalação de terminal tipo srs-3006-2 da sisa, valeman ou similar</v>
          </cell>
          <cell r="C1728" t="str">
            <v>UN</v>
          </cell>
          <cell r="D1728">
            <v>1</v>
          </cell>
          <cell r="E1728">
            <v>2.9973999999999998</v>
          </cell>
          <cell r="F1728">
            <v>2.99</v>
          </cell>
        </row>
        <row r="1729">
          <cell r="A1729" t="str">
            <v>001.17.17180</v>
          </cell>
          <cell r="B1729" t="str">
            <v>Fornecimento e instalação de cabo tipo utp , categoria 5 24 awg - 4 pares</v>
          </cell>
          <cell r="C1729" t="str">
            <v>M</v>
          </cell>
          <cell r="D1729">
            <v>1</v>
          </cell>
          <cell r="E1729">
            <v>2.024</v>
          </cell>
          <cell r="F1729">
            <v>2.02</v>
          </cell>
        </row>
        <row r="1730">
          <cell r="A1730" t="str">
            <v>001.17.17200</v>
          </cell>
          <cell r="B1730" t="str">
            <v>Fornecimento e instalação de terminal rj-45</v>
          </cell>
          <cell r="C1730" t="str">
            <v>UN</v>
          </cell>
          <cell r="D1730">
            <v>1</v>
          </cell>
          <cell r="E1730">
            <v>2.8473999999999999</v>
          </cell>
          <cell r="F1730">
            <v>2.84</v>
          </cell>
        </row>
        <row r="1731">
          <cell r="A1731" t="str">
            <v>001.17.17220</v>
          </cell>
          <cell r="B1731" t="str">
            <v>Fornecimento e instalação de tomada tipo rj45</v>
          </cell>
          <cell r="C1731" t="str">
            <v>UN</v>
          </cell>
          <cell r="D1731">
            <v>1</v>
          </cell>
          <cell r="E1731">
            <v>11.171099999999999</v>
          </cell>
          <cell r="F1731">
            <v>11.17</v>
          </cell>
        </row>
        <row r="1732">
          <cell r="A1732" t="str">
            <v>001.17.17240</v>
          </cell>
          <cell r="B1732" t="str">
            <v>Revisão em ponto de energia c/ reaperto e substituição de fita isolante</v>
          </cell>
          <cell r="C1732" t="str">
            <v>PT</v>
          </cell>
          <cell r="D1732">
            <v>1</v>
          </cell>
          <cell r="E1732">
            <v>4.4172000000000002</v>
          </cell>
          <cell r="F1732">
            <v>4.41</v>
          </cell>
        </row>
        <row r="1733">
          <cell r="A1733" t="str">
            <v>001.17.17260</v>
          </cell>
          <cell r="B1733" t="str">
            <v>Fornecimento e substituição de espelho (ou placa) p/ tomada e/ou interruptor 4"x2"</v>
          </cell>
          <cell r="C1733" t="str">
            <v>UN</v>
          </cell>
          <cell r="D1733">
            <v>1</v>
          </cell>
          <cell r="E1733">
            <v>1.575</v>
          </cell>
          <cell r="F1733">
            <v>1.57</v>
          </cell>
        </row>
        <row r="1734">
          <cell r="A1734" t="str">
            <v>001.17.17280</v>
          </cell>
          <cell r="B1734" t="str">
            <v>Fornecimento e substituição de espelho (ou placa) p/ tomada e/ou interruptor 4"x4"</v>
          </cell>
          <cell r="C1734" t="str">
            <v>UN</v>
          </cell>
          <cell r="D1734">
            <v>1</v>
          </cell>
          <cell r="E1734">
            <v>2.9049999999999998</v>
          </cell>
          <cell r="F1734">
            <v>2.9</v>
          </cell>
        </row>
        <row r="1735">
          <cell r="A1735" t="str">
            <v>001.17.17300</v>
          </cell>
          <cell r="B1735" t="str">
            <v>Fornecimento e substituição de tomada simples universal com espelho</v>
          </cell>
          <cell r="C1735" t="str">
            <v>UN</v>
          </cell>
          <cell r="D1735">
            <v>1</v>
          </cell>
          <cell r="E1735">
            <v>5.6685999999999996</v>
          </cell>
          <cell r="F1735">
            <v>5.66</v>
          </cell>
        </row>
        <row r="1736">
          <cell r="A1736" t="str">
            <v>001.17.17320</v>
          </cell>
          <cell r="B1736" t="str">
            <v>Fornecimento e substituição de interruptor c/ uma tecla simples c/ espelho</v>
          </cell>
          <cell r="C1736" t="str">
            <v>UN</v>
          </cell>
          <cell r="D1736">
            <v>1</v>
          </cell>
          <cell r="E1736">
            <v>6.4686000000000003</v>
          </cell>
          <cell r="F1736">
            <v>6.46</v>
          </cell>
        </row>
        <row r="1737">
          <cell r="A1737" t="str">
            <v>001.17.17340</v>
          </cell>
          <cell r="B1737" t="str">
            <v>Fornecimento e substituição de interruptor c/ duas teclas simples c/ espelho</v>
          </cell>
          <cell r="C1737" t="str">
            <v>UN</v>
          </cell>
          <cell r="D1737">
            <v>1</v>
          </cell>
          <cell r="E1737">
            <v>7.8613</v>
          </cell>
          <cell r="F1737">
            <v>7.86</v>
          </cell>
        </row>
        <row r="1738">
          <cell r="A1738" t="str">
            <v>001.17.17360</v>
          </cell>
          <cell r="B1738" t="str">
            <v>Forencimento e substituição de interruptor c/ tres teclas simples c/ espelho</v>
          </cell>
          <cell r="C1738" t="str">
            <v>UN</v>
          </cell>
          <cell r="D1738">
            <v>1</v>
          </cell>
          <cell r="E1738">
            <v>13.935700000000001</v>
          </cell>
          <cell r="F1738">
            <v>13.93</v>
          </cell>
        </row>
        <row r="1739">
          <cell r="A1739" t="str">
            <v>001.17.17380</v>
          </cell>
          <cell r="B1739" t="str">
            <v>Fornecimento e substituição de interruptor c/ uma tecla paralela e espelho</v>
          </cell>
          <cell r="C1739" t="str">
            <v>UN</v>
          </cell>
          <cell r="D1739">
            <v>1</v>
          </cell>
          <cell r="E1739">
            <v>13.736599999999999</v>
          </cell>
          <cell r="F1739">
            <v>13.73</v>
          </cell>
        </row>
        <row r="1740">
          <cell r="A1740" t="str">
            <v>001.17.17400</v>
          </cell>
          <cell r="B1740" t="str">
            <v>Fornecimento e substituição de reator simples a.f.p./p.r. - 1x20 w</v>
          </cell>
          <cell r="C1740" t="str">
            <v>UN</v>
          </cell>
          <cell r="D1740">
            <v>1</v>
          </cell>
          <cell r="E1740">
            <v>19.089300000000001</v>
          </cell>
          <cell r="F1740">
            <v>19.079999999999998</v>
          </cell>
        </row>
        <row r="1741">
          <cell r="A1741" t="str">
            <v>001.17.17420</v>
          </cell>
          <cell r="B1741" t="str">
            <v>Fornecimento e substituição de reator simples a.f.p./p.r. - 1x40 w</v>
          </cell>
          <cell r="C1741" t="str">
            <v>UN</v>
          </cell>
          <cell r="D1741">
            <v>1</v>
          </cell>
          <cell r="E1741">
            <v>42.519300000000001</v>
          </cell>
          <cell r="F1741">
            <v>42.51</v>
          </cell>
        </row>
        <row r="1742">
          <cell r="A1742" t="str">
            <v>001.17.17440</v>
          </cell>
          <cell r="B1742" t="str">
            <v>Fornecimento e substituição de reator duplo a.f.p./p.r. - 2x20 w</v>
          </cell>
          <cell r="C1742" t="str">
            <v>UN</v>
          </cell>
          <cell r="D1742">
            <v>1</v>
          </cell>
          <cell r="E1742">
            <v>27.742999999999999</v>
          </cell>
          <cell r="F1742">
            <v>27.74</v>
          </cell>
        </row>
        <row r="1743">
          <cell r="A1743" t="str">
            <v>001.17.17460</v>
          </cell>
          <cell r="B1743" t="str">
            <v>Fornecimento e substituição de reator duplo a.f.p./p.r. - 2x40 w</v>
          </cell>
          <cell r="C1743" t="str">
            <v>UN</v>
          </cell>
          <cell r="D1743">
            <v>1</v>
          </cell>
          <cell r="E1743">
            <v>40.893000000000001</v>
          </cell>
          <cell r="F1743">
            <v>40.89</v>
          </cell>
        </row>
        <row r="1744">
          <cell r="A1744" t="str">
            <v>001.17.17480</v>
          </cell>
          <cell r="B1744" t="str">
            <v>Fornecimento e substituição de lâmpada incandescente de 60 w</v>
          </cell>
          <cell r="C1744" t="str">
            <v>UN</v>
          </cell>
          <cell r="D1744">
            <v>1</v>
          </cell>
          <cell r="E1744">
            <v>2.0036999999999998</v>
          </cell>
          <cell r="F1744">
            <v>2</v>
          </cell>
        </row>
        <row r="1745">
          <cell r="A1745" t="str">
            <v>001.17.17500</v>
          </cell>
          <cell r="B1745" t="str">
            <v>Fornecimento e substituição de lâmpada incandescente de 100 w</v>
          </cell>
          <cell r="C1745" t="str">
            <v>UN</v>
          </cell>
          <cell r="D1745">
            <v>1</v>
          </cell>
          <cell r="E1745">
            <v>2.3237000000000001</v>
          </cell>
          <cell r="F1745">
            <v>2.3199999999999998</v>
          </cell>
        </row>
        <row r="1746">
          <cell r="A1746" t="str">
            <v>001.17.17520</v>
          </cell>
          <cell r="B1746" t="str">
            <v>Fornecimento e substituição de lâmpada fluorescente de 20 w</v>
          </cell>
          <cell r="C1746" t="str">
            <v>UN</v>
          </cell>
          <cell r="D1746">
            <v>1</v>
          </cell>
          <cell r="E1746">
            <v>4.4036999999999997</v>
          </cell>
          <cell r="F1746">
            <v>4.4000000000000004</v>
          </cell>
        </row>
        <row r="1747">
          <cell r="A1747" t="str">
            <v>001.17.17540</v>
          </cell>
          <cell r="B1747" t="str">
            <v>Fornecimento e substituição de lâmpada fluorescente de 40 w</v>
          </cell>
          <cell r="C1747" t="str">
            <v>UN</v>
          </cell>
          <cell r="D1747">
            <v>1</v>
          </cell>
          <cell r="E1747">
            <v>4.4036999999999997</v>
          </cell>
          <cell r="F1747">
            <v>4.4000000000000004</v>
          </cell>
        </row>
        <row r="1748">
          <cell r="A1748" t="str">
            <v>001.17.17560</v>
          </cell>
          <cell r="B1748" t="str">
            <v>Fornecimento e substituição de disjuntor monopolar de 15 a</v>
          </cell>
          <cell r="C1748" t="str">
            <v>UN</v>
          </cell>
          <cell r="D1748">
            <v>1</v>
          </cell>
          <cell r="E1748">
            <v>7.7445000000000004</v>
          </cell>
          <cell r="F1748">
            <v>7.74</v>
          </cell>
        </row>
        <row r="1749">
          <cell r="A1749" t="str">
            <v>001.17.17580</v>
          </cell>
          <cell r="B1749" t="str">
            <v>Fornecimento e substituição de disjuntor monopolar de 20 a</v>
          </cell>
          <cell r="C1749" t="str">
            <v>UN</v>
          </cell>
          <cell r="D1749">
            <v>1</v>
          </cell>
          <cell r="E1749">
            <v>7.7445000000000004</v>
          </cell>
          <cell r="F1749">
            <v>7.74</v>
          </cell>
        </row>
        <row r="1750">
          <cell r="A1750" t="str">
            <v>001.17.17600</v>
          </cell>
          <cell r="B1750" t="str">
            <v>Fornecimento e substituição de disjuntor monopolar de 30 a</v>
          </cell>
          <cell r="C1750" t="str">
            <v>UN</v>
          </cell>
          <cell r="D1750">
            <v>1</v>
          </cell>
          <cell r="E1750">
            <v>7.7445000000000004</v>
          </cell>
          <cell r="F1750">
            <v>7.74</v>
          </cell>
        </row>
        <row r="1751">
          <cell r="A1751" t="str">
            <v>001.17.17620</v>
          </cell>
          <cell r="B1751" t="str">
            <v>Fornecimento e substituição de disjuntor monopolar de 40 a</v>
          </cell>
          <cell r="C1751" t="str">
            <v>UN</v>
          </cell>
          <cell r="D1751">
            <v>1</v>
          </cell>
          <cell r="E1751">
            <v>10.5945</v>
          </cell>
          <cell r="F1751">
            <v>10.59</v>
          </cell>
        </row>
        <row r="1752">
          <cell r="A1752" t="str">
            <v>001.17.17640</v>
          </cell>
          <cell r="B1752" t="str">
            <v>Fornecimento e substituição de disjuntor monopolar de 50 a</v>
          </cell>
          <cell r="C1752" t="str">
            <v>UN</v>
          </cell>
          <cell r="D1752">
            <v>1</v>
          </cell>
          <cell r="E1752">
            <v>10.5945</v>
          </cell>
          <cell r="F1752">
            <v>10.59</v>
          </cell>
        </row>
        <row r="1753">
          <cell r="A1753" t="str">
            <v>001.17.17660</v>
          </cell>
          <cell r="B1753" t="str">
            <v>Fornecimento e substituição de disjuntor bipolar de 15 a</v>
          </cell>
          <cell r="C1753" t="str">
            <v>UN</v>
          </cell>
          <cell r="D1753">
            <v>1</v>
          </cell>
          <cell r="E1753">
            <v>34.939300000000003</v>
          </cell>
          <cell r="F1753">
            <v>34.93</v>
          </cell>
        </row>
        <row r="1754">
          <cell r="A1754" t="str">
            <v>001.17.17680</v>
          </cell>
          <cell r="B1754" t="str">
            <v>Fornecimento e substituição de disjuntor bipolar de 20 a</v>
          </cell>
          <cell r="C1754" t="str">
            <v>UN</v>
          </cell>
          <cell r="D1754">
            <v>1</v>
          </cell>
          <cell r="E1754">
            <v>34.939300000000003</v>
          </cell>
          <cell r="F1754">
            <v>34.93</v>
          </cell>
        </row>
        <row r="1755">
          <cell r="A1755" t="str">
            <v>001.17.17700</v>
          </cell>
          <cell r="B1755" t="str">
            <v>Fornecimento e substituição de disjuntor bipolar de 30 a</v>
          </cell>
          <cell r="C1755" t="str">
            <v>UN</v>
          </cell>
          <cell r="D1755">
            <v>1</v>
          </cell>
          <cell r="E1755">
            <v>34.939300000000003</v>
          </cell>
          <cell r="F1755">
            <v>34.93</v>
          </cell>
        </row>
        <row r="1756">
          <cell r="A1756" t="str">
            <v>001.17.17720</v>
          </cell>
          <cell r="B1756" t="str">
            <v>Fornecimento e substituição de disjuntor bipolar de 40 a</v>
          </cell>
          <cell r="C1756" t="str">
            <v>UN</v>
          </cell>
          <cell r="D1756">
            <v>1</v>
          </cell>
          <cell r="E1756">
            <v>34.939300000000003</v>
          </cell>
          <cell r="F1756">
            <v>34.93</v>
          </cell>
        </row>
        <row r="1757">
          <cell r="A1757" t="str">
            <v>001.17.17740</v>
          </cell>
          <cell r="B1757" t="str">
            <v>Fornecimento e substituição de disjuntor bipolar de 50 a</v>
          </cell>
          <cell r="C1757" t="str">
            <v>UN</v>
          </cell>
          <cell r="D1757">
            <v>1</v>
          </cell>
          <cell r="E1757">
            <v>34.939300000000003</v>
          </cell>
          <cell r="F1757">
            <v>34.93</v>
          </cell>
        </row>
        <row r="1758">
          <cell r="A1758" t="str">
            <v>001.17.17760</v>
          </cell>
          <cell r="B1758" t="str">
            <v>Fornecimento e substituição de disjuntor tripolar de 15 a</v>
          </cell>
          <cell r="C1758" t="str">
            <v>UN</v>
          </cell>
          <cell r="D1758">
            <v>1</v>
          </cell>
          <cell r="E1758">
            <v>41.530299999999997</v>
          </cell>
          <cell r="F1758">
            <v>41.53</v>
          </cell>
        </row>
        <row r="1759">
          <cell r="A1759" t="str">
            <v>001.17.17780</v>
          </cell>
          <cell r="B1759" t="str">
            <v>Fornecimento e substituição de disjuntor tripolar de 20 a</v>
          </cell>
          <cell r="C1759" t="str">
            <v>UN</v>
          </cell>
          <cell r="D1759">
            <v>1</v>
          </cell>
          <cell r="E1759">
            <v>41.530299999999997</v>
          </cell>
          <cell r="F1759">
            <v>41.53</v>
          </cell>
        </row>
        <row r="1760">
          <cell r="A1760" t="str">
            <v>001.17.17800</v>
          </cell>
          <cell r="B1760" t="str">
            <v>Fornecimento e substituição de disjuntor tripolar de 30 a</v>
          </cell>
          <cell r="C1760" t="str">
            <v>UN</v>
          </cell>
          <cell r="D1760">
            <v>1</v>
          </cell>
          <cell r="E1760">
            <v>40.506599999999999</v>
          </cell>
          <cell r="F1760">
            <v>40.5</v>
          </cell>
        </row>
        <row r="1761">
          <cell r="A1761" t="str">
            <v>001.17.17820</v>
          </cell>
          <cell r="B1761" t="str">
            <v>Fornecimento e substituição de disjuntor tripolar de 40 a</v>
          </cell>
          <cell r="C1761" t="str">
            <v>UN</v>
          </cell>
          <cell r="D1761">
            <v>1</v>
          </cell>
          <cell r="E1761">
            <v>41.530299999999997</v>
          </cell>
          <cell r="F1761">
            <v>41.53</v>
          </cell>
        </row>
        <row r="1762">
          <cell r="A1762" t="str">
            <v>001.17.17840</v>
          </cell>
          <cell r="B1762" t="str">
            <v>Fornecimento e substituição de disjuntor tripolar de 50 a</v>
          </cell>
          <cell r="C1762" t="str">
            <v>UN</v>
          </cell>
          <cell r="D1762">
            <v>1</v>
          </cell>
          <cell r="E1762">
            <v>41.530299999999997</v>
          </cell>
          <cell r="F1762">
            <v>41.53</v>
          </cell>
        </row>
        <row r="1763">
          <cell r="A1763" t="str">
            <v>001.17.17860</v>
          </cell>
          <cell r="B1763" t="str">
            <v>Fornecimento e substituição de disjuntor tripolar de 70 a</v>
          </cell>
          <cell r="C1763" t="str">
            <v>UN</v>
          </cell>
          <cell r="D1763">
            <v>1</v>
          </cell>
          <cell r="E1763">
            <v>77.160300000000007</v>
          </cell>
          <cell r="F1763">
            <v>77.16</v>
          </cell>
        </row>
        <row r="1764">
          <cell r="A1764" t="str">
            <v>001.17.17880</v>
          </cell>
          <cell r="B1764" t="str">
            <v>Fornecimento e substituição de disjuntor tripolar de 90 a</v>
          </cell>
          <cell r="C1764" t="str">
            <v>UN</v>
          </cell>
          <cell r="D1764">
            <v>1</v>
          </cell>
          <cell r="E1764">
            <v>77.160300000000007</v>
          </cell>
          <cell r="F1764">
            <v>77.16</v>
          </cell>
        </row>
        <row r="1765">
          <cell r="A1765" t="str">
            <v>001.17.17900</v>
          </cell>
          <cell r="B1765" t="str">
            <v>Fornecimento e substituição de disjuntor tripolar de 100 a</v>
          </cell>
          <cell r="C1765" t="str">
            <v>UN</v>
          </cell>
          <cell r="D1765">
            <v>1</v>
          </cell>
          <cell r="E1765">
            <v>77.160300000000007</v>
          </cell>
          <cell r="F1765">
            <v>77.16</v>
          </cell>
        </row>
        <row r="1766">
          <cell r="A1766" t="str">
            <v>001.18</v>
          </cell>
          <cell r="B1766" t="str">
            <v>INSTALAÇÕES HIDRO-SANITÁRIAS E INCÊNDIO</v>
          </cell>
          <cell r="E1766">
            <v>88951.992199999993</v>
          </cell>
        </row>
        <row r="1767">
          <cell r="A1767" t="str">
            <v>001.18.00020</v>
          </cell>
          <cell r="B1767" t="str">
            <v>Fornecimento e instalação de tubos de pvc rígido tigre serie a t abela ii com juntas rosqueáveis em barras de 6 m com diâmetro 6.00 pol</v>
          </cell>
          <cell r="C1767" t="str">
            <v>ML</v>
          </cell>
          <cell r="D1767">
            <v>1</v>
          </cell>
          <cell r="E1767">
            <v>44.3142</v>
          </cell>
          <cell r="F1767">
            <v>44.31</v>
          </cell>
        </row>
        <row r="1768">
          <cell r="A1768" t="str">
            <v>001.18.00040</v>
          </cell>
          <cell r="B1768" t="str">
            <v>Fornecimento e instalação de tubos de pvc rígido tigre serie a t abela ii com juntas rosqueáveis em barras de 6 m com diâmetro 4.00 pol</v>
          </cell>
          <cell r="C1768" t="str">
            <v>ML</v>
          </cell>
          <cell r="D1768">
            <v>1</v>
          </cell>
          <cell r="E1768">
            <v>36.960099999999997</v>
          </cell>
          <cell r="F1768">
            <v>36.96</v>
          </cell>
        </row>
        <row r="1769">
          <cell r="A1769" t="str">
            <v>001.18.00060</v>
          </cell>
          <cell r="B1769" t="str">
            <v>Fornecimento e instalação de tubos de pvc rígido tigre serie a t abela ii com juntas rosqueáveis em barras de 6 m com diâmetro 3.00 pol</v>
          </cell>
          <cell r="C1769" t="str">
            <v>ML</v>
          </cell>
          <cell r="D1769">
            <v>1</v>
          </cell>
          <cell r="E1769">
            <v>30.039200000000001</v>
          </cell>
          <cell r="F1769">
            <v>30.03</v>
          </cell>
        </row>
        <row r="1770">
          <cell r="A1770" t="str">
            <v>001.18.00080</v>
          </cell>
          <cell r="B1770" t="str">
            <v>Fornecimento e instalação de tubos de pvc rígido tigre serie a t abela ii com juntas rosqueáveis em barras de 6 m com diâmetro 2.5 pol</v>
          </cell>
          <cell r="C1770" t="str">
            <v>ML</v>
          </cell>
          <cell r="D1770">
            <v>1</v>
          </cell>
          <cell r="E1770">
            <v>33.159100000000002</v>
          </cell>
          <cell r="F1770">
            <v>33.15</v>
          </cell>
        </row>
        <row r="1771">
          <cell r="A1771" t="str">
            <v>001.18.00100</v>
          </cell>
          <cell r="B1771" t="str">
            <v>Fornecimento e instalação de tubos de pvc rígido tigre serie a t abela ii com juntas rosqueáveis em barras de 6 m com diâmetro 2.00 pol</v>
          </cell>
          <cell r="C1771" t="str">
            <v>ML</v>
          </cell>
          <cell r="D1771">
            <v>1</v>
          </cell>
          <cell r="E1771">
            <v>14.2715</v>
          </cell>
          <cell r="F1771">
            <v>14.27</v>
          </cell>
        </row>
        <row r="1772">
          <cell r="A1772" t="str">
            <v>001.18.00120</v>
          </cell>
          <cell r="B1772" t="str">
            <v>Fornecimento e instalação de tubos de pvc rígido tigre serie a t abela ii com juntas rosqueáveis em barras de 6 m com diâmetro 1.50 pol</v>
          </cell>
          <cell r="C1772" t="str">
            <v>ML</v>
          </cell>
          <cell r="D1772">
            <v>1</v>
          </cell>
          <cell r="E1772">
            <v>10.712999999999999</v>
          </cell>
          <cell r="F1772">
            <v>10.71</v>
          </cell>
        </row>
        <row r="1773">
          <cell r="A1773" t="str">
            <v>001.18.00140</v>
          </cell>
          <cell r="B1773" t="str">
            <v>Fornecimento e instalação de tubos de pvc rígido tigre serie a t abela ii com juntas rosqueáveis em barras de 6 m com diâmetro 11/4 pol</v>
          </cell>
          <cell r="C1773" t="str">
            <v>ML</v>
          </cell>
          <cell r="D1773">
            <v>1</v>
          </cell>
          <cell r="E1773">
            <v>10.098599999999999</v>
          </cell>
          <cell r="F1773">
            <v>10.09</v>
          </cell>
        </row>
        <row r="1774">
          <cell r="A1774" t="str">
            <v>001.18.00160</v>
          </cell>
          <cell r="B1774" t="str">
            <v>Fornecimento e instalação de tubos de pvc rígido tigre serie a t abela ii com juntas rosqueáveis em barras de 6 m com diâmetro 1.00 pol</v>
          </cell>
          <cell r="C1774" t="str">
            <v>ML</v>
          </cell>
          <cell r="D1774">
            <v>1</v>
          </cell>
          <cell r="E1774">
            <v>7.6509</v>
          </cell>
          <cell r="F1774">
            <v>7.65</v>
          </cell>
        </row>
        <row r="1775">
          <cell r="A1775" t="str">
            <v>001.18.00180</v>
          </cell>
          <cell r="B1775" t="str">
            <v>Fornecimento e instalação de tubos de pvc rígido tigre serie a t abela ii com juntas rosqueáveis em barras de 6 m com diâmetro 3/4 pol</v>
          </cell>
          <cell r="C1775" t="str">
            <v>ML</v>
          </cell>
          <cell r="D1775">
            <v>1</v>
          </cell>
          <cell r="E1775">
            <v>3.7606999999999999</v>
          </cell>
          <cell r="F1775">
            <v>3.76</v>
          </cell>
        </row>
        <row r="1776">
          <cell r="A1776" t="str">
            <v>001.18.00200</v>
          </cell>
          <cell r="B1776" t="str">
            <v>Fornecimento e instalação de tubos de pvc rígido tigre serie a t abela ii com juntas rosqueáveis em barras de 6 m com diâmetro 1/2 pol</v>
          </cell>
          <cell r="C1776" t="str">
            <v>ML</v>
          </cell>
          <cell r="D1776">
            <v>1</v>
          </cell>
          <cell r="E1776">
            <v>3.9070999999999998</v>
          </cell>
          <cell r="F1776">
            <v>3.9</v>
          </cell>
        </row>
        <row r="1777">
          <cell r="A1777" t="str">
            <v>001.18.00220</v>
          </cell>
          <cell r="B1777" t="str">
            <v>Tubo de pvc rígido soldável marrom em barra de 6 m diâmetro 110mm (4) pol</v>
          </cell>
          <cell r="C1777" t="str">
            <v>M</v>
          </cell>
          <cell r="D1777">
            <v>1</v>
          </cell>
          <cell r="E1777">
            <v>31.852799999999998</v>
          </cell>
          <cell r="F1777">
            <v>31.85</v>
          </cell>
        </row>
        <row r="1778">
          <cell r="A1778" t="str">
            <v>001.18.00240</v>
          </cell>
          <cell r="B1778" t="str">
            <v>Tubo de pvc rígido soldável marrom em barra de 6 m diâmetro 85mm (3) pol</v>
          </cell>
          <cell r="C1778" t="str">
            <v>M</v>
          </cell>
          <cell r="D1778">
            <v>1</v>
          </cell>
          <cell r="E1778">
            <v>27.000699999999998</v>
          </cell>
          <cell r="F1778">
            <v>27</v>
          </cell>
        </row>
        <row r="1779">
          <cell r="A1779" t="str">
            <v>001.18.00260</v>
          </cell>
          <cell r="B1779" t="str">
            <v>Tubo de pvc rígido soldável marrom em barra de 6 m diâmetro 75mm (2.5) pol</v>
          </cell>
          <cell r="C1779" t="str">
            <v>M</v>
          </cell>
          <cell r="D1779">
            <v>1</v>
          </cell>
          <cell r="E1779">
            <v>20.307600000000001</v>
          </cell>
          <cell r="F1779">
            <v>20.3</v>
          </cell>
        </row>
        <row r="1780">
          <cell r="A1780" t="str">
            <v>001.18.00280</v>
          </cell>
          <cell r="B1780" t="str">
            <v>Tubo de pvc rígido soldável marrom em barra de 6 m diâmetro 60mm (2) pl</v>
          </cell>
          <cell r="C1780" t="str">
            <v>M</v>
          </cell>
          <cell r="D1780">
            <v>1</v>
          </cell>
          <cell r="E1780">
            <v>14.248200000000001</v>
          </cell>
          <cell r="F1780">
            <v>14.24</v>
          </cell>
        </row>
        <row r="1781">
          <cell r="A1781" t="str">
            <v>001.18.00300</v>
          </cell>
          <cell r="B1781" t="str">
            <v>Tubo de pvc rígido soldável marrom em barra de 6 m diâmetro 50mm (1.5) pol</v>
          </cell>
          <cell r="C1781" t="str">
            <v>M</v>
          </cell>
          <cell r="D1781">
            <v>1</v>
          </cell>
          <cell r="E1781">
            <v>7.4724000000000004</v>
          </cell>
          <cell r="F1781">
            <v>7.47</v>
          </cell>
        </row>
        <row r="1782">
          <cell r="A1782" t="str">
            <v>001.18.00320</v>
          </cell>
          <cell r="B1782" t="str">
            <v>Tubo de pvc rígido soldável marrom em barra de 6 m diâmetro 40mm (1.1/4) pol</v>
          </cell>
          <cell r="C1782" t="str">
            <v>M</v>
          </cell>
          <cell r="D1782">
            <v>1</v>
          </cell>
          <cell r="E1782">
            <v>7.0473999999999997</v>
          </cell>
          <cell r="F1782">
            <v>7.04</v>
          </cell>
        </row>
        <row r="1783">
          <cell r="A1783" t="str">
            <v>001.18.00340</v>
          </cell>
          <cell r="B1783" t="str">
            <v>Tubo de pvc rígido soldável marrom em barra de 6 m diâmetro 32mm (1) pol</v>
          </cell>
          <cell r="C1783" t="str">
            <v>M</v>
          </cell>
          <cell r="D1783">
            <v>1</v>
          </cell>
          <cell r="E1783">
            <v>5.3955000000000002</v>
          </cell>
          <cell r="F1783">
            <v>5.39</v>
          </cell>
        </row>
        <row r="1784">
          <cell r="A1784" t="str">
            <v>001.18.00360</v>
          </cell>
          <cell r="B1784" t="str">
            <v>Tubo de pvc rígido sodável marrom em barra de 6 m diâmetro 25mm (3/4) pol</v>
          </cell>
          <cell r="C1784" t="str">
            <v>M</v>
          </cell>
          <cell r="D1784">
            <v>1</v>
          </cell>
          <cell r="E1784">
            <v>2.3252999999999999</v>
          </cell>
          <cell r="F1784">
            <v>2.3199999999999998</v>
          </cell>
        </row>
        <row r="1785">
          <cell r="A1785" t="str">
            <v>001.18.00380</v>
          </cell>
          <cell r="B1785" t="str">
            <v>Tubo de pvc rígido soldável marrom em barra de 6 m diâmetro 20mm (1/2) pol</v>
          </cell>
          <cell r="C1785" t="str">
            <v>M</v>
          </cell>
          <cell r="D1785">
            <v>1</v>
          </cell>
          <cell r="E1785">
            <v>2.0569000000000002</v>
          </cell>
          <cell r="F1785">
            <v>2.0499999999999998</v>
          </cell>
        </row>
        <row r="1786">
          <cell r="A1786" t="str">
            <v>001.18.00400</v>
          </cell>
          <cell r="B1786" t="str">
            <v>Tubos de ferro galvanizado em barra de 6 m diâmetro 4 pol</v>
          </cell>
          <cell r="C1786" t="str">
            <v>ML</v>
          </cell>
          <cell r="D1786">
            <v>1</v>
          </cell>
          <cell r="E1786">
            <v>69.350800000000007</v>
          </cell>
          <cell r="F1786">
            <v>69.349999999999994</v>
          </cell>
        </row>
        <row r="1787">
          <cell r="A1787" t="str">
            <v>001.18.00420</v>
          </cell>
          <cell r="B1787" t="str">
            <v>Tubos de ferro galvanizado em barra de 6 m diâmetro 3 pol</v>
          </cell>
          <cell r="C1787" t="str">
            <v>ML</v>
          </cell>
          <cell r="D1787">
            <v>1</v>
          </cell>
          <cell r="E1787">
            <v>50.524799999999999</v>
          </cell>
          <cell r="F1787">
            <v>50.52</v>
          </cell>
        </row>
        <row r="1788">
          <cell r="A1788" t="str">
            <v>001.18.00440</v>
          </cell>
          <cell r="B1788" t="str">
            <v>Tubos de ferro galvanizado em barra de 6 m diâmetro 2.5 pol</v>
          </cell>
          <cell r="C1788" t="str">
            <v>ML</v>
          </cell>
          <cell r="D1788">
            <v>1</v>
          </cell>
          <cell r="E1788">
            <v>42.185099999999998</v>
          </cell>
          <cell r="F1788">
            <v>42.18</v>
          </cell>
        </row>
        <row r="1789">
          <cell r="A1789" t="str">
            <v>001.18.00460</v>
          </cell>
          <cell r="B1789" t="str">
            <v>Tubos de ferro galvanizado em barra de 6 m diâmetro 2 pol</v>
          </cell>
          <cell r="C1789" t="str">
            <v>ML</v>
          </cell>
          <cell r="D1789">
            <v>1</v>
          </cell>
          <cell r="E1789">
            <v>30.9436</v>
          </cell>
          <cell r="F1789">
            <v>30.94</v>
          </cell>
        </row>
        <row r="1790">
          <cell r="A1790" t="str">
            <v>001.18.00480</v>
          </cell>
          <cell r="B1790" t="str">
            <v>Tubos de ferro galvanizado em barra de 6 m diâmetro 1.5 pol</v>
          </cell>
          <cell r="C1790" t="str">
            <v>ML</v>
          </cell>
          <cell r="D1790">
            <v>1</v>
          </cell>
          <cell r="E1790">
            <v>25.4129</v>
          </cell>
          <cell r="F1790">
            <v>25.41</v>
          </cell>
        </row>
        <row r="1791">
          <cell r="A1791" t="str">
            <v>001.18.00500</v>
          </cell>
          <cell r="B1791" t="str">
            <v>Tubos de ferro galvanizado em barra de 6 m diâmetro 1 1/4 pol</v>
          </cell>
          <cell r="C1791" t="str">
            <v>ML</v>
          </cell>
          <cell r="D1791">
            <v>1</v>
          </cell>
          <cell r="E1791">
            <v>19.528700000000001</v>
          </cell>
          <cell r="F1791">
            <v>19.52</v>
          </cell>
        </row>
        <row r="1792">
          <cell r="A1792" t="str">
            <v>001.18.00520</v>
          </cell>
          <cell r="B1792" t="str">
            <v>Tubos de ferro galvanizado em barra de 6 m diâmetro 1 pol</v>
          </cell>
          <cell r="C1792" t="str">
            <v>ML</v>
          </cell>
          <cell r="D1792">
            <v>1</v>
          </cell>
          <cell r="E1792">
            <v>14.5716</v>
          </cell>
          <cell r="F1792">
            <v>14.57</v>
          </cell>
        </row>
        <row r="1793">
          <cell r="A1793" t="str">
            <v>001.18.00540</v>
          </cell>
          <cell r="B1793" t="str">
            <v>Tubos de ferro galvanizado em barra de 6 m diâmetro 3/4 pol</v>
          </cell>
          <cell r="C1793" t="str">
            <v>ML</v>
          </cell>
          <cell r="D1793">
            <v>1</v>
          </cell>
          <cell r="E1793">
            <v>10.8215</v>
          </cell>
          <cell r="F1793">
            <v>10.82</v>
          </cell>
        </row>
        <row r="1794">
          <cell r="A1794" t="str">
            <v>001.18.00560</v>
          </cell>
          <cell r="B1794" t="str">
            <v>Tubos de ferro galvanizado em barra de 6 m diâmetro 1/2 pol</v>
          </cell>
          <cell r="C1794" t="str">
            <v>ML</v>
          </cell>
          <cell r="D1794">
            <v>1</v>
          </cell>
          <cell r="E1794">
            <v>8.5815999999999999</v>
          </cell>
          <cell r="F1794">
            <v>8.58</v>
          </cell>
        </row>
        <row r="1795">
          <cell r="A1795" t="str">
            <v>001.18.00580</v>
          </cell>
          <cell r="B1795" t="str">
            <v>Abertura e enchimento de rasgos na alvenaria para passagem de canalização diâmetro 1/2 à 1 pol</v>
          </cell>
          <cell r="C1795" t="str">
            <v>ML</v>
          </cell>
          <cell r="D1795">
            <v>1</v>
          </cell>
          <cell r="E1795">
            <v>2.9767000000000001</v>
          </cell>
          <cell r="F1795">
            <v>2.97</v>
          </cell>
        </row>
        <row r="1796">
          <cell r="A1796" t="str">
            <v>001.18.00600</v>
          </cell>
          <cell r="B1796" t="str">
            <v>Abertura e enchimento de rasgos na alvenaria para passagem de canalização diâmetro 1 1/4 à 2 pol</v>
          </cell>
          <cell r="C1796" t="str">
            <v>ML</v>
          </cell>
          <cell r="D1796">
            <v>1</v>
          </cell>
          <cell r="E1796">
            <v>4.4222999999999999</v>
          </cell>
          <cell r="F1796">
            <v>4.42</v>
          </cell>
        </row>
        <row r="1797">
          <cell r="A1797" t="str">
            <v>001.18.00620</v>
          </cell>
          <cell r="B1797" t="str">
            <v>Abertura e enchimento de rasgos na alvenaria para passagem de canalização diâmetro 2.5 à 4 pol</v>
          </cell>
          <cell r="C1797" t="str">
            <v>ML</v>
          </cell>
          <cell r="D1797">
            <v>1</v>
          </cell>
          <cell r="E1797">
            <v>6.6608000000000001</v>
          </cell>
          <cell r="F1797">
            <v>6.66</v>
          </cell>
        </row>
        <row r="1798">
          <cell r="A1798" t="str">
            <v>001.18.00640</v>
          </cell>
          <cell r="B1798" t="str">
            <v>Abertura e enchimento de rasgos no concreto para passagem de canalização diâmetro de 1/2 à 1 pol</v>
          </cell>
          <cell r="C1798" t="str">
            <v>ML</v>
          </cell>
          <cell r="D1798">
            <v>1</v>
          </cell>
          <cell r="E1798">
            <v>5.7542999999999997</v>
          </cell>
          <cell r="F1798">
            <v>5.75</v>
          </cell>
        </row>
        <row r="1799">
          <cell r="A1799" t="str">
            <v>001.18.00660</v>
          </cell>
          <cell r="B1799" t="str">
            <v>Abertura e enchimento de rasgos no concreto para passagem de canalização diâmetro 1 1/4 à 2 pol</v>
          </cell>
          <cell r="C1799" t="str">
            <v>ML</v>
          </cell>
          <cell r="D1799">
            <v>1</v>
          </cell>
          <cell r="E1799">
            <v>8.6121999999999996</v>
          </cell>
          <cell r="F1799">
            <v>8.61</v>
          </cell>
        </row>
        <row r="1800">
          <cell r="A1800" t="str">
            <v>001.18.00680</v>
          </cell>
          <cell r="B1800" t="str">
            <v>Abertura e enchimento de rasgos no concreto para passagem de canalização diâmetro 2 1/2 à 4 pol</v>
          </cell>
          <cell r="C1800" t="str">
            <v>ML</v>
          </cell>
          <cell r="D1800">
            <v>1</v>
          </cell>
          <cell r="E1800">
            <v>13.481</v>
          </cell>
          <cell r="F1800">
            <v>13.48</v>
          </cell>
        </row>
        <row r="1801">
          <cell r="A1801" t="str">
            <v>001.18.00700</v>
          </cell>
          <cell r="B1801" t="str">
            <v>Joelho 90º de pvc rígido para tubo de pvc rosqueável marca tigre 4 pol</v>
          </cell>
          <cell r="C1801" t="str">
            <v>UN</v>
          </cell>
          <cell r="D1801">
            <v>1</v>
          </cell>
          <cell r="E1801">
            <v>40.6464</v>
          </cell>
          <cell r="F1801">
            <v>40.64</v>
          </cell>
        </row>
        <row r="1802">
          <cell r="A1802" t="str">
            <v>001.18.00720</v>
          </cell>
          <cell r="B1802" t="str">
            <v>Joelho 90º de pvc rígido para tubo de pvc rosqueável marca tigre 3 pol</v>
          </cell>
          <cell r="C1802" t="str">
            <v>UN</v>
          </cell>
          <cell r="D1802">
            <v>1</v>
          </cell>
          <cell r="E1802">
            <v>21.617599999999999</v>
          </cell>
          <cell r="F1802">
            <v>21.61</v>
          </cell>
        </row>
        <row r="1803">
          <cell r="A1803" t="str">
            <v>001.18.00740</v>
          </cell>
          <cell r="B1803" t="str">
            <v>Joelho 90º de pvc rígido para tubo de pvc rosqueável marca tigre 2 1/2 pol</v>
          </cell>
          <cell r="C1803" t="str">
            <v>UN</v>
          </cell>
          <cell r="D1803">
            <v>1</v>
          </cell>
          <cell r="E1803">
            <v>14.2576</v>
          </cell>
          <cell r="F1803">
            <v>14.25</v>
          </cell>
        </row>
        <row r="1804">
          <cell r="A1804" t="str">
            <v>001.18.00760</v>
          </cell>
          <cell r="B1804" t="str">
            <v>Joelho 90º de pvc rígido para tubo de pvc rosqueável marca tigre 2 pol</v>
          </cell>
          <cell r="C1804" t="str">
            <v>UN</v>
          </cell>
          <cell r="D1804">
            <v>1</v>
          </cell>
          <cell r="E1804">
            <v>12.7761</v>
          </cell>
          <cell r="F1804">
            <v>12.77</v>
          </cell>
        </row>
        <row r="1805">
          <cell r="A1805" t="str">
            <v>001.18.00780</v>
          </cell>
          <cell r="B1805" t="str">
            <v>Joelho 90º de pvc rígido para tubo de pvc rosqueável marca tigre 1 1/2 pol</v>
          </cell>
          <cell r="C1805" t="str">
            <v>UN</v>
          </cell>
          <cell r="D1805">
            <v>1</v>
          </cell>
          <cell r="E1805">
            <v>6.8261000000000003</v>
          </cell>
          <cell r="F1805">
            <v>6.82</v>
          </cell>
        </row>
        <row r="1806">
          <cell r="A1806" t="str">
            <v>001.18.00800</v>
          </cell>
          <cell r="B1806" t="str">
            <v>Joelho 90º de pvc rígido para tubo de pvc rosqueável marca tigre 1 1/4 pol</v>
          </cell>
          <cell r="C1806" t="str">
            <v>UN</v>
          </cell>
          <cell r="D1806">
            <v>1</v>
          </cell>
          <cell r="E1806">
            <v>6.5361000000000002</v>
          </cell>
          <cell r="F1806">
            <v>6.53</v>
          </cell>
        </row>
        <row r="1807">
          <cell r="A1807" t="str">
            <v>001.18.00820</v>
          </cell>
          <cell r="B1807" t="str">
            <v>Joelho 90° de pvc rígido para tubo de pvc rosqueável marca tigre 1 pol</v>
          </cell>
          <cell r="C1807" t="str">
            <v>UN</v>
          </cell>
          <cell r="D1807">
            <v>1</v>
          </cell>
          <cell r="E1807">
            <v>3.3527</v>
          </cell>
          <cell r="F1807">
            <v>3.35</v>
          </cell>
        </row>
        <row r="1808">
          <cell r="A1808" t="str">
            <v>001.18.00840</v>
          </cell>
          <cell r="B1808" t="str">
            <v>Joelho 90º de pvc rígido para tubo de pvc rosqueável marca tigre 3/4 pol</v>
          </cell>
          <cell r="C1808" t="str">
            <v>UN</v>
          </cell>
          <cell r="D1808">
            <v>1</v>
          </cell>
          <cell r="E1808">
            <v>2.6726999999999999</v>
          </cell>
          <cell r="F1808">
            <v>2.67</v>
          </cell>
        </row>
        <row r="1809">
          <cell r="A1809" t="str">
            <v>001.18.00860</v>
          </cell>
          <cell r="B1809" t="str">
            <v>Joelho 90º de pvc rígido para tubo de pvc rosqueável marca tigre 1/2 pol</v>
          </cell>
          <cell r="C1809" t="str">
            <v>UN</v>
          </cell>
          <cell r="D1809">
            <v>1</v>
          </cell>
          <cell r="E1809">
            <v>2.4826999999999999</v>
          </cell>
          <cell r="F1809">
            <v>2.48</v>
          </cell>
        </row>
        <row r="1810">
          <cell r="A1810" t="str">
            <v>001.18.00880</v>
          </cell>
          <cell r="B1810" t="str">
            <v>Joelho 45º de pvc rígido para tubo de pvc rosqueável marca tigre 4 pol</v>
          </cell>
          <cell r="C1810" t="str">
            <v>UN</v>
          </cell>
          <cell r="D1810">
            <v>1</v>
          </cell>
          <cell r="E1810">
            <v>46.7164</v>
          </cell>
          <cell r="F1810">
            <v>46.71</v>
          </cell>
        </row>
        <row r="1811">
          <cell r="A1811" t="str">
            <v>001.18.00900</v>
          </cell>
          <cell r="B1811" t="str">
            <v>Joelho 45º de pvc rígido para tubo de pvc rosqueável marca tigre 3 pol</v>
          </cell>
          <cell r="C1811" t="str">
            <v>UN</v>
          </cell>
          <cell r="D1811">
            <v>1</v>
          </cell>
          <cell r="E1811">
            <v>11.9076</v>
          </cell>
          <cell r="F1811">
            <v>11.9</v>
          </cell>
        </row>
        <row r="1812">
          <cell r="A1812" t="str">
            <v>001.18.00920</v>
          </cell>
          <cell r="B1812" t="str">
            <v>Joelho 45º de pvc rígido para tubo de pvc rosqueável marca tigre 2 1/2 pol</v>
          </cell>
          <cell r="C1812" t="str">
            <v>UN</v>
          </cell>
          <cell r="D1812">
            <v>1</v>
          </cell>
          <cell r="E1812">
            <v>9.6576000000000004</v>
          </cell>
          <cell r="F1812">
            <v>9.65</v>
          </cell>
        </row>
        <row r="1813">
          <cell r="A1813" t="str">
            <v>001.18.00940</v>
          </cell>
          <cell r="B1813" t="str">
            <v>Joelho 45º de pvc rígido para tubos de pvc rosqueável marca tigre 2 pol</v>
          </cell>
          <cell r="C1813" t="str">
            <v>UN</v>
          </cell>
          <cell r="D1813">
            <v>1</v>
          </cell>
          <cell r="E1813">
            <v>7.4661</v>
          </cell>
          <cell r="F1813">
            <v>7.46</v>
          </cell>
        </row>
        <row r="1814">
          <cell r="A1814" t="str">
            <v>001.18.00960</v>
          </cell>
          <cell r="B1814" t="str">
            <v>Joelho 45º de pvc rígido para tubos de pvc rosqueável marca tigre 1 1/2 pol</v>
          </cell>
          <cell r="C1814" t="str">
            <v>UN</v>
          </cell>
          <cell r="D1814">
            <v>1</v>
          </cell>
          <cell r="E1814">
            <v>5.4260999999999999</v>
          </cell>
          <cell r="F1814">
            <v>5.42</v>
          </cell>
        </row>
        <row r="1815">
          <cell r="A1815" t="str">
            <v>001.18.00980</v>
          </cell>
          <cell r="B1815" t="str">
            <v>Joelho 45º de pvc rígido para tubos de pvc rosqueável marca tigre 1 1/4 pol</v>
          </cell>
          <cell r="C1815" t="str">
            <v>UN</v>
          </cell>
          <cell r="D1815">
            <v>1</v>
          </cell>
          <cell r="E1815">
            <v>4.7361000000000004</v>
          </cell>
          <cell r="F1815">
            <v>4.7300000000000004</v>
          </cell>
        </row>
        <row r="1816">
          <cell r="A1816" t="str">
            <v>001.18.01000</v>
          </cell>
          <cell r="B1816" t="str">
            <v>Joelho 45º de pvc rígido para tubos de pvc rosqueável marca tigre 1 pol</v>
          </cell>
          <cell r="C1816" t="str">
            <v>UN</v>
          </cell>
          <cell r="D1816">
            <v>1</v>
          </cell>
          <cell r="E1816">
            <v>5.2126999999999999</v>
          </cell>
          <cell r="F1816">
            <v>5.21</v>
          </cell>
        </row>
        <row r="1817">
          <cell r="A1817" t="str">
            <v>001.18.01020</v>
          </cell>
          <cell r="B1817" t="str">
            <v>Joelho 45º de pvc rígido para tubos de pvc rosqueável marca tigre 3/4 pol</v>
          </cell>
          <cell r="C1817" t="str">
            <v>UN</v>
          </cell>
          <cell r="D1817">
            <v>1</v>
          </cell>
          <cell r="E1817">
            <v>3.0026999999999999</v>
          </cell>
          <cell r="F1817">
            <v>3</v>
          </cell>
        </row>
        <row r="1818">
          <cell r="A1818" t="str">
            <v>001.18.01040</v>
          </cell>
          <cell r="B1818" t="str">
            <v>Joelho 45º de pvc rígido para tubos de pvc rosqueável marca tigre 1/2 pol</v>
          </cell>
          <cell r="C1818" t="str">
            <v>UN</v>
          </cell>
          <cell r="D1818">
            <v>1</v>
          </cell>
          <cell r="E1818">
            <v>2.7726999999999999</v>
          </cell>
          <cell r="F1818">
            <v>2.77</v>
          </cell>
        </row>
        <row r="1819">
          <cell r="A1819" t="str">
            <v>001.18.01060</v>
          </cell>
          <cell r="B1819" t="str">
            <v>Joelho 90º com redução de pvc rígido para tubos de pvc rosqueável marca tigre 1x3/4 pol</v>
          </cell>
          <cell r="C1819" t="str">
            <v>UN</v>
          </cell>
          <cell r="D1819">
            <v>1</v>
          </cell>
          <cell r="E1819">
            <v>1.8427</v>
          </cell>
          <cell r="F1819">
            <v>1.84</v>
          </cell>
        </row>
        <row r="1820">
          <cell r="A1820" t="str">
            <v>001.18.01080</v>
          </cell>
          <cell r="B1820" t="str">
            <v>Joelho 90º com redução de pvc rígido para tubos de pvc rosqueável marca tigre 3/4x1/2 pol</v>
          </cell>
          <cell r="C1820" t="str">
            <v>UN</v>
          </cell>
          <cell r="D1820">
            <v>1</v>
          </cell>
          <cell r="E1820">
            <v>2.5926999999999998</v>
          </cell>
          <cell r="F1820">
            <v>2.59</v>
          </cell>
        </row>
        <row r="1821">
          <cell r="A1821" t="str">
            <v>001.18.01100</v>
          </cell>
          <cell r="B1821" t="str">
            <v>Tee 90º  de pvc rígido para tubos de pvc rosqueável marca tigre 4 pol</v>
          </cell>
          <cell r="C1821" t="str">
            <v>UN</v>
          </cell>
          <cell r="D1821">
            <v>1</v>
          </cell>
          <cell r="E1821">
            <v>51.910299999999999</v>
          </cell>
          <cell r="F1821">
            <v>51.91</v>
          </cell>
        </row>
        <row r="1822">
          <cell r="A1822" t="str">
            <v>001.18.01120</v>
          </cell>
          <cell r="B1822" t="str">
            <v>Tee 90º  de pvc rígido para tubos de pvc rosqueável marca tigre 3 pol</v>
          </cell>
          <cell r="C1822" t="str">
            <v>UN</v>
          </cell>
          <cell r="D1822">
            <v>1</v>
          </cell>
          <cell r="E1822">
            <v>23.3064</v>
          </cell>
          <cell r="F1822">
            <v>23.3</v>
          </cell>
        </row>
        <row r="1823">
          <cell r="A1823" t="str">
            <v>001.18.01140</v>
          </cell>
          <cell r="B1823" t="str">
            <v>Tee 90º  de pvc rígido para tubos de pvc rosqueável marca tigre 2 1/2 pol</v>
          </cell>
          <cell r="C1823" t="str">
            <v>UN</v>
          </cell>
          <cell r="D1823">
            <v>1</v>
          </cell>
          <cell r="E1823">
            <v>16.546399999999998</v>
          </cell>
          <cell r="F1823">
            <v>16.54</v>
          </cell>
        </row>
        <row r="1824">
          <cell r="A1824" t="str">
            <v>001.18.01160</v>
          </cell>
          <cell r="B1824" t="str">
            <v>Tee 90º  de pvc rígido para tubos de pvc rosqueável marca tigre 2 pol</v>
          </cell>
          <cell r="C1824" t="str">
            <v>UN</v>
          </cell>
          <cell r="D1824">
            <v>1</v>
          </cell>
          <cell r="E1824">
            <v>16.121099999999998</v>
          </cell>
          <cell r="F1824">
            <v>16.12</v>
          </cell>
        </row>
        <row r="1825">
          <cell r="A1825" t="str">
            <v>001.18.01180</v>
          </cell>
          <cell r="B1825" t="str">
            <v>Tee 90º de pvc rígido para tubos de pvc rosqueável marca tigre 1 1/2 pol</v>
          </cell>
          <cell r="C1825" t="str">
            <v>UN</v>
          </cell>
          <cell r="D1825">
            <v>1</v>
          </cell>
          <cell r="E1825">
            <v>9.0211000000000006</v>
          </cell>
          <cell r="F1825">
            <v>9.02</v>
          </cell>
        </row>
        <row r="1826">
          <cell r="A1826" t="str">
            <v>001.18.01200</v>
          </cell>
          <cell r="B1826" t="str">
            <v>Tee 90º de pvc rígido para tubos de pvc rosqueável marca tigre 1 1/4 pol</v>
          </cell>
          <cell r="C1826" t="str">
            <v>UN</v>
          </cell>
          <cell r="D1826">
            <v>1</v>
          </cell>
          <cell r="E1826">
            <v>8.3711000000000002</v>
          </cell>
          <cell r="F1826">
            <v>8.3699999999999992</v>
          </cell>
        </row>
        <row r="1827">
          <cell r="A1827" t="str">
            <v>001.18.01220</v>
          </cell>
          <cell r="B1827" t="str">
            <v>Tee 90º de pvc rígido para tubos de pvc rosqueável marca tigre 1 pol</v>
          </cell>
          <cell r="C1827" t="str">
            <v>UN</v>
          </cell>
          <cell r="D1827">
            <v>1</v>
          </cell>
          <cell r="E1827">
            <v>4.3948999999999998</v>
          </cell>
          <cell r="F1827">
            <v>4.3899999999999997</v>
          </cell>
        </row>
        <row r="1828">
          <cell r="A1828" t="str">
            <v>001.18.01240</v>
          </cell>
          <cell r="B1828" t="str">
            <v>Tee 90º de pvc rígido para tubos de pvc rosqueável marca tigre 3/4 pol</v>
          </cell>
          <cell r="C1828" t="str">
            <v>UN</v>
          </cell>
          <cell r="D1828">
            <v>1</v>
          </cell>
          <cell r="E1828">
            <v>2.8649</v>
          </cell>
          <cell r="F1828">
            <v>2.86</v>
          </cell>
        </row>
        <row r="1829">
          <cell r="A1829" t="str">
            <v>001.18.01260</v>
          </cell>
          <cell r="B1829" t="str">
            <v>Tee 90º de pvc rígido para tubos de pvc rosqueável marca tigre 1/2 pol</v>
          </cell>
          <cell r="C1829" t="str">
            <v>UN</v>
          </cell>
          <cell r="D1829">
            <v>1</v>
          </cell>
          <cell r="E1829">
            <v>2.6949000000000001</v>
          </cell>
          <cell r="F1829">
            <v>2.69</v>
          </cell>
        </row>
        <row r="1830">
          <cell r="A1830" t="str">
            <v>001.18.01280</v>
          </cell>
          <cell r="B1830" t="str">
            <v>Tee 90º com redução de pvc rígido para tubos de pvc rosqueável marca tigre 1 1/2x3/4 pol</v>
          </cell>
          <cell r="C1830" t="str">
            <v>UN</v>
          </cell>
          <cell r="D1830">
            <v>1</v>
          </cell>
          <cell r="E1830">
            <v>6.2111000000000001</v>
          </cell>
          <cell r="F1830">
            <v>6.21</v>
          </cell>
        </row>
        <row r="1831">
          <cell r="A1831" t="str">
            <v>001.18.01300</v>
          </cell>
          <cell r="B1831" t="str">
            <v>Tee 90º com redução de pvc rígido para tubos de pvc rosqueável marca tigre 1x3/4 pol</v>
          </cell>
          <cell r="C1831" t="str">
            <v>UN</v>
          </cell>
          <cell r="D1831">
            <v>1</v>
          </cell>
          <cell r="E1831">
            <v>3.3449</v>
          </cell>
          <cell r="F1831">
            <v>3.34</v>
          </cell>
        </row>
        <row r="1832">
          <cell r="A1832" t="str">
            <v>001.18.01320</v>
          </cell>
          <cell r="B1832" t="str">
            <v>Tee 90º com redução de pvc rígido para tubos de pvc rosqueável marca tigre 3/4x1/2 pol</v>
          </cell>
          <cell r="C1832" t="str">
            <v>UN</v>
          </cell>
          <cell r="D1832">
            <v>1</v>
          </cell>
          <cell r="E1832">
            <v>2.8649</v>
          </cell>
          <cell r="F1832">
            <v>2.86</v>
          </cell>
        </row>
        <row r="1833">
          <cell r="A1833" t="str">
            <v>001.18.01340</v>
          </cell>
          <cell r="B1833" t="str">
            <v>União com rosca de pvc rígido para tubos de pvc rosqueável marca tigre 2 pol</v>
          </cell>
          <cell r="C1833" t="str">
            <v>UN</v>
          </cell>
          <cell r="D1833">
            <v>1</v>
          </cell>
          <cell r="E1833">
            <v>26.331099999999999</v>
          </cell>
          <cell r="F1833">
            <v>26.33</v>
          </cell>
        </row>
        <row r="1834">
          <cell r="A1834" t="str">
            <v>001.18.01360</v>
          </cell>
          <cell r="B1834" t="str">
            <v>União com rosca de pvc rígido para tubos de pvc rosqueável marca tigre 1 1/2 pol</v>
          </cell>
          <cell r="C1834" t="str">
            <v>UN</v>
          </cell>
          <cell r="D1834">
            <v>1</v>
          </cell>
          <cell r="E1834">
            <v>11.8111</v>
          </cell>
          <cell r="F1834">
            <v>11.81</v>
          </cell>
        </row>
        <row r="1835">
          <cell r="A1835" t="str">
            <v>001.18.01380</v>
          </cell>
          <cell r="B1835" t="str">
            <v>União com rosca de pvc rígido para tubos de pvc rosqueável marca tigre1 1/4 pol</v>
          </cell>
          <cell r="C1835" t="str">
            <v>UN</v>
          </cell>
          <cell r="D1835">
            <v>1</v>
          </cell>
          <cell r="E1835">
            <v>15.3111</v>
          </cell>
          <cell r="F1835">
            <v>15.31</v>
          </cell>
        </row>
        <row r="1836">
          <cell r="A1836" t="str">
            <v>001.18.01400</v>
          </cell>
          <cell r="B1836" t="str">
            <v>União com rosca de pvc rígido para tubos de pvc rosqueável marca tigre 1 pol</v>
          </cell>
          <cell r="C1836" t="str">
            <v>UN</v>
          </cell>
          <cell r="D1836">
            <v>1</v>
          </cell>
          <cell r="E1836">
            <v>7.0148999999999999</v>
          </cell>
          <cell r="F1836">
            <v>7.01</v>
          </cell>
        </row>
        <row r="1837">
          <cell r="A1837" t="str">
            <v>001.18.01420</v>
          </cell>
          <cell r="B1837" t="str">
            <v>União com rosca de pvc rígido para tubos de pvc rosqueável marca tigre 3/4 pol</v>
          </cell>
          <cell r="C1837" t="str">
            <v>UN</v>
          </cell>
          <cell r="D1837">
            <v>1</v>
          </cell>
          <cell r="E1837">
            <v>4.6749000000000001</v>
          </cell>
          <cell r="F1837">
            <v>4.67</v>
          </cell>
        </row>
        <row r="1838">
          <cell r="A1838" t="str">
            <v>001.18.01440</v>
          </cell>
          <cell r="B1838" t="str">
            <v>União com rosca de pvc rígido para tubos de pvc rosqueável marca tigre 1/2 pol</v>
          </cell>
          <cell r="C1838" t="str">
            <v>UN</v>
          </cell>
          <cell r="D1838">
            <v>1</v>
          </cell>
          <cell r="E1838">
            <v>3.6049000000000002</v>
          </cell>
          <cell r="F1838">
            <v>3.6</v>
          </cell>
        </row>
        <row r="1839">
          <cell r="A1839" t="str">
            <v>001.18.01460</v>
          </cell>
          <cell r="B1839" t="str">
            <v>União com rosca de pvc rígido para tubos de pvc rosqueável marca tigre 3 pol</v>
          </cell>
          <cell r="C1839" t="str">
            <v>UN</v>
          </cell>
          <cell r="D1839">
            <v>1</v>
          </cell>
          <cell r="E1839">
            <v>50.064900000000002</v>
          </cell>
          <cell r="F1839">
            <v>50.06</v>
          </cell>
        </row>
        <row r="1840">
          <cell r="A1840" t="str">
            <v>001.18.01480</v>
          </cell>
          <cell r="B1840" t="str">
            <v>Bucha de redução  de pvc rígido para tubos de pvc rosqueável marca tigre 3x2 1/2pol</v>
          </cell>
          <cell r="C1840" t="str">
            <v>UN</v>
          </cell>
          <cell r="D1840">
            <v>1</v>
          </cell>
          <cell r="E1840">
            <v>6.3875999999999999</v>
          </cell>
          <cell r="F1840">
            <v>6.38</v>
          </cell>
        </row>
        <row r="1841">
          <cell r="A1841" t="str">
            <v>001.18.01500</v>
          </cell>
          <cell r="B1841" t="str">
            <v>Bucha de redução de pvc rígido para tubos de pvc rosqueável marca tigre 3x2 pol</v>
          </cell>
          <cell r="C1841" t="str">
            <v>UN</v>
          </cell>
          <cell r="D1841">
            <v>1</v>
          </cell>
          <cell r="E1841">
            <v>8.2175999999999991</v>
          </cell>
          <cell r="F1841">
            <v>8.2100000000000009</v>
          </cell>
        </row>
        <row r="1842">
          <cell r="A1842" t="str">
            <v>001.18.01520</v>
          </cell>
          <cell r="B1842" t="str">
            <v>Bucha de redução de pvc rígido para tubos de pvc rosqueável marca tigre 3x1 1/2pol</v>
          </cell>
          <cell r="C1842" t="str">
            <v>UN</v>
          </cell>
          <cell r="D1842">
            <v>1</v>
          </cell>
          <cell r="E1842">
            <v>7.1475999999999997</v>
          </cell>
          <cell r="F1842">
            <v>7.14</v>
          </cell>
        </row>
        <row r="1843">
          <cell r="A1843" t="str">
            <v>001.18.01540</v>
          </cell>
          <cell r="B1843" t="str">
            <v>Bucha de redução de pvc rígido para tubos de pvc rosqueável marca tigre 2 1/2x2 pol</v>
          </cell>
          <cell r="C1843" t="str">
            <v>UN</v>
          </cell>
          <cell r="D1843">
            <v>1</v>
          </cell>
          <cell r="E1843">
            <v>6.0675999999999997</v>
          </cell>
          <cell r="F1843">
            <v>6.06</v>
          </cell>
        </row>
        <row r="1844">
          <cell r="A1844" t="str">
            <v>001.18.01560</v>
          </cell>
          <cell r="B1844" t="str">
            <v>Bucha de redução de pvc rígido para tubos de pvc rosqueável marca tigre 2 1/2x1.5 pol</v>
          </cell>
          <cell r="C1844" t="str">
            <v>UN</v>
          </cell>
          <cell r="D1844">
            <v>1</v>
          </cell>
          <cell r="E1844">
            <v>6.1829000000000001</v>
          </cell>
          <cell r="F1844">
            <v>6.18</v>
          </cell>
        </row>
        <row r="1845">
          <cell r="A1845" t="str">
            <v>001.18.01580</v>
          </cell>
          <cell r="B1845" t="str">
            <v>Bucha de redução de pvc rígido para tubos de pvc rosqueável marca tigre 2 1/2x1 1/4 pol</v>
          </cell>
          <cell r="C1845" t="str">
            <v>UN</v>
          </cell>
          <cell r="D1845">
            <v>1</v>
          </cell>
          <cell r="E1845">
            <v>6.6429</v>
          </cell>
          <cell r="F1845">
            <v>6.64</v>
          </cell>
        </row>
        <row r="1846">
          <cell r="A1846" t="str">
            <v>001.18.01600</v>
          </cell>
          <cell r="B1846" t="str">
            <v>Bucha de redução de pvc rígido para tubos de pvc rosqueável marca tigre 2x1 1/2pol</v>
          </cell>
          <cell r="C1846" t="str">
            <v>UN</v>
          </cell>
          <cell r="D1846">
            <v>1</v>
          </cell>
          <cell r="E1846">
            <v>5.4661</v>
          </cell>
          <cell r="F1846">
            <v>5.46</v>
          </cell>
        </row>
        <row r="1847">
          <cell r="A1847" t="str">
            <v>001.18.01620</v>
          </cell>
          <cell r="B1847" t="str">
            <v>Bucha de redução de pvc rigido para tubos de pvc rosqueável marca tigre 2x1 1/4 pol</v>
          </cell>
          <cell r="C1847" t="str">
            <v>UN</v>
          </cell>
          <cell r="D1847">
            <v>1</v>
          </cell>
          <cell r="E1847">
            <v>5.9260999999999999</v>
          </cell>
          <cell r="F1847">
            <v>5.92</v>
          </cell>
        </row>
        <row r="1848">
          <cell r="A1848" t="str">
            <v>001.18.01640</v>
          </cell>
          <cell r="B1848" t="str">
            <v>Bucha de redução de pvc rígido para tubos de pvc rosqueável marca tigre 2x1 pol</v>
          </cell>
          <cell r="C1848" t="str">
            <v>UN</v>
          </cell>
          <cell r="D1848">
            <v>1</v>
          </cell>
          <cell r="E1848">
            <v>6.9661</v>
          </cell>
          <cell r="F1848">
            <v>6.96</v>
          </cell>
        </row>
        <row r="1849">
          <cell r="A1849" t="str">
            <v>001.18.01660</v>
          </cell>
          <cell r="B1849" t="str">
            <v>Bucha de redução de pvc rígido para tubos de pvc rosqueável marca tigre 1 1/2x1 1/4 pol</v>
          </cell>
          <cell r="C1849" t="str">
            <v>UN</v>
          </cell>
          <cell r="D1849">
            <v>1</v>
          </cell>
          <cell r="E1849">
            <v>4.3761000000000001</v>
          </cell>
          <cell r="F1849">
            <v>4.37</v>
          </cell>
        </row>
        <row r="1850">
          <cell r="A1850" t="str">
            <v>001.18.01680</v>
          </cell>
          <cell r="B1850" t="str">
            <v>Bucha de redução de pvc rígido para tubos de pvc rosqueável marca tigre 11/2x1 pol</v>
          </cell>
          <cell r="C1850" t="str">
            <v>UN</v>
          </cell>
          <cell r="D1850">
            <v>1</v>
          </cell>
          <cell r="E1850">
            <v>4.3761000000000001</v>
          </cell>
          <cell r="F1850">
            <v>4.37</v>
          </cell>
        </row>
        <row r="1851">
          <cell r="A1851" t="str">
            <v>001.18.01700</v>
          </cell>
          <cell r="B1851" t="str">
            <v>Bucha de redução de pvc rígido para tubos de pvc rosqueável marca tigre 11/2x3/4 pol</v>
          </cell>
          <cell r="C1851" t="str">
            <v>UN</v>
          </cell>
          <cell r="D1851">
            <v>1</v>
          </cell>
          <cell r="E1851">
            <v>5.0660999999999996</v>
          </cell>
          <cell r="F1851">
            <v>5.0599999999999996</v>
          </cell>
        </row>
        <row r="1852">
          <cell r="A1852" t="str">
            <v>001.18.01720</v>
          </cell>
          <cell r="B1852" t="str">
            <v>Bucha de redução de pvc rígido para tubos de pvc rosqueável marca tigre 1 1/2x1/2 pol</v>
          </cell>
          <cell r="C1852" t="str">
            <v>UN</v>
          </cell>
          <cell r="D1852">
            <v>1</v>
          </cell>
          <cell r="E1852">
            <v>3.7561</v>
          </cell>
          <cell r="F1852">
            <v>3.75</v>
          </cell>
        </row>
        <row r="1853">
          <cell r="A1853" t="str">
            <v>001.18.01740</v>
          </cell>
          <cell r="B1853" t="str">
            <v>Bucha de redução de pvc rígido para tubos de pvc rosqueável marca tigre 1 1/4x1 pol</v>
          </cell>
          <cell r="C1853" t="str">
            <v>UN</v>
          </cell>
          <cell r="D1853">
            <v>1</v>
          </cell>
          <cell r="E1853">
            <v>3.7791999999999999</v>
          </cell>
          <cell r="F1853">
            <v>3.77</v>
          </cell>
        </row>
        <row r="1854">
          <cell r="A1854" t="str">
            <v>001.18.01760</v>
          </cell>
          <cell r="B1854" t="str">
            <v>Bucha de redução de pvc rígido para tubos de pvc rosqueável marca tigre 1 1/4x3/4 pol</v>
          </cell>
          <cell r="C1854" t="str">
            <v>UN</v>
          </cell>
          <cell r="D1854">
            <v>1</v>
          </cell>
          <cell r="E1854">
            <v>3.9592000000000001</v>
          </cell>
          <cell r="F1854">
            <v>3.95</v>
          </cell>
        </row>
        <row r="1855">
          <cell r="A1855" t="str">
            <v>001.18.01780</v>
          </cell>
          <cell r="B1855" t="str">
            <v>Bucha de redução de pvc rígido para tubos de pvc rosqueável marca tigre 1 1/4x1/2 pol</v>
          </cell>
          <cell r="C1855" t="str">
            <v>UN</v>
          </cell>
          <cell r="D1855">
            <v>1</v>
          </cell>
          <cell r="E1855">
            <v>4.2991999999999999</v>
          </cell>
          <cell r="F1855">
            <v>4.29</v>
          </cell>
        </row>
        <row r="1856">
          <cell r="A1856" t="str">
            <v>001.18.01800</v>
          </cell>
          <cell r="B1856" t="str">
            <v>Bucha de redução de pvc rígido para tubos de pvc rosqueável marca tigre 1x3/4 pol</v>
          </cell>
          <cell r="C1856" t="str">
            <v>UN</v>
          </cell>
          <cell r="D1856">
            <v>1</v>
          </cell>
          <cell r="E1856">
            <v>2.5427</v>
          </cell>
          <cell r="F1856">
            <v>2.54</v>
          </cell>
        </row>
        <row r="1857">
          <cell r="A1857" t="str">
            <v>001.18.01820</v>
          </cell>
          <cell r="B1857" t="str">
            <v>Fornecimento e instalação de bucha de redução de pvc rígido para tubos de pvc rosqueável marca tigre 1x1/2 pol</v>
          </cell>
          <cell r="C1857" t="str">
            <v>UN</v>
          </cell>
          <cell r="D1857">
            <v>1</v>
          </cell>
          <cell r="E1857">
            <v>2.4826999999999999</v>
          </cell>
          <cell r="F1857">
            <v>2.48</v>
          </cell>
        </row>
        <row r="1858">
          <cell r="A1858" t="str">
            <v>001.18.01840</v>
          </cell>
          <cell r="B1858" t="str">
            <v>Bucha de redução de pvc rígido para tubos de pvc rosqueável marca tigre 3/4x1/2 pol</v>
          </cell>
          <cell r="C1858" t="str">
            <v>UN</v>
          </cell>
          <cell r="D1858">
            <v>1</v>
          </cell>
          <cell r="E1858">
            <v>2.1427</v>
          </cell>
          <cell r="F1858">
            <v>2.14</v>
          </cell>
        </row>
        <row r="1859">
          <cell r="A1859" t="str">
            <v>001.18.01860</v>
          </cell>
          <cell r="B1859" t="str">
            <v>Cruzeta de pvc rígido para tubos de pvc rosqueável marca tigre 2 pol</v>
          </cell>
          <cell r="C1859" t="str">
            <v>UN</v>
          </cell>
          <cell r="D1859">
            <v>1</v>
          </cell>
          <cell r="E1859">
            <v>15.852499999999999</v>
          </cell>
          <cell r="F1859">
            <v>15.85</v>
          </cell>
        </row>
        <row r="1860">
          <cell r="A1860" t="str">
            <v>001.18.01880</v>
          </cell>
          <cell r="B1860" t="str">
            <v>Cruzeta de pvc rígido para tubos de pvc rosqueável marca tigre 1 pol</v>
          </cell>
          <cell r="C1860" t="str">
            <v>UN</v>
          </cell>
          <cell r="D1860">
            <v>1</v>
          </cell>
          <cell r="E1860">
            <v>4.9051</v>
          </cell>
          <cell r="F1860">
            <v>4.9000000000000004</v>
          </cell>
        </row>
        <row r="1861">
          <cell r="A1861" t="str">
            <v>001.18.01900</v>
          </cell>
          <cell r="B1861" t="str">
            <v>Cruzeta de pvc rígido para tubos de pvc rosqueável marca tigre 3/4 pol</v>
          </cell>
          <cell r="C1861" t="str">
            <v>UN</v>
          </cell>
          <cell r="D1861">
            <v>1</v>
          </cell>
          <cell r="E1861">
            <v>4.0311000000000003</v>
          </cell>
          <cell r="F1861">
            <v>4.03</v>
          </cell>
        </row>
        <row r="1862">
          <cell r="A1862" t="str">
            <v>001.18.01920</v>
          </cell>
          <cell r="B1862" t="str">
            <v>Cruzeta de pvc rígido para tubos de pvc rosqueável marca tigre 1/2 pol</v>
          </cell>
          <cell r="C1862" t="str">
            <v>UN</v>
          </cell>
          <cell r="D1862">
            <v>1</v>
          </cell>
          <cell r="E1862">
            <v>5.0510999999999999</v>
          </cell>
          <cell r="F1862">
            <v>5.05</v>
          </cell>
        </row>
        <row r="1863">
          <cell r="A1863" t="str">
            <v>001.18.01940</v>
          </cell>
          <cell r="B1863" t="str">
            <v>Curva de 90º de pvc rígido para tubos de pvc rosqueável marca tigre 4 pol</v>
          </cell>
          <cell r="C1863" t="str">
            <v>UN</v>
          </cell>
          <cell r="D1863">
            <v>1</v>
          </cell>
          <cell r="E1863">
            <v>24.5764</v>
          </cell>
          <cell r="F1863">
            <v>24.57</v>
          </cell>
        </row>
        <row r="1864">
          <cell r="A1864" t="str">
            <v>001.18.01960</v>
          </cell>
          <cell r="B1864" t="str">
            <v>Curva de 90º de pvc rígido para tubos de pvc rosqueável marca tigre 3 pol</v>
          </cell>
          <cell r="C1864" t="str">
            <v>UN</v>
          </cell>
          <cell r="D1864">
            <v>1</v>
          </cell>
          <cell r="E1864">
            <v>13.1076</v>
          </cell>
          <cell r="F1864">
            <v>13.1</v>
          </cell>
        </row>
        <row r="1865">
          <cell r="A1865" t="str">
            <v>001.18.01980</v>
          </cell>
          <cell r="B1865" t="str">
            <v>Curva de 90º de pvc rígido para tubos de pvc rosqueável marca tigre 2 1/2 pol</v>
          </cell>
          <cell r="C1865" t="str">
            <v>UN</v>
          </cell>
          <cell r="D1865">
            <v>1</v>
          </cell>
          <cell r="E1865">
            <v>12.717599999999999</v>
          </cell>
          <cell r="F1865">
            <v>12.71</v>
          </cell>
        </row>
        <row r="1866">
          <cell r="A1866" t="str">
            <v>001.18.02000</v>
          </cell>
          <cell r="B1866" t="str">
            <v>Curva de 90º de pvc rígido para tubos de pvc rosqueável marca tigre 2 pol</v>
          </cell>
          <cell r="C1866" t="str">
            <v>UN</v>
          </cell>
          <cell r="D1866">
            <v>1</v>
          </cell>
          <cell r="E1866">
            <v>13.9361</v>
          </cell>
          <cell r="F1866">
            <v>13.93</v>
          </cell>
        </row>
        <row r="1867">
          <cell r="A1867" t="str">
            <v>001.18.02020</v>
          </cell>
          <cell r="B1867" t="str">
            <v>Curva de 90º de pvc rígido para tubos de pvc rosqueável marca tigre 1 1/2 pol</v>
          </cell>
          <cell r="C1867" t="str">
            <v>UN</v>
          </cell>
          <cell r="D1867">
            <v>1</v>
          </cell>
          <cell r="E1867">
            <v>8.0260999999999996</v>
          </cell>
          <cell r="F1867">
            <v>8.02</v>
          </cell>
        </row>
        <row r="1868">
          <cell r="A1868" t="str">
            <v>001.18.02040</v>
          </cell>
          <cell r="B1868" t="str">
            <v>Curva de 90º de pvc rígido para tubos  de pvc rosqueável marca tigre 1 1/4 pol</v>
          </cell>
          <cell r="C1868" t="str">
            <v>UN</v>
          </cell>
          <cell r="D1868">
            <v>1</v>
          </cell>
          <cell r="E1868">
            <v>7.7361000000000004</v>
          </cell>
          <cell r="F1868">
            <v>7.73</v>
          </cell>
        </row>
        <row r="1869">
          <cell r="A1869" t="str">
            <v>001.18.02060</v>
          </cell>
          <cell r="B1869" t="str">
            <v>Curva de 90º de pvc rígido para tubos de pvc rosqueável marca tigre 1 pol</v>
          </cell>
          <cell r="C1869" t="str">
            <v>UN</v>
          </cell>
          <cell r="D1869">
            <v>1</v>
          </cell>
          <cell r="E1869">
            <v>3.9426999999999999</v>
          </cell>
          <cell r="F1869">
            <v>3.94</v>
          </cell>
        </row>
        <row r="1870">
          <cell r="A1870" t="str">
            <v>001.18.02080</v>
          </cell>
          <cell r="B1870" t="str">
            <v>Curva de 90º de pvc rígido para tubos de pvc rosqueável marca tigre 3/4 pol</v>
          </cell>
          <cell r="C1870" t="str">
            <v>UN</v>
          </cell>
          <cell r="D1870">
            <v>1</v>
          </cell>
          <cell r="E1870">
            <v>3.1227</v>
          </cell>
          <cell r="F1870">
            <v>3.12</v>
          </cell>
        </row>
        <row r="1871">
          <cell r="A1871" t="str">
            <v>001.18.02100</v>
          </cell>
          <cell r="B1871" t="str">
            <v>Curva de 90º de pvc rígido para tubos de pvc rosqueável marca tigre 1/2pol</v>
          </cell>
          <cell r="C1871" t="str">
            <v>UN</v>
          </cell>
          <cell r="D1871">
            <v>1</v>
          </cell>
          <cell r="E1871">
            <v>2.7726999999999999</v>
          </cell>
          <cell r="F1871">
            <v>2.77</v>
          </cell>
        </row>
        <row r="1872">
          <cell r="A1872" t="str">
            <v>001.18.02120</v>
          </cell>
          <cell r="B1872" t="str">
            <v>Curva de 45º de pvc rígido para tubos de pvc rosqueável marca tigre 2 1/2 pol</v>
          </cell>
          <cell r="C1872" t="str">
            <v>UN</v>
          </cell>
          <cell r="D1872">
            <v>1</v>
          </cell>
          <cell r="E1872">
            <v>9.6576000000000004</v>
          </cell>
          <cell r="F1872">
            <v>9.65</v>
          </cell>
        </row>
        <row r="1873">
          <cell r="A1873" t="str">
            <v>001.18.02140</v>
          </cell>
          <cell r="B1873" t="str">
            <v>Curva de 45º de pvc rígido para tubos de pvc rosqueável marca tigre 2  pol</v>
          </cell>
          <cell r="C1873" t="str">
            <v>UN</v>
          </cell>
          <cell r="D1873">
            <v>1</v>
          </cell>
          <cell r="E1873">
            <v>7.3761000000000001</v>
          </cell>
          <cell r="F1873">
            <v>7.37</v>
          </cell>
        </row>
        <row r="1874">
          <cell r="A1874" t="str">
            <v>001.18.02160</v>
          </cell>
          <cell r="B1874" t="str">
            <v>Curva de 45º de pvc rígido para tubos de pvc rosqueável marca tigre 1 1/2 pol</v>
          </cell>
          <cell r="C1874" t="str">
            <v>UN</v>
          </cell>
          <cell r="D1874">
            <v>1</v>
          </cell>
          <cell r="E1874">
            <v>5.0361000000000002</v>
          </cell>
          <cell r="F1874">
            <v>5.03</v>
          </cell>
        </row>
        <row r="1875">
          <cell r="A1875" t="str">
            <v>001.18.02180</v>
          </cell>
          <cell r="B1875" t="str">
            <v>Curva de 45º de pvc rígido para tubos de pvc rosqueável marca tigre 1 1/4 pol</v>
          </cell>
          <cell r="C1875" t="str">
            <v>UN</v>
          </cell>
          <cell r="D1875">
            <v>1</v>
          </cell>
          <cell r="E1875">
            <v>4.7911000000000001</v>
          </cell>
          <cell r="F1875">
            <v>4.79</v>
          </cell>
        </row>
        <row r="1876">
          <cell r="A1876" t="str">
            <v>001.18.02200</v>
          </cell>
          <cell r="B1876" t="str">
            <v>Curva de 45º de pvc rígido para tubos de pvc rosqueável marca tigre 1  pol</v>
          </cell>
          <cell r="C1876" t="str">
            <v>UN</v>
          </cell>
          <cell r="D1876">
            <v>1</v>
          </cell>
          <cell r="E1876">
            <v>3.0527000000000002</v>
          </cell>
          <cell r="F1876">
            <v>3.05</v>
          </cell>
        </row>
        <row r="1877">
          <cell r="A1877" t="str">
            <v>001.18.02220</v>
          </cell>
          <cell r="B1877" t="str">
            <v>Curva de 45º de pvc rígido para tubos de pvc rosqueável marca tigre 3/4  pol</v>
          </cell>
          <cell r="C1877" t="str">
            <v>UN</v>
          </cell>
          <cell r="D1877">
            <v>1</v>
          </cell>
          <cell r="E1877">
            <v>2.6027</v>
          </cell>
          <cell r="F1877">
            <v>2.6</v>
          </cell>
        </row>
        <row r="1878">
          <cell r="A1878" t="str">
            <v>001.18.02240</v>
          </cell>
          <cell r="B1878" t="str">
            <v>Curva de 45º de pvc rígido para tubos de pvc rosqueável marca tigre 1/2  pol</v>
          </cell>
          <cell r="C1878" t="str">
            <v>UN</v>
          </cell>
          <cell r="D1878">
            <v>1</v>
          </cell>
          <cell r="E1878">
            <v>2.3927</v>
          </cell>
          <cell r="F1878">
            <v>2.39</v>
          </cell>
        </row>
        <row r="1879">
          <cell r="A1879" t="str">
            <v>001.18.02260</v>
          </cell>
          <cell r="B1879" t="str">
            <v>Luva simples de pvc rígido para tubos de pvc rosqueável marca tigre 4 pol</v>
          </cell>
          <cell r="C1879" t="str">
            <v>UN</v>
          </cell>
          <cell r="D1879">
            <v>1</v>
          </cell>
          <cell r="E1879">
            <v>11.7264</v>
          </cell>
          <cell r="F1879">
            <v>11.72</v>
          </cell>
        </row>
        <row r="1880">
          <cell r="A1880" t="str">
            <v>001.18.02280</v>
          </cell>
          <cell r="B1880" t="str">
            <v>Luva simples de pvc rígido para tubos de pvc rosqueável marca tigre 3 pol</v>
          </cell>
          <cell r="C1880" t="str">
            <v>UN</v>
          </cell>
          <cell r="D1880">
            <v>1</v>
          </cell>
          <cell r="E1880">
            <v>9.7276000000000007</v>
          </cell>
          <cell r="F1880">
            <v>9.7200000000000006</v>
          </cell>
        </row>
        <row r="1881">
          <cell r="A1881" t="str">
            <v>001.18.02300</v>
          </cell>
          <cell r="B1881" t="str">
            <v>Luva simples de pvc rígido para tubos de pvc rosqueável marca tigre 2 1/2 pol</v>
          </cell>
          <cell r="C1881" t="str">
            <v>UN</v>
          </cell>
          <cell r="D1881">
            <v>1</v>
          </cell>
          <cell r="E1881">
            <v>9.4876000000000005</v>
          </cell>
          <cell r="F1881">
            <v>9.48</v>
          </cell>
        </row>
        <row r="1882">
          <cell r="A1882" t="str">
            <v>001.18.02320</v>
          </cell>
          <cell r="B1882" t="str">
            <v>Luva simples de pvc rígido para tubos de pvc rosqueável marca tigre 2 pol</v>
          </cell>
          <cell r="C1882" t="str">
            <v>UN</v>
          </cell>
          <cell r="D1882">
            <v>1</v>
          </cell>
          <cell r="E1882">
            <v>7.8761000000000001</v>
          </cell>
          <cell r="F1882">
            <v>7.87</v>
          </cell>
        </row>
        <row r="1883">
          <cell r="A1883" t="str">
            <v>001.18.02340</v>
          </cell>
          <cell r="B1883" t="str">
            <v>Luva simples de pvc rígido para tubos de pvc rosqueável marca tigre 1 1/2 pol</v>
          </cell>
          <cell r="C1883" t="str">
            <v>UN</v>
          </cell>
          <cell r="D1883">
            <v>1</v>
          </cell>
          <cell r="E1883">
            <v>4.8960999999999997</v>
          </cell>
          <cell r="F1883">
            <v>4.8899999999999997</v>
          </cell>
        </row>
        <row r="1884">
          <cell r="A1884" t="str">
            <v>001.18.02360</v>
          </cell>
          <cell r="B1884" t="str">
            <v>Luva simples de pvc rígido para tubos de pvc rosqueável marca tigre 1 1/4 pol</v>
          </cell>
          <cell r="C1884" t="str">
            <v>UN</v>
          </cell>
          <cell r="D1884">
            <v>1</v>
          </cell>
          <cell r="E1884">
            <v>4.7361000000000004</v>
          </cell>
          <cell r="F1884">
            <v>4.7300000000000004</v>
          </cell>
        </row>
        <row r="1885">
          <cell r="A1885" t="str">
            <v>001.18.02380</v>
          </cell>
          <cell r="B1885" t="str">
            <v>Luva simples de pvc rígido para tubos de pvc rosqueável marca tigre 1 pol</v>
          </cell>
          <cell r="C1885" t="str">
            <v>UN</v>
          </cell>
          <cell r="D1885">
            <v>1</v>
          </cell>
          <cell r="E1885">
            <v>2.7776999999999998</v>
          </cell>
          <cell r="F1885">
            <v>2.77</v>
          </cell>
        </row>
        <row r="1886">
          <cell r="A1886" t="str">
            <v>001.18.02400</v>
          </cell>
          <cell r="B1886" t="str">
            <v>Luva simples de pvc rígido para tubos de pvc rosqueável marca tigre 3/4 pol</v>
          </cell>
          <cell r="C1886" t="str">
            <v>UN</v>
          </cell>
          <cell r="D1886">
            <v>1</v>
          </cell>
          <cell r="E1886">
            <v>2.4226999999999999</v>
          </cell>
          <cell r="F1886">
            <v>2.42</v>
          </cell>
        </row>
        <row r="1887">
          <cell r="A1887" t="str">
            <v>001.18.02420</v>
          </cell>
          <cell r="B1887" t="str">
            <v>Luva simples de pvc rígido para tubos de pvc rosqueável marca tigre 1/2 pol</v>
          </cell>
          <cell r="C1887" t="str">
            <v>UN</v>
          </cell>
          <cell r="D1887">
            <v>1</v>
          </cell>
          <cell r="E1887">
            <v>2.2427000000000001</v>
          </cell>
          <cell r="F1887">
            <v>2.2400000000000002</v>
          </cell>
        </row>
        <row r="1888">
          <cell r="A1888" t="str">
            <v>001.18.02440</v>
          </cell>
          <cell r="B1888" t="str">
            <v>Luva de redução pvc rígido para tubos de pvc rosqueável marca tigre 1x3/4 pol</v>
          </cell>
          <cell r="C1888" t="str">
            <v>UN</v>
          </cell>
          <cell r="D1888">
            <v>1</v>
          </cell>
          <cell r="E1888">
            <v>3.0627</v>
          </cell>
          <cell r="F1888">
            <v>3.06</v>
          </cell>
        </row>
        <row r="1889">
          <cell r="A1889" t="str">
            <v>001.18.02460</v>
          </cell>
          <cell r="B1889" t="str">
            <v>Luva de redução pvc rígido para tubos de pvc rosqueável marca tigre 3/4x1/2 pol</v>
          </cell>
          <cell r="C1889" t="str">
            <v>UN</v>
          </cell>
          <cell r="D1889">
            <v>1</v>
          </cell>
          <cell r="E1889">
            <v>2.7227000000000001</v>
          </cell>
          <cell r="F1889">
            <v>2.72</v>
          </cell>
        </row>
        <row r="1890">
          <cell r="A1890" t="str">
            <v>001.18.02480</v>
          </cell>
          <cell r="B1890" t="str">
            <v>Junção 45º de pvc rígido para tubos de pvc rosqueável marca tigre 2 pol</v>
          </cell>
          <cell r="C1890" t="str">
            <v>UN</v>
          </cell>
          <cell r="D1890">
            <v>1</v>
          </cell>
          <cell r="E1890">
            <v>5.1460999999999997</v>
          </cell>
          <cell r="F1890">
            <v>5.14</v>
          </cell>
        </row>
        <row r="1891">
          <cell r="A1891" t="str">
            <v>001.18.02500</v>
          </cell>
          <cell r="B1891" t="str">
            <v>Niple duplo de pvc rígido para tubos de pvc rosqueável marca tigre 2 pol</v>
          </cell>
          <cell r="C1891" t="str">
            <v>UN</v>
          </cell>
          <cell r="D1891">
            <v>1</v>
          </cell>
          <cell r="E1891">
            <v>7.1760999999999999</v>
          </cell>
          <cell r="F1891">
            <v>7.17</v>
          </cell>
        </row>
        <row r="1892">
          <cell r="A1892" t="str">
            <v>001.18.02520</v>
          </cell>
          <cell r="B1892" t="str">
            <v>Niple duplo de pvc rígido para tubos de pvc rosqueável marca tigre 1 1/2 pol</v>
          </cell>
          <cell r="C1892" t="str">
            <v>UN</v>
          </cell>
          <cell r="D1892">
            <v>1</v>
          </cell>
          <cell r="E1892">
            <v>4.5960999999999999</v>
          </cell>
          <cell r="F1892">
            <v>4.59</v>
          </cell>
        </row>
        <row r="1893">
          <cell r="A1893" t="str">
            <v>001.18.02540</v>
          </cell>
          <cell r="B1893" t="str">
            <v>Niple duplo de pvc rígido para tubos de pvc rosqueável marca tigre 1 1/4 pol</v>
          </cell>
          <cell r="C1893" t="str">
            <v>UN</v>
          </cell>
          <cell r="D1893">
            <v>1</v>
          </cell>
          <cell r="E1893">
            <v>4.5560999999999998</v>
          </cell>
          <cell r="F1893">
            <v>4.55</v>
          </cell>
        </row>
        <row r="1894">
          <cell r="A1894" t="str">
            <v>001.18.02560</v>
          </cell>
          <cell r="B1894" t="str">
            <v>Niple duplo de pvc rígido para tubos de pvc rosqueável marca tigre 1  pol</v>
          </cell>
          <cell r="C1894" t="str">
            <v>UN</v>
          </cell>
          <cell r="D1894">
            <v>1</v>
          </cell>
          <cell r="E1894">
            <v>2.6227</v>
          </cell>
          <cell r="F1894">
            <v>2.62</v>
          </cell>
        </row>
        <row r="1895">
          <cell r="A1895" t="str">
            <v>001.18.02580</v>
          </cell>
          <cell r="B1895" t="str">
            <v>Niple duplo de pvc rígido para tubos de pvc rosqueável marca tigre 3/4  pol</v>
          </cell>
          <cell r="C1895" t="str">
            <v>UN</v>
          </cell>
          <cell r="D1895">
            <v>1</v>
          </cell>
          <cell r="E1895">
            <v>2.2427000000000001</v>
          </cell>
          <cell r="F1895">
            <v>2.2400000000000002</v>
          </cell>
        </row>
        <row r="1896">
          <cell r="A1896" t="str">
            <v>001.18.02600</v>
          </cell>
          <cell r="B1896" t="str">
            <v>Niple duplo de pvc rígido para tubos de pvc rosqueável marca tigre 1/2  pol</v>
          </cell>
          <cell r="C1896" t="str">
            <v>UN</v>
          </cell>
          <cell r="D1896">
            <v>1</v>
          </cell>
          <cell r="E1896">
            <v>2.1326999999999998</v>
          </cell>
          <cell r="F1896">
            <v>2.13</v>
          </cell>
        </row>
        <row r="1897">
          <cell r="A1897" t="str">
            <v>001.18.02620</v>
          </cell>
          <cell r="B1897" t="str">
            <v>Niple duplo de pvc rígido para tubos de pvc rosqueável marca tigre 3  pol</v>
          </cell>
          <cell r="C1897" t="str">
            <v>UN</v>
          </cell>
          <cell r="D1897">
            <v>1</v>
          </cell>
          <cell r="E1897">
            <v>16.312899999999999</v>
          </cell>
          <cell r="F1897">
            <v>16.309999999999999</v>
          </cell>
        </row>
        <row r="1898">
          <cell r="A1898" t="str">
            <v>001.18.02640</v>
          </cell>
          <cell r="B1898" t="str">
            <v>Adaptador com rosca e flange para caixa de água de pvc inclusive assentamento 2 pol</v>
          </cell>
          <cell r="C1898" t="str">
            <v>UN</v>
          </cell>
          <cell r="D1898">
            <v>1</v>
          </cell>
          <cell r="E1898">
            <v>10.8184</v>
          </cell>
          <cell r="F1898">
            <v>10.81</v>
          </cell>
        </row>
        <row r="1899">
          <cell r="A1899" t="str">
            <v>001.18.02660</v>
          </cell>
          <cell r="B1899" t="str">
            <v>Adaptador com rosca e flange para caixa de água de pvc inclusive assentamento 1 pol</v>
          </cell>
          <cell r="C1899" t="str">
            <v>UN</v>
          </cell>
          <cell r="D1899">
            <v>1</v>
          </cell>
          <cell r="E1899">
            <v>9.8644999999999996</v>
          </cell>
          <cell r="F1899">
            <v>9.86</v>
          </cell>
        </row>
        <row r="1900">
          <cell r="A1900" t="str">
            <v>001.18.02680</v>
          </cell>
          <cell r="B1900" t="str">
            <v>Adaptador com rosca e flange para caixa de água de pvc inclusive assentamento 3/4 pol</v>
          </cell>
          <cell r="C1900" t="str">
            <v>UN</v>
          </cell>
          <cell r="D1900">
            <v>1</v>
          </cell>
          <cell r="E1900">
            <v>8.0545000000000009</v>
          </cell>
          <cell r="F1900">
            <v>8.0500000000000007</v>
          </cell>
        </row>
        <row r="1901">
          <cell r="A1901" t="str">
            <v>001.18.02700</v>
          </cell>
          <cell r="B1901" t="str">
            <v>Adaptador com rosca e flange para caixa de água de pvc inclusive assentamento 1/2 pol</v>
          </cell>
          <cell r="C1901" t="str">
            <v>UN</v>
          </cell>
          <cell r="D1901">
            <v>1</v>
          </cell>
          <cell r="E1901">
            <v>8.0545000000000009</v>
          </cell>
          <cell r="F1901">
            <v>8.0500000000000007</v>
          </cell>
        </row>
        <row r="1902">
          <cell r="A1902" t="str">
            <v>001.18.02720</v>
          </cell>
          <cell r="B1902" t="str">
            <v>Adaptador com rosca e flange para caixa de água de pvc inclusive assentamento 3 pol</v>
          </cell>
          <cell r="C1902" t="str">
            <v>UN</v>
          </cell>
          <cell r="D1902">
            <v>1</v>
          </cell>
          <cell r="E1902">
            <v>57.702100000000002</v>
          </cell>
          <cell r="F1902">
            <v>57.7</v>
          </cell>
        </row>
        <row r="1903">
          <cell r="A1903" t="str">
            <v>001.18.02740</v>
          </cell>
          <cell r="B1903" t="str">
            <v>Tampão ou cap de pvc rígido para tubos de pvc rosqueável marca tigre 3 pol</v>
          </cell>
          <cell r="C1903" t="str">
            <v>UN</v>
          </cell>
          <cell r="D1903">
            <v>1</v>
          </cell>
          <cell r="E1903">
            <v>7.8174000000000001</v>
          </cell>
          <cell r="F1903">
            <v>7.81</v>
          </cell>
        </row>
        <row r="1904">
          <cell r="A1904" t="str">
            <v>001.18.02760</v>
          </cell>
          <cell r="B1904" t="str">
            <v>Tampão ou cap de pvc rígido para tubos de pvc rosqueável marca tigre 2.5 pol</v>
          </cell>
          <cell r="C1904" t="str">
            <v>UN</v>
          </cell>
          <cell r="D1904">
            <v>1</v>
          </cell>
          <cell r="E1904">
            <v>6.9273999999999996</v>
          </cell>
          <cell r="F1904">
            <v>6.92</v>
          </cell>
        </row>
        <row r="1905">
          <cell r="A1905" t="str">
            <v>001.18.02780</v>
          </cell>
          <cell r="B1905" t="str">
            <v>Tampão ou cap de pvc rígido para tubos de pvc rosqueável marca tigre 2.00 pol</v>
          </cell>
          <cell r="C1905" t="str">
            <v>UN</v>
          </cell>
          <cell r="D1905">
            <v>1</v>
          </cell>
          <cell r="E1905">
            <v>5.8452999999999999</v>
          </cell>
          <cell r="F1905">
            <v>5.84</v>
          </cell>
        </row>
        <row r="1906">
          <cell r="A1906" t="str">
            <v>001.18.02800</v>
          </cell>
          <cell r="B1906" t="str">
            <v>Tampão ou cap de pvc rígido para tubos de pvc rosqueável marca tigre 1 1/2 pol</v>
          </cell>
          <cell r="C1906" t="str">
            <v>UN</v>
          </cell>
          <cell r="D1906">
            <v>1</v>
          </cell>
          <cell r="E1906">
            <v>4.7953000000000001</v>
          </cell>
          <cell r="F1906">
            <v>4.79</v>
          </cell>
        </row>
        <row r="1907">
          <cell r="A1907" t="str">
            <v>001.18.02820</v>
          </cell>
          <cell r="B1907" t="str">
            <v>Tampão ou cap de pvc rígido para tubos de pvc rosqueável marca tigre 1 1/4 pol</v>
          </cell>
          <cell r="C1907" t="str">
            <v>UN</v>
          </cell>
          <cell r="D1907">
            <v>1</v>
          </cell>
          <cell r="E1907">
            <v>3.9853000000000001</v>
          </cell>
          <cell r="F1907">
            <v>3.98</v>
          </cell>
        </row>
        <row r="1908">
          <cell r="A1908" t="str">
            <v>001.18.02840</v>
          </cell>
          <cell r="B1908" t="str">
            <v>Tampão ou cap de pvc rígido para tubos de pvc rosqueável marca tigre 1 pol</v>
          </cell>
          <cell r="C1908" t="str">
            <v>UN</v>
          </cell>
          <cell r="D1908">
            <v>1</v>
          </cell>
          <cell r="E1908">
            <v>2.1837</v>
          </cell>
          <cell r="F1908">
            <v>2.1800000000000002</v>
          </cell>
        </row>
        <row r="1909">
          <cell r="A1909" t="str">
            <v>001.18.02860</v>
          </cell>
          <cell r="B1909" t="str">
            <v>Tampão ou cap de pvc rígido para tubos de pvc rosqueável marca tigre 3/4 pol</v>
          </cell>
          <cell r="C1909" t="str">
            <v>UN</v>
          </cell>
          <cell r="D1909">
            <v>1</v>
          </cell>
          <cell r="E1909">
            <v>1.6036999999999999</v>
          </cell>
          <cell r="F1909">
            <v>1.6</v>
          </cell>
        </row>
        <row r="1910">
          <cell r="A1910" t="str">
            <v>001.18.02880</v>
          </cell>
          <cell r="B1910" t="str">
            <v>Tampão ou cap de pvc rígido para tubos de pvc rosqueável marca tigre 1/2 pol</v>
          </cell>
          <cell r="C1910" t="str">
            <v>UN</v>
          </cell>
          <cell r="D1910">
            <v>1</v>
          </cell>
          <cell r="E1910">
            <v>1.3436999999999999</v>
          </cell>
          <cell r="F1910">
            <v>1.34</v>
          </cell>
        </row>
        <row r="1911">
          <cell r="A1911" t="str">
            <v>001.18.02900</v>
          </cell>
          <cell r="B1911" t="str">
            <v>Flange sextavado com rosca e sem furos de pvc rígido para tubos de pvc rosqueável marca tigre 4 pol</v>
          </cell>
          <cell r="C1911" t="str">
            <v>UN</v>
          </cell>
          <cell r="D1911">
            <v>1</v>
          </cell>
          <cell r="E1911">
            <v>37.497399999999999</v>
          </cell>
          <cell r="F1911">
            <v>37.49</v>
          </cell>
        </row>
        <row r="1912">
          <cell r="A1912" t="str">
            <v>001.18.02920</v>
          </cell>
          <cell r="B1912" t="str">
            <v>Flange sextavado com rosca e sem furos de pvc rígido para tubos de pvc rosqueável marca tigre 3 pol</v>
          </cell>
          <cell r="C1912" t="str">
            <v>UN</v>
          </cell>
          <cell r="D1912">
            <v>1</v>
          </cell>
          <cell r="E1912">
            <v>20.3874</v>
          </cell>
          <cell r="F1912">
            <v>20.38</v>
          </cell>
        </row>
        <row r="1913">
          <cell r="A1913" t="str">
            <v>001.18.02940</v>
          </cell>
          <cell r="B1913" t="str">
            <v>Flange sextavado com rosca e sem furos de pvc rígido para tubos de pvc rosqueável marca tigre 2 1/2 pol</v>
          </cell>
          <cell r="C1913" t="str">
            <v>UN</v>
          </cell>
          <cell r="D1913">
            <v>1</v>
          </cell>
          <cell r="E1913">
            <v>20.3674</v>
          </cell>
          <cell r="F1913">
            <v>20.36</v>
          </cell>
        </row>
        <row r="1914">
          <cell r="A1914" t="str">
            <v>001.18.02960</v>
          </cell>
          <cell r="B1914" t="str">
            <v>Flange sextavado com rosca e sem furos de pvc rígido para tubos de pvc rosqueável marca tigre 2 pol</v>
          </cell>
          <cell r="C1914" t="str">
            <v>UN</v>
          </cell>
          <cell r="D1914">
            <v>1</v>
          </cell>
          <cell r="E1914">
            <v>4.0652999999999997</v>
          </cell>
          <cell r="F1914">
            <v>4.0599999999999996</v>
          </cell>
        </row>
        <row r="1915">
          <cell r="A1915" t="str">
            <v>001.18.02980</v>
          </cell>
          <cell r="B1915" t="str">
            <v>Flange sextavado com rosca e sem furos de pvc rígido para tubos de pvc rosqueável marca tigre 1 1/2 pol</v>
          </cell>
          <cell r="C1915" t="str">
            <v>UN</v>
          </cell>
          <cell r="D1915">
            <v>1</v>
          </cell>
          <cell r="E1915">
            <v>3.2953000000000001</v>
          </cell>
          <cell r="F1915">
            <v>3.29</v>
          </cell>
        </row>
        <row r="1916">
          <cell r="A1916" t="str">
            <v>001.18.03000</v>
          </cell>
          <cell r="B1916" t="str">
            <v>Flange sextavado com rosca e sem furos de pvc rígido para tubos de pvc rosqueável marca tigre 1 1/4 pol</v>
          </cell>
          <cell r="C1916" t="str">
            <v>UN</v>
          </cell>
          <cell r="D1916">
            <v>1</v>
          </cell>
          <cell r="E1916">
            <v>2.6353</v>
          </cell>
          <cell r="F1916">
            <v>2.63</v>
          </cell>
        </row>
        <row r="1917">
          <cell r="A1917" t="str">
            <v>001.18.03020</v>
          </cell>
          <cell r="B1917" t="str">
            <v>Flange sextavado com rosca e sem furos de pvc rígido para tubos de pvc rosqueável marca tigre 1 pol</v>
          </cell>
          <cell r="C1917" t="str">
            <v>UN</v>
          </cell>
          <cell r="D1917">
            <v>1</v>
          </cell>
          <cell r="E1917">
            <v>2.1937000000000002</v>
          </cell>
          <cell r="F1917">
            <v>2.19</v>
          </cell>
        </row>
        <row r="1918">
          <cell r="A1918" t="str">
            <v>001.18.03040</v>
          </cell>
          <cell r="B1918" t="str">
            <v>Flange sextavado com rosca e sem furos de pvc rígido para tubos de pvc rosqueável marca tigre 3/4 pol</v>
          </cell>
          <cell r="C1918" t="str">
            <v>UN</v>
          </cell>
          <cell r="D1918">
            <v>1</v>
          </cell>
          <cell r="E1918">
            <v>1.9437</v>
          </cell>
          <cell r="F1918">
            <v>1.94</v>
          </cell>
        </row>
        <row r="1919">
          <cell r="A1919" t="str">
            <v>001.18.03060</v>
          </cell>
          <cell r="B1919" t="str">
            <v>Flange sextavado com rosca e sem furos de pvc rígido para tubos de pvc rosqueável marca tigre 1/2 pol</v>
          </cell>
          <cell r="C1919" t="str">
            <v>UN</v>
          </cell>
          <cell r="D1919">
            <v>1</v>
          </cell>
          <cell r="E1919">
            <v>1.6287</v>
          </cell>
          <cell r="F1919">
            <v>1.62</v>
          </cell>
        </row>
        <row r="1920">
          <cell r="A1920" t="str">
            <v>001.18.03080</v>
          </cell>
          <cell r="B1920" t="str">
            <v>Plug ou bujão de 2", de pvc rígido, para tubos de pvc rosqueável marca tigre</v>
          </cell>
          <cell r="C1920" t="str">
            <v>UN</v>
          </cell>
          <cell r="D1920">
            <v>1</v>
          </cell>
          <cell r="E1920">
            <v>3.6353</v>
          </cell>
          <cell r="F1920">
            <v>3.63</v>
          </cell>
        </row>
        <row r="1921">
          <cell r="A1921" t="str">
            <v>001.18.03100</v>
          </cell>
          <cell r="B1921" t="str">
            <v>Plug ou bujão de 1 1/2", de pvc rígido, para tubos de pvc rosqueável marca tigre</v>
          </cell>
          <cell r="C1921" t="str">
            <v>UN</v>
          </cell>
          <cell r="D1921">
            <v>1</v>
          </cell>
          <cell r="E1921">
            <v>3.2252999999999998</v>
          </cell>
          <cell r="F1921">
            <v>3.22</v>
          </cell>
        </row>
        <row r="1922">
          <cell r="A1922" t="str">
            <v>001.18.03120</v>
          </cell>
          <cell r="B1922" t="str">
            <v>Plug ou bujão de 1 1/4", de pvc rígido, para tubos de pvc rosqueável marca tigre</v>
          </cell>
          <cell r="C1922" t="str">
            <v>UN</v>
          </cell>
          <cell r="D1922">
            <v>1</v>
          </cell>
          <cell r="E1922">
            <v>2.2353000000000001</v>
          </cell>
          <cell r="F1922">
            <v>2.23</v>
          </cell>
        </row>
        <row r="1923">
          <cell r="A1923" t="str">
            <v>001.18.03140</v>
          </cell>
          <cell r="B1923" t="str">
            <v>Plug ou bujão de 1", de pvc rígido, para tubos de pvc rosqueável marca tigre</v>
          </cell>
          <cell r="C1923" t="str">
            <v>UN</v>
          </cell>
          <cell r="D1923">
            <v>1</v>
          </cell>
          <cell r="E1923">
            <v>1.5037</v>
          </cell>
          <cell r="F1923">
            <v>1.5</v>
          </cell>
        </row>
        <row r="1924">
          <cell r="A1924" t="str">
            <v>001.18.03160</v>
          </cell>
          <cell r="B1924" t="str">
            <v>Plug ou bujão de 3/4", de pvc rígido, para tubos de pvc rosqueável marca tigre</v>
          </cell>
          <cell r="C1924" t="str">
            <v>UN</v>
          </cell>
          <cell r="D1924">
            <v>1</v>
          </cell>
          <cell r="E1924">
            <v>1.2877000000000001</v>
          </cell>
          <cell r="F1924">
            <v>1.28</v>
          </cell>
        </row>
        <row r="1925">
          <cell r="A1925" t="str">
            <v>001.18.03180</v>
          </cell>
          <cell r="B1925" t="str">
            <v>Plug ou bujão de 1/2", de pvc rígido, para tubos de pvc rosqueável marca tigre</v>
          </cell>
          <cell r="C1925" t="str">
            <v>UN</v>
          </cell>
          <cell r="D1925">
            <v>1</v>
          </cell>
          <cell r="E1925">
            <v>1.2037</v>
          </cell>
          <cell r="F1925">
            <v>1.2</v>
          </cell>
        </row>
        <row r="1926">
          <cell r="A1926" t="str">
            <v>001.18.03200</v>
          </cell>
          <cell r="B1926" t="str">
            <v>Joelho de 90º rosqueável com bucha de latão 1/2", de pvc rígido, marca tigre</v>
          </cell>
          <cell r="C1926" t="str">
            <v>UN</v>
          </cell>
          <cell r="D1926">
            <v>1</v>
          </cell>
          <cell r="E1926">
            <v>3.7526999999999999</v>
          </cell>
          <cell r="F1926">
            <v>3.75</v>
          </cell>
        </row>
        <row r="1927">
          <cell r="A1927" t="str">
            <v>001.18.03220</v>
          </cell>
          <cell r="B1927" t="str">
            <v>Joelho de 90º rosqueável com bucha de latão 3/4", de pvc rígido, marca tigre</v>
          </cell>
          <cell r="C1927" t="str">
            <v>UN</v>
          </cell>
          <cell r="D1927">
            <v>1</v>
          </cell>
          <cell r="E1927">
            <v>4.0427</v>
          </cell>
          <cell r="F1927">
            <v>4.04</v>
          </cell>
        </row>
        <row r="1928">
          <cell r="A1928" t="str">
            <v>001.18.03240</v>
          </cell>
          <cell r="B1928" t="str">
            <v>Joelho 90º redução rosqueável com bucha de latão 3/4" x 1/2", de  pvc rígido,  marca tigre</v>
          </cell>
          <cell r="C1928" t="str">
            <v>UN</v>
          </cell>
          <cell r="D1928">
            <v>1</v>
          </cell>
          <cell r="E1928">
            <v>4.2327000000000004</v>
          </cell>
          <cell r="F1928">
            <v>4.2300000000000004</v>
          </cell>
        </row>
        <row r="1929">
          <cell r="A1929" t="str">
            <v>001.18.03260</v>
          </cell>
          <cell r="B1929" t="str">
            <v>Tee 90º rosqueável  1/2",com bucha de latão na boca central , marca tigre</v>
          </cell>
          <cell r="C1929" t="str">
            <v>UN</v>
          </cell>
          <cell r="D1929">
            <v>1</v>
          </cell>
          <cell r="E1929">
            <v>4.0449000000000002</v>
          </cell>
          <cell r="F1929">
            <v>4.04</v>
          </cell>
        </row>
        <row r="1930">
          <cell r="A1930" t="str">
            <v>001.18.03280</v>
          </cell>
          <cell r="B1930" t="str">
            <v>Tee 90º rosqueável 3/4", com bucha de latão na boca central,  marca tigre</v>
          </cell>
          <cell r="C1930" t="str">
            <v>UN</v>
          </cell>
          <cell r="D1930">
            <v>1</v>
          </cell>
          <cell r="E1930">
            <v>4.8249000000000004</v>
          </cell>
          <cell r="F1930">
            <v>4.82</v>
          </cell>
        </row>
        <row r="1931">
          <cell r="A1931" t="str">
            <v>001.18.03300</v>
          </cell>
          <cell r="B1931" t="str">
            <v>Tee 90º redução rosqueável 3/4"x1/2", com bucha de latão na boca central,  marca tigre</v>
          </cell>
          <cell r="C1931" t="str">
            <v>UN</v>
          </cell>
          <cell r="D1931">
            <v>1</v>
          </cell>
          <cell r="E1931">
            <v>4.1649000000000003</v>
          </cell>
          <cell r="F1931">
            <v>4.16</v>
          </cell>
        </row>
        <row r="1932">
          <cell r="A1932" t="str">
            <v>001.18.03320</v>
          </cell>
          <cell r="B1932" t="str">
            <v>Fornecimento e instalação de engate no. 3 com terminais de 1/2 pol e mangueira flexíel branca, de 30 cm, marca tigre</v>
          </cell>
          <cell r="C1932" t="str">
            <v>UN</v>
          </cell>
          <cell r="D1932">
            <v>1</v>
          </cell>
          <cell r="E1932">
            <v>4.0891999999999999</v>
          </cell>
          <cell r="F1932">
            <v>4.08</v>
          </cell>
        </row>
        <row r="1933">
          <cell r="A1933" t="str">
            <v>001.18.03340</v>
          </cell>
          <cell r="B1933" t="str">
            <v>Fornecimento e colocação de engate no. 5 com terminais cromados de 1/2 pol e mangueira flexível, de 40 cm, marca tigre</v>
          </cell>
          <cell r="C1933" t="str">
            <v>UN</v>
          </cell>
          <cell r="D1933">
            <v>1</v>
          </cell>
          <cell r="E1933">
            <v>15.059200000000001</v>
          </cell>
          <cell r="F1933">
            <v>15.05</v>
          </cell>
        </row>
        <row r="1934">
          <cell r="A1934" t="str">
            <v>001.18.03360</v>
          </cell>
          <cell r="B1934" t="str">
            <v>Curva de 90º de pvc rígido para tubo soldável 110mm ( 4 pol )</v>
          </cell>
          <cell r="C1934" t="str">
            <v>UN</v>
          </cell>
          <cell r="D1934">
            <v>1</v>
          </cell>
          <cell r="E1934">
            <v>32.911099999999998</v>
          </cell>
          <cell r="F1934">
            <v>32.909999999999997</v>
          </cell>
        </row>
        <row r="1935">
          <cell r="A1935" t="str">
            <v>001.18.03380</v>
          </cell>
          <cell r="B1935" t="str">
            <v>Curva de 90º de pvc rígido para tubo soldável 85mm ( 3 pol )</v>
          </cell>
          <cell r="C1935" t="str">
            <v>UN</v>
          </cell>
          <cell r="D1935">
            <v>1</v>
          </cell>
          <cell r="E1935">
            <v>16.596800000000002</v>
          </cell>
          <cell r="F1935">
            <v>16.59</v>
          </cell>
        </row>
        <row r="1936">
          <cell r="A1936" t="str">
            <v>001.18.03400</v>
          </cell>
          <cell r="B1936" t="str">
            <v>Curva de 90º de pvc rígido para tubo soldável 75mm (21/2 pol)</v>
          </cell>
          <cell r="C1936" t="str">
            <v>UN</v>
          </cell>
          <cell r="D1936">
            <v>1</v>
          </cell>
          <cell r="E1936">
            <v>17.026800000000001</v>
          </cell>
          <cell r="F1936">
            <v>17.02</v>
          </cell>
        </row>
        <row r="1937">
          <cell r="A1937" t="str">
            <v>001.18.03420</v>
          </cell>
          <cell r="B1937" t="str">
            <v>Curva de 90º de pvc rígido para tubo soldável 60mm (2 pol)</v>
          </cell>
          <cell r="C1937" t="str">
            <v>UN</v>
          </cell>
          <cell r="D1937">
            <v>1</v>
          </cell>
          <cell r="E1937">
            <v>14.2727</v>
          </cell>
          <cell r="F1937">
            <v>14.27</v>
          </cell>
        </row>
        <row r="1938">
          <cell r="A1938" t="str">
            <v>001.18.03440</v>
          </cell>
          <cell r="B1938" t="str">
            <v>Curva de 90º de pvc rígido para tubo soldável 50mm (1 1/2 pol)</v>
          </cell>
          <cell r="C1938" t="str">
            <v>UN</v>
          </cell>
          <cell r="D1938">
            <v>1</v>
          </cell>
          <cell r="E1938">
            <v>7.2327000000000004</v>
          </cell>
          <cell r="F1938">
            <v>7.23</v>
          </cell>
        </row>
        <row r="1939">
          <cell r="A1939" t="str">
            <v>001.18.03460</v>
          </cell>
          <cell r="B1939" t="str">
            <v>Curva de 90º de pvc rígido para tubo soldável 40mm (1 1/4 pol)</v>
          </cell>
          <cell r="C1939" t="str">
            <v>UN</v>
          </cell>
          <cell r="D1939">
            <v>1</v>
          </cell>
          <cell r="E1939">
            <v>6.2226999999999997</v>
          </cell>
          <cell r="F1939">
            <v>6.22</v>
          </cell>
        </row>
        <row r="1940">
          <cell r="A1940" t="str">
            <v>001.18.03480</v>
          </cell>
          <cell r="B1940" t="str">
            <v>Curva de 90º de pvc rígido para tubo soldável 32mm (1 pol)</v>
          </cell>
          <cell r="C1940" t="str">
            <v>UN</v>
          </cell>
          <cell r="D1940">
            <v>1</v>
          </cell>
          <cell r="E1940">
            <v>6.4326999999999996</v>
          </cell>
          <cell r="F1940">
            <v>6.43</v>
          </cell>
        </row>
        <row r="1941">
          <cell r="A1941" t="str">
            <v>001.18.03500</v>
          </cell>
          <cell r="B1941" t="str">
            <v>Curva de 90º de pvc rígido para tubo soldável 25mm (3/4 pol)</v>
          </cell>
          <cell r="C1941" t="str">
            <v>UN</v>
          </cell>
          <cell r="D1941">
            <v>1</v>
          </cell>
          <cell r="E1941">
            <v>3.9483999999999999</v>
          </cell>
          <cell r="F1941">
            <v>3.94</v>
          </cell>
        </row>
        <row r="1942">
          <cell r="A1942" t="str">
            <v>001.18.03520</v>
          </cell>
          <cell r="B1942" t="str">
            <v>Curva de 90º de pvc rígido para tubo soldável 20mm (1/2 pol)</v>
          </cell>
          <cell r="C1942" t="str">
            <v>UN</v>
          </cell>
          <cell r="D1942">
            <v>1</v>
          </cell>
          <cell r="E1942">
            <v>3.1084000000000001</v>
          </cell>
          <cell r="F1942">
            <v>3.1</v>
          </cell>
        </row>
        <row r="1943">
          <cell r="A1943" t="str">
            <v>001.18.03540</v>
          </cell>
          <cell r="B1943" t="str">
            <v>Curva de 45º de pvc rígido para tubo soldável 110mm ( 4 pol )</v>
          </cell>
          <cell r="C1943" t="str">
            <v>UN</v>
          </cell>
          <cell r="D1943">
            <v>1</v>
          </cell>
          <cell r="E1943">
            <v>28.441099999999999</v>
          </cell>
          <cell r="F1943">
            <v>28.44</v>
          </cell>
        </row>
        <row r="1944">
          <cell r="A1944" t="str">
            <v>001.18.03560</v>
          </cell>
          <cell r="B1944" t="str">
            <v>Curva de 45º de pvc rígido para tubo soldável 85mm ( 3 pol )</v>
          </cell>
          <cell r="C1944" t="str">
            <v>UN</v>
          </cell>
          <cell r="D1944">
            <v>1</v>
          </cell>
          <cell r="E1944">
            <v>13.2468</v>
          </cell>
          <cell r="F1944">
            <v>13.24</v>
          </cell>
        </row>
        <row r="1945">
          <cell r="A1945" t="str">
            <v>001.18.03580</v>
          </cell>
          <cell r="B1945" t="str">
            <v>Curva de 45º de pvc rígido para tubo soldável 75mm ( 2 1/2 pol )</v>
          </cell>
          <cell r="C1945" t="str">
            <v>UN</v>
          </cell>
          <cell r="D1945">
            <v>1</v>
          </cell>
          <cell r="E1945">
            <v>9.6468000000000007</v>
          </cell>
          <cell r="F1945">
            <v>9.64</v>
          </cell>
        </row>
        <row r="1946">
          <cell r="A1946" t="str">
            <v>001.18.03600</v>
          </cell>
          <cell r="B1946" t="str">
            <v>Curva de 45º de pvc rígido para tubo soldável 60mm ( 2  pol )</v>
          </cell>
          <cell r="C1946" t="str">
            <v>UN</v>
          </cell>
          <cell r="D1946">
            <v>1</v>
          </cell>
          <cell r="E1946">
            <v>5.8327</v>
          </cell>
          <cell r="F1946">
            <v>5.83</v>
          </cell>
        </row>
        <row r="1947">
          <cell r="A1947" t="str">
            <v>001.18.03620</v>
          </cell>
          <cell r="B1947" t="str">
            <v>Curva de 45º de pvc rígido para tubo soldável 50mm ( 1 1/2  pol )</v>
          </cell>
          <cell r="C1947" t="str">
            <v>UN</v>
          </cell>
          <cell r="D1947">
            <v>1</v>
          </cell>
          <cell r="E1947">
            <v>4.2226999999999997</v>
          </cell>
          <cell r="F1947">
            <v>4.22</v>
          </cell>
        </row>
        <row r="1948">
          <cell r="A1948" t="str">
            <v>001.18.03640</v>
          </cell>
          <cell r="B1948" t="str">
            <v>Curva de 45º de pvc rígido para tubo soldável 50mm ( 1 1/4  pol )</v>
          </cell>
          <cell r="C1948" t="str">
            <v>UN</v>
          </cell>
          <cell r="D1948">
            <v>1</v>
          </cell>
          <cell r="E1948">
            <v>3.0026999999999999</v>
          </cell>
          <cell r="F1948">
            <v>3</v>
          </cell>
        </row>
        <row r="1949">
          <cell r="A1949" t="str">
            <v>001.18.03660</v>
          </cell>
          <cell r="B1949" t="str">
            <v>Curva de 45º de pvc rígido para tubo soldável 32mm ( 1  pol )</v>
          </cell>
          <cell r="C1949" t="str">
            <v>UN</v>
          </cell>
          <cell r="D1949">
            <v>1</v>
          </cell>
          <cell r="E1949">
            <v>1.8384</v>
          </cell>
          <cell r="F1949">
            <v>1.83</v>
          </cell>
        </row>
        <row r="1950">
          <cell r="A1950" t="str">
            <v>001.18.03680</v>
          </cell>
          <cell r="B1950" t="str">
            <v>Curva de 45º de pvc rígido para tubo soldável 25mm ( 3/4  pol )</v>
          </cell>
          <cell r="C1950" t="str">
            <v>UN</v>
          </cell>
          <cell r="D1950">
            <v>1</v>
          </cell>
          <cell r="E1950">
            <v>1.5684</v>
          </cell>
          <cell r="F1950">
            <v>1.56</v>
          </cell>
        </row>
        <row r="1951">
          <cell r="A1951" t="str">
            <v>001.18.03700</v>
          </cell>
          <cell r="B1951" t="str">
            <v>Curva de 45º de pvc rígido para tubo soldável 20mm ( 1/2  pol )</v>
          </cell>
          <cell r="C1951" t="str">
            <v>UN</v>
          </cell>
          <cell r="D1951">
            <v>1</v>
          </cell>
          <cell r="E1951">
            <v>1.7234</v>
          </cell>
          <cell r="F1951">
            <v>1.72</v>
          </cell>
        </row>
        <row r="1952">
          <cell r="A1952" t="str">
            <v>001.18.03720</v>
          </cell>
          <cell r="B1952" t="str">
            <v>Luva de pvc rígido para tubo soldável 110mm ( 4 pol )</v>
          </cell>
          <cell r="C1952" t="str">
            <v>UN</v>
          </cell>
          <cell r="D1952">
            <v>1</v>
          </cell>
          <cell r="E1952">
            <v>25.4011</v>
          </cell>
          <cell r="F1952">
            <v>25.4</v>
          </cell>
        </row>
        <row r="1953">
          <cell r="A1953" t="str">
            <v>001.18.03740</v>
          </cell>
          <cell r="B1953" t="str">
            <v>Luva de pvc rígido para tubo soldável 85mm ( 3 pol )</v>
          </cell>
          <cell r="C1953" t="str">
            <v>UN</v>
          </cell>
          <cell r="D1953">
            <v>1</v>
          </cell>
          <cell r="E1953">
            <v>21.046800000000001</v>
          </cell>
          <cell r="F1953">
            <v>21.04</v>
          </cell>
        </row>
        <row r="1954">
          <cell r="A1954" t="str">
            <v>001.18.03760</v>
          </cell>
          <cell r="B1954" t="str">
            <v>Luva de pvc rígido para tubo soldável 75mm ( 2 1/2 pol )</v>
          </cell>
          <cell r="C1954" t="str">
            <v>UN</v>
          </cell>
          <cell r="D1954">
            <v>1</v>
          </cell>
          <cell r="E1954">
            <v>14.4468</v>
          </cell>
          <cell r="F1954">
            <v>14.44</v>
          </cell>
        </row>
        <row r="1955">
          <cell r="A1955" t="str">
            <v>001.18.03780</v>
          </cell>
          <cell r="B1955" t="str">
            <v>Luva de pvc rígido para tubo soldável 60mm ( 2 pol )</v>
          </cell>
          <cell r="C1955" t="str">
            <v>UN</v>
          </cell>
          <cell r="D1955">
            <v>1</v>
          </cell>
          <cell r="E1955">
            <v>2.4127000000000001</v>
          </cell>
          <cell r="F1955">
            <v>2.41</v>
          </cell>
        </row>
        <row r="1956">
          <cell r="A1956" t="str">
            <v>001.18.03800</v>
          </cell>
          <cell r="B1956" t="str">
            <v>Luva de pvc rígido para tubo soldável 50mm ( 1 1/2 pol )</v>
          </cell>
          <cell r="C1956" t="str">
            <v>UN</v>
          </cell>
          <cell r="D1956">
            <v>1</v>
          </cell>
          <cell r="E1956">
            <v>3.6526999999999998</v>
          </cell>
          <cell r="F1956">
            <v>3.65</v>
          </cell>
        </row>
        <row r="1957">
          <cell r="A1957" t="str">
            <v>001.18.03820</v>
          </cell>
          <cell r="B1957" t="str">
            <v>Luva de pvc rígido para tubo soldável 40mm ( 1 1/4pol )</v>
          </cell>
          <cell r="C1957" t="str">
            <v>UN</v>
          </cell>
          <cell r="D1957">
            <v>1</v>
          </cell>
          <cell r="E1957">
            <v>3.3027000000000002</v>
          </cell>
          <cell r="F1957">
            <v>3.3</v>
          </cell>
        </row>
        <row r="1958">
          <cell r="A1958" t="str">
            <v>001.18.03840</v>
          </cell>
          <cell r="B1958" t="str">
            <v>Luva de pvc rígido para tubo soldável 32mm ( 1 pol )</v>
          </cell>
          <cell r="C1958" t="str">
            <v>UN</v>
          </cell>
          <cell r="D1958">
            <v>1</v>
          </cell>
          <cell r="E1958">
            <v>1.8884000000000001</v>
          </cell>
          <cell r="F1958">
            <v>1.88</v>
          </cell>
        </row>
        <row r="1959">
          <cell r="A1959" t="str">
            <v>001.18.03860</v>
          </cell>
          <cell r="B1959" t="str">
            <v>Luva de pvc rígido para tubo soldável 25mm ( 3/4 pol )</v>
          </cell>
          <cell r="C1959" t="str">
            <v>UN</v>
          </cell>
          <cell r="D1959">
            <v>1</v>
          </cell>
          <cell r="E1959">
            <v>1.5284</v>
          </cell>
          <cell r="F1959">
            <v>1.52</v>
          </cell>
        </row>
        <row r="1960">
          <cell r="A1960" t="str">
            <v>001.18.03880</v>
          </cell>
          <cell r="B1960" t="str">
            <v>Luva de pvc rígido para tubo soldável 20mm ( 1/2 pol )</v>
          </cell>
          <cell r="C1960" t="str">
            <v>UN</v>
          </cell>
          <cell r="D1960">
            <v>1</v>
          </cell>
          <cell r="E1960">
            <v>1.5184</v>
          </cell>
          <cell r="F1960">
            <v>1.51</v>
          </cell>
        </row>
        <row r="1961">
          <cell r="A1961" t="str">
            <v>001.18.03900</v>
          </cell>
          <cell r="B1961" t="str">
            <v>Cotovelo de pvc rígido para tubo soldável 110 mm (4 pol)</v>
          </cell>
          <cell r="C1961" t="str">
            <v>UN</v>
          </cell>
          <cell r="D1961">
            <v>1</v>
          </cell>
          <cell r="E1961">
            <v>90.961100000000002</v>
          </cell>
          <cell r="F1961">
            <v>90.96</v>
          </cell>
        </row>
        <row r="1962">
          <cell r="A1962" t="str">
            <v>001.18.03920</v>
          </cell>
          <cell r="B1962" t="str">
            <v>Cotovelo de pvc rígido para tubo soldável 85 mm (3 pol)</v>
          </cell>
          <cell r="C1962" t="str">
            <v>UN</v>
          </cell>
          <cell r="D1962">
            <v>1</v>
          </cell>
          <cell r="E1962">
            <v>41.506799999999998</v>
          </cell>
          <cell r="F1962">
            <v>41.5</v>
          </cell>
        </row>
        <row r="1963">
          <cell r="A1963" t="str">
            <v>001.18.03940</v>
          </cell>
          <cell r="B1963" t="str">
            <v>Cotovelo de pvc rígido para tubo soldável 75 mm (2 1/2 pol)</v>
          </cell>
          <cell r="C1963" t="str">
            <v>UN</v>
          </cell>
          <cell r="D1963">
            <v>1</v>
          </cell>
          <cell r="E1963">
            <v>33.366799999999998</v>
          </cell>
          <cell r="F1963">
            <v>33.36</v>
          </cell>
        </row>
        <row r="1964">
          <cell r="A1964" t="str">
            <v>001.18.03960</v>
          </cell>
          <cell r="B1964" t="str">
            <v>Cotovelo de pvc rígido para tubo soldável 60 mm (2 pol)</v>
          </cell>
          <cell r="C1964" t="str">
            <v>UN</v>
          </cell>
          <cell r="D1964">
            <v>1</v>
          </cell>
          <cell r="E1964">
            <v>12.402699999999999</v>
          </cell>
          <cell r="F1964">
            <v>12.4</v>
          </cell>
        </row>
        <row r="1965">
          <cell r="A1965" t="str">
            <v>001.18.03980</v>
          </cell>
          <cell r="B1965" t="str">
            <v>Cotovelo de pvc rígido para tubo soldável 50 mm ( 1 1/2 pol)</v>
          </cell>
          <cell r="C1965" t="str">
            <v>UN</v>
          </cell>
          <cell r="D1965">
            <v>1</v>
          </cell>
          <cell r="E1965">
            <v>4.2626999999999997</v>
          </cell>
          <cell r="F1965">
            <v>4.26</v>
          </cell>
        </row>
        <row r="1966">
          <cell r="A1966" t="str">
            <v>001.18.04000</v>
          </cell>
          <cell r="B1966" t="str">
            <v>Cotovelo de pvc rígido para tubo soldável 40 mm ( 1 1/4 pol)</v>
          </cell>
          <cell r="C1966" t="str">
            <v>UN</v>
          </cell>
          <cell r="D1966">
            <v>1</v>
          </cell>
          <cell r="E1966">
            <v>3.9826999999999999</v>
          </cell>
          <cell r="F1966">
            <v>3.98</v>
          </cell>
        </row>
        <row r="1967">
          <cell r="A1967" t="str">
            <v>001.18.04020</v>
          </cell>
          <cell r="B1967" t="str">
            <v>Cotovelo de pvc rígido para tubo soldável 32 mm ( 1 pol)</v>
          </cell>
          <cell r="C1967" t="str">
            <v>UN</v>
          </cell>
          <cell r="D1967">
            <v>1</v>
          </cell>
          <cell r="E1967">
            <v>2.0583999999999998</v>
          </cell>
          <cell r="F1967">
            <v>2.0499999999999998</v>
          </cell>
        </row>
        <row r="1968">
          <cell r="A1968" t="str">
            <v>001.18.04040</v>
          </cell>
          <cell r="B1968" t="str">
            <v>Cotovelo de pvc rígido para tubo soldável 25 mm ( 3/4 pol)</v>
          </cell>
          <cell r="C1968" t="str">
            <v>UN</v>
          </cell>
          <cell r="D1968">
            <v>1</v>
          </cell>
          <cell r="E1968">
            <v>1.5584</v>
          </cell>
          <cell r="F1968">
            <v>1.55</v>
          </cell>
        </row>
        <row r="1969">
          <cell r="A1969" t="str">
            <v>001.18.04060</v>
          </cell>
          <cell r="B1969" t="str">
            <v>Cotovelo de pvc rígido para tubo soldável 20 mm ( 1/2 pol)</v>
          </cell>
          <cell r="C1969" t="str">
            <v>UN</v>
          </cell>
          <cell r="D1969">
            <v>1</v>
          </cell>
          <cell r="E1969">
            <v>1.4583999999999999</v>
          </cell>
          <cell r="F1969">
            <v>1.45</v>
          </cell>
        </row>
        <row r="1970">
          <cell r="A1970" t="str">
            <v>001.18.04080</v>
          </cell>
          <cell r="B1970" t="str">
            <v>Cotovelo 90º com redução de pvc rígido para tubo soldável 40 x 32mm ( 1.1/4 x 1 pol )</v>
          </cell>
          <cell r="C1970" t="str">
            <v>UN</v>
          </cell>
          <cell r="D1970">
            <v>1</v>
          </cell>
          <cell r="E1970">
            <v>3.0527000000000002</v>
          </cell>
          <cell r="F1970">
            <v>3.05</v>
          </cell>
        </row>
        <row r="1971">
          <cell r="A1971" t="str">
            <v>001.18.04100</v>
          </cell>
          <cell r="B1971" t="str">
            <v>Cotovelo 90º com redução de pvc rígido para tubo soldável 32 x 25mm ( 1 x 3/4 pol )</v>
          </cell>
          <cell r="C1971" t="str">
            <v>UN</v>
          </cell>
          <cell r="D1971">
            <v>1</v>
          </cell>
          <cell r="E1971">
            <v>2.4384000000000001</v>
          </cell>
          <cell r="F1971">
            <v>2.4300000000000002</v>
          </cell>
        </row>
        <row r="1972">
          <cell r="A1972" t="str">
            <v>001.18.04120</v>
          </cell>
          <cell r="B1972" t="str">
            <v>Cotovelo 90º com redução de pvc rígido para tubo soldável 25 x 20mm ( 3/4 x 1/2 pol )</v>
          </cell>
          <cell r="C1972" t="str">
            <v>UN</v>
          </cell>
          <cell r="D1972">
            <v>1</v>
          </cell>
          <cell r="E1972">
            <v>2.2183999999999999</v>
          </cell>
          <cell r="F1972">
            <v>2.21</v>
          </cell>
        </row>
        <row r="1973">
          <cell r="A1973" t="str">
            <v>001.18.04140</v>
          </cell>
          <cell r="B1973" t="str">
            <v>Cotovelo 45º de pvc rígido para tubo soldável 50mm ( 1.1/2 pol ).</v>
          </cell>
          <cell r="C1973" t="str">
            <v>UN</v>
          </cell>
          <cell r="D1973">
            <v>1</v>
          </cell>
          <cell r="E1973">
            <v>4.9726999999999997</v>
          </cell>
          <cell r="F1973">
            <v>4.97</v>
          </cell>
        </row>
        <row r="1974">
          <cell r="A1974" t="str">
            <v>001.18.04160</v>
          </cell>
          <cell r="B1974" t="str">
            <v>Cotovelo 45º de pvc rígido para tubo soldável 40 mm (1 1/4 pol)</v>
          </cell>
          <cell r="C1974" t="str">
            <v>UN</v>
          </cell>
          <cell r="D1974">
            <v>1</v>
          </cell>
          <cell r="E1974">
            <v>4.7027000000000001</v>
          </cell>
          <cell r="F1974">
            <v>4.7</v>
          </cell>
        </row>
        <row r="1975">
          <cell r="A1975" t="str">
            <v>001.18.04180</v>
          </cell>
          <cell r="B1975" t="str">
            <v>Cotovelo 45º de pvc rígido para tubo soldável 32 mm ( 1 pol)</v>
          </cell>
          <cell r="C1975" t="str">
            <v>UN</v>
          </cell>
          <cell r="D1975">
            <v>1</v>
          </cell>
          <cell r="E1975">
            <v>2.8184</v>
          </cell>
          <cell r="F1975">
            <v>2.81</v>
          </cell>
        </row>
        <row r="1976">
          <cell r="A1976" t="str">
            <v>001.18.04200</v>
          </cell>
          <cell r="B1976" t="str">
            <v>Cotovelo 45º de pvc rígido para tubo soldável 25 mm ( 3/4 pol)</v>
          </cell>
          <cell r="C1976" t="str">
            <v>UN</v>
          </cell>
          <cell r="D1976">
            <v>1</v>
          </cell>
          <cell r="E1976">
            <v>1.8584000000000001</v>
          </cell>
          <cell r="F1976">
            <v>1.85</v>
          </cell>
        </row>
        <row r="1977">
          <cell r="A1977" t="str">
            <v>001.18.04220</v>
          </cell>
          <cell r="B1977" t="str">
            <v>Cotovelo 45º de pvc rígido para tubo soldável 20 mm ( 1/2 pol)</v>
          </cell>
          <cell r="C1977" t="str">
            <v>UN</v>
          </cell>
          <cell r="D1977">
            <v>1</v>
          </cell>
          <cell r="E1977">
            <v>1.5584</v>
          </cell>
          <cell r="F1977">
            <v>1.55</v>
          </cell>
        </row>
        <row r="1978">
          <cell r="A1978" t="str">
            <v>001.18.04240</v>
          </cell>
          <cell r="B1978" t="str">
            <v>Tee 90º de pvc rígido para tubo soldável 110mm ( 4 pol )</v>
          </cell>
          <cell r="C1978" t="str">
            <v>UN</v>
          </cell>
          <cell r="D1978">
            <v>1</v>
          </cell>
          <cell r="E1978">
            <v>69.135099999999994</v>
          </cell>
          <cell r="F1978">
            <v>69.13</v>
          </cell>
        </row>
        <row r="1979">
          <cell r="A1979" t="str">
            <v>001.18.04260</v>
          </cell>
          <cell r="B1979" t="str">
            <v>Tee 90º de pvc rígido para tubo soldável 85mm ( 3 pol )</v>
          </cell>
          <cell r="C1979" t="str">
            <v>UN</v>
          </cell>
          <cell r="D1979">
            <v>1</v>
          </cell>
          <cell r="E1979">
            <v>34.8611</v>
          </cell>
          <cell r="F1979">
            <v>34.86</v>
          </cell>
        </row>
        <row r="1980">
          <cell r="A1980" t="str">
            <v>001.18.04280</v>
          </cell>
          <cell r="B1980" t="str">
            <v>Tee 90º de pvc rígido para tubo soldável 75mm ( 2 1/2 pol )</v>
          </cell>
          <cell r="C1980" t="str">
            <v>UN</v>
          </cell>
          <cell r="D1980">
            <v>1</v>
          </cell>
          <cell r="E1980">
            <v>26.1111</v>
          </cell>
          <cell r="F1980">
            <v>26.11</v>
          </cell>
        </row>
        <row r="1981">
          <cell r="A1981" t="str">
            <v>001.18.04300</v>
          </cell>
          <cell r="B1981" t="str">
            <v>Tee 90º de pvc rígido para tubo soldável 60mm ( 2 pol )</v>
          </cell>
          <cell r="C1981" t="str">
            <v>UN</v>
          </cell>
          <cell r="D1981">
            <v>1</v>
          </cell>
          <cell r="E1981">
            <v>15.1874</v>
          </cell>
          <cell r="F1981">
            <v>15.18</v>
          </cell>
        </row>
        <row r="1982">
          <cell r="A1982" t="str">
            <v>001.18.04320</v>
          </cell>
          <cell r="B1982" t="str">
            <v>Tee 90º de pvc rígido para tubo soldável 50mm ( 11/2 pol )</v>
          </cell>
          <cell r="C1982" t="str">
            <v>UN</v>
          </cell>
          <cell r="D1982">
            <v>1</v>
          </cell>
          <cell r="E1982">
            <v>5.8373999999999997</v>
          </cell>
          <cell r="F1982">
            <v>5.83</v>
          </cell>
        </row>
        <row r="1983">
          <cell r="A1983" t="str">
            <v>001.18.04340</v>
          </cell>
          <cell r="B1983" t="str">
            <v>Tee 90º de pvc rígido para tubo soldável 40mm ( 11/4 pol )</v>
          </cell>
          <cell r="C1983" t="str">
            <v>UN</v>
          </cell>
          <cell r="D1983">
            <v>1</v>
          </cell>
          <cell r="E1983">
            <v>5.7873999999999999</v>
          </cell>
          <cell r="F1983">
            <v>5.78</v>
          </cell>
        </row>
        <row r="1984">
          <cell r="A1984" t="str">
            <v>001.18.04360</v>
          </cell>
          <cell r="B1984" t="str">
            <v>Tee 90º de pvc rígido para tubo soldável 32mm ( 1 pol )</v>
          </cell>
          <cell r="C1984" t="str">
            <v>UN</v>
          </cell>
          <cell r="D1984">
            <v>1</v>
          </cell>
          <cell r="E1984">
            <v>2.8708</v>
          </cell>
          <cell r="F1984">
            <v>2.87</v>
          </cell>
        </row>
        <row r="1985">
          <cell r="A1985" t="str">
            <v>001.18.04380</v>
          </cell>
          <cell r="B1985" t="str">
            <v>Tee 90º de pvc rígido para tubo soldável 25mm ( 3/4 pol )</v>
          </cell>
          <cell r="C1985" t="str">
            <v>UN</v>
          </cell>
          <cell r="D1985">
            <v>1</v>
          </cell>
          <cell r="E1985">
            <v>1.8508</v>
          </cell>
          <cell r="F1985">
            <v>1.85</v>
          </cell>
        </row>
        <row r="1986">
          <cell r="A1986" t="str">
            <v>001.18.04400</v>
          </cell>
          <cell r="B1986" t="str">
            <v>Tee 90º de pvc rígido para tubo soldável 20mm ( 1/2 pol )</v>
          </cell>
          <cell r="C1986" t="str">
            <v>UN</v>
          </cell>
          <cell r="D1986">
            <v>1</v>
          </cell>
          <cell r="E1986">
            <v>1.6708000000000001</v>
          </cell>
          <cell r="F1986">
            <v>1.67</v>
          </cell>
        </row>
        <row r="1987">
          <cell r="A1987" t="str">
            <v>001.18.04420</v>
          </cell>
          <cell r="B1987" t="str">
            <v>Tee de redução de pvc rígido part tubo soldável 110 x 85mm ( 4 x 3 pol )</v>
          </cell>
          <cell r="C1987" t="str">
            <v>UN</v>
          </cell>
          <cell r="D1987">
            <v>1</v>
          </cell>
          <cell r="E1987">
            <v>52.275100000000002</v>
          </cell>
          <cell r="F1987">
            <v>52.27</v>
          </cell>
        </row>
        <row r="1988">
          <cell r="A1988" t="str">
            <v>001.18.04440</v>
          </cell>
          <cell r="B1988" t="str">
            <v>Tee de redução de pvc rígido para tubo soldável 110 x 75mm ( 4 x 2.1/2 pol )</v>
          </cell>
          <cell r="C1988" t="str">
            <v>UN</v>
          </cell>
          <cell r="D1988">
            <v>1</v>
          </cell>
          <cell r="E1988">
            <v>21.845099999999999</v>
          </cell>
          <cell r="F1988">
            <v>21.84</v>
          </cell>
        </row>
        <row r="1989">
          <cell r="A1989" t="str">
            <v>001.18.04460</v>
          </cell>
          <cell r="B1989" t="str">
            <v>Tee de redução de pvc rígido para tubo soldável 110 x 60mm ( 4 x 2 pol )</v>
          </cell>
          <cell r="C1989" t="str">
            <v>UN</v>
          </cell>
          <cell r="D1989">
            <v>1</v>
          </cell>
          <cell r="E1989">
            <v>52.275100000000002</v>
          </cell>
          <cell r="F1989">
            <v>52.27</v>
          </cell>
        </row>
        <row r="1990">
          <cell r="A1990" t="str">
            <v>001.18.04480</v>
          </cell>
          <cell r="B1990" t="str">
            <v>Tee de redução de pvc rígido para tubo soldável 85 x 75mm ( 3 x 2.1/2 pol )</v>
          </cell>
          <cell r="C1990" t="str">
            <v>UN</v>
          </cell>
          <cell r="D1990">
            <v>1</v>
          </cell>
          <cell r="E1990">
            <v>29.891100000000002</v>
          </cell>
          <cell r="F1990">
            <v>29.89</v>
          </cell>
        </row>
        <row r="1991">
          <cell r="A1991" t="str">
            <v>001.18.04500</v>
          </cell>
          <cell r="B1991" t="str">
            <v>Tee de redução de pvc rígido para tubo soldável 85 x 60mm ( 3 x 2 pol )</v>
          </cell>
          <cell r="C1991" t="str">
            <v>UN</v>
          </cell>
          <cell r="D1991">
            <v>1</v>
          </cell>
          <cell r="E1991">
            <v>29.891100000000002</v>
          </cell>
          <cell r="F1991">
            <v>29.89</v>
          </cell>
        </row>
        <row r="1992">
          <cell r="A1992" t="str">
            <v>001.18.04520</v>
          </cell>
          <cell r="B1992" t="str">
            <v>Tee de redução de pvc rígido para tubo soldável 75 x 60mm ( 2.1/2 x 2 pol )</v>
          </cell>
          <cell r="C1992" t="str">
            <v>UN</v>
          </cell>
          <cell r="D1992">
            <v>1</v>
          </cell>
          <cell r="E1992">
            <v>23.3811</v>
          </cell>
          <cell r="F1992">
            <v>23.38</v>
          </cell>
        </row>
        <row r="1993">
          <cell r="A1993" t="str">
            <v>001.18.04540</v>
          </cell>
          <cell r="B1993" t="str">
            <v>Tee de redução de pvc rígido para tubo soldável 75 x 50mm ( 2.1/2 x 1.1/2 pol )</v>
          </cell>
          <cell r="C1993" t="str">
            <v>UN</v>
          </cell>
          <cell r="D1993">
            <v>1</v>
          </cell>
          <cell r="E1993">
            <v>23.391100000000002</v>
          </cell>
          <cell r="F1993">
            <v>23.39</v>
          </cell>
        </row>
        <row r="1994">
          <cell r="A1994" t="str">
            <v>001.18.04560</v>
          </cell>
          <cell r="B1994" t="str">
            <v>Tee de redução de pvc rígido para tubo soldável 50 x 40mm ( 1.1/2 x 1.1/4 pol )</v>
          </cell>
          <cell r="C1994" t="str">
            <v>UN</v>
          </cell>
          <cell r="D1994">
            <v>1</v>
          </cell>
          <cell r="E1994">
            <v>9.1974</v>
          </cell>
          <cell r="F1994">
            <v>9.19</v>
          </cell>
        </row>
        <row r="1995">
          <cell r="A1995" t="str">
            <v>001.18.04580</v>
          </cell>
          <cell r="B1995" t="str">
            <v>Tee de redução de pvc rígido para tubo soldável 50 x 32mm ( 1.1/2 x 1 pol )</v>
          </cell>
          <cell r="C1995" t="str">
            <v>UN</v>
          </cell>
          <cell r="D1995">
            <v>1</v>
          </cell>
          <cell r="E1995">
            <v>7.8174000000000001</v>
          </cell>
          <cell r="F1995">
            <v>7.81</v>
          </cell>
        </row>
        <row r="1996">
          <cell r="A1996" t="str">
            <v>001.18.04600</v>
          </cell>
          <cell r="B1996" t="str">
            <v>Tee de redução de pvc rígido para tubo soldável 50 x 25mm (1.1/2 x 3/4 pol )</v>
          </cell>
          <cell r="C1996" t="str">
            <v>UN</v>
          </cell>
          <cell r="D1996">
            <v>1</v>
          </cell>
          <cell r="E1996">
            <v>5.8373999999999997</v>
          </cell>
          <cell r="F1996">
            <v>5.83</v>
          </cell>
        </row>
        <row r="1997">
          <cell r="A1997" t="str">
            <v>001.18.04620</v>
          </cell>
          <cell r="B1997" t="str">
            <v>Tee de redução de pvc rígido para tubo soldável 50 x 20mm (1.1/2 x 1/2 pol )</v>
          </cell>
          <cell r="C1997" t="str">
            <v>UN</v>
          </cell>
          <cell r="D1997">
            <v>1</v>
          </cell>
          <cell r="E1997">
            <v>6.2774000000000001</v>
          </cell>
          <cell r="F1997">
            <v>6.27</v>
          </cell>
        </row>
        <row r="1998">
          <cell r="A1998" t="str">
            <v>001.18.04640</v>
          </cell>
          <cell r="B1998" t="str">
            <v>Tee de redução de pvc rígido para tubo soldável 40 x 32mm ( 1.1/4 x 1 pol )</v>
          </cell>
          <cell r="C1998" t="str">
            <v>UN</v>
          </cell>
          <cell r="D1998">
            <v>1</v>
          </cell>
          <cell r="E1998">
            <v>5.5674000000000001</v>
          </cell>
          <cell r="F1998">
            <v>5.56</v>
          </cell>
        </row>
        <row r="1999">
          <cell r="A1999" t="str">
            <v>001.18.04660</v>
          </cell>
          <cell r="B1999" t="str">
            <v>Tee de redução de pvc rígido para tubo soldável 32 x 25mm ( 1 x 3/4 pol )</v>
          </cell>
          <cell r="C1999" t="str">
            <v>UN</v>
          </cell>
          <cell r="D1999">
            <v>1</v>
          </cell>
          <cell r="E1999">
            <v>4.1908000000000003</v>
          </cell>
          <cell r="F1999">
            <v>4.1900000000000004</v>
          </cell>
        </row>
        <row r="2000">
          <cell r="A2000" t="str">
            <v>001.18.04680</v>
          </cell>
          <cell r="B2000" t="str">
            <v>Tee de redução de pvc rígido para tubo soldável 25 x 20mm ( 3/4 x 1/2 pol )</v>
          </cell>
          <cell r="C2000" t="str">
            <v>UN</v>
          </cell>
          <cell r="D2000">
            <v>1</v>
          </cell>
          <cell r="E2000">
            <v>2.5908000000000002</v>
          </cell>
          <cell r="F2000">
            <v>2.59</v>
          </cell>
        </row>
        <row r="2001">
          <cell r="A2001" t="str">
            <v>001.18.04700</v>
          </cell>
          <cell r="B2001" t="str">
            <v>Bucha de redução de pvc rígido para tubo soldável 110 x 85mm ( 4 x 3 pol )</v>
          </cell>
          <cell r="C2001" t="str">
            <v>UN</v>
          </cell>
          <cell r="D2001">
            <v>1</v>
          </cell>
          <cell r="E2001">
            <v>22.781099999999999</v>
          </cell>
          <cell r="F2001">
            <v>22.78</v>
          </cell>
        </row>
        <row r="2002">
          <cell r="A2002" t="str">
            <v>001.18.04720</v>
          </cell>
          <cell r="B2002" t="str">
            <v>Bucha de redução de pvc rígido para tubo soldável 85 x 75mm ( 3 x 2.1/2 pol )</v>
          </cell>
          <cell r="C2002" t="str">
            <v>UN</v>
          </cell>
          <cell r="D2002">
            <v>1</v>
          </cell>
          <cell r="E2002">
            <v>9.3867999999999991</v>
          </cell>
          <cell r="F2002">
            <v>9.3800000000000008</v>
          </cell>
        </row>
        <row r="2003">
          <cell r="A2003" t="str">
            <v>001.18.04740</v>
          </cell>
          <cell r="B2003" t="str">
            <v>Bucha de redução de pvc rígido para tubo soldável 75 x 60mm (2.1/2 x 2 pol )</v>
          </cell>
          <cell r="C2003" t="str">
            <v>UN</v>
          </cell>
          <cell r="D2003">
            <v>1</v>
          </cell>
          <cell r="E2003">
            <v>7.8468</v>
          </cell>
          <cell r="F2003">
            <v>7.84</v>
          </cell>
        </row>
        <row r="2004">
          <cell r="A2004" t="str">
            <v>001.18.04760</v>
          </cell>
          <cell r="B2004" t="str">
            <v>Bucha de redução de pvc rígido para tubo soldável 60 x 50mm ( 2 x 1.1/2 pol )</v>
          </cell>
          <cell r="C2004" t="str">
            <v>UN</v>
          </cell>
          <cell r="D2004">
            <v>1</v>
          </cell>
          <cell r="E2004">
            <v>7.3426999999999998</v>
          </cell>
          <cell r="F2004">
            <v>7.34</v>
          </cell>
        </row>
        <row r="2005">
          <cell r="A2005" t="str">
            <v>001.18.04780</v>
          </cell>
          <cell r="B2005" t="str">
            <v>Bucha de redução de pvc rígido para tubo soldável 50 x 40mm ( 1.1/2 x 1/1/4 pol )</v>
          </cell>
          <cell r="C2005" t="str">
            <v>UN</v>
          </cell>
          <cell r="D2005">
            <v>1</v>
          </cell>
          <cell r="E2005">
            <v>3.4927000000000001</v>
          </cell>
          <cell r="F2005">
            <v>3.49</v>
          </cell>
        </row>
        <row r="2006">
          <cell r="A2006" t="str">
            <v>001.18.04800</v>
          </cell>
          <cell r="B2006" t="str">
            <v>Bucha de redução de pvc rígido para tubo soldável 40 x 32mm ( 1.1/4 x 1 pol )</v>
          </cell>
          <cell r="C2006" t="str">
            <v>UN</v>
          </cell>
          <cell r="D2006">
            <v>1</v>
          </cell>
          <cell r="E2006">
            <v>2.7427000000000001</v>
          </cell>
          <cell r="F2006">
            <v>2.74</v>
          </cell>
        </row>
        <row r="2007">
          <cell r="A2007" t="str">
            <v>001.18.04820</v>
          </cell>
          <cell r="B2007" t="str">
            <v>Bucha de redução de pvc rígido para tubo soldável 32 x 25mm ( 1 x 3/4 pol )</v>
          </cell>
          <cell r="C2007" t="str">
            <v>UN</v>
          </cell>
          <cell r="D2007">
            <v>1</v>
          </cell>
          <cell r="E2007">
            <v>1.5584</v>
          </cell>
          <cell r="F2007">
            <v>1.55</v>
          </cell>
        </row>
        <row r="2008">
          <cell r="A2008" t="str">
            <v>001.18.04840</v>
          </cell>
          <cell r="B2008" t="str">
            <v>Bucha de redução de pvc rígido para tubo soldável 25 x 20mm ( 3/4 x 1/2 pol )</v>
          </cell>
          <cell r="C2008" t="str">
            <v>UN</v>
          </cell>
          <cell r="D2008">
            <v>1</v>
          </cell>
          <cell r="E2008">
            <v>1.5284</v>
          </cell>
          <cell r="F2008">
            <v>1.52</v>
          </cell>
        </row>
        <row r="2009">
          <cell r="A2009" t="str">
            <v>001.18.04860</v>
          </cell>
          <cell r="B2009" t="str">
            <v>União de pvc rígido para tubo soldável 110mm ( 4 pol )</v>
          </cell>
          <cell r="C2009" t="str">
            <v>UN</v>
          </cell>
          <cell r="D2009">
            <v>1</v>
          </cell>
          <cell r="E2009">
            <v>106.5951</v>
          </cell>
          <cell r="F2009">
            <v>106.59</v>
          </cell>
        </row>
        <row r="2010">
          <cell r="A2010" t="str">
            <v>001.18.04880</v>
          </cell>
          <cell r="B2010" t="str">
            <v>União de pvc rígido para tubo soldável 85mm ( 3 pol )</v>
          </cell>
          <cell r="C2010" t="str">
            <v>UN</v>
          </cell>
          <cell r="D2010">
            <v>1</v>
          </cell>
          <cell r="E2010">
            <v>82.971100000000007</v>
          </cell>
          <cell r="F2010">
            <v>82.97</v>
          </cell>
        </row>
        <row r="2011">
          <cell r="A2011" t="str">
            <v>001.18.04900</v>
          </cell>
          <cell r="B2011" t="str">
            <v>União de pvc rígido para tubo soldável 75mm ( 2 1/2 pol )</v>
          </cell>
          <cell r="C2011" t="str">
            <v>UN</v>
          </cell>
          <cell r="D2011">
            <v>1</v>
          </cell>
          <cell r="E2011">
            <v>75.561099999999996</v>
          </cell>
          <cell r="F2011">
            <v>75.56</v>
          </cell>
        </row>
        <row r="2012">
          <cell r="A2012" t="str">
            <v>001.18.04920</v>
          </cell>
          <cell r="B2012" t="str">
            <v>União de pvc rígido para tubo soldável 60mm ( 2 pol )</v>
          </cell>
          <cell r="C2012" t="str">
            <v>UN</v>
          </cell>
          <cell r="D2012">
            <v>1</v>
          </cell>
          <cell r="E2012">
            <v>26.517399999999999</v>
          </cell>
          <cell r="F2012">
            <v>26.51</v>
          </cell>
        </row>
        <row r="2013">
          <cell r="A2013" t="str">
            <v>001.18.04940</v>
          </cell>
          <cell r="B2013" t="str">
            <v>União de pvc rígido para tubo soldável 50mm ( 1 1/2 pol )</v>
          </cell>
          <cell r="C2013" t="str">
            <v>UN</v>
          </cell>
          <cell r="D2013">
            <v>1</v>
          </cell>
          <cell r="E2013">
            <v>13.817399999999999</v>
          </cell>
          <cell r="F2013">
            <v>13.81</v>
          </cell>
        </row>
        <row r="2014">
          <cell r="A2014" t="str">
            <v>001.18.04960</v>
          </cell>
          <cell r="B2014" t="str">
            <v>União de pvc rígido para tubo soldável 40mm ( 1 1/4 pol )</v>
          </cell>
          <cell r="C2014" t="str">
            <v>UN</v>
          </cell>
          <cell r="D2014">
            <v>1</v>
          </cell>
          <cell r="E2014">
            <v>14.2874</v>
          </cell>
          <cell r="F2014">
            <v>14.28</v>
          </cell>
        </row>
        <row r="2015">
          <cell r="A2015" t="str">
            <v>001.18.04980</v>
          </cell>
          <cell r="B2015" t="str">
            <v>União de pvc rígido para tubo soldável 32mm ( 1 pol )</v>
          </cell>
          <cell r="C2015" t="str">
            <v>UN</v>
          </cell>
          <cell r="D2015">
            <v>1</v>
          </cell>
          <cell r="E2015">
            <v>7.1007999999999996</v>
          </cell>
          <cell r="F2015">
            <v>7.1</v>
          </cell>
        </row>
        <row r="2016">
          <cell r="A2016" t="str">
            <v>001.18.05000</v>
          </cell>
          <cell r="B2016" t="str">
            <v>União de pvc rígido para tubo soldável 25mm ( 3/4 pol )</v>
          </cell>
          <cell r="C2016" t="str">
            <v>UN</v>
          </cell>
          <cell r="D2016">
            <v>1</v>
          </cell>
          <cell r="E2016">
            <v>4.0608000000000004</v>
          </cell>
          <cell r="F2016">
            <v>4.0599999999999996</v>
          </cell>
        </row>
        <row r="2017">
          <cell r="A2017" t="str">
            <v>001.18.05020</v>
          </cell>
          <cell r="B2017" t="str">
            <v>União de pvc rígido para tubo soldável 20mm ( 1/2 pol )</v>
          </cell>
          <cell r="C2017" t="str">
            <v>UN</v>
          </cell>
          <cell r="D2017">
            <v>1</v>
          </cell>
          <cell r="E2017">
            <v>3.8008000000000002</v>
          </cell>
          <cell r="F2017">
            <v>3.8</v>
          </cell>
        </row>
        <row r="2018">
          <cell r="A2018" t="str">
            <v>001.18.05040</v>
          </cell>
          <cell r="B2018" t="str">
            <v>Redução pvc soldável de pvc rígido para tubo soldável 110mm x 85mm (4 x 3 pol)</v>
          </cell>
          <cell r="C2018" t="str">
            <v>UN</v>
          </cell>
          <cell r="D2018">
            <v>1</v>
          </cell>
          <cell r="E2018">
            <v>23.161100000000001</v>
          </cell>
          <cell r="F2018">
            <v>23.16</v>
          </cell>
        </row>
        <row r="2019">
          <cell r="A2019" t="str">
            <v>001.18.05060</v>
          </cell>
          <cell r="B2019" t="str">
            <v>Reduçao pvc soldável de pvc rígido para tubo soldável 110mm x 75mm (4 x 2.5 pol)</v>
          </cell>
          <cell r="C2019" t="str">
            <v>UN</v>
          </cell>
          <cell r="D2019">
            <v>1</v>
          </cell>
          <cell r="E2019">
            <v>21.181100000000001</v>
          </cell>
          <cell r="F2019">
            <v>21.18</v>
          </cell>
        </row>
        <row r="2020">
          <cell r="A2020" t="str">
            <v>001.18.05080</v>
          </cell>
          <cell r="B2020" t="str">
            <v>Redução pvc soldável de pvc rígido para tubo soldável 110mm x60mm (4 x 2 pol)</v>
          </cell>
          <cell r="C2020" t="str">
            <v>UN</v>
          </cell>
          <cell r="D2020">
            <v>1</v>
          </cell>
          <cell r="E2020">
            <v>20.301100000000002</v>
          </cell>
          <cell r="F2020">
            <v>20.3</v>
          </cell>
        </row>
        <row r="2021">
          <cell r="A2021" t="str">
            <v>001.18.05100</v>
          </cell>
          <cell r="B2021" t="str">
            <v>Redução pvc soldável de pvc rígido para tubo soldável 85mm x 75mm (3 x 2.5 pol)</v>
          </cell>
          <cell r="C2021" t="str">
            <v>UN</v>
          </cell>
          <cell r="D2021">
            <v>1</v>
          </cell>
          <cell r="E2021">
            <v>13.2568</v>
          </cell>
          <cell r="F2021">
            <v>13.25</v>
          </cell>
        </row>
        <row r="2022">
          <cell r="A2022" t="str">
            <v>001.18.05120</v>
          </cell>
          <cell r="B2022" t="str">
            <v>Redução pvc soldável de pvc rígido para tubo soldável 85mm x 60mm (3 x 2 pol)</v>
          </cell>
          <cell r="C2022" t="str">
            <v>UN</v>
          </cell>
          <cell r="D2022">
            <v>1</v>
          </cell>
          <cell r="E2022">
            <v>12.2768</v>
          </cell>
          <cell r="F2022">
            <v>12.27</v>
          </cell>
        </row>
        <row r="2023">
          <cell r="A2023" t="str">
            <v>001.18.05140</v>
          </cell>
          <cell r="B2023" t="str">
            <v>Redução pvc soldável de pvc rígido para tubo soldável 75mm x 60mm (2.5 x 2 pol)</v>
          </cell>
          <cell r="C2023" t="str">
            <v>UN</v>
          </cell>
          <cell r="D2023">
            <v>1</v>
          </cell>
          <cell r="E2023">
            <v>9.6668000000000003</v>
          </cell>
          <cell r="F2023">
            <v>9.66</v>
          </cell>
        </row>
        <row r="2024">
          <cell r="A2024" t="str">
            <v>001.18.05160</v>
          </cell>
          <cell r="B2024" t="str">
            <v>Redução pvc soldável de pvc rígido para tubo soldável 60mm x 50mm (2 x 1.5 pol)</v>
          </cell>
          <cell r="C2024" t="str">
            <v>UN</v>
          </cell>
          <cell r="D2024">
            <v>1</v>
          </cell>
          <cell r="E2024">
            <v>5.0827</v>
          </cell>
          <cell r="F2024">
            <v>5.08</v>
          </cell>
        </row>
        <row r="2025">
          <cell r="A2025" t="str">
            <v>001.18.05180</v>
          </cell>
          <cell r="B2025" t="str">
            <v>Redução pvc soldável de pvc rígido para tubo soldável 40mm x 32mm (1 1/4 x 1 pol)</v>
          </cell>
          <cell r="C2025" t="str">
            <v>UN</v>
          </cell>
          <cell r="D2025">
            <v>1</v>
          </cell>
          <cell r="E2025">
            <v>7.9767999999999999</v>
          </cell>
          <cell r="F2025">
            <v>7.97</v>
          </cell>
        </row>
        <row r="2026">
          <cell r="A2026" t="str">
            <v>001.18.05200</v>
          </cell>
          <cell r="B2026" t="str">
            <v>Redução pvc soldável de pvc rígido para tubo soldável 32mm x 25mm (1 x 3/4 pol)</v>
          </cell>
          <cell r="C2026" t="str">
            <v>UN</v>
          </cell>
          <cell r="D2026">
            <v>1</v>
          </cell>
          <cell r="E2026">
            <v>2.2383999999999999</v>
          </cell>
          <cell r="F2026">
            <v>2.23</v>
          </cell>
        </row>
        <row r="2027">
          <cell r="A2027" t="str">
            <v>001.18.05220</v>
          </cell>
          <cell r="B2027" t="str">
            <v>Redução pvc soldável de pvc rígido para tubo soldável 25mm x 20mm (3/4 x 1/2 pol)</v>
          </cell>
          <cell r="C2027" t="str">
            <v>UN</v>
          </cell>
          <cell r="D2027">
            <v>1</v>
          </cell>
          <cell r="E2027">
            <v>1.6783999999999999</v>
          </cell>
          <cell r="F2027">
            <v>1.67</v>
          </cell>
        </row>
        <row r="2028">
          <cell r="A2028" t="str">
            <v>001.18.05240</v>
          </cell>
          <cell r="B2028" t="str">
            <v>Adaptador soldável com bolsa e rosca para registro de pvc rígido para tubo soldável 110m x 4 pol</v>
          </cell>
          <cell r="C2028" t="str">
            <v>UN</v>
          </cell>
          <cell r="D2028">
            <v>1</v>
          </cell>
          <cell r="E2028">
            <v>24.191099999999999</v>
          </cell>
          <cell r="F2028">
            <v>24.19</v>
          </cell>
        </row>
        <row r="2029">
          <cell r="A2029" t="str">
            <v>001.18.05260</v>
          </cell>
          <cell r="B2029" t="str">
            <v>Adaptador soldável com bolsa e rosca para registro de pvc rígido para tubo soldável 85mm x 3 pol</v>
          </cell>
          <cell r="C2029" t="str">
            <v>UN</v>
          </cell>
          <cell r="D2029">
            <v>1</v>
          </cell>
          <cell r="E2029">
            <v>14.4468</v>
          </cell>
          <cell r="F2029">
            <v>14.44</v>
          </cell>
        </row>
        <row r="2030">
          <cell r="A2030" t="str">
            <v>001.18.05280</v>
          </cell>
          <cell r="B2030" t="str">
            <v>Adaptador soldável com bolsa e rosca para registro de pvc rígido para tubo soldável 75mm x 2.5 pol</v>
          </cell>
          <cell r="C2030" t="str">
            <v>UN</v>
          </cell>
          <cell r="D2030">
            <v>1</v>
          </cell>
          <cell r="E2030">
            <v>10.4268</v>
          </cell>
          <cell r="F2030">
            <v>10.42</v>
          </cell>
        </row>
        <row r="2031">
          <cell r="A2031" t="str">
            <v>001.18.05300</v>
          </cell>
          <cell r="B2031" t="str">
            <v>Adaptador soldável com bolsa e rosca para registro de pvc rígido para tubo soldável 60mm x 2 pol</v>
          </cell>
          <cell r="C2031" t="str">
            <v>UN</v>
          </cell>
          <cell r="D2031">
            <v>1</v>
          </cell>
          <cell r="E2031">
            <v>6.4027000000000003</v>
          </cell>
          <cell r="F2031">
            <v>6.4</v>
          </cell>
        </row>
        <row r="2032">
          <cell r="A2032" t="str">
            <v>001.18.05320</v>
          </cell>
          <cell r="B2032" t="str">
            <v>Adaptador soldável com bolsa e rosca para registro de pvc rígido para tubo soldável 50mm x 1.5 pol</v>
          </cell>
          <cell r="C2032" t="str">
            <v>UN</v>
          </cell>
          <cell r="D2032">
            <v>1</v>
          </cell>
          <cell r="E2032">
            <v>3.4426999999999999</v>
          </cell>
          <cell r="F2032">
            <v>3.44</v>
          </cell>
        </row>
        <row r="2033">
          <cell r="A2033" t="str">
            <v>001.18.05340</v>
          </cell>
          <cell r="B2033" t="str">
            <v>Adaptador soldável com bolsa e rosca para registro de pvc rígido para tubo soldável 50mm x 1.1/4 pol</v>
          </cell>
          <cell r="C2033" t="str">
            <v>UN</v>
          </cell>
          <cell r="D2033">
            <v>1</v>
          </cell>
          <cell r="E2033">
            <v>3.3826999999999998</v>
          </cell>
          <cell r="F2033">
            <v>3.38</v>
          </cell>
        </row>
        <row r="2034">
          <cell r="A2034" t="str">
            <v>001.18.05360</v>
          </cell>
          <cell r="B2034" t="str">
            <v>Adaptador soldável com bolsa e rosca para registro de pvc rígido para tubo soldável 40mm x 1.5 pol.</v>
          </cell>
          <cell r="C2034" t="str">
            <v>UN</v>
          </cell>
          <cell r="D2034">
            <v>1</v>
          </cell>
          <cell r="E2034">
            <v>4.3183999999999996</v>
          </cell>
          <cell r="F2034">
            <v>4.3099999999999996</v>
          </cell>
        </row>
        <row r="2035">
          <cell r="A2035" t="str">
            <v>001.18.05380</v>
          </cell>
          <cell r="B2035" t="str">
            <v>Adaptador soldável com bolsa e rosca para registro de pvc rígido para tubo soldável 40mm x 1.1/4 pol</v>
          </cell>
          <cell r="C2035" t="str">
            <v>UN</v>
          </cell>
          <cell r="D2035">
            <v>1</v>
          </cell>
          <cell r="E2035">
            <v>2.7684000000000002</v>
          </cell>
          <cell r="F2035">
            <v>2.76</v>
          </cell>
        </row>
        <row r="2036">
          <cell r="A2036" t="str">
            <v>001.18.05400</v>
          </cell>
          <cell r="B2036" t="str">
            <v>Adaptador soldável com bolsa e rosca para registro de pvc rígido para tubo soldável 32mm x 1 pol</v>
          </cell>
          <cell r="C2036" t="str">
            <v>UN</v>
          </cell>
          <cell r="D2036">
            <v>1</v>
          </cell>
          <cell r="E2036">
            <v>1.9383999999999999</v>
          </cell>
          <cell r="F2036">
            <v>1.93</v>
          </cell>
        </row>
        <row r="2037">
          <cell r="A2037" t="str">
            <v>001.18.05420</v>
          </cell>
          <cell r="B2037" t="str">
            <v>Adaptador soldável com bolsa e rosca para registro de pvc rígido para tubo soldável 25mm x 3/4 pol</v>
          </cell>
          <cell r="C2037" t="str">
            <v>UN</v>
          </cell>
          <cell r="D2037">
            <v>1</v>
          </cell>
          <cell r="E2037">
            <v>1.5184</v>
          </cell>
          <cell r="F2037">
            <v>1.51</v>
          </cell>
        </row>
        <row r="2038">
          <cell r="A2038" t="str">
            <v>001.18.05440</v>
          </cell>
          <cell r="B2038" t="str">
            <v>Adaptador soldável com bolsa e rosca para registro de pvc rígido para tubo soldável 20mm x 1/2 pol</v>
          </cell>
          <cell r="C2038" t="str">
            <v>UN</v>
          </cell>
          <cell r="D2038">
            <v>1</v>
          </cell>
          <cell r="E2038">
            <v>1.4583999999999999</v>
          </cell>
          <cell r="F2038">
            <v>1.45</v>
          </cell>
        </row>
        <row r="2039">
          <cell r="A2039" t="str">
            <v>001.18.05460</v>
          </cell>
          <cell r="B2039" t="str">
            <v>Adaptador soldável com flanges de pvc rígido para tubo soldável para caixa de água 110mm x 4 pol</v>
          </cell>
          <cell r="C2039" t="str">
            <v>UN</v>
          </cell>
          <cell r="D2039">
            <v>1</v>
          </cell>
          <cell r="E2039">
            <v>152.85509999999999</v>
          </cell>
          <cell r="F2039">
            <v>152.85</v>
          </cell>
        </row>
        <row r="2040">
          <cell r="A2040" t="str">
            <v>001.18.05480</v>
          </cell>
          <cell r="B2040" t="str">
            <v>Adaptador soldável com flanges de pvc rígido para tubo soldável para caixa de água  85mm x 3 pol</v>
          </cell>
          <cell r="C2040" t="str">
            <v>UN</v>
          </cell>
          <cell r="D2040">
            <v>1</v>
          </cell>
          <cell r="E2040">
            <v>99.7119</v>
          </cell>
          <cell r="F2040">
            <v>99.71</v>
          </cell>
        </row>
        <row r="2041">
          <cell r="A2041" t="str">
            <v>001.18.05500</v>
          </cell>
          <cell r="B2041" t="str">
            <v>Adaptador soldável com flantes de pvc rígido para tubo soldável para caixa de água 75mm x 2.5 pol</v>
          </cell>
          <cell r="C2041" t="str">
            <v>UN</v>
          </cell>
          <cell r="D2041">
            <v>1</v>
          </cell>
          <cell r="E2041">
            <v>77.7119</v>
          </cell>
          <cell r="F2041">
            <v>77.709999999999994</v>
          </cell>
        </row>
        <row r="2042">
          <cell r="A2042" t="str">
            <v>001.18.05520</v>
          </cell>
          <cell r="B2042" t="str">
            <v>Adaptador soldável com flanges de pvc rígido para tubo soldável para caixa de água 60mm x 2 pol</v>
          </cell>
          <cell r="C2042" t="str">
            <v>UN</v>
          </cell>
          <cell r="D2042">
            <v>1</v>
          </cell>
          <cell r="E2042">
            <v>26.241299999999999</v>
          </cell>
          <cell r="F2042">
            <v>26.24</v>
          </cell>
        </row>
        <row r="2043">
          <cell r="A2043" t="str">
            <v>001.18.05540</v>
          </cell>
          <cell r="B2043" t="str">
            <v>Adaptador soldável com flanges de pvc rígido para tubo soldável para caixa de água 50mm x 1.5 pol</v>
          </cell>
          <cell r="C2043" t="str">
            <v>UN</v>
          </cell>
          <cell r="D2043">
            <v>1</v>
          </cell>
          <cell r="E2043">
            <v>20.031300000000002</v>
          </cell>
          <cell r="F2043">
            <v>20.03</v>
          </cell>
        </row>
        <row r="2044">
          <cell r="A2044" t="str">
            <v>001.18.05560</v>
          </cell>
          <cell r="B2044" t="str">
            <v>Adaptador soldável com flanges de pvc rígido para tubo soldável para caixa de água 40mm x 1.1/4 pol</v>
          </cell>
          <cell r="C2044" t="str">
            <v>UN</v>
          </cell>
          <cell r="D2044">
            <v>1</v>
          </cell>
          <cell r="E2044">
            <v>19.151299999999999</v>
          </cell>
          <cell r="F2044">
            <v>19.149999999999999</v>
          </cell>
        </row>
        <row r="2045">
          <cell r="A2045" t="str">
            <v>001.18.05580</v>
          </cell>
          <cell r="B2045" t="str">
            <v>Adaptador soldável com flanges de pvc rígido para tubo soldável para caixa de água 32mm x 1 pol</v>
          </cell>
          <cell r="C2045" t="str">
            <v>UN</v>
          </cell>
          <cell r="D2045">
            <v>1</v>
          </cell>
          <cell r="E2045">
            <v>14.2178</v>
          </cell>
          <cell r="F2045">
            <v>14.21</v>
          </cell>
        </row>
        <row r="2046">
          <cell r="A2046" t="str">
            <v>001.18.05600</v>
          </cell>
          <cell r="B2046" t="str">
            <v>Adaptador soldável com flanges de pvc rígido para tubo soldável para caixa de água 25mm x 3/4</v>
          </cell>
          <cell r="C2046" t="str">
            <v>UN</v>
          </cell>
          <cell r="D2046">
            <v>1</v>
          </cell>
          <cell r="E2046">
            <v>10.527799999999999</v>
          </cell>
          <cell r="F2046">
            <v>10.52</v>
          </cell>
        </row>
        <row r="2047">
          <cell r="A2047" t="str">
            <v>001.18.05620</v>
          </cell>
          <cell r="B2047" t="str">
            <v>Adaptador soldável com flanges de pvc rígido para tubo soldável para caixa de água 20mm x 1/2 pol</v>
          </cell>
          <cell r="C2047" t="str">
            <v>UN</v>
          </cell>
          <cell r="D2047">
            <v>1</v>
          </cell>
          <cell r="E2047">
            <v>8.9377999999999993</v>
          </cell>
          <cell r="F2047">
            <v>8.93</v>
          </cell>
        </row>
        <row r="2048">
          <cell r="A2048" t="str">
            <v>001.18.05640</v>
          </cell>
          <cell r="B2048" t="str">
            <v>Bucha de redução longa de pvc rígido para tubo soldável 110 x 75 mm ( 4 x 2.1/2 pol)</v>
          </cell>
          <cell r="C2048" t="str">
            <v>UN</v>
          </cell>
          <cell r="D2048">
            <v>1</v>
          </cell>
          <cell r="E2048">
            <v>22.781099999999999</v>
          </cell>
          <cell r="F2048">
            <v>22.78</v>
          </cell>
        </row>
        <row r="2049">
          <cell r="A2049" t="str">
            <v>001.18.05660</v>
          </cell>
          <cell r="B2049" t="str">
            <v>Bucha de redução longa de pvc rígido para tubo soldável 110 x 60 mm ( 4 x 2 pol)</v>
          </cell>
          <cell r="C2049" t="str">
            <v>UN</v>
          </cell>
          <cell r="D2049">
            <v>1</v>
          </cell>
          <cell r="E2049">
            <v>13.7811</v>
          </cell>
          <cell r="F2049">
            <v>13.78</v>
          </cell>
        </row>
        <row r="2050">
          <cell r="A2050" t="str">
            <v>001.18.05680</v>
          </cell>
          <cell r="B2050" t="str">
            <v>Bucha de redução longa de pvc rígido para tubo soldável 85 x 60 mm (3 x 2 pol)</v>
          </cell>
          <cell r="C2050" t="str">
            <v>UN</v>
          </cell>
          <cell r="D2050">
            <v>1</v>
          </cell>
          <cell r="E2050">
            <v>7.3167999999999997</v>
          </cell>
          <cell r="F2050">
            <v>7.31</v>
          </cell>
        </row>
        <row r="2051">
          <cell r="A2051" t="str">
            <v>001.18.05700</v>
          </cell>
          <cell r="B2051" t="str">
            <v>Bucha de redução longa de pvc rígido para tubo soldável 75 x 50 mm ( 2.1/2 x 1.1/2 pol)</v>
          </cell>
          <cell r="C2051" t="str">
            <v>UN</v>
          </cell>
          <cell r="D2051">
            <v>1</v>
          </cell>
          <cell r="E2051">
            <v>6.9268000000000001</v>
          </cell>
          <cell r="F2051">
            <v>6.92</v>
          </cell>
        </row>
        <row r="2052">
          <cell r="A2052" t="str">
            <v>001.18.05720</v>
          </cell>
          <cell r="B2052" t="str">
            <v>Bucha de redução longa de pvc rígido para tubo soldável 60 x 50 mm (2 x 1.1/2 pol)</v>
          </cell>
          <cell r="C2052" t="str">
            <v>UN</v>
          </cell>
          <cell r="D2052">
            <v>1</v>
          </cell>
          <cell r="E2052">
            <v>5.9827000000000004</v>
          </cell>
          <cell r="F2052">
            <v>5.98</v>
          </cell>
        </row>
        <row r="2053">
          <cell r="A2053" t="str">
            <v>001.18.05740</v>
          </cell>
          <cell r="B2053" t="str">
            <v>Bucha de redução longa de pvc rígido para tubo soldável 60 x 40 mm (2 x 1.1/4 pol)</v>
          </cell>
          <cell r="C2053" t="str">
            <v>UN</v>
          </cell>
          <cell r="D2053">
            <v>1</v>
          </cell>
          <cell r="E2053">
            <v>4.8677000000000001</v>
          </cell>
          <cell r="F2053">
            <v>4.8600000000000003</v>
          </cell>
        </row>
        <row r="2054">
          <cell r="A2054" t="str">
            <v>001.18.05760</v>
          </cell>
          <cell r="B2054" t="str">
            <v>Bucha de redução longa de pvc rígido para tubo soldável 60 x 32 mm (2 x 1 pol)</v>
          </cell>
          <cell r="C2054" t="str">
            <v>UN</v>
          </cell>
          <cell r="D2054">
            <v>1</v>
          </cell>
          <cell r="E2054">
            <v>5.6927000000000003</v>
          </cell>
          <cell r="F2054">
            <v>5.69</v>
          </cell>
        </row>
        <row r="2055">
          <cell r="A2055" t="str">
            <v>001.18.05780</v>
          </cell>
          <cell r="B2055" t="str">
            <v>Bucha de redução longa de pvc rígido para tubo soldável 60 x 25 mm ( 2 x 3/4 pol)</v>
          </cell>
          <cell r="C2055" t="str">
            <v>UN</v>
          </cell>
          <cell r="D2055">
            <v>1</v>
          </cell>
          <cell r="E2055">
            <v>2.1526999999999998</v>
          </cell>
          <cell r="F2055">
            <v>2.15</v>
          </cell>
        </row>
        <row r="2056">
          <cell r="A2056" t="str">
            <v>001.18.05800</v>
          </cell>
          <cell r="B2056" t="str">
            <v>Bucha de redução longa de pvc rígido para tubo soldável 50 x 32 mm ( 1.1/2 x 1 pol)</v>
          </cell>
          <cell r="C2056" t="str">
            <v>UN</v>
          </cell>
          <cell r="D2056">
            <v>1</v>
          </cell>
          <cell r="E2056">
            <v>3.6027</v>
          </cell>
          <cell r="F2056">
            <v>3.6</v>
          </cell>
        </row>
        <row r="2057">
          <cell r="A2057" t="str">
            <v>001.18.05820</v>
          </cell>
          <cell r="B2057" t="str">
            <v>Bucha de redução longa de pvc rígido para tubo soldável 50 x 25 mm ( 1.1/2 x 3.4 pol)</v>
          </cell>
          <cell r="C2057" t="str">
            <v>UN</v>
          </cell>
          <cell r="D2057">
            <v>1</v>
          </cell>
          <cell r="E2057">
            <v>3.2726999999999999</v>
          </cell>
          <cell r="F2057">
            <v>3.27</v>
          </cell>
        </row>
        <row r="2058">
          <cell r="A2058" t="str">
            <v>001.18.05840</v>
          </cell>
          <cell r="B2058" t="str">
            <v>Bucha de redução longa de pvc rígido para tubo soldável 50 x 20 mm ( 1.1/2 x 1/2 pol)</v>
          </cell>
          <cell r="C2058" t="str">
            <v>UN</v>
          </cell>
          <cell r="D2058">
            <v>1</v>
          </cell>
          <cell r="E2058">
            <v>3.0527000000000002</v>
          </cell>
          <cell r="F2058">
            <v>3.05</v>
          </cell>
        </row>
        <row r="2059">
          <cell r="A2059" t="str">
            <v>001.18.05860</v>
          </cell>
          <cell r="B2059" t="str">
            <v>Bucha de redução longa de pvc rígido para tubo soldável 40 x 25 mm ( 1.1/4 x 3/4 pol)</v>
          </cell>
          <cell r="C2059" t="str">
            <v>UN</v>
          </cell>
          <cell r="D2059">
            <v>1</v>
          </cell>
          <cell r="E2059">
            <v>3.3227000000000002</v>
          </cell>
          <cell r="F2059">
            <v>3.32</v>
          </cell>
        </row>
        <row r="2060">
          <cell r="A2060" t="str">
            <v>001.18.05880</v>
          </cell>
          <cell r="B2060" t="str">
            <v>Bucha de redução longa de pvc rígido para tubo soldável 40 x 20 mm (1.1/4 x 1/2 pol)</v>
          </cell>
          <cell r="C2060" t="str">
            <v>UN</v>
          </cell>
          <cell r="D2060">
            <v>1</v>
          </cell>
          <cell r="E2060">
            <v>2.8826999999999998</v>
          </cell>
          <cell r="F2060">
            <v>2.88</v>
          </cell>
        </row>
        <row r="2061">
          <cell r="A2061" t="str">
            <v>001.18.05900</v>
          </cell>
          <cell r="B2061" t="str">
            <v>Bucha de redução longa de pvc rígido para tubo soldável 32 x 20 mm (1 x 1/2 pol)</v>
          </cell>
          <cell r="C2061" t="str">
            <v>UN</v>
          </cell>
          <cell r="D2061">
            <v>1</v>
          </cell>
          <cell r="E2061">
            <v>2.1284000000000001</v>
          </cell>
          <cell r="F2061">
            <v>2.12</v>
          </cell>
        </row>
        <row r="2062">
          <cell r="A2062" t="str">
            <v>001.18.05920</v>
          </cell>
          <cell r="B2062" t="str">
            <v>Cap de pvc rígido para tubo soldável 50 mm ( 1.1/2 pol)</v>
          </cell>
          <cell r="C2062" t="str">
            <v>UN</v>
          </cell>
          <cell r="D2062">
            <v>1</v>
          </cell>
          <cell r="E2062">
            <v>4.5926999999999998</v>
          </cell>
          <cell r="F2062">
            <v>4.59</v>
          </cell>
        </row>
        <row r="2063">
          <cell r="A2063" t="str">
            <v>001.18.05940</v>
          </cell>
          <cell r="B2063" t="str">
            <v>Cap de pvc rígido para tubo soldável 40 mm (1.1/4 pol)</v>
          </cell>
          <cell r="C2063" t="str">
            <v>UN</v>
          </cell>
          <cell r="D2063">
            <v>1</v>
          </cell>
          <cell r="E2063">
            <v>3.1926999999999999</v>
          </cell>
          <cell r="F2063">
            <v>3.19</v>
          </cell>
        </row>
        <row r="2064">
          <cell r="A2064" t="str">
            <v>001.18.05960</v>
          </cell>
          <cell r="B2064" t="str">
            <v>Cap de pvc rígido para tubo soldável 32 mm (1 pol)</v>
          </cell>
          <cell r="C2064" t="str">
            <v>UN</v>
          </cell>
          <cell r="D2064">
            <v>1</v>
          </cell>
          <cell r="E2064">
            <v>2.5026999999999999</v>
          </cell>
          <cell r="F2064">
            <v>2.5</v>
          </cell>
        </row>
        <row r="2065">
          <cell r="A2065" t="str">
            <v>001.18.05980</v>
          </cell>
          <cell r="B2065" t="str">
            <v>Cap de pvc rígido para tubo soldável 25 mm (3/4 pol)</v>
          </cell>
          <cell r="C2065" t="str">
            <v>UN</v>
          </cell>
          <cell r="D2065">
            <v>1</v>
          </cell>
          <cell r="E2065">
            <v>1.8884000000000001</v>
          </cell>
          <cell r="F2065">
            <v>1.88</v>
          </cell>
        </row>
        <row r="2066">
          <cell r="A2066" t="str">
            <v>001.18.06000</v>
          </cell>
          <cell r="B2066" t="str">
            <v>Cap de pvc rígido para tubo soldável 20 mm (1/2 pol)</v>
          </cell>
          <cell r="C2066" t="str">
            <v>UN</v>
          </cell>
          <cell r="D2066">
            <v>1</v>
          </cell>
          <cell r="E2066">
            <v>1.7484</v>
          </cell>
          <cell r="F2066">
            <v>1.74</v>
          </cell>
        </row>
        <row r="2067">
          <cell r="A2067" t="str">
            <v>001.18.06020</v>
          </cell>
          <cell r="B2067" t="str">
            <v>Joelho 90º soldável/rosqueável  32mm x 1 pol</v>
          </cell>
          <cell r="C2067" t="str">
            <v>UN</v>
          </cell>
          <cell r="D2067">
            <v>1</v>
          </cell>
          <cell r="E2067">
            <v>4.1026999999999996</v>
          </cell>
          <cell r="F2067">
            <v>4.0999999999999996</v>
          </cell>
        </row>
        <row r="2068">
          <cell r="A2068" t="str">
            <v>001.18.06040</v>
          </cell>
          <cell r="B2068" t="str">
            <v>Joelho 90º soldável/rosqueável 25mm x 3/4 pol</v>
          </cell>
          <cell r="C2068" t="str">
            <v>UN</v>
          </cell>
          <cell r="D2068">
            <v>1</v>
          </cell>
          <cell r="E2068">
            <v>3.2427000000000001</v>
          </cell>
          <cell r="F2068">
            <v>3.24</v>
          </cell>
        </row>
        <row r="2069">
          <cell r="A2069" t="str">
            <v>001.18.06060</v>
          </cell>
          <cell r="B2069" t="str">
            <v>Joelho 90º soldável/rosqueável  20mm x 1/2 pol</v>
          </cell>
          <cell r="C2069" t="str">
            <v>UN</v>
          </cell>
          <cell r="D2069">
            <v>1</v>
          </cell>
          <cell r="E2069">
            <v>2.6227</v>
          </cell>
          <cell r="F2069">
            <v>2.62</v>
          </cell>
        </row>
        <row r="2070">
          <cell r="A2070" t="str">
            <v>001.18.06080</v>
          </cell>
          <cell r="B2070" t="str">
            <v>Joelho de redução 90º soldável/rosqueável 32mm x 3/4 pol</v>
          </cell>
          <cell r="C2070" t="str">
            <v>UN</v>
          </cell>
          <cell r="D2070">
            <v>1</v>
          </cell>
          <cell r="E2070">
            <v>2.5627</v>
          </cell>
          <cell r="F2070">
            <v>2.56</v>
          </cell>
        </row>
        <row r="2071">
          <cell r="A2071" t="str">
            <v>001.18.06100</v>
          </cell>
          <cell r="B2071" t="str">
            <v>Joelho de redução 90º soldável/rosqueável 25mm x 1/2 pol</v>
          </cell>
          <cell r="C2071" t="str">
            <v>UN</v>
          </cell>
          <cell r="D2071">
            <v>1</v>
          </cell>
          <cell r="E2071">
            <v>2.6126999999999998</v>
          </cell>
          <cell r="F2071">
            <v>2.61</v>
          </cell>
        </row>
        <row r="2072">
          <cell r="A2072" t="str">
            <v>001.18.06120</v>
          </cell>
          <cell r="B2072" t="str">
            <v>Luva simples soldável/rosqueável 50mm x 1.5 pol</v>
          </cell>
          <cell r="C2072" t="str">
            <v>UN</v>
          </cell>
          <cell r="D2072">
            <v>1</v>
          </cell>
          <cell r="E2072">
            <v>14.306100000000001</v>
          </cell>
          <cell r="F2072">
            <v>14.3</v>
          </cell>
        </row>
        <row r="2073">
          <cell r="A2073" t="str">
            <v>001.18.06140</v>
          </cell>
          <cell r="B2073" t="str">
            <v>Luva simples soldável/rosqueável 40mm x 1.1/4 pol</v>
          </cell>
          <cell r="C2073" t="str">
            <v>UN</v>
          </cell>
          <cell r="D2073">
            <v>1</v>
          </cell>
          <cell r="E2073">
            <v>7.2061000000000002</v>
          </cell>
          <cell r="F2073">
            <v>7.2</v>
          </cell>
        </row>
        <row r="2074">
          <cell r="A2074" t="str">
            <v>001.18.06160</v>
          </cell>
          <cell r="B2074" t="str">
            <v>Luva simples soldável/rosqueável 32mm x 1 pol</v>
          </cell>
          <cell r="C2074" t="str">
            <v>UN</v>
          </cell>
          <cell r="D2074">
            <v>1</v>
          </cell>
          <cell r="E2074">
            <v>3.7126999999999999</v>
          </cell>
          <cell r="F2074">
            <v>3.71</v>
          </cell>
        </row>
        <row r="2075">
          <cell r="A2075" t="str">
            <v>001.18.06180</v>
          </cell>
          <cell r="B2075" t="str">
            <v>Luva simples soldável/rosqueável 25mm x 3/4 pol</v>
          </cell>
          <cell r="C2075" t="str">
            <v>UN</v>
          </cell>
          <cell r="D2075">
            <v>1</v>
          </cell>
          <cell r="E2075">
            <v>2.4426999999999999</v>
          </cell>
          <cell r="F2075">
            <v>2.44</v>
          </cell>
        </row>
        <row r="2076">
          <cell r="A2076" t="str">
            <v>001.18.06200</v>
          </cell>
          <cell r="B2076" t="str">
            <v>Luva simples soldável/rosqueável 20mm x 1/2 pol</v>
          </cell>
          <cell r="C2076" t="str">
            <v>UN</v>
          </cell>
          <cell r="D2076">
            <v>1</v>
          </cell>
          <cell r="E2076">
            <v>2.8327</v>
          </cell>
          <cell r="F2076">
            <v>2.83</v>
          </cell>
        </row>
        <row r="2077">
          <cell r="A2077" t="str">
            <v>001.18.06220</v>
          </cell>
          <cell r="B2077" t="str">
            <v>Luva de redução soldável/rosqueável 25mm x 1/2 pol</v>
          </cell>
          <cell r="C2077" t="str">
            <v>UN</v>
          </cell>
          <cell r="D2077">
            <v>1</v>
          </cell>
          <cell r="E2077">
            <v>2.6126999999999998</v>
          </cell>
          <cell r="F2077">
            <v>2.61</v>
          </cell>
        </row>
        <row r="2078">
          <cell r="A2078" t="str">
            <v>001.18.06240</v>
          </cell>
          <cell r="B2078" t="str">
            <v>Tee 90º com rosca na bolsa central soldável/rosqueável 32mm x 32mm x 1 pol</v>
          </cell>
          <cell r="C2078" t="str">
            <v>UN</v>
          </cell>
          <cell r="D2078">
            <v>1</v>
          </cell>
          <cell r="E2078">
            <v>3.8673999999999999</v>
          </cell>
          <cell r="F2078">
            <v>3.86</v>
          </cell>
        </row>
        <row r="2079">
          <cell r="A2079" t="str">
            <v>001.18.06260</v>
          </cell>
          <cell r="B2079" t="str">
            <v>Tee 90º com rosca na bolsa central soldável/rosqueável 25mm x 25mm 3/4 pol</v>
          </cell>
          <cell r="C2079" t="str">
            <v>UN</v>
          </cell>
          <cell r="D2079">
            <v>1</v>
          </cell>
          <cell r="E2079">
            <v>6.3874000000000004</v>
          </cell>
          <cell r="F2079">
            <v>6.38</v>
          </cell>
        </row>
        <row r="2080">
          <cell r="A2080" t="str">
            <v>001.18.06280</v>
          </cell>
          <cell r="B2080" t="str">
            <v>Tee 90º com rosca na bolsa central soldável/rosqueável 20mm x 20mm x 1/2 pol</v>
          </cell>
          <cell r="C2080" t="str">
            <v>UN</v>
          </cell>
          <cell r="D2080">
            <v>1</v>
          </cell>
          <cell r="E2080">
            <v>5.0724</v>
          </cell>
          <cell r="F2080">
            <v>5.07</v>
          </cell>
        </row>
        <row r="2081">
          <cell r="A2081" t="str">
            <v>001.18.06300</v>
          </cell>
          <cell r="B2081" t="str">
            <v>Tee 90º com rosca na bolsa central sodável/rosqueável 32mm x 32mm x 3/4 pol</v>
          </cell>
          <cell r="C2081" t="str">
            <v>UN</v>
          </cell>
          <cell r="D2081">
            <v>1</v>
          </cell>
          <cell r="E2081">
            <v>6.1173999999999999</v>
          </cell>
          <cell r="F2081">
            <v>6.11</v>
          </cell>
        </row>
        <row r="2082">
          <cell r="A2082" t="str">
            <v>001.18.06320</v>
          </cell>
          <cell r="B2082" t="str">
            <v>Tee 90º com rosca na bolsa central soldável/rosqueável 25mm x 25mm x 1/2 pol</v>
          </cell>
          <cell r="C2082" t="str">
            <v>UN</v>
          </cell>
          <cell r="D2082">
            <v>1</v>
          </cell>
          <cell r="E2082">
            <v>3.6374</v>
          </cell>
          <cell r="F2082">
            <v>3.63</v>
          </cell>
        </row>
        <row r="2083">
          <cell r="A2083" t="str">
            <v>001.18.06340</v>
          </cell>
          <cell r="B2083" t="str">
            <v>Joelho 90º soldável com bucha de latão 25mm x 3/4 pol</v>
          </cell>
          <cell r="C2083" t="str">
            <v>UN</v>
          </cell>
          <cell r="D2083">
            <v>1</v>
          </cell>
          <cell r="E2083">
            <v>4.9726999999999997</v>
          </cell>
          <cell r="F2083">
            <v>4.97</v>
          </cell>
        </row>
        <row r="2084">
          <cell r="A2084" t="str">
            <v>001.18.06360</v>
          </cell>
          <cell r="B2084" t="str">
            <v>Joelho 90º soldável com bucha de latão 20mm x 1/2 pol</v>
          </cell>
          <cell r="C2084" t="str">
            <v>UN</v>
          </cell>
          <cell r="D2084">
            <v>1</v>
          </cell>
          <cell r="E2084">
            <v>4.5327000000000002</v>
          </cell>
          <cell r="F2084">
            <v>4.53</v>
          </cell>
        </row>
        <row r="2085">
          <cell r="A2085" t="str">
            <v>001.18.06380</v>
          </cell>
          <cell r="B2085" t="str">
            <v>Joelho de redução 90º soldável com bucha de latão 32mm x 3/4 pol</v>
          </cell>
          <cell r="C2085" t="str">
            <v>UN</v>
          </cell>
          <cell r="D2085">
            <v>1</v>
          </cell>
          <cell r="E2085">
            <v>2.6227</v>
          </cell>
          <cell r="F2085">
            <v>2.62</v>
          </cell>
        </row>
        <row r="2086">
          <cell r="A2086" t="str">
            <v>001.18.06400</v>
          </cell>
          <cell r="B2086" t="str">
            <v>Joelho de redução 90º soldável com bucha de latão 25mm x 1/2 pol</v>
          </cell>
          <cell r="C2086" t="str">
            <v>UN</v>
          </cell>
          <cell r="D2086">
            <v>1</v>
          </cell>
          <cell r="E2086">
            <v>3.5226999999999999</v>
          </cell>
          <cell r="F2086">
            <v>3.52</v>
          </cell>
        </row>
        <row r="2087">
          <cell r="A2087" t="str">
            <v>001.18.06420</v>
          </cell>
          <cell r="B2087" t="str">
            <v>Luva simples soldável com bucha de latão 25mm x 3/4 pol</v>
          </cell>
          <cell r="C2087" t="str">
            <v>UN</v>
          </cell>
          <cell r="D2087">
            <v>1</v>
          </cell>
          <cell r="E2087">
            <v>4.5427</v>
          </cell>
          <cell r="F2087">
            <v>4.54</v>
          </cell>
        </row>
        <row r="2088">
          <cell r="A2088" t="str">
            <v>001.18.06440</v>
          </cell>
          <cell r="B2088" t="str">
            <v>Luva simples soldável com bucha de latão 20mm x 1/2 pol</v>
          </cell>
          <cell r="C2088" t="str">
            <v>UN</v>
          </cell>
          <cell r="D2088">
            <v>1</v>
          </cell>
          <cell r="E2088">
            <v>3.9327000000000001</v>
          </cell>
          <cell r="F2088">
            <v>3.93</v>
          </cell>
        </row>
        <row r="2089">
          <cell r="A2089" t="str">
            <v>001.18.06460</v>
          </cell>
          <cell r="B2089" t="str">
            <v>Luva de redução soldável com bucha de latão 25mm x 1/2 pol</v>
          </cell>
          <cell r="C2089" t="str">
            <v>UN</v>
          </cell>
          <cell r="D2089">
            <v>1</v>
          </cell>
          <cell r="E2089">
            <v>4.1426999999999996</v>
          </cell>
          <cell r="F2089">
            <v>4.1399999999999997</v>
          </cell>
        </row>
        <row r="2090">
          <cell r="A2090" t="str">
            <v>001.18.06480</v>
          </cell>
          <cell r="B2090" t="str">
            <v>Tee 90º com bucha de latão central 25mm x 25mm x 3/4 pol</v>
          </cell>
          <cell r="C2090" t="str">
            <v>UN</v>
          </cell>
          <cell r="D2090">
            <v>1</v>
          </cell>
          <cell r="E2090">
            <v>6.3874000000000004</v>
          </cell>
          <cell r="F2090">
            <v>6.38</v>
          </cell>
        </row>
        <row r="2091">
          <cell r="A2091" t="str">
            <v>001.18.06500</v>
          </cell>
          <cell r="B2091" t="str">
            <v>Tee 90º com bucha de latão central 20mm x 20mm x 1/2 pol</v>
          </cell>
          <cell r="C2091" t="str">
            <v>UN</v>
          </cell>
          <cell r="D2091">
            <v>1</v>
          </cell>
          <cell r="E2091">
            <v>4.4374000000000002</v>
          </cell>
          <cell r="F2091">
            <v>4.43</v>
          </cell>
        </row>
        <row r="2092">
          <cell r="A2092" t="str">
            <v>001.18.06520</v>
          </cell>
          <cell r="B2092" t="str">
            <v>Tee redução 90º com bucha de latão na bolsa central 32mm x 32mm x 3/4 pol</v>
          </cell>
          <cell r="C2092" t="str">
            <v>UN</v>
          </cell>
          <cell r="D2092">
            <v>1</v>
          </cell>
          <cell r="E2092">
            <v>6.1173999999999999</v>
          </cell>
          <cell r="F2092">
            <v>6.11</v>
          </cell>
        </row>
        <row r="2093">
          <cell r="A2093" t="str">
            <v>001.18.06540</v>
          </cell>
          <cell r="B2093" t="str">
            <v>Tee reduçao 90º com bucha de latão na bolsa central 25mm x 25mm 1/2 pol</v>
          </cell>
          <cell r="C2093" t="str">
            <v>UN</v>
          </cell>
          <cell r="D2093">
            <v>1</v>
          </cell>
          <cell r="E2093">
            <v>3.6374</v>
          </cell>
          <cell r="F2093">
            <v>3.63</v>
          </cell>
        </row>
        <row r="2094">
          <cell r="A2094" t="str">
            <v>001.18.06560</v>
          </cell>
          <cell r="B2094" t="str">
            <v>Cotovelo ou joelho de redução de ferro galvanizado 2.5x2 pol</v>
          </cell>
          <cell r="C2094" t="str">
            <v>UN</v>
          </cell>
          <cell r="D2094">
            <v>1</v>
          </cell>
          <cell r="E2094">
            <v>28.044499999999999</v>
          </cell>
          <cell r="F2094">
            <v>28.04</v>
          </cell>
        </row>
        <row r="2095">
          <cell r="A2095" t="str">
            <v>001.18.06580</v>
          </cell>
          <cell r="B2095" t="str">
            <v>Cotovelo ou joelho de redução de ferro galvanizado 2x1.5 pol</v>
          </cell>
          <cell r="C2095" t="str">
            <v>UN</v>
          </cell>
          <cell r="D2095">
            <v>1</v>
          </cell>
          <cell r="E2095">
            <v>15.0829</v>
          </cell>
          <cell r="F2095">
            <v>15.08</v>
          </cell>
        </row>
        <row r="2096">
          <cell r="A2096" t="str">
            <v>001.18.06600</v>
          </cell>
          <cell r="B2096" t="str">
            <v>Cotovelo ou joelho de redução de ferro galvanizado 1.5x1 1/4 pol</v>
          </cell>
          <cell r="C2096" t="str">
            <v>UN</v>
          </cell>
          <cell r="D2096">
            <v>1</v>
          </cell>
          <cell r="E2096">
            <v>10.882899999999999</v>
          </cell>
          <cell r="F2096">
            <v>10.88</v>
          </cell>
        </row>
        <row r="2097">
          <cell r="A2097" t="str">
            <v>001.18.06620</v>
          </cell>
          <cell r="B2097" t="str">
            <v>Cotovelo ou joelho de redução de ferro galvanizado 1.5x1 pol</v>
          </cell>
          <cell r="C2097" t="str">
            <v>UN</v>
          </cell>
          <cell r="D2097">
            <v>1</v>
          </cell>
          <cell r="E2097">
            <v>10.882899999999999</v>
          </cell>
          <cell r="F2097">
            <v>10.88</v>
          </cell>
        </row>
        <row r="2098">
          <cell r="A2098" t="str">
            <v>001.18.06640</v>
          </cell>
          <cell r="B2098" t="str">
            <v>Cotovelo ou joelho de redução de ferro galvanizado 1.5x3/4 pol</v>
          </cell>
          <cell r="C2098" t="str">
            <v>UN</v>
          </cell>
          <cell r="D2098">
            <v>1</v>
          </cell>
          <cell r="E2098">
            <v>10.882899999999999</v>
          </cell>
          <cell r="F2098">
            <v>10.88</v>
          </cell>
        </row>
        <row r="2099">
          <cell r="A2099" t="str">
            <v>001.18.06660</v>
          </cell>
          <cell r="B2099" t="str">
            <v>Cotovelo ou joelho de redução de ferro galvanizado 1 1/4x1 pol</v>
          </cell>
          <cell r="C2099" t="str">
            <v>UN</v>
          </cell>
          <cell r="D2099">
            <v>1</v>
          </cell>
          <cell r="E2099">
            <v>8.8828999999999994</v>
          </cell>
          <cell r="F2099">
            <v>8.8800000000000008</v>
          </cell>
        </row>
        <row r="2100">
          <cell r="A2100" t="str">
            <v>001.18.06680</v>
          </cell>
          <cell r="B2100" t="str">
            <v>Cotovelo ou joelho de redução de ferro galvanizado 1 1/4x3/4 pol</v>
          </cell>
          <cell r="C2100" t="str">
            <v>UN</v>
          </cell>
          <cell r="D2100">
            <v>1</v>
          </cell>
          <cell r="E2100">
            <v>8.8828999999999994</v>
          </cell>
          <cell r="F2100">
            <v>8.8800000000000008</v>
          </cell>
        </row>
        <row r="2101">
          <cell r="A2101" t="str">
            <v>001.18.06700</v>
          </cell>
          <cell r="B2101" t="str">
            <v>Cotovelo ou joelho de redução de ferro galvanizado 1x3/4 pol</v>
          </cell>
          <cell r="C2101" t="str">
            <v>UN</v>
          </cell>
          <cell r="D2101">
            <v>1</v>
          </cell>
          <cell r="E2101">
            <v>5.4474</v>
          </cell>
          <cell r="F2101">
            <v>5.44</v>
          </cell>
        </row>
        <row r="2102">
          <cell r="A2102" t="str">
            <v>001.18.06720</v>
          </cell>
          <cell r="B2102" t="str">
            <v>Cotovelo ou joelho de redução de ferro galvanizado 1x1/2 pol</v>
          </cell>
          <cell r="C2102" t="str">
            <v>UN</v>
          </cell>
          <cell r="D2102">
            <v>1</v>
          </cell>
          <cell r="E2102">
            <v>5.4474</v>
          </cell>
          <cell r="F2102">
            <v>5.44</v>
          </cell>
        </row>
        <row r="2103">
          <cell r="A2103" t="str">
            <v>001.18.06740</v>
          </cell>
          <cell r="B2103" t="str">
            <v>Cotovelo ou joelho de redução de ferro galvanizado 3/4x1/2 pol</v>
          </cell>
          <cell r="C2103" t="str">
            <v>UN</v>
          </cell>
          <cell r="D2103">
            <v>1</v>
          </cell>
          <cell r="E2103">
            <v>4.0974000000000004</v>
          </cell>
          <cell r="F2103">
            <v>4.09</v>
          </cell>
        </row>
        <row r="2104">
          <cell r="A2104" t="str">
            <v>001.18.06760</v>
          </cell>
          <cell r="B2104" t="str">
            <v>Bucha de redução de ferro galvanizado 4x3 pol</v>
          </cell>
          <cell r="C2104" t="str">
            <v>UN</v>
          </cell>
          <cell r="D2104">
            <v>1</v>
          </cell>
          <cell r="E2104">
            <v>19.618400000000001</v>
          </cell>
          <cell r="F2104">
            <v>19.61</v>
          </cell>
        </row>
        <row r="2105">
          <cell r="A2105" t="str">
            <v>001.18.06780</v>
          </cell>
          <cell r="B2105" t="str">
            <v>Bucha de redução de ferro galvanizado 4x2.5 pol</v>
          </cell>
          <cell r="C2105" t="str">
            <v>UN</v>
          </cell>
          <cell r="D2105">
            <v>1</v>
          </cell>
          <cell r="E2105">
            <v>22.788399999999999</v>
          </cell>
          <cell r="F2105">
            <v>22.78</v>
          </cell>
        </row>
        <row r="2106">
          <cell r="A2106" t="str">
            <v>001.18.06800</v>
          </cell>
          <cell r="B2106" t="str">
            <v>Bucha de redução de ferro galvanizado 4x2 pol</v>
          </cell>
          <cell r="C2106" t="str">
            <v>UN</v>
          </cell>
          <cell r="D2106">
            <v>1</v>
          </cell>
          <cell r="E2106">
            <v>22.788399999999999</v>
          </cell>
          <cell r="F2106">
            <v>22.78</v>
          </cell>
        </row>
        <row r="2107">
          <cell r="A2107" t="str">
            <v>001.18.06820</v>
          </cell>
          <cell r="B2107" t="str">
            <v>Bucha de redução de ferro galvanizado 3x2 1/2 pol</v>
          </cell>
          <cell r="C2107" t="str">
            <v>UN</v>
          </cell>
          <cell r="D2107">
            <v>1</v>
          </cell>
          <cell r="E2107">
            <v>15.294499999999999</v>
          </cell>
          <cell r="F2107">
            <v>15.29</v>
          </cell>
        </row>
        <row r="2108">
          <cell r="A2108" t="str">
            <v>001.18.06840</v>
          </cell>
          <cell r="B2108" t="str">
            <v>Bucha de redução de ferro galvanizado 3x2 pol</v>
          </cell>
          <cell r="C2108" t="str">
            <v>UN</v>
          </cell>
          <cell r="D2108">
            <v>1</v>
          </cell>
          <cell r="E2108">
            <v>13.9945</v>
          </cell>
          <cell r="F2108">
            <v>13.99</v>
          </cell>
        </row>
        <row r="2109">
          <cell r="A2109" t="str">
            <v>001.18.06860</v>
          </cell>
          <cell r="B2109" t="str">
            <v>Bucha de redução de ferro galvanizado 3x1 1/2 pol</v>
          </cell>
          <cell r="C2109" t="str">
            <v>UN</v>
          </cell>
          <cell r="D2109">
            <v>1</v>
          </cell>
          <cell r="E2109">
            <v>13.9945</v>
          </cell>
          <cell r="F2109">
            <v>13.99</v>
          </cell>
        </row>
        <row r="2110">
          <cell r="A2110" t="str">
            <v>001.18.06880</v>
          </cell>
          <cell r="B2110" t="str">
            <v>Bucha de redução de ferro galvanizado 2 1/2x2 pol</v>
          </cell>
          <cell r="C2110" t="str">
            <v>UN</v>
          </cell>
          <cell r="D2110">
            <v>1</v>
          </cell>
          <cell r="E2110">
            <v>13.5945</v>
          </cell>
          <cell r="F2110">
            <v>13.59</v>
          </cell>
        </row>
        <row r="2111">
          <cell r="A2111" t="str">
            <v>001.18.06900</v>
          </cell>
          <cell r="B2111" t="str">
            <v>Bucha de redução de ferro galvanizado 2 1/2x1.5 pol</v>
          </cell>
          <cell r="C2111" t="str">
            <v>UN</v>
          </cell>
          <cell r="D2111">
            <v>1</v>
          </cell>
          <cell r="E2111">
            <v>12.5945</v>
          </cell>
          <cell r="F2111">
            <v>12.59</v>
          </cell>
        </row>
        <row r="2112">
          <cell r="A2112" t="str">
            <v>001.18.06920</v>
          </cell>
          <cell r="B2112" t="str">
            <v>Bucha de redução de ferro galvanizado 2 1/2x1 1/4 pol</v>
          </cell>
          <cell r="C2112" t="str">
            <v>UN</v>
          </cell>
          <cell r="D2112">
            <v>1</v>
          </cell>
          <cell r="E2112">
            <v>12.5945</v>
          </cell>
          <cell r="F2112">
            <v>12.59</v>
          </cell>
        </row>
        <row r="2113">
          <cell r="A2113" t="str">
            <v>001.18.06940</v>
          </cell>
          <cell r="B2113" t="str">
            <v>Bucha de redução de ferro galvanizado 2x1.5 pol</v>
          </cell>
          <cell r="C2113" t="str">
            <v>UN</v>
          </cell>
          <cell r="D2113">
            <v>1</v>
          </cell>
          <cell r="E2113">
            <v>9.0829000000000004</v>
          </cell>
          <cell r="F2113">
            <v>9.08</v>
          </cell>
        </row>
        <row r="2114">
          <cell r="A2114" t="str">
            <v>001.18.06960</v>
          </cell>
          <cell r="B2114" t="str">
            <v>Bucha de redução de ferro galvanizado 2x1 1/4 pol</v>
          </cell>
          <cell r="C2114" t="str">
            <v>UN</v>
          </cell>
          <cell r="D2114">
            <v>1</v>
          </cell>
          <cell r="E2114">
            <v>9.0829000000000004</v>
          </cell>
          <cell r="F2114">
            <v>9.08</v>
          </cell>
        </row>
        <row r="2115">
          <cell r="A2115" t="str">
            <v>001.18.06980</v>
          </cell>
          <cell r="B2115" t="str">
            <v>Bucha de redução de ferro galvanizado 2x1 pol</v>
          </cell>
          <cell r="C2115" t="str">
            <v>UN</v>
          </cell>
          <cell r="D2115">
            <v>1</v>
          </cell>
          <cell r="E2115">
            <v>9.3828999999999994</v>
          </cell>
          <cell r="F2115">
            <v>9.3800000000000008</v>
          </cell>
        </row>
        <row r="2116">
          <cell r="A2116" t="str">
            <v>001.18.07000</v>
          </cell>
          <cell r="B2116" t="str">
            <v>Bucha de redução de ferro galvanizado 2x3/4 pol</v>
          </cell>
          <cell r="C2116" t="str">
            <v>UN</v>
          </cell>
          <cell r="D2116">
            <v>1</v>
          </cell>
          <cell r="E2116">
            <v>9.3828999999999994</v>
          </cell>
          <cell r="F2116">
            <v>9.3800000000000008</v>
          </cell>
        </row>
        <row r="2117">
          <cell r="A2117" t="str">
            <v>001.18.07020</v>
          </cell>
          <cell r="B2117" t="str">
            <v>Bucha de redução de ferro galvanizado 1 1/2x1 1/4 pol</v>
          </cell>
          <cell r="C2117" t="str">
            <v>UN</v>
          </cell>
          <cell r="D2117">
            <v>1</v>
          </cell>
          <cell r="E2117">
            <v>8.4829000000000008</v>
          </cell>
          <cell r="F2117">
            <v>8.48</v>
          </cell>
        </row>
        <row r="2118">
          <cell r="A2118" t="str">
            <v>001.18.07040</v>
          </cell>
          <cell r="B2118" t="str">
            <v>Bucha de redução de ferro galvanizado 1 1/2x1 pol</v>
          </cell>
          <cell r="C2118" t="str">
            <v>UN</v>
          </cell>
          <cell r="D2118">
            <v>1</v>
          </cell>
          <cell r="E2118">
            <v>8.2828999999999997</v>
          </cell>
          <cell r="F2118">
            <v>8.2799999999999994</v>
          </cell>
        </row>
        <row r="2119">
          <cell r="A2119" t="str">
            <v>001.18.07060</v>
          </cell>
          <cell r="B2119" t="str">
            <v>Bucha de redução de ferro galvanizado 1 1/2x3/4 pol</v>
          </cell>
          <cell r="C2119" t="str">
            <v>UN</v>
          </cell>
          <cell r="D2119">
            <v>1</v>
          </cell>
          <cell r="E2119">
            <v>8.0829000000000004</v>
          </cell>
          <cell r="F2119">
            <v>8.08</v>
          </cell>
        </row>
        <row r="2120">
          <cell r="A2120" t="str">
            <v>001.18.07080</v>
          </cell>
          <cell r="B2120" t="str">
            <v>Bucha de redução de ferro galvanizado1 1/4x1 pol</v>
          </cell>
          <cell r="C2120" t="str">
            <v>UN</v>
          </cell>
          <cell r="D2120">
            <v>1</v>
          </cell>
          <cell r="E2120">
            <v>7.3829000000000002</v>
          </cell>
          <cell r="F2120">
            <v>7.38</v>
          </cell>
        </row>
        <row r="2121">
          <cell r="A2121" t="str">
            <v>001.18.07100</v>
          </cell>
          <cell r="B2121" t="str">
            <v>Bucha de redução de ferro galvanizado 1 1/4x3/4 pol</v>
          </cell>
          <cell r="C2121" t="str">
            <v>UN</v>
          </cell>
          <cell r="D2121">
            <v>1</v>
          </cell>
          <cell r="E2121">
            <v>6.7328999999999999</v>
          </cell>
          <cell r="F2121">
            <v>6.73</v>
          </cell>
        </row>
        <row r="2122">
          <cell r="A2122" t="str">
            <v>001.18.07120</v>
          </cell>
          <cell r="B2122" t="str">
            <v>Bucha de redução de ferro galvanizado 1 1/4x1/2 pol</v>
          </cell>
          <cell r="C2122" t="str">
            <v>UN</v>
          </cell>
          <cell r="D2122">
            <v>1</v>
          </cell>
          <cell r="E2122">
            <v>7.1829000000000001</v>
          </cell>
          <cell r="F2122">
            <v>7.18</v>
          </cell>
        </row>
        <row r="2123">
          <cell r="A2123" t="str">
            <v>001.18.07140</v>
          </cell>
          <cell r="B2123" t="str">
            <v>Bucha de redução de ferro galvanizado 1x3/4 pol</v>
          </cell>
          <cell r="C2123" t="str">
            <v>UN</v>
          </cell>
          <cell r="D2123">
            <v>1</v>
          </cell>
          <cell r="E2123">
            <v>4.1474000000000002</v>
          </cell>
          <cell r="F2123">
            <v>4.1399999999999997</v>
          </cell>
        </row>
        <row r="2124">
          <cell r="A2124" t="str">
            <v>001.18.07160</v>
          </cell>
          <cell r="B2124" t="str">
            <v>Bucha de redução de ferro galvanizado 1x1/2 pol</v>
          </cell>
          <cell r="C2124" t="str">
            <v>UN</v>
          </cell>
          <cell r="D2124">
            <v>1</v>
          </cell>
          <cell r="E2124">
            <v>4.4973999999999998</v>
          </cell>
          <cell r="F2124">
            <v>4.49</v>
          </cell>
        </row>
        <row r="2125">
          <cell r="A2125" t="str">
            <v>001.18.07180</v>
          </cell>
          <cell r="B2125" t="str">
            <v>Bucha de redução de ferro galvanizado 3/4x1/2 pol</v>
          </cell>
          <cell r="C2125" t="str">
            <v>UN</v>
          </cell>
          <cell r="D2125">
            <v>1</v>
          </cell>
          <cell r="E2125">
            <v>3.4973999999999998</v>
          </cell>
          <cell r="F2125">
            <v>3.49</v>
          </cell>
        </row>
        <row r="2126">
          <cell r="A2126" t="str">
            <v>001.18.07200</v>
          </cell>
          <cell r="B2126" t="str">
            <v>Luva de redução de ferro galvanizado 4x3 pol</v>
          </cell>
          <cell r="C2126" t="str">
            <v>UN</v>
          </cell>
          <cell r="D2126">
            <v>1</v>
          </cell>
          <cell r="E2126">
            <v>33.0884</v>
          </cell>
          <cell r="F2126">
            <v>33.08</v>
          </cell>
        </row>
        <row r="2127">
          <cell r="A2127" t="str">
            <v>001.18.07220</v>
          </cell>
          <cell r="B2127" t="str">
            <v>Luva de redução de ferro galvanizado 4x2.5 pol</v>
          </cell>
          <cell r="C2127" t="str">
            <v>UN</v>
          </cell>
          <cell r="D2127">
            <v>1</v>
          </cell>
          <cell r="E2127">
            <v>24.808399999999999</v>
          </cell>
          <cell r="F2127">
            <v>24.8</v>
          </cell>
        </row>
        <row r="2128">
          <cell r="A2128" t="str">
            <v>001.18.07240</v>
          </cell>
          <cell r="B2128" t="str">
            <v>Luva de redução de ferro galvanizado 4x2 pol</v>
          </cell>
          <cell r="C2128" t="str">
            <v>UN</v>
          </cell>
          <cell r="D2128">
            <v>1</v>
          </cell>
          <cell r="E2128">
            <v>33.0884</v>
          </cell>
          <cell r="F2128">
            <v>33.08</v>
          </cell>
        </row>
        <row r="2129">
          <cell r="A2129" t="str">
            <v>001.18.07260</v>
          </cell>
          <cell r="B2129" t="str">
            <v>Luva de reduçao de ferro galvanizado 3x2 1/2 pol</v>
          </cell>
          <cell r="C2129" t="str">
            <v>UN</v>
          </cell>
          <cell r="D2129">
            <v>1</v>
          </cell>
          <cell r="E2129">
            <v>23.294499999999999</v>
          </cell>
          <cell r="F2129">
            <v>23.29</v>
          </cell>
        </row>
        <row r="2130">
          <cell r="A2130" t="str">
            <v>001.18.07280</v>
          </cell>
          <cell r="B2130" t="str">
            <v>Luva de redução de ferro galvanizado 3x2 pol</v>
          </cell>
          <cell r="C2130" t="str">
            <v>UN</v>
          </cell>
          <cell r="D2130">
            <v>1</v>
          </cell>
          <cell r="E2130">
            <v>23.294499999999999</v>
          </cell>
          <cell r="F2130">
            <v>23.29</v>
          </cell>
        </row>
        <row r="2131">
          <cell r="A2131" t="str">
            <v>001.18.07300</v>
          </cell>
          <cell r="B2131" t="str">
            <v>Luva de redução de ferro galvanizado 3x1 1/2 pol</v>
          </cell>
          <cell r="C2131" t="str">
            <v>UN</v>
          </cell>
          <cell r="D2131">
            <v>1</v>
          </cell>
          <cell r="E2131">
            <v>23.294499999999999</v>
          </cell>
          <cell r="F2131">
            <v>23.29</v>
          </cell>
        </row>
        <row r="2132">
          <cell r="A2132" t="str">
            <v>001.18.07320</v>
          </cell>
          <cell r="B2132" t="str">
            <v>Luva de redução de ferro galvanizado 2 1/2x2 pol</v>
          </cell>
          <cell r="C2132" t="str">
            <v>UN</v>
          </cell>
          <cell r="D2132">
            <v>1</v>
          </cell>
          <cell r="E2132">
            <v>13.394500000000001</v>
          </cell>
          <cell r="F2132">
            <v>13.39</v>
          </cell>
        </row>
        <row r="2133">
          <cell r="A2133" t="str">
            <v>001.18.07340</v>
          </cell>
          <cell r="B2133" t="str">
            <v>Luva de redução de ferro galvanizado 2 1/2x1 1/2 pol</v>
          </cell>
          <cell r="C2133" t="str">
            <v>UN</v>
          </cell>
          <cell r="D2133">
            <v>1</v>
          </cell>
          <cell r="E2133">
            <v>13.394500000000001</v>
          </cell>
          <cell r="F2133">
            <v>13.39</v>
          </cell>
        </row>
        <row r="2134">
          <cell r="A2134" t="str">
            <v>001.18.07360</v>
          </cell>
          <cell r="B2134" t="str">
            <v>Luva de reduçao de ferro galvanizado 2.5x1 1/4 pol</v>
          </cell>
          <cell r="C2134" t="str">
            <v>UN</v>
          </cell>
          <cell r="D2134">
            <v>1</v>
          </cell>
          <cell r="E2134">
            <v>13.394500000000001</v>
          </cell>
          <cell r="F2134">
            <v>13.39</v>
          </cell>
        </row>
        <row r="2135">
          <cell r="A2135" t="str">
            <v>001.18.07380</v>
          </cell>
          <cell r="B2135" t="str">
            <v>Luva de redução de ferro galvanizado 2x1 1/2 pol</v>
          </cell>
          <cell r="C2135" t="str">
            <v>UN</v>
          </cell>
          <cell r="D2135">
            <v>1</v>
          </cell>
          <cell r="E2135">
            <v>12.882899999999999</v>
          </cell>
          <cell r="F2135">
            <v>12.88</v>
          </cell>
        </row>
        <row r="2136">
          <cell r="A2136" t="str">
            <v>001.18.07400</v>
          </cell>
          <cell r="B2136" t="str">
            <v>Luva de redução de ferro galvanizado 2x1 1/4 pol</v>
          </cell>
          <cell r="C2136" t="str">
            <v>UN</v>
          </cell>
          <cell r="D2136">
            <v>1</v>
          </cell>
          <cell r="E2136">
            <v>12.882899999999999</v>
          </cell>
          <cell r="F2136">
            <v>12.88</v>
          </cell>
        </row>
        <row r="2137">
          <cell r="A2137" t="str">
            <v>001.18.07420</v>
          </cell>
          <cell r="B2137" t="str">
            <v>Luva de redução de ferro galvanizado 2x1 pol</v>
          </cell>
          <cell r="C2137" t="str">
            <v>UN</v>
          </cell>
          <cell r="D2137">
            <v>1</v>
          </cell>
          <cell r="E2137">
            <v>12.882899999999999</v>
          </cell>
          <cell r="F2137">
            <v>12.88</v>
          </cell>
        </row>
        <row r="2138">
          <cell r="A2138" t="str">
            <v>001.18.07440</v>
          </cell>
          <cell r="B2138" t="str">
            <v>Luva de redução de ferro galvanizado 1 1/2x1 pol</v>
          </cell>
          <cell r="C2138" t="str">
            <v>UN</v>
          </cell>
          <cell r="D2138">
            <v>1</v>
          </cell>
          <cell r="E2138">
            <v>9.0829000000000004</v>
          </cell>
          <cell r="F2138">
            <v>9.08</v>
          </cell>
        </row>
        <row r="2139">
          <cell r="A2139" t="str">
            <v>001.18.07460</v>
          </cell>
          <cell r="B2139" t="str">
            <v>Luva de redução de ferro galvanizado 1 1/2x3/4 pol</v>
          </cell>
          <cell r="C2139" t="str">
            <v>UN</v>
          </cell>
          <cell r="D2139">
            <v>1</v>
          </cell>
          <cell r="E2139">
            <v>8.2828999999999997</v>
          </cell>
          <cell r="F2139">
            <v>8.2799999999999994</v>
          </cell>
        </row>
        <row r="2140">
          <cell r="A2140" t="str">
            <v>001.18.07480</v>
          </cell>
          <cell r="B2140" t="str">
            <v>Luva de redução de ferro galvanizado 1 1/4x1 pol</v>
          </cell>
          <cell r="C2140" t="str">
            <v>UN</v>
          </cell>
          <cell r="D2140">
            <v>1</v>
          </cell>
          <cell r="E2140">
            <v>8.2828999999999997</v>
          </cell>
          <cell r="F2140">
            <v>8.2799999999999994</v>
          </cell>
        </row>
        <row r="2141">
          <cell r="A2141" t="str">
            <v>001.18.07500</v>
          </cell>
          <cell r="B2141" t="str">
            <v>Luva de redução de ferro galvanizado 1 1/4x3/4 pol</v>
          </cell>
          <cell r="C2141" t="str">
            <v>UN</v>
          </cell>
          <cell r="D2141">
            <v>1</v>
          </cell>
          <cell r="E2141">
            <v>8.2828999999999997</v>
          </cell>
          <cell r="F2141">
            <v>8.2799999999999994</v>
          </cell>
        </row>
        <row r="2142">
          <cell r="A2142" t="str">
            <v>001.18.07520</v>
          </cell>
          <cell r="B2142" t="str">
            <v>Luva de redução de ferro galvanizado 1 1/4x1/2 pol</v>
          </cell>
          <cell r="C2142" t="str">
            <v>UN</v>
          </cell>
          <cell r="D2142">
            <v>1</v>
          </cell>
          <cell r="E2142">
            <v>8.2828999999999997</v>
          </cell>
          <cell r="F2142">
            <v>8.2799999999999994</v>
          </cell>
        </row>
        <row r="2143">
          <cell r="A2143" t="str">
            <v>001.18.07540</v>
          </cell>
          <cell r="B2143" t="str">
            <v>Luva de redução de ferro galvanizado 1x3/4 pol</v>
          </cell>
          <cell r="C2143" t="str">
            <v>UN</v>
          </cell>
          <cell r="D2143">
            <v>1</v>
          </cell>
          <cell r="E2143">
            <v>5.3474000000000004</v>
          </cell>
          <cell r="F2143">
            <v>5.34</v>
          </cell>
        </row>
        <row r="2144">
          <cell r="A2144" t="str">
            <v>001.18.07560</v>
          </cell>
          <cell r="B2144" t="str">
            <v>Luva de redução de ferro galvanizado 1x1/2 pol</v>
          </cell>
          <cell r="C2144" t="str">
            <v>UN</v>
          </cell>
          <cell r="D2144">
            <v>1</v>
          </cell>
          <cell r="E2144">
            <v>4.9474</v>
          </cell>
          <cell r="F2144">
            <v>4.9400000000000004</v>
          </cell>
        </row>
        <row r="2145">
          <cell r="A2145" t="str">
            <v>001.18.07580</v>
          </cell>
          <cell r="B2145" t="str">
            <v>Luva de redução de ferro galvanizado 3/4x1/2 pol</v>
          </cell>
          <cell r="C2145" t="str">
            <v>UN</v>
          </cell>
          <cell r="D2145">
            <v>1</v>
          </cell>
          <cell r="E2145">
            <v>4.1474000000000002</v>
          </cell>
          <cell r="F2145">
            <v>4.1399999999999997</v>
          </cell>
        </row>
        <row r="2146">
          <cell r="A2146" t="str">
            <v>001.18.07600</v>
          </cell>
          <cell r="B2146" t="str">
            <v>Cotovelo ou joelho de ferro galvanizado 4 pol</v>
          </cell>
          <cell r="C2146" t="str">
            <v>UN</v>
          </cell>
          <cell r="D2146">
            <v>1</v>
          </cell>
          <cell r="E2146">
            <v>74.938400000000001</v>
          </cell>
          <cell r="F2146">
            <v>74.930000000000007</v>
          </cell>
        </row>
        <row r="2147">
          <cell r="A2147" t="str">
            <v>001.18.07620</v>
          </cell>
          <cell r="B2147" t="str">
            <v>Cotovelo ou joelho de ferro galvanizado 3 pol</v>
          </cell>
          <cell r="C2147" t="str">
            <v>UN</v>
          </cell>
          <cell r="D2147">
            <v>1</v>
          </cell>
          <cell r="E2147">
            <v>22.714500000000001</v>
          </cell>
          <cell r="F2147">
            <v>22.71</v>
          </cell>
        </row>
        <row r="2148">
          <cell r="A2148" t="str">
            <v>001.18.07640</v>
          </cell>
          <cell r="B2148" t="str">
            <v>Cotovelo ou joelho de ferro galvanizado 2 1/2 pol</v>
          </cell>
          <cell r="C2148" t="str">
            <v>UN</v>
          </cell>
          <cell r="D2148">
            <v>1</v>
          </cell>
          <cell r="E2148">
            <v>31.044499999999999</v>
          </cell>
          <cell r="F2148">
            <v>31.04</v>
          </cell>
        </row>
        <row r="2149">
          <cell r="A2149" t="str">
            <v>001.18.07660</v>
          </cell>
          <cell r="B2149" t="str">
            <v>Cotovelo ou joelho de ferro galvanizado 2 pol</v>
          </cell>
          <cell r="C2149" t="str">
            <v>UN</v>
          </cell>
          <cell r="D2149">
            <v>1</v>
          </cell>
          <cell r="E2149">
            <v>15.0829</v>
          </cell>
          <cell r="F2149">
            <v>15.08</v>
          </cell>
        </row>
        <row r="2150">
          <cell r="A2150" t="str">
            <v>001.18.07680</v>
          </cell>
          <cell r="B2150" t="str">
            <v>Cotovelo ou joelho de ferro galvanizado 1 1/2 pol</v>
          </cell>
          <cell r="C2150" t="str">
            <v>UN</v>
          </cell>
          <cell r="D2150">
            <v>1</v>
          </cell>
          <cell r="E2150">
            <v>10.882899999999999</v>
          </cell>
          <cell r="F2150">
            <v>10.88</v>
          </cell>
        </row>
        <row r="2151">
          <cell r="A2151" t="str">
            <v>001.18.07700</v>
          </cell>
          <cell r="B2151" t="str">
            <v>Cotovelo ou joelho de ferro galvanizado 1 1/4 pol</v>
          </cell>
          <cell r="C2151" t="str">
            <v>UN</v>
          </cell>
          <cell r="D2151">
            <v>1</v>
          </cell>
          <cell r="E2151">
            <v>8.8828999999999994</v>
          </cell>
          <cell r="F2151">
            <v>8.8800000000000008</v>
          </cell>
        </row>
        <row r="2152">
          <cell r="A2152" t="str">
            <v>001.18.07720</v>
          </cell>
          <cell r="B2152" t="str">
            <v>Cotovelo ou joelho de ferro galvanizado 1 pol</v>
          </cell>
          <cell r="C2152" t="str">
            <v>UN</v>
          </cell>
          <cell r="D2152">
            <v>1</v>
          </cell>
          <cell r="E2152">
            <v>5.4474</v>
          </cell>
          <cell r="F2152">
            <v>5.44</v>
          </cell>
        </row>
        <row r="2153">
          <cell r="A2153" t="str">
            <v>001.18.07740</v>
          </cell>
          <cell r="B2153" t="str">
            <v>Cotovelo ou joelho de ferro galvanizado 3/4 pol</v>
          </cell>
          <cell r="C2153" t="str">
            <v>UN</v>
          </cell>
          <cell r="D2153">
            <v>1</v>
          </cell>
          <cell r="E2153">
            <v>3.9474</v>
          </cell>
          <cell r="F2153">
            <v>3.94</v>
          </cell>
        </row>
        <row r="2154">
          <cell r="A2154" t="str">
            <v>001.18.07760</v>
          </cell>
          <cell r="B2154" t="str">
            <v>Cotovelo ou joelho de ferro galvanizado 1/2 pol</v>
          </cell>
          <cell r="C2154" t="str">
            <v>UN</v>
          </cell>
          <cell r="D2154">
            <v>1</v>
          </cell>
          <cell r="E2154">
            <v>9.6892999999999994</v>
          </cell>
          <cell r="F2154">
            <v>9.68</v>
          </cell>
        </row>
        <row r="2155">
          <cell r="A2155" t="str">
            <v>001.18.07780</v>
          </cell>
          <cell r="B2155" t="str">
            <v>Tee ferro galvanizado 6 pol</v>
          </cell>
          <cell r="C2155" t="str">
            <v>UN</v>
          </cell>
          <cell r="D2155">
            <v>1</v>
          </cell>
          <cell r="E2155">
            <v>43.689300000000003</v>
          </cell>
          <cell r="F2155">
            <v>43.68</v>
          </cell>
        </row>
        <row r="2156">
          <cell r="A2156" t="str">
            <v>001.18.07800</v>
          </cell>
          <cell r="B2156" t="str">
            <v>Tee ferro galvanizado 4 pol</v>
          </cell>
          <cell r="C2156" t="str">
            <v>UN</v>
          </cell>
          <cell r="D2156">
            <v>1</v>
          </cell>
          <cell r="E2156">
            <v>56.042099999999998</v>
          </cell>
          <cell r="F2156">
            <v>56.04</v>
          </cell>
        </row>
        <row r="2157">
          <cell r="A2157" t="str">
            <v>001.18.07820</v>
          </cell>
          <cell r="B2157" t="str">
            <v>Tee ferro galvanizado 3 pol</v>
          </cell>
          <cell r="C2157" t="str">
            <v>UN</v>
          </cell>
          <cell r="D2157">
            <v>1</v>
          </cell>
          <cell r="E2157">
            <v>40.106400000000001</v>
          </cell>
          <cell r="F2157">
            <v>40.1</v>
          </cell>
        </row>
        <row r="2158">
          <cell r="A2158" t="str">
            <v>001.18.07840</v>
          </cell>
          <cell r="B2158" t="str">
            <v>Tee ferro galvanizado 2 1/2 pol</v>
          </cell>
          <cell r="C2158" t="str">
            <v>UN</v>
          </cell>
          <cell r="D2158">
            <v>1</v>
          </cell>
          <cell r="E2158">
            <v>31.106400000000001</v>
          </cell>
          <cell r="F2158">
            <v>31.1</v>
          </cell>
        </row>
        <row r="2159">
          <cell r="A2159" t="str">
            <v>001.18.07860</v>
          </cell>
          <cell r="B2159" t="str">
            <v>Tee ferro galvanizado 2 pol</v>
          </cell>
          <cell r="C2159" t="str">
            <v>UN</v>
          </cell>
          <cell r="D2159">
            <v>1</v>
          </cell>
          <cell r="E2159">
            <v>18.394500000000001</v>
          </cell>
          <cell r="F2159">
            <v>18.39</v>
          </cell>
        </row>
        <row r="2160">
          <cell r="A2160" t="str">
            <v>001.18.07880</v>
          </cell>
          <cell r="B2160" t="str">
            <v>Tee ferro galvanizado 1 1/2 pol</v>
          </cell>
          <cell r="C2160" t="str">
            <v>UN</v>
          </cell>
          <cell r="D2160">
            <v>1</v>
          </cell>
          <cell r="E2160">
            <v>12.644500000000001</v>
          </cell>
          <cell r="F2160">
            <v>12.64</v>
          </cell>
        </row>
        <row r="2161">
          <cell r="A2161" t="str">
            <v>001.18.07900</v>
          </cell>
          <cell r="B2161" t="str">
            <v>Tee ferro galvanizado 1 1/4 pol</v>
          </cell>
          <cell r="C2161" t="str">
            <v>UN</v>
          </cell>
          <cell r="D2161">
            <v>1</v>
          </cell>
          <cell r="E2161">
            <v>11.4945</v>
          </cell>
          <cell r="F2161">
            <v>11.49</v>
          </cell>
        </row>
        <row r="2162">
          <cell r="A2162" t="str">
            <v>001.18.07920</v>
          </cell>
          <cell r="B2162" t="str">
            <v>Tee ferro galvanizado 1 pol</v>
          </cell>
          <cell r="C2162" t="str">
            <v>UN</v>
          </cell>
          <cell r="D2162">
            <v>1</v>
          </cell>
          <cell r="E2162">
            <v>7.3091999999999997</v>
          </cell>
          <cell r="F2162">
            <v>7.3</v>
          </cell>
        </row>
        <row r="2163">
          <cell r="A2163" t="str">
            <v>001.18.07940</v>
          </cell>
          <cell r="B2163" t="str">
            <v>Tee ferro galvanizado 3/4 pol</v>
          </cell>
          <cell r="C2163" t="str">
            <v>UN</v>
          </cell>
          <cell r="D2163">
            <v>1</v>
          </cell>
          <cell r="E2163">
            <v>5.2591999999999999</v>
          </cell>
          <cell r="F2163">
            <v>5.25</v>
          </cell>
        </row>
        <row r="2164">
          <cell r="A2164" t="str">
            <v>001.18.07960</v>
          </cell>
          <cell r="B2164" t="str">
            <v>Tee ferro galvanizado 1/2 pol</v>
          </cell>
          <cell r="C2164" t="str">
            <v>UN</v>
          </cell>
          <cell r="D2164">
            <v>1</v>
          </cell>
          <cell r="E2164">
            <v>3.8992</v>
          </cell>
          <cell r="F2164">
            <v>3.89</v>
          </cell>
        </row>
        <row r="2165">
          <cell r="A2165" t="str">
            <v>001.18.07980</v>
          </cell>
          <cell r="B2165" t="str">
            <v>Tee de redução ferro galvanizado 4x3 pol</v>
          </cell>
          <cell r="C2165" t="str">
            <v>UN</v>
          </cell>
          <cell r="D2165">
            <v>1</v>
          </cell>
          <cell r="E2165">
            <v>91.642099999999999</v>
          </cell>
          <cell r="F2165">
            <v>91.64</v>
          </cell>
        </row>
        <row r="2166">
          <cell r="A2166" t="str">
            <v>001.18.08000</v>
          </cell>
          <cell r="B2166" t="str">
            <v>Tee de redução ferro galvanizado 4x2 pol</v>
          </cell>
          <cell r="C2166" t="str">
            <v>UN</v>
          </cell>
          <cell r="D2166">
            <v>1</v>
          </cell>
          <cell r="E2166">
            <v>91.642099999999999</v>
          </cell>
          <cell r="F2166">
            <v>91.64</v>
          </cell>
        </row>
        <row r="2167">
          <cell r="A2167" t="str">
            <v>001.18.08020</v>
          </cell>
          <cell r="B2167" t="str">
            <v>Tee de redução ferro galvanizado 3x2.5 pol</v>
          </cell>
          <cell r="C2167" t="str">
            <v>UN</v>
          </cell>
          <cell r="D2167">
            <v>1</v>
          </cell>
          <cell r="E2167">
            <v>49.606400000000001</v>
          </cell>
          <cell r="F2167">
            <v>49.6</v>
          </cell>
        </row>
        <row r="2168">
          <cell r="A2168" t="str">
            <v>001.18.08040</v>
          </cell>
          <cell r="B2168" t="str">
            <v>Tee de redução ferro galvanizado 3x2 pol</v>
          </cell>
          <cell r="C2168" t="str">
            <v>UN</v>
          </cell>
          <cell r="D2168">
            <v>1</v>
          </cell>
          <cell r="E2168">
            <v>32.006399999999999</v>
          </cell>
          <cell r="F2168">
            <v>32</v>
          </cell>
        </row>
        <row r="2169">
          <cell r="A2169" t="str">
            <v>001.18.08060</v>
          </cell>
          <cell r="B2169" t="str">
            <v>Tee de redução ferro galvanizado 3x1.5 pol</v>
          </cell>
          <cell r="C2169" t="str">
            <v>UN</v>
          </cell>
          <cell r="D2169">
            <v>1</v>
          </cell>
          <cell r="E2169">
            <v>32.006399999999999</v>
          </cell>
          <cell r="F2169">
            <v>32</v>
          </cell>
        </row>
        <row r="2170">
          <cell r="A2170" t="str">
            <v>001.18.08080</v>
          </cell>
          <cell r="B2170" t="str">
            <v>Tee de redução ferro galvanizado 2.5x2 pol</v>
          </cell>
          <cell r="C2170" t="str">
            <v>UN</v>
          </cell>
          <cell r="D2170">
            <v>1</v>
          </cell>
          <cell r="E2170">
            <v>39.046399999999998</v>
          </cell>
          <cell r="F2170">
            <v>39.04</v>
          </cell>
        </row>
        <row r="2171">
          <cell r="A2171" t="str">
            <v>001.18.08100</v>
          </cell>
          <cell r="B2171" t="str">
            <v>Tee de redução ferro galvanizado 2.5x1.5 pol</v>
          </cell>
          <cell r="C2171" t="str">
            <v>UN</v>
          </cell>
          <cell r="D2171">
            <v>1</v>
          </cell>
          <cell r="E2171">
            <v>15.5564</v>
          </cell>
          <cell r="F2171">
            <v>15.55</v>
          </cell>
        </row>
        <row r="2172">
          <cell r="A2172" t="str">
            <v>001.18.08120</v>
          </cell>
          <cell r="B2172" t="str">
            <v>Tee de redução ferro galvanizado 2.5x1 1/4 pol</v>
          </cell>
          <cell r="C2172" t="str">
            <v>UN</v>
          </cell>
          <cell r="D2172">
            <v>1</v>
          </cell>
          <cell r="E2172">
            <v>27.106400000000001</v>
          </cell>
          <cell r="F2172">
            <v>27.1</v>
          </cell>
        </row>
        <row r="2173">
          <cell r="A2173" t="str">
            <v>001.18.08140</v>
          </cell>
          <cell r="B2173" t="str">
            <v>Tee de redução ferro galvanizado 2x1.5 pol</v>
          </cell>
          <cell r="C2173" t="str">
            <v>UN</v>
          </cell>
          <cell r="D2173">
            <v>1</v>
          </cell>
          <cell r="E2173">
            <v>15.044499999999999</v>
          </cell>
          <cell r="F2173">
            <v>15.04</v>
          </cell>
        </row>
        <row r="2174">
          <cell r="A2174" t="str">
            <v>001.18.08160</v>
          </cell>
          <cell r="B2174" t="str">
            <v>Tee de redução ferro galvanizado 2x1 1/4 pol</v>
          </cell>
          <cell r="C2174" t="str">
            <v>UN</v>
          </cell>
          <cell r="D2174">
            <v>1</v>
          </cell>
          <cell r="E2174">
            <v>18.044499999999999</v>
          </cell>
          <cell r="F2174">
            <v>18.04</v>
          </cell>
        </row>
        <row r="2175">
          <cell r="A2175" t="str">
            <v>001.18.08180</v>
          </cell>
          <cell r="B2175" t="str">
            <v>Tee de redução ferro galvanizado 2x1 pol</v>
          </cell>
          <cell r="C2175" t="str">
            <v>UN</v>
          </cell>
          <cell r="D2175">
            <v>1</v>
          </cell>
          <cell r="E2175">
            <v>14.5945</v>
          </cell>
          <cell r="F2175">
            <v>14.59</v>
          </cell>
        </row>
        <row r="2176">
          <cell r="A2176" t="str">
            <v>001.18.08200</v>
          </cell>
          <cell r="B2176" t="str">
            <v>Tee de redução ferro galvanizado 1.5x1 1/4 pol</v>
          </cell>
          <cell r="C2176" t="str">
            <v>UN</v>
          </cell>
          <cell r="D2176">
            <v>1</v>
          </cell>
          <cell r="E2176">
            <v>10.6645</v>
          </cell>
          <cell r="F2176">
            <v>10.66</v>
          </cell>
        </row>
        <row r="2177">
          <cell r="A2177" t="str">
            <v>001.18.08220</v>
          </cell>
          <cell r="B2177" t="str">
            <v>Tee de redução ferro galvanizado 1.5x1 pol</v>
          </cell>
          <cell r="C2177" t="str">
            <v>UN</v>
          </cell>
          <cell r="D2177">
            <v>1</v>
          </cell>
          <cell r="E2177">
            <v>14.9145</v>
          </cell>
          <cell r="F2177">
            <v>14.91</v>
          </cell>
        </row>
        <row r="2178">
          <cell r="A2178" t="str">
            <v>001.18.08240</v>
          </cell>
          <cell r="B2178" t="str">
            <v>Tee de redução ferro galvanizado 1.5x3/4 pol</v>
          </cell>
          <cell r="C2178" t="str">
            <v>UN</v>
          </cell>
          <cell r="D2178">
            <v>1</v>
          </cell>
          <cell r="E2178">
            <v>11.384499999999999</v>
          </cell>
          <cell r="F2178">
            <v>11.38</v>
          </cell>
        </row>
        <row r="2179">
          <cell r="A2179" t="str">
            <v>001.18.08260</v>
          </cell>
          <cell r="B2179" t="str">
            <v>Tee de redução ferro galvanizado 1 1/4x1 pol</v>
          </cell>
          <cell r="C2179" t="str">
            <v>UN</v>
          </cell>
          <cell r="D2179">
            <v>1</v>
          </cell>
          <cell r="E2179">
            <v>10.294499999999999</v>
          </cell>
          <cell r="F2179">
            <v>10.29</v>
          </cell>
        </row>
        <row r="2180">
          <cell r="A2180" t="str">
            <v>001.18.08280</v>
          </cell>
          <cell r="B2180" t="str">
            <v>Tee de redução ferro galvanizado 1 1/4x3/4 pol</v>
          </cell>
          <cell r="C2180" t="str">
            <v>UN</v>
          </cell>
          <cell r="D2180">
            <v>1</v>
          </cell>
          <cell r="E2180">
            <v>10.294499999999999</v>
          </cell>
          <cell r="F2180">
            <v>10.29</v>
          </cell>
        </row>
        <row r="2181">
          <cell r="A2181" t="str">
            <v>001.18.08300</v>
          </cell>
          <cell r="B2181" t="str">
            <v>Tee de redução ferro galvanizado 1 1/4x1/2 pol</v>
          </cell>
          <cell r="C2181" t="str">
            <v>UN</v>
          </cell>
          <cell r="D2181">
            <v>1</v>
          </cell>
          <cell r="E2181">
            <v>9.3945000000000007</v>
          </cell>
          <cell r="F2181">
            <v>9.39</v>
          </cell>
        </row>
        <row r="2182">
          <cell r="A2182" t="str">
            <v>001.18.08320</v>
          </cell>
          <cell r="B2182" t="str">
            <v>Tee de redução ferro galvanizado 1x3/4 pol</v>
          </cell>
          <cell r="C2182" t="str">
            <v>UN</v>
          </cell>
          <cell r="D2182">
            <v>1</v>
          </cell>
          <cell r="E2182">
            <v>5.5991999999999997</v>
          </cell>
          <cell r="F2182">
            <v>5.59</v>
          </cell>
        </row>
        <row r="2183">
          <cell r="A2183" t="str">
            <v>001.18.08340</v>
          </cell>
          <cell r="B2183" t="str">
            <v>Tee de redução ferro galvanizado 1x1/2 pol</v>
          </cell>
          <cell r="C2183" t="str">
            <v>UN</v>
          </cell>
          <cell r="D2183">
            <v>1</v>
          </cell>
          <cell r="E2183">
            <v>8.3491999999999997</v>
          </cell>
          <cell r="F2183">
            <v>8.34</v>
          </cell>
        </row>
        <row r="2184">
          <cell r="A2184" t="str">
            <v>001.18.08360</v>
          </cell>
          <cell r="B2184" t="str">
            <v>Tee fe redução ferro galvanizado 3/4x1/2 pol</v>
          </cell>
          <cell r="C2184" t="str">
            <v>UN</v>
          </cell>
          <cell r="D2184">
            <v>1</v>
          </cell>
          <cell r="E2184">
            <v>4.1992000000000003</v>
          </cell>
          <cell r="F2184">
            <v>4.1900000000000004</v>
          </cell>
        </row>
        <row r="2185">
          <cell r="A2185" t="str">
            <v>001.18.08380</v>
          </cell>
          <cell r="B2185" t="str">
            <v>Luva simples ferro galvanizado 4 pol</v>
          </cell>
          <cell r="C2185" t="str">
            <v>UN</v>
          </cell>
          <cell r="D2185">
            <v>1</v>
          </cell>
          <cell r="E2185">
            <v>35.068399999999997</v>
          </cell>
          <cell r="F2185">
            <v>35.06</v>
          </cell>
        </row>
        <row r="2186">
          <cell r="A2186" t="str">
            <v>001.18.08400</v>
          </cell>
          <cell r="B2186" t="str">
            <v>Luva simples ferro galvanizado 3 pol</v>
          </cell>
          <cell r="C2186" t="str">
            <v>UN</v>
          </cell>
          <cell r="D2186">
            <v>1</v>
          </cell>
          <cell r="E2186">
            <v>26.994499999999999</v>
          </cell>
          <cell r="F2186">
            <v>26.99</v>
          </cell>
        </row>
        <row r="2187">
          <cell r="A2187" t="str">
            <v>001.18.08420</v>
          </cell>
          <cell r="B2187" t="str">
            <v>Luva simples ferro galvanizado 2 1/2 pol</v>
          </cell>
          <cell r="C2187" t="str">
            <v>UN</v>
          </cell>
          <cell r="D2187">
            <v>1</v>
          </cell>
          <cell r="E2187">
            <v>19.5945</v>
          </cell>
          <cell r="F2187">
            <v>19.59</v>
          </cell>
        </row>
        <row r="2188">
          <cell r="A2188" t="str">
            <v>001.18.08440</v>
          </cell>
          <cell r="B2188" t="str">
            <v>Luva simples ferro galvanizado 2 pol</v>
          </cell>
          <cell r="C2188" t="str">
            <v>UN</v>
          </cell>
          <cell r="D2188">
            <v>1</v>
          </cell>
          <cell r="E2188">
            <v>11.6829</v>
          </cell>
          <cell r="F2188">
            <v>11.68</v>
          </cell>
        </row>
        <row r="2189">
          <cell r="A2189" t="str">
            <v>001.18.08460</v>
          </cell>
          <cell r="B2189" t="str">
            <v>Luva simples ferro galvanizado 1 1/2 pol</v>
          </cell>
          <cell r="C2189" t="str">
            <v>UN</v>
          </cell>
          <cell r="D2189">
            <v>1</v>
          </cell>
          <cell r="E2189">
            <v>9.0829000000000004</v>
          </cell>
          <cell r="F2189">
            <v>9.08</v>
          </cell>
        </row>
        <row r="2190">
          <cell r="A2190" t="str">
            <v>001.18.08480</v>
          </cell>
          <cell r="B2190" t="str">
            <v>Luva simples ferro galvanizado 1 1/4 pol</v>
          </cell>
          <cell r="C2190" t="str">
            <v>UN</v>
          </cell>
          <cell r="D2190">
            <v>1</v>
          </cell>
          <cell r="E2190">
            <v>7.5328999999999997</v>
          </cell>
          <cell r="F2190">
            <v>7.53</v>
          </cell>
        </row>
        <row r="2191">
          <cell r="A2191" t="str">
            <v>001.18.08500</v>
          </cell>
          <cell r="B2191" t="str">
            <v>Luva simples ferro galvanizado 1 pol</v>
          </cell>
          <cell r="C2191" t="str">
            <v>UN</v>
          </cell>
          <cell r="D2191">
            <v>1</v>
          </cell>
          <cell r="E2191">
            <v>5.1974</v>
          </cell>
          <cell r="F2191">
            <v>5.19</v>
          </cell>
        </row>
        <row r="2192">
          <cell r="A2192" t="str">
            <v>001.18.08520</v>
          </cell>
          <cell r="B2192" t="str">
            <v>Luva simples ferro galvanizado 3/4 pol</v>
          </cell>
          <cell r="C2192" t="str">
            <v>UN</v>
          </cell>
          <cell r="D2192">
            <v>1</v>
          </cell>
          <cell r="E2192">
            <v>3.9973999999999998</v>
          </cell>
          <cell r="F2192">
            <v>3.99</v>
          </cell>
        </row>
        <row r="2193">
          <cell r="A2193" t="str">
            <v>001.18.08540</v>
          </cell>
          <cell r="B2193" t="str">
            <v>Luva simples ferro galvanizado 1/2 pol</v>
          </cell>
          <cell r="C2193" t="str">
            <v>UN</v>
          </cell>
          <cell r="D2193">
            <v>1</v>
          </cell>
          <cell r="E2193">
            <v>3.2974000000000001</v>
          </cell>
          <cell r="F2193">
            <v>3.29</v>
          </cell>
        </row>
        <row r="2194">
          <cell r="A2194" t="str">
            <v>001.18.08560</v>
          </cell>
          <cell r="B2194" t="str">
            <v>União assento plano ferro galvanizado 4 pol</v>
          </cell>
          <cell r="C2194" t="str">
            <v>UN</v>
          </cell>
          <cell r="D2194">
            <v>1</v>
          </cell>
          <cell r="E2194">
            <v>58.642099999999999</v>
          </cell>
          <cell r="F2194">
            <v>58.64</v>
          </cell>
        </row>
        <row r="2195">
          <cell r="A2195" t="str">
            <v>001.18.08580</v>
          </cell>
          <cell r="B2195" t="str">
            <v>União assento plano ferro galvanizado 3 pol</v>
          </cell>
          <cell r="C2195" t="str">
            <v>UN</v>
          </cell>
          <cell r="D2195">
            <v>1</v>
          </cell>
          <cell r="E2195">
            <v>47.106400000000001</v>
          </cell>
          <cell r="F2195">
            <v>47.1</v>
          </cell>
        </row>
        <row r="2196">
          <cell r="A2196" t="str">
            <v>001.18.08600</v>
          </cell>
          <cell r="B2196" t="str">
            <v>União assento plano ferro galvanizado 2 1/2 pol</v>
          </cell>
          <cell r="C2196" t="str">
            <v>UN</v>
          </cell>
          <cell r="D2196">
            <v>1</v>
          </cell>
          <cell r="E2196">
            <v>38.556399999999996</v>
          </cell>
          <cell r="F2196">
            <v>38.549999999999997</v>
          </cell>
        </row>
        <row r="2197">
          <cell r="A2197" t="str">
            <v>001.18.08620</v>
          </cell>
          <cell r="B2197" t="str">
            <v>União assento plano ferro galvanizado 2 pol</v>
          </cell>
          <cell r="C2197" t="str">
            <v>UN</v>
          </cell>
          <cell r="D2197">
            <v>1</v>
          </cell>
          <cell r="E2197">
            <v>27.5945</v>
          </cell>
          <cell r="F2197">
            <v>27.59</v>
          </cell>
        </row>
        <row r="2198">
          <cell r="A2198" t="str">
            <v>001.18.08640</v>
          </cell>
          <cell r="B2198" t="str">
            <v>União assento plano ferro galvanizado 1 1/2 pol</v>
          </cell>
          <cell r="C2198" t="str">
            <v>UN</v>
          </cell>
          <cell r="D2198">
            <v>1</v>
          </cell>
          <cell r="E2198">
            <v>19.994499999999999</v>
          </cell>
          <cell r="F2198">
            <v>19.989999999999998</v>
          </cell>
        </row>
        <row r="2199">
          <cell r="A2199" t="str">
            <v>001.18.08660</v>
          </cell>
          <cell r="B2199" t="str">
            <v>União assento plano ferro galvanizado 1 1/4 pol</v>
          </cell>
          <cell r="C2199" t="str">
            <v>UN</v>
          </cell>
          <cell r="D2199">
            <v>1</v>
          </cell>
          <cell r="E2199">
            <v>16.994499999999999</v>
          </cell>
          <cell r="F2199">
            <v>16.989999999999998</v>
          </cell>
        </row>
        <row r="2200">
          <cell r="A2200" t="str">
            <v>001.18.08680</v>
          </cell>
          <cell r="B2200" t="str">
            <v>União assento plano ferro galvanizado 1 pol</v>
          </cell>
          <cell r="C2200" t="str">
            <v>UN</v>
          </cell>
          <cell r="D2200">
            <v>1</v>
          </cell>
          <cell r="E2200">
            <v>11.059200000000001</v>
          </cell>
          <cell r="F2200">
            <v>11.05</v>
          </cell>
        </row>
        <row r="2201">
          <cell r="A2201" t="str">
            <v>001.18.08700</v>
          </cell>
          <cell r="B2201" t="str">
            <v>União assento plano ferro galvanizado 3/4 pol</v>
          </cell>
          <cell r="C2201" t="str">
            <v>UN</v>
          </cell>
          <cell r="D2201">
            <v>1</v>
          </cell>
          <cell r="E2201">
            <v>10.459199999999999</v>
          </cell>
          <cell r="F2201">
            <v>10.45</v>
          </cell>
        </row>
        <row r="2202">
          <cell r="A2202" t="str">
            <v>001.18.08720</v>
          </cell>
          <cell r="B2202" t="str">
            <v>União assento plano ferro galvanizado 1/2 pol</v>
          </cell>
          <cell r="C2202" t="str">
            <v>UN</v>
          </cell>
          <cell r="D2202">
            <v>1</v>
          </cell>
          <cell r="E2202">
            <v>8.0592000000000006</v>
          </cell>
          <cell r="F2202">
            <v>8.0500000000000007</v>
          </cell>
        </row>
        <row r="2203">
          <cell r="A2203" t="str">
            <v>001.18.08740</v>
          </cell>
          <cell r="B2203" t="str">
            <v>Flange c/ sextavado ferro galvanizado 4 pol</v>
          </cell>
          <cell r="C2203" t="str">
            <v>UN</v>
          </cell>
          <cell r="D2203">
            <v>1</v>
          </cell>
          <cell r="E2203">
            <v>44.688400000000001</v>
          </cell>
          <cell r="F2203">
            <v>44.68</v>
          </cell>
        </row>
        <row r="2204">
          <cell r="A2204" t="str">
            <v>001.18.08760</v>
          </cell>
          <cell r="B2204" t="str">
            <v>Flange c/ sextavado ferro galvanizado 3 pol</v>
          </cell>
          <cell r="C2204" t="str">
            <v>UN</v>
          </cell>
          <cell r="D2204">
            <v>1</v>
          </cell>
          <cell r="E2204">
            <v>35.024500000000003</v>
          </cell>
          <cell r="F2204">
            <v>35.020000000000003</v>
          </cell>
        </row>
        <row r="2205">
          <cell r="A2205" t="str">
            <v>001.18.08780</v>
          </cell>
          <cell r="B2205" t="str">
            <v>Flange c/ sextavado ferro galvanizado 2 1/2 pol</v>
          </cell>
          <cell r="C2205" t="str">
            <v>UN</v>
          </cell>
          <cell r="D2205">
            <v>1</v>
          </cell>
          <cell r="E2205">
            <v>24.564499999999999</v>
          </cell>
          <cell r="F2205">
            <v>24.56</v>
          </cell>
        </row>
        <row r="2206">
          <cell r="A2206" t="str">
            <v>001.18.08800</v>
          </cell>
          <cell r="B2206" t="str">
            <v>Flange c/ sextavado ferro galvanizado 2 pol</v>
          </cell>
          <cell r="C2206" t="str">
            <v>UN</v>
          </cell>
          <cell r="D2206">
            <v>1</v>
          </cell>
          <cell r="E2206">
            <v>18.032900000000001</v>
          </cell>
          <cell r="F2206">
            <v>18.03</v>
          </cell>
        </row>
        <row r="2207">
          <cell r="A2207" t="str">
            <v>001.18.08820</v>
          </cell>
          <cell r="B2207" t="str">
            <v>Flange c/ sextavado ferro galvanizado 1 1/2 pol</v>
          </cell>
          <cell r="C2207" t="str">
            <v>UN</v>
          </cell>
          <cell r="D2207">
            <v>1</v>
          </cell>
          <cell r="E2207">
            <v>8.5328999999999997</v>
          </cell>
          <cell r="F2207">
            <v>8.5299999999999994</v>
          </cell>
        </row>
        <row r="2208">
          <cell r="A2208" t="str">
            <v>001.18.08840</v>
          </cell>
          <cell r="B2208" t="str">
            <v>Flange c/ sextavado ferro galvanizado 1 1/4 pol</v>
          </cell>
          <cell r="C2208" t="str">
            <v>UN</v>
          </cell>
          <cell r="D2208">
            <v>1</v>
          </cell>
          <cell r="E2208">
            <v>7.7828999999999997</v>
          </cell>
          <cell r="F2208">
            <v>7.78</v>
          </cell>
        </row>
        <row r="2209">
          <cell r="A2209" t="str">
            <v>001.18.08860</v>
          </cell>
          <cell r="B2209" t="str">
            <v>Flange c/ sextavado ferro galvanizado 1 pol</v>
          </cell>
          <cell r="C2209" t="str">
            <v>UN</v>
          </cell>
          <cell r="D2209">
            <v>1</v>
          </cell>
          <cell r="E2209">
            <v>5.8474000000000004</v>
          </cell>
          <cell r="F2209">
            <v>5.84</v>
          </cell>
        </row>
        <row r="2210">
          <cell r="A2210" t="str">
            <v>001.18.08880</v>
          </cell>
          <cell r="B2210" t="str">
            <v>Flange c/ sextavado ferro galvanizado 3/4 pol</v>
          </cell>
          <cell r="C2210" t="str">
            <v>UN</v>
          </cell>
          <cell r="D2210">
            <v>1</v>
          </cell>
          <cell r="E2210">
            <v>7.1773999999999996</v>
          </cell>
          <cell r="F2210">
            <v>7.17</v>
          </cell>
        </row>
        <row r="2211">
          <cell r="A2211" t="str">
            <v>001.18.08900</v>
          </cell>
          <cell r="B2211" t="str">
            <v>Flange c/ sextavado ferro galvanizado 1/2 pol</v>
          </cell>
          <cell r="C2211" t="str">
            <v>UN</v>
          </cell>
          <cell r="D2211">
            <v>1</v>
          </cell>
          <cell r="E2211">
            <v>6.2173999999999996</v>
          </cell>
          <cell r="F2211">
            <v>6.21</v>
          </cell>
        </row>
        <row r="2212">
          <cell r="A2212" t="str">
            <v>001.18.08920</v>
          </cell>
          <cell r="B2212" t="str">
            <v>Niple duplo ferro galvanizado 4 pol</v>
          </cell>
          <cell r="C2212" t="str">
            <v>UN</v>
          </cell>
          <cell r="D2212">
            <v>1</v>
          </cell>
          <cell r="E2212">
            <v>36.618400000000001</v>
          </cell>
          <cell r="F2212">
            <v>36.61</v>
          </cell>
        </row>
        <row r="2213">
          <cell r="A2213" t="str">
            <v>001.18.08940</v>
          </cell>
          <cell r="B2213" t="str">
            <v>Niple duplo ferro galvanizado 3 pol</v>
          </cell>
          <cell r="C2213" t="str">
            <v>UN</v>
          </cell>
          <cell r="D2213">
            <v>1</v>
          </cell>
          <cell r="E2213">
            <v>20.394500000000001</v>
          </cell>
          <cell r="F2213">
            <v>20.39</v>
          </cell>
        </row>
        <row r="2214">
          <cell r="A2214" t="str">
            <v>001.18.08960</v>
          </cell>
          <cell r="B2214" t="str">
            <v>Niple duplo ferro galvanizado 2 1/2 pol</v>
          </cell>
          <cell r="C2214" t="str">
            <v>UN</v>
          </cell>
          <cell r="D2214">
            <v>1</v>
          </cell>
          <cell r="E2214">
            <v>15.044499999999999</v>
          </cell>
          <cell r="F2214">
            <v>15.04</v>
          </cell>
        </row>
        <row r="2215">
          <cell r="A2215" t="str">
            <v>001.18.08980</v>
          </cell>
          <cell r="B2215" t="str">
            <v>Niple duplo ferro galvanizado 2 pol</v>
          </cell>
          <cell r="C2215" t="str">
            <v>UN</v>
          </cell>
          <cell r="D2215">
            <v>1</v>
          </cell>
          <cell r="E2215">
            <v>12.1829</v>
          </cell>
          <cell r="F2215">
            <v>12.18</v>
          </cell>
        </row>
        <row r="2216">
          <cell r="A2216" t="str">
            <v>001.18.09000</v>
          </cell>
          <cell r="B2216" t="str">
            <v>Niple duplo ferro galvanizado 1 1/2 pol</v>
          </cell>
          <cell r="C2216" t="str">
            <v>UN</v>
          </cell>
          <cell r="D2216">
            <v>1</v>
          </cell>
          <cell r="E2216">
            <v>7.5328999999999997</v>
          </cell>
          <cell r="F2216">
            <v>7.53</v>
          </cell>
        </row>
        <row r="2217">
          <cell r="A2217" t="str">
            <v>001.18.09020</v>
          </cell>
          <cell r="B2217" t="str">
            <v>Niple duplo ferro galvanizado 1 1/4 pol</v>
          </cell>
          <cell r="C2217" t="str">
            <v>UN</v>
          </cell>
          <cell r="D2217">
            <v>1</v>
          </cell>
          <cell r="E2217">
            <v>7.0829000000000004</v>
          </cell>
          <cell r="F2217">
            <v>7.08</v>
          </cell>
        </row>
        <row r="2218">
          <cell r="A2218" t="str">
            <v>001.18.09040</v>
          </cell>
          <cell r="B2218" t="str">
            <v>Niple duplo ferro galvanizado 1 pol</v>
          </cell>
          <cell r="C2218" t="str">
            <v>UN</v>
          </cell>
          <cell r="D2218">
            <v>1</v>
          </cell>
          <cell r="E2218">
            <v>4.6474000000000002</v>
          </cell>
          <cell r="F2218">
            <v>4.6399999999999997</v>
          </cell>
        </row>
        <row r="2219">
          <cell r="A2219" t="str">
            <v>001.18.09060</v>
          </cell>
          <cell r="B2219" t="str">
            <v>Niple duplo ferro galvanizado 3/4 pol</v>
          </cell>
          <cell r="C2219" t="str">
            <v>UN</v>
          </cell>
          <cell r="D2219">
            <v>1</v>
          </cell>
          <cell r="E2219">
            <v>3.5973999999999999</v>
          </cell>
          <cell r="F2219">
            <v>3.59</v>
          </cell>
        </row>
        <row r="2220">
          <cell r="A2220" t="str">
            <v>001.18.09080</v>
          </cell>
          <cell r="B2220" t="str">
            <v>Niple duplo ferro galvanizado 1/2 pol</v>
          </cell>
          <cell r="C2220" t="str">
            <v>UN</v>
          </cell>
          <cell r="D2220">
            <v>1</v>
          </cell>
          <cell r="E2220">
            <v>3.1474000000000002</v>
          </cell>
          <cell r="F2220">
            <v>3.14</v>
          </cell>
        </row>
        <row r="2221">
          <cell r="A2221" t="str">
            <v>001.18.09100</v>
          </cell>
          <cell r="B2221" t="str">
            <v>Plug ou bujão ferro galvanizado 4 pol</v>
          </cell>
          <cell r="C2221" t="str">
            <v>UN</v>
          </cell>
          <cell r="D2221">
            <v>1</v>
          </cell>
          <cell r="E2221">
            <v>35.594499999999996</v>
          </cell>
          <cell r="F2221">
            <v>35.590000000000003</v>
          </cell>
        </row>
        <row r="2222">
          <cell r="A2222" t="str">
            <v>001.18.09120</v>
          </cell>
          <cell r="B2222" t="str">
            <v>Tampão ou cap ferro galvanizado 4 pol</v>
          </cell>
          <cell r="C2222" t="str">
            <v>UN</v>
          </cell>
          <cell r="D2222">
            <v>1</v>
          </cell>
          <cell r="E2222">
            <v>23.994499999999999</v>
          </cell>
          <cell r="F2222">
            <v>23.99</v>
          </cell>
        </row>
        <row r="2223">
          <cell r="A2223" t="str">
            <v>001.18.09140</v>
          </cell>
          <cell r="B2223" t="str">
            <v>Plug ou bujão ferro galvanizado 3 pol</v>
          </cell>
          <cell r="C2223" t="str">
            <v>UN</v>
          </cell>
          <cell r="D2223">
            <v>1</v>
          </cell>
          <cell r="E2223">
            <v>19.371099999999998</v>
          </cell>
          <cell r="F2223">
            <v>19.37</v>
          </cell>
        </row>
        <row r="2224">
          <cell r="A2224" t="str">
            <v>001.18.09160</v>
          </cell>
          <cell r="B2224" t="str">
            <v>Tampão ou cap ferro galvanizado 3 pol</v>
          </cell>
          <cell r="C2224" t="str">
            <v>UN</v>
          </cell>
          <cell r="D2224">
            <v>1</v>
          </cell>
          <cell r="E2224">
            <v>16.771100000000001</v>
          </cell>
          <cell r="F2224">
            <v>16.77</v>
          </cell>
        </row>
        <row r="2225">
          <cell r="A2225" t="str">
            <v>001.18.09180</v>
          </cell>
          <cell r="B2225" t="str">
            <v>Plug ou bujão ferro galvanizado 2 1/2 pol</v>
          </cell>
          <cell r="C2225" t="str">
            <v>UN</v>
          </cell>
          <cell r="D2225">
            <v>1</v>
          </cell>
          <cell r="E2225">
            <v>15.021100000000001</v>
          </cell>
          <cell r="F2225">
            <v>15.02</v>
          </cell>
        </row>
        <row r="2226">
          <cell r="A2226" t="str">
            <v>001.18.09200</v>
          </cell>
          <cell r="B2226" t="str">
            <v>Plug ou bujão ferro galvanizado 2 pol</v>
          </cell>
          <cell r="C2226" t="str">
            <v>UN</v>
          </cell>
          <cell r="D2226">
            <v>1</v>
          </cell>
          <cell r="E2226">
            <v>6.6592000000000002</v>
          </cell>
          <cell r="F2226">
            <v>6.65</v>
          </cell>
        </row>
        <row r="2227">
          <cell r="A2227" t="str">
            <v>001.18.09220</v>
          </cell>
          <cell r="B2227" t="str">
            <v>Plug ou bujão ferro galvanizado 1 1/2 pol</v>
          </cell>
          <cell r="C2227" t="str">
            <v>UN</v>
          </cell>
          <cell r="D2227">
            <v>1</v>
          </cell>
          <cell r="E2227">
            <v>5.1592000000000002</v>
          </cell>
          <cell r="F2227">
            <v>5.15</v>
          </cell>
        </row>
        <row r="2228">
          <cell r="A2228" t="str">
            <v>001.18.09240</v>
          </cell>
          <cell r="B2228" t="str">
            <v>Plug ou bujão ferro galvanizado 1 1/4 pol</v>
          </cell>
          <cell r="C2228" t="str">
            <v>UN</v>
          </cell>
          <cell r="D2228">
            <v>1</v>
          </cell>
          <cell r="E2228">
            <v>4.2591999999999999</v>
          </cell>
          <cell r="F2228">
            <v>4.25</v>
          </cell>
        </row>
        <row r="2229">
          <cell r="A2229" t="str">
            <v>001.18.09260</v>
          </cell>
          <cell r="B2229" t="str">
            <v>Plug ou bujão ferro galvanizado 1 pol</v>
          </cell>
          <cell r="C2229" t="str">
            <v>UN</v>
          </cell>
          <cell r="D2229">
            <v>1</v>
          </cell>
          <cell r="E2229">
            <v>2.9352999999999998</v>
          </cell>
          <cell r="F2229">
            <v>2.93</v>
          </cell>
        </row>
        <row r="2230">
          <cell r="A2230" t="str">
            <v>001.18.09280</v>
          </cell>
          <cell r="B2230" t="str">
            <v>Plug ou bujão ferro galvanizado 3/4 pol</v>
          </cell>
          <cell r="C2230" t="str">
            <v>UN</v>
          </cell>
          <cell r="D2230">
            <v>1</v>
          </cell>
          <cell r="E2230">
            <v>2.9853000000000001</v>
          </cell>
          <cell r="F2230">
            <v>2.98</v>
          </cell>
        </row>
        <row r="2231">
          <cell r="A2231" t="str">
            <v>001.18.09300</v>
          </cell>
          <cell r="B2231" t="str">
            <v>Plug ou bujão ferro galvanizado 1/2 pol</v>
          </cell>
          <cell r="C2231" t="str">
            <v>UN</v>
          </cell>
          <cell r="D2231">
            <v>1</v>
          </cell>
          <cell r="E2231">
            <v>2.1353</v>
          </cell>
          <cell r="F2231">
            <v>2.13</v>
          </cell>
        </row>
        <row r="2232">
          <cell r="A2232" t="str">
            <v>001.18.09320</v>
          </cell>
          <cell r="B2232" t="str">
            <v>Tampão ou cap ferro galvanizado 2 1/2 pol</v>
          </cell>
          <cell r="C2232" t="str">
            <v>UN</v>
          </cell>
          <cell r="D2232">
            <v>1</v>
          </cell>
          <cell r="E2232">
            <v>10.171099999999999</v>
          </cell>
          <cell r="F2232">
            <v>10.17</v>
          </cell>
        </row>
        <row r="2233">
          <cell r="A2233" t="str">
            <v>001.18.09340</v>
          </cell>
          <cell r="B2233" t="str">
            <v>Tampão ou cap ferro galvanizado 2 pol</v>
          </cell>
          <cell r="C2233" t="str">
            <v>UN</v>
          </cell>
          <cell r="D2233">
            <v>1</v>
          </cell>
          <cell r="E2233">
            <v>7.7092000000000001</v>
          </cell>
          <cell r="F2233">
            <v>7.7</v>
          </cell>
        </row>
        <row r="2234">
          <cell r="A2234" t="str">
            <v>001.18.09360</v>
          </cell>
          <cell r="B2234" t="str">
            <v>Tampão ou cap ferro galvanizado 1 1/2 pol</v>
          </cell>
          <cell r="C2234" t="str">
            <v>UN</v>
          </cell>
          <cell r="D2234">
            <v>1</v>
          </cell>
          <cell r="E2234">
            <v>6.1592000000000002</v>
          </cell>
          <cell r="F2234">
            <v>6.15</v>
          </cell>
        </row>
        <row r="2235">
          <cell r="A2235" t="str">
            <v>001.18.09380</v>
          </cell>
          <cell r="B2235" t="str">
            <v>Tampão ou cap ferro galvanizado 1 1/4 pol</v>
          </cell>
          <cell r="C2235" t="str">
            <v>UN</v>
          </cell>
          <cell r="D2235">
            <v>1</v>
          </cell>
          <cell r="E2235">
            <v>6.2092000000000001</v>
          </cell>
          <cell r="F2235">
            <v>6.2</v>
          </cell>
        </row>
        <row r="2236">
          <cell r="A2236" t="str">
            <v>001.18.09400</v>
          </cell>
          <cell r="B2236" t="str">
            <v>Tampão ou cap ferro galvanizado 1 pol</v>
          </cell>
          <cell r="C2236" t="str">
            <v>UN</v>
          </cell>
          <cell r="D2236">
            <v>1</v>
          </cell>
          <cell r="E2236">
            <v>3.7353000000000001</v>
          </cell>
          <cell r="F2236">
            <v>3.73</v>
          </cell>
        </row>
        <row r="2237">
          <cell r="A2237" t="str">
            <v>001.18.09420</v>
          </cell>
          <cell r="B2237" t="str">
            <v>Tampão ou cap ferro galvanizado 3/4 pol</v>
          </cell>
          <cell r="C2237" t="str">
            <v>UN</v>
          </cell>
          <cell r="D2237">
            <v>1</v>
          </cell>
          <cell r="E2237">
            <v>2.8653</v>
          </cell>
          <cell r="F2237">
            <v>2.86</v>
          </cell>
        </row>
        <row r="2238">
          <cell r="A2238" t="str">
            <v>001.18.09440</v>
          </cell>
          <cell r="B2238" t="str">
            <v>Tampão ou cap ferro galvanizado 1/2 pol</v>
          </cell>
          <cell r="C2238" t="str">
            <v>UN</v>
          </cell>
          <cell r="D2238">
            <v>1</v>
          </cell>
          <cell r="E2238">
            <v>2.6353</v>
          </cell>
          <cell r="F2238">
            <v>2.63</v>
          </cell>
        </row>
        <row r="2239">
          <cell r="A2239" t="str">
            <v>001.18.09460</v>
          </cell>
          <cell r="B2239" t="str">
            <v>Execução de caixa p/abrigar torneira ou registro conf.detalhe n.20 do dop</v>
          </cell>
          <cell r="C2239" t="str">
            <v>CJ</v>
          </cell>
          <cell r="D2239">
            <v>1</v>
          </cell>
          <cell r="E2239">
            <v>97.621799999999993</v>
          </cell>
          <cell r="F2239">
            <v>97.62</v>
          </cell>
        </row>
        <row r="2240">
          <cell r="A2240" t="str">
            <v>001.18.09480</v>
          </cell>
          <cell r="B2240" t="str">
            <v>Fornecimento e instalação de tubo de descida para vávula de descarga de 1 1/2 pol de pvc rigido</v>
          </cell>
          <cell r="C2240" t="str">
            <v>UN</v>
          </cell>
          <cell r="D2240">
            <v>1</v>
          </cell>
          <cell r="E2240">
            <v>7.2283999999999997</v>
          </cell>
          <cell r="F2240">
            <v>7.22</v>
          </cell>
        </row>
        <row r="2241">
          <cell r="A2241" t="str">
            <v>001.18.09500</v>
          </cell>
          <cell r="B2241" t="str">
            <v>Fornecimento e instalação de ligação  para bacia sanitária em tubo em pvc rigido branco de 40mm</v>
          </cell>
          <cell r="C2241" t="str">
            <v>UN</v>
          </cell>
          <cell r="D2241">
            <v>1</v>
          </cell>
          <cell r="E2241">
            <v>7.2445000000000004</v>
          </cell>
          <cell r="F2241">
            <v>7.24</v>
          </cell>
        </row>
        <row r="2242">
          <cell r="A2242" t="str">
            <v>001.18.09520</v>
          </cell>
          <cell r="B2242" t="str">
            <v>Fornecimento e instalação de ligação para bacia sanitária tubo em pvc rigido cromado de 40mm</v>
          </cell>
          <cell r="C2242" t="str">
            <v>UN</v>
          </cell>
          <cell r="D2242">
            <v>1</v>
          </cell>
          <cell r="E2242">
            <v>11.294499999999999</v>
          </cell>
          <cell r="F2242">
            <v>11.29</v>
          </cell>
        </row>
        <row r="2243">
          <cell r="A2243" t="str">
            <v>001.18.09540</v>
          </cell>
          <cell r="B2243" t="str">
            <v>Fornecimento e instalação de ligação para bacia sanitária tubo em metal cromado de 40mm</v>
          </cell>
          <cell r="C2243" t="str">
            <v>UN</v>
          </cell>
          <cell r="D2243">
            <v>1</v>
          </cell>
          <cell r="E2243">
            <v>15.2445</v>
          </cell>
          <cell r="F2243">
            <v>15.24</v>
          </cell>
        </row>
        <row r="2244">
          <cell r="A2244" t="str">
            <v>001.18.09560</v>
          </cell>
          <cell r="B2244" t="str">
            <v>Fornecimento e instalação de ligação para bacia sanitária em bolsa de borracha</v>
          </cell>
          <cell r="C2244" t="str">
            <v>UN</v>
          </cell>
          <cell r="D2244">
            <v>1</v>
          </cell>
          <cell r="E2244">
            <v>3.0007999999999999</v>
          </cell>
          <cell r="F2244">
            <v>3</v>
          </cell>
        </row>
        <row r="2245">
          <cell r="A2245" t="str">
            <v>001.18.09580</v>
          </cell>
          <cell r="B2245" t="str">
            <v>Fornecimento e instalação de caixa de descarga externa inclusive tubo de descarga e acessórios</v>
          </cell>
          <cell r="C2245" t="str">
            <v>CJ</v>
          </cell>
          <cell r="D2245">
            <v>1</v>
          </cell>
          <cell r="E2245">
            <v>79.536600000000007</v>
          </cell>
          <cell r="F2245">
            <v>79.53</v>
          </cell>
        </row>
        <row r="2246">
          <cell r="A2246" t="str">
            <v>001.18.09600</v>
          </cell>
          <cell r="B2246" t="str">
            <v>Fornecimento e instalação de caixa de descarga de emb. inclusive tubo de descarga e acessórios</v>
          </cell>
          <cell r="C2246" t="str">
            <v>CJ</v>
          </cell>
          <cell r="D2246">
            <v>1</v>
          </cell>
          <cell r="E2246">
            <v>79.536600000000007</v>
          </cell>
          <cell r="F2246">
            <v>79.53</v>
          </cell>
        </row>
        <row r="2247">
          <cell r="A2247" t="str">
            <v>001.18.09620</v>
          </cell>
          <cell r="B2247" t="str">
            <v>Fornecimento e instalação de caixa de descarga para acoplar em bacia sanitária</v>
          </cell>
          <cell r="C2247" t="str">
            <v>UN</v>
          </cell>
          <cell r="D2247">
            <v>1</v>
          </cell>
          <cell r="E2247">
            <v>110.68510000000001</v>
          </cell>
          <cell r="F2247">
            <v>110.68</v>
          </cell>
        </row>
        <row r="2248">
          <cell r="A2248" t="str">
            <v>001.18.09640</v>
          </cell>
          <cell r="B2248" t="str">
            <v>Fornecimento e instalação de entrada padrão de água através de cavalete completo em tubo de fºgº, padrão sanemat - 3/4"</v>
          </cell>
          <cell r="C2248" t="str">
            <v>UN</v>
          </cell>
          <cell r="D2248">
            <v>1</v>
          </cell>
          <cell r="E2248">
            <v>34.5366</v>
          </cell>
          <cell r="F2248">
            <v>34.53</v>
          </cell>
        </row>
        <row r="2249">
          <cell r="A2249" t="str">
            <v>001.18.09660</v>
          </cell>
          <cell r="B2249" t="str">
            <v>Fornecimento e colocação de caixa de água de pvc, incl tampa de 1000 litros</v>
          </cell>
          <cell r="C2249" t="str">
            <v>UN</v>
          </cell>
          <cell r="D2249">
            <v>1</v>
          </cell>
          <cell r="E2249">
            <v>238.58330000000001</v>
          </cell>
          <cell r="F2249">
            <v>238.58</v>
          </cell>
        </row>
        <row r="2250">
          <cell r="A2250" t="str">
            <v>001.18.09680</v>
          </cell>
          <cell r="B2250" t="str">
            <v>Fornecimento e colocação de caixa de água de pvc, incl tampa de 500 litros</v>
          </cell>
          <cell r="C2250" t="str">
            <v>UN</v>
          </cell>
          <cell r="D2250">
            <v>1</v>
          </cell>
          <cell r="E2250">
            <v>141.8151</v>
          </cell>
          <cell r="F2250">
            <v>141.81</v>
          </cell>
        </row>
        <row r="2251">
          <cell r="A2251" t="str">
            <v>001.18.09700</v>
          </cell>
          <cell r="B2251" t="str">
            <v>Fornecimento e colocação de caixa de água de pvc, incl tampa de 310 litros</v>
          </cell>
          <cell r="C2251" t="str">
            <v>UN</v>
          </cell>
          <cell r="D2251">
            <v>1</v>
          </cell>
          <cell r="E2251">
            <v>138.744</v>
          </cell>
          <cell r="F2251">
            <v>138.74</v>
          </cell>
        </row>
        <row r="2252">
          <cell r="A2252" t="str">
            <v>001.18.09720</v>
          </cell>
          <cell r="B2252" t="str">
            <v>Fornecimento e colocação de caixa de água de pvc, incl tampa de 100 litros</v>
          </cell>
          <cell r="C2252" t="str">
            <v>UN</v>
          </cell>
          <cell r="D2252">
            <v>1</v>
          </cell>
          <cell r="E2252">
            <v>136.69659999999999</v>
          </cell>
          <cell r="F2252">
            <v>136.69</v>
          </cell>
        </row>
        <row r="2253">
          <cell r="A2253" t="str">
            <v>001.18.09760</v>
          </cell>
          <cell r="B2253" t="str">
            <v>Fornecimento e  instalação de caixa de água metálica tipo taça com altura total de 6.00 m inclusive pintura (interna e externa)  base de fixação e instalação, de 5.000 litros</v>
          </cell>
          <cell r="C2253" t="str">
            <v>UN</v>
          </cell>
          <cell r="D2253">
            <v>1</v>
          </cell>
          <cell r="E2253">
            <v>9800</v>
          </cell>
          <cell r="F2253">
            <v>9800</v>
          </cell>
        </row>
        <row r="2254">
          <cell r="A2254" t="str">
            <v>001.18.09780</v>
          </cell>
          <cell r="B2254" t="str">
            <v>Fornecimento e instalação de caixa de água enterrada, em concreto armado com capacidade para 5.000 litros</v>
          </cell>
          <cell r="C2254" t="str">
            <v>UN</v>
          </cell>
          <cell r="D2254">
            <v>1</v>
          </cell>
          <cell r="E2254">
            <v>1223.3800000000001</v>
          </cell>
          <cell r="F2254">
            <v>1223.3800000000001</v>
          </cell>
        </row>
        <row r="2255">
          <cell r="A2255" t="str">
            <v>001.18.09800</v>
          </cell>
          <cell r="B2255" t="str">
            <v>Fornecimento e instalação de caixa de água semi-enterrada com capacidade para 5.000 litros</v>
          </cell>
          <cell r="C2255" t="str">
            <v>UN</v>
          </cell>
          <cell r="D2255">
            <v>1</v>
          </cell>
          <cell r="E2255">
            <v>1885.8173999999999</v>
          </cell>
          <cell r="F2255">
            <v>1885.81</v>
          </cell>
        </row>
        <row r="2256">
          <cell r="A2256" t="str">
            <v>001.18.09820</v>
          </cell>
          <cell r="B2256" t="str">
            <v>Fornecimento e instalação de caixa de água de polietileno de 500 litros</v>
          </cell>
          <cell r="C2256" t="str">
            <v>UN</v>
          </cell>
          <cell r="D2256">
            <v>1</v>
          </cell>
          <cell r="E2256">
            <v>164.2791</v>
          </cell>
          <cell r="F2256">
            <v>164.27</v>
          </cell>
        </row>
        <row r="2257">
          <cell r="A2257" t="str">
            <v>001.18.09840</v>
          </cell>
          <cell r="B2257" t="str">
            <v>Fornecimento e instalação de mangueira marron de pvc para água de 3/4"x2,5 mm de espessura</v>
          </cell>
          <cell r="C2257" t="str">
            <v>ML</v>
          </cell>
          <cell r="D2257">
            <v>1</v>
          </cell>
          <cell r="E2257">
            <v>1.1698</v>
          </cell>
          <cell r="F2257">
            <v>1.1599999999999999</v>
          </cell>
        </row>
        <row r="2258">
          <cell r="A2258" t="str">
            <v>001.18.09860</v>
          </cell>
          <cell r="B2258" t="str">
            <v>Fornecimento e instalação de mangueira marron de pvc para água de  1"x3,0 mm de espessura</v>
          </cell>
          <cell r="C2258" t="str">
            <v>ML</v>
          </cell>
          <cell r="D2258">
            <v>1</v>
          </cell>
          <cell r="E2258">
            <v>1.6268</v>
          </cell>
          <cell r="F2258">
            <v>1.62</v>
          </cell>
        </row>
        <row r="2259">
          <cell r="A2259" t="str">
            <v>001.18.09880</v>
          </cell>
          <cell r="B2259" t="str">
            <v>Fornecimento e instalação de joelho de polietileno - 3/4" para mangueira de polietileno ou pvc marron</v>
          </cell>
          <cell r="C2259" t="str">
            <v>UN</v>
          </cell>
          <cell r="D2259">
            <v>1</v>
          </cell>
          <cell r="E2259">
            <v>1.3188</v>
          </cell>
          <cell r="F2259">
            <v>1.31</v>
          </cell>
        </row>
        <row r="2260">
          <cell r="A2260" t="str">
            <v>001.18.09900</v>
          </cell>
          <cell r="B2260" t="str">
            <v>Fornecimento e instalação de joelho de polietileno  - 1" para mangueira de polietileno ou pvc marron</v>
          </cell>
          <cell r="C2260" t="str">
            <v>UN</v>
          </cell>
          <cell r="D2260">
            <v>1</v>
          </cell>
          <cell r="E2260">
            <v>1.7687999999999999</v>
          </cell>
          <cell r="F2260">
            <v>1.76</v>
          </cell>
        </row>
        <row r="2261">
          <cell r="A2261" t="str">
            <v>001.18.09920</v>
          </cell>
          <cell r="B2261" t="str">
            <v>Fornecimento e instalação de tee de polietileno - 3/4" para mangueira de polietileno ou pvc marron</v>
          </cell>
          <cell r="C2261" t="str">
            <v>UN</v>
          </cell>
          <cell r="D2261">
            <v>1</v>
          </cell>
          <cell r="E2261">
            <v>1.8736999999999999</v>
          </cell>
          <cell r="F2261">
            <v>1.87</v>
          </cell>
        </row>
        <row r="2262">
          <cell r="A2262" t="str">
            <v>001.18.09940</v>
          </cell>
          <cell r="B2262" t="str">
            <v>Fornecimento e instalação de tee de polietileno  1"- para mangueira de polietileno ou pvc marron</v>
          </cell>
          <cell r="C2262" t="str">
            <v>UN</v>
          </cell>
          <cell r="D2262">
            <v>1</v>
          </cell>
          <cell r="E2262">
            <v>3.3237000000000001</v>
          </cell>
          <cell r="F2262">
            <v>3.32</v>
          </cell>
        </row>
        <row r="2263">
          <cell r="A2263" t="str">
            <v>001.18.09960</v>
          </cell>
          <cell r="B2263" t="str">
            <v>Fornecimento e instalação de uniao de polietileno - 3/4"- para mangueira de polietileno ou pvc marron</v>
          </cell>
          <cell r="C2263" t="str">
            <v>UN</v>
          </cell>
          <cell r="D2263">
            <v>1</v>
          </cell>
          <cell r="E2263">
            <v>2.2353000000000001</v>
          </cell>
          <cell r="F2263">
            <v>2.23</v>
          </cell>
        </row>
        <row r="2264">
          <cell r="A2264" t="str">
            <v>001.18.09980</v>
          </cell>
          <cell r="B2264" t="str">
            <v>Fornecimento e instalação de união de polietileno  - 1"-para mangueira de polietileno ou pvc marron</v>
          </cell>
          <cell r="C2264" t="str">
            <v>UN</v>
          </cell>
          <cell r="D2264">
            <v>1</v>
          </cell>
          <cell r="E2264">
            <v>2.6353</v>
          </cell>
          <cell r="F2264">
            <v>2.63</v>
          </cell>
        </row>
        <row r="2265">
          <cell r="A2265" t="str">
            <v>001.18.10000</v>
          </cell>
          <cell r="B2265" t="str">
            <v>Fornecimento e instalação de adaptador de polietileno  - 3/4"- para mangueira de polietileno ou pvc marron</v>
          </cell>
          <cell r="C2265" t="str">
            <v>UN</v>
          </cell>
          <cell r="D2265">
            <v>1</v>
          </cell>
          <cell r="E2265">
            <v>2.0284</v>
          </cell>
          <cell r="F2265">
            <v>2.02</v>
          </cell>
        </row>
        <row r="2266">
          <cell r="A2266" t="str">
            <v>001.18.10020</v>
          </cell>
          <cell r="B2266" t="str">
            <v>Fornecimento e instalação de adaptador de polietileno  - 1"- para mangueira de polietileno ou pvc marron</v>
          </cell>
          <cell r="C2266" t="str">
            <v>UN</v>
          </cell>
          <cell r="D2266">
            <v>1</v>
          </cell>
          <cell r="E2266">
            <v>2.2284000000000002</v>
          </cell>
          <cell r="F2266">
            <v>2.2200000000000002</v>
          </cell>
        </row>
        <row r="2267">
          <cell r="A2267" t="str">
            <v>001.18.10040</v>
          </cell>
          <cell r="B2267" t="str">
            <v>Registro de gaveta em acabamento bruto (amarelo) s/ canopla n.1502 4 pol</v>
          </cell>
          <cell r="C2267" t="str">
            <v>UN</v>
          </cell>
          <cell r="D2267">
            <v>1</v>
          </cell>
          <cell r="E2267">
            <v>266.48160000000001</v>
          </cell>
          <cell r="F2267">
            <v>266.48</v>
          </cell>
        </row>
        <row r="2268">
          <cell r="A2268" t="str">
            <v>001.18.10060</v>
          </cell>
          <cell r="B2268" t="str">
            <v>Registro de gaveta em acabamento bruto (amarelo) s/ canopla n.1502 3 pol</v>
          </cell>
          <cell r="C2268" t="str">
            <v>UN</v>
          </cell>
          <cell r="D2268">
            <v>1</v>
          </cell>
          <cell r="E2268">
            <v>160.52789999999999</v>
          </cell>
          <cell r="F2268">
            <v>160.52000000000001</v>
          </cell>
        </row>
        <row r="2269">
          <cell r="A2269" t="str">
            <v>001.18.10080</v>
          </cell>
          <cell r="B2269" t="str">
            <v>Registro de gaveta em acabamento bruto (amarelo) s/ canopla n.1502 2 1/2 pol</v>
          </cell>
          <cell r="C2269" t="str">
            <v>UN</v>
          </cell>
          <cell r="D2269">
            <v>1</v>
          </cell>
          <cell r="E2269">
            <v>105.44750000000001</v>
          </cell>
          <cell r="F2269">
            <v>105.44</v>
          </cell>
        </row>
        <row r="2270">
          <cell r="A2270" t="str">
            <v>001.18.10100</v>
          </cell>
          <cell r="B2270" t="str">
            <v>Registro de gaveta em acabamento bruto (amarelo) s/ canopla n.1502 2 pol</v>
          </cell>
          <cell r="C2270" t="str">
            <v>UN</v>
          </cell>
          <cell r="D2270">
            <v>1</v>
          </cell>
          <cell r="E2270">
            <v>50.472099999999998</v>
          </cell>
          <cell r="F2270">
            <v>50.47</v>
          </cell>
        </row>
        <row r="2271">
          <cell r="A2271" t="str">
            <v>001.18.10120</v>
          </cell>
          <cell r="B2271" t="str">
            <v>Registro de gaveta em acabamento bruto (amarelo) s/ canopla n.1502 1 1/2 pol</v>
          </cell>
          <cell r="C2271" t="str">
            <v>UN</v>
          </cell>
          <cell r="D2271">
            <v>1</v>
          </cell>
          <cell r="E2271">
            <v>34.041699999999999</v>
          </cell>
          <cell r="F2271">
            <v>34.04</v>
          </cell>
        </row>
        <row r="2272">
          <cell r="A2272" t="str">
            <v>001.18.10140</v>
          </cell>
          <cell r="B2272" t="str">
            <v>Registro de gaveta em acabamento bruto (amarelo) s/ canopla n.1502 1 1/4 pol</v>
          </cell>
          <cell r="C2272" t="str">
            <v>UN</v>
          </cell>
          <cell r="D2272">
            <v>1</v>
          </cell>
          <cell r="E2272">
            <v>29.171299999999999</v>
          </cell>
          <cell r="F2272">
            <v>29.17</v>
          </cell>
        </row>
        <row r="2273">
          <cell r="A2273" t="str">
            <v>001.18.10160</v>
          </cell>
          <cell r="B2273" t="str">
            <v>Registro de gaveta em acabamento bruto (amarelo) s/ canopla n.1502 1 pol</v>
          </cell>
          <cell r="C2273" t="str">
            <v>UN</v>
          </cell>
          <cell r="D2273">
            <v>1</v>
          </cell>
          <cell r="E2273">
            <v>22.0138</v>
          </cell>
          <cell r="F2273">
            <v>22.01</v>
          </cell>
        </row>
        <row r="2274">
          <cell r="A2274" t="str">
            <v>001.18.10180</v>
          </cell>
          <cell r="B2274" t="str">
            <v>Registro de gaveta em acabamento bruto (amarelo) s/ canopla n.1502 3/4 pol</v>
          </cell>
          <cell r="C2274" t="str">
            <v>UN</v>
          </cell>
          <cell r="D2274">
            <v>1</v>
          </cell>
          <cell r="E2274">
            <v>16.542999999999999</v>
          </cell>
          <cell r="F2274">
            <v>16.54</v>
          </cell>
        </row>
        <row r="2275">
          <cell r="A2275" t="str">
            <v>001.18.10200</v>
          </cell>
          <cell r="B2275" t="str">
            <v>Registro de gaveta em acabamento bruto (amarelo) s/ canopla n.1502 1/2 pol</v>
          </cell>
          <cell r="C2275" t="str">
            <v>UN</v>
          </cell>
          <cell r="D2275">
            <v>1</v>
          </cell>
          <cell r="E2275">
            <v>30.762599999999999</v>
          </cell>
          <cell r="F2275">
            <v>30.76</v>
          </cell>
        </row>
        <row r="2276">
          <cell r="A2276" t="str">
            <v>001.18.10240</v>
          </cell>
          <cell r="B2276" t="str">
            <v>Registro de gaveta cromado linha gemini embutir c/ canopla mod 44 n. 1509 deca 1 1/4 pol</v>
          </cell>
          <cell r="C2276" t="str">
            <v>UN</v>
          </cell>
          <cell r="D2276">
            <v>1</v>
          </cell>
          <cell r="E2276">
            <v>57.821300000000001</v>
          </cell>
          <cell r="F2276">
            <v>57.82</v>
          </cell>
        </row>
        <row r="2277">
          <cell r="A2277" t="str">
            <v>001.18.10260</v>
          </cell>
          <cell r="B2277" t="str">
            <v>Registro de gaveta cromado linha gemini embutir c/ canopla mod 44 n. 1509 deca 1  pol</v>
          </cell>
          <cell r="C2277" t="str">
            <v>UN</v>
          </cell>
          <cell r="D2277">
            <v>1</v>
          </cell>
          <cell r="E2277">
            <v>47.623800000000003</v>
          </cell>
          <cell r="F2277">
            <v>47.62</v>
          </cell>
        </row>
        <row r="2278">
          <cell r="A2278" t="str">
            <v>001.18.10280</v>
          </cell>
          <cell r="B2278" t="str">
            <v>Registro de gaveta cromado linha gemini embutir c/ canopla mod 44 n. 1509 deca 3/4 pol</v>
          </cell>
          <cell r="C2278" t="str">
            <v>UN</v>
          </cell>
          <cell r="D2278">
            <v>1</v>
          </cell>
          <cell r="E2278">
            <v>42.012999999999998</v>
          </cell>
          <cell r="F2278">
            <v>42.01</v>
          </cell>
        </row>
        <row r="2279">
          <cell r="A2279" t="str">
            <v>001.18.10300</v>
          </cell>
          <cell r="B2279" t="str">
            <v>Registro de gaveta cromado linha gemini embutir c/ canopla mod 44 n. 1509 deca  1/2 pol</v>
          </cell>
          <cell r="C2279" t="str">
            <v>UN</v>
          </cell>
          <cell r="D2279">
            <v>1</v>
          </cell>
          <cell r="E2279">
            <v>38.462600000000002</v>
          </cell>
          <cell r="F2279">
            <v>38.46</v>
          </cell>
        </row>
        <row r="2280">
          <cell r="A2280" t="str">
            <v>001.18.10320</v>
          </cell>
          <cell r="B2280" t="str">
            <v>Registro de gaveta cromado linha prata de embutir c/ canopla modelo 50 n 1509 deca 2 pol</v>
          </cell>
          <cell r="C2280" t="str">
            <v>UN</v>
          </cell>
          <cell r="D2280">
            <v>1</v>
          </cell>
          <cell r="E2280">
            <v>46.342100000000002</v>
          </cell>
          <cell r="F2280">
            <v>46.34</v>
          </cell>
        </row>
        <row r="2281">
          <cell r="A2281" t="str">
            <v>001.18.10340</v>
          </cell>
          <cell r="B2281" t="str">
            <v>Registro de gaveta cromado linha prata de embutir c/ canopla modelo 50 n 1509 deca 1 1/2 pol</v>
          </cell>
          <cell r="C2281" t="str">
            <v>UN</v>
          </cell>
          <cell r="D2281">
            <v>1</v>
          </cell>
          <cell r="E2281">
            <v>46.3093</v>
          </cell>
          <cell r="F2281">
            <v>46.3</v>
          </cell>
        </row>
        <row r="2282">
          <cell r="A2282" t="str">
            <v>001.18.10360</v>
          </cell>
          <cell r="B2282" t="str">
            <v>Registro de gaveta cromado linha prata de embutir c/ canopla modelo 50 n 1509 deca 1 1/4 pol</v>
          </cell>
          <cell r="C2282" t="str">
            <v>UN</v>
          </cell>
          <cell r="D2282">
            <v>1</v>
          </cell>
          <cell r="E2282">
            <v>45.161299999999997</v>
          </cell>
          <cell r="F2282">
            <v>45.16</v>
          </cell>
        </row>
        <row r="2283">
          <cell r="A2283" t="str">
            <v>001.18.10380</v>
          </cell>
          <cell r="B2283" t="str">
            <v>Registro de gaveta cromado linha prata de embutir c/ canopla modelo 50 n 1509 deca 1 pol</v>
          </cell>
          <cell r="C2283" t="str">
            <v>UN</v>
          </cell>
          <cell r="D2283">
            <v>1</v>
          </cell>
          <cell r="E2283">
            <v>31.413799999999998</v>
          </cell>
          <cell r="F2283">
            <v>31.41</v>
          </cell>
        </row>
        <row r="2284">
          <cell r="A2284" t="str">
            <v>001.18.10400</v>
          </cell>
          <cell r="B2284" t="str">
            <v>Registro de gaveta cromado linha prata de embutir c/ canopla modelo 50 n 1509 deca 3/4 pol</v>
          </cell>
          <cell r="C2284" t="str">
            <v>UN</v>
          </cell>
          <cell r="D2284">
            <v>1</v>
          </cell>
          <cell r="E2284">
            <v>34.143000000000001</v>
          </cell>
          <cell r="F2284">
            <v>34.14</v>
          </cell>
        </row>
        <row r="2285">
          <cell r="A2285" t="str">
            <v>001.18.10420</v>
          </cell>
          <cell r="B2285" t="str">
            <v>Registro de gaveta cromado linha prata de embutir c/ canopla modelo 50 n 1509 deca 1/2 pol</v>
          </cell>
          <cell r="C2285" t="str">
            <v>UN</v>
          </cell>
          <cell r="D2285">
            <v>1</v>
          </cell>
          <cell r="E2285">
            <v>26.832599999999999</v>
          </cell>
          <cell r="F2285">
            <v>26.83</v>
          </cell>
        </row>
        <row r="2286">
          <cell r="A2286" t="str">
            <v>001.18.10440</v>
          </cell>
          <cell r="B2286" t="str">
            <v>Registro de gaveta  cromado - c 39 - deca c/ canopla 1 1/2 pol</v>
          </cell>
          <cell r="C2286" t="str">
            <v>UN</v>
          </cell>
          <cell r="D2286">
            <v>1</v>
          </cell>
          <cell r="E2286">
            <v>57.471699999999998</v>
          </cell>
          <cell r="F2286">
            <v>57.47</v>
          </cell>
        </row>
        <row r="2287">
          <cell r="A2287" t="str">
            <v>001.18.10460</v>
          </cell>
          <cell r="B2287" t="str">
            <v>Registro de gaveta  cromado - c 39 - deca c/ canopla 1 pol</v>
          </cell>
          <cell r="C2287" t="str">
            <v>UN</v>
          </cell>
          <cell r="D2287">
            <v>1</v>
          </cell>
          <cell r="E2287">
            <v>34.553800000000003</v>
          </cell>
          <cell r="F2287">
            <v>34.549999999999997</v>
          </cell>
        </row>
        <row r="2288">
          <cell r="A2288" t="str">
            <v>001.18.10480</v>
          </cell>
          <cell r="B2288" t="str">
            <v>Registro de gaveta  cromado - c 39 - deca c/ canopla 3/4 pol</v>
          </cell>
          <cell r="C2288" t="str">
            <v>UN</v>
          </cell>
          <cell r="D2288">
            <v>1</v>
          </cell>
          <cell r="E2288">
            <v>29.803000000000001</v>
          </cell>
          <cell r="F2288">
            <v>29.8</v>
          </cell>
        </row>
        <row r="2289">
          <cell r="A2289" t="str">
            <v>001.18.10500</v>
          </cell>
          <cell r="B2289" t="str">
            <v>Registro de gaveta c/ acabamento bruto (amarelo) sem canopla abnt - docol -3 pol</v>
          </cell>
          <cell r="C2289" t="str">
            <v>UN</v>
          </cell>
          <cell r="D2289">
            <v>1</v>
          </cell>
          <cell r="E2289">
            <v>102.6879</v>
          </cell>
          <cell r="F2289">
            <v>102.68</v>
          </cell>
        </row>
        <row r="2290">
          <cell r="A2290" t="str">
            <v>001.18.10520</v>
          </cell>
          <cell r="B2290" t="str">
            <v>Registro de gaveta c/ acabamento bruto (amarelo) sem canopla abnt - docol -2pol</v>
          </cell>
          <cell r="C2290" t="str">
            <v>UN</v>
          </cell>
          <cell r="D2290">
            <v>1</v>
          </cell>
          <cell r="E2290">
            <v>34.262099999999997</v>
          </cell>
          <cell r="F2290">
            <v>34.26</v>
          </cell>
        </row>
        <row r="2291">
          <cell r="A2291" t="str">
            <v>001.18.10540</v>
          </cell>
          <cell r="B2291" t="str">
            <v>Registro de gaveta c/ acabamento bruto (amarelo) sem canopla abnt - docol -1 pol</v>
          </cell>
          <cell r="C2291" t="str">
            <v>UN</v>
          </cell>
          <cell r="D2291">
            <v>1</v>
          </cell>
          <cell r="E2291">
            <v>14.293799999999999</v>
          </cell>
          <cell r="F2291">
            <v>14.29</v>
          </cell>
        </row>
        <row r="2292">
          <cell r="A2292" t="str">
            <v>001.18.10560</v>
          </cell>
          <cell r="B2292" t="str">
            <v>Registro de gaveta c/ acabamento bruto (amarelo) sem canopla abnt - docol -3/4 pol</v>
          </cell>
          <cell r="C2292" t="str">
            <v>UN</v>
          </cell>
          <cell r="D2292">
            <v>1</v>
          </cell>
          <cell r="E2292">
            <v>11.683</v>
          </cell>
          <cell r="F2292">
            <v>11.68</v>
          </cell>
        </row>
        <row r="2293">
          <cell r="A2293" t="str">
            <v>001.18.10580</v>
          </cell>
          <cell r="B2293" t="str">
            <v>Acabamento cromado - linha prata de embutir c/ canopla mod itapema - docol -2 pol</v>
          </cell>
          <cell r="C2293" t="str">
            <v>UN</v>
          </cell>
          <cell r="D2293">
            <v>1</v>
          </cell>
          <cell r="E2293">
            <v>36.382100000000001</v>
          </cell>
          <cell r="F2293">
            <v>36.380000000000003</v>
          </cell>
        </row>
        <row r="2294">
          <cell r="A2294" t="str">
            <v>001.18.10600</v>
          </cell>
          <cell r="B2294" t="str">
            <v>Acabamento cromado - linha prata de embutir c/ canopla mod itapema - docol -1 1/2 pol</v>
          </cell>
          <cell r="C2294" t="str">
            <v>UN</v>
          </cell>
          <cell r="D2294">
            <v>1</v>
          </cell>
          <cell r="E2294">
            <v>37.722099999999998</v>
          </cell>
          <cell r="F2294">
            <v>37.72</v>
          </cell>
        </row>
        <row r="2295">
          <cell r="A2295" t="str">
            <v>001.18.10620</v>
          </cell>
          <cell r="B2295" t="str">
            <v>Acabamento cromado - linha prata de embutir c/ canopla mod itapema - docol -1  pol</v>
          </cell>
          <cell r="C2295" t="str">
            <v>UN</v>
          </cell>
          <cell r="D2295">
            <v>1</v>
          </cell>
          <cell r="E2295">
            <v>28.1938</v>
          </cell>
          <cell r="F2295">
            <v>28.19</v>
          </cell>
        </row>
        <row r="2296">
          <cell r="A2296" t="str">
            <v>001.18.10640</v>
          </cell>
          <cell r="B2296" t="str">
            <v>Acabamento cromado - linha prata de embutir c/ canopla mod itapema - docol -3/4  pol</v>
          </cell>
          <cell r="C2296" t="str">
            <v>UN</v>
          </cell>
          <cell r="D2296">
            <v>1</v>
          </cell>
          <cell r="E2296">
            <v>25.713000000000001</v>
          </cell>
          <cell r="F2296">
            <v>25.71</v>
          </cell>
        </row>
        <row r="2297">
          <cell r="A2297" t="str">
            <v>001.18.10660</v>
          </cell>
          <cell r="B2297" t="str">
            <v>Acabamento bruto linha popular 3/4 pol</v>
          </cell>
          <cell r="C2297" t="str">
            <v>UN</v>
          </cell>
          <cell r="D2297">
            <v>1</v>
          </cell>
          <cell r="E2297">
            <v>15.103</v>
          </cell>
          <cell r="F2297">
            <v>15.1</v>
          </cell>
        </row>
        <row r="2298">
          <cell r="A2298" t="str">
            <v>001.18.10680</v>
          </cell>
          <cell r="B2298" t="str">
            <v>Acabamento bruto linha popular 1/2 pol</v>
          </cell>
          <cell r="C2298" t="str">
            <v>UN</v>
          </cell>
          <cell r="D2298">
            <v>1</v>
          </cell>
          <cell r="E2298">
            <v>13.503</v>
          </cell>
          <cell r="F2298">
            <v>13.5</v>
          </cell>
        </row>
        <row r="2299">
          <cell r="A2299" t="str">
            <v>001.18.10700</v>
          </cell>
          <cell r="B2299" t="str">
            <v>Registro de pressão cromado linha gemini de embutir c/ canopla mod 44 n 1416 3/4 pol</v>
          </cell>
          <cell r="C2299" t="str">
            <v>UN</v>
          </cell>
          <cell r="D2299">
            <v>1</v>
          </cell>
          <cell r="E2299">
            <v>38.703000000000003</v>
          </cell>
          <cell r="F2299">
            <v>38.700000000000003</v>
          </cell>
        </row>
        <row r="2300">
          <cell r="A2300" t="str">
            <v>001.18.10720</v>
          </cell>
          <cell r="B2300" t="str">
            <v>Registro de pressão cromado linha gemini de embutir c/ canopla mod 44 n 1416 1/2 pol</v>
          </cell>
          <cell r="C2300" t="str">
            <v>UN</v>
          </cell>
          <cell r="D2300">
            <v>1</v>
          </cell>
          <cell r="E2300">
            <v>37.782600000000002</v>
          </cell>
          <cell r="F2300">
            <v>37.78</v>
          </cell>
        </row>
        <row r="2301">
          <cell r="A2301" t="str">
            <v>001.18.10740</v>
          </cell>
          <cell r="B2301" t="str">
            <v>Registro de pressão cromado linha italiana de embutir c/ canopla mod 45 n 1416 deca 3/4 pol</v>
          </cell>
          <cell r="C2301" t="str">
            <v>UN</v>
          </cell>
          <cell r="D2301">
            <v>1</v>
          </cell>
          <cell r="E2301">
            <v>53.902999999999999</v>
          </cell>
          <cell r="F2301">
            <v>53.9</v>
          </cell>
        </row>
        <row r="2302">
          <cell r="A2302" t="str">
            <v>001.18.10760</v>
          </cell>
          <cell r="B2302" t="str">
            <v>Registro de pressão cromado linha italiana de embutir c/ canopla mod 45 n 1416 deca 1/2 pol</v>
          </cell>
          <cell r="C2302" t="str">
            <v>UN</v>
          </cell>
          <cell r="D2302">
            <v>1</v>
          </cell>
          <cell r="E2302">
            <v>48.272599999999997</v>
          </cell>
          <cell r="F2302">
            <v>48.27</v>
          </cell>
        </row>
        <row r="2303">
          <cell r="A2303" t="str">
            <v>001.18.10780</v>
          </cell>
          <cell r="B2303" t="str">
            <v>Registro de pressão cromado linha prata embutir c/ canopla mod 50 n 1416 deca 3/4 pol</v>
          </cell>
          <cell r="C2303" t="str">
            <v>UN</v>
          </cell>
          <cell r="D2303">
            <v>1</v>
          </cell>
          <cell r="E2303">
            <v>34.802999999999997</v>
          </cell>
          <cell r="F2303">
            <v>34.799999999999997</v>
          </cell>
        </row>
        <row r="2304">
          <cell r="A2304" t="str">
            <v>001.18.10800</v>
          </cell>
          <cell r="B2304" t="str">
            <v>Registro de pressão cromado linha prata embutir c/ canopla mod 50 n 1416 deca 1/2 pol</v>
          </cell>
          <cell r="C2304" t="str">
            <v>UN</v>
          </cell>
          <cell r="D2304">
            <v>1</v>
          </cell>
          <cell r="E2304">
            <v>26.102599999999999</v>
          </cell>
          <cell r="F2304">
            <v>26.1</v>
          </cell>
        </row>
        <row r="2305">
          <cell r="A2305" t="str">
            <v>001.18.10820</v>
          </cell>
          <cell r="B2305" t="str">
            <v>Registro de pressão cromado de embutir c/ canopla 1193 - c 39 deca 3/4 pol</v>
          </cell>
          <cell r="C2305" t="str">
            <v>UN</v>
          </cell>
          <cell r="D2305">
            <v>1</v>
          </cell>
          <cell r="E2305">
            <v>38.493000000000002</v>
          </cell>
          <cell r="F2305">
            <v>38.49</v>
          </cell>
        </row>
        <row r="2306">
          <cell r="A2306" t="str">
            <v>001.18.10840</v>
          </cell>
          <cell r="B2306" t="str">
            <v>Registro de pressão cromado de embutir c/ canopla 1193 - c 39 deca 1/2 pol</v>
          </cell>
          <cell r="C2306" t="str">
            <v>UN</v>
          </cell>
          <cell r="D2306">
            <v>1</v>
          </cell>
          <cell r="E2306">
            <v>38.493000000000002</v>
          </cell>
          <cell r="F2306">
            <v>38.49</v>
          </cell>
        </row>
        <row r="2307">
          <cell r="A2307" t="str">
            <v>001.18.10860</v>
          </cell>
          <cell r="B2307" t="str">
            <v>Registro de pressão acabamento cromado - linha prata de embutir c/ canopla modelo itapema  - docol - 3/4 pol</v>
          </cell>
          <cell r="C2307" t="str">
            <v>UN</v>
          </cell>
          <cell r="D2307">
            <v>1</v>
          </cell>
          <cell r="E2307">
            <v>27.693000000000001</v>
          </cell>
          <cell r="F2307">
            <v>27.69</v>
          </cell>
        </row>
        <row r="2308">
          <cell r="A2308" t="str">
            <v>001.18.10880</v>
          </cell>
          <cell r="B2308" t="str">
            <v>Registro de pressão acabamento cromado - linha prata de embutir c/ canopla modelo itapema  - docol - 1/2 pol</v>
          </cell>
          <cell r="C2308" t="str">
            <v>UN</v>
          </cell>
          <cell r="D2308">
            <v>1</v>
          </cell>
          <cell r="E2308">
            <v>27.669</v>
          </cell>
          <cell r="F2308">
            <v>27.66</v>
          </cell>
        </row>
        <row r="2309">
          <cell r="A2309" t="str">
            <v>001.18.10900</v>
          </cell>
          <cell r="B2309" t="str">
            <v>Registro de pressão acabamento simples linha popular 1/2 pol</v>
          </cell>
          <cell r="C2309" t="str">
            <v>UN</v>
          </cell>
          <cell r="D2309">
            <v>1</v>
          </cell>
          <cell r="E2309">
            <v>20.603000000000002</v>
          </cell>
          <cell r="F2309">
            <v>20.6</v>
          </cell>
        </row>
        <row r="2310">
          <cell r="A2310" t="str">
            <v>001.18.10920</v>
          </cell>
          <cell r="B2310" t="str">
            <v>Registro de pressão de 1/2" (chuveiro) (mic)</v>
          </cell>
          <cell r="C2310" t="str">
            <v>UN</v>
          </cell>
          <cell r="D2310">
            <v>1</v>
          </cell>
          <cell r="E2310">
            <v>38.493000000000002</v>
          </cell>
          <cell r="F2310">
            <v>38.49</v>
          </cell>
        </row>
        <row r="2311">
          <cell r="A2311" t="str">
            <v>001.18.10940</v>
          </cell>
          <cell r="B2311" t="str">
            <v>Válvula p/ pia cromada deca n.1600 p/ lav 1x2 pol</v>
          </cell>
          <cell r="C2311" t="str">
            <v>UN</v>
          </cell>
          <cell r="D2311">
            <v>1</v>
          </cell>
          <cell r="E2311">
            <v>32.6721</v>
          </cell>
          <cell r="F2311">
            <v>32.67</v>
          </cell>
        </row>
        <row r="2312">
          <cell r="A2312" t="str">
            <v>001.18.10960</v>
          </cell>
          <cell r="B2312" t="str">
            <v>Valvula p/pia americana cromada n.1623 marca deca 1.5x3 3/4 pol</v>
          </cell>
          <cell r="C2312" t="str">
            <v>UN</v>
          </cell>
          <cell r="D2312">
            <v>1</v>
          </cell>
          <cell r="E2312">
            <v>58.8371</v>
          </cell>
          <cell r="F2312">
            <v>58.83</v>
          </cell>
        </row>
        <row r="2313">
          <cell r="A2313" t="str">
            <v>001.18.10980</v>
          </cell>
          <cell r="B2313" t="str">
            <v>Válvula de pvc para pia</v>
          </cell>
          <cell r="C2313" t="str">
            <v>UN</v>
          </cell>
          <cell r="D2313">
            <v>1</v>
          </cell>
          <cell r="E2313">
            <v>5.9752999999999998</v>
          </cell>
          <cell r="F2313">
            <v>5.97</v>
          </cell>
        </row>
        <row r="2314">
          <cell r="A2314" t="str">
            <v>001.18.11000</v>
          </cell>
          <cell r="B2314" t="str">
            <v>Válvula para lavatorio</v>
          </cell>
          <cell r="C2314" t="str">
            <v>UN</v>
          </cell>
          <cell r="D2314">
            <v>1</v>
          </cell>
          <cell r="E2314">
            <v>6.4752999999999998</v>
          </cell>
          <cell r="F2314">
            <v>6.47</v>
          </cell>
        </row>
        <row r="2315">
          <cell r="A2315" t="str">
            <v>001.18.11020</v>
          </cell>
          <cell r="B2315" t="str">
            <v>Válvula para pia n. 1600 - steves 1 x 2 pol</v>
          </cell>
          <cell r="C2315" t="str">
            <v>UN</v>
          </cell>
          <cell r="D2315">
            <v>1</v>
          </cell>
          <cell r="E2315">
            <v>29.742100000000001</v>
          </cell>
          <cell r="F2315">
            <v>29.74</v>
          </cell>
        </row>
        <row r="2316">
          <cell r="A2316" t="str">
            <v>001.18.11040</v>
          </cell>
          <cell r="B2316" t="str">
            <v>Válvula para pia n. 1600 - steves 1 1/2 x 3.3/4</v>
          </cell>
          <cell r="C2316" t="str">
            <v>UN</v>
          </cell>
          <cell r="D2316">
            <v>1</v>
          </cell>
          <cell r="E2316">
            <v>30.332100000000001</v>
          </cell>
          <cell r="F2316">
            <v>30.33</v>
          </cell>
        </row>
        <row r="2317">
          <cell r="A2317" t="str">
            <v>001.18.11060</v>
          </cell>
          <cell r="B2317" t="str">
            <v>Válvula  de pé com crivo de pvc tipo rosqueável 3/4 pol</v>
          </cell>
          <cell r="C2317" t="str">
            <v>UN</v>
          </cell>
          <cell r="D2317">
            <v>1</v>
          </cell>
          <cell r="E2317">
            <v>15.013</v>
          </cell>
          <cell r="F2317">
            <v>15.01</v>
          </cell>
        </row>
        <row r="2318">
          <cell r="A2318" t="str">
            <v>001.18.11080</v>
          </cell>
          <cell r="B2318" t="str">
            <v>Válvula  de pé com crivo de pvc tipo rosqueável 1 pol</v>
          </cell>
          <cell r="C2318" t="str">
            <v>UN</v>
          </cell>
          <cell r="D2318">
            <v>1</v>
          </cell>
          <cell r="E2318">
            <v>17.383800000000001</v>
          </cell>
          <cell r="F2318">
            <v>17.38</v>
          </cell>
        </row>
        <row r="2319">
          <cell r="A2319" t="str">
            <v>001.18.11100</v>
          </cell>
          <cell r="B2319" t="str">
            <v>Válvula  de pé com crivo de pvc tipo rosqueável 1 1/4 pol</v>
          </cell>
          <cell r="C2319" t="str">
            <v>UN</v>
          </cell>
          <cell r="D2319">
            <v>1</v>
          </cell>
          <cell r="E2319">
            <v>22.461300000000001</v>
          </cell>
          <cell r="F2319">
            <v>22.46</v>
          </cell>
        </row>
        <row r="2320">
          <cell r="A2320" t="str">
            <v>001.18.11120</v>
          </cell>
          <cell r="B2320" t="str">
            <v>Válvula de pé com crivo de pvc tipo rosqueável 1 1/2 pol</v>
          </cell>
          <cell r="C2320" t="str">
            <v>UN</v>
          </cell>
          <cell r="D2320">
            <v>1</v>
          </cell>
          <cell r="E2320">
            <v>22.0657</v>
          </cell>
          <cell r="F2320">
            <v>22.06</v>
          </cell>
        </row>
        <row r="2321">
          <cell r="A2321" t="str">
            <v>001.18.11140</v>
          </cell>
          <cell r="B2321" t="str">
            <v>Válvula de pé c/ crivo de bronze tipo rosqueável 3/4 pol</v>
          </cell>
          <cell r="C2321" t="str">
            <v>UN</v>
          </cell>
          <cell r="D2321">
            <v>1</v>
          </cell>
          <cell r="E2321">
            <v>16.573</v>
          </cell>
          <cell r="F2321">
            <v>16.57</v>
          </cell>
        </row>
        <row r="2322">
          <cell r="A2322" t="str">
            <v>001.18.11160</v>
          </cell>
          <cell r="B2322" t="str">
            <v>Válvula de pé c/ crivo de bronze tipo rosqueável 1 pol</v>
          </cell>
          <cell r="C2322" t="str">
            <v>UN</v>
          </cell>
          <cell r="D2322">
            <v>1</v>
          </cell>
          <cell r="E2322">
            <v>18.4238</v>
          </cell>
          <cell r="F2322">
            <v>18.420000000000002</v>
          </cell>
        </row>
        <row r="2323">
          <cell r="A2323" t="str">
            <v>001.18.11180</v>
          </cell>
          <cell r="B2323" t="str">
            <v>Válvula de pé c/ crivo de bronze tipo rosqueável 1 1/2 pol</v>
          </cell>
          <cell r="C2323" t="str">
            <v>UN</v>
          </cell>
          <cell r="D2323">
            <v>1</v>
          </cell>
          <cell r="E2323">
            <v>26.351700000000001</v>
          </cell>
          <cell r="F2323">
            <v>26.35</v>
          </cell>
        </row>
        <row r="2324">
          <cell r="A2324" t="str">
            <v>001.18.11200</v>
          </cell>
          <cell r="B2324" t="str">
            <v>Válvula de pé c/ crivo de bronze tipo rosqueável 2 pol</v>
          </cell>
          <cell r="C2324" t="str">
            <v>UN</v>
          </cell>
          <cell r="D2324">
            <v>1</v>
          </cell>
          <cell r="E2324">
            <v>35.9621</v>
          </cell>
          <cell r="F2324">
            <v>35.96</v>
          </cell>
        </row>
        <row r="2325">
          <cell r="A2325" t="str">
            <v>001.18.11220</v>
          </cell>
          <cell r="B2325" t="str">
            <v>Válvula de pé c/ crivo de bronze tipo rosqueável 2 1/2 pol</v>
          </cell>
          <cell r="C2325" t="str">
            <v>UN</v>
          </cell>
          <cell r="D2325">
            <v>1</v>
          </cell>
          <cell r="E2325">
            <v>53.337499999999999</v>
          </cell>
          <cell r="F2325">
            <v>53.33</v>
          </cell>
        </row>
        <row r="2326">
          <cell r="A2326" t="str">
            <v>001.18.11240</v>
          </cell>
          <cell r="B2326" t="str">
            <v>Válvula de retenção de bronze tipo rosqueável tipo vertical 3/4 pol</v>
          </cell>
          <cell r="C2326" t="str">
            <v>UN</v>
          </cell>
          <cell r="D2326">
            <v>1</v>
          </cell>
          <cell r="E2326">
            <v>17.143000000000001</v>
          </cell>
          <cell r="F2326">
            <v>17.14</v>
          </cell>
        </row>
        <row r="2327">
          <cell r="A2327" t="str">
            <v>001.18.11260</v>
          </cell>
          <cell r="B2327" t="str">
            <v>Válvula de retenção de bronze tipo rosqueável tipo vertical 1 pol</v>
          </cell>
          <cell r="C2327" t="str">
            <v>UN</v>
          </cell>
          <cell r="D2327">
            <v>1</v>
          </cell>
          <cell r="E2327">
            <v>21.623799999999999</v>
          </cell>
          <cell r="F2327">
            <v>21.62</v>
          </cell>
        </row>
        <row r="2328">
          <cell r="A2328" t="str">
            <v>001.18.11280</v>
          </cell>
          <cell r="B2328" t="str">
            <v>Válvula de retenção de bronze tipo rosqueável tipo vertical 1 1/2 pol</v>
          </cell>
          <cell r="C2328" t="str">
            <v>UN</v>
          </cell>
          <cell r="D2328">
            <v>1</v>
          </cell>
          <cell r="E2328">
            <v>29.851700000000001</v>
          </cell>
          <cell r="F2328">
            <v>29.85</v>
          </cell>
        </row>
        <row r="2329">
          <cell r="A2329" t="str">
            <v>001.18.11300</v>
          </cell>
          <cell r="B2329" t="str">
            <v>Válvula de retenção de bronze tipo rosqueável tipo vertical 2 pol</v>
          </cell>
          <cell r="C2329" t="str">
            <v>UN</v>
          </cell>
          <cell r="D2329">
            <v>1</v>
          </cell>
          <cell r="E2329">
            <v>35.882100000000001</v>
          </cell>
          <cell r="F2329">
            <v>35.880000000000003</v>
          </cell>
        </row>
        <row r="2330">
          <cell r="A2330" t="str">
            <v>001.18.11320</v>
          </cell>
          <cell r="B2330" t="str">
            <v>Válvula de retenção de bronze tipo rosqueável tipo vertical 2 1/2 pol</v>
          </cell>
          <cell r="C2330" t="str">
            <v>UN</v>
          </cell>
          <cell r="D2330">
            <v>1</v>
          </cell>
          <cell r="E2330">
            <v>64.777500000000003</v>
          </cell>
          <cell r="F2330">
            <v>64.77</v>
          </cell>
        </row>
        <row r="2331">
          <cell r="A2331" t="str">
            <v>001.18.11340</v>
          </cell>
          <cell r="B2331" t="str">
            <v>Válvula de retenção de bronze tipo rosqueável tipo horizontal 3/4 pol</v>
          </cell>
          <cell r="C2331" t="str">
            <v>UN</v>
          </cell>
          <cell r="D2331">
            <v>1</v>
          </cell>
          <cell r="E2331">
            <v>29.603000000000002</v>
          </cell>
          <cell r="F2331">
            <v>29.6</v>
          </cell>
        </row>
        <row r="2332">
          <cell r="A2332" t="str">
            <v>001.18.11360</v>
          </cell>
          <cell r="B2332" t="str">
            <v>Válvula de retenção de bronze tipo rosqueável tipo horizontal 1 pol</v>
          </cell>
          <cell r="C2332" t="str">
            <v>UN</v>
          </cell>
          <cell r="D2332">
            <v>1</v>
          </cell>
          <cell r="E2332">
            <v>37.623800000000003</v>
          </cell>
          <cell r="F2332">
            <v>37.619999999999997</v>
          </cell>
        </row>
        <row r="2333">
          <cell r="A2333" t="str">
            <v>001.18.11380</v>
          </cell>
          <cell r="B2333" t="str">
            <v>Válvula de retenção de bronze tipo rosqueável tipo horizontal 1 1/2 pol</v>
          </cell>
          <cell r="C2333" t="str">
            <v>UN</v>
          </cell>
          <cell r="D2333">
            <v>1</v>
          </cell>
          <cell r="E2333">
            <v>54.5017</v>
          </cell>
          <cell r="F2333">
            <v>54.5</v>
          </cell>
        </row>
        <row r="2334">
          <cell r="A2334" t="str">
            <v>001.18.11400</v>
          </cell>
          <cell r="B2334" t="str">
            <v>Válvula de retenção de bronze tipo rosqueável tipo horizontal 2 pol</v>
          </cell>
          <cell r="C2334" t="str">
            <v>UN</v>
          </cell>
          <cell r="D2334">
            <v>1</v>
          </cell>
          <cell r="E2334">
            <v>68.382099999999994</v>
          </cell>
          <cell r="F2334">
            <v>68.38</v>
          </cell>
        </row>
        <row r="2335">
          <cell r="A2335" t="str">
            <v>001.18.11420</v>
          </cell>
          <cell r="B2335" t="str">
            <v>Válvula de retenção de bronze tipo rosqueável tipo horizontal 2 1/2 pol</v>
          </cell>
          <cell r="C2335" t="str">
            <v>UN</v>
          </cell>
          <cell r="D2335">
            <v>1</v>
          </cell>
          <cell r="E2335">
            <v>119.7675</v>
          </cell>
          <cell r="F2335">
            <v>119.76</v>
          </cell>
        </row>
        <row r="2336">
          <cell r="A2336" t="str">
            <v>001.18.11440</v>
          </cell>
          <cell r="B2336" t="str">
            <v>Válvula de descarga hydra c/ embolo de bronze n.2515 canopla lisa cromada deca 1 1/2 pol</v>
          </cell>
          <cell r="C2336" t="str">
            <v>UN</v>
          </cell>
          <cell r="D2336">
            <v>1</v>
          </cell>
          <cell r="E2336">
            <v>92.085099999999997</v>
          </cell>
          <cell r="F2336">
            <v>92.08</v>
          </cell>
        </row>
        <row r="2337">
          <cell r="A2337" t="str">
            <v>001.18.11460</v>
          </cell>
          <cell r="B2337" t="str">
            <v>Válvula de descarga hydra c/ embolo de bronze n.2515 canopla lisa cromada deca 1 1/4 pol</v>
          </cell>
          <cell r="C2337" t="str">
            <v>UN</v>
          </cell>
          <cell r="D2337">
            <v>1</v>
          </cell>
          <cell r="E2337">
            <v>95.025099999999995</v>
          </cell>
          <cell r="F2337">
            <v>95.02</v>
          </cell>
        </row>
        <row r="2338">
          <cell r="A2338" t="str">
            <v>001.18.11480</v>
          </cell>
          <cell r="B2338" t="str">
            <v>Válvula de descarga hydra master n.2530 cromada deca 1 1/2 pol</v>
          </cell>
          <cell r="C2338" t="str">
            <v>UN</v>
          </cell>
          <cell r="D2338">
            <v>1</v>
          </cell>
          <cell r="E2338">
            <v>72.0655</v>
          </cell>
          <cell r="F2338">
            <v>72.06</v>
          </cell>
        </row>
        <row r="2339">
          <cell r="A2339" t="str">
            <v>001.18.11500</v>
          </cell>
          <cell r="B2339" t="str">
            <v>Válvula de descarga hydra master n.2530 cromada deca 1 1/4 pol</v>
          </cell>
          <cell r="C2339" t="str">
            <v>UN</v>
          </cell>
          <cell r="D2339">
            <v>1</v>
          </cell>
          <cell r="E2339">
            <v>72.0351</v>
          </cell>
          <cell r="F2339">
            <v>72.03</v>
          </cell>
        </row>
        <row r="2340">
          <cell r="A2340" t="str">
            <v>001.18.11520</v>
          </cell>
          <cell r="B2340" t="str">
            <v>Válvula de descarga docol-stander 1 1/2 pol</v>
          </cell>
          <cell r="C2340" t="str">
            <v>UN</v>
          </cell>
          <cell r="D2340">
            <v>1</v>
          </cell>
          <cell r="E2340">
            <v>60.125500000000002</v>
          </cell>
          <cell r="F2340">
            <v>60.12</v>
          </cell>
        </row>
        <row r="2341">
          <cell r="A2341" t="str">
            <v>001.18.11540</v>
          </cell>
          <cell r="B2341" t="str">
            <v>Fornecimento e instalação de torneira de pressão para pia marca deca ref. c 1157 comprimento 210mm com arejador</v>
          </cell>
          <cell r="C2341" t="str">
            <v>UN</v>
          </cell>
          <cell r="D2341">
            <v>1</v>
          </cell>
          <cell r="E2341">
            <v>70.476100000000002</v>
          </cell>
          <cell r="F2341">
            <v>70.47</v>
          </cell>
        </row>
        <row r="2342">
          <cell r="A2342" t="str">
            <v>001.18.11560</v>
          </cell>
          <cell r="B2342" t="str">
            <v>Fornecimento e instalação de torneira de pressão para pia marca deca ref. 1158 c 39 de 1/2 pol</v>
          </cell>
          <cell r="C2342" t="str">
            <v>UN</v>
          </cell>
          <cell r="D2342">
            <v>1</v>
          </cell>
          <cell r="E2342">
            <v>44.566099999999999</v>
          </cell>
          <cell r="F2342">
            <v>44.56</v>
          </cell>
        </row>
        <row r="2343">
          <cell r="A2343" t="str">
            <v>001.18.11580</v>
          </cell>
          <cell r="B2343" t="str">
            <v>Fornecimento e instalação de torneira de pressão para pia marca deca ref. 1158 c 39 de 3/4 pol</v>
          </cell>
          <cell r="C2343" t="str">
            <v>UN</v>
          </cell>
          <cell r="D2343">
            <v>1</v>
          </cell>
          <cell r="E2343">
            <v>50.616100000000003</v>
          </cell>
          <cell r="F2343">
            <v>50.61</v>
          </cell>
        </row>
        <row r="2344">
          <cell r="A2344" t="str">
            <v>001.18.11600</v>
          </cell>
          <cell r="B2344" t="str">
            <v>Fornecimento e instalação de torneira de pressão para pia marca deca ref. 1159 c 39 de 1/2 pol com arejador</v>
          </cell>
          <cell r="C2344" t="str">
            <v>UN</v>
          </cell>
          <cell r="D2344">
            <v>1</v>
          </cell>
          <cell r="E2344">
            <v>58.676099999999998</v>
          </cell>
          <cell r="F2344">
            <v>58.67</v>
          </cell>
        </row>
        <row r="2345">
          <cell r="A2345" t="str">
            <v>001.18.11620</v>
          </cell>
          <cell r="B2345" t="str">
            <v>Fornecimento e instalação de torneira de pressão para pia marca deca ref. 1159 c 39 de 3/4 pol com arejador</v>
          </cell>
          <cell r="C2345" t="str">
            <v>UN</v>
          </cell>
          <cell r="D2345">
            <v>1</v>
          </cell>
          <cell r="E2345">
            <v>58.676099999999998</v>
          </cell>
          <cell r="F2345">
            <v>58.67</v>
          </cell>
        </row>
        <row r="2346">
          <cell r="A2346" t="str">
            <v>001.18.11640</v>
          </cell>
          <cell r="B2346" t="str">
            <v>Fornecimento e instalação de torneira de pressão para pia marca deca ref. 1167 c 40 tip mesa bica móvel</v>
          </cell>
          <cell r="C2346" t="str">
            <v>UN</v>
          </cell>
          <cell r="D2346">
            <v>1</v>
          </cell>
          <cell r="E2346">
            <v>82.576099999999997</v>
          </cell>
          <cell r="F2346">
            <v>82.57</v>
          </cell>
        </row>
        <row r="2347">
          <cell r="A2347" t="str">
            <v>001.18.11660</v>
          </cell>
          <cell r="B2347" t="str">
            <v>Fornecimento e instalação de torneira de pressão para pia marca deca cromada - tipo parede - bica móvelc 50 1168</v>
          </cell>
          <cell r="C2347" t="str">
            <v>UN</v>
          </cell>
          <cell r="D2347">
            <v>1</v>
          </cell>
          <cell r="E2347">
            <v>81.676100000000005</v>
          </cell>
          <cell r="F2347">
            <v>81.67</v>
          </cell>
        </row>
        <row r="2348">
          <cell r="A2348" t="str">
            <v>001.18.11680</v>
          </cell>
          <cell r="B2348" t="str">
            <v>Fornecimento e instalação de torneira de pressao p/ pia de cozinha - tipo parede - c 39 - bica móvel de 3/4 pol</v>
          </cell>
          <cell r="C2348" t="str">
            <v>UN</v>
          </cell>
          <cell r="D2348">
            <v>1</v>
          </cell>
          <cell r="E2348">
            <v>51.556100000000001</v>
          </cell>
          <cell r="F2348">
            <v>51.55</v>
          </cell>
        </row>
        <row r="2349">
          <cell r="A2349" t="str">
            <v>001.18.11700</v>
          </cell>
          <cell r="B2349" t="str">
            <v>Fornecimento e instalação de torneira de pressão para lavatório marca deca ref. 1193 c 39 de 1/2 pol</v>
          </cell>
          <cell r="C2349" t="str">
            <v>UN</v>
          </cell>
          <cell r="D2349">
            <v>1</v>
          </cell>
          <cell r="E2349">
            <v>44.076099999999997</v>
          </cell>
          <cell r="F2349">
            <v>44.07</v>
          </cell>
        </row>
        <row r="2350">
          <cell r="A2350" t="str">
            <v>001.18.11720</v>
          </cell>
          <cell r="B2350" t="str">
            <v>Fornecimento e instalação de torneira de pressão para lavatório marca deca ref. 1194 c 45 de 1/2 pol</v>
          </cell>
          <cell r="C2350" t="str">
            <v>UN</v>
          </cell>
          <cell r="D2350">
            <v>1</v>
          </cell>
          <cell r="E2350">
            <v>117.1661</v>
          </cell>
          <cell r="F2350">
            <v>117.16</v>
          </cell>
        </row>
        <row r="2351">
          <cell r="A2351" t="str">
            <v>001.18.11740</v>
          </cell>
          <cell r="B2351" t="str">
            <v>Fornecimento e instalação de torneira de pressão para lavatório marca deca ref. 1199 c 50 de 1/2 pol</v>
          </cell>
          <cell r="C2351" t="str">
            <v>UN</v>
          </cell>
          <cell r="D2351">
            <v>1</v>
          </cell>
          <cell r="E2351">
            <v>62.186100000000003</v>
          </cell>
          <cell r="F2351">
            <v>62.18</v>
          </cell>
        </row>
        <row r="2352">
          <cell r="A2352" t="str">
            <v>001.18.11760</v>
          </cell>
          <cell r="B2352" t="str">
            <v>Fornecimento e instalação de torneira para uso geral marca deca ref. 1152 c 39 de 1/2 pol</v>
          </cell>
          <cell r="C2352" t="str">
            <v>UN</v>
          </cell>
          <cell r="D2352">
            <v>1</v>
          </cell>
          <cell r="E2352">
            <v>37.296100000000003</v>
          </cell>
          <cell r="F2352">
            <v>37.29</v>
          </cell>
        </row>
        <row r="2353">
          <cell r="A2353" t="str">
            <v>001.18.11780</v>
          </cell>
          <cell r="B2353" t="str">
            <v>Fornecimento e instalação de torneira para uso geral marca deca ref. 1152 c 39 de 3/4 pol</v>
          </cell>
          <cell r="C2353" t="str">
            <v>UN</v>
          </cell>
          <cell r="D2353">
            <v>1</v>
          </cell>
          <cell r="E2353">
            <v>40.356099999999998</v>
          </cell>
          <cell r="F2353">
            <v>40.35</v>
          </cell>
        </row>
        <row r="2354">
          <cell r="A2354" t="str">
            <v>001.18.11800</v>
          </cell>
          <cell r="B2354" t="str">
            <v>Fornecimento e instalação de torneira para uso geral marca deca ref. 1154 c 39 de 1/2 pol com arejador</v>
          </cell>
          <cell r="C2354" t="str">
            <v>UN</v>
          </cell>
          <cell r="D2354">
            <v>1</v>
          </cell>
          <cell r="E2354">
            <v>43.726100000000002</v>
          </cell>
          <cell r="F2354">
            <v>43.72</v>
          </cell>
        </row>
        <row r="2355">
          <cell r="A2355" t="str">
            <v>001.18.11820</v>
          </cell>
          <cell r="B2355" t="str">
            <v>Fornecimento e instalação de torneira para uso geral marca deca ref. 1154 c 39 de 3/4 pol com arejador</v>
          </cell>
          <cell r="C2355" t="str">
            <v>UN</v>
          </cell>
          <cell r="D2355">
            <v>1</v>
          </cell>
          <cell r="E2355">
            <v>43.726100000000002</v>
          </cell>
          <cell r="F2355">
            <v>43.72</v>
          </cell>
        </row>
        <row r="2356">
          <cell r="A2356" t="str">
            <v>001.18.11840</v>
          </cell>
          <cell r="B2356" t="str">
            <v>Fornecimento e instalação de torneira para uso geral marca deca metalica para jardim com adaptador para mangueira</v>
          </cell>
          <cell r="C2356" t="str">
            <v>UN</v>
          </cell>
          <cell r="D2356">
            <v>1</v>
          </cell>
          <cell r="E2356">
            <v>29.926100000000002</v>
          </cell>
          <cell r="F2356">
            <v>29.92</v>
          </cell>
        </row>
        <row r="2357">
          <cell r="A2357" t="str">
            <v>001.18.11860</v>
          </cell>
          <cell r="B2357" t="str">
            <v>Fornecimento e instalação de torneira para uso geral marca deca ref. 1153 c 39 com adaptador para mangueira</v>
          </cell>
          <cell r="C2357" t="str">
            <v>UN</v>
          </cell>
          <cell r="D2357">
            <v>1</v>
          </cell>
          <cell r="E2357">
            <v>47.408299999999997</v>
          </cell>
          <cell r="F2357">
            <v>47.4</v>
          </cell>
        </row>
        <row r="2358">
          <cell r="A2358" t="str">
            <v>001.18.11880</v>
          </cell>
          <cell r="B2358" t="str">
            <v>Fornecimento e instalação de torneira para uso geral marca deca ref. 1153 c 39 de 1/2 pol (maq tauque)</v>
          </cell>
          <cell r="C2358" t="str">
            <v>UN</v>
          </cell>
          <cell r="D2358">
            <v>1</v>
          </cell>
          <cell r="E2358">
            <v>40.686100000000003</v>
          </cell>
          <cell r="F2358">
            <v>40.68</v>
          </cell>
        </row>
        <row r="2359">
          <cell r="A2359" t="str">
            <v>001.18.11900</v>
          </cell>
          <cell r="B2359" t="str">
            <v>Fornecimento e instalação de bóia interna tipo (são paulo) p/ caixa de água  amarelo bruto n.1350 marca deca 2 pol</v>
          </cell>
          <cell r="C2359" t="str">
            <v>UN</v>
          </cell>
          <cell r="D2359">
            <v>1</v>
          </cell>
          <cell r="E2359">
            <v>62.978200000000001</v>
          </cell>
          <cell r="F2359">
            <v>62.97</v>
          </cell>
        </row>
        <row r="2360">
          <cell r="A2360" t="str">
            <v>001.18.11920</v>
          </cell>
          <cell r="B2360" t="str">
            <v>Fornecimento e instalação de torneira de pressão para lavatório 1/2 pol - mod. itapema - docol</v>
          </cell>
          <cell r="C2360" t="str">
            <v>UN</v>
          </cell>
          <cell r="D2360">
            <v>1</v>
          </cell>
          <cell r="E2360">
            <v>37.976100000000002</v>
          </cell>
          <cell r="F2360">
            <v>37.97</v>
          </cell>
        </row>
        <row r="2361">
          <cell r="A2361" t="str">
            <v>001.18.11940</v>
          </cell>
          <cell r="B2361" t="str">
            <v>Fornecimento e instalação de bóia interna tipo (são paulo) p/ caixa de água  amarelo bruto n.1350 marca deca 1 1/2 pol</v>
          </cell>
          <cell r="C2361" t="str">
            <v>UN</v>
          </cell>
          <cell r="D2361">
            <v>1</v>
          </cell>
          <cell r="E2361">
            <v>52.971600000000002</v>
          </cell>
          <cell r="F2361">
            <v>52.97</v>
          </cell>
        </row>
        <row r="2362">
          <cell r="A2362" t="str">
            <v>001.18.11960</v>
          </cell>
          <cell r="B2362" t="str">
            <v>Fornecimento e instalação de bóia interna tipo (são paulo) p/ caixa de água  amarelo bruto n.1350 marca deca 1 1/4 pol</v>
          </cell>
          <cell r="C2362" t="str">
            <v>UN</v>
          </cell>
          <cell r="D2362">
            <v>1</v>
          </cell>
          <cell r="E2362">
            <v>42.104500000000002</v>
          </cell>
          <cell r="F2362">
            <v>42.1</v>
          </cell>
        </row>
        <row r="2363">
          <cell r="A2363" t="str">
            <v>001.18.11980</v>
          </cell>
          <cell r="B2363" t="str">
            <v>Fornecimento e instalação de bóia interna tipo (são paulo) p/ caixa de água  amarelo bruto n.1350 marca deca 1 pol</v>
          </cell>
          <cell r="C2363" t="str">
            <v>UN</v>
          </cell>
          <cell r="D2363">
            <v>1</v>
          </cell>
          <cell r="E2363">
            <v>30.848400000000002</v>
          </cell>
          <cell r="F2363">
            <v>30.84</v>
          </cell>
        </row>
        <row r="2364">
          <cell r="A2364" t="str">
            <v>001.18.12000</v>
          </cell>
          <cell r="B2364" t="str">
            <v>Fornecimento e instalação de bóia interna tipo (são paulo) p/ caixa de água  amarelo bruto n.1350 marca deca 3/4 pol</v>
          </cell>
          <cell r="C2364" t="str">
            <v>UN</v>
          </cell>
          <cell r="D2364">
            <v>1</v>
          </cell>
          <cell r="E2364">
            <v>24.903700000000001</v>
          </cell>
          <cell r="F2364">
            <v>24.9</v>
          </cell>
        </row>
        <row r="2365">
          <cell r="A2365" t="str">
            <v>001.18.12020</v>
          </cell>
          <cell r="B2365" t="str">
            <v>Fornecimento e instalação de bóia interna tipo (são paulo) p/ caixa de água  amarelo bruto n.1350 marca deca 1/2 pol</v>
          </cell>
          <cell r="C2365" t="str">
            <v>UN</v>
          </cell>
          <cell r="D2365">
            <v>1</v>
          </cell>
          <cell r="E2365">
            <v>22.883700000000001</v>
          </cell>
          <cell r="F2365">
            <v>22.88</v>
          </cell>
        </row>
        <row r="2366">
          <cell r="A2366" t="str">
            <v>001.18.12040</v>
          </cell>
          <cell r="B2366" t="str">
            <v>Fornecimento e instalação de torneira bóia p/ caixa de água em pvc marca cipla 1 pol</v>
          </cell>
          <cell r="C2366" t="str">
            <v>UN</v>
          </cell>
          <cell r="D2366">
            <v>1</v>
          </cell>
          <cell r="E2366">
            <v>11.4284</v>
          </cell>
          <cell r="F2366">
            <v>11.42</v>
          </cell>
        </row>
        <row r="2367">
          <cell r="A2367" t="str">
            <v>001.18.12060</v>
          </cell>
          <cell r="B2367" t="str">
            <v>Fornecimento e instalação de torneira bóia p/ caixa de água em pvc marca cipla 3/4 pol</v>
          </cell>
          <cell r="C2367" t="str">
            <v>UN</v>
          </cell>
          <cell r="D2367">
            <v>1</v>
          </cell>
          <cell r="E2367">
            <v>10.733700000000001</v>
          </cell>
          <cell r="F2367">
            <v>10.73</v>
          </cell>
        </row>
        <row r="2368">
          <cell r="A2368" t="str">
            <v>001.18.12080</v>
          </cell>
          <cell r="B2368" t="str">
            <v>Fornecimento e instalação de torneira bóia p/ caixa de água em pvc marca cipla 1/2 pol</v>
          </cell>
          <cell r="C2368" t="str">
            <v>UN</v>
          </cell>
          <cell r="D2368">
            <v>1</v>
          </cell>
          <cell r="E2368">
            <v>10.733700000000001</v>
          </cell>
          <cell r="F2368">
            <v>10.73</v>
          </cell>
        </row>
        <row r="2369">
          <cell r="A2369" t="str">
            <v>001.18.12100</v>
          </cell>
          <cell r="B2369" t="str">
            <v>Fornecimento e instalação de torneira para cela conforme det. n 24 do dop</v>
          </cell>
          <cell r="C2369" t="str">
            <v>UN</v>
          </cell>
          <cell r="D2369">
            <v>1</v>
          </cell>
          <cell r="E2369">
            <v>24.2407</v>
          </cell>
          <cell r="F2369">
            <v>24.24</v>
          </cell>
        </row>
        <row r="2370">
          <cell r="A2370" t="str">
            <v>001.18.12120</v>
          </cell>
          <cell r="B2370" t="str">
            <v>Fornecimento e instalação de torneira de pressão c/ esguicho para bebedouro 1/4 pol.</v>
          </cell>
          <cell r="C2370" t="str">
            <v>UN</v>
          </cell>
          <cell r="D2370">
            <v>1</v>
          </cell>
          <cell r="E2370">
            <v>12.4861</v>
          </cell>
          <cell r="F2370">
            <v>12.48</v>
          </cell>
        </row>
        <row r="2371">
          <cell r="A2371" t="str">
            <v>001.18.12140</v>
          </cell>
          <cell r="B2371" t="str">
            <v>Fornecimento e instalação de torneira p/ uso geral metálica p/ jardim c/ adaptador p/ mangueira mod.1130 -</v>
          </cell>
          <cell r="C2371" t="str">
            <v>UN</v>
          </cell>
          <cell r="D2371">
            <v>1</v>
          </cell>
          <cell r="E2371">
            <v>39.566099999999999</v>
          </cell>
          <cell r="F2371">
            <v>39.56</v>
          </cell>
        </row>
        <row r="2372">
          <cell r="A2372" t="str">
            <v>001.18.12160</v>
          </cell>
          <cell r="B2372" t="str">
            <v>Fornecimento e instalação de torneira p/ uso geral  metálica p/ tanque mod. 1130</v>
          </cell>
          <cell r="C2372" t="str">
            <v>UN</v>
          </cell>
          <cell r="D2372">
            <v>1</v>
          </cell>
          <cell r="E2372">
            <v>39.566099999999999</v>
          </cell>
          <cell r="F2372">
            <v>39.56</v>
          </cell>
        </row>
        <row r="2373">
          <cell r="A2373" t="str">
            <v>001.18.12180</v>
          </cell>
          <cell r="B2373" t="str">
            <v>Fornecmento e instalação de torneira de pressão para pia de cozinha - docol mod. 1158 - 1/2 pol</v>
          </cell>
          <cell r="C2373" t="str">
            <v>UN</v>
          </cell>
          <cell r="D2373">
            <v>1</v>
          </cell>
          <cell r="E2373">
            <v>37.766100000000002</v>
          </cell>
          <cell r="F2373">
            <v>37.76</v>
          </cell>
        </row>
        <row r="2374">
          <cell r="A2374" t="str">
            <v>001.18.12200</v>
          </cell>
          <cell r="B2374" t="str">
            <v>Fornecimento e instalação de torneira de pressão para pia de cozinha mod. 1544 - tipo parede - bica movel</v>
          </cell>
          <cell r="C2374" t="str">
            <v>UN</v>
          </cell>
          <cell r="D2374">
            <v>1</v>
          </cell>
          <cell r="E2374">
            <v>84.7761</v>
          </cell>
          <cell r="F2374">
            <v>84.77</v>
          </cell>
        </row>
        <row r="2375">
          <cell r="A2375" t="str">
            <v>001.18.12220</v>
          </cell>
          <cell r="B2375" t="str">
            <v>Fornecimento e instalação de torneira de pressão para pia de cozinha - marca docol mod. 1158 - 3/4 pol</v>
          </cell>
          <cell r="C2375" t="str">
            <v>UN</v>
          </cell>
          <cell r="D2375">
            <v>1</v>
          </cell>
          <cell r="E2375">
            <v>37.716099999999997</v>
          </cell>
          <cell r="F2375">
            <v>37.71</v>
          </cell>
        </row>
        <row r="2376">
          <cell r="A2376" t="str">
            <v>001.18.12240</v>
          </cell>
          <cell r="B2376" t="str">
            <v>Fornecimento e instalação de torneira de pressão para pia de cozinha  - marca docol  mod. 1542 - tipo misturador p/ pia</v>
          </cell>
          <cell r="C2376" t="str">
            <v>UN</v>
          </cell>
          <cell r="D2376">
            <v>1</v>
          </cell>
          <cell r="E2376">
            <v>382.85109999999997</v>
          </cell>
          <cell r="F2376">
            <v>382.85</v>
          </cell>
        </row>
        <row r="2377">
          <cell r="A2377" t="str">
            <v>001.18.12260</v>
          </cell>
          <cell r="B2377" t="str">
            <v>Fornecimento e instalação de torneira de pvc para pia</v>
          </cell>
          <cell r="C2377" t="str">
            <v>UN</v>
          </cell>
          <cell r="D2377">
            <v>1</v>
          </cell>
          <cell r="E2377">
            <v>4.9004000000000003</v>
          </cell>
          <cell r="F2377">
            <v>4.9000000000000004</v>
          </cell>
        </row>
        <row r="2378">
          <cell r="A2378" t="str">
            <v>001.18.12280</v>
          </cell>
          <cell r="B2378" t="str">
            <v>Fornecimento e instalação de torneira de pvc para lavatorio</v>
          </cell>
          <cell r="C2378" t="str">
            <v>UN</v>
          </cell>
          <cell r="D2378">
            <v>1</v>
          </cell>
          <cell r="E2378">
            <v>7.3003999999999998</v>
          </cell>
          <cell r="F2378">
            <v>7.3</v>
          </cell>
        </row>
        <row r="2379">
          <cell r="A2379" t="str">
            <v>001.18.12300</v>
          </cell>
          <cell r="B2379" t="str">
            <v>Fornecimento e instalação de torneira de pvc para tanque</v>
          </cell>
          <cell r="C2379" t="str">
            <v>UN</v>
          </cell>
          <cell r="D2379">
            <v>1</v>
          </cell>
          <cell r="E2379">
            <v>5.3003999999999998</v>
          </cell>
          <cell r="F2379">
            <v>5.3</v>
          </cell>
        </row>
        <row r="2380">
          <cell r="A2380" t="str">
            <v>001.18.12320</v>
          </cell>
          <cell r="B2380" t="str">
            <v>Fornecimento e instalação de torneira de pvc para uso geral</v>
          </cell>
          <cell r="C2380" t="str">
            <v>UN</v>
          </cell>
          <cell r="D2380">
            <v>1</v>
          </cell>
          <cell r="E2380">
            <v>4.9004000000000003</v>
          </cell>
          <cell r="F2380">
            <v>4.9000000000000004</v>
          </cell>
        </row>
        <row r="2381">
          <cell r="A2381" t="str">
            <v>001.18.12340</v>
          </cell>
          <cell r="B2381" t="str">
            <v>Fornecimento e instalação de conjunto de metais deca para lavatório incl aparelho misturador com válvula simples ref.1875 c-45 cromado linha italiana</v>
          </cell>
          <cell r="C2381" t="str">
            <v>CJ</v>
          </cell>
          <cell r="D2381">
            <v>1</v>
          </cell>
          <cell r="E2381">
            <v>234.09110000000001</v>
          </cell>
          <cell r="F2381">
            <v>234.09</v>
          </cell>
        </row>
        <row r="2382">
          <cell r="A2382" t="str">
            <v>001.18.12360</v>
          </cell>
          <cell r="B2382" t="str">
            <v>Fornecimento e instalação de conjunto de metais deca para lavatório incl aparelho misturador com válvula simples ref 1875 c-44 cromado linha gemini</v>
          </cell>
          <cell r="C2382" t="str">
            <v>CJ</v>
          </cell>
          <cell r="D2382">
            <v>1</v>
          </cell>
          <cell r="E2382">
            <v>140.8511</v>
          </cell>
          <cell r="F2382">
            <v>140.85</v>
          </cell>
        </row>
        <row r="2383">
          <cell r="A2383" t="str">
            <v>001.18.12380</v>
          </cell>
          <cell r="B2383" t="str">
            <v>Fornecimento e instalação de conjunto de metais deca para lavatório incl aparelho misturador com válvula ref.1875 c-50 cromado linha prata</v>
          </cell>
          <cell r="C2383" t="str">
            <v>CJ</v>
          </cell>
          <cell r="D2383">
            <v>1</v>
          </cell>
          <cell r="E2383">
            <v>134.25110000000001</v>
          </cell>
          <cell r="F2383">
            <v>134.25</v>
          </cell>
        </row>
        <row r="2384">
          <cell r="A2384" t="str">
            <v>001.18.12400</v>
          </cell>
          <cell r="B2384" t="str">
            <v>Fornecimento e instalação de conjunto de metais deca para bide incl aparelho misturador c/ ducha e válvula simples ref.1895 c-45 cromado linha italiana</v>
          </cell>
          <cell r="C2384" t="str">
            <v>CJ</v>
          </cell>
          <cell r="D2384">
            <v>1</v>
          </cell>
          <cell r="E2384">
            <v>299.25110000000001</v>
          </cell>
          <cell r="F2384">
            <v>299.25</v>
          </cell>
        </row>
        <row r="2385">
          <cell r="A2385" t="str">
            <v>001.18.12420</v>
          </cell>
          <cell r="B2385" t="str">
            <v>Fornecimento e instalação de conjunto de metais deca para bide incl aparelho misturador c/ ducha e válvula simples ref. 1895 c 44 cromado linha gemini</v>
          </cell>
          <cell r="C2385" t="str">
            <v>CJ</v>
          </cell>
          <cell r="D2385">
            <v>1</v>
          </cell>
          <cell r="E2385">
            <v>179.2611</v>
          </cell>
          <cell r="F2385">
            <v>179.26</v>
          </cell>
        </row>
        <row r="2386">
          <cell r="A2386" t="str">
            <v>001.18.12440</v>
          </cell>
          <cell r="B2386" t="str">
            <v>Fornecimento e instalação de conjunto de metais deca para bide incl aparelho misturador c/ ducha e válvula simples ref.1895 c-50 cromado linha prata</v>
          </cell>
          <cell r="C2386" t="str">
            <v>CJ</v>
          </cell>
          <cell r="D2386">
            <v>1</v>
          </cell>
          <cell r="E2386">
            <v>171.27109999999999</v>
          </cell>
          <cell r="F2386">
            <v>171.27</v>
          </cell>
        </row>
        <row r="2387">
          <cell r="A2387" t="str">
            <v>001.18.12460</v>
          </cell>
          <cell r="B2387" t="str">
            <v>Fornecimento e instalação de aparelho misturador para pias com bica móvel e arejador (tipo mesa) ref 1256 c-50 cromado linha prata</v>
          </cell>
          <cell r="C2387" t="str">
            <v>UN</v>
          </cell>
          <cell r="D2387">
            <v>1</v>
          </cell>
          <cell r="E2387">
            <v>213.39109999999999</v>
          </cell>
          <cell r="F2387">
            <v>213.39</v>
          </cell>
        </row>
        <row r="2388">
          <cell r="A2388" t="str">
            <v>001.18.12480</v>
          </cell>
          <cell r="B2388" t="str">
            <v>Fornecimento e instalação de aparelho misturador p/ pia com bica móvel e arejador (tipo parede) ref 1258 c-50 cromado linha prata</v>
          </cell>
          <cell r="C2388" t="str">
            <v>UN</v>
          </cell>
          <cell r="D2388">
            <v>1</v>
          </cell>
          <cell r="E2388">
            <v>213.39109999999999</v>
          </cell>
          <cell r="F2388">
            <v>213.39</v>
          </cell>
        </row>
        <row r="2389">
          <cell r="A2389" t="str">
            <v>001.18.12500</v>
          </cell>
          <cell r="B2389" t="str">
            <v>Fornecimento e instalação de aparelho misturador p/ pia com bica móvel e arejador (tipo parede) reparo para válvula hidra</v>
          </cell>
          <cell r="C2389" t="str">
            <v>CJ</v>
          </cell>
          <cell r="D2389">
            <v>1</v>
          </cell>
          <cell r="E2389">
            <v>28.473299999999998</v>
          </cell>
          <cell r="F2389">
            <v>28.47</v>
          </cell>
        </row>
        <row r="2390">
          <cell r="A2390" t="str">
            <v>001.18.12520</v>
          </cell>
          <cell r="B2390" t="str">
            <v>Fornecimento e instalação de ducha manual linha prata mod. c-50</v>
          </cell>
          <cell r="C2390" t="str">
            <v>UN</v>
          </cell>
          <cell r="D2390">
            <v>1</v>
          </cell>
          <cell r="E2390">
            <v>77.696100000000001</v>
          </cell>
          <cell r="F2390">
            <v>77.69</v>
          </cell>
        </row>
        <row r="2391">
          <cell r="A2391" t="str">
            <v>001.18.12540</v>
          </cell>
          <cell r="B2391" t="str">
            <v>Fornecimento e instalação de torneira para uso hospitalar para lavatório com comando no piso, incluindo válvula e bica cromada</v>
          </cell>
          <cell r="C2391" t="str">
            <v>UN</v>
          </cell>
          <cell r="D2391">
            <v>1</v>
          </cell>
          <cell r="E2391">
            <v>270.2405</v>
          </cell>
          <cell r="F2391">
            <v>270.24</v>
          </cell>
        </row>
        <row r="2392">
          <cell r="A2392" t="str">
            <v>001.18.12560</v>
          </cell>
          <cell r="B2392" t="str">
            <v>Fornecimento e instalação de torneira para uso hospitalar válvula para água fria, especial para laboratório, da mont lab ou similar mod wl 08 (parede)</v>
          </cell>
          <cell r="C2392" t="str">
            <v>UN</v>
          </cell>
          <cell r="D2392">
            <v>1</v>
          </cell>
          <cell r="E2392">
            <v>115.626</v>
          </cell>
          <cell r="F2392">
            <v>115.62</v>
          </cell>
        </row>
        <row r="2393">
          <cell r="A2393" t="str">
            <v>001.18.12580</v>
          </cell>
          <cell r="B2393" t="str">
            <v>Fornecimento e instalação de torneira para uso hospitalar válvula para água fria, especial para laboratório, da mont lab ou similar mod wl 07 (bica móvel)</v>
          </cell>
          <cell r="C2393" t="str">
            <v>UN</v>
          </cell>
          <cell r="D2393">
            <v>1</v>
          </cell>
          <cell r="E2393">
            <v>151.6191</v>
          </cell>
          <cell r="F2393">
            <v>151.61000000000001</v>
          </cell>
        </row>
        <row r="2394">
          <cell r="A2394" t="str">
            <v>001.18.12600</v>
          </cell>
          <cell r="B2394" t="str">
            <v>Fornecimento e instalação sistema conjugado chuveiro lava olhos acionamento instantãneo ref. wl-1cl5 da mont lab ou similar</v>
          </cell>
          <cell r="C2394" t="str">
            <v>UN</v>
          </cell>
          <cell r="D2394">
            <v>1</v>
          </cell>
          <cell r="E2394">
            <v>1422.6664000000001</v>
          </cell>
          <cell r="F2394">
            <v>1422.66</v>
          </cell>
        </row>
        <row r="2395">
          <cell r="A2395" t="str">
            <v>001.18.12620</v>
          </cell>
          <cell r="B2395" t="str">
            <v>Fornecimento e instalação de descarga automática para mictórios - montada em caixa plástica ou metálica com tampa em aço inox escovado 190x150x80 modelo ecomax c1</v>
          </cell>
          <cell r="C2395" t="str">
            <v>UN</v>
          </cell>
          <cell r="D2395">
            <v>1</v>
          </cell>
          <cell r="E2395">
            <v>52.1417</v>
          </cell>
          <cell r="F2395">
            <v>52.14</v>
          </cell>
        </row>
        <row r="2396">
          <cell r="A2396" t="str">
            <v>001.18.12640</v>
          </cell>
          <cell r="B2396" t="str">
            <v>Fornecimento e instalação de aspersor ou irrigador para jardim de metal - diamentro 3/4"</v>
          </cell>
          <cell r="C2396" t="str">
            <v>UN</v>
          </cell>
          <cell r="D2396">
            <v>1</v>
          </cell>
          <cell r="E2396">
            <v>15</v>
          </cell>
          <cell r="F2396">
            <v>15</v>
          </cell>
        </row>
        <row r="2397">
          <cell r="A2397" t="str">
            <v>001.18.12660</v>
          </cell>
          <cell r="B2397" t="str">
            <v>Tubo cpva, aquatherm - 22 mm - 3/4" em barras de 3.00 m</v>
          </cell>
          <cell r="C2397" t="str">
            <v>ML</v>
          </cell>
          <cell r="D2397">
            <v>1</v>
          </cell>
          <cell r="E2397">
            <v>8.8134999999999994</v>
          </cell>
          <cell r="F2397">
            <v>8.81</v>
          </cell>
        </row>
        <row r="2398">
          <cell r="A2398" t="str">
            <v>001.18.12680</v>
          </cell>
          <cell r="B2398" t="str">
            <v>Tubo cpva, aquatherm - 28 mm - 1" em barras de 3.00 m</v>
          </cell>
          <cell r="C2398" t="str">
            <v>ML</v>
          </cell>
          <cell r="D2398">
            <v>1</v>
          </cell>
          <cell r="E2398">
            <v>11.75</v>
          </cell>
          <cell r="F2398">
            <v>11.75</v>
          </cell>
        </row>
        <row r="2399">
          <cell r="A2399" t="str">
            <v>001.18.12700</v>
          </cell>
          <cell r="B2399" t="str">
            <v>Joelho de 90º, aquatherm - 22 mm 3/4"</v>
          </cell>
          <cell r="C2399" t="str">
            <v>UN</v>
          </cell>
          <cell r="D2399">
            <v>1</v>
          </cell>
          <cell r="E2399">
            <v>3.6526999999999998</v>
          </cell>
          <cell r="F2399">
            <v>3.65</v>
          </cell>
        </row>
        <row r="2400">
          <cell r="A2400" t="str">
            <v>001.18.12720</v>
          </cell>
          <cell r="B2400" t="str">
            <v>Joelho de 90º, aquatherm - 28 mm 1"</v>
          </cell>
          <cell r="C2400" t="str">
            <v>UN</v>
          </cell>
          <cell r="D2400">
            <v>1</v>
          </cell>
          <cell r="E2400">
            <v>5.7949000000000002</v>
          </cell>
          <cell r="F2400">
            <v>5.79</v>
          </cell>
        </row>
        <row r="2401">
          <cell r="A2401" t="str">
            <v>001.18.12740</v>
          </cell>
          <cell r="B2401" t="str">
            <v>Tee de 90º, aquatherm - 22 mm - 3/4 "</v>
          </cell>
          <cell r="C2401" t="str">
            <v>UN</v>
          </cell>
          <cell r="D2401">
            <v>1</v>
          </cell>
          <cell r="E2401">
            <v>3.9249000000000001</v>
          </cell>
          <cell r="F2401">
            <v>3.92</v>
          </cell>
        </row>
        <row r="2402">
          <cell r="A2402" t="str">
            <v>001.18.12760</v>
          </cell>
          <cell r="B2402" t="str">
            <v>Tee de 90º, aquatherm 28 mm - 1"</v>
          </cell>
          <cell r="C2402" t="str">
            <v>UN</v>
          </cell>
          <cell r="D2402">
            <v>1</v>
          </cell>
          <cell r="E2402">
            <v>5.7873999999999999</v>
          </cell>
          <cell r="F2402">
            <v>5.78</v>
          </cell>
        </row>
        <row r="2403">
          <cell r="A2403" t="str">
            <v>001.18.12780</v>
          </cell>
          <cell r="B2403" t="str">
            <v>Conector aquatherm - 28 mm - 1"</v>
          </cell>
          <cell r="C2403" t="str">
            <v>UN</v>
          </cell>
          <cell r="D2403">
            <v>1</v>
          </cell>
          <cell r="E2403">
            <v>8.9191000000000003</v>
          </cell>
          <cell r="F2403">
            <v>8.91</v>
          </cell>
        </row>
        <row r="2404">
          <cell r="A2404" t="str">
            <v>001.18.12800</v>
          </cell>
          <cell r="B2404" t="str">
            <v>Fornecimento e instalação de louça sanitária composto por bacia, lavatório com coluna da linha ravena deca ou similar inclusive assento ap oo nas cores normais</v>
          </cell>
          <cell r="C2404" t="str">
            <v>CJ</v>
          </cell>
          <cell r="D2404">
            <v>1</v>
          </cell>
          <cell r="E2404">
            <v>289.69229999999999</v>
          </cell>
          <cell r="F2404">
            <v>289.69</v>
          </cell>
        </row>
        <row r="2405">
          <cell r="A2405" t="str">
            <v>001.18.12820</v>
          </cell>
          <cell r="B2405" t="str">
            <v>Fornecimento e instalação de bacia santária de louça ravena deca ou similar na cor normal inclusive acessorios de fixacao</v>
          </cell>
          <cell r="C2405" t="str">
            <v>UN</v>
          </cell>
          <cell r="D2405">
            <v>1</v>
          </cell>
          <cell r="E2405">
            <v>111.0167</v>
          </cell>
          <cell r="F2405">
            <v>111.01</v>
          </cell>
        </row>
        <row r="2406">
          <cell r="A2406" t="str">
            <v>001.18.12840</v>
          </cell>
          <cell r="B2406" t="str">
            <v>Fornecimento e instalação de assento plastico p/ vaso sanitario, "astra" ou similar</v>
          </cell>
          <cell r="C2406" t="str">
            <v>UN</v>
          </cell>
          <cell r="D2406">
            <v>1</v>
          </cell>
          <cell r="E2406">
            <v>15.071099999999999</v>
          </cell>
          <cell r="F2406">
            <v>15.07</v>
          </cell>
        </row>
        <row r="2407">
          <cell r="A2407" t="str">
            <v>001.18.12860</v>
          </cell>
          <cell r="B2407" t="str">
            <v>Fornecimento e instalação de assento celite mondiale - 090 gelo polar</v>
          </cell>
          <cell r="C2407" t="str">
            <v>UN</v>
          </cell>
          <cell r="D2407">
            <v>1</v>
          </cell>
          <cell r="E2407">
            <v>118.7711</v>
          </cell>
          <cell r="F2407">
            <v>118.77</v>
          </cell>
        </row>
        <row r="2408">
          <cell r="A2408" t="str">
            <v>001.18.12880</v>
          </cell>
          <cell r="B2408" t="str">
            <v>Fornecimento e instalação de assento azalia - celite</v>
          </cell>
          <cell r="C2408" t="str">
            <v>UN</v>
          </cell>
          <cell r="D2408">
            <v>1</v>
          </cell>
          <cell r="E2408">
            <v>28.101099999999999</v>
          </cell>
          <cell r="F2408">
            <v>28.1</v>
          </cell>
        </row>
        <row r="2409">
          <cell r="A2409" t="str">
            <v>001.18.12900</v>
          </cell>
          <cell r="B2409" t="str">
            <v>Fornecimento e instalação de caixa de descarga para acoplar em bacia sanitaria</v>
          </cell>
          <cell r="C2409" t="str">
            <v>UN</v>
          </cell>
          <cell r="D2409">
            <v>1</v>
          </cell>
          <cell r="E2409">
            <v>110.68510000000001</v>
          </cell>
          <cell r="F2409">
            <v>110.68</v>
          </cell>
        </row>
        <row r="2410">
          <cell r="A2410" t="str">
            <v>001.18.12920</v>
          </cell>
          <cell r="B2410" t="str">
            <v>Fornecimento e instalação de tampo em aco inox, para expurgo - 40x40 cm</v>
          </cell>
          <cell r="C2410" t="str">
            <v>UN</v>
          </cell>
          <cell r="D2410">
            <v>1</v>
          </cell>
          <cell r="E2410">
            <v>53.1066</v>
          </cell>
          <cell r="F2410">
            <v>53.1</v>
          </cell>
        </row>
        <row r="2411">
          <cell r="A2411" t="str">
            <v>001.18.12940</v>
          </cell>
          <cell r="B2411" t="str">
            <v>Fornecimento e instalação de bidê de louça linha ravena deca ou similar na cor normal inclusive acessórios de fixação</v>
          </cell>
          <cell r="C2411" t="str">
            <v>UN</v>
          </cell>
          <cell r="D2411">
            <v>1</v>
          </cell>
          <cell r="E2411">
            <v>80.653300000000002</v>
          </cell>
          <cell r="F2411">
            <v>80.650000000000006</v>
          </cell>
        </row>
        <row r="2412">
          <cell r="A2412" t="str">
            <v>001.18.12960</v>
          </cell>
          <cell r="B2412" t="str">
            <v>Fornecimento e instalação de bidê de louça branca inclusive acessórios de fixação</v>
          </cell>
          <cell r="C2412" t="str">
            <v>UN</v>
          </cell>
          <cell r="D2412">
            <v>1</v>
          </cell>
          <cell r="E2412">
            <v>69.533299999999997</v>
          </cell>
          <cell r="F2412">
            <v>69.53</v>
          </cell>
        </row>
        <row r="2413">
          <cell r="A2413" t="str">
            <v>001.18.12980</v>
          </cell>
          <cell r="B2413" t="str">
            <v>Fornecimento e instalação de lavatório c/ coluna mondiale - azalia - celite</v>
          </cell>
          <cell r="C2413" t="str">
            <v>UN</v>
          </cell>
          <cell r="D2413">
            <v>1</v>
          </cell>
          <cell r="E2413">
            <v>135.83330000000001</v>
          </cell>
          <cell r="F2413">
            <v>135.83000000000001</v>
          </cell>
        </row>
        <row r="2414">
          <cell r="A2414" t="str">
            <v>001.18.13000</v>
          </cell>
          <cell r="B2414" t="str">
            <v>Fornecimento e instalação de lavatório de plastico</v>
          </cell>
          <cell r="C2414" t="str">
            <v>UN</v>
          </cell>
          <cell r="D2414">
            <v>1</v>
          </cell>
          <cell r="E2414">
            <v>35.153300000000002</v>
          </cell>
          <cell r="F2414">
            <v>35.15</v>
          </cell>
        </row>
        <row r="2415">
          <cell r="A2415" t="str">
            <v>001.18.13020</v>
          </cell>
          <cell r="B2415" t="str">
            <v>Fornecimento e instalação de lavatório de louça l. ravena deca ou similar c/ col. na cor normal inclusive acessórios de fixação</v>
          </cell>
          <cell r="C2415" t="str">
            <v>UN</v>
          </cell>
          <cell r="D2415">
            <v>1</v>
          </cell>
          <cell r="E2415">
            <v>97.803299999999993</v>
          </cell>
          <cell r="F2415">
            <v>97.8</v>
          </cell>
        </row>
        <row r="2416">
          <cell r="A2416" t="str">
            <v>001.18.13040</v>
          </cell>
          <cell r="B2416" t="str">
            <v>Fornecimento e instalação de lavatório de louça ravena deca ou similar s/ coluna na cor normal inclusive acessorios de fixacao</v>
          </cell>
          <cell r="C2416" t="str">
            <v>UN</v>
          </cell>
          <cell r="D2416">
            <v>1</v>
          </cell>
          <cell r="E2416">
            <v>63.103299999999997</v>
          </cell>
          <cell r="F2416">
            <v>63.1</v>
          </cell>
        </row>
        <row r="2417">
          <cell r="A2417" t="str">
            <v>001.18.13060</v>
          </cell>
          <cell r="B2417" t="str">
            <v>Fornecimento e instalação de louça branca com coluna de primeira inclusive acessórios de fixação</v>
          </cell>
          <cell r="C2417" t="str">
            <v>UN</v>
          </cell>
          <cell r="D2417">
            <v>1</v>
          </cell>
          <cell r="E2417">
            <v>69.2333</v>
          </cell>
          <cell r="F2417">
            <v>69.23</v>
          </cell>
        </row>
        <row r="2418">
          <cell r="A2418" t="str">
            <v>001.18.13080</v>
          </cell>
          <cell r="B2418" t="str">
            <v>Fornecimento e instalação de lavatório de louça branca sem coluna de primeira inclusive acessórios de fixação</v>
          </cell>
          <cell r="C2418" t="str">
            <v>UN</v>
          </cell>
          <cell r="D2418">
            <v>1</v>
          </cell>
          <cell r="E2418">
            <v>46.023299999999999</v>
          </cell>
          <cell r="F2418">
            <v>46.02</v>
          </cell>
        </row>
        <row r="2419">
          <cell r="A2419" t="str">
            <v>001.18.13100</v>
          </cell>
          <cell r="B2419" t="str">
            <v>Fornecimento e instalação de cuba de sobrepor mod. l 35 da deca</v>
          </cell>
          <cell r="C2419" t="str">
            <v>UN</v>
          </cell>
          <cell r="D2419">
            <v>1</v>
          </cell>
          <cell r="E2419">
            <v>84.743300000000005</v>
          </cell>
          <cell r="F2419">
            <v>84.74</v>
          </cell>
        </row>
        <row r="2420">
          <cell r="A2420" t="str">
            <v>001.18.13120</v>
          </cell>
          <cell r="B2420" t="str">
            <v>Fornecimento e instalação de cuba de embutir(oval)mod.l.33</v>
          </cell>
          <cell r="C2420" t="str">
            <v>UN</v>
          </cell>
          <cell r="D2420">
            <v>1</v>
          </cell>
          <cell r="E2420">
            <v>53.3733</v>
          </cell>
          <cell r="F2420">
            <v>53.37</v>
          </cell>
        </row>
        <row r="2421">
          <cell r="A2421" t="str">
            <v>001.18.13140</v>
          </cell>
          <cell r="B2421" t="str">
            <v>Fornecimento e instalação de louça branca de primeira modelo m 712 com sifão integrado da deca ou similar, inclusive acessorios de fixacao</v>
          </cell>
          <cell r="C2421" t="str">
            <v>UN</v>
          </cell>
          <cell r="D2421">
            <v>1</v>
          </cell>
          <cell r="E2421">
            <v>121.5333</v>
          </cell>
          <cell r="F2421">
            <v>121.53</v>
          </cell>
        </row>
        <row r="2422">
          <cell r="A2422" t="str">
            <v>001.18.13160</v>
          </cell>
          <cell r="B2422" t="str">
            <v>Fornecimento e instalação de mictório de aço inoxidável de 1.20 m inclusive acessórios de fixação</v>
          </cell>
          <cell r="C2422" t="str">
            <v>UN</v>
          </cell>
          <cell r="D2422">
            <v>1</v>
          </cell>
          <cell r="E2422">
            <v>370.77659999999997</v>
          </cell>
          <cell r="F2422">
            <v>370.77</v>
          </cell>
        </row>
        <row r="2423">
          <cell r="A2423" t="str">
            <v>001.18.13180</v>
          </cell>
          <cell r="B2423" t="str">
            <v>Fornecimento e instalação de bacia sanitária modelo ravena com cx. acoplada</v>
          </cell>
          <cell r="C2423" t="str">
            <v>UN</v>
          </cell>
          <cell r="D2423">
            <v>1</v>
          </cell>
          <cell r="E2423">
            <v>176.2099</v>
          </cell>
          <cell r="F2423">
            <v>176.2</v>
          </cell>
        </row>
        <row r="2424">
          <cell r="A2424" t="str">
            <v>001.18.13200</v>
          </cell>
          <cell r="B2424" t="str">
            <v>Fornecimento e instalação de bacia sanitária modelo vogue  com cx. acoplada</v>
          </cell>
          <cell r="C2424" t="str">
            <v>UN</v>
          </cell>
          <cell r="D2424">
            <v>1</v>
          </cell>
          <cell r="E2424">
            <v>176.2099</v>
          </cell>
          <cell r="F2424">
            <v>176.2</v>
          </cell>
        </row>
        <row r="2425">
          <cell r="A2425" t="str">
            <v>001.18.13220</v>
          </cell>
          <cell r="B2425" t="str">
            <v>Fornecimento e instalação de bacia sanitária de louça - celite mondiale marfim - incl. acessório para fixação</v>
          </cell>
          <cell r="C2425" t="str">
            <v>UN</v>
          </cell>
          <cell r="D2425">
            <v>1</v>
          </cell>
          <cell r="E2425">
            <v>121.3717</v>
          </cell>
          <cell r="F2425">
            <v>121.37</v>
          </cell>
        </row>
        <row r="2426">
          <cell r="A2426" t="str">
            <v>001.18.13240</v>
          </cell>
          <cell r="B2426" t="str">
            <v>Fornecimento e instalação de bacia sanitária de louça - celite azalia com acessórios</v>
          </cell>
          <cell r="C2426" t="str">
            <v>UN</v>
          </cell>
          <cell r="D2426">
            <v>1</v>
          </cell>
          <cell r="E2426">
            <v>93.091700000000003</v>
          </cell>
          <cell r="F2426">
            <v>93.09</v>
          </cell>
        </row>
        <row r="2427">
          <cell r="A2427" t="str">
            <v>001.18.13260</v>
          </cell>
          <cell r="B2427" t="str">
            <v>Fornecimento e instalação de porta papel de louça  com rolete</v>
          </cell>
          <cell r="C2427" t="str">
            <v>UN</v>
          </cell>
          <cell r="D2427">
            <v>1</v>
          </cell>
          <cell r="E2427">
            <v>20.117999999999999</v>
          </cell>
          <cell r="F2427">
            <v>20.11</v>
          </cell>
        </row>
        <row r="2428">
          <cell r="A2428" t="str">
            <v>001.18.13280</v>
          </cell>
          <cell r="B2428" t="str">
            <v>Fornecimento e instalação de saboneteira de louça de primeira sem alça</v>
          </cell>
          <cell r="C2428" t="str">
            <v>UN</v>
          </cell>
          <cell r="D2428">
            <v>1</v>
          </cell>
          <cell r="E2428">
            <v>19.949100000000001</v>
          </cell>
          <cell r="F2428">
            <v>19.940000000000001</v>
          </cell>
        </row>
        <row r="2429">
          <cell r="A2429" t="str">
            <v>001.18.13300</v>
          </cell>
          <cell r="B2429" t="str">
            <v>Fornecimento e instalação de porta toalha de louça tipo cabide simples</v>
          </cell>
          <cell r="C2429" t="str">
            <v>UN</v>
          </cell>
          <cell r="D2429">
            <v>1</v>
          </cell>
          <cell r="E2429">
            <v>13.8308</v>
          </cell>
          <cell r="F2429">
            <v>13.83</v>
          </cell>
        </row>
        <row r="2430">
          <cell r="A2430" t="str">
            <v>001.18.13320</v>
          </cell>
          <cell r="B2430" t="str">
            <v>Fornecimento e instalação de cabide de louça simples - celite</v>
          </cell>
          <cell r="C2430" t="str">
            <v>UND</v>
          </cell>
          <cell r="D2430">
            <v>1</v>
          </cell>
          <cell r="E2430">
            <v>33.294699999999999</v>
          </cell>
          <cell r="F2430">
            <v>33.29</v>
          </cell>
        </row>
        <row r="2431">
          <cell r="A2431" t="str">
            <v>001.18.13340</v>
          </cell>
          <cell r="B2431" t="str">
            <v>Fornecimento e instalação de porta toalha de louça c/ barra de plástico</v>
          </cell>
          <cell r="C2431" t="str">
            <v>UN</v>
          </cell>
          <cell r="D2431">
            <v>1</v>
          </cell>
          <cell r="E2431">
            <v>28.521699999999999</v>
          </cell>
          <cell r="F2431">
            <v>28.52</v>
          </cell>
        </row>
        <row r="2432">
          <cell r="A2432" t="str">
            <v>001.18.13360</v>
          </cell>
          <cell r="B2432" t="str">
            <v>Fornecimento e instalação de saboneteira para sabão líquido marca lalekla ou similar</v>
          </cell>
          <cell r="C2432" t="str">
            <v>UN</v>
          </cell>
          <cell r="D2432">
            <v>1</v>
          </cell>
          <cell r="E2432">
            <v>24.956600000000002</v>
          </cell>
          <cell r="F2432">
            <v>24.95</v>
          </cell>
        </row>
        <row r="2433">
          <cell r="A2433" t="str">
            <v>001.18.13380</v>
          </cell>
          <cell r="B2433" t="str">
            <v>Fornecimento e instalação de porta toalha metálica para papel marca lalekla ou similar</v>
          </cell>
          <cell r="C2433" t="str">
            <v>UN</v>
          </cell>
          <cell r="D2433">
            <v>1</v>
          </cell>
          <cell r="E2433">
            <v>31.926600000000001</v>
          </cell>
          <cell r="F2433">
            <v>31.92</v>
          </cell>
        </row>
        <row r="2434">
          <cell r="A2434" t="str">
            <v>001.18.13400</v>
          </cell>
          <cell r="B2434" t="str">
            <v>Fornecimento e instalação de porta papel de metal cromado, fixado com bucha e parafuso</v>
          </cell>
          <cell r="C2434" t="str">
            <v>UN</v>
          </cell>
          <cell r="D2434">
            <v>1</v>
          </cell>
          <cell r="E2434">
            <v>13.4199</v>
          </cell>
          <cell r="F2434">
            <v>13.41</v>
          </cell>
        </row>
        <row r="2435">
          <cell r="A2435" t="str">
            <v>001.18.13420</v>
          </cell>
          <cell r="B2435" t="str">
            <v>Fornecimento e instalação de saboneteira de metal cromado, fixada com bucha e parafuso</v>
          </cell>
          <cell r="C2435" t="str">
            <v>UN</v>
          </cell>
          <cell r="D2435">
            <v>1</v>
          </cell>
          <cell r="E2435">
            <v>10.1099</v>
          </cell>
          <cell r="F2435">
            <v>10.1</v>
          </cell>
        </row>
        <row r="2436">
          <cell r="A2436" t="str">
            <v>001.18.13440</v>
          </cell>
          <cell r="B2436" t="str">
            <v>Fornecimento e instalação de cabide de metal cromado, fixado com bucha e parafuso</v>
          </cell>
          <cell r="C2436" t="str">
            <v>UN</v>
          </cell>
          <cell r="D2436">
            <v>1</v>
          </cell>
          <cell r="E2436">
            <v>16.189900000000002</v>
          </cell>
          <cell r="F2436">
            <v>16.18</v>
          </cell>
        </row>
        <row r="2437">
          <cell r="A2437" t="str">
            <v>001.18.13460</v>
          </cell>
          <cell r="B2437" t="str">
            <v>Fornecimento e instalação  de espelho para lavatorio com moldura simples e proteção de madeira na parte não espelhada dimensão 0.50 x 0.60 m</v>
          </cell>
          <cell r="C2437" t="str">
            <v>UN</v>
          </cell>
          <cell r="D2437">
            <v>1</v>
          </cell>
          <cell r="E2437">
            <v>37.387099999999997</v>
          </cell>
          <cell r="F2437">
            <v>37.380000000000003</v>
          </cell>
        </row>
        <row r="2438">
          <cell r="A2438" t="str">
            <v>001.18.13480</v>
          </cell>
          <cell r="B2438" t="str">
            <v>Fornecimento e instalação de espelho  para lavatório com moldura simples e proteção de madeira na parte não espelhada dim. 1.50 x 0.60 m</v>
          </cell>
          <cell r="C2438" t="str">
            <v>UN</v>
          </cell>
          <cell r="D2438">
            <v>1</v>
          </cell>
          <cell r="E2438">
            <v>50.143999999999998</v>
          </cell>
          <cell r="F2438">
            <v>50.14</v>
          </cell>
        </row>
        <row r="2439">
          <cell r="A2439" t="str">
            <v>001.18.13500</v>
          </cell>
          <cell r="B2439" t="str">
            <v>Fornecimento e instalação de porta papel de louça c/ rolete - celite</v>
          </cell>
          <cell r="C2439" t="str">
            <v>UN</v>
          </cell>
          <cell r="D2439">
            <v>1</v>
          </cell>
          <cell r="E2439">
            <v>28.521699999999999</v>
          </cell>
          <cell r="F2439">
            <v>28.52</v>
          </cell>
        </row>
        <row r="2440">
          <cell r="A2440" t="str">
            <v>001.18.13520</v>
          </cell>
          <cell r="B2440" t="str">
            <v>Fornecimento e instalação de porta papel de louça c/ rolete elegant - celite</v>
          </cell>
          <cell r="C2440" t="str">
            <v>UN</v>
          </cell>
          <cell r="D2440">
            <v>1</v>
          </cell>
          <cell r="E2440">
            <v>34.911700000000003</v>
          </cell>
          <cell r="F2440">
            <v>34.909999999999997</v>
          </cell>
        </row>
        <row r="2441">
          <cell r="A2441" t="str">
            <v>001.18.13540</v>
          </cell>
          <cell r="B2441" t="str">
            <v>Fornecimento e instalação de toalheiro - celite - argola</v>
          </cell>
          <cell r="C2441" t="str">
            <v>UN</v>
          </cell>
          <cell r="D2441">
            <v>1</v>
          </cell>
          <cell r="E2441">
            <v>26.110800000000001</v>
          </cell>
          <cell r="F2441">
            <v>26.11</v>
          </cell>
        </row>
        <row r="2442">
          <cell r="A2442" t="str">
            <v>001.18.13560</v>
          </cell>
          <cell r="B2442" t="str">
            <v>Fornecimento e instalação de chuveiro de pvc branco n. 1 da cipla ou similar</v>
          </cell>
          <cell r="C2442" t="str">
            <v>UN</v>
          </cell>
          <cell r="D2442">
            <v>1</v>
          </cell>
          <cell r="E2442">
            <v>7.4058999999999999</v>
          </cell>
          <cell r="F2442">
            <v>7.4</v>
          </cell>
        </row>
        <row r="2443">
          <cell r="A2443" t="str">
            <v>001.18.13580</v>
          </cell>
          <cell r="B2443" t="str">
            <v>Fornecimento e instalação de chuveiro de pvc cromado n. 2 da cipla ou similar</v>
          </cell>
          <cell r="C2443" t="str">
            <v>UN</v>
          </cell>
          <cell r="D2443">
            <v>1</v>
          </cell>
          <cell r="E2443">
            <v>15.0959</v>
          </cell>
          <cell r="F2443">
            <v>15.09</v>
          </cell>
        </row>
        <row r="2444">
          <cell r="A2444" t="str">
            <v>001.18.13600</v>
          </cell>
          <cell r="B2444" t="str">
            <v>Fornecimento e instalação de chuveiro de luxo com articulacao cromada ref. 1994 deca ou similar 1/2 pol</v>
          </cell>
          <cell r="C2444" t="str">
            <v>UN</v>
          </cell>
          <cell r="D2444">
            <v>1</v>
          </cell>
          <cell r="E2444">
            <v>148.01929999999999</v>
          </cell>
          <cell r="F2444">
            <v>148.01</v>
          </cell>
        </row>
        <row r="2445">
          <cell r="A2445" t="str">
            <v>001.18.13620</v>
          </cell>
          <cell r="B2445" t="str">
            <v>Fornecimento e instalação de chuveiro simples com articulacao cromada ref. 1995 deca ou similar 1/2 pol</v>
          </cell>
          <cell r="C2445" t="str">
            <v>UN</v>
          </cell>
          <cell r="D2445">
            <v>1</v>
          </cell>
          <cell r="E2445">
            <v>109.0193</v>
          </cell>
          <cell r="F2445">
            <v>109.01</v>
          </cell>
        </row>
        <row r="2446">
          <cell r="A2446" t="str">
            <v>001.18.13640</v>
          </cell>
          <cell r="B2446" t="str">
            <v>Fornecimento e instalação de chuveiro eletrico para 2500 w / 220 v lorenzetti ou similar</v>
          </cell>
          <cell r="C2446" t="str">
            <v>UN</v>
          </cell>
          <cell r="D2446">
            <v>1</v>
          </cell>
          <cell r="E2446">
            <v>98.663200000000003</v>
          </cell>
          <cell r="F2446">
            <v>98.66</v>
          </cell>
        </row>
        <row r="2447">
          <cell r="A2447" t="str">
            <v>001.18.13660</v>
          </cell>
          <cell r="B2447" t="str">
            <v>Fornecimento e instalação de ducha de pvc cromado articulavel 1/2 pol cipla ou similar</v>
          </cell>
          <cell r="C2447" t="str">
            <v>UN</v>
          </cell>
          <cell r="D2447">
            <v>1</v>
          </cell>
          <cell r="E2447">
            <v>7.4058999999999999</v>
          </cell>
          <cell r="F2447">
            <v>7.4</v>
          </cell>
        </row>
        <row r="2448">
          <cell r="A2448" t="str">
            <v>001.18.13680</v>
          </cell>
          <cell r="B2448" t="str">
            <v>Fornecimento e instalação de ducha ss corona com 3 temperaturas</v>
          </cell>
          <cell r="C2448" t="str">
            <v>UN</v>
          </cell>
          <cell r="D2448">
            <v>1</v>
          </cell>
          <cell r="E2448">
            <v>27.713200000000001</v>
          </cell>
          <cell r="F2448">
            <v>27.71</v>
          </cell>
        </row>
        <row r="2449">
          <cell r="A2449" t="str">
            <v>001.18.13700</v>
          </cell>
          <cell r="B2449" t="str">
            <v>Fornecimento e instalação de cuba de aço inox inclusive válvula americana n.1 - 46.5 x 31 x 15 cm</v>
          </cell>
          <cell r="C2449" t="str">
            <v>UN</v>
          </cell>
          <cell r="D2449">
            <v>1</v>
          </cell>
          <cell r="E2449">
            <v>102.1066</v>
          </cell>
          <cell r="F2449">
            <v>102.1</v>
          </cell>
        </row>
        <row r="2450">
          <cell r="A2450" t="str">
            <v>001.18.13720</v>
          </cell>
          <cell r="B2450" t="str">
            <v>Fornecimento e instalação de cuba de aço inox inclusive válvula americana n.2 - 56.0 x 33.5 x 15 cm</v>
          </cell>
          <cell r="C2450" t="str">
            <v>UN</v>
          </cell>
          <cell r="D2450">
            <v>1</v>
          </cell>
          <cell r="E2450">
            <v>118.1066</v>
          </cell>
          <cell r="F2450">
            <v>118.1</v>
          </cell>
        </row>
        <row r="2451">
          <cell r="A2451" t="str">
            <v>001.18.13740</v>
          </cell>
          <cell r="B2451" t="str">
            <v>Forneicmento e instalação de cuba de aço inox inclusive válvula americana - 40x40x20 cm</v>
          </cell>
          <cell r="C2451" t="str">
            <v>UN</v>
          </cell>
          <cell r="D2451">
            <v>1</v>
          </cell>
          <cell r="E2451">
            <v>46.061900000000001</v>
          </cell>
          <cell r="F2451">
            <v>46.06</v>
          </cell>
        </row>
        <row r="2452">
          <cell r="A2452" t="str">
            <v>001.18.13760</v>
          </cell>
          <cell r="B2452" t="str">
            <v>Fornecimento e instalação de cuba de aço inox inclusive válvula americana dupla 82 x 34 x 15 cm</v>
          </cell>
          <cell r="C2452" t="str">
            <v>UN</v>
          </cell>
          <cell r="D2452">
            <v>1</v>
          </cell>
          <cell r="E2452">
            <v>114.8351</v>
          </cell>
          <cell r="F2452">
            <v>114.83</v>
          </cell>
        </row>
        <row r="2453">
          <cell r="A2453" t="str">
            <v>001.18.13780</v>
          </cell>
          <cell r="B2453" t="str">
            <v>Fornecimento e instalação de filtro de pressão tipo salus ou similar</v>
          </cell>
          <cell r="C2453" t="str">
            <v>UN</v>
          </cell>
          <cell r="D2453">
            <v>1</v>
          </cell>
          <cell r="E2453">
            <v>16.110199999999999</v>
          </cell>
          <cell r="F2453">
            <v>16.11</v>
          </cell>
        </row>
        <row r="2454">
          <cell r="A2454" t="str">
            <v>001.18.13800</v>
          </cell>
          <cell r="B2454" t="str">
            <v>Fornecimento e instalação de tanque para lavar roupa pré-moldado de concreto modelo simples dim. 60 x 60 cm</v>
          </cell>
          <cell r="C2454" t="str">
            <v>UN</v>
          </cell>
          <cell r="D2454">
            <v>1</v>
          </cell>
          <cell r="E2454">
            <v>37.123199999999997</v>
          </cell>
          <cell r="F2454">
            <v>37.119999999999997</v>
          </cell>
        </row>
        <row r="2455">
          <cell r="A2455" t="str">
            <v>001.18.13820</v>
          </cell>
          <cell r="B2455" t="str">
            <v>Fornecimento e instalação de tanque para lavar roupa pre-moldado de concreto, 3 cubas, dim. 0,60x1,80m</v>
          </cell>
          <cell r="C2455" t="str">
            <v>UN</v>
          </cell>
          <cell r="D2455">
            <v>1</v>
          </cell>
          <cell r="E2455">
            <v>62.556899999999999</v>
          </cell>
          <cell r="F2455">
            <v>62.55</v>
          </cell>
        </row>
        <row r="2456">
          <cell r="A2456" t="str">
            <v>001.18.13840</v>
          </cell>
          <cell r="B2456" t="str">
            <v>Fornecimento e instalação de tanque para lavar roupa de louca branca tamanho médio com coluna</v>
          </cell>
          <cell r="C2456" t="str">
            <v>UN</v>
          </cell>
          <cell r="D2456">
            <v>1</v>
          </cell>
          <cell r="E2456">
            <v>180.03200000000001</v>
          </cell>
          <cell r="F2456">
            <v>180.03</v>
          </cell>
        </row>
        <row r="2457">
          <cell r="A2457" t="str">
            <v>001.18.13860</v>
          </cell>
          <cell r="B2457" t="str">
            <v>Fornecimento e instalação de tanque para lavar roupa de louca branca tamanho médio sem coluna</v>
          </cell>
          <cell r="C2457" t="str">
            <v>UN</v>
          </cell>
          <cell r="D2457">
            <v>1</v>
          </cell>
          <cell r="E2457">
            <v>149.43199999999999</v>
          </cell>
          <cell r="F2457">
            <v>149.43</v>
          </cell>
        </row>
        <row r="2458">
          <cell r="A2458" t="str">
            <v>001.18.13880</v>
          </cell>
          <cell r="B2458" t="str">
            <v>Fornecimento e instalação de tanque - celite - medio branco - c/ coluna r-002.05 c/ válvula</v>
          </cell>
          <cell r="C2458" t="str">
            <v>UN</v>
          </cell>
          <cell r="D2458">
            <v>1</v>
          </cell>
          <cell r="E2458">
            <v>144.3432</v>
          </cell>
          <cell r="F2458">
            <v>144.34</v>
          </cell>
        </row>
        <row r="2459">
          <cell r="A2459" t="str">
            <v>001.18.13900</v>
          </cell>
          <cell r="B2459" t="str">
            <v>Fornecimento e instalação de tanque decoralite simples - tam-03 - c/ valvula</v>
          </cell>
          <cell r="C2459" t="str">
            <v>UN</v>
          </cell>
          <cell r="D2459">
            <v>1</v>
          </cell>
          <cell r="E2459">
            <v>181.84530000000001</v>
          </cell>
          <cell r="F2459">
            <v>181.84</v>
          </cell>
        </row>
        <row r="2460">
          <cell r="A2460" t="str">
            <v>001.18.13920</v>
          </cell>
          <cell r="B2460" t="str">
            <v>Fornecimento e instalação de tanque de plástico - pequeno</v>
          </cell>
          <cell r="C2460" t="str">
            <v>UN</v>
          </cell>
          <cell r="D2460">
            <v>1</v>
          </cell>
          <cell r="E2460">
            <v>36.073300000000003</v>
          </cell>
          <cell r="F2460">
            <v>36.07</v>
          </cell>
        </row>
        <row r="2461">
          <cell r="A2461" t="str">
            <v>001.18.13940</v>
          </cell>
          <cell r="B2461" t="str">
            <v>Fornecimento e instalação de bebedouro -mictório - lavatório tipo cocho conforme det. num.11 - a do dop</v>
          </cell>
          <cell r="C2461" t="str">
            <v>ML</v>
          </cell>
          <cell r="D2461">
            <v>1</v>
          </cell>
          <cell r="E2461">
            <v>66.138499999999993</v>
          </cell>
          <cell r="F2461">
            <v>66.13</v>
          </cell>
        </row>
        <row r="2462">
          <cell r="A2462" t="str">
            <v>001.18.13960</v>
          </cell>
          <cell r="B2462" t="str">
            <v>Fornecimento e instalação de bebedouro elétrico elege de 40 litros</v>
          </cell>
          <cell r="C2462" t="str">
            <v>UN</v>
          </cell>
          <cell r="D2462">
            <v>1</v>
          </cell>
          <cell r="E2462">
            <v>493.88659999999999</v>
          </cell>
          <cell r="F2462">
            <v>493.88</v>
          </cell>
        </row>
        <row r="2463">
          <cell r="A2463" t="str">
            <v>001.18.13980</v>
          </cell>
          <cell r="B2463" t="str">
            <v>Fornecimento e instalação de bebedouro elétrico com filtro interno mod. bvi 040 ( 40 litros )</v>
          </cell>
          <cell r="C2463" t="str">
            <v>UN</v>
          </cell>
          <cell r="D2463">
            <v>1</v>
          </cell>
          <cell r="E2463">
            <v>703.23659999999995</v>
          </cell>
          <cell r="F2463">
            <v>703.23</v>
          </cell>
        </row>
        <row r="2464">
          <cell r="A2464" t="str">
            <v>001.18.14000</v>
          </cell>
          <cell r="B2464" t="str">
            <v>Fornecimento e instalação de bebedouro elétrico com filtro interno mod. bvi 080 ( 80 litros )</v>
          </cell>
          <cell r="C2464" t="str">
            <v>UN</v>
          </cell>
          <cell r="D2464">
            <v>1</v>
          </cell>
          <cell r="E2464">
            <v>868.23659999999995</v>
          </cell>
          <cell r="F2464">
            <v>868.23</v>
          </cell>
        </row>
        <row r="2465">
          <cell r="A2465" t="str">
            <v>001.18.14020</v>
          </cell>
          <cell r="B2465" t="str">
            <v>Tubo de ferro fundido tipo esgoto com ponta e bolsa 50 mm</v>
          </cell>
          <cell r="C2465" t="str">
            <v>ML</v>
          </cell>
          <cell r="D2465">
            <v>1</v>
          </cell>
          <cell r="E2465">
            <v>30.222000000000001</v>
          </cell>
          <cell r="F2465">
            <v>30.22</v>
          </cell>
        </row>
        <row r="2466">
          <cell r="A2466" t="str">
            <v>001.18.14040</v>
          </cell>
          <cell r="B2466" t="str">
            <v>Fornecimento e instalação de tubo de pvc rígido cor branca com ponta e bolsa em barra de 6 m diâmetro 100 mm</v>
          </cell>
          <cell r="C2466" t="str">
            <v>ML</v>
          </cell>
          <cell r="D2466">
            <v>1</v>
          </cell>
          <cell r="E2466">
            <v>8.6328999999999994</v>
          </cell>
          <cell r="F2466">
            <v>8.6300000000000008</v>
          </cell>
        </row>
        <row r="2467">
          <cell r="A2467" t="str">
            <v>001.18.14060</v>
          </cell>
          <cell r="B2467" t="str">
            <v>Fornecimento e instalação de tubo de pvc rígido cor branca com ponta e bolsa em barra de 6 m diâmetro 75 mm</v>
          </cell>
          <cell r="C2467" t="str">
            <v>ML</v>
          </cell>
          <cell r="D2467">
            <v>1</v>
          </cell>
          <cell r="E2467">
            <v>9.0402000000000005</v>
          </cell>
          <cell r="F2467">
            <v>9.0399999999999991</v>
          </cell>
        </row>
        <row r="2468">
          <cell r="A2468" t="str">
            <v>001.18.14080</v>
          </cell>
          <cell r="B2468" t="str">
            <v>Fornecimento e instalação de tubo de pvc rígido cor branca com ponta e bolsa em barra de 6 m diâmetro 50 mm</v>
          </cell>
          <cell r="C2468" t="str">
            <v>ML</v>
          </cell>
          <cell r="D2468">
            <v>1</v>
          </cell>
          <cell r="E2468">
            <v>6.6933999999999996</v>
          </cell>
          <cell r="F2468">
            <v>6.69</v>
          </cell>
        </row>
        <row r="2469">
          <cell r="A2469" t="str">
            <v>001.18.14100</v>
          </cell>
          <cell r="B2469" t="str">
            <v>Tubo de ferro fundido tipo esgoto com ponta e bolsa 150 mm</v>
          </cell>
          <cell r="C2469" t="str">
            <v>ML</v>
          </cell>
          <cell r="D2469">
            <v>1</v>
          </cell>
          <cell r="E2469">
            <v>111.3096</v>
          </cell>
          <cell r="F2469">
            <v>111.3</v>
          </cell>
        </row>
        <row r="2470">
          <cell r="A2470" t="str">
            <v>001.18.14120</v>
          </cell>
          <cell r="B2470" t="str">
            <v>Fornecimento e instalação de tubo de pvc rígido cor branca com ponta e bolsa em barra de 6m diâmetro 40 mm</v>
          </cell>
          <cell r="C2470" t="str">
            <v>ML</v>
          </cell>
          <cell r="D2470">
            <v>1</v>
          </cell>
          <cell r="E2470">
            <v>4.2640000000000002</v>
          </cell>
          <cell r="F2470">
            <v>4.26</v>
          </cell>
        </row>
        <row r="2471">
          <cell r="A2471" t="str">
            <v>001.18.14140</v>
          </cell>
          <cell r="B2471" t="str">
            <v>Tubo de ferro fundido tipo esgoto com ponta e bolsa 100 mm</v>
          </cell>
          <cell r="C2471" t="str">
            <v>ML</v>
          </cell>
          <cell r="D2471">
            <v>1</v>
          </cell>
          <cell r="E2471">
            <v>62.589599999999997</v>
          </cell>
          <cell r="F2471">
            <v>62.58</v>
          </cell>
        </row>
        <row r="2472">
          <cell r="A2472" t="str">
            <v>001.18.14160</v>
          </cell>
          <cell r="B2472" t="str">
            <v>Tubo de ferro fundido tipo esgoto com ponta e bolsa 75 mm</v>
          </cell>
          <cell r="C2472" t="str">
            <v>ML</v>
          </cell>
          <cell r="D2472">
            <v>1</v>
          </cell>
          <cell r="E2472">
            <v>45.003300000000003</v>
          </cell>
          <cell r="F2472">
            <v>45</v>
          </cell>
        </row>
        <row r="2473">
          <cell r="A2473" t="str">
            <v>001.18.14180</v>
          </cell>
          <cell r="B2473" t="str">
            <v>Joelho 90º  de ferro fundido tipo esgoto diam.150 mm</v>
          </cell>
          <cell r="C2473" t="str">
            <v>UN</v>
          </cell>
          <cell r="D2473">
            <v>1</v>
          </cell>
          <cell r="E2473">
            <v>76.886499999999998</v>
          </cell>
          <cell r="F2473">
            <v>76.88</v>
          </cell>
        </row>
        <row r="2474">
          <cell r="A2474" t="str">
            <v>001.18.14200</v>
          </cell>
          <cell r="B2474" t="str">
            <v>Joelho 90º  de ferro fundido tipo esgoto diam.100 mm</v>
          </cell>
          <cell r="C2474" t="str">
            <v>UN</v>
          </cell>
          <cell r="D2474">
            <v>1</v>
          </cell>
          <cell r="E2474">
            <v>52.619</v>
          </cell>
          <cell r="F2474">
            <v>52.61</v>
          </cell>
        </row>
        <row r="2475">
          <cell r="A2475" t="str">
            <v>001.18.14220</v>
          </cell>
          <cell r="B2475" t="str">
            <v>Joelho 90º  de ferro fundido tipo esgoto diam. 75 mm</v>
          </cell>
          <cell r="C2475" t="str">
            <v>UN</v>
          </cell>
          <cell r="D2475">
            <v>1</v>
          </cell>
          <cell r="E2475">
            <v>37.807200000000002</v>
          </cell>
          <cell r="F2475">
            <v>37.799999999999997</v>
          </cell>
        </row>
        <row r="2476">
          <cell r="A2476" t="str">
            <v>001.18.14240</v>
          </cell>
          <cell r="B2476" t="str">
            <v>Joelho 90º  de ferro fundido tipo esgoto diam. 50 mm</v>
          </cell>
          <cell r="C2476" t="str">
            <v>UN</v>
          </cell>
          <cell r="D2476">
            <v>1</v>
          </cell>
          <cell r="E2476">
            <v>24.280999999999999</v>
          </cell>
          <cell r="F2476">
            <v>24.28</v>
          </cell>
        </row>
        <row r="2477">
          <cell r="A2477" t="str">
            <v>001.18.14260</v>
          </cell>
          <cell r="B2477" t="str">
            <v>Junção de 45º  de ferro fundido tipo esgoto diam. 50x50   mm</v>
          </cell>
          <cell r="C2477" t="str">
            <v>UN</v>
          </cell>
          <cell r="D2477">
            <v>1</v>
          </cell>
          <cell r="E2477">
            <v>34.475700000000003</v>
          </cell>
          <cell r="F2477">
            <v>34.47</v>
          </cell>
        </row>
        <row r="2478">
          <cell r="A2478" t="str">
            <v>001.18.14280</v>
          </cell>
          <cell r="B2478" t="str">
            <v>Junção de 45º  de ferro fundido tipo esgoto diam. 75x50   mm</v>
          </cell>
          <cell r="C2478" t="str">
            <v>UN</v>
          </cell>
          <cell r="D2478">
            <v>1</v>
          </cell>
          <cell r="E2478">
            <v>37.825699999999998</v>
          </cell>
          <cell r="F2478">
            <v>37.82</v>
          </cell>
        </row>
        <row r="2479">
          <cell r="A2479" t="str">
            <v>001.18.14300</v>
          </cell>
          <cell r="B2479" t="str">
            <v>Junção de 45º  de ferro fundido tipo esgoto diam. 75x75   mm</v>
          </cell>
          <cell r="C2479" t="str">
            <v>UN</v>
          </cell>
          <cell r="D2479">
            <v>1</v>
          </cell>
          <cell r="E2479">
            <v>51.588000000000001</v>
          </cell>
          <cell r="F2479">
            <v>51.58</v>
          </cell>
        </row>
        <row r="2480">
          <cell r="A2480" t="str">
            <v>001.18.14320</v>
          </cell>
          <cell r="B2480" t="str">
            <v>Junção de 45º  de ferro fundido tipo esgoto diam. 100x50  mm</v>
          </cell>
          <cell r="C2480" t="str">
            <v>UN</v>
          </cell>
          <cell r="D2480">
            <v>1</v>
          </cell>
          <cell r="E2480">
            <v>54.3352</v>
          </cell>
          <cell r="F2480">
            <v>54.33</v>
          </cell>
        </row>
        <row r="2481">
          <cell r="A2481" t="str">
            <v>001.18.14340</v>
          </cell>
          <cell r="B2481" t="str">
            <v>Junção de 45º  de ferro fundido tipo esgoto diam. 100x75  mm</v>
          </cell>
          <cell r="C2481" t="str">
            <v>UN</v>
          </cell>
          <cell r="D2481">
            <v>1</v>
          </cell>
          <cell r="E2481">
            <v>64.967500000000001</v>
          </cell>
          <cell r="F2481">
            <v>64.959999999999994</v>
          </cell>
        </row>
        <row r="2482">
          <cell r="A2482" t="str">
            <v>001.18.14360</v>
          </cell>
          <cell r="B2482" t="str">
            <v>Junção de 45º  de ferro fundido tipo esgoto diam. 100x100 mm</v>
          </cell>
          <cell r="C2482" t="str">
            <v>UN</v>
          </cell>
          <cell r="D2482">
            <v>1</v>
          </cell>
          <cell r="E2482">
            <v>76.299899999999994</v>
          </cell>
          <cell r="F2482">
            <v>76.290000000000006</v>
          </cell>
        </row>
        <row r="2483">
          <cell r="A2483" t="str">
            <v>001.18.14380</v>
          </cell>
          <cell r="B2483" t="str">
            <v>Junção de 45º  de ferro fundido tipo esgoto diam. 150x75  mm</v>
          </cell>
          <cell r="C2483" t="str">
            <v>UN</v>
          </cell>
          <cell r="D2483">
            <v>1</v>
          </cell>
          <cell r="E2483">
            <v>77.706900000000005</v>
          </cell>
          <cell r="F2483">
            <v>77.7</v>
          </cell>
        </row>
        <row r="2484">
          <cell r="A2484" t="str">
            <v>001.18.14400</v>
          </cell>
          <cell r="B2484" t="str">
            <v>Junção de 45º  de ferro fundido tipo esgoto diam. 150x100 mm</v>
          </cell>
          <cell r="C2484" t="str">
            <v>UN</v>
          </cell>
          <cell r="D2484">
            <v>1</v>
          </cell>
          <cell r="E2484">
            <v>101.93689999999999</v>
          </cell>
          <cell r="F2484">
            <v>101.93</v>
          </cell>
        </row>
        <row r="2485">
          <cell r="A2485" t="str">
            <v>001.18.14420</v>
          </cell>
          <cell r="B2485" t="str">
            <v>Junção de 45º  de ferro fundido tipo esgoto diam  150x150 mm</v>
          </cell>
          <cell r="C2485" t="str">
            <v>UN</v>
          </cell>
          <cell r="D2485">
            <v>1</v>
          </cell>
          <cell r="E2485">
            <v>122.5731</v>
          </cell>
          <cell r="F2485">
            <v>122.57</v>
          </cell>
        </row>
        <row r="2486">
          <cell r="A2486" t="str">
            <v>001.18.14440</v>
          </cell>
          <cell r="B2486" t="str">
            <v>Junção dupla de 45º de ferro fundido tipo esgoto diam. 100x100 mm</v>
          </cell>
          <cell r="C2486" t="str">
            <v>UN</v>
          </cell>
          <cell r="D2486">
            <v>1</v>
          </cell>
          <cell r="E2486">
            <v>81.119900000000001</v>
          </cell>
          <cell r="F2486">
            <v>81.11</v>
          </cell>
        </row>
        <row r="2487">
          <cell r="A2487" t="str">
            <v>001.18.14460</v>
          </cell>
          <cell r="B2487" t="str">
            <v>Luva bipartida  de ferro fundido tipo esgoto diam. 150 mm</v>
          </cell>
          <cell r="C2487" t="str">
            <v>UN</v>
          </cell>
          <cell r="D2487">
            <v>1</v>
          </cell>
          <cell r="E2487">
            <v>63.1965</v>
          </cell>
          <cell r="F2487">
            <v>63.19</v>
          </cell>
        </row>
        <row r="2488">
          <cell r="A2488" t="str">
            <v>001.18.14480</v>
          </cell>
          <cell r="B2488" t="str">
            <v>Luva bipartida  de ferro fundido tipo esgoto diam. 100 mm</v>
          </cell>
          <cell r="C2488" t="str">
            <v>UN</v>
          </cell>
          <cell r="D2488">
            <v>1</v>
          </cell>
          <cell r="E2488">
            <v>38.095799999999997</v>
          </cell>
          <cell r="F2488">
            <v>38.090000000000003</v>
          </cell>
        </row>
        <row r="2489">
          <cell r="A2489" t="str">
            <v>001.18.14500</v>
          </cell>
          <cell r="B2489" t="str">
            <v>Luva bipartida  de ferro fundido tipo esgoto diam. 75  mm</v>
          </cell>
          <cell r="C2489" t="str">
            <v>UN</v>
          </cell>
          <cell r="D2489">
            <v>1</v>
          </cell>
          <cell r="E2489">
            <v>30.702400000000001</v>
          </cell>
          <cell r="F2489">
            <v>30.7</v>
          </cell>
        </row>
        <row r="2490">
          <cell r="A2490" t="str">
            <v>001.18.14520</v>
          </cell>
          <cell r="B2490" t="str">
            <v>Luva bipartida  de ferro fundido tipo esgoto diam. 50  mm</v>
          </cell>
          <cell r="C2490" t="str">
            <v>UN</v>
          </cell>
          <cell r="D2490">
            <v>1</v>
          </cell>
          <cell r="E2490">
            <v>22.130600000000001</v>
          </cell>
          <cell r="F2490">
            <v>22.13</v>
          </cell>
        </row>
        <row r="2491">
          <cell r="A2491" t="str">
            <v>001.18.14540</v>
          </cell>
          <cell r="B2491" t="str">
            <v>Fornecimento e instalação de placa cega de ferro fundido tipo esgoto diam.150 mm</v>
          </cell>
          <cell r="C2491" t="str">
            <v>UN</v>
          </cell>
          <cell r="D2491">
            <v>1</v>
          </cell>
          <cell r="E2491">
            <v>36.133400000000002</v>
          </cell>
          <cell r="F2491">
            <v>36.130000000000003</v>
          </cell>
        </row>
        <row r="2492">
          <cell r="A2492" t="str">
            <v>001.18.14560</v>
          </cell>
          <cell r="B2492" t="str">
            <v>Fornecimento e instalação de placa cega de ferro fundido tipo esgoto diam.100 mm</v>
          </cell>
          <cell r="C2492" t="str">
            <v>UN</v>
          </cell>
          <cell r="D2492">
            <v>1</v>
          </cell>
          <cell r="E2492">
            <v>21.876999999999999</v>
          </cell>
          <cell r="F2492">
            <v>21.87</v>
          </cell>
        </row>
        <row r="2493">
          <cell r="A2493" t="str">
            <v>001.18.14580</v>
          </cell>
          <cell r="B2493" t="str">
            <v>Fornecimento e instalação de placa cega de ferro fundido tipo esgoto diam. 75  mm</v>
          </cell>
          <cell r="C2493" t="str">
            <v>UN</v>
          </cell>
          <cell r="D2493">
            <v>1</v>
          </cell>
          <cell r="E2493">
            <v>18.817299999999999</v>
          </cell>
          <cell r="F2493">
            <v>18.809999999999999</v>
          </cell>
        </row>
        <row r="2494">
          <cell r="A2494" t="str">
            <v>001.18.14600</v>
          </cell>
          <cell r="B2494" t="str">
            <v>Fornecimento e instalação de placa cega de ferro fundido tipo esgoto diam. 50  mm</v>
          </cell>
          <cell r="C2494" t="str">
            <v>UN</v>
          </cell>
          <cell r="D2494">
            <v>1</v>
          </cell>
          <cell r="E2494">
            <v>12.9061</v>
          </cell>
          <cell r="F2494">
            <v>12.9</v>
          </cell>
        </row>
        <row r="2495">
          <cell r="A2495" t="str">
            <v>001.18.14620</v>
          </cell>
          <cell r="B2495" t="str">
            <v>Fornecimento e instalação de joelho de 45º de ferro fundido tipo esgoto  diam. 150 mm</v>
          </cell>
          <cell r="C2495" t="str">
            <v>UN</v>
          </cell>
          <cell r="D2495">
            <v>1</v>
          </cell>
          <cell r="E2495">
            <v>65.796499999999995</v>
          </cell>
          <cell r="F2495">
            <v>65.790000000000006</v>
          </cell>
        </row>
        <row r="2496">
          <cell r="A2496" t="str">
            <v>001.18.14640</v>
          </cell>
          <cell r="B2496" t="str">
            <v>Fornecimento e instalação de joelho de 45º de ferro fundido tipo esgoto  diam. 100 mm</v>
          </cell>
          <cell r="C2496" t="str">
            <v>UN</v>
          </cell>
          <cell r="D2496">
            <v>1</v>
          </cell>
          <cell r="E2496">
            <v>41.855800000000002</v>
          </cell>
          <cell r="F2496">
            <v>41.85</v>
          </cell>
        </row>
        <row r="2497">
          <cell r="A2497" t="str">
            <v>001.18.14660</v>
          </cell>
          <cell r="B2497" t="str">
            <v>Fornecimento e instalação de joleho de 45º de ferro fundido tipo esgoto  diam.  75  mm</v>
          </cell>
          <cell r="C2497" t="str">
            <v>UN</v>
          </cell>
          <cell r="D2497">
            <v>1</v>
          </cell>
          <cell r="E2497">
            <v>30.840599999999998</v>
          </cell>
          <cell r="F2497">
            <v>30.84</v>
          </cell>
        </row>
        <row r="2498">
          <cell r="A2498" t="str">
            <v>001.18.14680</v>
          </cell>
          <cell r="B2498" t="str">
            <v>Fornecimento e instalação de joelho de 45º de ferro fundido tipo esgoto  diam.  50  mm</v>
          </cell>
          <cell r="C2498" t="str">
            <v>UN</v>
          </cell>
          <cell r="D2498">
            <v>1</v>
          </cell>
          <cell r="E2498">
            <v>24.352399999999999</v>
          </cell>
          <cell r="F2498">
            <v>24.35</v>
          </cell>
        </row>
        <row r="2499">
          <cell r="A2499" t="str">
            <v>001.18.14700</v>
          </cell>
          <cell r="B2499" t="str">
            <v>Fornecimento e instalação de bucha de redução de ferro fundido tipo esgoto diam. 150x100 mm</v>
          </cell>
          <cell r="C2499" t="str">
            <v>UN</v>
          </cell>
          <cell r="D2499">
            <v>1</v>
          </cell>
          <cell r="E2499">
            <v>48.129399999999997</v>
          </cell>
          <cell r="F2499">
            <v>48.12</v>
          </cell>
        </row>
        <row r="2500">
          <cell r="A2500" t="str">
            <v>001.18.14720</v>
          </cell>
          <cell r="B2500" t="str">
            <v>Fornecimento e instalação de bucha de redução de ferro fundido tipo esgoto diam. 100x75  mm</v>
          </cell>
          <cell r="C2500" t="str">
            <v>UN</v>
          </cell>
          <cell r="D2500">
            <v>1</v>
          </cell>
          <cell r="E2500">
            <v>24.4129</v>
          </cell>
          <cell r="F2500">
            <v>24.41</v>
          </cell>
        </row>
        <row r="2501">
          <cell r="A2501" t="str">
            <v>001.18.14740</v>
          </cell>
          <cell r="B2501" t="str">
            <v>Fornecimento e instalação de bucha de redução de ferro fundido tipo esgoto diam. 75x50   mm</v>
          </cell>
          <cell r="C2501" t="str">
            <v>UN</v>
          </cell>
          <cell r="D2501">
            <v>1</v>
          </cell>
          <cell r="E2501">
            <v>15.606999999999999</v>
          </cell>
          <cell r="F2501">
            <v>15.6</v>
          </cell>
        </row>
        <row r="2502">
          <cell r="A2502" t="str">
            <v>001.18.14760</v>
          </cell>
          <cell r="B2502" t="str">
            <v>Fornecimento e instalação de joelho de 90º com visita de ferro galvanizado fundido tipo esgoto diam. 100x50 mm</v>
          </cell>
          <cell r="C2502" t="str">
            <v>UN</v>
          </cell>
          <cell r="D2502">
            <v>1</v>
          </cell>
          <cell r="E2502">
            <v>56.325800000000001</v>
          </cell>
          <cell r="F2502">
            <v>56.32</v>
          </cell>
        </row>
        <row r="2503">
          <cell r="A2503" t="str">
            <v>001.18.14800</v>
          </cell>
          <cell r="B2503" t="str">
            <v>Fornecimento e instalação de tee sanitário de ferro fundido tipo esgoto diam.150x100 mm</v>
          </cell>
          <cell r="C2503" t="str">
            <v>UN</v>
          </cell>
          <cell r="D2503">
            <v>1</v>
          </cell>
          <cell r="E2503">
            <v>83.498800000000003</v>
          </cell>
          <cell r="F2503">
            <v>83.49</v>
          </cell>
        </row>
        <row r="2504">
          <cell r="A2504" t="str">
            <v>001.18.14820</v>
          </cell>
          <cell r="B2504" t="str">
            <v>Fornecimento e instalação de tee sanitário de ferro fundido tipo esgoto diam.100x100 mm</v>
          </cell>
          <cell r="C2504" t="str">
            <v>UN</v>
          </cell>
          <cell r="D2504">
            <v>1</v>
          </cell>
          <cell r="E2504">
            <v>64.459900000000005</v>
          </cell>
          <cell r="F2504">
            <v>64.45</v>
          </cell>
        </row>
        <row r="2505">
          <cell r="A2505" t="str">
            <v>001.18.14840</v>
          </cell>
          <cell r="B2505" t="str">
            <v>Fornecimento e instalação de tee sanitário de ferro fundido tipo esgoto diam. 75x100 mm</v>
          </cell>
          <cell r="C2505" t="str">
            <v>UN</v>
          </cell>
          <cell r="D2505">
            <v>1</v>
          </cell>
          <cell r="E2505">
            <v>53.167499999999997</v>
          </cell>
          <cell r="F2505">
            <v>53.16</v>
          </cell>
        </row>
        <row r="2506">
          <cell r="A2506" t="str">
            <v>001.18.14860</v>
          </cell>
          <cell r="B2506" t="str">
            <v>Fornecimento e instalação de tee sanitário de ferro fundido tipo esgoto diam. 50x100 mm</v>
          </cell>
          <cell r="C2506" t="str">
            <v>UN</v>
          </cell>
          <cell r="D2506">
            <v>1</v>
          </cell>
          <cell r="E2506">
            <v>51.602899999999998</v>
          </cell>
          <cell r="F2506">
            <v>51.6</v>
          </cell>
        </row>
        <row r="2507">
          <cell r="A2507" t="str">
            <v>001.18.14880</v>
          </cell>
          <cell r="B2507" t="str">
            <v>Fornecimento e instalação de tee sanitário de ferro fundido tipo esgoto diam. 75x75   mm</v>
          </cell>
          <cell r="C2507" t="str">
            <v>UN</v>
          </cell>
          <cell r="D2507">
            <v>1</v>
          </cell>
          <cell r="E2507">
            <v>47.917999999999999</v>
          </cell>
          <cell r="F2507">
            <v>47.91</v>
          </cell>
        </row>
        <row r="2508">
          <cell r="A2508" t="str">
            <v>001.18.14900</v>
          </cell>
          <cell r="B2508" t="str">
            <v>Fornecimento e instalação de tee sanitário de ferro fundido tipo esgoto diam. 75x50   mm</v>
          </cell>
          <cell r="C2508" t="str">
            <v>UN</v>
          </cell>
          <cell r="D2508">
            <v>1</v>
          </cell>
          <cell r="E2508">
            <v>40.425699999999999</v>
          </cell>
          <cell r="F2508">
            <v>40.42</v>
          </cell>
        </row>
        <row r="2509">
          <cell r="A2509" t="str">
            <v>001.18.14920</v>
          </cell>
          <cell r="B2509" t="str">
            <v>Fornecimento e instalação de tee sanitário de ferro fundido tipo esgoto diam. 50x50   mm</v>
          </cell>
          <cell r="C2509" t="str">
            <v>UN</v>
          </cell>
          <cell r="D2509">
            <v>1</v>
          </cell>
          <cell r="E2509">
            <v>32.525700000000001</v>
          </cell>
          <cell r="F2509">
            <v>32.520000000000003</v>
          </cell>
        </row>
        <row r="2510">
          <cell r="A2510" t="str">
            <v>001.18.14940</v>
          </cell>
          <cell r="B2510" t="str">
            <v>Fornecimento e instalação de curva 90º de pvc rígido cor branca  diam.100 mm</v>
          </cell>
          <cell r="C2510" t="str">
            <v>UN</v>
          </cell>
          <cell r="D2510">
            <v>1</v>
          </cell>
          <cell r="E2510">
            <v>21.766400000000001</v>
          </cell>
          <cell r="F2510">
            <v>21.76</v>
          </cell>
        </row>
        <row r="2511">
          <cell r="A2511" t="str">
            <v>001.18.14960</v>
          </cell>
          <cell r="B2511" t="str">
            <v>Fornecimento e instalação de curva 90º de pvc rígido cor branca  diam. 75 mm</v>
          </cell>
          <cell r="C2511" t="str">
            <v>UN</v>
          </cell>
          <cell r="D2511">
            <v>1</v>
          </cell>
          <cell r="E2511">
            <v>20.185099999999998</v>
          </cell>
          <cell r="F2511">
            <v>20.18</v>
          </cell>
        </row>
        <row r="2512">
          <cell r="A2512" t="str">
            <v>001.18.14980</v>
          </cell>
          <cell r="B2512" t="str">
            <v>Fornecimento e instalação de curva 90º de pvc rígido cor branca   diam. 50 mm</v>
          </cell>
          <cell r="C2512" t="str">
            <v>UN</v>
          </cell>
          <cell r="D2512">
            <v>1</v>
          </cell>
          <cell r="E2512">
            <v>6.7161</v>
          </cell>
          <cell r="F2512">
            <v>6.71</v>
          </cell>
        </row>
        <row r="2513">
          <cell r="A2513" t="str">
            <v>001.18.15000</v>
          </cell>
          <cell r="B2513" t="str">
            <v>Fornecimento e instalação de curva 90º de pvc rígido cor branca   diam. 150 mm</v>
          </cell>
          <cell r="C2513" t="str">
            <v>UN</v>
          </cell>
          <cell r="D2513">
            <v>1</v>
          </cell>
          <cell r="E2513">
            <v>52.871099999999998</v>
          </cell>
          <cell r="F2513">
            <v>52.87</v>
          </cell>
        </row>
        <row r="2514">
          <cell r="A2514" t="str">
            <v>001.18.15020</v>
          </cell>
          <cell r="B2514" t="str">
            <v>Fornecimento e instalação de curva 45º de pvc rígido cor branca   diam.100 mm</v>
          </cell>
          <cell r="C2514" t="str">
            <v>UN</v>
          </cell>
          <cell r="D2514">
            <v>1</v>
          </cell>
          <cell r="E2514">
            <v>17.2864</v>
          </cell>
          <cell r="F2514">
            <v>17.28</v>
          </cell>
        </row>
        <row r="2515">
          <cell r="A2515" t="str">
            <v>001.18.15040</v>
          </cell>
          <cell r="B2515" t="str">
            <v>Fornecimento e instalação de curva 45º de pvc rígido cor branca   diam. 75 mm</v>
          </cell>
          <cell r="C2515" t="str">
            <v>UN</v>
          </cell>
          <cell r="D2515">
            <v>1</v>
          </cell>
          <cell r="E2515">
            <v>14.7851</v>
          </cell>
          <cell r="F2515">
            <v>14.78</v>
          </cell>
        </row>
        <row r="2516">
          <cell r="A2516" t="str">
            <v>001.18.15060</v>
          </cell>
          <cell r="B2516" t="str">
            <v>Fornecimento e instalação de curva 45º de pvc rígido cor branca   diam. 50 mm</v>
          </cell>
          <cell r="C2516" t="str">
            <v>UN</v>
          </cell>
          <cell r="D2516">
            <v>1</v>
          </cell>
          <cell r="E2516">
            <v>7.8560999999999996</v>
          </cell>
          <cell r="F2516">
            <v>7.85</v>
          </cell>
        </row>
        <row r="2517">
          <cell r="A2517" t="str">
            <v>001.18.15080</v>
          </cell>
          <cell r="B2517" t="str">
            <v>Fornecimento e instalação de joelho 90º com anel de borracha, de pvc rígido cor branca   diam. 50 mm</v>
          </cell>
          <cell r="C2517" t="str">
            <v>UN</v>
          </cell>
          <cell r="D2517">
            <v>1</v>
          </cell>
          <cell r="E2517">
            <v>3.7461000000000002</v>
          </cell>
          <cell r="F2517">
            <v>3.74</v>
          </cell>
        </row>
        <row r="2518">
          <cell r="A2518" t="str">
            <v>001.18.15100</v>
          </cell>
          <cell r="B2518" t="str">
            <v>Fornecimento e instalação de capa de pvc rígido cor branca   diam.100 mm</v>
          </cell>
          <cell r="C2518" t="str">
            <v>UN</v>
          </cell>
          <cell r="D2518">
            <v>1</v>
          </cell>
          <cell r="E2518">
            <v>9.8910999999999998</v>
          </cell>
          <cell r="F2518">
            <v>9.89</v>
          </cell>
        </row>
        <row r="2519">
          <cell r="A2519" t="str">
            <v>001.18.15120</v>
          </cell>
          <cell r="B2519" t="str">
            <v>Fornecimento e instalação de capa de pvc rígido cor branca  diam. 75 mm</v>
          </cell>
          <cell r="C2519" t="str">
            <v>UN</v>
          </cell>
          <cell r="D2519">
            <v>1</v>
          </cell>
          <cell r="E2519">
            <v>7.6268000000000002</v>
          </cell>
          <cell r="F2519">
            <v>7.62</v>
          </cell>
        </row>
        <row r="2520">
          <cell r="A2520" t="str">
            <v>001.18.15140</v>
          </cell>
          <cell r="B2520" t="str">
            <v>Fornecimento e instalação de capa de pvc rígido cor branca   diam. 50 mm</v>
          </cell>
          <cell r="C2520" t="str">
            <v>UN</v>
          </cell>
          <cell r="D2520">
            <v>1</v>
          </cell>
          <cell r="E2520">
            <v>4.9226999999999999</v>
          </cell>
          <cell r="F2520">
            <v>4.92</v>
          </cell>
        </row>
        <row r="2521">
          <cell r="A2521" t="str">
            <v>001.18.15160</v>
          </cell>
          <cell r="B2521" t="str">
            <v>Fornecimento e instalação de joelho 45º de pvc rígido cor branca  diam.100 mm</v>
          </cell>
          <cell r="C2521" t="str">
            <v>UN</v>
          </cell>
          <cell r="D2521">
            <v>1</v>
          </cell>
          <cell r="E2521">
            <v>6.5864000000000003</v>
          </cell>
          <cell r="F2521">
            <v>6.58</v>
          </cell>
        </row>
        <row r="2522">
          <cell r="A2522" t="str">
            <v>001.18.15180</v>
          </cell>
          <cell r="B2522" t="str">
            <v>Fornecimento e instalação de joelho 45º de pvc rígido cor branca   diam. 75 mm</v>
          </cell>
          <cell r="C2522" t="str">
            <v>UN</v>
          </cell>
          <cell r="D2522">
            <v>1</v>
          </cell>
          <cell r="E2522">
            <v>5.1351000000000004</v>
          </cell>
          <cell r="F2522">
            <v>5.13</v>
          </cell>
        </row>
        <row r="2523">
          <cell r="A2523" t="str">
            <v>001.18.15200</v>
          </cell>
          <cell r="B2523" t="str">
            <v>Fornecimento e instalação de joelho 45º de pvc rígido cor branca   diam. 50 mm</v>
          </cell>
          <cell r="C2523" t="str">
            <v>UN</v>
          </cell>
          <cell r="D2523">
            <v>1</v>
          </cell>
          <cell r="E2523">
            <v>4.2161</v>
          </cell>
          <cell r="F2523">
            <v>4.21</v>
          </cell>
        </row>
        <row r="2524">
          <cell r="A2524" t="str">
            <v>001.18.15220</v>
          </cell>
          <cell r="B2524" t="str">
            <v>Fornecimento e instalação de junção invertida de pvc rígido branca para estoto primário diam. 50x50mm</v>
          </cell>
          <cell r="C2524" t="str">
            <v>UN</v>
          </cell>
          <cell r="D2524">
            <v>1</v>
          </cell>
          <cell r="E2524">
            <v>9.1685999999999996</v>
          </cell>
          <cell r="F2524">
            <v>9.16</v>
          </cell>
        </row>
        <row r="2525">
          <cell r="A2525" t="str">
            <v>001.18.15240</v>
          </cell>
          <cell r="B2525" t="str">
            <v>Fornecimento e instalação de junção dupla invertida de pvc rígido branca para esgoto primário diam. 100 x 50 mm</v>
          </cell>
          <cell r="C2525" t="str">
            <v>UN</v>
          </cell>
          <cell r="D2525">
            <v>1</v>
          </cell>
          <cell r="E2525">
            <v>13.478400000000001</v>
          </cell>
          <cell r="F2525">
            <v>13.47</v>
          </cell>
        </row>
        <row r="2526">
          <cell r="A2526" t="str">
            <v>001.18.15260</v>
          </cell>
          <cell r="B2526" t="str">
            <v>Fornecimento e instalação de junção simples de pvc rígido branca  diam. 100x100 mm</v>
          </cell>
          <cell r="C2526" t="str">
            <v>UN</v>
          </cell>
          <cell r="D2526">
            <v>1</v>
          </cell>
          <cell r="E2526">
            <v>12.238799999999999</v>
          </cell>
          <cell r="F2526">
            <v>12.23</v>
          </cell>
        </row>
        <row r="2527">
          <cell r="A2527" t="str">
            <v>001.18.15280</v>
          </cell>
          <cell r="B2527" t="str">
            <v>Fornecimento e instalação de junção simples de pvc rígido branca  diam. 100x75 mm</v>
          </cell>
          <cell r="C2527" t="str">
            <v>UN</v>
          </cell>
          <cell r="D2527">
            <v>1</v>
          </cell>
          <cell r="E2527">
            <v>11.598800000000001</v>
          </cell>
          <cell r="F2527">
            <v>11.59</v>
          </cell>
        </row>
        <row r="2528">
          <cell r="A2528" t="str">
            <v>001.18.15300</v>
          </cell>
          <cell r="B2528" t="str">
            <v>Fornecimento e instalação de junção simples de pvc rígido branca  diam. 100x50 mm</v>
          </cell>
          <cell r="C2528" t="str">
            <v>UN</v>
          </cell>
          <cell r="D2528">
            <v>1</v>
          </cell>
          <cell r="E2528">
            <v>9.9087999999999994</v>
          </cell>
          <cell r="F2528">
            <v>9.9</v>
          </cell>
        </row>
        <row r="2529">
          <cell r="A2529" t="str">
            <v>001.18.15320</v>
          </cell>
          <cell r="B2529" t="str">
            <v>Fornecimento e instalação de junção simples de pvc rígido branca  diam. 75x75 mm</v>
          </cell>
          <cell r="C2529" t="str">
            <v>UN</v>
          </cell>
          <cell r="D2529">
            <v>1</v>
          </cell>
          <cell r="E2529">
            <v>10.2576</v>
          </cell>
          <cell r="F2529">
            <v>10.25</v>
          </cell>
        </row>
        <row r="2530">
          <cell r="A2530" t="str">
            <v>001.18.15340</v>
          </cell>
          <cell r="B2530" t="str">
            <v>Fornecimento e instalação de junção simples de pvc rígido branca  diam. 75x50 mm</v>
          </cell>
          <cell r="C2530" t="str">
            <v>UN</v>
          </cell>
          <cell r="D2530">
            <v>1</v>
          </cell>
          <cell r="E2530">
            <v>8.3376000000000001</v>
          </cell>
          <cell r="F2530">
            <v>8.33</v>
          </cell>
        </row>
        <row r="2531">
          <cell r="A2531" t="str">
            <v>001.18.15360</v>
          </cell>
          <cell r="B2531" t="str">
            <v>Fornecimento e instalação de junção simples de pvc rígido branca  diam. 50x50 mm</v>
          </cell>
          <cell r="C2531" t="str">
            <v>UN</v>
          </cell>
          <cell r="D2531">
            <v>1</v>
          </cell>
          <cell r="E2531">
            <v>6.0385999999999997</v>
          </cell>
          <cell r="F2531">
            <v>6.03</v>
          </cell>
        </row>
        <row r="2532">
          <cell r="A2532" t="str">
            <v>001.18.15380</v>
          </cell>
          <cell r="B2532" t="str">
            <v>Fornecimento e instalação de joelho 90º de pvc rígido branco  diam.75 mm</v>
          </cell>
          <cell r="C2532" t="str">
            <v>UN</v>
          </cell>
          <cell r="D2532">
            <v>1</v>
          </cell>
          <cell r="E2532">
            <v>6.4351000000000003</v>
          </cell>
          <cell r="F2532">
            <v>6.43</v>
          </cell>
        </row>
        <row r="2533">
          <cell r="A2533" t="str">
            <v>001.18.15400</v>
          </cell>
          <cell r="B2533" t="str">
            <v>Fornecimento e instalação de joelho 90º de pvc rígido branco  diam.50 mm</v>
          </cell>
          <cell r="C2533" t="str">
            <v>UN</v>
          </cell>
          <cell r="D2533">
            <v>1</v>
          </cell>
          <cell r="E2533">
            <v>4.9961000000000002</v>
          </cell>
          <cell r="F2533">
            <v>4.99</v>
          </cell>
        </row>
        <row r="2534">
          <cell r="A2534" t="str">
            <v>001.18.15420</v>
          </cell>
          <cell r="B2534" t="str">
            <v>Fornecimento e instalação de joelho 90º de pvc rígido branco  diam.100 mm</v>
          </cell>
          <cell r="C2534" t="str">
            <v>UN</v>
          </cell>
          <cell r="D2534">
            <v>1</v>
          </cell>
          <cell r="E2534">
            <v>35.368400000000001</v>
          </cell>
          <cell r="F2534">
            <v>35.36</v>
          </cell>
        </row>
        <row r="2535">
          <cell r="A2535" t="str">
            <v>001.18.15440</v>
          </cell>
          <cell r="B2535" t="str">
            <v>Fornecimento e instalação de joelho 90º curto com visita pvc branco para esgoto primário diam.100x75 mm</v>
          </cell>
          <cell r="C2535" t="str">
            <v>UN</v>
          </cell>
          <cell r="D2535">
            <v>1</v>
          </cell>
          <cell r="E2535">
            <v>11.756399999999999</v>
          </cell>
          <cell r="F2535">
            <v>11.75</v>
          </cell>
        </row>
        <row r="2536">
          <cell r="A2536" t="str">
            <v>001.18.15460</v>
          </cell>
          <cell r="B2536" t="str">
            <v>Fornecimento e instalação de joelho 90º curto com visita pvc branco para esgoto primário diam.100x50 mm</v>
          </cell>
          <cell r="C2536" t="str">
            <v>UN</v>
          </cell>
          <cell r="D2536">
            <v>1</v>
          </cell>
          <cell r="E2536">
            <v>10.2851</v>
          </cell>
          <cell r="F2536">
            <v>10.28</v>
          </cell>
        </row>
        <row r="2537">
          <cell r="A2537" t="str">
            <v>001.18.15480</v>
          </cell>
          <cell r="B2537" t="str">
            <v>Fornecimento e instalação de joelho 90º curto com visita pvc branco para esgoto primário diam. 75x50 mm</v>
          </cell>
          <cell r="C2537" t="str">
            <v>UN</v>
          </cell>
          <cell r="D2537">
            <v>1</v>
          </cell>
          <cell r="E2537">
            <v>7.3661000000000003</v>
          </cell>
          <cell r="F2537">
            <v>7.36</v>
          </cell>
        </row>
        <row r="2538">
          <cell r="A2538" t="str">
            <v>001.18.15500</v>
          </cell>
          <cell r="B2538" t="str">
            <v>Fornecimento e instalação de tee sanitário curto com visita pvc branco  diam.100x100 mm</v>
          </cell>
          <cell r="C2538" t="str">
            <v>UN</v>
          </cell>
          <cell r="D2538">
            <v>1</v>
          </cell>
          <cell r="E2538">
            <v>10.3588</v>
          </cell>
          <cell r="F2538">
            <v>10.35</v>
          </cell>
        </row>
        <row r="2539">
          <cell r="A2539" t="str">
            <v>001.18.15520</v>
          </cell>
          <cell r="B2539" t="str">
            <v>Fornecimento e instalação de tee sanitário curto com visita pvc branco  diam. 100x75 mm</v>
          </cell>
          <cell r="C2539" t="str">
            <v>UN</v>
          </cell>
          <cell r="D2539">
            <v>1</v>
          </cell>
          <cell r="E2539">
            <v>14.658799999999999</v>
          </cell>
          <cell r="F2539">
            <v>14.65</v>
          </cell>
        </row>
        <row r="2540">
          <cell r="A2540" t="str">
            <v>001.18.15540</v>
          </cell>
          <cell r="B2540" t="str">
            <v>Fornecimento e instalação de tee sanitário curto com visita pvc branco  diam. 100x50 mm</v>
          </cell>
          <cell r="C2540" t="str">
            <v>UN</v>
          </cell>
          <cell r="D2540">
            <v>1</v>
          </cell>
          <cell r="E2540">
            <v>9.9588999999999999</v>
          </cell>
          <cell r="F2540">
            <v>9.9499999999999993</v>
          </cell>
        </row>
        <row r="2541">
          <cell r="A2541" t="str">
            <v>001.18.15560</v>
          </cell>
          <cell r="B2541" t="str">
            <v>Fornecimento e instalação de tee sanitário curto com visita pvc branco  diam. 75x75 mm</v>
          </cell>
          <cell r="C2541" t="str">
            <v>UN</v>
          </cell>
          <cell r="D2541">
            <v>1</v>
          </cell>
          <cell r="E2541">
            <v>8.4876000000000005</v>
          </cell>
          <cell r="F2541">
            <v>8.48</v>
          </cell>
        </row>
        <row r="2542">
          <cell r="A2542" t="str">
            <v>001.18.15580</v>
          </cell>
          <cell r="B2542" t="str">
            <v>Fornecimento e instalação de tee sanitário curto com visita pvc branco  diam. 75x50 mm</v>
          </cell>
          <cell r="C2542" t="str">
            <v>UN</v>
          </cell>
          <cell r="D2542">
            <v>1</v>
          </cell>
          <cell r="E2542">
            <v>7.9775999999999998</v>
          </cell>
          <cell r="F2542">
            <v>7.97</v>
          </cell>
        </row>
        <row r="2543">
          <cell r="A2543" t="str">
            <v>001.18.15600</v>
          </cell>
          <cell r="B2543" t="str">
            <v>Fornecimento e instalação de tee sanitário curto com visita pvc branco  diam. 50x50 mm</v>
          </cell>
          <cell r="C2543" t="str">
            <v>UN</v>
          </cell>
          <cell r="D2543">
            <v>1</v>
          </cell>
          <cell r="E2543">
            <v>5.6685999999999996</v>
          </cell>
          <cell r="F2543">
            <v>5.66</v>
          </cell>
        </row>
        <row r="2544">
          <cell r="A2544" t="str">
            <v>001.18.15620</v>
          </cell>
          <cell r="B2544" t="str">
            <v>Fornecimento e instalação de tee sanitário curto com visita pvc branco para esgoto primário diam.150mm</v>
          </cell>
          <cell r="C2544" t="str">
            <v>UN</v>
          </cell>
          <cell r="D2544">
            <v>1</v>
          </cell>
          <cell r="E2544">
            <v>27.0684</v>
          </cell>
          <cell r="F2544">
            <v>27.06</v>
          </cell>
        </row>
        <row r="2545">
          <cell r="A2545" t="str">
            <v>001.18.15640</v>
          </cell>
          <cell r="B2545" t="str">
            <v>Fornecimento e instalação de ligação para saída de vaso sanitário pvc branco  diam.100 mm</v>
          </cell>
          <cell r="C2545" t="str">
            <v>UN</v>
          </cell>
          <cell r="D2545">
            <v>1</v>
          </cell>
          <cell r="E2545">
            <v>21.4711</v>
          </cell>
          <cell r="F2545">
            <v>21.47</v>
          </cell>
        </row>
        <row r="2546">
          <cell r="A2546" t="str">
            <v>001.18.15660</v>
          </cell>
          <cell r="B2546" t="str">
            <v>Fornecimento e instalação de luva simpels pvc branco  diam.100 mm</v>
          </cell>
          <cell r="C2546" t="str">
            <v>UN</v>
          </cell>
          <cell r="D2546">
            <v>1</v>
          </cell>
          <cell r="E2546">
            <v>6.1264000000000003</v>
          </cell>
          <cell r="F2546">
            <v>6.12</v>
          </cell>
        </row>
        <row r="2547">
          <cell r="A2547" t="str">
            <v>001.18.15680</v>
          </cell>
          <cell r="B2547" t="str">
            <v>Fornecimento e instalação de luva simpels pvc branco  diam.75 mm</v>
          </cell>
          <cell r="C2547" t="str">
            <v>UN</v>
          </cell>
          <cell r="D2547">
            <v>1</v>
          </cell>
          <cell r="E2547">
            <v>5.6951000000000001</v>
          </cell>
          <cell r="F2547">
            <v>5.69</v>
          </cell>
        </row>
        <row r="2548">
          <cell r="A2548" t="str">
            <v>001.18.15700</v>
          </cell>
          <cell r="B2548" t="str">
            <v>Fornecimento e instalação de luva simpels pvc branco  diam. 50 mm</v>
          </cell>
          <cell r="C2548" t="str">
            <v>UN</v>
          </cell>
          <cell r="D2548">
            <v>1</v>
          </cell>
          <cell r="E2548">
            <v>5.3060999999999998</v>
          </cell>
          <cell r="F2548">
            <v>5.3</v>
          </cell>
        </row>
        <row r="2549">
          <cell r="A2549" t="str">
            <v>001.18.15720</v>
          </cell>
          <cell r="B2549" t="str">
            <v>Fornecimento e instalação de luva simpels pvc branco  diam.150 mm</v>
          </cell>
          <cell r="C2549" t="str">
            <v>UN</v>
          </cell>
          <cell r="D2549">
            <v>1</v>
          </cell>
          <cell r="E2549">
            <v>5.1184000000000003</v>
          </cell>
          <cell r="F2549">
            <v>5.1100000000000003</v>
          </cell>
        </row>
        <row r="2550">
          <cell r="A2550" t="str">
            <v>001.18.15740</v>
          </cell>
          <cell r="B2550" t="str">
            <v>Fornecimento e instalação de luva dupla pvc branco  diam.100 mm</v>
          </cell>
          <cell r="C2550" t="str">
            <v>UN</v>
          </cell>
          <cell r="D2550">
            <v>1</v>
          </cell>
          <cell r="E2550">
            <v>6.4363999999999999</v>
          </cell>
          <cell r="F2550">
            <v>6.43</v>
          </cell>
        </row>
        <row r="2551">
          <cell r="A2551" t="str">
            <v>001.18.15760</v>
          </cell>
          <cell r="B2551" t="str">
            <v>Fornecimento e instalação de luva dupla pvc branco  diam.50 mm</v>
          </cell>
          <cell r="C2551" t="str">
            <v>UN</v>
          </cell>
          <cell r="D2551">
            <v>1</v>
          </cell>
          <cell r="E2551">
            <v>3.7061000000000002</v>
          </cell>
          <cell r="F2551">
            <v>3.7</v>
          </cell>
        </row>
        <row r="2552">
          <cell r="A2552" t="str">
            <v>001.18.15780</v>
          </cell>
          <cell r="B2552" t="str">
            <v>Fornecimento e instalação de luva dupla pvc branco  diam.75 mm</v>
          </cell>
          <cell r="C2552" t="str">
            <v>UN</v>
          </cell>
          <cell r="D2552">
            <v>1</v>
          </cell>
          <cell r="E2552">
            <v>5.2150999999999996</v>
          </cell>
          <cell r="F2552">
            <v>5.21</v>
          </cell>
        </row>
        <row r="2553">
          <cell r="A2553" t="str">
            <v>001.18.15800</v>
          </cell>
          <cell r="B2553" t="str">
            <v>Fornecimento e instalação de luva dupla pvc branco  diam.150 mm</v>
          </cell>
          <cell r="C2553" t="str">
            <v>UN</v>
          </cell>
          <cell r="D2553">
            <v>1</v>
          </cell>
          <cell r="E2553">
            <v>5.1184000000000003</v>
          </cell>
          <cell r="F2553">
            <v>5.1100000000000003</v>
          </cell>
        </row>
        <row r="2554">
          <cell r="A2554" t="str">
            <v>001.18.15820</v>
          </cell>
          <cell r="B2554" t="str">
            <v>Fornecimento e instalação de luva de correr pvc branco  diam.100 mm</v>
          </cell>
          <cell r="C2554" t="str">
            <v>UN</v>
          </cell>
          <cell r="D2554">
            <v>1</v>
          </cell>
          <cell r="E2554">
            <v>5.1184000000000003</v>
          </cell>
          <cell r="F2554">
            <v>5.1100000000000003</v>
          </cell>
        </row>
        <row r="2555">
          <cell r="A2555" t="str">
            <v>001.18.15840</v>
          </cell>
          <cell r="B2555" t="str">
            <v>Fornecimento e instalação de luva de correr pvc branco  diam. 75 mm</v>
          </cell>
          <cell r="C2555" t="str">
            <v>UN</v>
          </cell>
          <cell r="D2555">
            <v>1</v>
          </cell>
          <cell r="E2555">
            <v>8.6350999999999996</v>
          </cell>
          <cell r="F2555">
            <v>8.6300000000000008</v>
          </cell>
        </row>
        <row r="2556">
          <cell r="A2556" t="str">
            <v>001.18.15860</v>
          </cell>
          <cell r="B2556" t="str">
            <v>Fornecimento e instalação de luva de correr pvc branco  diam. 50 mm</v>
          </cell>
          <cell r="C2556" t="str">
            <v>UN</v>
          </cell>
          <cell r="D2556">
            <v>1</v>
          </cell>
          <cell r="E2556">
            <v>6.8160999999999996</v>
          </cell>
          <cell r="F2556">
            <v>6.81</v>
          </cell>
        </row>
        <row r="2557">
          <cell r="A2557" t="str">
            <v>001.18.15880</v>
          </cell>
          <cell r="B2557" t="str">
            <v>Fornecimento e instalação de plug pvc diam. 100 mm</v>
          </cell>
          <cell r="C2557" t="str">
            <v>UN</v>
          </cell>
          <cell r="D2557">
            <v>1</v>
          </cell>
          <cell r="E2557">
            <v>5.3211000000000004</v>
          </cell>
          <cell r="F2557">
            <v>5.32</v>
          </cell>
        </row>
        <row r="2558">
          <cell r="A2558" t="str">
            <v>001.18.15900</v>
          </cell>
          <cell r="B2558" t="str">
            <v>Fornecimento e instalação de plug de pvc diam.75 mm</v>
          </cell>
          <cell r="C2558" t="str">
            <v>UN</v>
          </cell>
          <cell r="D2558">
            <v>1</v>
          </cell>
          <cell r="E2558">
            <v>4.1668000000000003</v>
          </cell>
          <cell r="F2558">
            <v>4.16</v>
          </cell>
        </row>
        <row r="2559">
          <cell r="A2559" t="str">
            <v>001.18.15920</v>
          </cell>
          <cell r="B2559" t="str">
            <v>Fornecimento e instalação de plug de pvc branco diam. 50 mm</v>
          </cell>
          <cell r="C2559" t="str">
            <v>UN</v>
          </cell>
          <cell r="D2559">
            <v>1</v>
          </cell>
          <cell r="E2559">
            <v>2.8127</v>
          </cell>
          <cell r="F2559">
            <v>2.81</v>
          </cell>
        </row>
        <row r="2560">
          <cell r="A2560" t="str">
            <v>001.18.15940</v>
          </cell>
          <cell r="B2560" t="str">
            <v>Fornecimento e instalação de redução excêntrica pvc branco  diam.100x75 mm</v>
          </cell>
          <cell r="C2560" t="str">
            <v>UN</v>
          </cell>
          <cell r="D2560">
            <v>1</v>
          </cell>
          <cell r="E2560">
            <v>7.7763999999999998</v>
          </cell>
          <cell r="F2560">
            <v>7.77</v>
          </cell>
        </row>
        <row r="2561">
          <cell r="A2561" t="str">
            <v>001.18.15960</v>
          </cell>
          <cell r="B2561" t="str">
            <v>Fornecimento e instalação de redução excêntrica pvc branco  diam.100x50 mm</v>
          </cell>
          <cell r="C2561" t="str">
            <v>UN</v>
          </cell>
          <cell r="D2561">
            <v>1</v>
          </cell>
          <cell r="E2561">
            <v>6.3851000000000004</v>
          </cell>
          <cell r="F2561">
            <v>6.38</v>
          </cell>
        </row>
        <row r="2562">
          <cell r="A2562" t="str">
            <v>001.18.15980</v>
          </cell>
          <cell r="B2562" t="str">
            <v>Fornecimento e instalação de redução excêntrica pvc branco  diam.75x50 mm</v>
          </cell>
          <cell r="C2562" t="str">
            <v>UN</v>
          </cell>
          <cell r="D2562">
            <v>1</v>
          </cell>
          <cell r="E2562">
            <v>5.3060999999999998</v>
          </cell>
          <cell r="F2562">
            <v>5.3</v>
          </cell>
        </row>
        <row r="2563">
          <cell r="A2563" t="str">
            <v>001.18.16000</v>
          </cell>
          <cell r="B2563" t="str">
            <v>Fornecimento e instalação de vedação de saída de vaso sanitário pvc branco  diam.100 mm</v>
          </cell>
          <cell r="C2563" t="str">
            <v>UN</v>
          </cell>
          <cell r="D2563">
            <v>1</v>
          </cell>
          <cell r="E2563">
            <v>5.6974</v>
          </cell>
          <cell r="F2563">
            <v>5.69</v>
          </cell>
        </row>
        <row r="2564">
          <cell r="A2564" t="str">
            <v>001.18.16020</v>
          </cell>
          <cell r="B2564" t="str">
            <v>Fornecimento e instalação de terminal de ventilação pvc branco  diam.50 mm</v>
          </cell>
          <cell r="C2564" t="str">
            <v>UN</v>
          </cell>
          <cell r="D2564">
            <v>1</v>
          </cell>
          <cell r="E2564">
            <v>7.2061000000000002</v>
          </cell>
          <cell r="F2564">
            <v>7.2</v>
          </cell>
        </row>
        <row r="2565">
          <cell r="A2565" t="str">
            <v>001.18.16040</v>
          </cell>
          <cell r="B2565" t="str">
            <v>Fornecimento e instalação de curva 90º de pvc rígido cor branca diam.40 mm</v>
          </cell>
          <cell r="C2565" t="str">
            <v>UN</v>
          </cell>
          <cell r="D2565">
            <v>1</v>
          </cell>
          <cell r="E2565">
            <v>4.5160999999999998</v>
          </cell>
          <cell r="F2565">
            <v>4.51</v>
          </cell>
        </row>
        <row r="2566">
          <cell r="A2566" t="str">
            <v>001.18.16060</v>
          </cell>
          <cell r="B2566" t="str">
            <v>Fornecimento e instalação de curva 45º de pvc rígido cor branca  diam.40 mm</v>
          </cell>
          <cell r="C2566" t="str">
            <v>UN</v>
          </cell>
          <cell r="D2566">
            <v>1</v>
          </cell>
          <cell r="E2566">
            <v>4.5160999999999998</v>
          </cell>
          <cell r="F2566">
            <v>4.51</v>
          </cell>
        </row>
        <row r="2567">
          <cell r="A2567" t="str">
            <v>001.18.16080</v>
          </cell>
          <cell r="B2567" t="str">
            <v>Fornecimento e instalação de joelho 90º pvc rígido cor branca  diam.40 mm</v>
          </cell>
          <cell r="C2567" t="str">
            <v>UN</v>
          </cell>
          <cell r="D2567">
            <v>1</v>
          </cell>
          <cell r="E2567">
            <v>4.3560999999999996</v>
          </cell>
          <cell r="F2567">
            <v>4.3499999999999996</v>
          </cell>
        </row>
        <row r="2568">
          <cell r="A2568" t="str">
            <v>001.18.16100</v>
          </cell>
          <cell r="B2568" t="str">
            <v>Fornecimento e instalação de joelho 45º pvc rígido cor branca  diam.40 mm</v>
          </cell>
          <cell r="C2568" t="str">
            <v>UN</v>
          </cell>
          <cell r="D2568">
            <v>1</v>
          </cell>
          <cell r="E2568">
            <v>4.5660999999999996</v>
          </cell>
          <cell r="F2568">
            <v>4.5599999999999996</v>
          </cell>
        </row>
        <row r="2569">
          <cell r="A2569" t="str">
            <v>001.18.16120</v>
          </cell>
          <cell r="B2569" t="str">
            <v>Fornecimento e instalação de tee 90º pvc rígido cor branca diam.40 mm</v>
          </cell>
          <cell r="C2569" t="str">
            <v>UN</v>
          </cell>
          <cell r="D2569">
            <v>1</v>
          </cell>
          <cell r="E2569">
            <v>4.1685999999999996</v>
          </cell>
          <cell r="F2569">
            <v>4.16</v>
          </cell>
        </row>
        <row r="2570">
          <cell r="A2570" t="str">
            <v>001.18.16140</v>
          </cell>
          <cell r="B2570" t="str">
            <v>Fornecimento e instalação de junção 45º pvc rígido cor branca  diam.40 mm</v>
          </cell>
          <cell r="C2570" t="str">
            <v>UN</v>
          </cell>
          <cell r="D2570">
            <v>1</v>
          </cell>
          <cell r="E2570">
            <v>4.1685999999999996</v>
          </cell>
          <cell r="F2570">
            <v>4.16</v>
          </cell>
        </row>
        <row r="2571">
          <cell r="A2571" t="str">
            <v>001.18.16160</v>
          </cell>
          <cell r="B2571" t="str">
            <v>Fornecimento e instalação de bucha de redução pvc rígido cor branca para esgoto secundário diam.50 mm x 40 mm</v>
          </cell>
          <cell r="C2571" t="str">
            <v>UN</v>
          </cell>
          <cell r="D2571">
            <v>1</v>
          </cell>
          <cell r="E2571">
            <v>3.7961</v>
          </cell>
          <cell r="F2571">
            <v>3.79</v>
          </cell>
        </row>
        <row r="2572">
          <cell r="A2572" t="str">
            <v>001.18.16180</v>
          </cell>
          <cell r="B2572" t="str">
            <v>Fornecimento e instalação de joelho 90º soldável e com rosca cor branca para esgoto secundário diam.40 mm x 1.1/4 pol</v>
          </cell>
          <cell r="C2572" t="str">
            <v>UN</v>
          </cell>
          <cell r="D2572">
            <v>1</v>
          </cell>
          <cell r="E2572">
            <v>4.7150999999999996</v>
          </cell>
          <cell r="F2572">
            <v>4.71</v>
          </cell>
        </row>
        <row r="2573">
          <cell r="A2573" t="str">
            <v>001.18.16200</v>
          </cell>
          <cell r="B2573" t="str">
            <v>Fornecimento e instalação de joelho 90º soldável e com rosca cor branca para esgoto sedundário diam.40 mm x 1 pol</v>
          </cell>
          <cell r="C2573" t="str">
            <v>UN</v>
          </cell>
          <cell r="D2573">
            <v>1</v>
          </cell>
          <cell r="E2573">
            <v>5.4250999999999996</v>
          </cell>
          <cell r="F2573">
            <v>5.42</v>
          </cell>
        </row>
        <row r="2574">
          <cell r="A2574" t="str">
            <v>001.18.16220</v>
          </cell>
          <cell r="B2574" t="str">
            <v>Fornecimento e instalação de adaptador para sifão soldável pvc rígido cor branca para esgoto secundário diam.1.1/4 x 40 mm</v>
          </cell>
          <cell r="C2574" t="str">
            <v>UN</v>
          </cell>
          <cell r="D2574">
            <v>1</v>
          </cell>
          <cell r="E2574">
            <v>2.5573999999999999</v>
          </cell>
          <cell r="F2574">
            <v>2.5499999999999998</v>
          </cell>
        </row>
        <row r="2575">
          <cell r="A2575" t="str">
            <v>001.18.16240</v>
          </cell>
          <cell r="B2575" t="str">
            <v>Fornecimento e instalação de adaptador para junta elástica para sifão metálico pvc rígido cor branca para esgoto secundário diam.1 1/2 x 40 mm</v>
          </cell>
          <cell r="C2575" t="str">
            <v>UN</v>
          </cell>
          <cell r="D2575">
            <v>1</v>
          </cell>
          <cell r="E2575">
            <v>3.7810999999999999</v>
          </cell>
          <cell r="F2575">
            <v>3.78</v>
          </cell>
        </row>
        <row r="2576">
          <cell r="A2576" t="str">
            <v>001.18.16260</v>
          </cell>
          <cell r="B2576" t="str">
            <v>Fornecimento e instalação de luva pvc rígido cor branca para estogo secundário diam.40 mm</v>
          </cell>
          <cell r="C2576" t="str">
            <v>UN</v>
          </cell>
          <cell r="D2576">
            <v>1</v>
          </cell>
          <cell r="E2576">
            <v>4.1851000000000003</v>
          </cell>
          <cell r="F2576">
            <v>4.18</v>
          </cell>
        </row>
        <row r="2577">
          <cell r="A2577" t="str">
            <v>001.18.16280</v>
          </cell>
          <cell r="B2577" t="str">
            <v>Fornecimento e instalação de caixa sifonada de de pvc rígido branco para esgoto secundário tigre com saída de 50 mm e grelha quadrada simples n.101 150x150x50 mm</v>
          </cell>
          <cell r="C2577" t="str">
            <v>UN</v>
          </cell>
          <cell r="D2577">
            <v>1</v>
          </cell>
          <cell r="E2577">
            <v>19.846599999999999</v>
          </cell>
          <cell r="F2577">
            <v>19.84</v>
          </cell>
        </row>
        <row r="2578">
          <cell r="A2578" t="str">
            <v>001.18.16300</v>
          </cell>
          <cell r="B2578" t="str">
            <v>Fornecimento e instalação de caixa sifonada de de pvc rígido branco para esgoto secundário tigre com grelha quadrada e porta grelha cromados n.103 150x150x50 mm</v>
          </cell>
          <cell r="C2578" t="str">
            <v>UN</v>
          </cell>
          <cell r="D2578">
            <v>1</v>
          </cell>
          <cell r="E2578">
            <v>19.846599999999999</v>
          </cell>
          <cell r="F2578">
            <v>19.84</v>
          </cell>
        </row>
        <row r="2579">
          <cell r="A2579" t="str">
            <v>001.18.16320</v>
          </cell>
          <cell r="B2579" t="str">
            <v>Fornecimento e instalação de caixa sifonada de de pvc rígido branco para esgoto secundário tigre com grelha quadrada cromada e porta grelha cinza n.105 150x150x50 mm</v>
          </cell>
          <cell r="C2579" t="str">
            <v>UN</v>
          </cell>
          <cell r="D2579">
            <v>1</v>
          </cell>
          <cell r="E2579">
            <v>19.846599999999999</v>
          </cell>
          <cell r="F2579">
            <v>19.84</v>
          </cell>
        </row>
        <row r="2580">
          <cell r="A2580" t="str">
            <v>001.18.16340</v>
          </cell>
          <cell r="B2580" t="str">
            <v>Fornecimento e instalação de caixa sifonada de de pvc rígido branco para esgoto secundário tigre com grelha redonda simples n.102 150x150x50 mm</v>
          </cell>
          <cell r="C2580" t="str">
            <v>UN</v>
          </cell>
          <cell r="D2580">
            <v>1</v>
          </cell>
          <cell r="E2580">
            <v>18.8566</v>
          </cell>
          <cell r="F2580">
            <v>18.850000000000001</v>
          </cell>
        </row>
        <row r="2581">
          <cell r="A2581" t="str">
            <v>001.18.16360</v>
          </cell>
          <cell r="B2581" t="str">
            <v>Fornecimento e instalação de caixa sifonada de de pvc rígido branco para esgoto secundário tigre com grelha redonda cromada e porta grelha cromados n.104 150x150x50 mm</v>
          </cell>
          <cell r="C2581" t="str">
            <v>UN</v>
          </cell>
          <cell r="D2581">
            <v>1</v>
          </cell>
          <cell r="E2581">
            <v>18.8566</v>
          </cell>
          <cell r="F2581">
            <v>18.850000000000001</v>
          </cell>
        </row>
        <row r="2582">
          <cell r="A2582" t="str">
            <v>001.18.16380</v>
          </cell>
          <cell r="B2582" t="str">
            <v>Fornecimento e instalação de caixa sifonada de de pvc rígido branco para esgoto secundário tigre com grelha redonda cromada e porta grelha cromados n.106 150x150x50 mm</v>
          </cell>
          <cell r="C2582" t="str">
            <v>UN</v>
          </cell>
          <cell r="D2582">
            <v>1</v>
          </cell>
          <cell r="E2582">
            <v>18.8566</v>
          </cell>
          <cell r="F2582">
            <v>18.850000000000001</v>
          </cell>
        </row>
        <row r="2583">
          <cell r="A2583" t="str">
            <v>001.18.16400</v>
          </cell>
          <cell r="B2583" t="str">
            <v>Fornecimento e instalações de caixa sifonada de de pvc rígido branco para esgoto secundário tigre com grelha redonda cromada e porta grelha cromados n.104 150x185x75 mm</v>
          </cell>
          <cell r="C2583" t="str">
            <v>UN</v>
          </cell>
          <cell r="D2583">
            <v>1</v>
          </cell>
          <cell r="E2583">
            <v>19.776599999999998</v>
          </cell>
          <cell r="F2583">
            <v>19.77</v>
          </cell>
        </row>
        <row r="2584">
          <cell r="A2584" t="str">
            <v>001.18.16420</v>
          </cell>
          <cell r="B2584" t="str">
            <v>Fornecimento e instalação de caixa sifonada de de pvc rígido branco para esgoto secundário tigre com saída de 40 mm e uma só entrada com grelha redonda simples n.31 100x100x40 mm</v>
          </cell>
          <cell r="C2584" t="str">
            <v>UN</v>
          </cell>
          <cell r="D2584">
            <v>1</v>
          </cell>
          <cell r="E2584">
            <v>14.3066</v>
          </cell>
          <cell r="F2584">
            <v>14.3</v>
          </cell>
        </row>
        <row r="2585">
          <cell r="A2585" t="str">
            <v>001.18.16440</v>
          </cell>
          <cell r="B2585" t="str">
            <v>Fornecimento e instalação de caixa sifonada de de pvc rígido branco para esgoto secundário tigre com grelha redonda e porta grelha cromados n.34 100x100x40 mm</v>
          </cell>
          <cell r="C2585" t="str">
            <v>UN</v>
          </cell>
          <cell r="D2585">
            <v>1</v>
          </cell>
          <cell r="E2585">
            <v>14.3066</v>
          </cell>
          <cell r="F2585">
            <v>14.3</v>
          </cell>
        </row>
        <row r="2586">
          <cell r="A2586" t="str">
            <v>001.18.16460</v>
          </cell>
          <cell r="B2586" t="str">
            <v>Fornecimento e instalação de caixa sifonada de de pvc rígido branco para esgoto secundário tigre com grelha redonda e porta grelha cromados n.64 100x100x40 mm</v>
          </cell>
          <cell r="C2586" t="str">
            <v>UN</v>
          </cell>
          <cell r="D2586">
            <v>1</v>
          </cell>
          <cell r="E2586">
            <v>16.236599999999999</v>
          </cell>
          <cell r="F2586">
            <v>16.23</v>
          </cell>
        </row>
        <row r="2587">
          <cell r="A2587" t="str">
            <v>001.18.16480</v>
          </cell>
          <cell r="B2587" t="str">
            <v>Fornecimento e instalação de caixa  seca de pvc rígido branco e cinza p/ esgoto secundário de altura regulável para cozinha, box, terraço redonda c/grelha simples n 142 100x100x40 mm</v>
          </cell>
          <cell r="C2587" t="str">
            <v>UN</v>
          </cell>
          <cell r="D2587">
            <v>1</v>
          </cell>
          <cell r="E2587">
            <v>20.156600000000001</v>
          </cell>
          <cell r="F2587">
            <v>20.149999999999999</v>
          </cell>
        </row>
        <row r="2588">
          <cell r="A2588" t="str">
            <v>001.18.16500</v>
          </cell>
          <cell r="B2588" t="str">
            <v>Fornecimento e instalação de caixa seca de pvc rígido branco e cinza p/ esgoto secundário de altura regulável para cozinha, box, terraço redonda c/grelha e porta grelha cromados n 144 100x100x40 mm</v>
          </cell>
          <cell r="C2588" t="str">
            <v>UN</v>
          </cell>
          <cell r="D2588">
            <v>1</v>
          </cell>
          <cell r="E2588">
            <v>16.236599999999999</v>
          </cell>
          <cell r="F2588">
            <v>16.23</v>
          </cell>
        </row>
        <row r="2589">
          <cell r="A2589" t="str">
            <v>001.18.16520</v>
          </cell>
          <cell r="B2589" t="str">
            <v>Fornecimento e instalação de caixa seca de pvc rígido branco e cinza p/ esgoto secundário de altura regulável para cozinha, box, terraço redonda c/grelha cromada e porta grelha cinza n.146 100x100x40 mm</v>
          </cell>
          <cell r="C2589" t="str">
            <v>UN</v>
          </cell>
          <cell r="D2589">
            <v>1</v>
          </cell>
          <cell r="E2589">
            <v>16.236599999999999</v>
          </cell>
          <cell r="F2589">
            <v>16.23</v>
          </cell>
        </row>
        <row r="2590">
          <cell r="A2590" t="str">
            <v>001.18.16540</v>
          </cell>
          <cell r="B2590" t="str">
            <v>Fornecimento e instalação de ralo seco pvc branco e cinza rígido p/ esgoto secundário,para terraço, quadrado c/grelha simples n 211 100x53x40 mm</v>
          </cell>
          <cell r="C2590" t="str">
            <v>UN</v>
          </cell>
          <cell r="D2590">
            <v>1</v>
          </cell>
          <cell r="E2590">
            <v>12.5166</v>
          </cell>
          <cell r="F2590">
            <v>12.51</v>
          </cell>
        </row>
        <row r="2591">
          <cell r="A2591" t="str">
            <v>001.18.16560</v>
          </cell>
          <cell r="B2591" t="str">
            <v>Fornecimento e instalação de ralo seco pvc branco e cinza rígido p/ esgoto secundário,para terraço, quadrado c/grelha cromada n 215 100x53x40 mm</v>
          </cell>
          <cell r="C2591" t="str">
            <v>UN</v>
          </cell>
          <cell r="D2591">
            <v>1</v>
          </cell>
          <cell r="E2591">
            <v>12.5166</v>
          </cell>
          <cell r="F2591">
            <v>12.51</v>
          </cell>
        </row>
        <row r="2592">
          <cell r="A2592" t="str">
            <v>001.18.16580</v>
          </cell>
          <cell r="B2592" t="str">
            <v>Fornecimento e instalação de ralo seco pvc branco e cinza rígido p/ esgoto secundário, c/ saída soldável, c/ grelha simples n.5 100x40 mm</v>
          </cell>
          <cell r="C2592" t="str">
            <v>UN</v>
          </cell>
          <cell r="D2592">
            <v>1</v>
          </cell>
          <cell r="E2592">
            <v>11.2866</v>
          </cell>
          <cell r="F2592">
            <v>11.28</v>
          </cell>
        </row>
        <row r="2593">
          <cell r="A2593" t="str">
            <v>001.18.16600</v>
          </cell>
          <cell r="B2593" t="str">
            <v>Fornecimento e instalação de ralo seco pvc branco e cinza rígido p/ esgoto secundário,c/ saída soldável  c/ grelha cromada n.6 100x40 mm</v>
          </cell>
          <cell r="C2593" t="str">
            <v>UN</v>
          </cell>
          <cell r="D2593">
            <v>1</v>
          </cell>
          <cell r="E2593">
            <v>12.5466</v>
          </cell>
          <cell r="F2593">
            <v>12.54</v>
          </cell>
        </row>
        <row r="2594">
          <cell r="A2594" t="str">
            <v>001.18.16620</v>
          </cell>
          <cell r="B2594" t="str">
            <v>Fornecimento e instalação de ralo sifonado cônico pvc branco e cinza rígido p/ esgoto secundário, de altura regulável c/grelha simples n 212 100x40 mm</v>
          </cell>
          <cell r="C2594" t="str">
            <v>UN</v>
          </cell>
          <cell r="D2594">
            <v>1</v>
          </cell>
          <cell r="E2594">
            <v>16.886600000000001</v>
          </cell>
          <cell r="F2594">
            <v>16.88</v>
          </cell>
        </row>
        <row r="2595">
          <cell r="A2595" t="str">
            <v>001.18.16640</v>
          </cell>
          <cell r="B2595" t="str">
            <v>Fornecimento e instalação de ralo sifonado cônico pvc branco e cinza rígido p/ esgoto secundário, de altura regulável c/grelha cromada n 216 100x40 mm</v>
          </cell>
          <cell r="C2595" t="str">
            <v>UN</v>
          </cell>
          <cell r="D2595">
            <v>1</v>
          </cell>
          <cell r="E2595">
            <v>12.5466</v>
          </cell>
          <cell r="F2595">
            <v>12.54</v>
          </cell>
        </row>
        <row r="2596">
          <cell r="A2596" t="str">
            <v>001.18.16660</v>
          </cell>
          <cell r="B2596" t="str">
            <v>Fornecimento e instalaçao de ralo sifonado pvc branco e cinza rígido p/ esgoto secundário, para terraço, quadrado com grelha simples n. 201 100 x 53 x 40 mm</v>
          </cell>
          <cell r="C2596" t="str">
            <v>UN</v>
          </cell>
          <cell r="D2596">
            <v>1</v>
          </cell>
          <cell r="E2596">
            <v>11.666600000000001</v>
          </cell>
          <cell r="F2596">
            <v>11.66</v>
          </cell>
        </row>
        <row r="2597">
          <cell r="A2597" t="str">
            <v>001.18.16680</v>
          </cell>
          <cell r="B2597" t="str">
            <v>Fornecimento e instalação de ralo sifonado pvc branco e cinza rígido p/ esgoto secundário, para terraço, quadrado com grelha cromada n. 205 100 x 53 x 40 mm</v>
          </cell>
          <cell r="C2597" t="str">
            <v>UN</v>
          </cell>
          <cell r="D2597">
            <v>1</v>
          </cell>
          <cell r="E2597">
            <v>12.5466</v>
          </cell>
          <cell r="F2597">
            <v>12.54</v>
          </cell>
        </row>
        <row r="2598">
          <cell r="A2598" t="str">
            <v>001.18.16700</v>
          </cell>
          <cell r="B2598" t="str">
            <v>Fornecimento e instalação de sifão de metal cromado de 1 x 1.5 pol para lavatório ou pia</v>
          </cell>
          <cell r="C2598" t="str">
            <v>UN</v>
          </cell>
          <cell r="D2598">
            <v>1</v>
          </cell>
          <cell r="E2598">
            <v>75.479299999999995</v>
          </cell>
          <cell r="F2598">
            <v>75.47</v>
          </cell>
        </row>
        <row r="2599">
          <cell r="A2599" t="str">
            <v>001.18.16720</v>
          </cell>
          <cell r="B2599" t="str">
            <v>Fornecimento e instalação de sifão de metal cromado de 1.5 x 1.5 pol para pia americana</v>
          </cell>
          <cell r="C2599" t="str">
            <v>UN</v>
          </cell>
          <cell r="D2599">
            <v>1</v>
          </cell>
          <cell r="E2599">
            <v>79.689300000000003</v>
          </cell>
          <cell r="F2599">
            <v>79.680000000000007</v>
          </cell>
        </row>
        <row r="2600">
          <cell r="A2600" t="str">
            <v>001.18.16740</v>
          </cell>
          <cell r="B2600" t="str">
            <v>Fornecimento e instalação de sifão de metal cromado de 2 x 1 pol para mictorio</v>
          </cell>
          <cell r="C2600" t="str">
            <v>UN</v>
          </cell>
          <cell r="D2600">
            <v>1</v>
          </cell>
          <cell r="E2600">
            <v>85.389300000000006</v>
          </cell>
          <cell r="F2600">
            <v>85.38</v>
          </cell>
        </row>
        <row r="2601">
          <cell r="A2601" t="str">
            <v>001.18.16760</v>
          </cell>
          <cell r="B2601" t="str">
            <v>Fornecimento e instalação de sifão de metal cromado de 1.1/4 x 1.5 pol para tanque</v>
          </cell>
          <cell r="C2601" t="str">
            <v>UN</v>
          </cell>
          <cell r="D2601">
            <v>1</v>
          </cell>
          <cell r="E2601">
            <v>79.959299999999999</v>
          </cell>
          <cell r="F2601">
            <v>79.95</v>
          </cell>
        </row>
        <row r="2602">
          <cell r="A2602" t="str">
            <v>001.18.16780</v>
          </cell>
          <cell r="B2602" t="str">
            <v>Fornecimento e instalação de sifão de pvc cromado de 1 x 1.5 pol para pia ou lavatorio</v>
          </cell>
          <cell r="C2602" t="str">
            <v>UN</v>
          </cell>
          <cell r="D2602">
            <v>1</v>
          </cell>
          <cell r="E2602">
            <v>9.0183999999999997</v>
          </cell>
          <cell r="F2602">
            <v>9.01</v>
          </cell>
        </row>
        <row r="2603">
          <cell r="A2603" t="str">
            <v>001.18.16800</v>
          </cell>
          <cell r="B2603" t="str">
            <v>Fornecimento e instalação de sifão de pvc cromado de 1 x 1.5 pol para pia ou lavatorio</v>
          </cell>
          <cell r="C2603" t="str">
            <v>UN</v>
          </cell>
          <cell r="D2603">
            <v>1</v>
          </cell>
          <cell r="E2603">
            <v>9.0183999999999997</v>
          </cell>
          <cell r="F2603">
            <v>9.01</v>
          </cell>
        </row>
        <row r="2604">
          <cell r="A2604" t="str">
            <v>001.18.16820</v>
          </cell>
          <cell r="B2604" t="str">
            <v>Execução de caixa de inspeção em alvenaria de tijolos maciço de 1/2 vez revestida com argamassa de cimento e areia 1:3 com impermeabilizante e tampa de concreto armado (e=0.07 m) conf. det. n. 15 dop 20 x 20 x 20 cm</v>
          </cell>
          <cell r="C2604" t="str">
            <v>UN</v>
          </cell>
          <cell r="D2604">
            <v>1</v>
          </cell>
          <cell r="E2604">
            <v>23.018699999999999</v>
          </cell>
          <cell r="F2604">
            <v>23.01</v>
          </cell>
        </row>
        <row r="2605">
          <cell r="A2605" t="str">
            <v>001.18.16840</v>
          </cell>
          <cell r="B2605" t="str">
            <v>Execução de caixa de inspeção em alvenaria de tijolos maciço de 1/2 vez revestida com argamassa de cimento e areia 1:3 com impermeabilizante e tampa de concreto armado (e=0.07 m) conf. det. n. 15 dop 30 x 30 x 20 cm</v>
          </cell>
          <cell r="C2605" t="str">
            <v>UN</v>
          </cell>
          <cell r="D2605">
            <v>1</v>
          </cell>
          <cell r="E2605">
            <v>39.692799999999998</v>
          </cell>
          <cell r="F2605">
            <v>39.69</v>
          </cell>
        </row>
        <row r="2606">
          <cell r="A2606" t="str">
            <v>001.18.16860</v>
          </cell>
          <cell r="B2606" t="str">
            <v>Execução de caixa de inspeção em alvenaria de tijolos maciço de 1/2 vez revestida com argamassa de cimento e areia 1:3 com impermeabilizante e tampa de concreto armado (e=0.07 m) conf. det. n. 15 dop 40 x 40 x 30 cm</v>
          </cell>
          <cell r="C2606" t="str">
            <v>UN</v>
          </cell>
          <cell r="D2606">
            <v>1</v>
          </cell>
          <cell r="E2606">
            <v>54.316299999999998</v>
          </cell>
          <cell r="F2606">
            <v>54.31</v>
          </cell>
        </row>
        <row r="2607">
          <cell r="A2607" t="str">
            <v>001.18.16880</v>
          </cell>
          <cell r="B2607" t="str">
            <v>Execução de caixa de inspeção em alvenaria de tijolos maciço de 1/2 vez revestida com argamassa de cimento e areia 1:3 com impermeabilizante e tampa de concreto armado (e=0.07 m) conf. det. n. 15 dop 50 x 50 x 30 cm</v>
          </cell>
          <cell r="C2607" t="str">
            <v>UN</v>
          </cell>
          <cell r="D2607">
            <v>1</v>
          </cell>
          <cell r="E2607">
            <v>66.207700000000003</v>
          </cell>
          <cell r="F2607">
            <v>66.2</v>
          </cell>
        </row>
        <row r="2608">
          <cell r="A2608" t="str">
            <v>001.18.16900</v>
          </cell>
          <cell r="B2608" t="str">
            <v>Execução de caixa de inspeção em alvenaria de tijolos maciço de 1/2 vez revestida com argamassa de cimento e areia 1:3 com impermeabilizante e tampa de concreto armado (e=0.07 m) conf. det. n. 15 dop 50 x 50 x 40 cm</v>
          </cell>
          <cell r="C2608" t="str">
            <v>UN</v>
          </cell>
          <cell r="D2608">
            <v>1</v>
          </cell>
          <cell r="E2608">
            <v>71.093000000000004</v>
          </cell>
          <cell r="F2608">
            <v>71.09</v>
          </cell>
        </row>
        <row r="2609">
          <cell r="A2609" t="str">
            <v>001.18.16920</v>
          </cell>
          <cell r="B2609" t="str">
            <v>Execução de caixa de inspeção em alvenaria de tijolos maciço de 1/2 vez revestida com argamassa de cimento e areia 1:3 com impermeabilizante e tampa de concreto armado (e=0.07 m) conf. det. n. 15 dop 60 x 60 x 50 cm</v>
          </cell>
          <cell r="C2609" t="str">
            <v>UN</v>
          </cell>
          <cell r="D2609">
            <v>1</v>
          </cell>
          <cell r="E2609">
            <v>97.166700000000006</v>
          </cell>
          <cell r="F2609">
            <v>97.16</v>
          </cell>
        </row>
        <row r="2610">
          <cell r="A2610" t="str">
            <v>001.18.16940</v>
          </cell>
          <cell r="B2610" t="str">
            <v>Execução de caixa de inspeção em alvenaria de tijolos maciço de 1/2 vez revestida com argamassa de cimento e areia 1:3 com impermeabilizante e tampa de concreto armado (e=0.07 m) conf. det. n. 15 dop 70 x 70 x 50 cm</v>
          </cell>
          <cell r="C2610" t="str">
            <v>UN</v>
          </cell>
          <cell r="D2610">
            <v>1</v>
          </cell>
          <cell r="E2610">
            <v>112.90600000000001</v>
          </cell>
          <cell r="F2610">
            <v>112.9</v>
          </cell>
        </row>
        <row r="2611">
          <cell r="A2611" t="str">
            <v>001.18.16960</v>
          </cell>
          <cell r="B2611" t="str">
            <v>Execução de caixa de inspeção em alvenaria de tijolos maciço de 1/2 vez revestida com argamassa de cimento e areia 1:3 com impermeabilizante e tampa de concreto armado (e=0.07 m) conf. det. n. 15 dop 80 x 80 x 60 cm</v>
          </cell>
          <cell r="C2611" t="str">
            <v>UN</v>
          </cell>
          <cell r="D2611">
            <v>1</v>
          </cell>
          <cell r="E2611">
            <v>143.99090000000001</v>
          </cell>
          <cell r="F2611">
            <v>143.99</v>
          </cell>
        </row>
        <row r="2612">
          <cell r="A2612" t="str">
            <v>001.18.16980</v>
          </cell>
          <cell r="B2612" t="str">
            <v>Execução de caixa de inspeção em alvenaria de tijolos maciço de 1/2 vez revestida com argamassa de cimento e areia 1:3 com impermeabilizante e tampa de concreto armado (e=0.07 m) conf. det. n. 15 dop 100 x 100 x 100 cm</v>
          </cell>
          <cell r="C2612" t="str">
            <v>UN</v>
          </cell>
          <cell r="D2612">
            <v>1</v>
          </cell>
          <cell r="E2612">
            <v>239.63319999999999</v>
          </cell>
          <cell r="F2612">
            <v>239.63</v>
          </cell>
        </row>
        <row r="2613">
          <cell r="A2613" t="str">
            <v>001.18.17000</v>
          </cell>
          <cell r="B2613" t="str">
            <v>Execução de caixa de gordura diâmetro 300 mm x 500 mm de altura livre conf.det.nº14 dop</v>
          </cell>
          <cell r="C2613" t="str">
            <v>UN</v>
          </cell>
          <cell r="D2613">
            <v>1</v>
          </cell>
          <cell r="E2613">
            <v>69.361099999999993</v>
          </cell>
          <cell r="F2613">
            <v>69.36</v>
          </cell>
        </row>
        <row r="2614">
          <cell r="A2614" t="str">
            <v>001.18.17020</v>
          </cell>
          <cell r="B2614" t="str">
            <v>Execução de caixa de gordura diâmetro 150 mm</v>
          </cell>
          <cell r="C2614" t="str">
            <v>UN</v>
          </cell>
          <cell r="D2614">
            <v>1</v>
          </cell>
          <cell r="E2614">
            <v>37.523299999999999</v>
          </cell>
          <cell r="F2614">
            <v>37.520000000000003</v>
          </cell>
        </row>
        <row r="2615">
          <cell r="A2615" t="str">
            <v>001.18.17040</v>
          </cell>
          <cell r="B2615" t="str">
            <v>Execução de caixa de gordura de pvc(cx43)c/tampa de alumínio 250x230x75mm</v>
          </cell>
          <cell r="C2615" t="str">
            <v>UN</v>
          </cell>
          <cell r="D2615">
            <v>1</v>
          </cell>
          <cell r="E2615">
            <v>55.006599999999999</v>
          </cell>
          <cell r="F2615">
            <v>55</v>
          </cell>
        </row>
        <row r="2616">
          <cell r="A2616" t="str">
            <v>001.18.17060</v>
          </cell>
          <cell r="B2616" t="str">
            <v>Execução de caixa de gordura de pvc (cx43)c/tampa de pvc 250x230x75mm</v>
          </cell>
          <cell r="C2616" t="str">
            <v>UN</v>
          </cell>
          <cell r="D2616">
            <v>1</v>
          </cell>
          <cell r="E2616">
            <v>21.7866</v>
          </cell>
          <cell r="F2616">
            <v>21.78</v>
          </cell>
        </row>
        <row r="2617">
          <cell r="A2617" t="str">
            <v>001.18.17080</v>
          </cell>
          <cell r="B2617" t="str">
            <v>Execução de fossa séptica conf. det. n. 8 dop 1.60 x 0.80 x 1.50 m</v>
          </cell>
          <cell r="C2617" t="str">
            <v>UN</v>
          </cell>
          <cell r="D2617">
            <v>1</v>
          </cell>
          <cell r="E2617">
            <v>908.39160000000004</v>
          </cell>
          <cell r="F2617">
            <v>908.39</v>
          </cell>
        </row>
        <row r="2618">
          <cell r="A2618" t="str">
            <v>001.18.17100</v>
          </cell>
          <cell r="B2618" t="str">
            <v>Execução de fossa séptica conf. det. n. 2.50 x 1.15 x 1.50 m</v>
          </cell>
          <cell r="C2618" t="str">
            <v>UN</v>
          </cell>
          <cell r="D2618">
            <v>1</v>
          </cell>
          <cell r="E2618">
            <v>1448.3966</v>
          </cell>
          <cell r="F2618">
            <v>1448.39</v>
          </cell>
        </row>
        <row r="2619">
          <cell r="A2619" t="str">
            <v>001.18.17120</v>
          </cell>
          <cell r="B2619" t="str">
            <v>Execução de fossa séptica conf. det. n. 2.80 x 1.40 x 1.50 m</v>
          </cell>
          <cell r="C2619" t="str">
            <v>UN</v>
          </cell>
          <cell r="D2619">
            <v>1</v>
          </cell>
          <cell r="E2619">
            <v>1655.1405999999999</v>
          </cell>
          <cell r="F2619">
            <v>1655.14</v>
          </cell>
        </row>
        <row r="2620">
          <cell r="A2620" t="str">
            <v>001.18.17140</v>
          </cell>
          <cell r="B2620" t="str">
            <v>Execução de fossa séptica conf. det. n. 3.20 x 1.60 x 1.80 m</v>
          </cell>
          <cell r="C2620" t="str">
            <v>UN</v>
          </cell>
          <cell r="D2620">
            <v>1</v>
          </cell>
          <cell r="E2620">
            <v>2211.8546000000001</v>
          </cell>
          <cell r="F2620">
            <v>2211.85</v>
          </cell>
        </row>
        <row r="2621">
          <cell r="A2621" t="str">
            <v>001.18.17160</v>
          </cell>
          <cell r="B2621" t="str">
            <v>Execução de fossa séptica conf. det. n. 3.50 x 1.75 x 1.80 m</v>
          </cell>
          <cell r="C2621" t="str">
            <v>UN</v>
          </cell>
          <cell r="D2621">
            <v>1</v>
          </cell>
          <cell r="E2621">
            <v>2521.6977000000002</v>
          </cell>
          <cell r="F2621">
            <v>2521.69</v>
          </cell>
        </row>
        <row r="2622">
          <cell r="A2622" t="str">
            <v>001.18.17180</v>
          </cell>
          <cell r="B2622" t="str">
            <v>Execução de fossa séptica conf. det. n. 3.80 x 1.90 x 1.80 m</v>
          </cell>
          <cell r="C2622" t="str">
            <v>UN</v>
          </cell>
          <cell r="D2622">
            <v>1</v>
          </cell>
          <cell r="E2622">
            <v>2708.9414000000002</v>
          </cell>
          <cell r="F2622">
            <v>2708.94</v>
          </cell>
        </row>
        <row r="2623">
          <cell r="A2623" t="str">
            <v>001.18.17200</v>
          </cell>
          <cell r="B2623" t="str">
            <v>Execução de fossa séptica conf. det. n. 4.00 x 2.00 x 1.80 m</v>
          </cell>
          <cell r="C2623" t="str">
            <v>UN</v>
          </cell>
          <cell r="D2623">
            <v>1</v>
          </cell>
          <cell r="E2623">
            <v>2926.1678999999999</v>
          </cell>
          <cell r="F2623">
            <v>2926.16</v>
          </cell>
        </row>
        <row r="2624">
          <cell r="A2624" t="str">
            <v>001.18.17220</v>
          </cell>
          <cell r="B2624" t="str">
            <v>Execução de sumidouro conf. det. n. 12 dop diâmetro 1.50 m e profundidade 1.50 m</v>
          </cell>
          <cell r="C2624" t="str">
            <v>UN</v>
          </cell>
          <cell r="D2624">
            <v>1</v>
          </cell>
          <cell r="E2624">
            <v>535.28309999999999</v>
          </cell>
          <cell r="F2624">
            <v>535.28</v>
          </cell>
        </row>
        <row r="2625">
          <cell r="A2625" t="str">
            <v>001.18.17240</v>
          </cell>
          <cell r="B2625" t="str">
            <v>Execução de sumidouro conf. det. n. 12 dop diâmetro 1.50 e prof. 2.00 m</v>
          </cell>
          <cell r="C2625" t="str">
            <v>UN</v>
          </cell>
          <cell r="D2625">
            <v>1</v>
          </cell>
          <cell r="E2625">
            <v>616.70659999999998</v>
          </cell>
          <cell r="F2625">
            <v>616.70000000000005</v>
          </cell>
        </row>
        <row r="2626">
          <cell r="A2626" t="str">
            <v>001.18.17260</v>
          </cell>
          <cell r="B2626" t="str">
            <v>Execução de sumidouro conf. det. n. 12 dop diâmetro 1.50 e prof. 3.00 m</v>
          </cell>
          <cell r="C2626" t="str">
            <v>UN</v>
          </cell>
          <cell r="D2626">
            <v>1</v>
          </cell>
          <cell r="E2626">
            <v>793.49300000000005</v>
          </cell>
          <cell r="F2626">
            <v>793.49</v>
          </cell>
        </row>
        <row r="2627">
          <cell r="A2627" t="str">
            <v>001.18.17280</v>
          </cell>
          <cell r="B2627" t="str">
            <v>Execução de sumidouro conf. det. n. 12 dop diâmetro 2.00 m e prof. 2.00 m</v>
          </cell>
          <cell r="C2627" t="str">
            <v>UN</v>
          </cell>
          <cell r="D2627">
            <v>1</v>
          </cell>
          <cell r="E2627">
            <v>911.30610000000001</v>
          </cell>
          <cell r="F2627">
            <v>911.3</v>
          </cell>
        </row>
        <row r="2628">
          <cell r="A2628" t="str">
            <v>001.18.17300</v>
          </cell>
          <cell r="B2628" t="str">
            <v>Execução de sumidouro conf. det. n. 12 dop diâmetro 2.00 m e prof. 3.00m</v>
          </cell>
          <cell r="C2628" t="str">
            <v>UN</v>
          </cell>
          <cell r="D2628">
            <v>1</v>
          </cell>
          <cell r="E2628">
            <v>1156.9050999999999</v>
          </cell>
          <cell r="F2628">
            <v>1156.9000000000001</v>
          </cell>
        </row>
        <row r="2629">
          <cell r="A2629" t="str">
            <v>001.18.17320</v>
          </cell>
          <cell r="B2629" t="str">
            <v>Execução de sumidouro conf. det. n. 12 dop diâmetro 2.00 e prof. 3.20 m</v>
          </cell>
          <cell r="C2629" t="str">
            <v>UN</v>
          </cell>
          <cell r="D2629">
            <v>1</v>
          </cell>
          <cell r="E2629">
            <v>1206.4373000000001</v>
          </cell>
          <cell r="F2629">
            <v>1206.43</v>
          </cell>
        </row>
        <row r="2630">
          <cell r="A2630" t="str">
            <v>001.18.17340</v>
          </cell>
          <cell r="B2630" t="str">
            <v>Execução de sumidouro conf. det. n. 12 dop diâmetro 2.00 m e prof. 4.15 m</v>
          </cell>
          <cell r="C2630" t="str">
            <v>UN</v>
          </cell>
          <cell r="D2630">
            <v>1</v>
          </cell>
          <cell r="E2630">
            <v>1440.0535</v>
          </cell>
          <cell r="F2630">
            <v>1440.05</v>
          </cell>
        </row>
        <row r="2631">
          <cell r="A2631" t="str">
            <v>001.18.17360</v>
          </cell>
          <cell r="B2631" t="str">
            <v>Execução de sumidouro conf. det. n. 12 dop diâmetro 2.00 m e prof. 4.50 m</v>
          </cell>
          <cell r="C2631" t="str">
            <v>UN</v>
          </cell>
          <cell r="D2631">
            <v>1</v>
          </cell>
          <cell r="E2631">
            <v>1526.3561</v>
          </cell>
          <cell r="F2631">
            <v>1526.35</v>
          </cell>
        </row>
        <row r="2632">
          <cell r="A2632" t="str">
            <v>001.18.17380</v>
          </cell>
          <cell r="B2632" t="str">
            <v>Execução de sumidouro conf. det. n. 12 dop diâmetro 3.00 m e prof. 3.30 m</v>
          </cell>
          <cell r="C2632" t="str">
            <v>UN</v>
          </cell>
          <cell r="D2632">
            <v>1</v>
          </cell>
          <cell r="E2632">
            <v>2184.3787000000002</v>
          </cell>
          <cell r="F2632">
            <v>2184.37</v>
          </cell>
        </row>
        <row r="2633">
          <cell r="A2633" t="str">
            <v>001.18.17400</v>
          </cell>
          <cell r="B2633" t="str">
            <v>Execução de filtro anaeróbico d = 2,20 m, conforme detalhe do dvop</v>
          </cell>
          <cell r="C2633" t="str">
            <v>UN</v>
          </cell>
          <cell r="D2633">
            <v>1</v>
          </cell>
          <cell r="E2633">
            <v>7371.6616999999997</v>
          </cell>
          <cell r="F2633">
            <v>7371.66</v>
          </cell>
        </row>
        <row r="2634">
          <cell r="A2634" t="str">
            <v>001.18.17420</v>
          </cell>
          <cell r="B2634" t="str">
            <v>Fornecimento e aplicação de brita nr. 4</v>
          </cell>
          <cell r="C2634" t="str">
            <v>M3</v>
          </cell>
          <cell r="D2634">
            <v>1</v>
          </cell>
          <cell r="E2634">
            <v>54.696800000000003</v>
          </cell>
          <cell r="F2634">
            <v>54.69</v>
          </cell>
        </row>
        <row r="2635">
          <cell r="A2635" t="str">
            <v>001.18.17440</v>
          </cell>
          <cell r="B2635" t="str">
            <v>Fornecimento e instalação de escada de marinheiro com 8 degraus</v>
          </cell>
          <cell r="C2635" t="str">
            <v>UN</v>
          </cell>
          <cell r="D2635">
            <v>1</v>
          </cell>
          <cell r="E2635">
            <v>57.917700000000004</v>
          </cell>
          <cell r="F2635">
            <v>57.91</v>
          </cell>
        </row>
        <row r="2636">
          <cell r="A2636" t="str">
            <v>001.18.17460</v>
          </cell>
          <cell r="B2636" t="str">
            <v>Fornecimento e instalação de bomba dosadora de cloro mod.10, v=2,05 l/h</v>
          </cell>
          <cell r="C2636" t="str">
            <v>UN</v>
          </cell>
          <cell r="D2636">
            <v>1</v>
          </cell>
          <cell r="E2636">
            <v>643.6694</v>
          </cell>
          <cell r="F2636">
            <v>643.66</v>
          </cell>
        </row>
        <row r="2637">
          <cell r="A2637" t="str">
            <v>001.18.17480</v>
          </cell>
          <cell r="B2637" t="str">
            <v>Fornecimento e instalação bomba dosadora de cloro mod. v - 1,5 com vazao maxima de 1,5 l/h de injetronic ou similar</v>
          </cell>
          <cell r="C2637" t="str">
            <v>UN</v>
          </cell>
          <cell r="D2637">
            <v>1</v>
          </cell>
          <cell r="E2637">
            <v>670.47329999999999</v>
          </cell>
          <cell r="F2637">
            <v>670.47</v>
          </cell>
        </row>
        <row r="2638">
          <cell r="A2638" t="str">
            <v>001.18.17500</v>
          </cell>
          <cell r="B2638" t="str">
            <v>Execução de caixa de alvenaria para abrigar bomba dosadora de cloro</v>
          </cell>
          <cell r="C2638" t="str">
            <v>UN</v>
          </cell>
          <cell r="D2638">
            <v>1</v>
          </cell>
          <cell r="E2638">
            <v>97.621799999999993</v>
          </cell>
          <cell r="F2638">
            <v>97.62</v>
          </cell>
        </row>
        <row r="2639">
          <cell r="A2639" t="str">
            <v>001.18.17520</v>
          </cell>
          <cell r="B2639" t="str">
            <v>Execução de vala de infiltração com seção trapezoidal (base menor=0,50 m, base maior = 1,00 m), contendo camadas de brita nº 04 (0,20 m e 0,30 m) areia grossa( 0,50 m) e aterro ( 0,50m), inclusive 2 (dois) tubos de pvc perfurados p/ dreno - 100 mm, conf</v>
          </cell>
          <cell r="C2639" t="str">
            <v>ML</v>
          </cell>
          <cell r="D2639">
            <v>1</v>
          </cell>
          <cell r="E2639">
            <v>65.308000000000007</v>
          </cell>
          <cell r="F2639">
            <v>65.3</v>
          </cell>
        </row>
        <row r="2640">
          <cell r="A2640" t="str">
            <v>001.18.17540</v>
          </cell>
          <cell r="B2640" t="str">
            <v>Fornecimento, assentamento e rejuntamento de tubos de concreto com armação simples 1000 mm</v>
          </cell>
          <cell r="C2640" t="str">
            <v>ML</v>
          </cell>
          <cell r="D2640">
            <v>1</v>
          </cell>
          <cell r="E2640">
            <v>153.1694</v>
          </cell>
          <cell r="F2640">
            <v>153.16</v>
          </cell>
        </row>
        <row r="2641">
          <cell r="A2641" t="str">
            <v>001.18.17560</v>
          </cell>
          <cell r="B2641" t="str">
            <v>Fornecimento, assentamento e rejuntamento de tubos de concreto com armação simples  800 mm</v>
          </cell>
          <cell r="C2641" t="str">
            <v>ML</v>
          </cell>
          <cell r="D2641">
            <v>1</v>
          </cell>
          <cell r="E2641">
            <v>111.8449</v>
          </cell>
          <cell r="F2641">
            <v>111.84</v>
          </cell>
        </row>
        <row r="2642">
          <cell r="A2642" t="str">
            <v>001.18.17580</v>
          </cell>
          <cell r="B2642" t="str">
            <v>Fornecimento, assentamento e rejuntamento de tubos de concreto com armação simples  600 mm</v>
          </cell>
          <cell r="C2642" t="str">
            <v>ML</v>
          </cell>
          <cell r="D2642">
            <v>1</v>
          </cell>
          <cell r="E2642">
            <v>84.959599999999995</v>
          </cell>
          <cell r="F2642">
            <v>84.95</v>
          </cell>
        </row>
        <row r="2643">
          <cell r="A2643" t="str">
            <v>001.18.17600</v>
          </cell>
          <cell r="B2643" t="str">
            <v>Fornecimento, assentamento e rejuntamento de tubos de concreto com armação simples  400 mm</v>
          </cell>
          <cell r="C2643" t="str">
            <v>ML</v>
          </cell>
          <cell r="D2643">
            <v>1</v>
          </cell>
          <cell r="E2643">
            <v>44.826799999999999</v>
          </cell>
          <cell r="F2643">
            <v>44.82</v>
          </cell>
        </row>
        <row r="2644">
          <cell r="A2644" t="str">
            <v>001.18.17620</v>
          </cell>
          <cell r="B2644" t="str">
            <v>Fornecimento, assentamento e rejuntamento de tubos de concreto com armação dupla 1000 mm</v>
          </cell>
          <cell r="C2644" t="str">
            <v>ML</v>
          </cell>
          <cell r="D2644">
            <v>1</v>
          </cell>
          <cell r="E2644">
            <v>188.1694</v>
          </cell>
          <cell r="F2644">
            <v>188.16</v>
          </cell>
        </row>
        <row r="2645">
          <cell r="A2645" t="str">
            <v>001.18.17640</v>
          </cell>
          <cell r="B2645" t="str">
            <v>Fornecimento, assentamento e rejuntamento de tubos de concreto com armação dupla  800 mm</v>
          </cell>
          <cell r="C2645" t="str">
            <v>ML</v>
          </cell>
          <cell r="D2645">
            <v>1</v>
          </cell>
          <cell r="E2645">
            <v>135.8449</v>
          </cell>
          <cell r="F2645">
            <v>135.84</v>
          </cell>
        </row>
        <row r="2646">
          <cell r="A2646" t="str">
            <v>001.18.17660</v>
          </cell>
          <cell r="B2646" t="str">
            <v>Fornecimento, assentamento e rejuntamento de tubos de concreto sem armação  600 mm</v>
          </cell>
          <cell r="C2646" t="str">
            <v>ML</v>
          </cell>
          <cell r="D2646">
            <v>1</v>
          </cell>
          <cell r="E2646">
            <v>66.193399999999997</v>
          </cell>
          <cell r="F2646">
            <v>66.19</v>
          </cell>
        </row>
        <row r="2647">
          <cell r="A2647" t="str">
            <v>001.18.17680</v>
          </cell>
          <cell r="B2647" t="str">
            <v>Fornecimento, assentamento e rejuntamento de tubos de concreto sem armação  500 mm</v>
          </cell>
          <cell r="C2647" t="str">
            <v>ML</v>
          </cell>
          <cell r="D2647">
            <v>1</v>
          </cell>
          <cell r="E2647">
            <v>48.988700000000001</v>
          </cell>
          <cell r="F2647">
            <v>48.98</v>
          </cell>
        </row>
        <row r="2648">
          <cell r="A2648" t="str">
            <v>001.18.17700</v>
          </cell>
          <cell r="B2648" t="str">
            <v>Fornecimento, assentamento e rejuntamento de tubos de concreto sem armação  400 mm</v>
          </cell>
          <cell r="C2648" t="str">
            <v>ML</v>
          </cell>
          <cell r="D2648">
            <v>1</v>
          </cell>
          <cell r="E2648">
            <v>34.826799999999999</v>
          </cell>
          <cell r="F2648">
            <v>34.82</v>
          </cell>
        </row>
        <row r="2649">
          <cell r="A2649" t="str">
            <v>001.18.17720</v>
          </cell>
          <cell r="B2649" t="str">
            <v>Fornecimento, assentamento e rejuntamento de tubos de concreto sem armação  350 mm</v>
          </cell>
          <cell r="C2649" t="str">
            <v>ML</v>
          </cell>
          <cell r="D2649">
            <v>1</v>
          </cell>
          <cell r="E2649">
            <v>26.326799999999999</v>
          </cell>
          <cell r="F2649">
            <v>26.32</v>
          </cell>
        </row>
        <row r="2650">
          <cell r="A2650" t="str">
            <v>001.18.17740</v>
          </cell>
          <cell r="B2650" t="str">
            <v>Fornecimento, assentamento e rejuntamento de tubos de concreto sem armação  300 mm</v>
          </cell>
          <cell r="C2650" t="str">
            <v>ML</v>
          </cell>
          <cell r="D2650">
            <v>1</v>
          </cell>
          <cell r="E2650">
            <v>21.933</v>
          </cell>
          <cell r="F2650">
            <v>21.93</v>
          </cell>
        </row>
        <row r="2651">
          <cell r="A2651" t="str">
            <v>001.18.17760</v>
          </cell>
          <cell r="B2651" t="str">
            <v>Fornecimento, assentamento e rejuntamento de tubos de concreto sem armação  250 mm</v>
          </cell>
          <cell r="C2651" t="str">
            <v>ML</v>
          </cell>
          <cell r="D2651">
            <v>1</v>
          </cell>
          <cell r="E2651">
            <v>20.933</v>
          </cell>
          <cell r="F2651">
            <v>20.93</v>
          </cell>
        </row>
        <row r="2652">
          <cell r="A2652" t="str">
            <v>001.18.17780</v>
          </cell>
          <cell r="B2652" t="str">
            <v>Fornecimento, assentamento e rejuntamento de tubos de concreto sem armação  200 mm</v>
          </cell>
          <cell r="C2652" t="str">
            <v>ML</v>
          </cell>
          <cell r="D2652">
            <v>1</v>
          </cell>
          <cell r="E2652">
            <v>16.712599999999998</v>
          </cell>
          <cell r="F2652">
            <v>16.71</v>
          </cell>
        </row>
        <row r="2653">
          <cell r="A2653" t="str">
            <v>001.18.17800</v>
          </cell>
          <cell r="B2653" t="str">
            <v>Fornecimento, assentamento e rejuntamento de tubos de concreto sem armação  150 mm</v>
          </cell>
          <cell r="C2653" t="str">
            <v>ML</v>
          </cell>
          <cell r="D2653">
            <v>1</v>
          </cell>
          <cell r="E2653">
            <v>14.7126</v>
          </cell>
          <cell r="F2653">
            <v>14.71</v>
          </cell>
        </row>
        <row r="2654">
          <cell r="A2654" t="str">
            <v>001.18.17820</v>
          </cell>
          <cell r="B2654" t="str">
            <v>Fornecimento, assentamento e rejuntamento de tubos de concreto sem armação  100 mm</v>
          </cell>
          <cell r="C2654" t="str">
            <v>ML</v>
          </cell>
          <cell r="D2654">
            <v>1</v>
          </cell>
          <cell r="E2654">
            <v>11.6639</v>
          </cell>
          <cell r="F2654">
            <v>11.66</v>
          </cell>
        </row>
        <row r="2655">
          <cell r="A2655" t="str">
            <v>001.18.17840</v>
          </cell>
          <cell r="B2655" t="str">
            <v>Fornecimento, assentamento e rejuntamento de tubo de concreto poroso mf 400 mm</v>
          </cell>
          <cell r="C2655" t="str">
            <v>ML</v>
          </cell>
          <cell r="D2655">
            <v>1</v>
          </cell>
          <cell r="E2655">
            <v>38.326799999999999</v>
          </cell>
          <cell r="F2655">
            <v>38.32</v>
          </cell>
        </row>
        <row r="2656">
          <cell r="A2656" t="str">
            <v>001.18.17860</v>
          </cell>
          <cell r="B2656" t="str">
            <v>Fornecimento, assentamento e rejuntamento de tubo de concreto poroso mf 350 mm</v>
          </cell>
          <cell r="C2656" t="str">
            <v>ML</v>
          </cell>
          <cell r="D2656">
            <v>1</v>
          </cell>
          <cell r="E2656">
            <v>28.326799999999999</v>
          </cell>
          <cell r="F2656">
            <v>28.32</v>
          </cell>
        </row>
        <row r="2657">
          <cell r="A2657" t="str">
            <v>001.18.17880</v>
          </cell>
          <cell r="B2657" t="str">
            <v>Fornecimento, assentamento e rejuntamento de tubo de concreto poroso mf 300 mm</v>
          </cell>
          <cell r="C2657" t="str">
            <v>ML</v>
          </cell>
          <cell r="D2657">
            <v>1</v>
          </cell>
          <cell r="E2657">
            <v>19.188300000000002</v>
          </cell>
          <cell r="F2657">
            <v>19.18</v>
          </cell>
        </row>
        <row r="2658">
          <cell r="A2658" t="str">
            <v>001.18.17900</v>
          </cell>
          <cell r="B2658" t="str">
            <v>Fornecimento, assentamento e rejuntamento de tubo de concreto poroso mf 250 mm</v>
          </cell>
          <cell r="C2658" t="str">
            <v>ML</v>
          </cell>
          <cell r="D2658">
            <v>1</v>
          </cell>
          <cell r="E2658">
            <v>22.433</v>
          </cell>
          <cell r="F2658">
            <v>22.43</v>
          </cell>
        </row>
        <row r="2659">
          <cell r="A2659" t="str">
            <v>001.18.17920</v>
          </cell>
          <cell r="B2659" t="str">
            <v>Fornecimento, assentamento e rejuntamento de tubo de concreto poroso mf 200 mm</v>
          </cell>
          <cell r="C2659" t="str">
            <v>ML</v>
          </cell>
          <cell r="D2659">
            <v>1</v>
          </cell>
          <cell r="E2659">
            <v>16.912600000000001</v>
          </cell>
          <cell r="F2659">
            <v>16.91</v>
          </cell>
        </row>
        <row r="2660">
          <cell r="A2660" t="str">
            <v>001.18.17940</v>
          </cell>
          <cell r="B2660" t="str">
            <v>Fornecimento, assentamento e rejuntamento de tubo de concreto poroso mf 150 mm</v>
          </cell>
          <cell r="C2660" t="str">
            <v>ML</v>
          </cell>
          <cell r="D2660">
            <v>1</v>
          </cell>
          <cell r="E2660">
            <v>16.912600000000001</v>
          </cell>
          <cell r="F2660">
            <v>16.91</v>
          </cell>
        </row>
        <row r="2661">
          <cell r="A2661" t="str">
            <v>001.18.17960</v>
          </cell>
          <cell r="B2661" t="str">
            <v>Fornecimento, assentamento e rejuntamento de tubo de concreto poroso mf 100 mm</v>
          </cell>
          <cell r="C2661" t="str">
            <v>ML</v>
          </cell>
          <cell r="D2661">
            <v>1</v>
          </cell>
          <cell r="E2661">
            <v>16.0639</v>
          </cell>
          <cell r="F2661">
            <v>16.059999999999999</v>
          </cell>
        </row>
        <row r="2662">
          <cell r="A2662" t="str">
            <v>001.18.17980</v>
          </cell>
          <cell r="B2662" t="str">
            <v>Fornecimento de camada filtrante de areia 0.30 m e pedra 0.60 m (seixo rolado) apiloado s/ escavação</v>
          </cell>
          <cell r="C2662" t="str">
            <v>ML</v>
          </cell>
          <cell r="D2662">
            <v>1</v>
          </cell>
          <cell r="E2662">
            <v>44.652200000000001</v>
          </cell>
          <cell r="F2662">
            <v>44.65</v>
          </cell>
        </row>
        <row r="2663">
          <cell r="A2663" t="str">
            <v>001.18.18000</v>
          </cell>
          <cell r="B2663" t="str">
            <v>Fornecimento de dreno em pedra (cascalho) seccao trapezoidal base maior 60 cm base menor 30 cm e altura 50 cm incl escavação</v>
          </cell>
          <cell r="C2663" t="str">
            <v>ML</v>
          </cell>
          <cell r="D2663">
            <v>1</v>
          </cell>
          <cell r="E2663">
            <v>7.6702000000000004</v>
          </cell>
          <cell r="F2663">
            <v>7.67</v>
          </cell>
        </row>
        <row r="2664">
          <cell r="A2664" t="str">
            <v>001.18.18020</v>
          </cell>
          <cell r="B2664" t="str">
            <v>Fornecimento de dreno com secao trapezoidal (base menor = 0,50m, base maior = 1,0m e altura de 1,50m), em camadas de brita nº 2 e 4 e areia grossa inclusive tubo de pvc perfurado d=1,50 mm, conf. det. do dvop</v>
          </cell>
          <cell r="C2664" t="str">
            <v>ML</v>
          </cell>
          <cell r="D2664">
            <v>1</v>
          </cell>
          <cell r="E2664">
            <v>73.835999999999999</v>
          </cell>
          <cell r="F2664">
            <v>73.83</v>
          </cell>
        </row>
        <row r="2665">
          <cell r="A2665" t="str">
            <v>001.18.18040</v>
          </cell>
          <cell r="B2665" t="str">
            <v>Escavacao mecânica de valas em material de 1º categoria</v>
          </cell>
          <cell r="C2665" t="str">
            <v>M3</v>
          </cell>
          <cell r="D2665">
            <v>1</v>
          </cell>
          <cell r="E2665">
            <v>2.44</v>
          </cell>
          <cell r="F2665">
            <v>2.44</v>
          </cell>
        </row>
        <row r="2666">
          <cell r="A2666" t="str">
            <v>001.18.18060</v>
          </cell>
          <cell r="B2666" t="str">
            <v>Reaterro e compactação mecânica de valas</v>
          </cell>
          <cell r="C2666" t="str">
            <v>M3</v>
          </cell>
          <cell r="D2666">
            <v>1</v>
          </cell>
          <cell r="E2666">
            <v>2.37</v>
          </cell>
          <cell r="F2666">
            <v>2.37</v>
          </cell>
        </row>
        <row r="2667">
          <cell r="A2667" t="str">
            <v>001.18.18080</v>
          </cell>
          <cell r="B2667" t="str">
            <v>Execução de poço de visita conf. det. do dop n.4 120x120x50 cm</v>
          </cell>
          <cell r="C2667" t="str">
            <v>UN</v>
          </cell>
          <cell r="D2667">
            <v>1</v>
          </cell>
          <cell r="E2667">
            <v>666.88250000000005</v>
          </cell>
          <cell r="F2667">
            <v>666.88</v>
          </cell>
        </row>
        <row r="2668">
          <cell r="A2668" t="str">
            <v>001.18.18100</v>
          </cell>
          <cell r="B2668" t="str">
            <v>Execução de poço de visita conf. det. do dop n.4 120x120x70 cm</v>
          </cell>
          <cell r="C2668" t="str">
            <v>UN</v>
          </cell>
          <cell r="D2668">
            <v>1</v>
          </cell>
          <cell r="E2668">
            <v>753.57719999999995</v>
          </cell>
          <cell r="F2668">
            <v>753.57</v>
          </cell>
        </row>
        <row r="2669">
          <cell r="A2669" t="str">
            <v>001.18.18120</v>
          </cell>
          <cell r="B2669" t="str">
            <v>Execução de poço de visita conf. det. do dop n.4 120x120x105 cm</v>
          </cell>
          <cell r="C2669" t="str">
            <v>UN</v>
          </cell>
          <cell r="D2669">
            <v>1</v>
          </cell>
          <cell r="E2669">
            <v>910.01900000000001</v>
          </cell>
          <cell r="F2669">
            <v>910.01</v>
          </cell>
        </row>
        <row r="2670">
          <cell r="A2670" t="str">
            <v>001.18.18140</v>
          </cell>
          <cell r="B2670" t="str">
            <v>Execução de poço de visita conf. det. do dop n.4 120x120x120 cm</v>
          </cell>
          <cell r="C2670" t="str">
            <v>UN</v>
          </cell>
          <cell r="D2670">
            <v>1</v>
          </cell>
          <cell r="E2670">
            <v>964.1268</v>
          </cell>
          <cell r="F2670">
            <v>964.12</v>
          </cell>
        </row>
        <row r="2671">
          <cell r="A2671" t="str">
            <v>001.18.18160</v>
          </cell>
          <cell r="B2671" t="str">
            <v>Execução de poço de visita conf. det. do dop n.4 120x120x140 cm</v>
          </cell>
          <cell r="C2671" t="str">
            <v>UN</v>
          </cell>
          <cell r="D2671">
            <v>1</v>
          </cell>
          <cell r="E2671">
            <v>1338.0420999999999</v>
          </cell>
          <cell r="F2671">
            <v>1338.04</v>
          </cell>
        </row>
        <row r="2672">
          <cell r="A2672" t="str">
            <v>001.18.18180</v>
          </cell>
          <cell r="B2672" t="str">
            <v>Execução de poço de visita conf. det. do dop n.4 120x120x190 cm</v>
          </cell>
          <cell r="C2672" t="str">
            <v>UN</v>
          </cell>
          <cell r="D2672">
            <v>1</v>
          </cell>
          <cell r="E2672">
            <v>1316.0499</v>
          </cell>
          <cell r="F2672">
            <v>1316.04</v>
          </cell>
        </row>
        <row r="2673">
          <cell r="A2673" t="str">
            <v>001.18.18200</v>
          </cell>
          <cell r="B2673" t="str">
            <v>Fornecimento e instalação de tubo leve de pvc rígido branco c/ ponta e bolsa lisa em barra 6 m diâmetro 450 mm</v>
          </cell>
          <cell r="C2673" t="str">
            <v>ML</v>
          </cell>
          <cell r="D2673">
            <v>1</v>
          </cell>
          <cell r="E2673">
            <v>82.278400000000005</v>
          </cell>
          <cell r="F2673">
            <v>82.27</v>
          </cell>
        </row>
        <row r="2674">
          <cell r="A2674" t="str">
            <v>001.18.18220</v>
          </cell>
          <cell r="B2674" t="str">
            <v>Fornecimento e instalação de tubo leve de pvc rígido branco c/ ponta e bolsa lisa em barra 6 m diâmetro 400 mm</v>
          </cell>
          <cell r="C2674" t="str">
            <v>ML</v>
          </cell>
          <cell r="D2674">
            <v>1</v>
          </cell>
          <cell r="E2674">
            <v>82.537999999999997</v>
          </cell>
          <cell r="F2674">
            <v>82.53</v>
          </cell>
        </row>
        <row r="2675">
          <cell r="A2675" t="str">
            <v>001.18.18240</v>
          </cell>
          <cell r="B2675" t="str">
            <v>Fornecimento e instalação de tubo leve de pvc rígido branco c/ ponta e bolsa lisa em barra 6 m diâmetro 300 mm</v>
          </cell>
          <cell r="C2675" t="str">
            <v>ML</v>
          </cell>
          <cell r="D2675">
            <v>1</v>
          </cell>
          <cell r="E2675">
            <v>55.057499999999997</v>
          </cell>
          <cell r="F2675">
            <v>55.05</v>
          </cell>
        </row>
        <row r="2676">
          <cell r="A2676" t="str">
            <v>001.18.18260</v>
          </cell>
          <cell r="B2676" t="str">
            <v>Fornecimento e instalaçao de tubo leve de pvc rígido branco c/ ponta e bolsa lisa em barra 6 m diâmetro 250 mm</v>
          </cell>
          <cell r="C2676" t="str">
            <v>ML</v>
          </cell>
          <cell r="D2676">
            <v>1</v>
          </cell>
          <cell r="E2676">
            <v>33.882899999999999</v>
          </cell>
          <cell r="F2676">
            <v>33.880000000000003</v>
          </cell>
        </row>
        <row r="2677">
          <cell r="A2677" t="str">
            <v>001.18.18280</v>
          </cell>
          <cell r="B2677" t="str">
            <v>Fornecimento e instalação de tubo leve de pvc rígido branco c/ ponta e bolsa lisa em barra 6 m diâmetro 200 mm</v>
          </cell>
          <cell r="C2677" t="str">
            <v>ML</v>
          </cell>
          <cell r="D2677">
            <v>1</v>
          </cell>
          <cell r="E2677">
            <v>23.3216</v>
          </cell>
          <cell r="F2677">
            <v>23.32</v>
          </cell>
        </row>
        <row r="2678">
          <cell r="A2678" t="str">
            <v>001.18.18300</v>
          </cell>
          <cell r="B2678" t="str">
            <v>Fornecimento e instalação de tubo leve de pvc rígido branco c/ ponta e bolsa lisa em barra 6 m diâmetro 150 mm</v>
          </cell>
          <cell r="C2678" t="str">
            <v>ML</v>
          </cell>
          <cell r="D2678">
            <v>1</v>
          </cell>
          <cell r="E2678">
            <v>19.729199999999999</v>
          </cell>
          <cell r="F2678">
            <v>19.72</v>
          </cell>
        </row>
        <row r="2679">
          <cell r="A2679" t="str">
            <v>001.18.18320</v>
          </cell>
          <cell r="B2679" t="str">
            <v>Fornecimento e instalação de tubo leve de pvc rígido branco c/ ponta e bolsa lisa em barra 6 m diâmetro 125 mm</v>
          </cell>
          <cell r="C2679" t="str">
            <v>ML</v>
          </cell>
          <cell r="D2679">
            <v>1</v>
          </cell>
          <cell r="E2679">
            <v>19.7224</v>
          </cell>
          <cell r="F2679">
            <v>19.72</v>
          </cell>
        </row>
        <row r="2680">
          <cell r="A2680" t="str">
            <v>001.18.18340</v>
          </cell>
          <cell r="B2680" t="str">
            <v>Fornecimento e Instalação de Calha condutor (redondo ou retangular) e rufo em chapa galvanizada n.26 corte 25 cm</v>
          </cell>
          <cell r="C2680" t="str">
            <v>ML</v>
          </cell>
          <cell r="D2680">
            <v>1</v>
          </cell>
          <cell r="E2680">
            <v>14.2499</v>
          </cell>
          <cell r="F2680">
            <v>14.24</v>
          </cell>
        </row>
        <row r="2681">
          <cell r="A2681" t="str">
            <v>001.18.18380</v>
          </cell>
          <cell r="B2681" t="str">
            <v>Fornecimento e Instalação de Calha condutor (redondo ou retangular) e rufo em chapa galvanizada n.26 corte 40 cm</v>
          </cell>
          <cell r="C2681" t="str">
            <v>ML</v>
          </cell>
          <cell r="D2681">
            <v>1</v>
          </cell>
          <cell r="E2681">
            <v>19.180700000000002</v>
          </cell>
          <cell r="F2681">
            <v>19.18</v>
          </cell>
        </row>
        <row r="2682">
          <cell r="A2682" t="str">
            <v>001.18.18420</v>
          </cell>
          <cell r="B2682" t="str">
            <v>Fornecimento e Instalação de Calha condutor (redondo ou retangular) e rufo em chapa n. 24 corte 25 cm</v>
          </cell>
          <cell r="C2682" t="str">
            <v>ML</v>
          </cell>
          <cell r="D2682">
            <v>1</v>
          </cell>
          <cell r="E2682">
            <v>15.558</v>
          </cell>
          <cell r="F2682">
            <v>15.55</v>
          </cell>
        </row>
        <row r="2683">
          <cell r="A2683" t="str">
            <v>001.18.18440</v>
          </cell>
          <cell r="B2683" t="str">
            <v>Fornecimento e Instalação de Calha condutor (redondo ou retangular) e rufo em chapa n. 24 corte 30 cm</v>
          </cell>
          <cell r="C2683" t="str">
            <v>ML</v>
          </cell>
          <cell r="D2683">
            <v>1</v>
          </cell>
          <cell r="E2683">
            <v>16.896999999999998</v>
          </cell>
          <cell r="F2683">
            <v>16.89</v>
          </cell>
        </row>
        <row r="2684">
          <cell r="A2684" t="str">
            <v>001.18.18460</v>
          </cell>
          <cell r="B2684" t="str">
            <v>Fornecimento e Instalação de Calha condutor (redondo ou retangular) e rufo em chapa n. 24 corte 40 cm</v>
          </cell>
          <cell r="C2684" t="str">
            <v>ML</v>
          </cell>
          <cell r="D2684">
            <v>1</v>
          </cell>
          <cell r="E2684">
            <v>18.022500000000001</v>
          </cell>
          <cell r="F2684">
            <v>18.02</v>
          </cell>
        </row>
        <row r="2685">
          <cell r="A2685" t="str">
            <v>001.18.18480</v>
          </cell>
          <cell r="B2685" t="str">
            <v>Fornecimento e Instalação de Calha condutor (redondo ou retangular) e rufo em chapa n. 24 corte 50 cm</v>
          </cell>
          <cell r="C2685" t="str">
            <v>ML</v>
          </cell>
          <cell r="D2685">
            <v>1</v>
          </cell>
          <cell r="E2685">
            <v>22.132200000000001</v>
          </cell>
          <cell r="F2685">
            <v>22.13</v>
          </cell>
        </row>
        <row r="2686">
          <cell r="A2686" t="str">
            <v>001.18.18500</v>
          </cell>
          <cell r="B2686" t="str">
            <v>Fornecimento e Instalação de Calha condutor (redondo ou retangular) e rufo em chapa n. 24 corte 120 cm</v>
          </cell>
          <cell r="C2686" t="str">
            <v>M</v>
          </cell>
          <cell r="D2686">
            <v>1</v>
          </cell>
          <cell r="E2686">
            <v>20.301300000000001</v>
          </cell>
          <cell r="F2686">
            <v>20.3</v>
          </cell>
        </row>
        <row r="2687">
          <cell r="A2687" t="str">
            <v>001.18.18520</v>
          </cell>
          <cell r="B2687" t="str">
            <v>Fornecimento e instalação de tubo de pvc rígido série r em barra de 6 m cor bege com ponta lisa diâm. 150 mm</v>
          </cell>
          <cell r="C2687" t="str">
            <v>ML</v>
          </cell>
          <cell r="D2687">
            <v>1</v>
          </cell>
          <cell r="E2687">
            <v>21.769500000000001</v>
          </cell>
          <cell r="F2687">
            <v>21.76</v>
          </cell>
        </row>
        <row r="2688">
          <cell r="A2688" t="str">
            <v>001.18.18540</v>
          </cell>
          <cell r="B2688" t="str">
            <v>Fornecimento e instalação de tubo de pvc rígido série r em barra de 6 m cor bege com ponta lisa diâm. 100 mm</v>
          </cell>
          <cell r="C2688" t="str">
            <v>ML</v>
          </cell>
          <cell r="D2688">
            <v>1</v>
          </cell>
          <cell r="E2688">
            <v>9.0772999999999993</v>
          </cell>
          <cell r="F2688">
            <v>9.07</v>
          </cell>
        </row>
        <row r="2689">
          <cell r="A2689" t="str">
            <v>001.18.18560</v>
          </cell>
          <cell r="B2689" t="str">
            <v>Fornecimento e instalação de tubo de pvc rígido série r em barra de 6 m cor bege com ponta lisa diâm. 75 mm</v>
          </cell>
          <cell r="C2689" t="str">
            <v>ML</v>
          </cell>
          <cell r="D2689">
            <v>1</v>
          </cell>
          <cell r="E2689">
            <v>7.9356999999999998</v>
          </cell>
          <cell r="F2689">
            <v>7.93</v>
          </cell>
        </row>
        <row r="2690">
          <cell r="A2690" t="str">
            <v>001.18.18580</v>
          </cell>
          <cell r="B2690" t="str">
            <v>Fornecimento e instalação de conexões de pvc p/ tubo série r curva curta 87º 30'  diâm.150 mm</v>
          </cell>
          <cell r="C2690" t="str">
            <v>UN</v>
          </cell>
          <cell r="D2690">
            <v>1</v>
          </cell>
          <cell r="E2690">
            <v>67.028400000000005</v>
          </cell>
          <cell r="F2690">
            <v>67.02</v>
          </cell>
        </row>
        <row r="2691">
          <cell r="A2691" t="str">
            <v>001.18.18600</v>
          </cell>
          <cell r="B2691" t="str">
            <v>Fornecimento e instalação de conexões de pvc p/ tubo série r curva curta 87º 30'  diâm.100 mm</v>
          </cell>
          <cell r="C2691" t="str">
            <v>UN</v>
          </cell>
          <cell r="D2691">
            <v>1</v>
          </cell>
          <cell r="E2691">
            <v>19.816400000000002</v>
          </cell>
          <cell r="F2691">
            <v>19.809999999999999</v>
          </cell>
        </row>
        <row r="2692">
          <cell r="A2692" t="str">
            <v>001.18.18620</v>
          </cell>
          <cell r="B2692" t="str">
            <v>Fornecimento e instalação de conexões de pvc p/ tubo série r curva curta 87º 30'  diâm. 75 mm</v>
          </cell>
          <cell r="C2692" t="str">
            <v>UN</v>
          </cell>
          <cell r="D2692">
            <v>1</v>
          </cell>
          <cell r="E2692">
            <v>13.4351</v>
          </cell>
          <cell r="F2692">
            <v>13.43</v>
          </cell>
        </row>
        <row r="2693">
          <cell r="A2693" t="str">
            <v>001.18.18640</v>
          </cell>
          <cell r="B2693" t="str">
            <v>Execução de caixa de passagem conf. det. n7 do dop 30 x 30 x 30 cm</v>
          </cell>
          <cell r="C2693" t="str">
            <v>UN</v>
          </cell>
          <cell r="D2693">
            <v>1</v>
          </cell>
          <cell r="E2693">
            <v>38.293300000000002</v>
          </cell>
          <cell r="F2693">
            <v>38.29</v>
          </cell>
        </row>
        <row r="2694">
          <cell r="A2694" t="str">
            <v>001.18.18660</v>
          </cell>
          <cell r="B2694" t="str">
            <v>Execução de caixa de passagem conf. det. n7 do dop 40 x 40 x 40 cm</v>
          </cell>
          <cell r="C2694" t="str">
            <v>UN</v>
          </cell>
          <cell r="D2694">
            <v>1</v>
          </cell>
          <cell r="E2694">
            <v>57.826900000000002</v>
          </cell>
          <cell r="F2694">
            <v>57.82</v>
          </cell>
        </row>
        <row r="2695">
          <cell r="A2695" t="str">
            <v>001.18.18680</v>
          </cell>
          <cell r="B2695" t="str">
            <v>Execução de caixa de passagem conf. det. n7 do dop 50 x 50 x 50 cm</v>
          </cell>
          <cell r="C2695" t="str">
            <v>UN</v>
          </cell>
          <cell r="D2695">
            <v>1</v>
          </cell>
          <cell r="E2695">
            <v>83.098500000000001</v>
          </cell>
          <cell r="F2695">
            <v>83.09</v>
          </cell>
        </row>
        <row r="2696">
          <cell r="A2696" t="str">
            <v>001.18.18700</v>
          </cell>
          <cell r="B2696" t="str">
            <v>Execução de caixa de passagem conf. det. n7 do dop 60 x 60 x 60 cm</v>
          </cell>
          <cell r="C2696" t="str">
            <v>UN</v>
          </cell>
          <cell r="D2696">
            <v>1</v>
          </cell>
          <cell r="E2696">
            <v>110.54170000000001</v>
          </cell>
          <cell r="F2696">
            <v>110.54</v>
          </cell>
        </row>
        <row r="2697">
          <cell r="A2697" t="str">
            <v>001.18.18720</v>
          </cell>
          <cell r="B2697" t="str">
            <v>Execução de caixa de passagem conf. det. n7 do dop 70 x 70 x 70 cm</v>
          </cell>
          <cell r="C2697" t="str">
            <v>UN</v>
          </cell>
          <cell r="D2697">
            <v>1</v>
          </cell>
          <cell r="E2697">
            <v>113.3698</v>
          </cell>
          <cell r="F2697">
            <v>113.36</v>
          </cell>
        </row>
        <row r="2698">
          <cell r="A2698" t="str">
            <v>001.18.18740</v>
          </cell>
          <cell r="B2698" t="str">
            <v>Execução de caixa de passagem conf. det. n7 do dop 80 x 80 x 80 cm</v>
          </cell>
          <cell r="C2698" t="str">
            <v>UN</v>
          </cell>
          <cell r="D2698">
            <v>1</v>
          </cell>
          <cell r="E2698">
            <v>144.0453</v>
          </cell>
          <cell r="F2698">
            <v>144.04</v>
          </cell>
        </row>
        <row r="2699">
          <cell r="A2699" t="str">
            <v>001.18.18760</v>
          </cell>
          <cell r="B2699" t="str">
            <v>Execução de caixa de passagem conf. det. n7 do dop 90 x 90 x 90 cm</v>
          </cell>
          <cell r="C2699" t="str">
            <v>UN</v>
          </cell>
          <cell r="D2699">
            <v>1</v>
          </cell>
          <cell r="E2699">
            <v>239.24590000000001</v>
          </cell>
          <cell r="F2699">
            <v>239.24</v>
          </cell>
        </row>
        <row r="2700">
          <cell r="A2700" t="str">
            <v>001.18.18780</v>
          </cell>
          <cell r="B2700" t="str">
            <v>Execução de caixa de passagem conf. det. n7 do dop 100 x 100 x 100 cm</v>
          </cell>
          <cell r="C2700" t="str">
            <v>UN</v>
          </cell>
          <cell r="D2700">
            <v>1</v>
          </cell>
          <cell r="E2700">
            <v>239.63319999999999</v>
          </cell>
          <cell r="F2700">
            <v>239.63</v>
          </cell>
        </row>
        <row r="2701">
          <cell r="A2701" t="str">
            <v>001.18.18800</v>
          </cell>
          <cell r="B2701" t="str">
            <v>Execução de caixa de passagem conf. det. n7 do dop 100 x 100 x 120 cm</v>
          </cell>
          <cell r="C2701" t="str">
            <v>UND</v>
          </cell>
          <cell r="D2701">
            <v>1</v>
          </cell>
          <cell r="E2701">
            <v>327.39640000000003</v>
          </cell>
          <cell r="F2701">
            <v>327.39</v>
          </cell>
        </row>
        <row r="2702">
          <cell r="A2702" t="str">
            <v>001.18.18820</v>
          </cell>
          <cell r="B2702" t="str">
            <v>Execução de caixa de passagem conf. det. n7 do dop 110 x 0.60 x 0.60 cm</v>
          </cell>
          <cell r="C2702" t="str">
            <v>UN</v>
          </cell>
          <cell r="D2702">
            <v>1</v>
          </cell>
          <cell r="E2702">
            <v>13.180199999999999</v>
          </cell>
          <cell r="F2702">
            <v>13.18</v>
          </cell>
        </row>
        <row r="2703">
          <cell r="A2703" t="str">
            <v>001.18.18840</v>
          </cell>
          <cell r="B2703" t="str">
            <v>Fornecimento e instalação de curva 90º de pvc rígido diâm. 100 mm</v>
          </cell>
          <cell r="C2703" t="str">
            <v>UN</v>
          </cell>
          <cell r="D2703">
            <v>1</v>
          </cell>
          <cell r="E2703">
            <v>21.766400000000001</v>
          </cell>
          <cell r="F2703">
            <v>21.76</v>
          </cell>
        </row>
        <row r="2704">
          <cell r="A2704" t="str">
            <v>001.18.18860</v>
          </cell>
          <cell r="B2704" t="str">
            <v>Fornecimento e instalação de curva 90º de pvc rígido diâm.  75 mm</v>
          </cell>
          <cell r="C2704" t="str">
            <v>UN</v>
          </cell>
          <cell r="D2704">
            <v>1</v>
          </cell>
          <cell r="E2704">
            <v>20.185099999999998</v>
          </cell>
          <cell r="F2704">
            <v>20.18</v>
          </cell>
        </row>
        <row r="2705">
          <cell r="A2705" t="str">
            <v>001.18.18880</v>
          </cell>
          <cell r="B2705" t="str">
            <v>Fornecimento e instalação de ralo seco vertical em ferro fundido diâm.100 mm</v>
          </cell>
          <cell r="C2705" t="str">
            <v>UN</v>
          </cell>
          <cell r="D2705">
            <v>1</v>
          </cell>
          <cell r="E2705">
            <v>12.5474</v>
          </cell>
          <cell r="F2705">
            <v>12.54</v>
          </cell>
        </row>
        <row r="2706">
          <cell r="A2706" t="str">
            <v>001.18.18900</v>
          </cell>
          <cell r="B2706" t="str">
            <v>Execução de caixa de areia dimensões 50 x 50 x 50 cm</v>
          </cell>
          <cell r="C2706" t="str">
            <v>UN</v>
          </cell>
          <cell r="D2706">
            <v>1</v>
          </cell>
          <cell r="E2706">
            <v>83.098500000000001</v>
          </cell>
          <cell r="F2706">
            <v>83.09</v>
          </cell>
        </row>
        <row r="2707">
          <cell r="A2707" t="str">
            <v>001.18.18920</v>
          </cell>
          <cell r="B2707" t="str">
            <v>Fornecimento e assentamento de grelha de ferro para caixa de passagem conf. det n.5 dop dim. 60 x 60 cm</v>
          </cell>
          <cell r="C2707" t="str">
            <v>UN</v>
          </cell>
          <cell r="D2707">
            <v>1</v>
          </cell>
          <cell r="E2707">
            <v>365.58199999999999</v>
          </cell>
          <cell r="F2707">
            <v>365.58</v>
          </cell>
        </row>
        <row r="2708">
          <cell r="A2708" t="str">
            <v>001.18.18940</v>
          </cell>
          <cell r="B2708" t="str">
            <v>Fornecimento e assentamento de grelha de ferro para caixa de passagem conf. det n.5 dop dim. 100 x 100 cm</v>
          </cell>
          <cell r="C2708" t="str">
            <v>UN</v>
          </cell>
          <cell r="D2708">
            <v>1</v>
          </cell>
          <cell r="E2708">
            <v>601.59860000000003</v>
          </cell>
          <cell r="F2708">
            <v>601.59</v>
          </cell>
        </row>
        <row r="2709">
          <cell r="A2709" t="str">
            <v>001.18.18960</v>
          </cell>
          <cell r="B2709" t="str">
            <v>Fornecimento e assentamento de grelha de ferro para caixa de passagem conf. det. n.5a dop. dim. 60 x 60 cm</v>
          </cell>
          <cell r="C2709" t="str">
            <v>UN</v>
          </cell>
          <cell r="D2709">
            <v>1</v>
          </cell>
          <cell r="E2709">
            <v>230.58199999999999</v>
          </cell>
          <cell r="F2709">
            <v>230.58</v>
          </cell>
        </row>
        <row r="2710">
          <cell r="A2710" t="str">
            <v>001.18.18980</v>
          </cell>
          <cell r="B2710" t="str">
            <v>Fornecimento e assentamento de grelha de ferro para caixa de passagem conf. det. n.5a dop. dim. 100 x 100 cm</v>
          </cell>
          <cell r="C2710" t="str">
            <v>UN</v>
          </cell>
          <cell r="D2710">
            <v>1</v>
          </cell>
          <cell r="E2710">
            <v>381.09859999999998</v>
          </cell>
          <cell r="F2710">
            <v>381.09</v>
          </cell>
        </row>
        <row r="2711">
          <cell r="A2711" t="str">
            <v>001.18.19000</v>
          </cell>
          <cell r="B2711" t="str">
            <v>Fornecimento e assentamento de grelha de ferro para canaleta conf. det. n.6 dop largura 0.56 m</v>
          </cell>
          <cell r="C2711" t="str">
            <v>ML</v>
          </cell>
          <cell r="D2711">
            <v>1</v>
          </cell>
          <cell r="E2711">
            <v>139.77850000000001</v>
          </cell>
          <cell r="F2711">
            <v>139.77000000000001</v>
          </cell>
        </row>
        <row r="2712">
          <cell r="A2712" t="str">
            <v>001.18.19020</v>
          </cell>
          <cell r="B2712" t="str">
            <v>Execução de canaleta para talude em concreto simples traço 1:4:8 com 8 cm espessura conf. det. n.32 e 33</v>
          </cell>
          <cell r="C2712" t="str">
            <v>ML</v>
          </cell>
          <cell r="D2712">
            <v>1</v>
          </cell>
          <cell r="E2712">
            <v>26.660699999999999</v>
          </cell>
          <cell r="F2712">
            <v>26.66</v>
          </cell>
        </row>
        <row r="2713">
          <cell r="A2713" t="str">
            <v>001.18.19040</v>
          </cell>
          <cell r="B2713" t="str">
            <v>Execução de canaleta de tijolo maciço 1/2 vez l=0,30 m inclusive grelha de ferro</v>
          </cell>
          <cell r="C2713" t="str">
            <v>ML</v>
          </cell>
          <cell r="D2713">
            <v>1</v>
          </cell>
          <cell r="E2713">
            <v>72.394800000000004</v>
          </cell>
          <cell r="F2713">
            <v>72.39</v>
          </cell>
        </row>
        <row r="2714">
          <cell r="A2714" t="str">
            <v>001.18.19060</v>
          </cell>
          <cell r="B2714" t="str">
            <v>Fornecimento e instalação de extintor de incêndio tipo manual com suporte de parede, água pressurizada 10 litros</v>
          </cell>
          <cell r="C2714" t="str">
            <v>UN</v>
          </cell>
          <cell r="D2714">
            <v>1</v>
          </cell>
          <cell r="E2714">
            <v>53</v>
          </cell>
          <cell r="F2714">
            <v>53</v>
          </cell>
        </row>
        <row r="2715">
          <cell r="A2715" t="str">
            <v>001.18.19080</v>
          </cell>
          <cell r="B2715" t="str">
            <v>Fornecimento e instalação de extintor de incêndio tipo manual com suporte de parede, co2 - gas carbonico 6 kg</v>
          </cell>
          <cell r="C2715" t="str">
            <v>UN</v>
          </cell>
          <cell r="D2715">
            <v>1</v>
          </cell>
          <cell r="E2715">
            <v>178</v>
          </cell>
          <cell r="F2715">
            <v>178</v>
          </cell>
        </row>
        <row r="2716">
          <cell r="A2716" t="str">
            <v>001.18.19100</v>
          </cell>
          <cell r="B2716" t="str">
            <v>Fornecimento e instalação de extintor de incêndio tipo manual com suporte de parede, pó químico seco 4 kg</v>
          </cell>
          <cell r="C2716" t="str">
            <v>UN</v>
          </cell>
          <cell r="D2716">
            <v>1</v>
          </cell>
          <cell r="E2716">
            <v>55</v>
          </cell>
          <cell r="F2716">
            <v>55</v>
          </cell>
        </row>
        <row r="2717">
          <cell r="A2717" t="str">
            <v>001.18.19120</v>
          </cell>
          <cell r="B2717" t="str">
            <v>Fornecimento e instalação de tubo de aço galvanizado - classe média - tipo manesmann diâm. 63 mm</v>
          </cell>
          <cell r="C2717" t="str">
            <v>M</v>
          </cell>
          <cell r="D2717">
            <v>1</v>
          </cell>
          <cell r="E2717">
            <v>36.841999999999999</v>
          </cell>
          <cell r="F2717">
            <v>36.840000000000003</v>
          </cell>
        </row>
        <row r="2718">
          <cell r="A2718" t="str">
            <v>001.18.19140</v>
          </cell>
          <cell r="B2718" t="str">
            <v>Fornecimento e instalação de tubo de aço galvanizado - classe média - tipo manesmann diâm. 75 mm</v>
          </cell>
          <cell r="C2718" t="str">
            <v>M</v>
          </cell>
          <cell r="D2718">
            <v>1</v>
          </cell>
          <cell r="E2718">
            <v>41.195300000000003</v>
          </cell>
          <cell r="F2718">
            <v>41.19</v>
          </cell>
        </row>
        <row r="2719">
          <cell r="A2719" t="str">
            <v>001.18.19160</v>
          </cell>
          <cell r="B2719" t="str">
            <v>Fornecimento e instalação de luva c/ rosca - classe 10 - tipo tupyou similar diâm. 63 mm</v>
          </cell>
          <cell r="C2719" t="str">
            <v>UN</v>
          </cell>
          <cell r="D2719">
            <v>1</v>
          </cell>
          <cell r="E2719">
            <v>19.082899999999999</v>
          </cell>
          <cell r="F2719">
            <v>19.079999999999998</v>
          </cell>
        </row>
        <row r="2720">
          <cell r="A2720" t="str">
            <v>001.18.19180</v>
          </cell>
          <cell r="B2720" t="str">
            <v>Fornecimento e instalação de luva c/ rosca - classe 10 - tipo tupyou similar diâm. 75 mm</v>
          </cell>
          <cell r="C2720" t="str">
            <v>UN</v>
          </cell>
          <cell r="D2720">
            <v>1</v>
          </cell>
          <cell r="E2720">
            <v>26.994499999999999</v>
          </cell>
          <cell r="F2720">
            <v>26.99</v>
          </cell>
        </row>
        <row r="2721">
          <cell r="A2721" t="str">
            <v>001.18.19200</v>
          </cell>
          <cell r="B2721" t="str">
            <v>Fornecimento e instalação de joelho 90º aço galvanizado - tupy ou similar diâm. 63 mm</v>
          </cell>
          <cell r="C2721" t="str">
            <v>UN</v>
          </cell>
          <cell r="D2721">
            <v>1</v>
          </cell>
          <cell r="E2721">
            <v>30.532900000000001</v>
          </cell>
          <cell r="F2721">
            <v>30.53</v>
          </cell>
        </row>
        <row r="2722">
          <cell r="A2722" t="str">
            <v>001.18.19220</v>
          </cell>
          <cell r="B2722" t="str">
            <v>Fornecimento e instalação de joelho 90º aço galvanizado - tupy ou similar diâm. 75 mm</v>
          </cell>
          <cell r="C2722" t="str">
            <v>UN</v>
          </cell>
          <cell r="D2722">
            <v>1</v>
          </cell>
          <cell r="E2722">
            <v>34.044499999999999</v>
          </cell>
          <cell r="F2722">
            <v>34.04</v>
          </cell>
        </row>
        <row r="2723">
          <cell r="A2723" t="str">
            <v>001.18.19240</v>
          </cell>
          <cell r="B2723" t="str">
            <v>Fornecimento e instalação de tee aço galvanizado - tupyou similar diâm. 63 mm</v>
          </cell>
          <cell r="C2723" t="str">
            <v>UN</v>
          </cell>
          <cell r="D2723">
            <v>1</v>
          </cell>
          <cell r="E2723">
            <v>30.5945</v>
          </cell>
          <cell r="F2723">
            <v>30.59</v>
          </cell>
        </row>
        <row r="2724">
          <cell r="A2724" t="str">
            <v>001.18.19260</v>
          </cell>
          <cell r="B2724" t="str">
            <v>Fornecimento e instalação de flanges aço galvanizado - tupy ou similar diâm. 75 mm</v>
          </cell>
          <cell r="C2724" t="str">
            <v>UN</v>
          </cell>
          <cell r="D2724">
            <v>1</v>
          </cell>
          <cell r="E2724">
            <v>24.564499999999999</v>
          </cell>
          <cell r="F2724">
            <v>24.56</v>
          </cell>
        </row>
        <row r="2725">
          <cell r="A2725" t="str">
            <v>001.18.19280</v>
          </cell>
          <cell r="B2725" t="str">
            <v>Fornecimento e instalação de niple duplo de aço galvanizado - tupy ou similar diâm. 63 mm</v>
          </cell>
          <cell r="C2725" t="str">
            <v>UN</v>
          </cell>
          <cell r="D2725">
            <v>1</v>
          </cell>
          <cell r="E2725">
            <v>14.5329</v>
          </cell>
          <cell r="F2725">
            <v>14.53</v>
          </cell>
        </row>
        <row r="2726">
          <cell r="A2726" t="str">
            <v>001.18.19300</v>
          </cell>
          <cell r="B2726" t="str">
            <v>Fornecimento e instalação de niple duplo de aço galvanizado - tupy ou similar diâm. 75 mm</v>
          </cell>
          <cell r="C2726" t="str">
            <v>UN</v>
          </cell>
          <cell r="D2726">
            <v>1</v>
          </cell>
          <cell r="E2726">
            <v>20.394500000000001</v>
          </cell>
          <cell r="F2726">
            <v>20.39</v>
          </cell>
        </row>
        <row r="2727">
          <cell r="A2727" t="str">
            <v>001.18.19320</v>
          </cell>
          <cell r="B2727" t="str">
            <v>Fornecimento e instalação de luva de união c/ assento em bronze - tupy ou similar diâm. 63 mm</v>
          </cell>
          <cell r="C2727" t="str">
            <v>UN</v>
          </cell>
          <cell r="D2727">
            <v>1</v>
          </cell>
          <cell r="E2727">
            <v>38.044499999999999</v>
          </cell>
          <cell r="F2727">
            <v>38.04</v>
          </cell>
        </row>
        <row r="2728">
          <cell r="A2728" t="str">
            <v>001.18.19340</v>
          </cell>
          <cell r="B2728" t="str">
            <v>Fornecimento e instalação de luva de união c/ assento em bronze - tupy ou similar diâm. 75 mm</v>
          </cell>
          <cell r="C2728" t="str">
            <v>UN</v>
          </cell>
          <cell r="D2728">
            <v>1</v>
          </cell>
          <cell r="E2728">
            <v>47.106400000000001</v>
          </cell>
          <cell r="F2728">
            <v>47.1</v>
          </cell>
        </row>
        <row r="2729">
          <cell r="A2729" t="str">
            <v>001.18.19360</v>
          </cell>
          <cell r="B2729" t="str">
            <v>Fornecimento e instalação de registro de gaveta em bronze - acabamento bruto - niágara  ou similar diâm.63 mm</v>
          </cell>
          <cell r="C2729" t="str">
            <v>UN</v>
          </cell>
          <cell r="D2729">
            <v>1</v>
          </cell>
          <cell r="E2729">
            <v>93.832099999999997</v>
          </cell>
          <cell r="F2729">
            <v>93.83</v>
          </cell>
        </row>
        <row r="2730">
          <cell r="A2730" t="str">
            <v>001.18.19380</v>
          </cell>
          <cell r="B2730" t="str">
            <v>Fornecimento e instalação de registro de gaveta em bronze - acabamento bruto - niágara  ou similar diâm.75 mm</v>
          </cell>
          <cell r="C2730" t="str">
            <v>UN</v>
          </cell>
          <cell r="D2730">
            <v>1</v>
          </cell>
          <cell r="E2730">
            <v>147.52789999999999</v>
          </cell>
          <cell r="F2730">
            <v>147.52000000000001</v>
          </cell>
        </row>
      </sheetData>
      <sheetData sheetId="1"/>
      <sheetData sheetId="2"/>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letim_10"/>
      <sheetName val="Orçamento-SES"/>
      <sheetName val="Plan2"/>
      <sheetName val="Plan3"/>
    </sheetNames>
    <sheetDataSet>
      <sheetData sheetId="0">
        <row r="2">
          <cell r="A2" t="str">
            <v>001</v>
          </cell>
          <cell r="B2" t="str">
            <v>BOLETIM DE REFERÊNCIA DE PREÇOS DE OBRAS CIVIS - OUTUBRO 2004</v>
          </cell>
        </row>
        <row r="3">
          <cell r="A3" t="str">
            <v>001.01</v>
          </cell>
          <cell r="B3" t="str">
            <v>DEMOLIÇÃO E RETIRADA</v>
          </cell>
        </row>
        <row r="4">
          <cell r="A4" t="str">
            <v>001.01.00020</v>
          </cell>
          <cell r="B4" t="str">
            <v>Demolição de cobertura construída c/telha de barro ou cerâmica</v>
          </cell>
          <cell r="C4" t="str">
            <v>M2</v>
          </cell>
          <cell r="D4">
            <v>1</v>
          </cell>
          <cell r="E4">
            <v>2.6252</v>
          </cell>
          <cell r="F4">
            <v>2.62</v>
          </cell>
        </row>
        <row r="5">
          <cell r="A5" t="str">
            <v>001.01.00040</v>
          </cell>
          <cell r="B5" t="str">
            <v>Demolição de cobertura construída c/telha de cimento amianto, alumínio, plastico e ferro galvanizado</v>
          </cell>
          <cell r="C5" t="str">
            <v>M2</v>
          </cell>
          <cell r="D5">
            <v>1</v>
          </cell>
          <cell r="E5">
            <v>1.0940000000000001</v>
          </cell>
          <cell r="F5">
            <v>1.0900000000000001</v>
          </cell>
        </row>
        <row r="6">
          <cell r="A6" t="str">
            <v>001.01.00060</v>
          </cell>
          <cell r="B6" t="str">
            <v>Demolição de madeiramento de telhado constituído por tesouras (telha de barro)</v>
          </cell>
          <cell r="C6" t="str">
            <v>M2</v>
          </cell>
          <cell r="D6">
            <v>1</v>
          </cell>
          <cell r="E6">
            <v>3.9519000000000002</v>
          </cell>
          <cell r="F6">
            <v>3.95</v>
          </cell>
        </row>
        <row r="7">
          <cell r="A7" t="str">
            <v>001.01.00080</v>
          </cell>
          <cell r="B7" t="str">
            <v>Demolição de madeiramento de telhado constituído por tesouras (telha de cimento aminato e alumínio)</v>
          </cell>
          <cell r="C7" t="str">
            <v>M2</v>
          </cell>
          <cell r="D7">
            <v>1</v>
          </cell>
          <cell r="E7">
            <v>3.4068000000000001</v>
          </cell>
          <cell r="F7">
            <v>3.4</v>
          </cell>
        </row>
        <row r="8">
          <cell r="A8" t="str">
            <v>001.01.00100</v>
          </cell>
          <cell r="B8" t="str">
            <v>Demolição de madeiramento de telhado tipo pontaletados (telhas de barro)</v>
          </cell>
          <cell r="C8" t="str">
            <v>M2</v>
          </cell>
          <cell r="D8">
            <v>1</v>
          </cell>
          <cell r="E8">
            <v>2.9432</v>
          </cell>
          <cell r="F8">
            <v>2.94</v>
          </cell>
        </row>
        <row r="9">
          <cell r="A9" t="str">
            <v>001.01.00120</v>
          </cell>
          <cell r="B9" t="str">
            <v>Demolição de madeiramento de telhado tipo pontaletados (telhas de cimento aminato ou alumínio)</v>
          </cell>
          <cell r="C9" t="str">
            <v>M2</v>
          </cell>
          <cell r="D9">
            <v>1</v>
          </cell>
          <cell r="E9">
            <v>2.9432</v>
          </cell>
          <cell r="F9">
            <v>2.94</v>
          </cell>
        </row>
        <row r="10">
          <cell r="A10" t="str">
            <v>001.01.00140</v>
          </cell>
          <cell r="B10" t="str">
            <v>Demolição de estrutura de ferro  para  telhados</v>
          </cell>
          <cell r="C10" t="str">
            <v>M2</v>
          </cell>
          <cell r="D10">
            <v>1</v>
          </cell>
          <cell r="E10">
            <v>8.1097000000000001</v>
          </cell>
          <cell r="F10">
            <v>8.1</v>
          </cell>
        </row>
        <row r="11">
          <cell r="A11" t="str">
            <v>001.01.00160</v>
          </cell>
          <cell r="B11" t="str">
            <v>Retirada de cobertura de madeira - caibros e vigas</v>
          </cell>
          <cell r="C11" t="str">
            <v>ML</v>
          </cell>
          <cell r="D11">
            <v>1</v>
          </cell>
          <cell r="E11">
            <v>0.20169999999999999</v>
          </cell>
          <cell r="F11">
            <v>0.2</v>
          </cell>
        </row>
        <row r="12">
          <cell r="A12" t="str">
            <v>001.01.00180</v>
          </cell>
          <cell r="B12" t="str">
            <v>Retirada de cobertura de madeira - ripas</v>
          </cell>
          <cell r="C12" t="str">
            <v>ML</v>
          </cell>
          <cell r="D12">
            <v>1</v>
          </cell>
          <cell r="E12">
            <v>0.10059999999999999</v>
          </cell>
          <cell r="F12">
            <v>0.1</v>
          </cell>
        </row>
        <row r="13">
          <cell r="A13" t="str">
            <v>001.01.00200</v>
          </cell>
          <cell r="B13" t="str">
            <v>Retirada de cobertura em telhas de barro s/aproveitamento das cumeeiras e espigões</v>
          </cell>
          <cell r="C13" t="str">
            <v>UN</v>
          </cell>
          <cell r="D13">
            <v>1</v>
          </cell>
          <cell r="E13">
            <v>0.27839999999999998</v>
          </cell>
          <cell r="F13">
            <v>0.27</v>
          </cell>
        </row>
        <row r="14">
          <cell r="A14" t="str">
            <v>001.01.00220</v>
          </cell>
          <cell r="B14" t="str">
            <v>Retirada de cobertura em telhas de cimento aminato, alumínio, plástico ou ferro galvanizado</v>
          </cell>
          <cell r="C14" t="str">
            <v>UN</v>
          </cell>
          <cell r="D14">
            <v>1</v>
          </cell>
          <cell r="E14">
            <v>3.7113999999999998</v>
          </cell>
          <cell r="F14">
            <v>3.71</v>
          </cell>
        </row>
        <row r="15">
          <cell r="A15" t="str">
            <v>001.01.00240</v>
          </cell>
          <cell r="B15" t="str">
            <v>Retirada de cobertura em telhas cerãmicas ( plan , colonial , francesa , etc. )</v>
          </cell>
          <cell r="C15" t="str">
            <v>M2</v>
          </cell>
          <cell r="D15">
            <v>1</v>
          </cell>
          <cell r="E15">
            <v>2.4599000000000002</v>
          </cell>
          <cell r="F15">
            <v>2.4500000000000002</v>
          </cell>
        </row>
        <row r="16">
          <cell r="A16" t="str">
            <v>001.01.00260</v>
          </cell>
          <cell r="B16" t="str">
            <v>Retirada de cobertura em telhas de cimento aminato, alumínio, plástico e c.g.</v>
          </cell>
          <cell r="C16" t="str">
            <v>M2</v>
          </cell>
          <cell r="D16">
            <v>1</v>
          </cell>
          <cell r="E16">
            <v>1.3109</v>
          </cell>
          <cell r="F16">
            <v>1.31</v>
          </cell>
        </row>
        <row r="17">
          <cell r="A17" t="str">
            <v>001.01.00280</v>
          </cell>
          <cell r="B17" t="str">
            <v>Retirada de madeiramento de telhado constituído por tesouras (telha de barro)</v>
          </cell>
          <cell r="C17" t="str">
            <v>M2</v>
          </cell>
          <cell r="D17">
            <v>1</v>
          </cell>
          <cell r="E17">
            <v>3.0246</v>
          </cell>
          <cell r="F17">
            <v>3.02</v>
          </cell>
        </row>
        <row r="18">
          <cell r="A18" t="str">
            <v>001.01.00300</v>
          </cell>
          <cell r="B18" t="str">
            <v>Retirada de madeiramento de telhado constituído por tesouras (telha de cimento amianto ou alumínio)</v>
          </cell>
          <cell r="C18" t="str">
            <v>M2</v>
          </cell>
          <cell r="D18">
            <v>1</v>
          </cell>
          <cell r="E18">
            <v>2.5207000000000002</v>
          </cell>
          <cell r="F18">
            <v>2.52</v>
          </cell>
        </row>
        <row r="19">
          <cell r="A19" t="str">
            <v>001.01.00320</v>
          </cell>
          <cell r="B19" t="str">
            <v>Retirada de madeiramento de telhado tipo pontaletados (telhas de barro)</v>
          </cell>
          <cell r="C19" t="str">
            <v>M2</v>
          </cell>
          <cell r="D19">
            <v>1</v>
          </cell>
          <cell r="E19">
            <v>2.0165000000000002</v>
          </cell>
          <cell r="F19">
            <v>2.0099999999999998</v>
          </cell>
        </row>
        <row r="20">
          <cell r="A20" t="str">
            <v>001.01.00340</v>
          </cell>
          <cell r="B20" t="str">
            <v>Retirada de madeiramento de telhado tipo pontaletados (telhas de cimento amianto ou alumínio)</v>
          </cell>
          <cell r="C20" t="str">
            <v>M2</v>
          </cell>
          <cell r="D20">
            <v>1</v>
          </cell>
          <cell r="E20">
            <v>1.8148</v>
          </cell>
          <cell r="F20">
            <v>1.81</v>
          </cell>
        </row>
        <row r="21">
          <cell r="A21" t="str">
            <v>001.01.00360</v>
          </cell>
          <cell r="B21" t="str">
            <v>Retirada de calhas e rufos metálicos</v>
          </cell>
          <cell r="C21" t="str">
            <v>M2</v>
          </cell>
          <cell r="D21">
            <v>1</v>
          </cell>
          <cell r="E21">
            <v>3.0710999999999999</v>
          </cell>
          <cell r="F21">
            <v>3.07</v>
          </cell>
        </row>
        <row r="22">
          <cell r="A22" t="str">
            <v>001.01.00380</v>
          </cell>
          <cell r="B22" t="str">
            <v>Demolição de revestimento de argamassa de cal e areia (inclusive emboço)</v>
          </cell>
          <cell r="C22" t="str">
            <v>M2</v>
          </cell>
          <cell r="D22">
            <v>1</v>
          </cell>
          <cell r="E22">
            <v>1.9152</v>
          </cell>
          <cell r="F22">
            <v>1.91</v>
          </cell>
        </row>
        <row r="23">
          <cell r="A23" t="str">
            <v>001.01.00400</v>
          </cell>
          <cell r="B23" t="str">
            <v>Demolição de revestimento de argamassa mista (inclusive emboço)</v>
          </cell>
          <cell r="C23" t="str">
            <v>M2</v>
          </cell>
          <cell r="D23">
            <v>1</v>
          </cell>
          <cell r="E23">
            <v>2.8729</v>
          </cell>
          <cell r="F23">
            <v>2.87</v>
          </cell>
        </row>
        <row r="24">
          <cell r="A24" t="str">
            <v>001.01.00420</v>
          </cell>
          <cell r="B24" t="str">
            <v>Demolição de revestimento de argamassa de cimento e areia (inclusive emboço)</v>
          </cell>
          <cell r="C24" t="str">
            <v>M2</v>
          </cell>
          <cell r="D24">
            <v>1</v>
          </cell>
          <cell r="E24">
            <v>7.3632</v>
          </cell>
          <cell r="F24">
            <v>7.36</v>
          </cell>
        </row>
        <row r="25">
          <cell r="A25" t="str">
            <v>001.01.00440</v>
          </cell>
          <cell r="B25" t="str">
            <v>Demolição de azulejos pastilas ladrilhos cerâmicos ou base de gres (inclusive emboço)</v>
          </cell>
          <cell r="C25" t="str">
            <v>M2</v>
          </cell>
          <cell r="D25">
            <v>1</v>
          </cell>
          <cell r="E25">
            <v>7.1078000000000001</v>
          </cell>
          <cell r="F25">
            <v>7.1</v>
          </cell>
        </row>
        <row r="26">
          <cell r="A26" t="str">
            <v>001.01.00460</v>
          </cell>
          <cell r="B26" t="str">
            <v>Demolição de mármore, pedra ou granito (inclusive emboço)</v>
          </cell>
          <cell r="C26" t="str">
            <v>M2</v>
          </cell>
          <cell r="D26">
            <v>1</v>
          </cell>
          <cell r="E26">
            <v>7.1078000000000001</v>
          </cell>
          <cell r="F26">
            <v>7.1</v>
          </cell>
        </row>
        <row r="27">
          <cell r="A27" t="str">
            <v>001.01.00480</v>
          </cell>
          <cell r="B27" t="str">
            <v>Demolição de quadro negro</v>
          </cell>
          <cell r="C27" t="str">
            <v>M2</v>
          </cell>
          <cell r="D27">
            <v>1</v>
          </cell>
          <cell r="E27">
            <v>7.1078000000000001</v>
          </cell>
          <cell r="F27">
            <v>7.1</v>
          </cell>
        </row>
        <row r="28">
          <cell r="A28" t="str">
            <v>001.01.00500</v>
          </cell>
          <cell r="B28" t="str">
            <v>Retirada de revestimento com mármore, pedra ou granito (inclusive emboço)</v>
          </cell>
          <cell r="C28" t="str">
            <v>M2</v>
          </cell>
          <cell r="D28">
            <v>1</v>
          </cell>
          <cell r="E28">
            <v>6.5545</v>
          </cell>
          <cell r="F28">
            <v>6.55</v>
          </cell>
        </row>
        <row r="29">
          <cell r="A29" t="str">
            <v>001.01.00520</v>
          </cell>
          <cell r="B29" t="str">
            <v>Demolição de forro de estuque (inclusive entarugamento de madeira)</v>
          </cell>
          <cell r="C29" t="str">
            <v>M2</v>
          </cell>
          <cell r="D29">
            <v>1</v>
          </cell>
          <cell r="E29">
            <v>2.0714000000000001</v>
          </cell>
          <cell r="F29">
            <v>2.0699999999999998</v>
          </cell>
        </row>
        <row r="30">
          <cell r="A30" t="str">
            <v>001.01.00540</v>
          </cell>
          <cell r="B30" t="str">
            <v>Demolição de forro de madeira ou de gesso (incluso entarugamento)</v>
          </cell>
          <cell r="C30" t="str">
            <v>M2</v>
          </cell>
          <cell r="D30">
            <v>1</v>
          </cell>
          <cell r="E30">
            <v>1.75</v>
          </cell>
          <cell r="F30">
            <v>1.75</v>
          </cell>
        </row>
        <row r="31">
          <cell r="A31" t="str">
            <v>001.01.00560</v>
          </cell>
          <cell r="B31" t="str">
            <v>Demolição somente das tábuas ou chapas de madeira ou de gesso</v>
          </cell>
          <cell r="C31" t="str">
            <v>M2</v>
          </cell>
          <cell r="D31">
            <v>1</v>
          </cell>
          <cell r="E31">
            <v>2.6252</v>
          </cell>
          <cell r="F31">
            <v>2.62</v>
          </cell>
        </row>
        <row r="32">
          <cell r="A32" t="str">
            <v>001.01.00580</v>
          </cell>
          <cell r="B32" t="str">
            <v>Demolição de lambris de madeira inclusive entarugamento</v>
          </cell>
          <cell r="C32" t="str">
            <v>M2</v>
          </cell>
          <cell r="D32">
            <v>1</v>
          </cell>
          <cell r="E32">
            <v>7.1078000000000001</v>
          </cell>
          <cell r="F32">
            <v>7.1</v>
          </cell>
        </row>
        <row r="33">
          <cell r="A33" t="str">
            <v>001.01.00600</v>
          </cell>
          <cell r="B33" t="str">
            <v>Demolição somente de chapas ou placas de lambris ou madeira</v>
          </cell>
          <cell r="C33" t="str">
            <v>M2</v>
          </cell>
          <cell r="D33">
            <v>1</v>
          </cell>
          <cell r="E33">
            <v>4.4264000000000001</v>
          </cell>
          <cell r="F33">
            <v>4.42</v>
          </cell>
        </row>
        <row r="34">
          <cell r="A34" t="str">
            <v>001.01.00620</v>
          </cell>
          <cell r="B34" t="str">
            <v>Retirada de todo o forro inclusive vigas e sarrafos</v>
          </cell>
          <cell r="C34" t="str">
            <v>M2</v>
          </cell>
          <cell r="D34">
            <v>1</v>
          </cell>
          <cell r="E34">
            <v>9.3180999999999994</v>
          </cell>
          <cell r="F34">
            <v>9.31</v>
          </cell>
        </row>
        <row r="35">
          <cell r="A35" t="str">
            <v>001.01.00640</v>
          </cell>
          <cell r="B35" t="str">
            <v>Retirada de todos os lambris inclusive caibros e sarrafos</v>
          </cell>
          <cell r="C35" t="str">
            <v>M2</v>
          </cell>
          <cell r="D35">
            <v>1</v>
          </cell>
          <cell r="E35">
            <v>9.3180999999999994</v>
          </cell>
          <cell r="F35">
            <v>9.31</v>
          </cell>
        </row>
        <row r="36">
          <cell r="A36" t="str">
            <v>001.01.00660</v>
          </cell>
          <cell r="B36" t="str">
            <v>Demolição de alvenaria de tijolos maciços</v>
          </cell>
          <cell r="C36" t="str">
            <v>M3</v>
          </cell>
          <cell r="D36">
            <v>1</v>
          </cell>
          <cell r="E36">
            <v>18.0458</v>
          </cell>
          <cell r="F36">
            <v>18.04</v>
          </cell>
        </row>
        <row r="37">
          <cell r="A37" t="str">
            <v>001.01.00680</v>
          </cell>
          <cell r="B37" t="str">
            <v>Retirada de alvenaria de tijolos maciços</v>
          </cell>
          <cell r="C37" t="str">
            <v>M3</v>
          </cell>
          <cell r="D37">
            <v>1</v>
          </cell>
          <cell r="E37">
            <v>34.176299999999998</v>
          </cell>
          <cell r="F37">
            <v>34.17</v>
          </cell>
        </row>
        <row r="38">
          <cell r="A38" t="str">
            <v>001.01.00700</v>
          </cell>
          <cell r="B38" t="str">
            <v>Demolição de alvenaria de tijolos cerâmicos</v>
          </cell>
          <cell r="C38" t="str">
            <v>M3</v>
          </cell>
          <cell r="D38">
            <v>1</v>
          </cell>
          <cell r="E38">
            <v>13.1257</v>
          </cell>
          <cell r="F38">
            <v>13.12</v>
          </cell>
        </row>
        <row r="39">
          <cell r="A39" t="str">
            <v>001.01.00720</v>
          </cell>
          <cell r="B39" t="str">
            <v>Demolição de alvenaria de blocos de concreto</v>
          </cell>
          <cell r="C39" t="str">
            <v>M3</v>
          </cell>
          <cell r="D39">
            <v>1</v>
          </cell>
          <cell r="E39">
            <v>13.1257</v>
          </cell>
          <cell r="F39">
            <v>13.12</v>
          </cell>
        </row>
        <row r="40">
          <cell r="A40" t="str">
            <v>001.01.00740</v>
          </cell>
          <cell r="B40" t="str">
            <v>Retirada de alvenaria de blocos de concreto</v>
          </cell>
          <cell r="C40" t="str">
            <v>M3</v>
          </cell>
          <cell r="D40">
            <v>1</v>
          </cell>
          <cell r="E40">
            <v>26.2514</v>
          </cell>
          <cell r="F40">
            <v>26.25</v>
          </cell>
        </row>
        <row r="41">
          <cell r="A41" t="str">
            <v>001.01.00760</v>
          </cell>
          <cell r="B41" t="str">
            <v>Demolição de alvenaria de pedra</v>
          </cell>
          <cell r="C41" t="str">
            <v>M3</v>
          </cell>
          <cell r="D41">
            <v>1</v>
          </cell>
          <cell r="E41">
            <v>33.3675</v>
          </cell>
          <cell r="F41">
            <v>33.36</v>
          </cell>
        </row>
        <row r="42">
          <cell r="A42" t="str">
            <v>001.01.00780</v>
          </cell>
          <cell r="B42" t="str">
            <v>Retirada de alvenaria de pedra</v>
          </cell>
          <cell r="C42" t="str">
            <v>M3</v>
          </cell>
          <cell r="D42">
            <v>1</v>
          </cell>
          <cell r="E42">
            <v>37.742699999999999</v>
          </cell>
          <cell r="F42">
            <v>37.74</v>
          </cell>
        </row>
        <row r="43">
          <cell r="A43" t="str">
            <v>001.01.00800</v>
          </cell>
          <cell r="B43" t="str">
            <v>Demolição de alvenaria de placas de concreto celular</v>
          </cell>
          <cell r="C43" t="str">
            <v>M3</v>
          </cell>
          <cell r="D43">
            <v>1</v>
          </cell>
          <cell r="E43">
            <v>7.6608999999999998</v>
          </cell>
          <cell r="F43">
            <v>7.66</v>
          </cell>
        </row>
        <row r="44">
          <cell r="A44" t="str">
            <v>001.01.00820</v>
          </cell>
          <cell r="B44" t="str">
            <v>Retirada de alvenaria de placas de concreto celular</v>
          </cell>
          <cell r="C44" t="str">
            <v>M3</v>
          </cell>
          <cell r="D44">
            <v>1</v>
          </cell>
          <cell r="E44">
            <v>13.1089</v>
          </cell>
          <cell r="F44">
            <v>13.1</v>
          </cell>
        </row>
        <row r="45">
          <cell r="A45" t="str">
            <v>001.01.00840</v>
          </cell>
          <cell r="B45" t="str">
            <v>Demolição de alvenaria de adobo</v>
          </cell>
          <cell r="C45" t="str">
            <v>M3</v>
          </cell>
          <cell r="D45">
            <v>1</v>
          </cell>
          <cell r="E45">
            <v>19.152200000000001</v>
          </cell>
          <cell r="F45">
            <v>19.149999999999999</v>
          </cell>
        </row>
        <row r="46">
          <cell r="A46" t="str">
            <v>001.01.00860</v>
          </cell>
          <cell r="B46" t="str">
            <v>Demolição de elemento vazado</v>
          </cell>
          <cell r="C46" t="str">
            <v>M2</v>
          </cell>
          <cell r="D46">
            <v>1</v>
          </cell>
          <cell r="E46">
            <v>24.617000000000001</v>
          </cell>
          <cell r="F46">
            <v>24.61</v>
          </cell>
        </row>
        <row r="47">
          <cell r="A47" t="str">
            <v>001.01.00880</v>
          </cell>
          <cell r="B47" t="str">
            <v>Demolição inclusive entarugamento de paredes divisórias de tábuas e chapas</v>
          </cell>
          <cell r="C47" t="str">
            <v>M2</v>
          </cell>
          <cell r="D47">
            <v>1</v>
          </cell>
          <cell r="E47">
            <v>3.8304</v>
          </cell>
          <cell r="F47">
            <v>3.83</v>
          </cell>
        </row>
        <row r="48">
          <cell r="A48" t="str">
            <v>001.01.00900</v>
          </cell>
          <cell r="B48" t="str">
            <v>Demolição apenas das tábuas ou chapas das paredes divisórias</v>
          </cell>
          <cell r="C48" t="str">
            <v>M2</v>
          </cell>
          <cell r="D48">
            <v>1</v>
          </cell>
          <cell r="E48">
            <v>2.6814</v>
          </cell>
          <cell r="F48">
            <v>2.68</v>
          </cell>
        </row>
        <row r="49">
          <cell r="A49" t="str">
            <v>001.01.00920</v>
          </cell>
          <cell r="B49" t="str">
            <v>Retirada de divisória tipo naval</v>
          </cell>
          <cell r="C49" t="str">
            <v>m2</v>
          </cell>
          <cell r="D49">
            <v>1</v>
          </cell>
          <cell r="E49">
            <v>1.5321</v>
          </cell>
          <cell r="F49">
            <v>1.53</v>
          </cell>
        </row>
        <row r="50">
          <cell r="A50" t="str">
            <v>001.01.00940</v>
          </cell>
          <cell r="B50" t="str">
            <v>Demolição de alvenaria de fundação de tijolos maciços inclusive escavações necessárias</v>
          </cell>
          <cell r="C50" t="str">
            <v>M3</v>
          </cell>
          <cell r="D50">
            <v>1</v>
          </cell>
          <cell r="E50">
            <v>68.352599999999995</v>
          </cell>
          <cell r="F50">
            <v>68.349999999999994</v>
          </cell>
        </row>
        <row r="51">
          <cell r="A51" t="str">
            <v>001.01.00960</v>
          </cell>
          <cell r="B51" t="str">
            <v>Demolição de alvenaria de fundações de pedra</v>
          </cell>
          <cell r="C51" t="str">
            <v>M3</v>
          </cell>
          <cell r="D51">
            <v>1</v>
          </cell>
          <cell r="E51">
            <v>34.4739</v>
          </cell>
          <cell r="F51">
            <v>34.47</v>
          </cell>
        </row>
        <row r="52">
          <cell r="A52" t="str">
            <v>001.01.00980</v>
          </cell>
          <cell r="B52" t="str">
            <v>Demolição de concreto simples em fundação</v>
          </cell>
          <cell r="C52" t="str">
            <v>M3</v>
          </cell>
          <cell r="D52">
            <v>1</v>
          </cell>
          <cell r="E52">
            <v>59.278599999999997</v>
          </cell>
          <cell r="F52">
            <v>59.27</v>
          </cell>
        </row>
        <row r="53">
          <cell r="A53" t="str">
            <v>001.01.01000</v>
          </cell>
          <cell r="B53" t="str">
            <v>Demolição de concreto armado em fundações</v>
          </cell>
          <cell r="C53" t="str">
            <v>M3</v>
          </cell>
          <cell r="D53">
            <v>1</v>
          </cell>
          <cell r="E53">
            <v>151.3477</v>
          </cell>
          <cell r="F53">
            <v>151.34</v>
          </cell>
        </row>
        <row r="54">
          <cell r="A54" t="str">
            <v>001.01.01020</v>
          </cell>
          <cell r="B54" t="str">
            <v>Demolição de concreto simples acima do embasamento</v>
          </cell>
          <cell r="C54" t="str">
            <v>M3</v>
          </cell>
          <cell r="D54">
            <v>1</v>
          </cell>
          <cell r="E54">
            <v>49.217199999999998</v>
          </cell>
          <cell r="F54">
            <v>49.21</v>
          </cell>
        </row>
        <row r="55">
          <cell r="A55" t="str">
            <v>001.01.01040</v>
          </cell>
          <cell r="B55" t="str">
            <v>Demolição de concreto armado acima do embasamento</v>
          </cell>
          <cell r="C55" t="str">
            <v>M3</v>
          </cell>
          <cell r="D55">
            <v>1</v>
          </cell>
          <cell r="E55">
            <v>135.94040000000001</v>
          </cell>
          <cell r="F55">
            <v>135.94</v>
          </cell>
        </row>
        <row r="56">
          <cell r="A56" t="str">
            <v>001.01.01060</v>
          </cell>
          <cell r="B56" t="str">
            <v>Demolição de assoalhos de tábuas incl.rodapés e cordões</v>
          </cell>
          <cell r="C56" t="str">
            <v>M2</v>
          </cell>
          <cell r="D56">
            <v>1</v>
          </cell>
          <cell r="E56">
            <v>6.8947000000000003</v>
          </cell>
          <cell r="F56">
            <v>6.89</v>
          </cell>
        </row>
        <row r="57">
          <cell r="A57" t="str">
            <v>001.01.01080</v>
          </cell>
          <cell r="B57" t="str">
            <v>Demolição de assoalhos de tábuas apenas das tábuas</v>
          </cell>
          <cell r="C57" t="str">
            <v>M2</v>
          </cell>
          <cell r="D57">
            <v>1</v>
          </cell>
          <cell r="E57">
            <v>2.7578</v>
          </cell>
          <cell r="F57">
            <v>2.75</v>
          </cell>
        </row>
        <row r="58">
          <cell r="A58" t="str">
            <v>001.01.01100</v>
          </cell>
          <cell r="B58" t="str">
            <v>Retirada de todo piso assoalho de tábuas inclusive vigamento de peróba</v>
          </cell>
          <cell r="C58" t="str">
            <v>M2</v>
          </cell>
          <cell r="D58">
            <v>1</v>
          </cell>
          <cell r="E58">
            <v>11.245100000000001</v>
          </cell>
          <cell r="F58">
            <v>11.24</v>
          </cell>
        </row>
        <row r="59">
          <cell r="A59" t="str">
            <v>001.01.01120</v>
          </cell>
          <cell r="B59" t="str">
            <v>Demolição de pisos de tacos madeira inclusive argamassa de assentamento</v>
          </cell>
          <cell r="C59" t="str">
            <v>M2</v>
          </cell>
          <cell r="D59">
            <v>1</v>
          </cell>
          <cell r="E59">
            <v>8.4476999999999993</v>
          </cell>
          <cell r="F59">
            <v>8.44</v>
          </cell>
        </row>
        <row r="60">
          <cell r="A60" t="str">
            <v>001.01.01140</v>
          </cell>
          <cell r="B60" t="str">
            <v>Retirada de pisos de tacos madeira inclusive argamassa de assentamento</v>
          </cell>
          <cell r="C60" t="str">
            <v>M2</v>
          </cell>
          <cell r="D60">
            <v>1</v>
          </cell>
          <cell r="E60">
            <v>10.082000000000001</v>
          </cell>
          <cell r="F60">
            <v>10.08</v>
          </cell>
        </row>
        <row r="61">
          <cell r="A61" t="str">
            <v>001.01.01160</v>
          </cell>
          <cell r="B61" t="str">
            <v>Demolição de rodapé de madeira</v>
          </cell>
          <cell r="C61" t="str">
            <v>ML</v>
          </cell>
          <cell r="D61">
            <v>1</v>
          </cell>
          <cell r="E61">
            <v>0.30649999999999999</v>
          </cell>
          <cell r="F61">
            <v>0.3</v>
          </cell>
        </row>
        <row r="62">
          <cell r="A62" t="str">
            <v>001.01.01180</v>
          </cell>
          <cell r="B62" t="str">
            <v>Retirada de rodapé de madeira</v>
          </cell>
          <cell r="C62" t="str">
            <v>ML</v>
          </cell>
          <cell r="D62">
            <v>1</v>
          </cell>
          <cell r="E62">
            <v>0.49030000000000001</v>
          </cell>
          <cell r="F62">
            <v>0.49</v>
          </cell>
        </row>
        <row r="63">
          <cell r="A63" t="str">
            <v>001.01.01200</v>
          </cell>
          <cell r="B63" t="str">
            <v>Demolição de pisos de ladrilhos em geral</v>
          </cell>
          <cell r="C63" t="str">
            <v>M2</v>
          </cell>
          <cell r="D63">
            <v>1</v>
          </cell>
          <cell r="E63">
            <v>3.0627</v>
          </cell>
          <cell r="F63">
            <v>3.06</v>
          </cell>
        </row>
        <row r="64">
          <cell r="A64" t="str">
            <v>001.01.01220</v>
          </cell>
          <cell r="B64" t="str">
            <v>Demolição de ladrilhos em geral sobre base ou lastro de concreto</v>
          </cell>
          <cell r="C64" t="str">
            <v>M2</v>
          </cell>
          <cell r="D64">
            <v>1</v>
          </cell>
          <cell r="E64">
            <v>6.1253000000000002</v>
          </cell>
          <cell r="F64">
            <v>6.12</v>
          </cell>
        </row>
        <row r="65">
          <cell r="A65" t="str">
            <v>001.01.01240</v>
          </cell>
          <cell r="B65" t="str">
            <v>Demolição de pisos de granilite ou cimentado</v>
          </cell>
          <cell r="C65" t="str">
            <v>M2</v>
          </cell>
          <cell r="D65">
            <v>1</v>
          </cell>
          <cell r="E65">
            <v>1.1331</v>
          </cell>
          <cell r="F65">
            <v>1.1299999999999999</v>
          </cell>
        </row>
        <row r="66">
          <cell r="A66" t="str">
            <v>001.01.01260</v>
          </cell>
          <cell r="B66" t="str">
            <v>Retirada de pavimentação em paralelepípedo</v>
          </cell>
          <cell r="C66" t="str">
            <v>M2</v>
          </cell>
          <cell r="D66">
            <v>1</v>
          </cell>
          <cell r="E66">
            <v>3.5002</v>
          </cell>
          <cell r="F66">
            <v>3.5</v>
          </cell>
        </row>
        <row r="67">
          <cell r="A67" t="str">
            <v>001.01.01280</v>
          </cell>
          <cell r="B67" t="str">
            <v>Demolição de pavimentação asfáltica p/processo manual</v>
          </cell>
          <cell r="C67" t="str">
            <v>M2</v>
          </cell>
          <cell r="D67">
            <v>1</v>
          </cell>
          <cell r="E67">
            <v>5.7457000000000003</v>
          </cell>
          <cell r="F67">
            <v>5.74</v>
          </cell>
        </row>
        <row r="68">
          <cell r="A68" t="str">
            <v>001.01.01300</v>
          </cell>
          <cell r="B68" t="str">
            <v>Demolição de pisos cimentados sobre base ou lastro concreto</v>
          </cell>
          <cell r="C68" t="str">
            <v>M2</v>
          </cell>
          <cell r="D68">
            <v>1</v>
          </cell>
          <cell r="E68">
            <v>5.6875999999999998</v>
          </cell>
          <cell r="F68">
            <v>5.68</v>
          </cell>
        </row>
        <row r="69">
          <cell r="A69" t="str">
            <v>001.01.01320</v>
          </cell>
          <cell r="B69" t="str">
            <v>Demolição de lastro de concreto</v>
          </cell>
          <cell r="C69" t="str">
            <v>M2</v>
          </cell>
          <cell r="D69">
            <v>1</v>
          </cell>
          <cell r="E69">
            <v>3.0627</v>
          </cell>
          <cell r="F69">
            <v>3.06</v>
          </cell>
        </row>
        <row r="70">
          <cell r="A70" t="str">
            <v>001.01.01340</v>
          </cell>
          <cell r="B70" t="str">
            <v>Retirada de vidros inteiros</v>
          </cell>
          <cell r="C70" t="str">
            <v>M2</v>
          </cell>
          <cell r="D70">
            <v>1</v>
          </cell>
          <cell r="E70">
            <v>2.3170999999999999</v>
          </cell>
          <cell r="F70">
            <v>2.31</v>
          </cell>
        </row>
        <row r="71">
          <cell r="A71" t="str">
            <v>001.01.01360</v>
          </cell>
          <cell r="B71" t="str">
            <v>Retirada de esquadrias de madeira inclusive batente</v>
          </cell>
          <cell r="C71" t="str">
            <v>M2</v>
          </cell>
          <cell r="D71">
            <v>1</v>
          </cell>
          <cell r="E71">
            <v>3.5002</v>
          </cell>
          <cell r="F71">
            <v>3.5</v>
          </cell>
        </row>
        <row r="72">
          <cell r="A72" t="str">
            <v>001.01.01380</v>
          </cell>
          <cell r="B72" t="str">
            <v>Retirada de esquadrias metálicas</v>
          </cell>
          <cell r="C72" t="str">
            <v>M2</v>
          </cell>
          <cell r="D72">
            <v>1</v>
          </cell>
          <cell r="E72">
            <v>4.5881999999999996</v>
          </cell>
          <cell r="F72">
            <v>4.58</v>
          </cell>
        </row>
        <row r="73">
          <cell r="A73" t="str">
            <v>001.01.01400</v>
          </cell>
          <cell r="B73" t="str">
            <v>Retirada de fechaduras</v>
          </cell>
          <cell r="C73" t="str">
            <v>UN</v>
          </cell>
          <cell r="D73">
            <v>1</v>
          </cell>
          <cell r="E73">
            <v>2.3170999999999999</v>
          </cell>
          <cell r="F73">
            <v>2.31</v>
          </cell>
        </row>
        <row r="74">
          <cell r="A74" t="str">
            <v>001.01.01420</v>
          </cell>
          <cell r="B74" t="str">
            <v>Retirada de esquadria de madeira, somente as folhas</v>
          </cell>
          <cell r="C74" t="str">
            <v>M2</v>
          </cell>
          <cell r="D74">
            <v>1</v>
          </cell>
          <cell r="E74">
            <v>1.5537000000000001</v>
          </cell>
          <cell r="F74">
            <v>1.55</v>
          </cell>
        </row>
        <row r="75">
          <cell r="A75" t="str">
            <v>001.01.01440</v>
          </cell>
          <cell r="B75" t="str">
            <v>Retirada de aparelhos de louça ou ferro sanitário</v>
          </cell>
          <cell r="C75" t="str">
            <v>UN</v>
          </cell>
          <cell r="D75">
            <v>1</v>
          </cell>
          <cell r="E75">
            <v>8.4039000000000001</v>
          </cell>
          <cell r="F75">
            <v>8.4</v>
          </cell>
        </row>
        <row r="76">
          <cell r="A76" t="str">
            <v>001.01.01460</v>
          </cell>
          <cell r="B76" t="str">
            <v>Retirada de caixa dágua pré fabricada</v>
          </cell>
          <cell r="C76" t="str">
            <v>UN</v>
          </cell>
          <cell r="D76">
            <v>1</v>
          </cell>
          <cell r="E76">
            <v>14.006600000000001</v>
          </cell>
          <cell r="F76">
            <v>14</v>
          </cell>
        </row>
        <row r="77">
          <cell r="A77" t="str">
            <v>001.01.01480</v>
          </cell>
          <cell r="B77" t="str">
            <v>Demolição de tubulação de ferro galvanizado até 2 pol</v>
          </cell>
          <cell r="C77" t="str">
            <v>ML</v>
          </cell>
          <cell r="D77">
            <v>1</v>
          </cell>
          <cell r="E77">
            <v>1.6808000000000001</v>
          </cell>
          <cell r="F77">
            <v>1.68</v>
          </cell>
        </row>
        <row r="78">
          <cell r="A78" t="str">
            <v>001.01.01500</v>
          </cell>
          <cell r="B78" t="str">
            <v>Demolição de tubulação de ferro galvanizado acima de 2 pol</v>
          </cell>
          <cell r="C78" t="str">
            <v>ML</v>
          </cell>
          <cell r="D78">
            <v>1</v>
          </cell>
          <cell r="E78">
            <v>2.8012999999999999</v>
          </cell>
          <cell r="F78">
            <v>2.8</v>
          </cell>
        </row>
        <row r="79">
          <cell r="A79" t="str">
            <v>001.01.01520</v>
          </cell>
          <cell r="B79" t="str">
            <v>Retirada de tubo de ferro galvanizado até 2 pol</v>
          </cell>
          <cell r="C79" t="str">
            <v>ML</v>
          </cell>
          <cell r="D79">
            <v>1</v>
          </cell>
          <cell r="E79">
            <v>2.8012999999999999</v>
          </cell>
          <cell r="F79">
            <v>2.8</v>
          </cell>
        </row>
        <row r="80">
          <cell r="A80" t="str">
            <v>001.01.01540</v>
          </cell>
          <cell r="B80" t="str">
            <v>Retirada de tubo de ferro galvanizado acima de 2 pol</v>
          </cell>
          <cell r="C80" t="str">
            <v>ML</v>
          </cell>
          <cell r="D80">
            <v>1</v>
          </cell>
          <cell r="E80">
            <v>3.3616999999999999</v>
          </cell>
          <cell r="F80">
            <v>3.36</v>
          </cell>
        </row>
        <row r="81">
          <cell r="A81" t="str">
            <v>001.01.01560</v>
          </cell>
          <cell r="B81" t="str">
            <v>Demolição de tubo de f.f.ate 3 pol</v>
          </cell>
          <cell r="C81" t="str">
            <v>ML</v>
          </cell>
          <cell r="D81">
            <v>1</v>
          </cell>
          <cell r="E81">
            <v>1.6808000000000001</v>
          </cell>
          <cell r="F81">
            <v>1.68</v>
          </cell>
        </row>
        <row r="82">
          <cell r="A82" t="str">
            <v>001.01.01580</v>
          </cell>
          <cell r="B82" t="str">
            <v>Demolição de tubo de f.f.acima 3 pol</v>
          </cell>
          <cell r="C82" t="str">
            <v>ML</v>
          </cell>
          <cell r="D82">
            <v>1</v>
          </cell>
          <cell r="E82">
            <v>2.8012999999999999</v>
          </cell>
          <cell r="F82">
            <v>2.8</v>
          </cell>
        </row>
        <row r="83">
          <cell r="A83" t="str">
            <v>001.01.01600</v>
          </cell>
          <cell r="B83" t="str">
            <v>Retirada de tubo de f.f.ate 3 pol</v>
          </cell>
          <cell r="C83" t="str">
            <v>ML</v>
          </cell>
          <cell r="D83">
            <v>1</v>
          </cell>
          <cell r="E83">
            <v>2.8012999999999999</v>
          </cell>
          <cell r="F83">
            <v>2.8</v>
          </cell>
        </row>
        <row r="84">
          <cell r="A84" t="str">
            <v>001.01.01620</v>
          </cell>
          <cell r="B84" t="str">
            <v>Retirada de tubo de f.f.acima de 3 pol</v>
          </cell>
          <cell r="C84" t="str">
            <v>ML</v>
          </cell>
          <cell r="D84">
            <v>1</v>
          </cell>
          <cell r="E84">
            <v>3.3616999999999999</v>
          </cell>
          <cell r="F84">
            <v>3.36</v>
          </cell>
        </row>
        <row r="85">
          <cell r="A85" t="str">
            <v>001.01.01640</v>
          </cell>
          <cell r="B85" t="str">
            <v>Demolição de tubo de barro ou c.a.ate 3 pol</v>
          </cell>
          <cell r="C85" t="str">
            <v>ML</v>
          </cell>
          <cell r="D85">
            <v>1</v>
          </cell>
          <cell r="E85">
            <v>1.1205000000000001</v>
          </cell>
          <cell r="F85">
            <v>1.1200000000000001</v>
          </cell>
        </row>
        <row r="86">
          <cell r="A86" t="str">
            <v>001.01.01660</v>
          </cell>
          <cell r="B86" t="str">
            <v>Demolição de tubo de barro ou c.a.acima de 3 pol</v>
          </cell>
          <cell r="C86" t="str">
            <v>ML</v>
          </cell>
          <cell r="D86">
            <v>1</v>
          </cell>
          <cell r="E86">
            <v>1.6808000000000001</v>
          </cell>
          <cell r="F86">
            <v>1.68</v>
          </cell>
        </row>
        <row r="87">
          <cell r="A87" t="str">
            <v>001.01.01680</v>
          </cell>
          <cell r="B87" t="str">
            <v>Retirada de tubos de barro ou cimento amianto até 3 pol</v>
          </cell>
          <cell r="C87" t="str">
            <v>ML</v>
          </cell>
          <cell r="D87">
            <v>1</v>
          </cell>
          <cell r="E87">
            <v>3.3616999999999999</v>
          </cell>
          <cell r="F87">
            <v>3.36</v>
          </cell>
        </row>
        <row r="88">
          <cell r="A88" t="str">
            <v>001.01.01700</v>
          </cell>
          <cell r="B88" t="str">
            <v>Retirada de tubos de barro ou cimento amianto acima de 3 pol</v>
          </cell>
          <cell r="C88" t="str">
            <v>ML</v>
          </cell>
          <cell r="D88">
            <v>1</v>
          </cell>
          <cell r="E88">
            <v>3.9218000000000002</v>
          </cell>
          <cell r="F88">
            <v>3.92</v>
          </cell>
        </row>
        <row r="89">
          <cell r="A89" t="str">
            <v>001.01.01720</v>
          </cell>
          <cell r="B89" t="str">
            <v>Retirada de registro ate 2 pol</v>
          </cell>
          <cell r="C89" t="str">
            <v>UN</v>
          </cell>
          <cell r="D89">
            <v>1</v>
          </cell>
          <cell r="E89">
            <v>6.1630000000000003</v>
          </cell>
          <cell r="F89">
            <v>6.16</v>
          </cell>
        </row>
        <row r="90">
          <cell r="A90" t="str">
            <v>001.01.01740</v>
          </cell>
          <cell r="B90" t="str">
            <v>Retirada de calhas e condutores</v>
          </cell>
          <cell r="C90" t="str">
            <v>ML</v>
          </cell>
          <cell r="D90">
            <v>1</v>
          </cell>
          <cell r="E90">
            <v>1.2283999999999999</v>
          </cell>
          <cell r="F90">
            <v>1.22</v>
          </cell>
        </row>
        <row r="91">
          <cell r="A91" t="str">
            <v>001.01.01760</v>
          </cell>
          <cell r="B91" t="str">
            <v>Execução de desentupimento de esgoto</v>
          </cell>
          <cell r="C91" t="str">
            <v>ML</v>
          </cell>
          <cell r="D91">
            <v>1</v>
          </cell>
          <cell r="E91">
            <v>2.0474000000000001</v>
          </cell>
          <cell r="F91">
            <v>2.04</v>
          </cell>
        </row>
        <row r="92">
          <cell r="A92" t="str">
            <v>001.01.01780</v>
          </cell>
          <cell r="B92" t="str">
            <v>Retirada de caixa de descarga</v>
          </cell>
          <cell r="C92" t="str">
            <v>UN</v>
          </cell>
          <cell r="D92">
            <v>1</v>
          </cell>
          <cell r="E92">
            <v>5.4253999999999998</v>
          </cell>
          <cell r="F92">
            <v>5.42</v>
          </cell>
        </row>
        <row r="93">
          <cell r="A93" t="str">
            <v>001.01.01800</v>
          </cell>
          <cell r="B93" t="str">
            <v>Retirada de bancadas, balcões ou pias (aço,granilite,ardósia,etc)</v>
          </cell>
          <cell r="C93" t="str">
            <v>M2</v>
          </cell>
          <cell r="D93">
            <v>1</v>
          </cell>
          <cell r="E93">
            <v>9.2784999999999993</v>
          </cell>
          <cell r="F93">
            <v>9.27</v>
          </cell>
        </row>
        <row r="94">
          <cell r="A94" t="str">
            <v>001.01.01820</v>
          </cell>
          <cell r="B94" t="str">
            <v>Demolição de quadro de luz e força</v>
          </cell>
          <cell r="C94" t="str">
            <v>UN</v>
          </cell>
          <cell r="D94">
            <v>1</v>
          </cell>
          <cell r="E94">
            <v>14.006600000000001</v>
          </cell>
          <cell r="F94">
            <v>14</v>
          </cell>
        </row>
        <row r="95">
          <cell r="A95" t="str">
            <v>001.01.01840</v>
          </cell>
          <cell r="B95" t="str">
            <v>Retirada de quadro de luz e força</v>
          </cell>
          <cell r="C95" t="str">
            <v>UN</v>
          </cell>
          <cell r="D95">
            <v>1</v>
          </cell>
          <cell r="E95">
            <v>19.609200000000001</v>
          </cell>
          <cell r="F95">
            <v>19.600000000000001</v>
          </cell>
        </row>
        <row r="96">
          <cell r="A96" t="str">
            <v>001.01.01860</v>
          </cell>
          <cell r="B96" t="str">
            <v>Retirada de aparelhos incandecentes</v>
          </cell>
          <cell r="C96" t="str">
            <v>UN</v>
          </cell>
          <cell r="D96">
            <v>1</v>
          </cell>
          <cell r="E96">
            <v>0.56040000000000001</v>
          </cell>
          <cell r="F96">
            <v>0.56000000000000005</v>
          </cell>
        </row>
        <row r="97">
          <cell r="A97" t="str">
            <v>001.01.01880</v>
          </cell>
          <cell r="B97" t="str">
            <v>Retirada de aparelhos fluorescentes</v>
          </cell>
          <cell r="C97" t="str">
            <v>UN</v>
          </cell>
          <cell r="D97">
            <v>1</v>
          </cell>
          <cell r="E97">
            <v>2.2410000000000001</v>
          </cell>
          <cell r="F97">
            <v>2.2400000000000002</v>
          </cell>
        </row>
        <row r="98">
          <cell r="A98" t="str">
            <v>001.01.01900</v>
          </cell>
          <cell r="B98" t="str">
            <v>Demolição de tubulação elétrica ate 2.00 pol</v>
          </cell>
          <cell r="C98" t="str">
            <v>ML</v>
          </cell>
          <cell r="D98">
            <v>1</v>
          </cell>
          <cell r="E98">
            <v>1.6808000000000001</v>
          </cell>
          <cell r="F98">
            <v>1.68</v>
          </cell>
        </row>
        <row r="99">
          <cell r="A99" t="str">
            <v>001.01.01920</v>
          </cell>
          <cell r="B99" t="str">
            <v>Demolição de tubulação elétrica acima de 2.00 pol</v>
          </cell>
          <cell r="C99" t="str">
            <v>ML</v>
          </cell>
          <cell r="D99">
            <v>1</v>
          </cell>
          <cell r="E99">
            <v>2.8012999999999999</v>
          </cell>
          <cell r="F99">
            <v>2.8</v>
          </cell>
        </row>
        <row r="100">
          <cell r="A100" t="str">
            <v>001.01.01940</v>
          </cell>
          <cell r="B100" t="str">
            <v>Retirada de fiação (até cabo n.2 awg)</v>
          </cell>
          <cell r="C100" t="str">
            <v>ML</v>
          </cell>
          <cell r="D100">
            <v>1</v>
          </cell>
          <cell r="E100">
            <v>0.112</v>
          </cell>
          <cell r="F100">
            <v>0.11</v>
          </cell>
        </row>
        <row r="101">
          <cell r="A101" t="str">
            <v>001.01.01960</v>
          </cell>
          <cell r="B101" t="str">
            <v>Retirada de fiação (do cabo 1/0 ate 4/0 awg)</v>
          </cell>
          <cell r="C101" t="str">
            <v>ML</v>
          </cell>
          <cell r="D101">
            <v>1</v>
          </cell>
          <cell r="E101">
            <v>0.22420000000000001</v>
          </cell>
          <cell r="F101">
            <v>0.22</v>
          </cell>
        </row>
        <row r="102">
          <cell r="A102" t="str">
            <v>001.01.01980</v>
          </cell>
          <cell r="B102" t="str">
            <v>Retirada de interruptores, tomadas, campainhas, etc. (inclusive, condutores e caixas)</v>
          </cell>
          <cell r="C102" t="str">
            <v>UN</v>
          </cell>
          <cell r="D102">
            <v>1</v>
          </cell>
          <cell r="E102">
            <v>0.112</v>
          </cell>
          <cell r="F102">
            <v>0.11</v>
          </cell>
        </row>
        <row r="103">
          <cell r="A103" t="str">
            <v>001.01.02000</v>
          </cell>
          <cell r="B103" t="str">
            <v>Retirada de postes de madeira ou concreto ate 11.00 m</v>
          </cell>
          <cell r="C103" t="str">
            <v>UN</v>
          </cell>
          <cell r="D103">
            <v>1</v>
          </cell>
          <cell r="E103">
            <v>17.5627</v>
          </cell>
          <cell r="F103">
            <v>17.559999999999999</v>
          </cell>
        </row>
        <row r="104">
          <cell r="A104" t="str">
            <v>001.01.02020</v>
          </cell>
          <cell r="B104" t="str">
            <v>Retirada de arruelas</v>
          </cell>
          <cell r="C104" t="str">
            <v>UN</v>
          </cell>
          <cell r="D104">
            <v>1</v>
          </cell>
          <cell r="E104">
            <v>0.112</v>
          </cell>
          <cell r="F104">
            <v>0.11</v>
          </cell>
        </row>
        <row r="105">
          <cell r="A105" t="str">
            <v>001.01.02040</v>
          </cell>
          <cell r="B105" t="str">
            <v>Retirada de cruzeta de madeira</v>
          </cell>
          <cell r="C105" t="str">
            <v>UN</v>
          </cell>
          <cell r="D105">
            <v>1</v>
          </cell>
          <cell r="E105">
            <v>0.2802</v>
          </cell>
          <cell r="F105">
            <v>0.28000000000000003</v>
          </cell>
        </row>
        <row r="106">
          <cell r="A106" t="str">
            <v>001.01.02060</v>
          </cell>
          <cell r="B106" t="str">
            <v>Retirada de isoladores</v>
          </cell>
          <cell r="C106" t="str">
            <v>UN</v>
          </cell>
          <cell r="D106">
            <v>1</v>
          </cell>
          <cell r="E106">
            <v>0.56040000000000001</v>
          </cell>
          <cell r="F106">
            <v>0.56000000000000005</v>
          </cell>
        </row>
        <row r="107">
          <cell r="A107" t="str">
            <v>001.01.02080</v>
          </cell>
          <cell r="B107" t="str">
            <v>Retirada de mão francesa</v>
          </cell>
          <cell r="C107" t="str">
            <v>UN</v>
          </cell>
          <cell r="D107">
            <v>1</v>
          </cell>
          <cell r="E107">
            <v>0.56040000000000001</v>
          </cell>
          <cell r="F107">
            <v>0.56000000000000005</v>
          </cell>
        </row>
        <row r="108">
          <cell r="A108" t="str">
            <v>001.01.02100</v>
          </cell>
          <cell r="B108" t="str">
            <v>Retirada de parafuso máquina ou francês</v>
          </cell>
          <cell r="C108" t="str">
            <v>UN</v>
          </cell>
          <cell r="D108">
            <v>1</v>
          </cell>
          <cell r="E108">
            <v>0.56040000000000001</v>
          </cell>
          <cell r="F108">
            <v>0.56000000000000005</v>
          </cell>
        </row>
        <row r="109">
          <cell r="A109" t="str">
            <v>001.01.02120</v>
          </cell>
          <cell r="B109" t="str">
            <v>Retirada de pino p/isolador de 15 kv</v>
          </cell>
          <cell r="C109" t="str">
            <v>UN</v>
          </cell>
          <cell r="D109">
            <v>1</v>
          </cell>
          <cell r="E109">
            <v>0.84030000000000005</v>
          </cell>
          <cell r="F109">
            <v>0.84</v>
          </cell>
        </row>
        <row r="110">
          <cell r="A110" t="str">
            <v>001.01.02140</v>
          </cell>
          <cell r="B110" t="str">
            <v>Retirada de disjuntor monofásico, bifásico ou trifásico de 15 a até 200 a</v>
          </cell>
          <cell r="C110" t="str">
            <v>UN</v>
          </cell>
          <cell r="D110">
            <v>1</v>
          </cell>
          <cell r="E110">
            <v>1.0237000000000001</v>
          </cell>
          <cell r="F110">
            <v>1.02</v>
          </cell>
        </row>
        <row r="111">
          <cell r="A111" t="str">
            <v>001.01.02160</v>
          </cell>
          <cell r="B111" t="str">
            <v>Retirada de chave trifásica com fusíveis de 30a até 200a</v>
          </cell>
          <cell r="C111" t="str">
            <v>UN</v>
          </cell>
          <cell r="D111">
            <v>1</v>
          </cell>
          <cell r="E111">
            <v>3.0710999999999999</v>
          </cell>
          <cell r="F111">
            <v>3.07</v>
          </cell>
        </row>
        <row r="112">
          <cell r="A112" t="str">
            <v>001.01.02180</v>
          </cell>
          <cell r="B112" t="str">
            <v>Retirada de ventilador de teto completo</v>
          </cell>
          <cell r="C112" t="str">
            <v>UN</v>
          </cell>
          <cell r="D112">
            <v>1</v>
          </cell>
          <cell r="E112">
            <v>1.5353000000000001</v>
          </cell>
          <cell r="F112">
            <v>1.53</v>
          </cell>
        </row>
        <row r="113">
          <cell r="A113" t="str">
            <v>001.01.02200</v>
          </cell>
          <cell r="B113" t="str">
            <v>Retirada de refletor com lâmpada</v>
          </cell>
          <cell r="C113" t="str">
            <v>UN</v>
          </cell>
          <cell r="D113">
            <v>1</v>
          </cell>
          <cell r="E113">
            <v>1.5353000000000001</v>
          </cell>
          <cell r="F113">
            <v>1.53</v>
          </cell>
        </row>
        <row r="114">
          <cell r="A114" t="str">
            <v>001.01.02220</v>
          </cell>
          <cell r="B114" t="str">
            <v>Remanejamento de fancoils</v>
          </cell>
          <cell r="C114" t="str">
            <v>UN</v>
          </cell>
          <cell r="D114">
            <v>1</v>
          </cell>
          <cell r="E114">
            <v>80.656400000000005</v>
          </cell>
          <cell r="F114">
            <v>80.650000000000006</v>
          </cell>
        </row>
        <row r="115">
          <cell r="A115" t="str">
            <v>001.01.02240</v>
          </cell>
          <cell r="B115" t="str">
            <v>Retirada c/ remoção de transformador de at/bt-15 kv 75 a 150 kva</v>
          </cell>
          <cell r="C115" t="str">
            <v>UN</v>
          </cell>
          <cell r="D115">
            <v>1</v>
          </cell>
          <cell r="E115">
            <v>199.48259999999999</v>
          </cell>
          <cell r="F115">
            <v>199.48</v>
          </cell>
        </row>
        <row r="116">
          <cell r="A116" t="str">
            <v>001.01.02260</v>
          </cell>
          <cell r="B116" t="str">
            <v>Retirada com remoção de grupo motor-gerador de 60 a 250 kva</v>
          </cell>
          <cell r="C116" t="str">
            <v>UN</v>
          </cell>
          <cell r="D116">
            <v>1</v>
          </cell>
          <cell r="E116">
            <v>199.48259999999999</v>
          </cell>
          <cell r="F116">
            <v>199.48</v>
          </cell>
        </row>
        <row r="117">
          <cell r="A117" t="str">
            <v>001.01.02280</v>
          </cell>
          <cell r="B117" t="str">
            <v>Remoção de pintura a cal</v>
          </cell>
          <cell r="C117" t="str">
            <v>M2</v>
          </cell>
          <cell r="D117">
            <v>1</v>
          </cell>
          <cell r="E117">
            <v>0.81720000000000004</v>
          </cell>
          <cell r="F117">
            <v>0.81</v>
          </cell>
        </row>
        <row r="118">
          <cell r="A118" t="str">
            <v>001.01.02300</v>
          </cell>
          <cell r="B118" t="str">
            <v>Remoção de pintura a gesso cola ou base de látex (pva)</v>
          </cell>
          <cell r="C118" t="str">
            <v>M2</v>
          </cell>
          <cell r="D118">
            <v>1</v>
          </cell>
          <cell r="E118">
            <v>1.0896999999999999</v>
          </cell>
          <cell r="F118">
            <v>1.08</v>
          </cell>
        </row>
        <row r="119">
          <cell r="A119" t="str">
            <v>001.01.02320</v>
          </cell>
          <cell r="B119" t="str">
            <v>Remoção de pintura a óleo esmalte verniz ou grafite</v>
          </cell>
          <cell r="C119" t="str">
            <v>M2</v>
          </cell>
          <cell r="D119">
            <v>1</v>
          </cell>
          <cell r="E119">
            <v>2.0714000000000001</v>
          </cell>
          <cell r="F119">
            <v>2.0699999999999998</v>
          </cell>
        </row>
        <row r="120">
          <cell r="A120" t="str">
            <v>001.01.02340</v>
          </cell>
          <cell r="B120" t="str">
            <v>Raspagem e lixamento de pintura a óleo esmalte verniz ou grafite</v>
          </cell>
          <cell r="C120" t="str">
            <v>M2</v>
          </cell>
          <cell r="D120">
            <v>1</v>
          </cell>
          <cell r="E120">
            <v>1.5537000000000001</v>
          </cell>
          <cell r="F120">
            <v>1.55</v>
          </cell>
        </row>
        <row r="121">
          <cell r="A121" t="str">
            <v>001.02</v>
          </cell>
          <cell r="B121" t="str">
            <v>SERVIÇOS PRELIMINARES</v>
          </cell>
          <cell r="E121">
            <v>5251.6415999999999</v>
          </cell>
        </row>
        <row r="122">
          <cell r="A122" t="str">
            <v>001.02.00020</v>
          </cell>
          <cell r="B122" t="str">
            <v>Execução de Corte e destocamento inclusive remoção de árvore de pequeno porte com diâmetro até 15 cm</v>
          </cell>
          <cell r="C122" t="str">
            <v>UN</v>
          </cell>
          <cell r="D122">
            <v>2</v>
          </cell>
          <cell r="E122">
            <v>86.005799999999994</v>
          </cell>
          <cell r="F122">
            <v>86</v>
          </cell>
        </row>
        <row r="123">
          <cell r="A123" t="str">
            <v>001.02.00040</v>
          </cell>
          <cell r="B123" t="str">
            <v>Execução de Corte e destocamento inclusive remoção de árvore de médio porte com diâmetro até 25 cm</v>
          </cell>
          <cell r="C123" t="str">
            <v>UN</v>
          </cell>
          <cell r="D123">
            <v>1</v>
          </cell>
          <cell r="E123">
            <v>26.103300000000001</v>
          </cell>
          <cell r="F123">
            <v>26.1</v>
          </cell>
        </row>
        <row r="124">
          <cell r="A124" t="str">
            <v>001.02.00060</v>
          </cell>
          <cell r="B124" t="str">
            <v>Execução de Corte e destocamento inclusive remoção de árvore de grande porte com diâmetro acima de 25 cm</v>
          </cell>
          <cell r="C124" t="str">
            <v>UN</v>
          </cell>
          <cell r="D124">
            <v>1</v>
          </cell>
          <cell r="E124">
            <v>44.5456</v>
          </cell>
          <cell r="F124">
            <v>44.54</v>
          </cell>
        </row>
        <row r="125">
          <cell r="A125" t="str">
            <v>001.02.00080</v>
          </cell>
          <cell r="B125" t="str">
            <v>Execução de Roçado em capoeirão c/empilhamento e queima de resíduos</v>
          </cell>
          <cell r="C125" t="str">
            <v>M2</v>
          </cell>
          <cell r="D125">
            <v>1</v>
          </cell>
          <cell r="E125">
            <v>0.27610000000000001</v>
          </cell>
          <cell r="F125">
            <v>0.27</v>
          </cell>
        </row>
        <row r="126">
          <cell r="A126" t="str">
            <v>001.02.00100</v>
          </cell>
          <cell r="B126" t="str">
            <v>Execução de Capinação de terreno inclusive retirada (bota fora)</v>
          </cell>
          <cell r="C126" t="str">
            <v>M2</v>
          </cell>
          <cell r="D126">
            <v>1</v>
          </cell>
          <cell r="E126">
            <v>0.3831</v>
          </cell>
          <cell r="F126">
            <v>0.38</v>
          </cell>
        </row>
        <row r="127">
          <cell r="A127" t="str">
            <v>001.02.00120</v>
          </cell>
          <cell r="B127" t="str">
            <v>Execução de Limpeza do terreno c/ retirada dos entulhos e queima dos mesmos</v>
          </cell>
          <cell r="C127" t="str">
            <v>M2</v>
          </cell>
          <cell r="D127">
            <v>1</v>
          </cell>
          <cell r="E127">
            <v>0.30649999999999999</v>
          </cell>
          <cell r="F127">
            <v>0.3</v>
          </cell>
        </row>
        <row r="128">
          <cell r="A128" t="str">
            <v>001.02.00140</v>
          </cell>
          <cell r="B128" t="str">
            <v>Fornecimento e Instalação  de Tapume de tábuas sobrepostas</v>
          </cell>
          <cell r="C128" t="str">
            <v>M2</v>
          </cell>
          <cell r="D128">
            <v>1</v>
          </cell>
          <cell r="E128">
            <v>29.228300000000001</v>
          </cell>
          <cell r="F128">
            <v>29.22</v>
          </cell>
        </row>
        <row r="129">
          <cell r="A129" t="str">
            <v>001.02.00160</v>
          </cell>
          <cell r="B129" t="str">
            <v>Fornecimento e Instalação de Tapume em chapa de madeira compensada 6.00 mm de espessura</v>
          </cell>
          <cell r="C129" t="str">
            <v>M2</v>
          </cell>
          <cell r="D129">
            <v>1</v>
          </cell>
          <cell r="E129">
            <v>15.887499999999999</v>
          </cell>
          <cell r="F129">
            <v>15.88</v>
          </cell>
        </row>
        <row r="130">
          <cell r="A130" t="str">
            <v>001.02.00180</v>
          </cell>
          <cell r="B130" t="str">
            <v>Fornecimento e Instalação de Parede com tábuas sobrepostas para barracão ou depósito</v>
          </cell>
          <cell r="C130" t="str">
            <v>M2</v>
          </cell>
          <cell r="D130">
            <v>1</v>
          </cell>
          <cell r="E130">
            <v>27.855499999999999</v>
          </cell>
          <cell r="F130">
            <v>27.85</v>
          </cell>
        </row>
        <row r="131">
          <cell r="A131" t="str">
            <v>001.02.00200</v>
          </cell>
          <cell r="B131" t="str">
            <v>Fornecimento e Instalação de cobertura em telhas de fibro cimento de espessura igual a 4.00 mm para barracão ou depósito</v>
          </cell>
          <cell r="C131" t="str">
            <v>M2</v>
          </cell>
          <cell r="D131">
            <v>1</v>
          </cell>
          <cell r="E131">
            <v>5.5635000000000003</v>
          </cell>
          <cell r="F131">
            <v>5.56</v>
          </cell>
        </row>
        <row r="132">
          <cell r="A132" t="str">
            <v>001.02.00220</v>
          </cell>
          <cell r="B132" t="str">
            <v>Execução de lastro de concreto traco 1:4:8 espessura 6.00 cm para barracão ou depósito</v>
          </cell>
          <cell r="C132" t="str">
            <v>M2</v>
          </cell>
          <cell r="D132">
            <v>1</v>
          </cell>
          <cell r="E132">
            <v>10.821</v>
          </cell>
          <cell r="F132">
            <v>10.82</v>
          </cell>
        </row>
        <row r="133">
          <cell r="A133" t="str">
            <v>001.02.00240</v>
          </cell>
          <cell r="B133" t="str">
            <v>Execução de piso cimentado sarrafeado traço 1:4 espessura 1.5 cm para barracão ou depósito</v>
          </cell>
          <cell r="C133" t="str">
            <v>M2</v>
          </cell>
          <cell r="D133">
            <v>1</v>
          </cell>
          <cell r="E133">
            <v>11.8546</v>
          </cell>
          <cell r="F133">
            <v>11.85</v>
          </cell>
        </row>
        <row r="134">
          <cell r="A134" t="str">
            <v>001.02.00260</v>
          </cell>
          <cell r="B134" t="str">
            <v>Execução de estrutura de madeira para telhados distâncias entre tesouras 3 metros, 2 águas, para cobertura c/ telha ondulada de 4.00 mm</v>
          </cell>
          <cell r="C134" t="str">
            <v>M2</v>
          </cell>
          <cell r="D134">
            <v>1</v>
          </cell>
          <cell r="E134">
            <v>11.629099999999999</v>
          </cell>
          <cell r="F134">
            <v>11.62</v>
          </cell>
        </row>
        <row r="135">
          <cell r="A135" t="str">
            <v>001.02.00280</v>
          </cell>
          <cell r="B135" t="str">
            <v>Execução de barracão de obra para alojamento, conforme detalhe da seet.</v>
          </cell>
          <cell r="C135" t="str">
            <v>M2</v>
          </cell>
          <cell r="D135">
            <v>1</v>
          </cell>
          <cell r="E135">
            <v>150.911</v>
          </cell>
          <cell r="F135">
            <v>150.91</v>
          </cell>
        </row>
        <row r="136">
          <cell r="A136" t="str">
            <v>001.02.00300</v>
          </cell>
          <cell r="B136" t="str">
            <v>Execução de barracão de obra para depósito ou refeitório conf. projeto seet</v>
          </cell>
          <cell r="C136" t="str">
            <v>M2</v>
          </cell>
          <cell r="D136">
            <v>1</v>
          </cell>
          <cell r="E136">
            <v>137.41929999999999</v>
          </cell>
          <cell r="F136">
            <v>137.41</v>
          </cell>
        </row>
        <row r="137">
          <cell r="A137" t="str">
            <v>001.02.00320</v>
          </cell>
          <cell r="B137" t="str">
            <v>Execução de instalação provisória de água e esgoto</v>
          </cell>
          <cell r="C137" t="str">
            <v>UN</v>
          </cell>
          <cell r="D137">
            <v>1</v>
          </cell>
          <cell r="E137">
            <v>762.77549999999997</v>
          </cell>
          <cell r="F137">
            <v>762.77</v>
          </cell>
        </row>
        <row r="138">
          <cell r="A138" t="str">
            <v>001.02.00340</v>
          </cell>
          <cell r="B138" t="str">
            <v>Execução de instalação provisória de luz e força</v>
          </cell>
          <cell r="C138" t="str">
            <v>UN</v>
          </cell>
          <cell r="D138">
            <v>1</v>
          </cell>
          <cell r="E138">
            <v>802.66279999999995</v>
          </cell>
          <cell r="F138">
            <v>802.66</v>
          </cell>
        </row>
        <row r="139">
          <cell r="A139" t="str">
            <v>001.02.00360</v>
          </cell>
          <cell r="B139" t="str">
            <v>Fornecimento e instalação de placa de obra (seet) de 6.00x5.00 m conforme detalhe</v>
          </cell>
          <cell r="C139" t="str">
            <v>UN</v>
          </cell>
          <cell r="D139">
            <v>1</v>
          </cell>
          <cell r="E139">
            <v>1977.8069</v>
          </cell>
          <cell r="F139">
            <v>1977.8</v>
          </cell>
        </row>
        <row r="140">
          <cell r="A140" t="str">
            <v>001.02.00380</v>
          </cell>
          <cell r="B140" t="str">
            <v>Fornecimento e instalação de placa de obra,de 5,00x3,00m,conforme detalhe da seet</v>
          </cell>
          <cell r="C140" t="str">
            <v>UN</v>
          </cell>
          <cell r="D140">
            <v>1</v>
          </cell>
          <cell r="E140">
            <v>988.65160000000003</v>
          </cell>
          <cell r="F140">
            <v>988.65</v>
          </cell>
        </row>
        <row r="141">
          <cell r="A141" t="str">
            <v>001.02.00400</v>
          </cell>
          <cell r="B141" t="str">
            <v>Fornecimento e instalação de placa de obra</v>
          </cell>
          <cell r="C141" t="str">
            <v>M2</v>
          </cell>
          <cell r="D141">
            <v>1</v>
          </cell>
          <cell r="E141">
            <v>71.066999999999993</v>
          </cell>
          <cell r="F141">
            <v>71.06</v>
          </cell>
        </row>
        <row r="142">
          <cell r="A142" t="str">
            <v>001.02.00420</v>
          </cell>
          <cell r="B142" t="str">
            <v>Execução de locação da obra c/aparelhos topográficos p/medição considerar as faces externas das paredes</v>
          </cell>
          <cell r="C142" t="str">
            <v>M2</v>
          </cell>
          <cell r="D142">
            <v>1</v>
          </cell>
          <cell r="E142">
            <v>1.1572</v>
          </cell>
          <cell r="F142">
            <v>1.1499999999999999</v>
          </cell>
        </row>
        <row r="143">
          <cell r="A143" t="str">
            <v>001.02.00440</v>
          </cell>
          <cell r="B143" t="str">
            <v>Execução de locação da obra c/tábuas corridas p/medição considerar as faces externas das paredes</v>
          </cell>
          <cell r="C143" t="str">
            <v>M2</v>
          </cell>
          <cell r="D143">
            <v>1</v>
          </cell>
          <cell r="E143">
            <v>2.7246000000000001</v>
          </cell>
          <cell r="F143">
            <v>2.72</v>
          </cell>
        </row>
        <row r="144">
          <cell r="A144" t="str">
            <v>001.03</v>
          </cell>
          <cell r="B144" t="str">
            <v>MOVIMENTO DE TERRA</v>
          </cell>
          <cell r="E144">
            <v>361.23149999999998</v>
          </cell>
        </row>
        <row r="145">
          <cell r="A145" t="str">
            <v>001.03.00020</v>
          </cell>
          <cell r="B145" t="str">
            <v>Escavação manual em mat. 1ª categoria - solos em geral residual ou sedimentar, seixos rolados ou não, com diâm. maximo inferior a 15 cm, qualquer que seja o teor de umidade que apresente</v>
          </cell>
          <cell r="C145" t="str">
            <v>M3</v>
          </cell>
          <cell r="D145">
            <v>1</v>
          </cell>
          <cell r="E145">
            <v>12.449</v>
          </cell>
          <cell r="F145">
            <v>12.44</v>
          </cell>
        </row>
        <row r="146">
          <cell r="A146" t="str">
            <v>001.03.00040</v>
          </cell>
          <cell r="B146" t="str">
            <v>Escavação manual em terra compacta ate 1,50m em material de primeira catergoria</v>
          </cell>
          <cell r="C146" t="str">
            <v>M3</v>
          </cell>
          <cell r="D146">
            <v>1</v>
          </cell>
          <cell r="E146">
            <v>13.449199999999999</v>
          </cell>
          <cell r="F146">
            <v>13.44</v>
          </cell>
        </row>
        <row r="147">
          <cell r="A147" t="str">
            <v>001.03.00060</v>
          </cell>
          <cell r="B147" t="str">
            <v>Escavação manual em terra compacta de 1,50 ate 4,00 m</v>
          </cell>
          <cell r="C147" t="str">
            <v>M3</v>
          </cell>
          <cell r="D147">
            <v>1</v>
          </cell>
          <cell r="E147">
            <v>24.055499999999999</v>
          </cell>
          <cell r="F147">
            <v>24.05</v>
          </cell>
        </row>
        <row r="148">
          <cell r="A148" t="str">
            <v>001.03.00080</v>
          </cell>
          <cell r="B148" t="str">
            <v>Escavação manual em terra dura ate 1,50m de profundidade</v>
          </cell>
          <cell r="C148" t="str">
            <v>M3</v>
          </cell>
          <cell r="D148">
            <v>1</v>
          </cell>
          <cell r="E148">
            <v>17.603300000000001</v>
          </cell>
          <cell r="F148">
            <v>17.600000000000001</v>
          </cell>
        </row>
        <row r="149">
          <cell r="A149" t="str">
            <v>001.03.00100</v>
          </cell>
          <cell r="B149" t="str">
            <v>Escavação manual em terra dura de 1,50 a 4,00m de profundidade</v>
          </cell>
          <cell r="C149" t="str">
            <v>M3</v>
          </cell>
          <cell r="D149">
            <v>1</v>
          </cell>
          <cell r="E149">
            <v>28.9754</v>
          </cell>
          <cell r="F149">
            <v>28.97</v>
          </cell>
        </row>
        <row r="150">
          <cell r="A150" t="str">
            <v>001.03.00120</v>
          </cell>
          <cell r="B150" t="str">
            <v>Reaterro de valas c/o proprio material escavado incl.serviços de apiloamento</v>
          </cell>
          <cell r="C150" t="str">
            <v>M3</v>
          </cell>
          <cell r="D150">
            <v>1</v>
          </cell>
          <cell r="E150">
            <v>10.896100000000001</v>
          </cell>
          <cell r="F150">
            <v>10.89</v>
          </cell>
        </row>
        <row r="151">
          <cell r="A151" t="str">
            <v>001.03.00140</v>
          </cell>
          <cell r="B151" t="str">
            <v>Aterro entre baldrames com material de caixão de empréstimo próximo da obra, com aproveitamento da sobra do material escavado, inclusive transporte manual com carrinho de mão, da caixa de empréstimo até o local onde está sendo aterrado incl compactação</v>
          </cell>
          <cell r="C151" t="str">
            <v>m3</v>
          </cell>
          <cell r="D151">
            <v>1</v>
          </cell>
          <cell r="E151">
            <v>24.617000000000001</v>
          </cell>
          <cell r="F151">
            <v>24.61</v>
          </cell>
        </row>
        <row r="152">
          <cell r="A152" t="str">
            <v>001.03.00160</v>
          </cell>
          <cell r="B152" t="str">
            <v>Escavação em rocha meio dura c/utilização de explosivos inclusive o transporte de pedras em carrinho de mão a uma distância de 10 m</v>
          </cell>
          <cell r="C152" t="str">
            <v>M3</v>
          </cell>
          <cell r="D152">
            <v>1</v>
          </cell>
          <cell r="E152">
            <v>36.657800000000002</v>
          </cell>
          <cell r="F152">
            <v>36.65</v>
          </cell>
        </row>
        <row r="153">
          <cell r="A153" t="str">
            <v>001.03.00180</v>
          </cell>
          <cell r="B153" t="str">
            <v>Escavação em rocha dura c/utilização de explosivos inclusive o transporte de pedras em carrinho de mão a uma distância de 10 m</v>
          </cell>
          <cell r="C153" t="str">
            <v>M3</v>
          </cell>
          <cell r="D153">
            <v>1</v>
          </cell>
          <cell r="E153">
            <v>46.2363</v>
          </cell>
          <cell r="F153">
            <v>46.23</v>
          </cell>
        </row>
        <row r="154">
          <cell r="A154" t="str">
            <v>001.03.00200</v>
          </cell>
          <cell r="B154" t="str">
            <v>Apiloamento de fundo de valas ou cavas com masso ate 30 kg</v>
          </cell>
          <cell r="C154" t="str">
            <v>M2</v>
          </cell>
          <cell r="D154">
            <v>1</v>
          </cell>
          <cell r="E154">
            <v>4.4051</v>
          </cell>
          <cell r="F154">
            <v>4.4000000000000004</v>
          </cell>
        </row>
        <row r="155">
          <cell r="A155" t="str">
            <v>001.03.00220</v>
          </cell>
          <cell r="B155" t="str">
            <v>Apiloamento de fundo de valas ou cavas com masso de 30 a 60 kg</v>
          </cell>
          <cell r="C155" t="str">
            <v>M2</v>
          </cell>
          <cell r="D155">
            <v>1</v>
          </cell>
          <cell r="E155">
            <v>6.5118</v>
          </cell>
          <cell r="F155">
            <v>6.51</v>
          </cell>
        </row>
        <row r="156">
          <cell r="A156" t="str">
            <v>001.03.00240</v>
          </cell>
          <cell r="B156" t="str">
            <v>Espalhamento manual de terra descarregada</v>
          </cell>
          <cell r="C156" t="str">
            <v>m3</v>
          </cell>
          <cell r="D156">
            <v>1</v>
          </cell>
          <cell r="E156">
            <v>1.5321</v>
          </cell>
          <cell r="F156">
            <v>1.53</v>
          </cell>
        </row>
        <row r="157">
          <cell r="A157" t="str">
            <v>001.03.00260</v>
          </cell>
          <cell r="B157" t="str">
            <v>Aterro interno em camada de 20cm umedecido e fortemente apiloado</v>
          </cell>
          <cell r="C157" t="str">
            <v>M3</v>
          </cell>
          <cell r="D157">
            <v>1</v>
          </cell>
          <cell r="E157">
            <v>13.1257</v>
          </cell>
          <cell r="F157">
            <v>13.12</v>
          </cell>
        </row>
        <row r="158">
          <cell r="A158" t="str">
            <v>001.03.00280</v>
          </cell>
          <cell r="B158" t="str">
            <v>Aquisição de material para aterro</v>
          </cell>
          <cell r="C158" t="str">
            <v>M3</v>
          </cell>
          <cell r="D158">
            <v>1</v>
          </cell>
          <cell r="E158">
            <v>7</v>
          </cell>
          <cell r="F158">
            <v>7</v>
          </cell>
        </row>
        <row r="159">
          <cell r="A159" t="str">
            <v>001.03.00300</v>
          </cell>
          <cell r="B159" t="str">
            <v>Escavação manual a céu aberto para tubulões</v>
          </cell>
          <cell r="C159" t="str">
            <v>M3</v>
          </cell>
          <cell r="D159">
            <v>1</v>
          </cell>
          <cell r="E159">
            <v>67.715699999999998</v>
          </cell>
          <cell r="F159">
            <v>67.709999999999994</v>
          </cell>
        </row>
        <row r="160">
          <cell r="A160" t="str">
            <v>001.03.00320</v>
          </cell>
          <cell r="B160" t="str">
            <v>Aterro interno em camada de 20 cm, utilizando compactador mecânico (tipo sapo mecânico), inclusive espalhamento do material</v>
          </cell>
          <cell r="C160" t="str">
            <v>M3</v>
          </cell>
          <cell r="D160">
            <v>1</v>
          </cell>
          <cell r="E160">
            <v>2.3346</v>
          </cell>
          <cell r="F160">
            <v>2.33</v>
          </cell>
        </row>
        <row r="161">
          <cell r="A161" t="str">
            <v>001.03.00340</v>
          </cell>
          <cell r="B161" t="str">
            <v>Movimento de terra c/ corte e aterro compensado e c/ volume de corte excedente compensado manual em terreno mole</v>
          </cell>
          <cell r="C161" t="str">
            <v>M3</v>
          </cell>
          <cell r="D161">
            <v>1</v>
          </cell>
          <cell r="E161">
            <v>9.5761000000000003</v>
          </cell>
          <cell r="F161">
            <v>9.57</v>
          </cell>
        </row>
        <row r="162">
          <cell r="A162" t="str">
            <v>001.03.00360</v>
          </cell>
          <cell r="B162" t="str">
            <v>Movimento de terra c/ corte e aterro compensado e c/ volume de corte excedente compensado manual em terreno duro</v>
          </cell>
          <cell r="C162" t="str">
            <v>M3</v>
          </cell>
          <cell r="D162">
            <v>1</v>
          </cell>
          <cell r="E162">
            <v>11.491300000000001</v>
          </cell>
          <cell r="F162">
            <v>11.49</v>
          </cell>
        </row>
        <row r="163">
          <cell r="A163" t="str">
            <v>001.03.00380</v>
          </cell>
          <cell r="B163" t="str">
            <v>Movimento de terra c/ corte e aterro compensado e c/ volume de aterro por empréstimo volume compensado manual em terreno mole</v>
          </cell>
          <cell r="C163" t="str">
            <v>M3</v>
          </cell>
          <cell r="D163">
            <v>1</v>
          </cell>
          <cell r="E163">
            <v>9.5761000000000003</v>
          </cell>
          <cell r="F163">
            <v>9.57</v>
          </cell>
        </row>
        <row r="164">
          <cell r="A164" t="str">
            <v>001.03.00400</v>
          </cell>
          <cell r="B164" t="str">
            <v>Movimento de terra c/ corte e aterro compensado e c/ volume de aterro por empréstimo volume compensado manual em terreno duro</v>
          </cell>
          <cell r="C164" t="str">
            <v>M3</v>
          </cell>
          <cell r="D164">
            <v>1</v>
          </cell>
          <cell r="E164">
            <v>11.491300000000001</v>
          </cell>
          <cell r="F164">
            <v>11.49</v>
          </cell>
        </row>
        <row r="165">
          <cell r="A165" t="str">
            <v>001.03.00540</v>
          </cell>
          <cell r="B165" t="str">
            <v>Regularização do solo com irregularidade ate 0,20m.</v>
          </cell>
          <cell r="C165" t="str">
            <v>M2</v>
          </cell>
          <cell r="D165">
            <v>1</v>
          </cell>
          <cell r="E165">
            <v>1.5321</v>
          </cell>
          <cell r="F165">
            <v>1.53</v>
          </cell>
        </row>
        <row r="166">
          <cell r="A166" t="str">
            <v>001.04</v>
          </cell>
          <cell r="B166" t="str">
            <v>FUNDAÇÕES</v>
          </cell>
          <cell r="E166">
            <v>5440.5468000000001</v>
          </cell>
        </row>
        <row r="167">
          <cell r="A167" t="str">
            <v>001.04.00020</v>
          </cell>
          <cell r="B167" t="str">
            <v>Fornecimento, Lançamento e Aplicação de Concreto c/ betoneira em fundações 1:5:10 c/167 kg cim/m3</v>
          </cell>
          <cell r="C167" t="str">
            <v>M3</v>
          </cell>
          <cell r="D167">
            <v>1</v>
          </cell>
          <cell r="E167">
            <v>164.32830000000001</v>
          </cell>
          <cell r="F167">
            <v>164.32</v>
          </cell>
        </row>
        <row r="168">
          <cell r="A168" t="str">
            <v>001.04.00040</v>
          </cell>
          <cell r="B168" t="str">
            <v>Fornecimento, Lançamento e Aplicação de Concreto c/ betoneira em fundações no 1:6:8 c/174 kg cim/m3</v>
          </cell>
          <cell r="C168" t="str">
            <v>M3</v>
          </cell>
          <cell r="D168">
            <v>1</v>
          </cell>
          <cell r="E168">
            <v>162.58529999999999</v>
          </cell>
          <cell r="F168">
            <v>162.58000000000001</v>
          </cell>
        </row>
        <row r="169">
          <cell r="A169" t="str">
            <v>001.04.00060</v>
          </cell>
          <cell r="B169" t="str">
            <v>Fornecimento, Lançamento e Aplicação de Concreto c/ betoneira em fundações 1:4:8 c/201 kg cim/m3</v>
          </cell>
          <cell r="C169" t="str">
            <v>M3</v>
          </cell>
          <cell r="D169">
            <v>1</v>
          </cell>
          <cell r="E169">
            <v>172.04429999999999</v>
          </cell>
          <cell r="F169">
            <v>172.04</v>
          </cell>
        </row>
        <row r="170">
          <cell r="A170" t="str">
            <v>001.04.00080</v>
          </cell>
          <cell r="B170" t="str">
            <v>Fornecimento, Lançamento e Aplicação de Concreto c/ betoneira em fundações 1:3:6 c/253 kg cim/m3</v>
          </cell>
          <cell r="C170" t="str">
            <v>M3</v>
          </cell>
          <cell r="D170">
            <v>1</v>
          </cell>
          <cell r="E170">
            <v>187.14779999999999</v>
          </cell>
          <cell r="F170">
            <v>187.14</v>
          </cell>
        </row>
        <row r="171">
          <cell r="A171" t="str">
            <v>001.04.00100</v>
          </cell>
          <cell r="B171" t="str">
            <v>Fornecimento, Lançamento e Aplicação de Concreto c/ betoneira em fundações 1:3:4 c/300 kg cim/m3</v>
          </cell>
          <cell r="C171" t="str">
            <v>M3</v>
          </cell>
          <cell r="D171">
            <v>1</v>
          </cell>
          <cell r="E171">
            <v>199.10579999999999</v>
          </cell>
          <cell r="F171">
            <v>199.1</v>
          </cell>
        </row>
        <row r="172">
          <cell r="A172" t="str">
            <v>001.04.00120</v>
          </cell>
          <cell r="B172" t="str">
            <v>Fornecimento, Lançamento e Aplicação de Concreto c/ betoneira em fundações  1:2.5:3.5 c/335 kg cim/m3</v>
          </cell>
          <cell r="C172" t="str">
            <v>M3</v>
          </cell>
          <cell r="D172">
            <v>1</v>
          </cell>
          <cell r="E172">
            <v>205.95580000000001</v>
          </cell>
          <cell r="F172">
            <v>205.95</v>
          </cell>
        </row>
        <row r="173">
          <cell r="A173" t="str">
            <v>001.04.00140</v>
          </cell>
          <cell r="B173" t="str">
            <v>Fornecimento, Lançamento e Aplicação de Concreto c/ betoneira em fundações  1:2:4 c/339 kg cim/m3</v>
          </cell>
          <cell r="C173" t="str">
            <v>M3</v>
          </cell>
          <cell r="D173">
            <v>1</v>
          </cell>
          <cell r="E173">
            <v>208.21379999999999</v>
          </cell>
          <cell r="F173">
            <v>208.21</v>
          </cell>
        </row>
        <row r="174">
          <cell r="A174" t="str">
            <v>001.04.00160</v>
          </cell>
          <cell r="B174" t="str">
            <v>Fornecimento, Lançamento e Aplicação de Concreto c/ betoneira em fundações  1:2.5:3 c/354 kg cim/m3</v>
          </cell>
          <cell r="C174" t="str">
            <v>M3</v>
          </cell>
          <cell r="D174">
            <v>1</v>
          </cell>
          <cell r="E174">
            <v>214.4743</v>
          </cell>
          <cell r="F174">
            <v>214.47</v>
          </cell>
        </row>
        <row r="175">
          <cell r="A175" t="str">
            <v>001.04.00180</v>
          </cell>
          <cell r="B175" t="str">
            <v>Fornecimento, Lançamento e Aplicação de Concreto c/ betoneira em fundações  1:2:3 c/379 kg cim/m3</v>
          </cell>
          <cell r="C175" t="str">
            <v>M3</v>
          </cell>
          <cell r="D175">
            <v>1</v>
          </cell>
          <cell r="E175">
            <v>219.04429999999999</v>
          </cell>
          <cell r="F175">
            <v>219.04</v>
          </cell>
        </row>
        <row r="176">
          <cell r="A176" t="str">
            <v>001.04.00200</v>
          </cell>
          <cell r="B176" t="str">
            <v>Fornecimento, Lançamento e Aplicação de Concreto c/ betoneira em fundações  1:2:2 c/431 kg cim/m3</v>
          </cell>
          <cell r="C176" t="str">
            <v>M3</v>
          </cell>
          <cell r="D176">
            <v>1</v>
          </cell>
          <cell r="E176">
            <v>233.33279999999999</v>
          </cell>
          <cell r="F176">
            <v>233.33</v>
          </cell>
        </row>
        <row r="177">
          <cell r="A177" t="str">
            <v>001.04.00220</v>
          </cell>
          <cell r="B177" t="str">
            <v>Fornecimento, Lançamento e Aplicação de Concreto usinado em fundação Fck= 13,5 Mpa</v>
          </cell>
          <cell r="C177" t="str">
            <v>M3</v>
          </cell>
          <cell r="D177">
            <v>1</v>
          </cell>
          <cell r="E177">
            <v>219.7287</v>
          </cell>
          <cell r="F177">
            <v>219.72</v>
          </cell>
        </row>
        <row r="178">
          <cell r="A178" t="str">
            <v>001.04.00240</v>
          </cell>
          <cell r="B178" t="str">
            <v>Fornecimento, Lançamento e Aplicação de Concreto usinado em fundação, Fck=15 mpa</v>
          </cell>
          <cell r="C178" t="str">
            <v>M3</v>
          </cell>
          <cell r="D178">
            <v>1</v>
          </cell>
          <cell r="E178">
            <v>232.3287</v>
          </cell>
          <cell r="F178">
            <v>232.32</v>
          </cell>
        </row>
        <row r="179">
          <cell r="A179" t="str">
            <v>001.04.00260</v>
          </cell>
          <cell r="B179" t="str">
            <v>Fornecimento, Lançamento e Aplicação de concreto usinado em fundação Fck= 18 Mpa</v>
          </cell>
          <cell r="C179" t="str">
            <v>M3</v>
          </cell>
          <cell r="D179">
            <v>1</v>
          </cell>
          <cell r="E179">
            <v>238.62870000000001</v>
          </cell>
          <cell r="F179">
            <v>238.62</v>
          </cell>
        </row>
        <row r="180">
          <cell r="A180" t="str">
            <v>001.04.00280</v>
          </cell>
          <cell r="B180" t="str">
            <v>Fornecimento, Lançamento e Aplicação de Concreto usinado em fundação Fck= 20 mpa</v>
          </cell>
          <cell r="C180" t="str">
            <v>M3</v>
          </cell>
          <cell r="D180">
            <v>1</v>
          </cell>
          <cell r="E180">
            <v>243.99870000000001</v>
          </cell>
          <cell r="F180">
            <v>243.99</v>
          </cell>
        </row>
        <row r="181">
          <cell r="A181" t="str">
            <v>001.04.00290</v>
          </cell>
          <cell r="B181" t="str">
            <v>Fornecimento, Lançamento e Aplicação de Concreto usinado em fundação Fck= 25 mpa</v>
          </cell>
          <cell r="C181" t="str">
            <v>m3</v>
          </cell>
          <cell r="D181">
            <v>1</v>
          </cell>
          <cell r="E181">
            <v>254.1987</v>
          </cell>
          <cell r="F181">
            <v>254.19</v>
          </cell>
        </row>
        <row r="182">
          <cell r="A182" t="str">
            <v>001.04.00300</v>
          </cell>
          <cell r="B182" t="str">
            <v>Forma inclusive desforma comum de tábua para fundações sem reaproveitamento</v>
          </cell>
          <cell r="C182" t="str">
            <v>M2</v>
          </cell>
          <cell r="D182">
            <v>1</v>
          </cell>
          <cell r="E182">
            <v>29.380600000000001</v>
          </cell>
          <cell r="F182">
            <v>29.38</v>
          </cell>
        </row>
        <row r="183">
          <cell r="A183" t="str">
            <v>001.04.00320</v>
          </cell>
          <cell r="B183" t="str">
            <v>Forma inclusive desforma comum de tábua para fundações c/ 01 reaproveitamento</v>
          </cell>
          <cell r="C183" t="str">
            <v>M2</v>
          </cell>
          <cell r="D183">
            <v>1</v>
          </cell>
          <cell r="E183">
            <v>20.1906</v>
          </cell>
          <cell r="F183">
            <v>20.190000000000001</v>
          </cell>
        </row>
        <row r="184">
          <cell r="A184" t="str">
            <v>001.04.00340</v>
          </cell>
          <cell r="B184" t="str">
            <v>Forma inclusive desforma comum de tábua para fundações c/ 02 reaproveitamentos</v>
          </cell>
          <cell r="C184" t="str">
            <v>m2</v>
          </cell>
          <cell r="D184">
            <v>1</v>
          </cell>
          <cell r="E184">
            <v>16.006599999999999</v>
          </cell>
          <cell r="F184">
            <v>16</v>
          </cell>
        </row>
        <row r="185">
          <cell r="A185" t="str">
            <v>001.04.00360</v>
          </cell>
          <cell r="B185" t="str">
            <v>Forma inclusive desforma comum de tábua para fundações c/ 03 reaproveitamentos</v>
          </cell>
          <cell r="C185" t="str">
            <v>m2</v>
          </cell>
          <cell r="D185">
            <v>1</v>
          </cell>
          <cell r="E185">
            <v>14.8116</v>
          </cell>
          <cell r="F185">
            <v>14.81</v>
          </cell>
        </row>
        <row r="186">
          <cell r="A186" t="str">
            <v>001.04.00365</v>
          </cell>
          <cell r="B186" t="str">
            <v>Forma inclusive desforma comum de tábua para fundações c/ 04 reaproveitamentos</v>
          </cell>
          <cell r="C186" t="str">
            <v>m2</v>
          </cell>
          <cell r="D186">
            <v>1</v>
          </cell>
          <cell r="E186">
            <v>14.762600000000001</v>
          </cell>
          <cell r="F186">
            <v>14.76</v>
          </cell>
        </row>
        <row r="187">
          <cell r="A187" t="str">
            <v>001.04.00380</v>
          </cell>
          <cell r="B187" t="str">
            <v>Fornecimento e Aplicação de Aço CA-25 em fundação</v>
          </cell>
          <cell r="C187" t="str">
            <v>KG</v>
          </cell>
          <cell r="D187">
            <v>1</v>
          </cell>
          <cell r="E187">
            <v>3.7938999999999998</v>
          </cell>
          <cell r="F187">
            <v>3.79</v>
          </cell>
        </row>
        <row r="188">
          <cell r="A188" t="str">
            <v>001.04.00400</v>
          </cell>
          <cell r="B188" t="str">
            <v>Fornecimento e Aplicação de Aço CA 50</v>
          </cell>
          <cell r="C188" t="str">
            <v>KG</v>
          </cell>
          <cell r="D188">
            <v>1</v>
          </cell>
          <cell r="E188">
            <v>4.1573000000000002</v>
          </cell>
          <cell r="F188">
            <v>4.1500000000000004</v>
          </cell>
        </row>
        <row r="189">
          <cell r="A189" t="str">
            <v>001.04.00420</v>
          </cell>
          <cell r="B189" t="str">
            <v>Fornecimento e Aplicação de Aço CA - 60</v>
          </cell>
          <cell r="C189" t="str">
            <v>KG</v>
          </cell>
          <cell r="D189">
            <v>1</v>
          </cell>
          <cell r="E189">
            <v>4.7729999999999997</v>
          </cell>
          <cell r="F189">
            <v>4.7699999999999996</v>
          </cell>
        </row>
        <row r="190">
          <cell r="A190" t="str">
            <v>001.04.00440</v>
          </cell>
          <cell r="B190" t="str">
            <v>Concreto ciclópico com 30% de pedra de mão traço 1:4:8</v>
          </cell>
          <cell r="C190" t="str">
            <v>M3</v>
          </cell>
          <cell r="D190">
            <v>1</v>
          </cell>
          <cell r="E190">
            <v>153.72389999999999</v>
          </cell>
          <cell r="F190">
            <v>153.72</v>
          </cell>
        </row>
        <row r="191">
          <cell r="A191" t="str">
            <v>001.04.00460</v>
          </cell>
          <cell r="B191" t="str">
            <v>Concreto ciclópico com 30% de pedra de mão traço 1:3:6</v>
          </cell>
          <cell r="C191" t="str">
            <v>M3</v>
          </cell>
          <cell r="D191">
            <v>1</v>
          </cell>
          <cell r="E191">
            <v>163.5444</v>
          </cell>
          <cell r="F191">
            <v>163.54</v>
          </cell>
        </row>
        <row r="192">
          <cell r="A192" t="str">
            <v>001.04.00480</v>
          </cell>
          <cell r="B192" t="str">
            <v>Execução de Alvenaria de fundação e embasamento em tijolo maciço assente c/  o traço 1:4:12, cimento, cal e areia</v>
          </cell>
          <cell r="C192" t="str">
            <v>M3</v>
          </cell>
          <cell r="D192">
            <v>1</v>
          </cell>
          <cell r="E192">
            <v>163.75479999999999</v>
          </cell>
          <cell r="F192">
            <v>163.75</v>
          </cell>
        </row>
        <row r="193">
          <cell r="A193" t="str">
            <v>001.04.00500</v>
          </cell>
          <cell r="B193" t="str">
            <v>Execução de Alvenaria de fundação e embasamento em tijolo maciço assente c/ o traço 1:3, cimento e areia</v>
          </cell>
          <cell r="C193" t="str">
            <v>M3</v>
          </cell>
          <cell r="D193">
            <v>1</v>
          </cell>
          <cell r="E193">
            <v>220.31610000000001</v>
          </cell>
          <cell r="F193">
            <v>220.31</v>
          </cell>
        </row>
        <row r="194">
          <cell r="A194" t="str">
            <v>001.04.00520</v>
          </cell>
          <cell r="B194" t="str">
            <v>Execução de Alvenaria de fundação e embasamento em tijolo maciço assente c/ o traço 1:4 cimento e areia</v>
          </cell>
          <cell r="C194" t="str">
            <v>M3</v>
          </cell>
          <cell r="D194">
            <v>1</v>
          </cell>
          <cell r="E194">
            <v>211.5231</v>
          </cell>
          <cell r="F194">
            <v>211.52</v>
          </cell>
        </row>
        <row r="195">
          <cell r="A195" t="str">
            <v>001.04.00540</v>
          </cell>
          <cell r="B195" t="str">
            <v>Execução de Alvenaria de fundação e embasamento em tijolo maciço assente c/ o traço 1:5 cimento e areia</v>
          </cell>
          <cell r="C195" t="str">
            <v>M3</v>
          </cell>
          <cell r="D195">
            <v>1</v>
          </cell>
          <cell r="E195">
            <v>206.0324</v>
          </cell>
          <cell r="F195">
            <v>206.03</v>
          </cell>
        </row>
        <row r="196">
          <cell r="A196" t="str">
            <v>001.04.00560</v>
          </cell>
          <cell r="B196" t="str">
            <v>Execução de Alvenaria de fundação e embasamento em tijolo maiciço assente c/ argamassa 1:3 c/adição de vedacit a 2 kg p/saco de cimento</v>
          </cell>
          <cell r="C196" t="str">
            <v>M3</v>
          </cell>
          <cell r="D196">
            <v>1</v>
          </cell>
          <cell r="E196">
            <v>229.65270000000001</v>
          </cell>
          <cell r="F196">
            <v>229.65</v>
          </cell>
        </row>
        <row r="197">
          <cell r="A197" t="str">
            <v>001.04.00580</v>
          </cell>
          <cell r="B197" t="str">
            <v>Execução de Alvenaria de tijolo comum em espelho p/ cinta de fundação (forma), assente c/ argamassa de cimento e areia 1:3</v>
          </cell>
          <cell r="C197" t="str">
            <v>M2</v>
          </cell>
          <cell r="D197">
            <v>1</v>
          </cell>
          <cell r="E197">
            <v>15.335699999999999</v>
          </cell>
          <cell r="F197">
            <v>15.33</v>
          </cell>
        </row>
        <row r="198">
          <cell r="A198" t="str">
            <v>001.04.00600</v>
          </cell>
          <cell r="B198" t="str">
            <v>Execução de Alvenaria de tijolo comum em espelho p/ cinta de fundação (forma), assente c/ argamassa de cimento e areia 1:4</v>
          </cell>
          <cell r="C198" t="str">
            <v>M2</v>
          </cell>
          <cell r="D198">
            <v>1</v>
          </cell>
          <cell r="E198">
            <v>15.117699999999999</v>
          </cell>
          <cell r="F198">
            <v>15.11</v>
          </cell>
        </row>
        <row r="199">
          <cell r="A199" t="str">
            <v>001.04.00620</v>
          </cell>
          <cell r="B199" t="str">
            <v>Confecção e lançamento de concreto em tubulão a céu aberto empregando concreto fck 150 mpa</v>
          </cell>
          <cell r="C199" t="str">
            <v>M3</v>
          </cell>
          <cell r="D199">
            <v>1</v>
          </cell>
          <cell r="E199">
            <v>204.18989999999999</v>
          </cell>
          <cell r="F199">
            <v>204.18</v>
          </cell>
        </row>
        <row r="200">
          <cell r="A200" t="str">
            <v>001.04.00640</v>
          </cell>
          <cell r="B200" t="str">
            <v>Confecção e lançamento de concreto em tubulão a céu aberto empregando concreto pré-misturado fck 15 mpa</v>
          </cell>
          <cell r="C200" t="str">
            <v>M3</v>
          </cell>
          <cell r="D200">
            <v>1</v>
          </cell>
          <cell r="E200">
            <v>232.3287</v>
          </cell>
          <cell r="F200">
            <v>232.32</v>
          </cell>
        </row>
        <row r="201">
          <cell r="A201" t="str">
            <v>001.04.00660</v>
          </cell>
          <cell r="B201" t="str">
            <v>Execução de Broca de concreto armado no traço 1:3:6 até 4 m profundidade e c/ diâmetro 20 cm</v>
          </cell>
          <cell r="C201" t="str">
            <v>ML</v>
          </cell>
          <cell r="D201">
            <v>1</v>
          </cell>
          <cell r="E201">
            <v>15.0379</v>
          </cell>
          <cell r="F201">
            <v>15.03</v>
          </cell>
        </row>
        <row r="202">
          <cell r="A202" t="str">
            <v>001.04.00680</v>
          </cell>
          <cell r="B202" t="str">
            <v>Execução de Broca de concreto armado no traço 1:3:6 até 4 m profundidade e c/ diâmetro 25 cm</v>
          </cell>
          <cell r="C202" t="str">
            <v>ML</v>
          </cell>
          <cell r="D202">
            <v>1</v>
          </cell>
          <cell r="E202">
            <v>22.199000000000002</v>
          </cell>
          <cell r="F202">
            <v>22.19</v>
          </cell>
        </row>
        <row r="203">
          <cell r="A203" t="str">
            <v>001.04.00700</v>
          </cell>
          <cell r="B203" t="str">
            <v>Execução de Broca de concreto armado no traço 1:3:6 até 4 m profundidade e c/ diâmetro 30 cm</v>
          </cell>
          <cell r="C203" t="str">
            <v>ML</v>
          </cell>
          <cell r="D203">
            <v>1</v>
          </cell>
          <cell r="E203">
            <v>31.328199999999999</v>
          </cell>
          <cell r="F203">
            <v>31.32</v>
          </cell>
        </row>
        <row r="204">
          <cell r="A204" t="str">
            <v>001.04.00720</v>
          </cell>
          <cell r="B204" t="str">
            <v>Execução de Broca de concreto armado no traço 1:3:6 de 4 m até 6 m de profundidade e c/ diâmetro 25 cm</v>
          </cell>
          <cell r="C204" t="str">
            <v>ML</v>
          </cell>
          <cell r="D204">
            <v>1</v>
          </cell>
          <cell r="E204">
            <v>23.832799999999999</v>
          </cell>
          <cell r="F204">
            <v>23.83</v>
          </cell>
        </row>
        <row r="205">
          <cell r="A205" t="str">
            <v>001.04.00740</v>
          </cell>
          <cell r="B205" t="str">
            <v>Execução de Broca de concreto armado no traço 1:3:6 de 4 m até 6 m de profundidade e c/ diâmetro 30 cm</v>
          </cell>
          <cell r="C205" t="str">
            <v>ML</v>
          </cell>
          <cell r="D205">
            <v>1</v>
          </cell>
          <cell r="E205">
            <v>34.448999999999998</v>
          </cell>
          <cell r="F205">
            <v>34.44</v>
          </cell>
        </row>
        <row r="206">
          <cell r="A206" t="str">
            <v>001.04.00760</v>
          </cell>
          <cell r="B206" t="str">
            <v>Fornecimento e Cravação de estaca de concreto fck=15 mpa moldada no local diâmetro 25 cm tipo "straus"</v>
          </cell>
          <cell r="C206" t="str">
            <v>M</v>
          </cell>
          <cell r="D206">
            <v>1</v>
          </cell>
          <cell r="E206">
            <v>36.508699999999997</v>
          </cell>
          <cell r="F206">
            <v>36.5</v>
          </cell>
        </row>
        <row r="207">
          <cell r="A207" t="str">
            <v>001.04.00780</v>
          </cell>
          <cell r="B207" t="str">
            <v>Fornecimento e Cravação de estaca de concreto fck=15 mpa moldada no local diâmetro 32 cm tipo "straus"</v>
          </cell>
          <cell r="C207" t="str">
            <v>M</v>
          </cell>
          <cell r="D207">
            <v>1</v>
          </cell>
          <cell r="E207">
            <v>53.3187</v>
          </cell>
          <cell r="F207">
            <v>53.31</v>
          </cell>
        </row>
        <row r="208">
          <cell r="A208" t="str">
            <v>001.04.00790</v>
          </cell>
          <cell r="B208" t="str">
            <v>Fornecimento e Instalação de Estaca de Concreto Pré Moldada Dim. 17.50 x 17.50 cm - 20 T</v>
          </cell>
          <cell r="C208" t="str">
            <v>ml</v>
          </cell>
          <cell r="D208">
            <v>1</v>
          </cell>
          <cell r="E208">
            <v>30.5</v>
          </cell>
          <cell r="F208">
            <v>30.5</v>
          </cell>
        </row>
        <row r="209">
          <cell r="A209" t="str">
            <v>001.04.00800</v>
          </cell>
          <cell r="B209" t="str">
            <v>Fornecimento e Cravação de estaca de concreto pré-moldada dim (26,5x26,5)cm - 30t</v>
          </cell>
          <cell r="C209" t="str">
            <v>ML</v>
          </cell>
          <cell r="D209">
            <v>1</v>
          </cell>
          <cell r="E209">
            <v>49.4</v>
          </cell>
          <cell r="F209">
            <v>49.4</v>
          </cell>
        </row>
        <row r="210">
          <cell r="A210" t="str">
            <v>001.04.00820</v>
          </cell>
          <cell r="B210" t="str">
            <v>Fornecimento e Instalação de emenda em estaca pré-moldada de concreto</v>
          </cell>
          <cell r="C210" t="str">
            <v>UN</v>
          </cell>
          <cell r="D210">
            <v>1</v>
          </cell>
          <cell r="E210">
            <v>20</v>
          </cell>
          <cell r="F210">
            <v>20</v>
          </cell>
        </row>
        <row r="211">
          <cell r="A211" t="str">
            <v>001.04.00840</v>
          </cell>
          <cell r="B211" t="str">
            <v>Lastro de brita apiloado manualmente</v>
          </cell>
          <cell r="C211" t="str">
            <v>M3</v>
          </cell>
          <cell r="D211">
            <v>1</v>
          </cell>
          <cell r="E211">
            <v>45.460900000000002</v>
          </cell>
          <cell r="F211">
            <v>45.46</v>
          </cell>
        </row>
        <row r="212">
          <cell r="A212" t="str">
            <v>001.05</v>
          </cell>
          <cell r="B212" t="str">
            <v>ESTRUTURA</v>
          </cell>
          <cell r="E212">
            <v>3794.5906</v>
          </cell>
        </row>
        <row r="213">
          <cell r="A213" t="str">
            <v>001.05.00020</v>
          </cell>
          <cell r="B213" t="str">
            <v>Confecção, Lançamento e Aplicação de Concreto c/ betoneira no traço 1:3:4 c/300 kg cim/m3</v>
          </cell>
          <cell r="C213" t="str">
            <v>M3</v>
          </cell>
          <cell r="D213">
            <v>1</v>
          </cell>
          <cell r="E213">
            <v>223.11080000000001</v>
          </cell>
          <cell r="F213">
            <v>223.11</v>
          </cell>
        </row>
        <row r="214">
          <cell r="A214" t="str">
            <v>001.05.00040</v>
          </cell>
          <cell r="B214" t="str">
            <v>Confecção, Lançamento e Aplicação de Concreto c/ betoneira no traço 1:2.5:3.5 c/335 kg cim/m3</v>
          </cell>
          <cell r="C214" t="str">
            <v>M3</v>
          </cell>
          <cell r="D214">
            <v>1</v>
          </cell>
          <cell r="E214">
            <v>233.45429999999999</v>
          </cell>
          <cell r="F214">
            <v>233.45</v>
          </cell>
        </row>
        <row r="215">
          <cell r="A215" t="str">
            <v>001.05.00060</v>
          </cell>
          <cell r="B215" t="str">
            <v>Confecção, Lançamento e Aplicação de Concreto c/ betoneira no traço 1 2.5 3 c/354 kg cim/ m3</v>
          </cell>
          <cell r="C215" t="str">
            <v>M3</v>
          </cell>
          <cell r="D215">
            <v>1</v>
          </cell>
          <cell r="E215">
            <v>238.47929999999999</v>
          </cell>
          <cell r="F215">
            <v>238.47</v>
          </cell>
        </row>
        <row r="216">
          <cell r="A216" t="str">
            <v>001.05.00080</v>
          </cell>
          <cell r="B216" t="str">
            <v>Confecção, Lançamento e Aplicação de Concreto c/ betoneira no traço 1:2:4 c/339 kg cim/m3</v>
          </cell>
          <cell r="C216" t="str">
            <v>M3</v>
          </cell>
          <cell r="D216">
            <v>1</v>
          </cell>
          <cell r="E216">
            <v>235.79480000000001</v>
          </cell>
          <cell r="F216">
            <v>235.79</v>
          </cell>
        </row>
        <row r="217">
          <cell r="A217" t="str">
            <v>001.05.00100</v>
          </cell>
          <cell r="B217" t="str">
            <v>Confecção, Lançamento e Aplicação de Concreto c/ betoneira no traço 1:2:3 c/374 kg cim/m3</v>
          </cell>
          <cell r="C217" t="str">
            <v>M3</v>
          </cell>
          <cell r="D217">
            <v>1</v>
          </cell>
          <cell r="E217">
            <v>244.64279999999999</v>
          </cell>
          <cell r="F217">
            <v>244.64</v>
          </cell>
        </row>
        <row r="218">
          <cell r="A218" t="str">
            <v>001.05.00120</v>
          </cell>
          <cell r="B218" t="str">
            <v>Confecção, Lançamento e Aplicação de Concreto c/ betoneira no traço 1:2:2 c/431 kg cim/m3</v>
          </cell>
          <cell r="C218" t="str">
            <v>M3</v>
          </cell>
          <cell r="D218">
            <v>1</v>
          </cell>
          <cell r="E218">
            <v>260.28629999999998</v>
          </cell>
          <cell r="F218">
            <v>260.27999999999997</v>
          </cell>
        </row>
        <row r="219">
          <cell r="A219" t="str">
            <v>001.05.00140</v>
          </cell>
          <cell r="B219" t="str">
            <v>Fornecimento e Aplicação de Concreto usinado em estrutura Fck = 13,5 mpa</v>
          </cell>
          <cell r="C219" t="str">
            <v>M3</v>
          </cell>
          <cell r="D219">
            <v>1</v>
          </cell>
          <cell r="E219">
            <v>243.7336</v>
          </cell>
          <cell r="F219">
            <v>243.73</v>
          </cell>
        </row>
        <row r="220">
          <cell r="A220" t="str">
            <v>001.05.00160</v>
          </cell>
          <cell r="B220" t="str">
            <v>Fornecimento e Aplicação de Concreto usinado em estrutura Fck = 15 Mpa</v>
          </cell>
          <cell r="C220" t="str">
            <v>M3</v>
          </cell>
          <cell r="D220">
            <v>1</v>
          </cell>
          <cell r="E220">
            <v>256.33359999999999</v>
          </cell>
          <cell r="F220">
            <v>256.33</v>
          </cell>
        </row>
        <row r="221">
          <cell r="A221" t="str">
            <v>001.05.00180</v>
          </cell>
          <cell r="B221" t="str">
            <v>Fornecimento e Aplicação de Concreto usinado em estrutura  Fck = 18 Mpa</v>
          </cell>
          <cell r="C221" t="str">
            <v>M3</v>
          </cell>
          <cell r="D221">
            <v>1</v>
          </cell>
          <cell r="E221">
            <v>262.6336</v>
          </cell>
          <cell r="F221">
            <v>262.63</v>
          </cell>
        </row>
        <row r="222">
          <cell r="A222" t="str">
            <v>001.05.00200</v>
          </cell>
          <cell r="B222" t="str">
            <v>Fornecimento e Aplicação de Concreto usinado em estrutura Fck = 20 Mpa</v>
          </cell>
          <cell r="C222" t="str">
            <v>M3</v>
          </cell>
          <cell r="D222">
            <v>1</v>
          </cell>
          <cell r="E222">
            <v>274.18360000000001</v>
          </cell>
          <cell r="F222">
            <v>274.18</v>
          </cell>
        </row>
        <row r="223">
          <cell r="A223" t="str">
            <v>001.05.00220</v>
          </cell>
          <cell r="B223" t="str">
            <v>Fornecimento e Aplicação de Concreto usinado em estrutura, p/ grande cuiabá,Fck = 25 Mpa</v>
          </cell>
          <cell r="C223" t="str">
            <v>M3</v>
          </cell>
          <cell r="D223">
            <v>1</v>
          </cell>
          <cell r="E223">
            <v>284.68360000000001</v>
          </cell>
          <cell r="F223">
            <v>284.68</v>
          </cell>
        </row>
        <row r="224">
          <cell r="A224" t="str">
            <v>001.05.00240</v>
          </cell>
          <cell r="B224" t="str">
            <v>Fornecimento e Aplicação de Aço CA - 25 em estrutura</v>
          </cell>
          <cell r="C224" t="str">
            <v>KG</v>
          </cell>
          <cell r="D224">
            <v>1</v>
          </cell>
          <cell r="E224">
            <v>3.7938999999999998</v>
          </cell>
          <cell r="F224">
            <v>3.79</v>
          </cell>
        </row>
        <row r="225">
          <cell r="A225" t="str">
            <v>001.05.00260</v>
          </cell>
          <cell r="B225" t="str">
            <v>Fornecimento e Aplicação de Aço  CA 50 em estrutura</v>
          </cell>
          <cell r="C225" t="str">
            <v>KG</v>
          </cell>
          <cell r="D225">
            <v>1</v>
          </cell>
          <cell r="E225">
            <v>4.1573000000000002</v>
          </cell>
          <cell r="F225">
            <v>4.1500000000000004</v>
          </cell>
        </row>
        <row r="226">
          <cell r="A226" t="str">
            <v>001.05.00280</v>
          </cell>
          <cell r="B226" t="str">
            <v>Fornecimento e Aplicação de Aço CA 60 em estrutura</v>
          </cell>
          <cell r="C226" t="str">
            <v>KG</v>
          </cell>
          <cell r="D226">
            <v>1</v>
          </cell>
          <cell r="E226">
            <v>4.7729999999999997</v>
          </cell>
          <cell r="F226">
            <v>4.7699999999999996</v>
          </cell>
        </row>
        <row r="227">
          <cell r="A227" t="str">
            <v>001.05.00300</v>
          </cell>
          <cell r="B227" t="str">
            <v>Fornecimento e Aplicação de Aço em tela soldada 4.20 mm com malha 15x15 cm - Q 92</v>
          </cell>
          <cell r="C227" t="str">
            <v>m2</v>
          </cell>
          <cell r="D227">
            <v>1</v>
          </cell>
          <cell r="E227">
            <v>9.9262999999999995</v>
          </cell>
          <cell r="F227">
            <v>9.92</v>
          </cell>
        </row>
        <row r="228">
          <cell r="A228" t="str">
            <v>001.05.00320</v>
          </cell>
          <cell r="B228" t="str">
            <v>Confecção e Montagem de Forma incl. desforma comum de tábua  sem reaproveitamento</v>
          </cell>
          <cell r="C228" t="str">
            <v>M2</v>
          </cell>
          <cell r="D228">
            <v>1</v>
          </cell>
          <cell r="E228">
            <v>36.660600000000002</v>
          </cell>
          <cell r="F228">
            <v>36.659999999999997</v>
          </cell>
        </row>
        <row r="229">
          <cell r="A229" t="str">
            <v>001.05.00340</v>
          </cell>
          <cell r="B229" t="str">
            <v>Confecção e Montagem de Forma incl. desforma comum de tábua com 01 reaproveitamento</v>
          </cell>
          <cell r="C229" t="str">
            <v>M2</v>
          </cell>
          <cell r="D229">
            <v>1</v>
          </cell>
          <cell r="E229">
            <v>25.150600000000001</v>
          </cell>
          <cell r="F229">
            <v>25.15</v>
          </cell>
        </row>
        <row r="230">
          <cell r="A230" t="str">
            <v>001.05.00360</v>
          </cell>
          <cell r="B230" t="str">
            <v>Confecção e Montagem de Forma incl. desforma comum de tábua com 02 reaproveitamentos</v>
          </cell>
          <cell r="C230" t="str">
            <v>m2</v>
          </cell>
          <cell r="D230">
            <v>1</v>
          </cell>
          <cell r="E230">
            <v>20.465599999999998</v>
          </cell>
          <cell r="F230">
            <v>20.46</v>
          </cell>
        </row>
        <row r="231">
          <cell r="A231" t="str">
            <v>001.05.00365</v>
          </cell>
          <cell r="B231" t="str">
            <v>Confecção e Montagem de Forma incl. desforma comum de tábua  com 03 reaproveitamentos</v>
          </cell>
          <cell r="C231" t="str">
            <v>m2</v>
          </cell>
          <cell r="D231">
            <v>1</v>
          </cell>
          <cell r="E231">
            <v>17.335599999999999</v>
          </cell>
          <cell r="F231">
            <v>17.329999999999998</v>
          </cell>
        </row>
        <row r="232">
          <cell r="A232" t="str">
            <v>001.05.00370</v>
          </cell>
          <cell r="B232" t="str">
            <v>Confecção e Montagem de Forma incl. desforma comum de tábua  com 04 reaproveitamentos</v>
          </cell>
          <cell r="C232" t="str">
            <v>m2</v>
          </cell>
          <cell r="D232">
            <v>1</v>
          </cell>
          <cell r="E232">
            <v>15.9086</v>
          </cell>
          <cell r="F232">
            <v>15.9</v>
          </cell>
        </row>
        <row r="233">
          <cell r="A233" t="str">
            <v>001.05.00380</v>
          </cell>
          <cell r="B233" t="str">
            <v>Confecção e Montagem de Forma tipo caixão perdido (desenvolvido)</v>
          </cell>
          <cell r="C233" t="str">
            <v>M2</v>
          </cell>
          <cell r="D233">
            <v>1</v>
          </cell>
          <cell r="E233">
            <v>21.781099999999999</v>
          </cell>
          <cell r="F233">
            <v>21.78</v>
          </cell>
        </row>
        <row r="234">
          <cell r="A234" t="str">
            <v>001.05.00420</v>
          </cell>
          <cell r="B234" t="str">
            <v>Confecção e Montagem de Forma especial em chapa de madeira compensada do tipo resinada c/ 12 mm de espessura sem reaproveitamento</v>
          </cell>
          <cell r="C234" t="str">
            <v>M2</v>
          </cell>
          <cell r="D234">
            <v>1</v>
          </cell>
          <cell r="E234">
            <v>40.142600000000002</v>
          </cell>
          <cell r="F234">
            <v>40.14</v>
          </cell>
        </row>
        <row r="235">
          <cell r="A235" t="str">
            <v>001.05.00440</v>
          </cell>
          <cell r="B235" t="str">
            <v>Confecção e Montagem de Forma especial em chapa de madeira compensada do tipo resinada c/ 12 mm de espessura com 01 reaproveitamento</v>
          </cell>
          <cell r="C235" t="str">
            <v>M2</v>
          </cell>
          <cell r="D235">
            <v>1</v>
          </cell>
          <cell r="E235">
            <v>34.463000000000001</v>
          </cell>
          <cell r="F235">
            <v>34.46</v>
          </cell>
        </row>
        <row r="236">
          <cell r="A236" t="str">
            <v>001.05.00460</v>
          </cell>
          <cell r="B236" t="str">
            <v>Forma especial em chapa de madeira compensada do tipo resinada c/ 12 mm de espessura com 02 reaproveitamento</v>
          </cell>
          <cell r="C236" t="str">
            <v>M2</v>
          </cell>
          <cell r="D236">
            <v>1</v>
          </cell>
          <cell r="E236">
            <v>29.800599999999999</v>
          </cell>
          <cell r="F236">
            <v>29.8</v>
          </cell>
        </row>
        <row r="237">
          <cell r="A237" t="str">
            <v>001.05.00480</v>
          </cell>
          <cell r="B237" t="str">
            <v>Confecção e Montagem de Forma especial em chapa de madeira compensada do tipo plastificada c/ 12 mm de espessura sem reaproveitamento</v>
          </cell>
          <cell r="C237" t="str">
            <v>M2</v>
          </cell>
          <cell r="D237">
            <v>1</v>
          </cell>
          <cell r="E237">
            <v>49.742600000000003</v>
          </cell>
          <cell r="F237">
            <v>49.74</v>
          </cell>
        </row>
        <row r="238">
          <cell r="A238" t="str">
            <v>001.05.00500</v>
          </cell>
          <cell r="B238" t="str">
            <v>Confecção e Montagem de Forma especial em chapa de madeira compensada do tipo plastificada c/ 12 mm de espessura com 01 reaproveitamento</v>
          </cell>
          <cell r="C238" t="str">
            <v>M2</v>
          </cell>
          <cell r="D238">
            <v>1</v>
          </cell>
          <cell r="E238">
            <v>39.496899999999997</v>
          </cell>
          <cell r="F238">
            <v>39.49</v>
          </cell>
        </row>
        <row r="239">
          <cell r="A239" t="str">
            <v>001.05.00520</v>
          </cell>
          <cell r="B239" t="str">
            <v>Confecção e Montagem de Forma especial em chapa de madeira compensada do tipo plastificada c/ 12 mm de espessura com 02 reaproveitamento</v>
          </cell>
          <cell r="C239" t="str">
            <v>M2</v>
          </cell>
          <cell r="D239">
            <v>1</v>
          </cell>
          <cell r="E239">
            <v>32.169199999999996</v>
          </cell>
          <cell r="F239">
            <v>32.159999999999997</v>
          </cell>
        </row>
        <row r="240">
          <cell r="A240" t="str">
            <v>001.05.00540</v>
          </cell>
          <cell r="B240" t="str">
            <v>Confecção e Montagem de Forma especial em chapa de madeira compensada do tipo plastificada c/ 12 mm de espessura com 03 reaproveitamento</v>
          </cell>
          <cell r="C240" t="str">
            <v>M2</v>
          </cell>
          <cell r="D240">
            <v>1</v>
          </cell>
          <cell r="E240">
            <v>27.2639</v>
          </cell>
          <cell r="F240">
            <v>27.26</v>
          </cell>
        </row>
        <row r="241">
          <cell r="A241" t="str">
            <v>001.05.00560</v>
          </cell>
          <cell r="B241" t="str">
            <v>Confecção e Montagem de Forma especial em chapa de madeira compensada do tipo plastificada c/ 12 mm de espessura com 04 reaproveitamento</v>
          </cell>
          <cell r="C241" t="str">
            <v>M2</v>
          </cell>
          <cell r="D241">
            <v>1</v>
          </cell>
          <cell r="E241">
            <v>24.161100000000001</v>
          </cell>
          <cell r="F241">
            <v>24.16</v>
          </cell>
        </row>
        <row r="242">
          <cell r="A242" t="str">
            <v>001.05.00580</v>
          </cell>
          <cell r="B242" t="str">
            <v>Confecção e Montagem de Forma curva p/concreto aparente</v>
          </cell>
          <cell r="C242" t="str">
            <v>M2</v>
          </cell>
          <cell r="D242">
            <v>1</v>
          </cell>
          <cell r="E242">
            <v>42.936100000000003</v>
          </cell>
          <cell r="F242">
            <v>42.93</v>
          </cell>
        </row>
        <row r="243">
          <cell r="A243" t="str">
            <v>001.05.00600</v>
          </cell>
          <cell r="B243" t="str">
            <v>Confecção e montagem de cambota interna e externa p/caixa dágua</v>
          </cell>
          <cell r="C243" t="str">
            <v>M2</v>
          </cell>
          <cell r="D243">
            <v>1</v>
          </cell>
          <cell r="E243">
            <v>13.777100000000001</v>
          </cell>
          <cell r="F243">
            <v>13.77</v>
          </cell>
        </row>
        <row r="244">
          <cell r="A244" t="str">
            <v>001.05.00620</v>
          </cell>
          <cell r="B244" t="str">
            <v>Confecção e montagem de cimbramento para caixa d'água elevada</v>
          </cell>
          <cell r="C244" t="str">
            <v>M3</v>
          </cell>
          <cell r="D244">
            <v>1</v>
          </cell>
          <cell r="E244">
            <v>11.128</v>
          </cell>
          <cell r="F244">
            <v>11.12</v>
          </cell>
        </row>
        <row r="245">
          <cell r="A245" t="str">
            <v>001.05.00640</v>
          </cell>
          <cell r="B245" t="str">
            <v>Confecção e Montagem de Formas de tábuas aparelhadas p/concreto aparente</v>
          </cell>
          <cell r="C245" t="str">
            <v>M2</v>
          </cell>
          <cell r="D245">
            <v>1</v>
          </cell>
          <cell r="E245">
            <v>23.493099999999998</v>
          </cell>
          <cell r="F245">
            <v>23.49</v>
          </cell>
        </row>
        <row r="246">
          <cell r="A246" t="str">
            <v>001.05.00660</v>
          </cell>
          <cell r="B246" t="str">
            <v>Execução de Laje pré-fabricada para forro espacamento entre vigas de 41cm a espessura da lajota de 8.00 cm e capeamento de 2.00 cm</v>
          </cell>
          <cell r="C246" t="str">
            <v>M2</v>
          </cell>
          <cell r="D246">
            <v>1</v>
          </cell>
          <cell r="E246">
            <v>32.979700000000001</v>
          </cell>
          <cell r="F246">
            <v>32.97</v>
          </cell>
        </row>
        <row r="247">
          <cell r="A247" t="str">
            <v>001.05.00680</v>
          </cell>
          <cell r="B247" t="str">
            <v>Execução de Laje pré-fabricada para piso espaçamento entre vigas de 4/cm a espessura da lajota de 8.00 cm e capeamento de 4.00 cm</v>
          </cell>
          <cell r="C247" t="str">
            <v>M2</v>
          </cell>
          <cell r="D247">
            <v>1</v>
          </cell>
          <cell r="E247">
            <v>37.481299999999997</v>
          </cell>
          <cell r="F247">
            <v>37.479999999999997</v>
          </cell>
        </row>
        <row r="248">
          <cell r="A248" t="str">
            <v>001.05.00700</v>
          </cell>
          <cell r="B248" t="str">
            <v>Execução de Laje pré-fabricada treliçada para piso ou forro com enchimento de lajota cerâmica e capeamento de concreto com 4 cm de espessura</v>
          </cell>
          <cell r="C248" t="str">
            <v>M2</v>
          </cell>
          <cell r="D248">
            <v>1</v>
          </cell>
          <cell r="E248">
            <v>36.591900000000003</v>
          </cell>
          <cell r="F248">
            <v>36.590000000000003</v>
          </cell>
        </row>
        <row r="249">
          <cell r="A249" t="str">
            <v>001.05.00720</v>
          </cell>
          <cell r="B249" t="str">
            <v>Execução de pilar tipo sanduíche de madeira 6x12 cm, entarugado c/ madeira através de parafusos</v>
          </cell>
          <cell r="C249" t="str">
            <v>CJ</v>
          </cell>
          <cell r="D249">
            <v>1</v>
          </cell>
          <cell r="E249">
            <v>19.169499999999999</v>
          </cell>
          <cell r="F249">
            <v>19.16</v>
          </cell>
        </row>
        <row r="250">
          <cell r="A250" t="str">
            <v>001.05.00740</v>
          </cell>
          <cell r="B250" t="str">
            <v>Fornecimento e Instalação de Pilarete de concreto pré-moldado seção 12x12</v>
          </cell>
          <cell r="C250" t="str">
            <v>M</v>
          </cell>
          <cell r="D250">
            <v>1</v>
          </cell>
          <cell r="E250">
            <v>10.221399999999999</v>
          </cell>
          <cell r="F250">
            <v>10.220000000000001</v>
          </cell>
        </row>
        <row r="251">
          <cell r="A251" t="str">
            <v>001.05.00780</v>
          </cell>
          <cell r="B251" t="str">
            <v>Fornecimento e Instalação de Pilar de concreto armado pré-moldado seção 12x13cm</v>
          </cell>
          <cell r="C251" t="str">
            <v>M</v>
          </cell>
          <cell r="D251">
            <v>1</v>
          </cell>
          <cell r="E251">
            <v>19.711400000000001</v>
          </cell>
          <cell r="F251">
            <v>19.71</v>
          </cell>
        </row>
        <row r="252">
          <cell r="A252" t="str">
            <v>001.05.00800</v>
          </cell>
          <cell r="B252" t="str">
            <v>Fornecimento e Instalação de Tesoura de concreto armado pré-moldado seção 12x15cm</v>
          </cell>
          <cell r="C252" t="str">
            <v>M</v>
          </cell>
          <cell r="D252">
            <v>1</v>
          </cell>
          <cell r="E252">
            <v>22.639199999999999</v>
          </cell>
          <cell r="F252">
            <v>22.63</v>
          </cell>
        </row>
        <row r="253">
          <cell r="A253" t="str">
            <v>001.05.00820</v>
          </cell>
          <cell r="B253" t="str">
            <v>Fornecimento e Execução de Grauteamento de Estrutura de Concreto Pré Moldado traço 1:3 incl. SuperPlastificante</v>
          </cell>
          <cell r="C253" t="str">
            <v>m3</v>
          </cell>
          <cell r="D253">
            <v>1</v>
          </cell>
          <cell r="E253">
            <v>329.93310000000002</v>
          </cell>
          <cell r="F253">
            <v>329.93</v>
          </cell>
        </row>
        <row r="254">
          <cell r="A254" t="str">
            <v>001.06</v>
          </cell>
          <cell r="B254" t="str">
            <v>IMPERMEABILIZAÇÕES E TRATAMENTOS</v>
          </cell>
          <cell r="E254">
            <v>193.0933</v>
          </cell>
        </row>
        <row r="255">
          <cell r="A255" t="str">
            <v>001.06.00020</v>
          </cell>
          <cell r="B255" t="str">
            <v>Execução de impermeabilização c/ argamassa de cimento e areia  c/ 2.00 cm de espessura preparada c/ solução de sika 1 e agua no traço 1:12</v>
          </cell>
          <cell r="C255" t="str">
            <v>M2</v>
          </cell>
          <cell r="D255">
            <v>1</v>
          </cell>
          <cell r="E255">
            <v>13.469099999999999</v>
          </cell>
          <cell r="F255">
            <v>13.46</v>
          </cell>
        </row>
        <row r="256">
          <cell r="A256" t="str">
            <v>001.06.00040</v>
          </cell>
          <cell r="B256" t="str">
            <v>Execução de impermeabilização c/ argamassa de cimento e areia c/ 2.00 cm de espessura preparada c/ solução dee sika 1 e água no traço 1:10</v>
          </cell>
          <cell r="C256" t="str">
            <v>M2</v>
          </cell>
          <cell r="D256">
            <v>1</v>
          </cell>
          <cell r="E256">
            <v>13.5601</v>
          </cell>
          <cell r="F256">
            <v>13.56</v>
          </cell>
        </row>
        <row r="257">
          <cell r="A257" t="str">
            <v>001.06.00060</v>
          </cell>
          <cell r="B257" t="str">
            <v>Execução de impermeabilização c/argamassa de cimento e areia 1:3 a 2.00 cm espessura c/ adição de 2.00 kg de vedacit por saco de cimento</v>
          </cell>
          <cell r="C257" t="str">
            <v>M2</v>
          </cell>
          <cell r="D257">
            <v>1</v>
          </cell>
          <cell r="E257">
            <v>15.2624</v>
          </cell>
          <cell r="F257">
            <v>15.26</v>
          </cell>
        </row>
        <row r="258">
          <cell r="A258" t="str">
            <v>001.06.00080</v>
          </cell>
          <cell r="B258" t="str">
            <v>Execução de impermeabilização externa de reservatório c/tinta asfáltica</v>
          </cell>
          <cell r="C258" t="str">
            <v>M2</v>
          </cell>
          <cell r="D258">
            <v>1</v>
          </cell>
          <cell r="E258">
            <v>3.0091999999999999</v>
          </cell>
          <cell r="F258">
            <v>3</v>
          </cell>
        </row>
        <row r="259">
          <cell r="A259" t="str">
            <v>001.06.00100</v>
          </cell>
          <cell r="B259" t="str">
            <v>Execução de pintura c/neutrol 45 c/ 02 demãos</v>
          </cell>
          <cell r="C259" t="str">
            <v>M2</v>
          </cell>
          <cell r="D259">
            <v>1</v>
          </cell>
          <cell r="E259">
            <v>3.8201000000000001</v>
          </cell>
          <cell r="F259">
            <v>3.82</v>
          </cell>
        </row>
        <row r="260">
          <cell r="A260" t="str">
            <v>001.06.00120</v>
          </cell>
          <cell r="B260" t="str">
            <v>Execução de impermeabilização de paredes do sub-solo</v>
          </cell>
          <cell r="C260" t="str">
            <v>M2</v>
          </cell>
          <cell r="D260">
            <v>1</v>
          </cell>
          <cell r="E260">
            <v>18.6096</v>
          </cell>
          <cell r="F260">
            <v>18.600000000000001</v>
          </cell>
        </row>
        <row r="261">
          <cell r="A261" t="str">
            <v>001.06.00140</v>
          </cell>
          <cell r="B261" t="str">
            <v>Execução de imunização de forro de madeira c/óleo de linhaça 02 demãos</v>
          </cell>
          <cell r="C261" t="str">
            <v>M2</v>
          </cell>
          <cell r="D261">
            <v>1</v>
          </cell>
          <cell r="E261">
            <v>2.5908000000000002</v>
          </cell>
          <cell r="F261">
            <v>2.59</v>
          </cell>
        </row>
        <row r="262">
          <cell r="A262" t="str">
            <v>001.06.00160</v>
          </cell>
          <cell r="B262" t="str">
            <v>Execução de imunização de madeiramento de cobertura ou forro de madeira com aplicação de pentox claro a uma demão</v>
          </cell>
          <cell r="C262" t="str">
            <v>M2</v>
          </cell>
          <cell r="D262">
            <v>1</v>
          </cell>
          <cell r="E262">
            <v>1.6272</v>
          </cell>
          <cell r="F262">
            <v>1.62</v>
          </cell>
        </row>
        <row r="263">
          <cell r="A263" t="str">
            <v>001.06.00180</v>
          </cell>
          <cell r="B263" t="str">
            <v>Execução de descupinização</v>
          </cell>
          <cell r="C263" t="str">
            <v>M2</v>
          </cell>
          <cell r="D263">
            <v>1</v>
          </cell>
          <cell r="E263">
            <v>0.83</v>
          </cell>
          <cell r="F263">
            <v>0.83</v>
          </cell>
        </row>
        <row r="264">
          <cell r="A264" t="str">
            <v>001.06.00200</v>
          </cell>
          <cell r="B264" t="str">
            <v>Execução de impermeabilização interna de reservatório enterrado para água com chapisco de cimento e areia com aditivo impermeabilizante, espessura 0.50 mm e mais 03 (três) camadas de argamassa de cimento e areia com aditivo impermeabilizante</v>
          </cell>
          <cell r="C264" t="str">
            <v>M2</v>
          </cell>
          <cell r="D264">
            <v>1</v>
          </cell>
          <cell r="E264">
            <v>20.7851</v>
          </cell>
          <cell r="F264">
            <v>20.78</v>
          </cell>
        </row>
        <row r="265">
          <cell r="A265" t="str">
            <v>001.06.00220</v>
          </cell>
          <cell r="B265" t="str">
            <v>Execução de impermeabilização interna de reservatório elevado para água empregando argamassa semi-flexível com cimento plimérico</v>
          </cell>
          <cell r="C265" t="str">
            <v>M2</v>
          </cell>
          <cell r="D265">
            <v>1</v>
          </cell>
          <cell r="E265">
            <v>1.1100000000000001</v>
          </cell>
          <cell r="F265">
            <v>1.1100000000000001</v>
          </cell>
        </row>
        <row r="266">
          <cell r="A266" t="str">
            <v>001.06.00240</v>
          </cell>
          <cell r="B266" t="str">
            <v>Execução de impermeabilização interna de reservatório p/água, utilizando manta asfáltica composta de duas camadas de asfalto polimérico com filme central de polietileno de 0.30 mm de espessura</v>
          </cell>
          <cell r="C266" t="str">
            <v>M2</v>
          </cell>
          <cell r="D266">
            <v>1</v>
          </cell>
          <cell r="E266">
            <v>28.497</v>
          </cell>
          <cell r="F266">
            <v>28.49</v>
          </cell>
        </row>
        <row r="267">
          <cell r="A267" t="str">
            <v>001.06.00260</v>
          </cell>
          <cell r="B267" t="str">
            <v>Execução de regularização de laje com argamassa de cimento e areia 1:3 com cimento, espessura média igual a 3.00 cm</v>
          </cell>
          <cell r="C267" t="str">
            <v>M2</v>
          </cell>
          <cell r="D267">
            <v>1</v>
          </cell>
          <cell r="E267">
            <v>8.7806999999999995</v>
          </cell>
          <cell r="F267">
            <v>8.7799999999999994</v>
          </cell>
        </row>
        <row r="268">
          <cell r="A268" t="str">
            <v>001.06.00280</v>
          </cell>
          <cell r="B268" t="str">
            <v>Execução de impermeabilização de laje de cobertura com utilização de manta asfáltica poliéster 3.00 mm</v>
          </cell>
          <cell r="C268" t="str">
            <v>M2</v>
          </cell>
          <cell r="D268">
            <v>1</v>
          </cell>
          <cell r="E268">
            <v>26.46</v>
          </cell>
          <cell r="F268">
            <v>26.46</v>
          </cell>
        </row>
        <row r="269">
          <cell r="A269" t="str">
            <v>001.06.00300</v>
          </cell>
          <cell r="B269" t="str">
            <v>Execução de impermeabilização de laje de cobertura com utilização de manta asfáltica poliéster 4.00 mm</v>
          </cell>
          <cell r="C269" t="str">
            <v>M2</v>
          </cell>
          <cell r="D269">
            <v>1</v>
          </cell>
          <cell r="E269">
            <v>28.497</v>
          </cell>
          <cell r="F269">
            <v>28.49</v>
          </cell>
        </row>
        <row r="270">
          <cell r="A270" t="str">
            <v>001.06.00320</v>
          </cell>
          <cell r="B270" t="str">
            <v>Execução de proteção mecânica com argamassa de cimento e areia 1:3,espessura 2.00 cm</v>
          </cell>
          <cell r="C270" t="str">
            <v>M2</v>
          </cell>
          <cell r="D270">
            <v>1</v>
          </cell>
          <cell r="E270">
            <v>6.1849999999999996</v>
          </cell>
          <cell r="F270">
            <v>6.18</v>
          </cell>
        </row>
        <row r="271">
          <cell r="A271" t="str">
            <v>001.07</v>
          </cell>
          <cell r="B271" t="str">
            <v>ALVENARIA</v>
          </cell>
          <cell r="E271">
            <v>2439.0583999999999</v>
          </cell>
        </row>
        <row r="272">
          <cell r="A272" t="str">
            <v>001.07.00020</v>
          </cell>
          <cell r="B272" t="str">
            <v>Execução de alvenaria de elevação c/ tijolo maciço assente c/ argamassa mista de cimento cal e areia no traço 1:2:8 de de 1 vez</v>
          </cell>
          <cell r="C272" t="str">
            <v>M2</v>
          </cell>
          <cell r="D272">
            <v>1</v>
          </cell>
          <cell r="E272">
            <v>52.343400000000003</v>
          </cell>
          <cell r="F272">
            <v>52.34</v>
          </cell>
        </row>
        <row r="273">
          <cell r="A273" t="str">
            <v>001.07.00040</v>
          </cell>
          <cell r="B273" t="str">
            <v>Execução de alvenaria de elevação c/ tijolo maciço assente c/ argamassa mista de cimento cal e areia no traço 1:2:8 de de 1/2 vez</v>
          </cell>
          <cell r="C273" t="str">
            <v>M2</v>
          </cell>
          <cell r="D273">
            <v>1</v>
          </cell>
          <cell r="E273">
            <v>29.4984</v>
          </cell>
          <cell r="F273">
            <v>29.49</v>
          </cell>
        </row>
        <row r="274">
          <cell r="A274" t="str">
            <v>001.07.00060</v>
          </cell>
          <cell r="B274" t="str">
            <v>Execução de alvenaria de elevação de tijolo maciço assente c/ argamassa mista 1:4:12 de 1.5 vez</v>
          </cell>
          <cell r="C274" t="str">
            <v>M2</v>
          </cell>
          <cell r="D274">
            <v>1</v>
          </cell>
          <cell r="E274">
            <v>65.255200000000002</v>
          </cell>
          <cell r="F274">
            <v>65.25</v>
          </cell>
        </row>
        <row r="275">
          <cell r="A275" t="str">
            <v>001.07.00080</v>
          </cell>
          <cell r="B275" t="str">
            <v>Execução de alvenaria de elevação de tijolo maciço assente c/ argamassa mista 1:4:12 de 1 vez</v>
          </cell>
          <cell r="C275" t="str">
            <v>M2</v>
          </cell>
          <cell r="D275">
            <v>1</v>
          </cell>
          <cell r="E275">
            <v>47.638300000000001</v>
          </cell>
          <cell r="F275">
            <v>47.63</v>
          </cell>
        </row>
        <row r="276">
          <cell r="A276" t="str">
            <v>001.07.00100</v>
          </cell>
          <cell r="B276" t="str">
            <v>Execução de alvenaria de elevação c/ tijolo maciço assente c/ argamassa mista de cimento cal e areia no traço 1:2:8 de de 1/4 vez</v>
          </cell>
          <cell r="C276" t="str">
            <v>M2</v>
          </cell>
          <cell r="D276">
            <v>1</v>
          </cell>
          <cell r="E276">
            <v>15.575100000000001</v>
          </cell>
          <cell r="F276">
            <v>15.57</v>
          </cell>
        </row>
        <row r="277">
          <cell r="A277" t="str">
            <v>001.07.00120</v>
          </cell>
          <cell r="B277" t="str">
            <v>Execução de alvenaria de elevação de tijolo maciço assente c/ argamassa mista 1:4:12 de 1/2 vez</v>
          </cell>
          <cell r="C277" t="str">
            <v>M2</v>
          </cell>
          <cell r="D277">
            <v>1</v>
          </cell>
          <cell r="E277">
            <v>26.292000000000002</v>
          </cell>
          <cell r="F277">
            <v>26.29</v>
          </cell>
        </row>
        <row r="278">
          <cell r="A278" t="str">
            <v>001.07.00140</v>
          </cell>
          <cell r="B278" t="str">
            <v>Execução de alvenaria de tijolo maciço assente c/ argamassa de cimento e areia no traço 1:4 de 1 vez</v>
          </cell>
          <cell r="C278" t="str">
            <v>M2</v>
          </cell>
          <cell r="D278">
            <v>1</v>
          </cell>
          <cell r="E278">
            <v>53.093899999999998</v>
          </cell>
          <cell r="F278">
            <v>53.09</v>
          </cell>
        </row>
        <row r="279">
          <cell r="A279" t="str">
            <v>001.07.00160</v>
          </cell>
          <cell r="B279" t="str">
            <v>Execução de alvenaria de tijolo maciço assente c/ argamassa de cimento e areia no traço 1:4 de 1/2 vez</v>
          </cell>
          <cell r="C279" t="str">
            <v>M2</v>
          </cell>
          <cell r="D279">
            <v>1</v>
          </cell>
          <cell r="E279">
            <v>28.828900000000001</v>
          </cell>
          <cell r="F279">
            <v>28.82</v>
          </cell>
        </row>
        <row r="280">
          <cell r="A280" t="str">
            <v>001.07.00180</v>
          </cell>
          <cell r="B280" t="str">
            <v>Execução de alvenaria de tijolo maciço assente c/ argamassa de cimento e areia no traço 1:4 de 1/4 vez</v>
          </cell>
          <cell r="C280" t="str">
            <v>M2</v>
          </cell>
          <cell r="D280">
            <v>1</v>
          </cell>
          <cell r="E280">
            <v>16.865300000000001</v>
          </cell>
          <cell r="F280">
            <v>16.86</v>
          </cell>
        </row>
        <row r="281">
          <cell r="A281" t="str">
            <v>001.07.00200</v>
          </cell>
          <cell r="B281" t="str">
            <v>Execução de alvenaria de elevação de tijolo maciço assente c/ argamassa de cimento e areia no traço 1:3 de 1 vez</v>
          </cell>
          <cell r="C281" t="str">
            <v>M2</v>
          </cell>
          <cell r="D281">
            <v>1</v>
          </cell>
          <cell r="E281">
            <v>54.7</v>
          </cell>
          <cell r="F281">
            <v>54.7</v>
          </cell>
        </row>
        <row r="282">
          <cell r="A282" t="str">
            <v>001.07.00220</v>
          </cell>
          <cell r="B282" t="str">
            <v>Execução de alvenaria de elevação de tijolo maciço assente c/ argamassa de cimento e areia no traço 1:3 de 1/2 vez</v>
          </cell>
          <cell r="C282" t="str">
            <v>M2</v>
          </cell>
          <cell r="D282">
            <v>1</v>
          </cell>
          <cell r="E282">
            <v>30.966200000000001</v>
          </cell>
          <cell r="F282">
            <v>30.96</v>
          </cell>
        </row>
        <row r="283">
          <cell r="A283" t="str">
            <v>001.07.00240</v>
          </cell>
          <cell r="B283" t="str">
            <v>Execução de alvenaria de elevação de tijolo maciço assente c/ argamassa de cimento e areia no traço 1:3 de 1/4 vez</v>
          </cell>
          <cell r="C283" t="str">
            <v>M2</v>
          </cell>
          <cell r="D283">
            <v>1</v>
          </cell>
          <cell r="E283">
            <v>16.434699999999999</v>
          </cell>
          <cell r="F283">
            <v>16.43</v>
          </cell>
        </row>
        <row r="284">
          <cell r="A284" t="str">
            <v>001.07.00260</v>
          </cell>
          <cell r="B284" t="str">
            <v>Execução de alvenaria de elevação de tijolo maciço assente c/ argamassa de cal e areia no traço de 1:4 de 1 vez</v>
          </cell>
          <cell r="C284" t="str">
            <v>M2</v>
          </cell>
          <cell r="D284">
            <v>1</v>
          </cell>
          <cell r="E284">
            <v>48.646900000000002</v>
          </cell>
          <cell r="F284">
            <v>48.64</v>
          </cell>
        </row>
        <row r="285">
          <cell r="A285" t="str">
            <v>001.07.00280</v>
          </cell>
          <cell r="B285" t="str">
            <v>Execução de alvenaria de elevação de tijolo maciço assente c/ argamassa de cal e areia no traço de 1:4 de 1/2 vez</v>
          </cell>
          <cell r="C285" t="str">
            <v>M2</v>
          </cell>
          <cell r="D285">
            <v>1</v>
          </cell>
          <cell r="E285">
            <v>27.0809</v>
          </cell>
          <cell r="F285">
            <v>27.08</v>
          </cell>
        </row>
        <row r="286">
          <cell r="A286" t="str">
            <v>001.07.00300</v>
          </cell>
          <cell r="B286" t="str">
            <v>Execução de alvenaria de elevação de tijolo maciço assente c/ argamassa de cal e areia no traço de 1:4 de 1/4 vez</v>
          </cell>
          <cell r="C286" t="str">
            <v>M2</v>
          </cell>
          <cell r="D286">
            <v>1</v>
          </cell>
          <cell r="E286">
            <v>14.565300000000001</v>
          </cell>
          <cell r="F286">
            <v>14.56</v>
          </cell>
        </row>
        <row r="287">
          <cell r="A287" t="str">
            <v>001.07.00320</v>
          </cell>
          <cell r="B287" t="str">
            <v>Execução de alvenaria aparente de tijolo cerâmico c/ 18 furos assente c/ argamassa de cimento e areia no traço 1:2:8 de 1 vez</v>
          </cell>
          <cell r="C287" t="str">
            <v>M2</v>
          </cell>
          <cell r="D287">
            <v>1</v>
          </cell>
          <cell r="E287">
            <v>90.770200000000003</v>
          </cell>
          <cell r="F287">
            <v>90.77</v>
          </cell>
        </row>
        <row r="288">
          <cell r="A288" t="str">
            <v>001.07.00340</v>
          </cell>
          <cell r="B288" t="str">
            <v>Execução de alvenaria aparente de tijolo cerâmico c/ 18 furos assente c/ argamassa de cimento e areia no traço 1:2:8 de 1/2 vez</v>
          </cell>
          <cell r="C288" t="str">
            <v>M2</v>
          </cell>
          <cell r="D288">
            <v>1</v>
          </cell>
          <cell r="E288">
            <v>32.519199999999998</v>
          </cell>
          <cell r="F288">
            <v>32.51</v>
          </cell>
        </row>
        <row r="289">
          <cell r="A289" t="str">
            <v>001.07.00360</v>
          </cell>
          <cell r="B289" t="str">
            <v>Execução de alvenaria aparente de tijolos cerâmicos c/ 18 furos assente c/ argamassa mista 1:4:12 de 1 vez</v>
          </cell>
          <cell r="C289" t="str">
            <v>M2</v>
          </cell>
          <cell r="D289">
            <v>1</v>
          </cell>
          <cell r="E289">
            <v>87.386300000000006</v>
          </cell>
          <cell r="F289">
            <v>87.38</v>
          </cell>
        </row>
        <row r="290">
          <cell r="A290" t="str">
            <v>001.07.00380</v>
          </cell>
          <cell r="B290" t="str">
            <v>Execução de alvenaria aparente de tijolos cerâmicos c/ 18 furos assente c/ argamassa mista 1:4:12 de 1/2 vez</v>
          </cell>
          <cell r="C290" t="str">
            <v>M2</v>
          </cell>
          <cell r="D290">
            <v>1</v>
          </cell>
          <cell r="E290">
            <v>48.89</v>
          </cell>
          <cell r="F290">
            <v>48.89</v>
          </cell>
        </row>
        <row r="291">
          <cell r="A291" t="str">
            <v>001.07.00400</v>
          </cell>
          <cell r="B291" t="str">
            <v>Execução de alvenaria de elevação c/ tijolo cerâmico de 8 furos assente c/ argamassa mista 1:4:12 de 1 vez</v>
          </cell>
          <cell r="C291" t="str">
            <v>M2</v>
          </cell>
          <cell r="D291">
            <v>1</v>
          </cell>
          <cell r="E291">
            <v>30.700700000000001</v>
          </cell>
          <cell r="F291">
            <v>30.7</v>
          </cell>
        </row>
        <row r="292">
          <cell r="A292" t="str">
            <v>001.07.00420</v>
          </cell>
          <cell r="B292" t="str">
            <v>Execução de alvenaria de elevação c/ tijolo cerâmico de 8 furos assente c/ argamassa mista 1:4:12 de 1/2 vez</v>
          </cell>
          <cell r="C292" t="str">
            <v>M2</v>
          </cell>
          <cell r="D292">
            <v>1</v>
          </cell>
          <cell r="E292">
            <v>16.331399999999999</v>
          </cell>
          <cell r="F292">
            <v>16.329999999999998</v>
          </cell>
        </row>
        <row r="293">
          <cell r="A293" t="str">
            <v>001.07.00440</v>
          </cell>
          <cell r="B293" t="str">
            <v>Execução de alvenaria de elevação c/ tijolo cerâmico de 8 furos assente c/ argamassa mista 1:2:8 de 1 vez</v>
          </cell>
          <cell r="C293" t="str">
            <v>M2</v>
          </cell>
          <cell r="D293">
            <v>1</v>
          </cell>
          <cell r="E293">
            <v>29.985499999999998</v>
          </cell>
          <cell r="F293">
            <v>29.98</v>
          </cell>
        </row>
        <row r="294">
          <cell r="A294" t="str">
            <v>001.07.00460</v>
          </cell>
          <cell r="B294" t="str">
            <v>Execução de alvenaria de elevação c/ tijolo cerâmico de 8 furos assente c/ argamassa mista 1:2:8 de 1/2 vez</v>
          </cell>
          <cell r="C294" t="str">
            <v>M2</v>
          </cell>
          <cell r="D294">
            <v>1</v>
          </cell>
          <cell r="E294">
            <v>16.552299999999999</v>
          </cell>
          <cell r="F294">
            <v>16.55</v>
          </cell>
        </row>
        <row r="295">
          <cell r="A295" t="str">
            <v>001.07.00480</v>
          </cell>
          <cell r="B295" t="str">
            <v>Execução de parede sanduíche usando de cada lado alvenaria de 1/2 vez de tijolo maciço assente com argamassa mista 1:4:12 e sanduíche de concreto na espessura de 0.5 m no traço de 1:2.5:3 com malha de 3/4 cada 10cm nos sentidos executados da seguinte fo</v>
          </cell>
          <cell r="C295" t="str">
            <v>M2</v>
          </cell>
          <cell r="D295">
            <v>1</v>
          </cell>
          <cell r="E295">
            <v>80.953699999999998</v>
          </cell>
          <cell r="F295">
            <v>80.95</v>
          </cell>
        </row>
        <row r="296">
          <cell r="A296" t="str">
            <v>001.07.00500</v>
          </cell>
          <cell r="B296" t="str">
            <v>Execução de elemento vazado de concreto assente c/ argamassa de cimento e areia peneirada no traço 1:3</v>
          </cell>
          <cell r="C296" t="str">
            <v>M2</v>
          </cell>
          <cell r="D296">
            <v>1</v>
          </cell>
          <cell r="E296">
            <v>68.025300000000001</v>
          </cell>
          <cell r="F296">
            <v>68.02</v>
          </cell>
        </row>
        <row r="297">
          <cell r="A297" t="str">
            <v>001.07.00520</v>
          </cell>
          <cell r="B297" t="str">
            <v>Execução de elemento vazado de cerâmica assente c/ argamassa de cimento e areia peneirada no traço 1:3</v>
          </cell>
          <cell r="C297" t="str">
            <v>M2</v>
          </cell>
          <cell r="D297">
            <v>1</v>
          </cell>
          <cell r="E297">
            <v>15.2849</v>
          </cell>
          <cell r="F297">
            <v>15.28</v>
          </cell>
        </row>
        <row r="298">
          <cell r="A298" t="str">
            <v>001.07.00540</v>
          </cell>
          <cell r="B298" t="str">
            <v>Execução de alvenaria aparente com tijolos cerâmicos de 6 furos assente c/ argamassa 1:2:8 de 1 vez (15cm)</v>
          </cell>
          <cell r="C298" t="str">
            <v>M2</v>
          </cell>
          <cell r="D298">
            <v>1</v>
          </cell>
          <cell r="E298">
            <v>36.090899999999998</v>
          </cell>
          <cell r="F298">
            <v>36.090000000000003</v>
          </cell>
        </row>
        <row r="299">
          <cell r="A299" t="str">
            <v>001.07.00560</v>
          </cell>
          <cell r="B299" t="str">
            <v>Execução de alvenaria com tijolos cerâmicos de 6 furos assente com argamassa 1:2:8, aparente de um lado e revestido do outro lado, em chapisco de cimento e areia 1:3, e reboco paulista usando argamassa mista 1:4/12 com 25mm de espessura - de 1 vez  17,5</v>
          </cell>
          <cell r="C299" t="str">
            <v>M2</v>
          </cell>
          <cell r="D299">
            <v>1</v>
          </cell>
          <cell r="E299">
            <v>47.342500000000001</v>
          </cell>
          <cell r="F299">
            <v>47.34</v>
          </cell>
        </row>
        <row r="300">
          <cell r="A300" t="str">
            <v>001.07.00565</v>
          </cell>
          <cell r="B300" t="str">
            <v>Alvenaria de Vedação Com Bloco de Concreto, Juntas de 10 mm Com Argamassa Mista de Cimento, Cal Hidratada e Areia Sem Peneirar no traço 1:0,50:8 dim. 11,50x19x39 cm</v>
          </cell>
          <cell r="C300" t="str">
            <v>m2</v>
          </cell>
          <cell r="D300">
            <v>1</v>
          </cell>
          <cell r="E300">
            <v>14.8117</v>
          </cell>
          <cell r="F300">
            <v>14.81</v>
          </cell>
        </row>
        <row r="301">
          <cell r="A301" t="str">
            <v>001.07.00566</v>
          </cell>
          <cell r="B301" t="str">
            <v>Alvenaria de Vedação Com Bloco de Concreto, Juntas de 10 mm Com Argamassa Mista de Cimento, Cal Hidratada e Areia Sem Peneirar no traço 1:0,50:8 dim. 14x19x39 cm</v>
          </cell>
          <cell r="C301" t="str">
            <v>m2</v>
          </cell>
          <cell r="D301">
            <v>1</v>
          </cell>
          <cell r="E301">
            <v>19.460799999999999</v>
          </cell>
          <cell r="F301">
            <v>19.46</v>
          </cell>
        </row>
        <row r="302">
          <cell r="A302" t="str">
            <v>001.07.00567</v>
          </cell>
          <cell r="B302" t="str">
            <v>Alvenaria de Vedação Com Bloco de Concreto, Juntas de 10 mm Com Argamassa Mista de Cimento, Cal Hidratada e Areia Sem Peneirar no traço 1:0,50:8 dim. 19x19x39 cm</v>
          </cell>
          <cell r="C302" t="str">
            <v>m2</v>
          </cell>
          <cell r="D302">
            <v>1</v>
          </cell>
          <cell r="E302">
            <v>24.355899999999998</v>
          </cell>
          <cell r="F302">
            <v>24.35</v>
          </cell>
        </row>
        <row r="303">
          <cell r="A303" t="str">
            <v>001.07.00570</v>
          </cell>
          <cell r="B303" t="str">
            <v>Alvenaria Estrutural Com Bloco de Concreto, Juntas de 10 mm Com Argamassa Mista de Cimento, Cal Hidratada e Areia Sem Peneirar no traço 1:0,25:6 dim. 14x19x39 cm</v>
          </cell>
          <cell r="C303" t="str">
            <v>m2</v>
          </cell>
          <cell r="D303">
            <v>1</v>
          </cell>
          <cell r="E303">
            <v>22.067</v>
          </cell>
          <cell r="F303">
            <v>22.06</v>
          </cell>
        </row>
        <row r="304">
          <cell r="A304" t="str">
            <v>001.07.00571</v>
          </cell>
          <cell r="B304" t="str">
            <v>Alvenaria Estrutural Com Bloco de Concreto, Juntas de 10 mm Com Argamassa Mista de Cimento, Cal Hidratada e Areia Sem Peneirar no traço 1:0,25:6 dim. 19x19x39 cm</v>
          </cell>
          <cell r="C304" t="str">
            <v>m2</v>
          </cell>
          <cell r="D304">
            <v>1</v>
          </cell>
          <cell r="E304">
            <v>28.377099999999999</v>
          </cell>
          <cell r="F304">
            <v>28.37</v>
          </cell>
        </row>
        <row r="305">
          <cell r="A305" t="str">
            <v>001.07.00600</v>
          </cell>
          <cell r="B305" t="str">
            <v>Fornecimento e instalação de divisória de granilite para sanitários assentada com argamassa de cimento e areia 1:3</v>
          </cell>
          <cell r="C305" t="str">
            <v>M2</v>
          </cell>
          <cell r="D305">
            <v>1</v>
          </cell>
          <cell r="E305">
            <v>118.5014</v>
          </cell>
          <cell r="F305">
            <v>118.5</v>
          </cell>
        </row>
        <row r="306">
          <cell r="A306" t="str">
            <v>001.07.00620</v>
          </cell>
          <cell r="B306" t="str">
            <v>Fornecimento e instalação de divisória p/ banheiro em ardosia polida natural cor preta tipo on c/ resinex</v>
          </cell>
          <cell r="C306" t="str">
            <v>M2</v>
          </cell>
          <cell r="D306">
            <v>1</v>
          </cell>
          <cell r="E306">
            <v>150.77010000000001</v>
          </cell>
          <cell r="F306">
            <v>150.77000000000001</v>
          </cell>
        </row>
        <row r="307">
          <cell r="A307" t="str">
            <v>001.07.00630</v>
          </cell>
          <cell r="B307" t="str">
            <v>Fornecimento e instalação de divisória p/ banheiro em granito polido, assente com argamassa,  na cor cinza.</v>
          </cell>
          <cell r="C307" t="str">
            <v>m2</v>
          </cell>
          <cell r="D307">
            <v>1</v>
          </cell>
          <cell r="E307">
            <v>156.3185</v>
          </cell>
          <cell r="F307">
            <v>156.31</v>
          </cell>
        </row>
        <row r="308">
          <cell r="A308" t="str">
            <v>001.07.00640</v>
          </cell>
          <cell r="B308" t="str">
            <v>Execução de alvenaria de tijolo cerâmico 8 furos assente com argamassa mista 1:4:12, inclusive revestimento, chapisco de cimento e areia 1:3, reboco paulista usando argamassa de cimento, cal e areia no traço 1:4:12, ambos os lados de 1/2 vez</v>
          </cell>
          <cell r="C308" t="str">
            <v>M2</v>
          </cell>
          <cell r="D308">
            <v>1</v>
          </cell>
          <cell r="E308">
            <v>42.181800000000003</v>
          </cell>
          <cell r="F308">
            <v>42.18</v>
          </cell>
        </row>
        <row r="309">
          <cell r="A309" t="str">
            <v>001.07.00660</v>
          </cell>
          <cell r="B309" t="str">
            <v>Execução de alvenaria de elevação em tijolos cerâmicos com 21 furos, aparente dos dois lados, assente com argamassa mista 1:4:12 de 1/2 vez</v>
          </cell>
          <cell r="C309" t="str">
            <v>M2</v>
          </cell>
          <cell r="D309">
            <v>1</v>
          </cell>
          <cell r="E309">
            <v>136.9442</v>
          </cell>
          <cell r="F309">
            <v>136.94</v>
          </cell>
        </row>
        <row r="310">
          <cell r="A310" t="str">
            <v>001.07.00680</v>
          </cell>
          <cell r="B310" t="str">
            <v>Execução de alvenaria de elevação em tijolos cerâmicos de 21 furos, aparente de um lado e revestido do outro lado por chapisco de cimento e areia 1:3, e, reboco paulista usando argamassa mista 1:4:12 com 25 mm de espessura de 1/2 vez</v>
          </cell>
          <cell r="C310" t="str">
            <v>M2</v>
          </cell>
          <cell r="D310">
            <v>1</v>
          </cell>
          <cell r="E310">
            <v>61.840400000000002</v>
          </cell>
          <cell r="F310">
            <v>61.84</v>
          </cell>
        </row>
        <row r="311">
          <cell r="A311" t="str">
            <v>001.07.00700</v>
          </cell>
          <cell r="B311" t="str">
            <v>Alvenaria em placas de concreto armado pré-moldado e=3,5cm</v>
          </cell>
          <cell r="C311" t="str">
            <v>M2</v>
          </cell>
          <cell r="D311">
            <v>1</v>
          </cell>
          <cell r="E311">
            <v>16.555800000000001</v>
          </cell>
          <cell r="F311">
            <v>16.55</v>
          </cell>
        </row>
        <row r="312">
          <cell r="A312" t="str">
            <v>001.07.00720</v>
          </cell>
          <cell r="B312" t="str">
            <v>Reparo de trincas ou rachaduras em alvenaria de tijolo com ferros transversais e posteriormente refazer o acabamento conforme revestimento existente</v>
          </cell>
          <cell r="C312" t="str">
            <v>M</v>
          </cell>
          <cell r="D312">
            <v>1</v>
          </cell>
          <cell r="E312">
            <v>8.7175999999999991</v>
          </cell>
          <cell r="F312">
            <v>8.7100000000000009</v>
          </cell>
        </row>
        <row r="313">
          <cell r="A313" t="str">
            <v>001.07.00740</v>
          </cell>
          <cell r="B313" t="str">
            <v>Verga, contra-verga ou pilar de concreto armado, incluindo concreto, forma e ferragem com concreto 13,5 mpa (300kg. cim/m3)</v>
          </cell>
          <cell r="C313" t="str">
            <v>M3</v>
          </cell>
          <cell r="D313">
            <v>1</v>
          </cell>
          <cell r="E313">
            <v>509.53870000000001</v>
          </cell>
          <cell r="F313">
            <v>509.53</v>
          </cell>
        </row>
        <row r="314">
          <cell r="A314" t="str">
            <v>001.08</v>
          </cell>
          <cell r="B314" t="str">
            <v>COBERTURA</v>
          </cell>
          <cell r="E314">
            <v>1792.4066</v>
          </cell>
        </row>
        <row r="315">
          <cell r="A315" t="str">
            <v>001.08.00020</v>
          </cell>
          <cell r="B315" t="str">
            <v>Execução de madeiramento comum para telhado, constituído de tesouras, terças, caibros, ripas e contraventamentos p/ cobertura com telha de barro ou cerâmica de 3 a 7 m de vão</v>
          </cell>
          <cell r="C315" t="str">
            <v>M2</v>
          </cell>
          <cell r="D315">
            <v>1</v>
          </cell>
          <cell r="E315">
            <v>26.2806</v>
          </cell>
          <cell r="F315">
            <v>26.28</v>
          </cell>
        </row>
        <row r="316">
          <cell r="A316" t="str">
            <v>001.08.00040</v>
          </cell>
          <cell r="B316" t="str">
            <v>Execução de madeiramento comum para telhado constituído de tesouras, terças, caibros, ripas e contraventamentos p/ cobertura com telha de barro ou cerâmica de 7 a 10 m de vão</v>
          </cell>
          <cell r="C316" t="str">
            <v>M2</v>
          </cell>
          <cell r="D316">
            <v>1</v>
          </cell>
          <cell r="E316">
            <v>30.045200000000001</v>
          </cell>
          <cell r="F316">
            <v>30.04</v>
          </cell>
        </row>
        <row r="317">
          <cell r="A317" t="str">
            <v>001.08.00060</v>
          </cell>
          <cell r="B317" t="str">
            <v>Execução de madeiramento comum para telhado constituído de tesouras, terças, caibros, ripas e contraventamentos p/ cobertura com telha de barro ou cerâmica de 10 a 13 m de vão</v>
          </cell>
          <cell r="C317" t="str">
            <v>M2</v>
          </cell>
          <cell r="D317">
            <v>1</v>
          </cell>
          <cell r="E317">
            <v>34.241500000000002</v>
          </cell>
          <cell r="F317">
            <v>34.24</v>
          </cell>
        </row>
        <row r="318">
          <cell r="A318" t="str">
            <v>001.08.00080</v>
          </cell>
          <cell r="B318" t="str">
            <v>Execução de estrutura de madeira para telhado, c/ distância entre tesouras 4.00 m, 02 águas, p/ cobertura c/ chapa ondulada de c.a. ou alumínio, com 10 m de vão</v>
          </cell>
          <cell r="C318" t="str">
            <v>M2</v>
          </cell>
          <cell r="D318">
            <v>1</v>
          </cell>
          <cell r="E318">
            <v>19.348199999999999</v>
          </cell>
          <cell r="F318">
            <v>19.34</v>
          </cell>
        </row>
        <row r="319">
          <cell r="A319" t="str">
            <v>001.08.00100</v>
          </cell>
          <cell r="B319" t="str">
            <v>Execução de estrutura de madeira para telhado, c/ distância entre tesouras 4.00 m, 02 águas, p/ cobertura c/ chapa ondulada de c.a. ou alumínio, com 15 m de vão</v>
          </cell>
          <cell r="C319" t="str">
            <v>M2</v>
          </cell>
          <cell r="D319">
            <v>1</v>
          </cell>
          <cell r="E319">
            <v>23.051100000000002</v>
          </cell>
          <cell r="F319">
            <v>23.05</v>
          </cell>
        </row>
        <row r="320">
          <cell r="A320" t="str">
            <v>001.08.00120</v>
          </cell>
          <cell r="B320" t="str">
            <v>Execução de estrutura de madeira para telhado, c/ distância entre tesouras 4.00 m, 02 águas, p/ cobertura c/ chapa ondulada de c.a. ou alumínio, com 20 m de vão</v>
          </cell>
          <cell r="C320" t="str">
            <v>M2</v>
          </cell>
          <cell r="D320">
            <v>1</v>
          </cell>
          <cell r="E320">
            <v>29.010400000000001</v>
          </cell>
          <cell r="F320">
            <v>29.01</v>
          </cell>
        </row>
        <row r="321">
          <cell r="A321" t="str">
            <v>001.08.00140</v>
          </cell>
          <cell r="B321" t="str">
            <v>Execução de estrutura de madeira para telhado, c/ distância entre tesouras 4.00 m, 04 águas p/ cobertura c/ chapas onduladas de c.a ou alumínio, com 10 m de vao</v>
          </cell>
          <cell r="C321" t="str">
            <v>M2</v>
          </cell>
          <cell r="D321">
            <v>1</v>
          </cell>
          <cell r="E321">
            <v>21.773499999999999</v>
          </cell>
          <cell r="F321">
            <v>21.77</v>
          </cell>
        </row>
        <row r="322">
          <cell r="A322" t="str">
            <v>001.08.00160</v>
          </cell>
          <cell r="B322" t="str">
            <v>Execução de estrutura de madeira para telhado, c/ distância entre tesouras 4.00 m, 04 águas p/ cobertura c/ chapas onduladas de c.a ou alumínio, com 15 m de vao</v>
          </cell>
          <cell r="C322" t="str">
            <v>M2</v>
          </cell>
          <cell r="D322">
            <v>1</v>
          </cell>
          <cell r="E322">
            <v>25.374500000000001</v>
          </cell>
          <cell r="F322">
            <v>25.37</v>
          </cell>
        </row>
        <row r="323">
          <cell r="A323" t="str">
            <v>001.08.00180</v>
          </cell>
          <cell r="B323" t="str">
            <v>Execução de estrutura de madeira para telhado, c/ distância entre tesouras 4.00 m, 04 águas p/ cobertura c/ chapas onduladas de c.a ou alumínio, com 20 m de vao</v>
          </cell>
          <cell r="C323" t="str">
            <v>M2</v>
          </cell>
          <cell r="D323">
            <v>1</v>
          </cell>
          <cell r="E323">
            <v>33.365099999999998</v>
          </cell>
          <cell r="F323">
            <v>33.36</v>
          </cell>
        </row>
        <row r="324">
          <cell r="A324" t="str">
            <v>001.08.00200</v>
          </cell>
          <cell r="B324" t="str">
            <v>Execução de estrutura de madeira para telhado pontaletada, apoiada sobre paredes e lajes de forro p/ telhas de barro</v>
          </cell>
          <cell r="C324" t="str">
            <v>M2</v>
          </cell>
          <cell r="D324">
            <v>1</v>
          </cell>
          <cell r="E324">
            <v>23.7986</v>
          </cell>
          <cell r="F324">
            <v>23.79</v>
          </cell>
        </row>
        <row r="325">
          <cell r="A325" t="str">
            <v>001.08.00220</v>
          </cell>
          <cell r="B325" t="str">
            <v>Execução de estrutura de madeira para telhado pontaletada, apoiada sobre paredes e lajes de forro p/telhas de c.a.ou alumínio</v>
          </cell>
          <cell r="C325" t="str">
            <v>M2</v>
          </cell>
          <cell r="D325">
            <v>1</v>
          </cell>
          <cell r="E325">
            <v>15.353</v>
          </cell>
          <cell r="F325">
            <v>15.35</v>
          </cell>
        </row>
        <row r="326">
          <cell r="A326" t="str">
            <v>001.08.00240</v>
          </cell>
          <cell r="B326" t="str">
            <v>Execução de estrutura de madeira para  telhas canalete 90 ou 43</v>
          </cell>
          <cell r="C326" t="str">
            <v>M2</v>
          </cell>
          <cell r="D326">
            <v>1</v>
          </cell>
          <cell r="E326">
            <v>7.3407999999999998</v>
          </cell>
          <cell r="F326">
            <v>7.34</v>
          </cell>
        </row>
        <row r="327">
          <cell r="A327" t="str">
            <v>001.08.00260</v>
          </cell>
          <cell r="B327" t="str">
            <v>Execução de Cobertura com telha de barro tipo tipo francesa</v>
          </cell>
          <cell r="C327" t="str">
            <v>M2</v>
          </cell>
          <cell r="D327">
            <v>1</v>
          </cell>
          <cell r="E327">
            <v>16.348500000000001</v>
          </cell>
          <cell r="F327">
            <v>16.34</v>
          </cell>
        </row>
        <row r="328">
          <cell r="A328" t="str">
            <v>001.08.00280</v>
          </cell>
          <cell r="B328" t="str">
            <v>Execução de Cobertura com telha de barro tipo colonial, empregando argamassa mista de cimento, cal hidratada e areia no traço 1:2:9</v>
          </cell>
          <cell r="C328" t="str">
            <v>M2</v>
          </cell>
          <cell r="D328">
            <v>1</v>
          </cell>
          <cell r="E328">
            <v>29.909800000000001</v>
          </cell>
          <cell r="F328">
            <v>29.9</v>
          </cell>
        </row>
        <row r="329">
          <cell r="A329" t="str">
            <v>001.08.00300</v>
          </cell>
          <cell r="B329" t="str">
            <v>Execução de Cobertura com telha tipo plan, empregando argamassa mista de cimento, cal hidratada e areia no traço 1:2:9</v>
          </cell>
          <cell r="C329" t="str">
            <v>M2</v>
          </cell>
          <cell r="D329">
            <v>1</v>
          </cell>
          <cell r="E329">
            <v>24.675000000000001</v>
          </cell>
          <cell r="F329">
            <v>24.67</v>
          </cell>
        </row>
        <row r="330">
          <cell r="A330" t="str">
            <v>001.08.00320</v>
          </cell>
          <cell r="B330" t="str">
            <v>Execução de Cobertura com telha cerâmica tipo romana</v>
          </cell>
          <cell r="C330" t="str">
            <v>M2</v>
          </cell>
          <cell r="D330">
            <v>1</v>
          </cell>
          <cell r="E330">
            <v>13.6492</v>
          </cell>
          <cell r="F330">
            <v>13.64</v>
          </cell>
        </row>
        <row r="331">
          <cell r="A331" t="str">
            <v>001.08.00340</v>
          </cell>
          <cell r="B331" t="str">
            <v>Execução de Cobertura com telha cerâmica tipo colonial</v>
          </cell>
          <cell r="C331" t="str">
            <v>M2</v>
          </cell>
          <cell r="D331">
            <v>1</v>
          </cell>
          <cell r="E331">
            <v>23.081800000000001</v>
          </cell>
          <cell r="F331">
            <v>23.08</v>
          </cell>
        </row>
        <row r="332">
          <cell r="A332" t="str">
            <v>001.08.00360</v>
          </cell>
          <cell r="B332" t="str">
            <v>Execução de Cobertura com telha cerâmica tipo "plan"</v>
          </cell>
          <cell r="C332" t="str">
            <v>M2</v>
          </cell>
          <cell r="D332">
            <v>1</v>
          </cell>
          <cell r="E332">
            <v>17.831800000000001</v>
          </cell>
          <cell r="F332">
            <v>17.829999999999998</v>
          </cell>
        </row>
        <row r="333">
          <cell r="A333" t="str">
            <v>001.08.00380</v>
          </cell>
          <cell r="B333" t="str">
            <v>Execução de Cobertura com telha ceramica tipo portuguesa</v>
          </cell>
          <cell r="C333" t="str">
            <v>M2</v>
          </cell>
          <cell r="D333">
            <v>1</v>
          </cell>
          <cell r="E333">
            <v>13.9892</v>
          </cell>
          <cell r="F333">
            <v>13.98</v>
          </cell>
        </row>
        <row r="334">
          <cell r="A334" t="str">
            <v>001.08.00400</v>
          </cell>
          <cell r="B334" t="str">
            <v>Execução de Cumeeira para telha de barro tipo francesa</v>
          </cell>
          <cell r="C334" t="str">
            <v>ML</v>
          </cell>
          <cell r="D334">
            <v>1</v>
          </cell>
          <cell r="E334">
            <v>9.5870999999999995</v>
          </cell>
          <cell r="F334">
            <v>9.58</v>
          </cell>
        </row>
        <row r="335">
          <cell r="A335" t="str">
            <v>001.08.00420</v>
          </cell>
          <cell r="B335" t="str">
            <v>Execução de Cumeeira para telha de barro tipo paulista ou colonial</v>
          </cell>
          <cell r="C335" t="str">
            <v>ML</v>
          </cell>
          <cell r="D335">
            <v>1</v>
          </cell>
          <cell r="E335">
            <v>9.5870999999999995</v>
          </cell>
          <cell r="F335">
            <v>9.58</v>
          </cell>
        </row>
        <row r="336">
          <cell r="A336" t="str">
            <v>001.08.00440</v>
          </cell>
          <cell r="B336" t="str">
            <v>Execução de Cumeeira para telha tipo romana</v>
          </cell>
          <cell r="C336" t="str">
            <v>ML</v>
          </cell>
          <cell r="D336">
            <v>1</v>
          </cell>
          <cell r="E336">
            <v>8.9870999999999999</v>
          </cell>
          <cell r="F336">
            <v>8.98</v>
          </cell>
        </row>
        <row r="337">
          <cell r="A337" t="str">
            <v>001.08.00460</v>
          </cell>
          <cell r="B337" t="str">
            <v>Execução de estrutura de madeira para casa popular em telha ceramica</v>
          </cell>
          <cell r="C337" t="str">
            <v>M2</v>
          </cell>
          <cell r="D337">
            <v>1</v>
          </cell>
          <cell r="E337">
            <v>12.240600000000001</v>
          </cell>
          <cell r="F337">
            <v>12.24</v>
          </cell>
        </row>
        <row r="338">
          <cell r="A338" t="str">
            <v>001.08.00480</v>
          </cell>
          <cell r="B338" t="str">
            <v>Fornecimento de Instalação de Cobertura com chapas onduladas de cimento amianto c/ superposição longitudinal de 140 mm e lateral de 1.5 onda, de 4 mm de espessura vogatex</v>
          </cell>
          <cell r="C338" t="str">
            <v>M2</v>
          </cell>
          <cell r="D338">
            <v>1</v>
          </cell>
          <cell r="E338">
            <v>5.0834999999999999</v>
          </cell>
          <cell r="F338">
            <v>5.08</v>
          </cell>
        </row>
        <row r="339">
          <cell r="A339" t="str">
            <v>001.08.00500</v>
          </cell>
          <cell r="B339" t="str">
            <v>Fornecimento e Instalação de Cobertura com chapas onduladas de cimento amianto c/ superposição longitudinal de 140 mm e lateral de 1.5 onda, de 5 mm de espessura tropical</v>
          </cell>
          <cell r="C339" t="str">
            <v>M2</v>
          </cell>
          <cell r="D339">
            <v>1</v>
          </cell>
          <cell r="E339">
            <v>13.3415</v>
          </cell>
          <cell r="F339">
            <v>13.34</v>
          </cell>
        </row>
        <row r="340">
          <cell r="A340" t="str">
            <v>001.08.00520</v>
          </cell>
          <cell r="B340" t="str">
            <v>Fornecimento e Instalação de Cobertura com chapas onduladas de cimento amianto  c/ superposição longitudinal de 140 mm e lateral de 1.5 onda, de 8 mm de espessura</v>
          </cell>
          <cell r="C340" t="str">
            <v>M2</v>
          </cell>
          <cell r="D340">
            <v>1</v>
          </cell>
          <cell r="E340">
            <v>23.231100000000001</v>
          </cell>
          <cell r="F340">
            <v>23.23</v>
          </cell>
        </row>
        <row r="341">
          <cell r="A341" t="str">
            <v>001.08.00540</v>
          </cell>
          <cell r="B341" t="str">
            <v>Fornecimento e Instalação de Cobertura com chapas onduladas de cimento amianto  c/ superposição longitudinal de 140mm e lateral de 1.5 onda, de 6 mm de espessura</v>
          </cell>
          <cell r="C341" t="str">
            <v>M2</v>
          </cell>
          <cell r="D341">
            <v>1</v>
          </cell>
          <cell r="E341">
            <v>18.070599999999999</v>
          </cell>
          <cell r="F341">
            <v>18.07</v>
          </cell>
        </row>
        <row r="342">
          <cell r="A342" t="str">
            <v>001.08.00560</v>
          </cell>
          <cell r="B342" t="str">
            <v>Fornecimento e Instalação de Cumeeira de cimento amianto normal p/telhas onduladas</v>
          </cell>
          <cell r="C342" t="str">
            <v>ML</v>
          </cell>
          <cell r="D342">
            <v>1</v>
          </cell>
          <cell r="E342">
            <v>27.0425</v>
          </cell>
          <cell r="F342">
            <v>27.04</v>
          </cell>
        </row>
        <row r="343">
          <cell r="A343" t="str">
            <v>001.08.00580</v>
          </cell>
          <cell r="B343" t="str">
            <v>Fornecimento e Instalação de Cumeeira de cimento amianto universal p/telhas onduladas</v>
          </cell>
          <cell r="C343" t="str">
            <v>ML</v>
          </cell>
          <cell r="D343">
            <v>1</v>
          </cell>
          <cell r="E343">
            <v>31.233499999999999</v>
          </cell>
          <cell r="F343">
            <v>31.23</v>
          </cell>
        </row>
        <row r="344">
          <cell r="A344" t="str">
            <v>001.08.00600</v>
          </cell>
          <cell r="B344" t="str">
            <v>Fornecimento e Instalação de Cumeeira de cimento amianto para canalete 90</v>
          </cell>
          <cell r="C344" t="str">
            <v>ML</v>
          </cell>
          <cell r="D344">
            <v>1</v>
          </cell>
          <cell r="E344">
            <v>30.855</v>
          </cell>
          <cell r="F344">
            <v>30.85</v>
          </cell>
        </row>
        <row r="345">
          <cell r="A345" t="str">
            <v>001.08.00620</v>
          </cell>
          <cell r="B345" t="str">
            <v>Fornecimento e Instalação de Cumeeira de cimento amianto p/canalete 49</v>
          </cell>
          <cell r="C345" t="str">
            <v>ML</v>
          </cell>
          <cell r="D345">
            <v>1</v>
          </cell>
          <cell r="E345">
            <v>30.855</v>
          </cell>
          <cell r="F345">
            <v>30.85</v>
          </cell>
        </row>
        <row r="346">
          <cell r="A346" t="str">
            <v>001.08.00640</v>
          </cell>
          <cell r="B346" t="str">
            <v>Fornecimento e Instalação de Cumeeira de cimento amianto p/ telha vogatex</v>
          </cell>
          <cell r="C346" t="str">
            <v>ML</v>
          </cell>
          <cell r="D346">
            <v>1</v>
          </cell>
          <cell r="E346">
            <v>7.2598000000000003</v>
          </cell>
          <cell r="F346">
            <v>7.25</v>
          </cell>
        </row>
        <row r="347">
          <cell r="A347" t="str">
            <v>001.08.00660</v>
          </cell>
          <cell r="B347" t="str">
            <v>Fornecimento e Instalação de Tampão de cimento aminato para canalete 90 (723x215) mm</v>
          </cell>
          <cell r="C347" t="str">
            <v>UN</v>
          </cell>
          <cell r="D347">
            <v>1</v>
          </cell>
          <cell r="E347">
            <v>20.065000000000001</v>
          </cell>
          <cell r="F347">
            <v>20.059999999999999</v>
          </cell>
        </row>
        <row r="348">
          <cell r="A348" t="str">
            <v>001.08.00680</v>
          </cell>
          <cell r="B348" t="str">
            <v>Fornecimento e Instalação de Tampão de cimento amianto para cobertura c/canalete 49</v>
          </cell>
          <cell r="C348" t="str">
            <v>M2</v>
          </cell>
          <cell r="D348">
            <v>1</v>
          </cell>
          <cell r="E348">
            <v>35.762</v>
          </cell>
          <cell r="F348">
            <v>35.76</v>
          </cell>
        </row>
        <row r="349">
          <cell r="A349" t="str">
            <v>001.08.00700</v>
          </cell>
          <cell r="B349" t="str">
            <v>Fornecimento e Instalação de Tampão de cimento amianto para cobertura c/canalete 90</v>
          </cell>
          <cell r="C349" t="str">
            <v>M2</v>
          </cell>
          <cell r="D349">
            <v>1</v>
          </cell>
          <cell r="E349">
            <v>51.271999999999998</v>
          </cell>
          <cell r="F349">
            <v>51.27</v>
          </cell>
        </row>
        <row r="350">
          <cell r="A350" t="str">
            <v>001.08.00720</v>
          </cell>
          <cell r="B350" t="str">
            <v>Fornecimento e Instalação de Placa de vedação de cimento amianto para canalete 90 (429x215) mm</v>
          </cell>
          <cell r="C350" t="str">
            <v>UN</v>
          </cell>
          <cell r="D350">
            <v>1</v>
          </cell>
          <cell r="E350">
            <v>9.8351000000000006</v>
          </cell>
          <cell r="F350">
            <v>9.83</v>
          </cell>
        </row>
        <row r="351">
          <cell r="A351" t="str">
            <v>001.08.00740</v>
          </cell>
          <cell r="B351" t="str">
            <v>Pingadeira de cimento amianto p/canalete 49</v>
          </cell>
          <cell r="C351" t="str">
            <v>ML</v>
          </cell>
          <cell r="D351">
            <v>1</v>
          </cell>
          <cell r="E351">
            <v>0.90010000000000001</v>
          </cell>
          <cell r="F351">
            <v>0.9</v>
          </cell>
        </row>
        <row r="352">
          <cell r="A352" t="str">
            <v>001.08.00760</v>
          </cell>
          <cell r="B352" t="str">
            <v>Fornecimento e Instalação de Pingadeira de cimento amianto p/canalete 90</v>
          </cell>
          <cell r="C352" t="str">
            <v>UN</v>
          </cell>
          <cell r="D352">
            <v>1</v>
          </cell>
          <cell r="E352">
            <v>1.9440999999999999</v>
          </cell>
          <cell r="F352">
            <v>1.94</v>
          </cell>
        </row>
        <row r="353">
          <cell r="A353" t="str">
            <v>001.08.00780</v>
          </cell>
          <cell r="B353" t="str">
            <v>Fornecimento e Instalação de Cobertura c/ telha ondulada de alumínio incl cumeeira com 0.5 mm de espessura</v>
          </cell>
          <cell r="C353" t="str">
            <v>M2</v>
          </cell>
          <cell r="D353">
            <v>1</v>
          </cell>
          <cell r="E353">
            <v>34.535899999999998</v>
          </cell>
          <cell r="F353">
            <v>34.53</v>
          </cell>
        </row>
        <row r="354">
          <cell r="A354" t="str">
            <v>001.08.00800</v>
          </cell>
          <cell r="B354" t="str">
            <v>Fornecimento e Instalação de Cobertura c/ telha ondulada de alumínio incl cumeeira com 0.6 mm de espessura</v>
          </cell>
          <cell r="C354" t="str">
            <v>M2</v>
          </cell>
          <cell r="D354">
            <v>1</v>
          </cell>
          <cell r="E354">
            <v>19.9999</v>
          </cell>
          <cell r="F354">
            <v>19.989999999999998</v>
          </cell>
        </row>
        <row r="355">
          <cell r="A355" t="str">
            <v>001.08.00820</v>
          </cell>
          <cell r="B355" t="str">
            <v>Fornecimento e Instalação de Cobertura c/ telha ondulada de alumínio incl cumeeira com 0.7 mm de espessura</v>
          </cell>
          <cell r="C355" t="str">
            <v>M2</v>
          </cell>
          <cell r="D355">
            <v>1</v>
          </cell>
          <cell r="E355">
            <v>45.403399999999998</v>
          </cell>
          <cell r="F355">
            <v>45.4</v>
          </cell>
        </row>
        <row r="356">
          <cell r="A356" t="str">
            <v>001.08.00840</v>
          </cell>
          <cell r="B356" t="str">
            <v>Cobertura c/ telha ondulada de alumínio incl cumeeira com 0.8 mm de espessura</v>
          </cell>
          <cell r="C356" t="str">
            <v>M2</v>
          </cell>
          <cell r="D356">
            <v>1</v>
          </cell>
          <cell r="E356">
            <v>23.2774</v>
          </cell>
          <cell r="F356">
            <v>23.27</v>
          </cell>
        </row>
        <row r="357">
          <cell r="A357" t="str">
            <v>001.08.00860</v>
          </cell>
          <cell r="B357" t="str">
            <v>Fornecimento e Instalação de Cobertura c/ telha ondulada de alumínio incl cumeeira com 0.9 mm de espessura</v>
          </cell>
          <cell r="C357" t="str">
            <v>M2</v>
          </cell>
          <cell r="D357">
            <v>1</v>
          </cell>
          <cell r="E357">
            <v>19.9999</v>
          </cell>
          <cell r="F357">
            <v>19.989999999999998</v>
          </cell>
        </row>
        <row r="358">
          <cell r="A358" t="str">
            <v>001.08.00880</v>
          </cell>
          <cell r="B358" t="str">
            <v>Fornecimento e Instalação de Cumeeira de alumínio normal</v>
          </cell>
          <cell r="C358" t="str">
            <v>ML</v>
          </cell>
          <cell r="D358">
            <v>1</v>
          </cell>
          <cell r="E358">
            <v>39.893500000000003</v>
          </cell>
          <cell r="F358">
            <v>39.89</v>
          </cell>
        </row>
        <row r="359">
          <cell r="A359" t="str">
            <v>001.08.00900</v>
          </cell>
          <cell r="B359" t="str">
            <v>Fornecimento e Instalação de Cumeeira de alumínio tipo shed</v>
          </cell>
          <cell r="C359" t="str">
            <v>ML</v>
          </cell>
          <cell r="D359">
            <v>1</v>
          </cell>
          <cell r="E359">
            <v>39.893500000000003</v>
          </cell>
          <cell r="F359">
            <v>39.89</v>
          </cell>
        </row>
        <row r="360">
          <cell r="A360" t="str">
            <v>001.08.00910</v>
          </cell>
          <cell r="B360" t="str">
            <v>Fornecimento e Instalação de Cobertura com telhas Ecológicas onduladas Feita de Material Reciclado</v>
          </cell>
          <cell r="C360" t="str">
            <v>m2</v>
          </cell>
          <cell r="D360">
            <v>1</v>
          </cell>
          <cell r="E360">
            <v>20.898900000000001</v>
          </cell>
          <cell r="F360">
            <v>20.89</v>
          </cell>
        </row>
        <row r="361">
          <cell r="A361" t="str">
            <v>001.08.00920</v>
          </cell>
          <cell r="B361" t="str">
            <v>Fornecimento e Instalação de Cobertura com telhas onduladas de poliester c/reforço de fibra de vidro</v>
          </cell>
          <cell r="C361" t="str">
            <v>M2</v>
          </cell>
          <cell r="D361">
            <v>1</v>
          </cell>
          <cell r="E361">
            <v>31.103899999999999</v>
          </cell>
          <cell r="F361">
            <v>31.1</v>
          </cell>
        </row>
        <row r="362">
          <cell r="A362" t="str">
            <v>001.08.00940</v>
          </cell>
          <cell r="B362" t="str">
            <v>Fornecimento e Instalação de Cobertura com telha de vidro tipo paulista ou colonial</v>
          </cell>
          <cell r="C362" t="str">
            <v>UN</v>
          </cell>
          <cell r="D362">
            <v>1</v>
          </cell>
          <cell r="E362">
            <v>16.726500000000001</v>
          </cell>
          <cell r="F362">
            <v>16.72</v>
          </cell>
        </row>
        <row r="363">
          <cell r="A363" t="str">
            <v>001.08.00960</v>
          </cell>
          <cell r="B363" t="str">
            <v>Fornecimento e Instalação de Cobertura com telha de vidro tipo francesa</v>
          </cell>
          <cell r="C363" t="str">
            <v>UN</v>
          </cell>
          <cell r="D363">
            <v>1</v>
          </cell>
          <cell r="E363">
            <v>16.652999999999999</v>
          </cell>
          <cell r="F363">
            <v>16.649999999999999</v>
          </cell>
        </row>
        <row r="364">
          <cell r="A364" t="str">
            <v>001.08.00980</v>
          </cell>
          <cell r="B364" t="str">
            <v>Fornecimento e Instalação de Cobertura c/telhas de cimento amianto tipo moduladas 8 mm</v>
          </cell>
          <cell r="C364" t="str">
            <v>M2</v>
          </cell>
          <cell r="D364">
            <v>1</v>
          </cell>
          <cell r="E364">
            <v>23.2928</v>
          </cell>
          <cell r="F364">
            <v>23.29</v>
          </cell>
        </row>
        <row r="365">
          <cell r="A365" t="str">
            <v>001.08.01000</v>
          </cell>
          <cell r="B365" t="str">
            <v>Fornecimento e Instalação de Cobertura telha trapezoidal de alumínio com 0,5 mm de espessura</v>
          </cell>
          <cell r="C365" t="str">
            <v>M2</v>
          </cell>
          <cell r="D365">
            <v>1</v>
          </cell>
          <cell r="E365">
            <v>29.4359</v>
          </cell>
          <cell r="F365">
            <v>29.43</v>
          </cell>
        </row>
        <row r="366">
          <cell r="A366" t="str">
            <v>001.08.01020</v>
          </cell>
          <cell r="B366" t="str">
            <v>Fornecimento e Instalação de Espigão para telha de alumínio normal</v>
          </cell>
          <cell r="C366" t="str">
            <v>ML</v>
          </cell>
          <cell r="D366">
            <v>1</v>
          </cell>
          <cell r="E366">
            <v>39.893500000000003</v>
          </cell>
          <cell r="F366">
            <v>39.89</v>
          </cell>
        </row>
        <row r="367">
          <cell r="A367" t="str">
            <v>001.08.01040</v>
          </cell>
          <cell r="B367" t="str">
            <v>Fornecimento e Instalação de Domos acrílico para iluminação diâmetro 0,80m</v>
          </cell>
          <cell r="C367" t="str">
            <v>M2</v>
          </cell>
          <cell r="D367">
            <v>1</v>
          </cell>
          <cell r="E367">
            <v>138.482</v>
          </cell>
          <cell r="F367">
            <v>138.47999999999999</v>
          </cell>
        </row>
        <row r="368">
          <cell r="A368" t="str">
            <v>001.08.01060</v>
          </cell>
          <cell r="B368" t="str">
            <v>Estrutura metálica c/ tesouras espaçadas a cada 4.00 m, para telha de alumínio ou de fibrocimento ou de cerâmica, de 15 a 20 m de vao</v>
          </cell>
          <cell r="C368" t="str">
            <v>M2</v>
          </cell>
          <cell r="D368">
            <v>1</v>
          </cell>
          <cell r="E368">
            <v>50.4</v>
          </cell>
          <cell r="F368">
            <v>50.4</v>
          </cell>
        </row>
        <row r="369">
          <cell r="A369" t="str">
            <v>001.08.01080</v>
          </cell>
          <cell r="B369" t="str">
            <v>Estrutura metálica com tesouras espaçadas a cada 4.00m, para telha de fibro cimento, alumínio ou aço galvanizado, de 20 a 25m de vao</v>
          </cell>
          <cell r="C369" t="str">
            <v>M2</v>
          </cell>
          <cell r="D369">
            <v>1</v>
          </cell>
          <cell r="E369">
            <v>50.4</v>
          </cell>
          <cell r="F369">
            <v>50.4</v>
          </cell>
        </row>
        <row r="370">
          <cell r="A370" t="str">
            <v>001.08.01100</v>
          </cell>
          <cell r="B370" t="str">
            <v>Estrutura metálica com tesouras espaçadas a cada 4.00m, para telhas de pvc, alumínio ou aço galvanizado de 25 a 30 m de vao</v>
          </cell>
          <cell r="C370" t="str">
            <v>M2</v>
          </cell>
          <cell r="D370">
            <v>1</v>
          </cell>
          <cell r="E370">
            <v>50.4</v>
          </cell>
          <cell r="F370">
            <v>50.4</v>
          </cell>
        </row>
        <row r="371">
          <cell r="A371" t="str">
            <v>001.08.01120</v>
          </cell>
          <cell r="B371" t="str">
            <v>Fornecimento e Instalação de Cobertura com telha de aço galvanizado trapezoidal com 0.43mm de espessura</v>
          </cell>
          <cell r="C371" t="str">
            <v>M2</v>
          </cell>
          <cell r="D371">
            <v>1</v>
          </cell>
          <cell r="E371">
            <v>24.0916</v>
          </cell>
          <cell r="F371">
            <v>24.09</v>
          </cell>
        </row>
        <row r="372">
          <cell r="A372" t="str">
            <v>001.08.01140</v>
          </cell>
          <cell r="B372" t="str">
            <v>Fornecimento e Instalação de Cobertura com telha trapezoidal de aço pré-pintada perkron upk - 25/1025 e=0,5mm</v>
          </cell>
          <cell r="C372" t="str">
            <v>M2</v>
          </cell>
          <cell r="D372">
            <v>1</v>
          </cell>
          <cell r="E372">
            <v>33.342599999999997</v>
          </cell>
          <cell r="F372">
            <v>33.340000000000003</v>
          </cell>
        </row>
        <row r="373">
          <cell r="A373" t="str">
            <v>001.08.01160</v>
          </cell>
          <cell r="B373" t="str">
            <v>Cobertura com telha autoportante em aço com alta resistência e revestimento de zinco plana com espessura de 0,95 mm</v>
          </cell>
          <cell r="C373" t="str">
            <v>M2</v>
          </cell>
          <cell r="D373">
            <v>1</v>
          </cell>
          <cell r="E373">
            <v>69.23</v>
          </cell>
          <cell r="F373">
            <v>69.23</v>
          </cell>
        </row>
        <row r="374">
          <cell r="A374" t="str">
            <v>001.08.01180</v>
          </cell>
          <cell r="B374" t="str">
            <v>Fornecimento e Instalação de Cumeeira lisa de aluminio pré-pintada - perkron</v>
          </cell>
          <cell r="C374" t="str">
            <v>ML</v>
          </cell>
          <cell r="D374">
            <v>1</v>
          </cell>
          <cell r="E374">
            <v>32.563499999999998</v>
          </cell>
          <cell r="F374">
            <v>32.56</v>
          </cell>
        </row>
        <row r="375">
          <cell r="A375" t="str">
            <v>001.08.01200</v>
          </cell>
          <cell r="B375" t="str">
            <v>Fornecimento e Instalação de Rufo de topo liso (rtl) de aco pré-pintado perkron</v>
          </cell>
          <cell r="C375" t="str">
            <v>ML</v>
          </cell>
          <cell r="D375">
            <v>1</v>
          </cell>
          <cell r="E375">
            <v>14.3565</v>
          </cell>
          <cell r="F375">
            <v>14.35</v>
          </cell>
        </row>
        <row r="376">
          <cell r="A376" t="str">
            <v>001.08.01220</v>
          </cell>
          <cell r="B376" t="str">
            <v>Fornecimento e Instalação de Calha em chapa galvanizada nº26 com desenvolvimento de 0.33 m</v>
          </cell>
          <cell r="C376" t="str">
            <v>ML</v>
          </cell>
          <cell r="D376">
            <v>1</v>
          </cell>
          <cell r="E376">
            <v>17.390599999999999</v>
          </cell>
          <cell r="F376">
            <v>17.39</v>
          </cell>
        </row>
        <row r="377">
          <cell r="A377" t="str">
            <v>001.08.01240</v>
          </cell>
          <cell r="B377" t="str">
            <v>Fornecimento e Instalação de Calha em chapa galvanizada nº26 com desenvolvimento de 0.50 m</v>
          </cell>
          <cell r="C377" t="str">
            <v>ML</v>
          </cell>
          <cell r="D377">
            <v>1</v>
          </cell>
          <cell r="E377">
            <v>23.7941</v>
          </cell>
          <cell r="F377">
            <v>23.79</v>
          </cell>
        </row>
        <row r="378">
          <cell r="A378" t="str">
            <v>001.08.01260</v>
          </cell>
          <cell r="B378" t="str">
            <v>Fornecimento e Instalação de Tubo de pvc para águas pluviais inclusive braçadeira para fixação 100 mm</v>
          </cell>
          <cell r="C378" t="str">
            <v>ML</v>
          </cell>
          <cell r="D378">
            <v>1</v>
          </cell>
          <cell r="E378">
            <v>12.4421</v>
          </cell>
          <cell r="F378">
            <v>12.44</v>
          </cell>
        </row>
        <row r="379">
          <cell r="A379" t="str">
            <v>001.08.01280</v>
          </cell>
          <cell r="B379" t="str">
            <v>Curva de pvc 90º diâm.100 mm</v>
          </cell>
          <cell r="C379" t="str">
            <v>UN</v>
          </cell>
          <cell r="D379">
            <v>1</v>
          </cell>
          <cell r="E379">
            <v>20.742899999999999</v>
          </cell>
          <cell r="F379">
            <v>20.74</v>
          </cell>
        </row>
        <row r="380">
          <cell r="A380" t="str">
            <v>001.08.01300</v>
          </cell>
          <cell r="B380" t="str">
            <v>Fornecimento e Instalação de Ralo seco vertical em ferro fundido diâm.100 mm</v>
          </cell>
          <cell r="C380" t="str">
            <v>UN</v>
          </cell>
          <cell r="D380">
            <v>1</v>
          </cell>
          <cell r="E380">
            <v>12.5474</v>
          </cell>
          <cell r="F380">
            <v>12.54</v>
          </cell>
        </row>
        <row r="381">
          <cell r="A381" t="str">
            <v>001.08.01320</v>
          </cell>
          <cell r="B381" t="str">
            <v>Fornecimento e Instalação de Rufo em chapa galvanizada nº26,com desenvolvimento de 0,16m</v>
          </cell>
          <cell r="C381" t="str">
            <v>ML</v>
          </cell>
          <cell r="D381">
            <v>1</v>
          </cell>
          <cell r="E381">
            <v>12.7326</v>
          </cell>
          <cell r="F381">
            <v>12.73</v>
          </cell>
        </row>
        <row r="382">
          <cell r="A382" t="str">
            <v>001.08.01340</v>
          </cell>
          <cell r="B382" t="str">
            <v>Fornecimento e Instalação de Rufo em chapa galvanizada nº26,com desenvolvimento de 0,20m</v>
          </cell>
          <cell r="C382" t="str">
            <v>ML</v>
          </cell>
          <cell r="D382">
            <v>1</v>
          </cell>
          <cell r="E382">
            <v>13.2029</v>
          </cell>
          <cell r="F382">
            <v>13.2</v>
          </cell>
        </row>
        <row r="383">
          <cell r="A383" t="str">
            <v>001.08.01360</v>
          </cell>
          <cell r="B383" t="str">
            <v>Fornecimento e instalação de Acabamento de beiral com tabua trabalhada, tratada e envernizada 1" x 10"</v>
          </cell>
          <cell r="C383" t="str">
            <v>ML</v>
          </cell>
          <cell r="D383">
            <v>1</v>
          </cell>
          <cell r="E383">
            <v>9.9234000000000009</v>
          </cell>
          <cell r="F383">
            <v>9.92</v>
          </cell>
        </row>
        <row r="384">
          <cell r="A384" t="str">
            <v>001.08.01380</v>
          </cell>
          <cell r="B384" t="str">
            <v>Execução de Reparo de cobertura -  emboçamento da última fiada de telhas cerâmicas, empregando argamassa mista de cimento, cal e areia no traço 1:2:8</v>
          </cell>
          <cell r="C384" t="str">
            <v>ML</v>
          </cell>
          <cell r="D384">
            <v>1</v>
          </cell>
          <cell r="E384">
            <v>3.4798</v>
          </cell>
          <cell r="F384">
            <v>3.47</v>
          </cell>
        </row>
        <row r="385">
          <cell r="A385" t="str">
            <v>001.08.01400</v>
          </cell>
          <cell r="B385" t="str">
            <v>Execução de Reparo de cobertura -  revisão de cobertura de telhas cerâmicas com tomada de  goteiras</v>
          </cell>
          <cell r="C385" t="str">
            <v>M2</v>
          </cell>
          <cell r="D385">
            <v>1</v>
          </cell>
          <cell r="E385">
            <v>0.46400000000000002</v>
          </cell>
          <cell r="F385">
            <v>0.46</v>
          </cell>
        </row>
        <row r="386">
          <cell r="A386" t="str">
            <v>001.08.01420</v>
          </cell>
          <cell r="B386" t="str">
            <v>Execução de Reparo de cobertura - substituição de ripas de peróba</v>
          </cell>
          <cell r="C386" t="str">
            <v>ML</v>
          </cell>
          <cell r="D386">
            <v>1</v>
          </cell>
          <cell r="E386">
            <v>0.62170000000000003</v>
          </cell>
          <cell r="F386">
            <v>0.62</v>
          </cell>
        </row>
        <row r="387">
          <cell r="A387" t="str">
            <v>001.08.01440</v>
          </cell>
          <cell r="B387" t="str">
            <v>Execução de Reparo de cobertura - substituição de caibros de peróba</v>
          </cell>
          <cell r="C387" t="str">
            <v>ML</v>
          </cell>
          <cell r="D387">
            <v>1</v>
          </cell>
          <cell r="E387">
            <v>3.1501999999999999</v>
          </cell>
          <cell r="F387">
            <v>3.15</v>
          </cell>
        </row>
        <row r="388">
          <cell r="A388" t="str">
            <v>001.08.01460</v>
          </cell>
          <cell r="B388" t="str">
            <v>Execução de Reparo de cobertura - substituição de vigas de peróba 6x12 cm</v>
          </cell>
          <cell r="C388" t="str">
            <v>ML</v>
          </cell>
          <cell r="D388">
            <v>1</v>
          </cell>
          <cell r="E388">
            <v>9.4764999999999997</v>
          </cell>
          <cell r="F388">
            <v>9.4700000000000006</v>
          </cell>
        </row>
        <row r="389">
          <cell r="A389" t="str">
            <v>001.08.01480</v>
          </cell>
          <cell r="B389" t="str">
            <v>Execução de Reparo de cobertura - substituição de vigas de peróba 6x16 cm</v>
          </cell>
          <cell r="C389" t="str">
            <v>ML</v>
          </cell>
          <cell r="D389">
            <v>1</v>
          </cell>
          <cell r="E389">
            <v>9.9803999999999995</v>
          </cell>
          <cell r="F389">
            <v>9.98</v>
          </cell>
        </row>
        <row r="390">
          <cell r="A390" t="str">
            <v>001.08.01500</v>
          </cell>
          <cell r="B390" t="str">
            <v>Execução de Reparo de cobertura - substituição de telha cerâmica tipo francesa</v>
          </cell>
          <cell r="C390" t="str">
            <v>UN</v>
          </cell>
          <cell r="D390">
            <v>1</v>
          </cell>
          <cell r="E390">
            <v>0.97109999999999996</v>
          </cell>
          <cell r="F390">
            <v>0.97</v>
          </cell>
        </row>
        <row r="391">
          <cell r="A391" t="str">
            <v>001.08.01520</v>
          </cell>
          <cell r="B391" t="str">
            <v>Execução de Reparo de cobertura - substituição de telha cerâmica tipo colonial</v>
          </cell>
          <cell r="C391" t="str">
            <v>UN</v>
          </cell>
          <cell r="D391">
            <v>1</v>
          </cell>
          <cell r="E391">
            <v>0.90110000000000001</v>
          </cell>
          <cell r="F391">
            <v>0.9</v>
          </cell>
        </row>
        <row r="392">
          <cell r="A392" t="str">
            <v>001.08.01540</v>
          </cell>
          <cell r="B392" t="str">
            <v>Execução de Reparo de cobertura - substituição de telha cerâmica tipo plan</v>
          </cell>
          <cell r="C392" t="str">
            <v>UN</v>
          </cell>
          <cell r="D392">
            <v>1</v>
          </cell>
          <cell r="E392">
            <v>0.69110000000000005</v>
          </cell>
          <cell r="F392">
            <v>0.69</v>
          </cell>
        </row>
        <row r="393">
          <cell r="A393" t="str">
            <v>001.09</v>
          </cell>
          <cell r="B393" t="str">
            <v>ESQUADRIAS</v>
          </cell>
          <cell r="E393">
            <v>17228.721099999999</v>
          </cell>
        </row>
        <row r="394">
          <cell r="A394" t="str">
            <v>001.09.00020</v>
          </cell>
          <cell r="B394" t="str">
            <v>Fornecimento e Instalação de Porta metálica de abrir em chapa dobrada n 18</v>
          </cell>
          <cell r="C394" t="str">
            <v>M2</v>
          </cell>
          <cell r="D394">
            <v>1</v>
          </cell>
          <cell r="E394">
            <v>248.40690000000001</v>
          </cell>
          <cell r="F394">
            <v>248.4</v>
          </cell>
        </row>
        <row r="395">
          <cell r="A395" t="str">
            <v>001.09.00040</v>
          </cell>
          <cell r="B395" t="str">
            <v>Fornecimento e Instalação de Porta metálica de abrir em metalón</v>
          </cell>
          <cell r="C395" t="str">
            <v>M2</v>
          </cell>
          <cell r="D395">
            <v>1</v>
          </cell>
          <cell r="E395">
            <v>148.55690000000001</v>
          </cell>
          <cell r="F395">
            <v>148.55000000000001</v>
          </cell>
        </row>
        <row r="396">
          <cell r="A396" t="str">
            <v>001.09.00060</v>
          </cell>
          <cell r="B396" t="str">
            <v>Fornecimento e Instalação de Porta metálica de abrir em perfil metálico (cantoneiras e tees)</v>
          </cell>
          <cell r="C396" t="str">
            <v>M2</v>
          </cell>
          <cell r="D396">
            <v>1</v>
          </cell>
          <cell r="E396">
            <v>161.55690000000001</v>
          </cell>
          <cell r="F396">
            <v>161.55000000000001</v>
          </cell>
        </row>
        <row r="397">
          <cell r="A397" t="str">
            <v>001.09.00080</v>
          </cell>
          <cell r="B397" t="str">
            <v>Fornecimento e Instalação de Porta metálica de correr em chapa dobrada n 18</v>
          </cell>
          <cell r="C397" t="str">
            <v>M2</v>
          </cell>
          <cell r="D397">
            <v>1</v>
          </cell>
          <cell r="E397">
            <v>161.55690000000001</v>
          </cell>
          <cell r="F397">
            <v>161.55000000000001</v>
          </cell>
        </row>
        <row r="398">
          <cell r="A398" t="str">
            <v>001.09.00100</v>
          </cell>
          <cell r="B398" t="str">
            <v>Fornecimento e instalação de Porta metálica de correr em metalón</v>
          </cell>
          <cell r="C398" t="str">
            <v>M2</v>
          </cell>
          <cell r="D398">
            <v>1</v>
          </cell>
          <cell r="E398">
            <v>183.55690000000001</v>
          </cell>
          <cell r="F398">
            <v>183.55</v>
          </cell>
        </row>
        <row r="399">
          <cell r="A399" t="str">
            <v>001.09.00120</v>
          </cell>
          <cell r="B399" t="str">
            <v>Fornecimento e Instalação de Porta metálica de correr em perfil metálico (cantoneiras e tees)</v>
          </cell>
          <cell r="C399" t="str">
            <v>M2</v>
          </cell>
          <cell r="D399">
            <v>1</v>
          </cell>
          <cell r="E399">
            <v>168.55690000000001</v>
          </cell>
          <cell r="F399">
            <v>168.55</v>
          </cell>
        </row>
        <row r="400">
          <cell r="A400" t="str">
            <v>001.09.00140</v>
          </cell>
          <cell r="B400" t="str">
            <v>Fornecimento e Instalaçao de Porta metálica de de abrir em metalón com janela acoplada</v>
          </cell>
          <cell r="C400" t="str">
            <v>M2</v>
          </cell>
          <cell r="D400">
            <v>1</v>
          </cell>
          <cell r="E400">
            <v>101.0569</v>
          </cell>
          <cell r="F400">
            <v>101.05</v>
          </cell>
        </row>
        <row r="401">
          <cell r="A401" t="str">
            <v>001.09.00160</v>
          </cell>
          <cell r="B401" t="str">
            <v>Fornecimento e Instalação de Porta metálica de ( 2,00 x 2,60 ) m - 2 fls de abrir c/ vidro</v>
          </cell>
          <cell r="C401" t="str">
            <v>UN</v>
          </cell>
          <cell r="D401">
            <v>1</v>
          </cell>
          <cell r="E401">
            <v>782.54070000000002</v>
          </cell>
          <cell r="F401">
            <v>782.54</v>
          </cell>
        </row>
        <row r="402">
          <cell r="A402" t="str">
            <v>001.09.00180</v>
          </cell>
          <cell r="B402" t="str">
            <v>Porta metálica de enrolar em chapa de aço ondulada</v>
          </cell>
          <cell r="C402" t="str">
            <v>M2</v>
          </cell>
          <cell r="D402">
            <v>1</v>
          </cell>
          <cell r="E402">
            <v>88.125900000000001</v>
          </cell>
          <cell r="F402">
            <v>88.12</v>
          </cell>
        </row>
        <row r="403">
          <cell r="A403" t="str">
            <v>001.09.00200</v>
          </cell>
          <cell r="B403" t="str">
            <v>Janela metálica basculante em chapa dobrada n 18</v>
          </cell>
          <cell r="C403" t="str">
            <v>M2</v>
          </cell>
          <cell r="D403">
            <v>1</v>
          </cell>
          <cell r="E403">
            <v>229.27850000000001</v>
          </cell>
          <cell r="F403">
            <v>229.27</v>
          </cell>
        </row>
        <row r="404">
          <cell r="A404" t="str">
            <v>001.09.00220</v>
          </cell>
          <cell r="B404" t="str">
            <v>Janela metálica basculante em metalón</v>
          </cell>
          <cell r="C404" t="str">
            <v>M2</v>
          </cell>
          <cell r="D404">
            <v>1</v>
          </cell>
          <cell r="E404">
            <v>166.21850000000001</v>
          </cell>
          <cell r="F404">
            <v>166.21</v>
          </cell>
        </row>
        <row r="405">
          <cell r="A405" t="str">
            <v>001.09.00240</v>
          </cell>
          <cell r="B405" t="str">
            <v>Janela metálica basculante em perfil metálico (cantoneiras e tees)</v>
          </cell>
          <cell r="C405" t="str">
            <v>M2</v>
          </cell>
          <cell r="D405">
            <v>1</v>
          </cell>
          <cell r="E405">
            <v>166.21850000000001</v>
          </cell>
          <cell r="F405">
            <v>166.21</v>
          </cell>
        </row>
        <row r="406">
          <cell r="A406" t="str">
            <v>001.09.00260</v>
          </cell>
          <cell r="B406" t="str">
            <v>Janela metálica de correr em chapa de aço  dobrada n 18</v>
          </cell>
          <cell r="C406" t="str">
            <v>M2</v>
          </cell>
          <cell r="D406">
            <v>1</v>
          </cell>
          <cell r="E406">
            <v>194.27850000000001</v>
          </cell>
          <cell r="F406">
            <v>194.27</v>
          </cell>
        </row>
        <row r="407">
          <cell r="A407" t="str">
            <v>001.09.00280</v>
          </cell>
          <cell r="B407" t="str">
            <v>Janela metálica de correr em metalón</v>
          </cell>
          <cell r="C407" t="str">
            <v>M2</v>
          </cell>
          <cell r="D407">
            <v>1</v>
          </cell>
          <cell r="E407">
            <v>157.06190000000001</v>
          </cell>
          <cell r="F407">
            <v>157.06</v>
          </cell>
        </row>
        <row r="408">
          <cell r="A408" t="str">
            <v>001.09.00300</v>
          </cell>
          <cell r="B408" t="str">
            <v>Janela metálica de correr em perfis metálicos (cantoneiras e tees)</v>
          </cell>
          <cell r="C408" t="str">
            <v>M2</v>
          </cell>
          <cell r="D408">
            <v>1</v>
          </cell>
          <cell r="E408">
            <v>164.27850000000001</v>
          </cell>
          <cell r="F408">
            <v>164.27</v>
          </cell>
        </row>
        <row r="409">
          <cell r="A409" t="str">
            <v>001.09.00320</v>
          </cell>
          <cell r="B409" t="str">
            <v>Janela metálica maximar em chapa dobrada n 18</v>
          </cell>
          <cell r="C409" t="str">
            <v>M2</v>
          </cell>
          <cell r="D409">
            <v>1</v>
          </cell>
          <cell r="E409">
            <v>172.06190000000001</v>
          </cell>
          <cell r="F409">
            <v>172.06</v>
          </cell>
        </row>
        <row r="410">
          <cell r="A410" t="str">
            <v>001.09.00340</v>
          </cell>
          <cell r="B410" t="str">
            <v>Janela metálica maximar em metalón</v>
          </cell>
          <cell r="C410" t="str">
            <v>M2</v>
          </cell>
          <cell r="D410">
            <v>1</v>
          </cell>
          <cell r="E410">
            <v>172.06190000000001</v>
          </cell>
          <cell r="F410">
            <v>172.06</v>
          </cell>
        </row>
        <row r="411">
          <cell r="A411" t="str">
            <v>001.09.00360</v>
          </cell>
          <cell r="B411" t="str">
            <v>Janela metálica maximar em perfis metálicos (cantoneiras e tees)</v>
          </cell>
          <cell r="C411" t="str">
            <v>M2</v>
          </cell>
          <cell r="D411">
            <v>1</v>
          </cell>
          <cell r="E411">
            <v>181.06190000000001</v>
          </cell>
          <cell r="F411">
            <v>181.06</v>
          </cell>
        </row>
        <row r="412">
          <cell r="A412" t="str">
            <v>001.09.00380</v>
          </cell>
          <cell r="B412" t="str">
            <v>Janela metálica veneziana em metalon</v>
          </cell>
          <cell r="C412" t="str">
            <v>M2</v>
          </cell>
          <cell r="D412">
            <v>1</v>
          </cell>
          <cell r="E412">
            <v>142.06190000000001</v>
          </cell>
          <cell r="F412">
            <v>142.06</v>
          </cell>
        </row>
        <row r="413">
          <cell r="A413" t="str">
            <v>001.09.00400</v>
          </cell>
          <cell r="B413" t="str">
            <v>Janela metálica fixa para vidro em chapa dobrada</v>
          </cell>
          <cell r="C413" t="str">
            <v>M2</v>
          </cell>
          <cell r="D413">
            <v>1</v>
          </cell>
          <cell r="E413">
            <v>197.06190000000001</v>
          </cell>
          <cell r="F413">
            <v>197.06</v>
          </cell>
        </row>
        <row r="414">
          <cell r="A414" t="str">
            <v>001.09.00420</v>
          </cell>
          <cell r="B414" t="str">
            <v>Portas ou grades para celas, conforme projeto</v>
          </cell>
          <cell r="C414" t="str">
            <v>M2</v>
          </cell>
          <cell r="D414">
            <v>1</v>
          </cell>
          <cell r="E414">
            <v>217.1139</v>
          </cell>
          <cell r="F414">
            <v>217.11</v>
          </cell>
        </row>
        <row r="415">
          <cell r="A415" t="str">
            <v>001.09.00440</v>
          </cell>
          <cell r="B415" t="str">
            <v>Janela metálica tipo grade de ferro de 1/2 pol. espaçados a cada 15 cm incl. tela de arame sobreposta, j3-120x50 cm</v>
          </cell>
          <cell r="C415" t="str">
            <v>UN</v>
          </cell>
          <cell r="D415">
            <v>1</v>
          </cell>
          <cell r="E415">
            <v>235.4743</v>
          </cell>
          <cell r="F415">
            <v>235.47</v>
          </cell>
        </row>
        <row r="416">
          <cell r="A416" t="str">
            <v>001.09.00460</v>
          </cell>
          <cell r="B416" t="str">
            <v>Janela metálica de chapa dobrada n.18 tipo grade fixa inclusive ferragens e tela mosquiteiro</v>
          </cell>
          <cell r="C416" t="str">
            <v>M2</v>
          </cell>
          <cell r="D416">
            <v>1</v>
          </cell>
          <cell r="E416">
            <v>141.77850000000001</v>
          </cell>
          <cell r="F416">
            <v>141.77000000000001</v>
          </cell>
        </row>
        <row r="417">
          <cell r="A417" t="str">
            <v>001.09.00480</v>
          </cell>
          <cell r="B417" t="str">
            <v>Janela metálica de correr em metalón com tela</v>
          </cell>
          <cell r="C417" t="str">
            <v>M2</v>
          </cell>
          <cell r="D417">
            <v>1</v>
          </cell>
          <cell r="E417">
            <v>158.9177</v>
          </cell>
          <cell r="F417">
            <v>158.91</v>
          </cell>
        </row>
        <row r="418">
          <cell r="A418" t="str">
            <v>001.09.00500</v>
          </cell>
          <cell r="B418" t="str">
            <v>Portão metálico tipo grade em ferro de 1/2 pol espaçados a cada 15 cm conf. modelo, p5-90x210 cm</v>
          </cell>
          <cell r="C418" t="str">
            <v>UN</v>
          </cell>
          <cell r="D418">
            <v>1</v>
          </cell>
          <cell r="E418">
            <v>269.29759999999999</v>
          </cell>
          <cell r="F418">
            <v>269.29000000000002</v>
          </cell>
        </row>
        <row r="419">
          <cell r="A419" t="str">
            <v>001.09.00520</v>
          </cell>
          <cell r="B419" t="str">
            <v>Gradil  de ferro metalón 20x20 mm</v>
          </cell>
          <cell r="C419" t="str">
            <v>M2</v>
          </cell>
          <cell r="D419">
            <v>1</v>
          </cell>
          <cell r="E419">
            <v>78.700699999999998</v>
          </cell>
          <cell r="F419">
            <v>78.7</v>
          </cell>
        </row>
        <row r="420">
          <cell r="A420" t="str">
            <v>001.09.00540</v>
          </cell>
          <cell r="B420" t="str">
            <v>Portão de ferro metalon  30x20mm</v>
          </cell>
          <cell r="C420" t="str">
            <v>M2</v>
          </cell>
          <cell r="D420">
            <v>1</v>
          </cell>
          <cell r="E420">
            <v>54.727699999999999</v>
          </cell>
          <cell r="F420">
            <v>54.72</v>
          </cell>
        </row>
        <row r="421">
          <cell r="A421" t="str">
            <v>001.09.00560</v>
          </cell>
          <cell r="B421" t="str">
            <v>Grades de proteção - chapa 2 x 1 cm</v>
          </cell>
          <cell r="C421" t="str">
            <v>M2</v>
          </cell>
          <cell r="D421">
            <v>1</v>
          </cell>
          <cell r="E421">
            <v>69.778499999999994</v>
          </cell>
          <cell r="F421">
            <v>69.77</v>
          </cell>
        </row>
        <row r="422">
          <cell r="A422" t="str">
            <v>001.09.00580</v>
          </cell>
          <cell r="B422" t="str">
            <v>Portão metálico em chapa dobrada com fechamento em chapa lisa, inclusive ferragens</v>
          </cell>
          <cell r="C422" t="str">
            <v>M2</v>
          </cell>
          <cell r="D422">
            <v>1</v>
          </cell>
          <cell r="E422">
            <v>88.478499999999997</v>
          </cell>
          <cell r="F422">
            <v>88.47</v>
          </cell>
        </row>
        <row r="423">
          <cell r="A423" t="str">
            <v>001.09.00600</v>
          </cell>
          <cell r="B423" t="str">
            <v>Corrimão metálico de ferro ( 3 x 2 cm ) h=0,80m</v>
          </cell>
          <cell r="C423" t="str">
            <v>ML</v>
          </cell>
          <cell r="D423">
            <v>1</v>
          </cell>
          <cell r="E423">
            <v>59.278500000000001</v>
          </cell>
          <cell r="F423">
            <v>59.27</v>
          </cell>
        </row>
        <row r="424">
          <cell r="A424" t="str">
            <v>001.09.00620</v>
          </cell>
          <cell r="B424" t="str">
            <v>Portão metálico em chapa lisa vincada c/ requadro em perfil de ferro simples, inclusive ferragens e fechadura</v>
          </cell>
          <cell r="C424" t="str">
            <v>M2</v>
          </cell>
          <cell r="D424">
            <v>1</v>
          </cell>
          <cell r="E424">
            <v>103.9177</v>
          </cell>
          <cell r="F424">
            <v>103.91</v>
          </cell>
        </row>
        <row r="425">
          <cell r="A425" t="str">
            <v>001.09.00640</v>
          </cell>
          <cell r="B425" t="str">
            <v>Alçapão metálico em chapa galvanizada</v>
          </cell>
          <cell r="C425" t="str">
            <v>M2</v>
          </cell>
          <cell r="D425">
            <v>1</v>
          </cell>
          <cell r="E425">
            <v>248.40690000000001</v>
          </cell>
          <cell r="F425">
            <v>248.4</v>
          </cell>
        </row>
        <row r="426">
          <cell r="A426" t="str">
            <v>001.09.00660</v>
          </cell>
          <cell r="B426" t="str">
            <v>Fornecimento e Instalação de Batente ou guarnição metálica para vão de ( 0,80 x 2,10 ) m</v>
          </cell>
          <cell r="C426" t="str">
            <v>UN</v>
          </cell>
          <cell r="D426">
            <v>1</v>
          </cell>
          <cell r="E426">
            <v>61.561900000000001</v>
          </cell>
          <cell r="F426">
            <v>61.56</v>
          </cell>
        </row>
        <row r="427">
          <cell r="A427" t="str">
            <v>001.09.00680</v>
          </cell>
          <cell r="B427" t="str">
            <v>Fornecimento e Instalação de Batente ou guarnição metálica para vão de ( 1,20 x 2,10 ) m</v>
          </cell>
          <cell r="C427" t="str">
            <v>UN</v>
          </cell>
          <cell r="D427">
            <v>1</v>
          </cell>
          <cell r="E427">
            <v>66.4499</v>
          </cell>
          <cell r="F427">
            <v>66.44</v>
          </cell>
        </row>
        <row r="428">
          <cell r="A428" t="str">
            <v>001.09.00700</v>
          </cell>
          <cell r="B428" t="str">
            <v>Fornecimento e Instalação de Batente ou guarnição metálica para vão de ( 1,50 x 2,10 ) m</v>
          </cell>
          <cell r="C428" t="str">
            <v>UN</v>
          </cell>
          <cell r="D428">
            <v>1</v>
          </cell>
          <cell r="E428">
            <v>70.347700000000003</v>
          </cell>
          <cell r="F428">
            <v>70.34</v>
          </cell>
        </row>
        <row r="429">
          <cell r="A429" t="str">
            <v>001.09.00720</v>
          </cell>
          <cell r="B429" t="str">
            <v>Fornecimento e Instalação de Batente ou guarnição metálica para vão de ( 1,80 x 2,10 ) m</v>
          </cell>
          <cell r="C429" t="str">
            <v>UN</v>
          </cell>
          <cell r="D429">
            <v>1</v>
          </cell>
          <cell r="E429">
            <v>74.245500000000007</v>
          </cell>
          <cell r="F429">
            <v>74.239999999999995</v>
          </cell>
        </row>
        <row r="430">
          <cell r="A430" t="str">
            <v>001.09.00740</v>
          </cell>
          <cell r="B430" t="str">
            <v>Fornecimento e Instalação de Porta  de ferro em perfil metálico - 0,80x2,10m - padrão comercial</v>
          </cell>
          <cell r="C430" t="str">
            <v>UN</v>
          </cell>
          <cell r="D430">
            <v>1</v>
          </cell>
          <cell r="E430">
            <v>117.3069</v>
          </cell>
          <cell r="F430">
            <v>117.3</v>
          </cell>
        </row>
        <row r="431">
          <cell r="A431" t="str">
            <v>001.09.00760</v>
          </cell>
          <cell r="B431" t="str">
            <v>Fornecimento e Instalação de Porta  de ferro em perfis metalicos - 0,70x2,10m - padrão comercial</v>
          </cell>
          <cell r="C431" t="str">
            <v>UN</v>
          </cell>
          <cell r="D431">
            <v>1</v>
          </cell>
          <cell r="E431">
            <v>117.3069</v>
          </cell>
          <cell r="F431">
            <v>117.3</v>
          </cell>
        </row>
        <row r="432">
          <cell r="A432" t="str">
            <v>001.09.00770</v>
          </cell>
          <cell r="B432" t="str">
            <v>Fornecimento e Instalação de Porta  de ferro em perfil metálico - 0,60x2,10m - padrão comercial</v>
          </cell>
          <cell r="C432" t="str">
            <v>un</v>
          </cell>
          <cell r="D432">
            <v>1</v>
          </cell>
          <cell r="E432">
            <v>132.46690000000001</v>
          </cell>
          <cell r="F432">
            <v>132.46</v>
          </cell>
        </row>
        <row r="433">
          <cell r="A433" t="str">
            <v>001.09.00780</v>
          </cell>
          <cell r="B433" t="str">
            <v>Fornecimento e Instalação de Porta de Ferro de Correr Em Perfil Metálico Tipo Mosaico Quadriculado, 4 Folhas, Dim. 2.00 x 2.13 Req. 13 Chapa 22 - Padrão Comercial</v>
          </cell>
          <cell r="C433" t="str">
            <v>m2</v>
          </cell>
          <cell r="D433">
            <v>1</v>
          </cell>
          <cell r="E433">
            <v>241.42850000000001</v>
          </cell>
          <cell r="F433">
            <v>241.42</v>
          </cell>
        </row>
        <row r="434">
          <cell r="A434" t="str">
            <v>001.09.00790</v>
          </cell>
          <cell r="B434" t="str">
            <v>Fornecimento e Instalação de Porta de ferro tipo veneziana - 0,80x2,10m - padrão comercial</v>
          </cell>
          <cell r="C434" t="str">
            <v>un</v>
          </cell>
          <cell r="D434">
            <v>1</v>
          </cell>
          <cell r="E434">
            <v>132.46690000000001</v>
          </cell>
          <cell r="F434">
            <v>132.46</v>
          </cell>
        </row>
        <row r="435">
          <cell r="A435" t="str">
            <v>001.09.00800</v>
          </cell>
          <cell r="B435" t="str">
            <v>Fornecimento e Instalação de Porta de ferro tipo veneziana - 0,70x2,10m - padrão comercial</v>
          </cell>
          <cell r="C435" t="str">
            <v>UN</v>
          </cell>
          <cell r="D435">
            <v>1</v>
          </cell>
          <cell r="E435">
            <v>132.46690000000001</v>
          </cell>
          <cell r="F435">
            <v>132.46</v>
          </cell>
        </row>
        <row r="436">
          <cell r="A436" t="str">
            <v>001.09.00805</v>
          </cell>
          <cell r="B436" t="str">
            <v>Fornecimento e Instalação de Porta de ferro tipo veneziana - 0,60x2,10m - padrão comercial</v>
          </cell>
          <cell r="C436" t="str">
            <v>un</v>
          </cell>
          <cell r="D436">
            <v>1</v>
          </cell>
          <cell r="E436">
            <v>132.46690000000001</v>
          </cell>
          <cell r="F436">
            <v>132.46</v>
          </cell>
        </row>
        <row r="437">
          <cell r="A437" t="str">
            <v>001.09.00820</v>
          </cell>
          <cell r="B437" t="str">
            <v>Fornecimento e Instalação de Janela de ferro em perfis metálicos - basculante com grade - padrão comercial</v>
          </cell>
          <cell r="C437" t="str">
            <v>M2</v>
          </cell>
          <cell r="D437">
            <v>1</v>
          </cell>
          <cell r="E437">
            <v>229.27850000000001</v>
          </cell>
          <cell r="F437">
            <v>229.27</v>
          </cell>
        </row>
        <row r="438">
          <cell r="A438" t="str">
            <v>001.09.00825</v>
          </cell>
          <cell r="B438" t="str">
            <v>Fornecimento e Instalação de Janela Tipo Vitro Basculante com Grade Xadrez 0.40 x 0.40 cm, batente e = 12 cm chapa 22 - Padrão Comercial</v>
          </cell>
          <cell r="C438" t="str">
            <v>m2</v>
          </cell>
          <cell r="D438">
            <v>1</v>
          </cell>
          <cell r="E438">
            <v>166.47649999999999</v>
          </cell>
          <cell r="F438">
            <v>166.47</v>
          </cell>
        </row>
        <row r="439">
          <cell r="A439" t="str">
            <v>001.09.00826</v>
          </cell>
          <cell r="B439" t="str">
            <v>Fornecimento e Instalação de Janela Tipo Vitro Basculante com Grade Xadrez 0.40 x 0.60 cm Batente e = 12 cm Chapa 22 - Padrão Comercial</v>
          </cell>
          <cell r="C439" t="str">
            <v>m2</v>
          </cell>
          <cell r="D439">
            <v>1</v>
          </cell>
          <cell r="E439">
            <v>166.47649999999999</v>
          </cell>
          <cell r="F439">
            <v>166.47</v>
          </cell>
        </row>
        <row r="440">
          <cell r="A440" t="str">
            <v>001.09.00830</v>
          </cell>
          <cell r="B440" t="str">
            <v>Fornecimento e Instalação de Janela Tipo Vitro Maxim-ar 1.00 x 0.60 m c/ Grade Xadrez, Batente E = 12 cm, Chapa 22  - Padrão Comercial</v>
          </cell>
          <cell r="C440" t="str">
            <v>m2</v>
          </cell>
          <cell r="D440">
            <v>1</v>
          </cell>
          <cell r="E440">
            <v>214.70650000000001</v>
          </cell>
          <cell r="F440">
            <v>214.7</v>
          </cell>
        </row>
        <row r="441">
          <cell r="A441" t="str">
            <v>001.09.00840</v>
          </cell>
          <cell r="B441" t="str">
            <v>Fornecimento e Instalação de Janela de ferro em perfis metálicos - de correr com grade  - padrão comercial</v>
          </cell>
          <cell r="C441" t="str">
            <v>m2</v>
          </cell>
          <cell r="D441">
            <v>1</v>
          </cell>
          <cell r="E441">
            <v>157.06190000000001</v>
          </cell>
          <cell r="F441">
            <v>157.06</v>
          </cell>
        </row>
        <row r="442">
          <cell r="A442" t="str">
            <v>001.09.00845</v>
          </cell>
          <cell r="B442" t="str">
            <v>Fornecimento e Instalação de Janela Tipo Vitro de Correr com Caixilho Fixo 1.20 x 1.00 m c/ Grade, Batente E = 12 cm, Chapa 22 4 Folhas - Padrão Comercial</v>
          </cell>
          <cell r="C442" t="str">
            <v>m2</v>
          </cell>
          <cell r="D442">
            <v>1</v>
          </cell>
          <cell r="E442">
            <v>128.8065</v>
          </cell>
          <cell r="F442">
            <v>128.80000000000001</v>
          </cell>
        </row>
        <row r="443">
          <cell r="A443" t="str">
            <v>001.09.00846</v>
          </cell>
          <cell r="B443" t="str">
            <v>Fornecimento e Instalação de Janela Tipo Vitro de Correr com Caixilho Fixo 1.50 x 1.00 m c/ Grade, Batente E = 12 cm, Chapa 22 4 Folhas - Padrão Comercial</v>
          </cell>
          <cell r="C443" t="str">
            <v>m2</v>
          </cell>
          <cell r="D443">
            <v>1</v>
          </cell>
          <cell r="E443">
            <v>118.6765</v>
          </cell>
          <cell r="F443">
            <v>118.67</v>
          </cell>
        </row>
        <row r="444">
          <cell r="A444" t="str">
            <v>001.09.00848</v>
          </cell>
          <cell r="B444" t="str">
            <v>Fornecimento e Instalação de Janela Tipo Vitro de Correr com Caixilho Fixo 2.00 x 1.00 m s/ Grade, Batente e= 12 cm Chapa 22, 4 Folhas - Padrão Comercial</v>
          </cell>
          <cell r="C444" t="str">
            <v>m2</v>
          </cell>
          <cell r="D444">
            <v>1</v>
          </cell>
          <cell r="E444">
            <v>113.2265</v>
          </cell>
          <cell r="F444">
            <v>113.22</v>
          </cell>
        </row>
        <row r="445">
          <cell r="A445" t="str">
            <v>001.09.00850</v>
          </cell>
          <cell r="B445" t="str">
            <v>Fornecimento e Instalação de Janela Tipo Vitro de Correr com Caixilho Fixo 1.50 x 1.20 m c/ Grade, Batente E = 12 cm, Chapa 22 4 Folhas - Padrão Comercial</v>
          </cell>
          <cell r="C445" t="str">
            <v>m2</v>
          </cell>
          <cell r="D445">
            <v>1</v>
          </cell>
          <cell r="E445">
            <v>110.8265</v>
          </cell>
          <cell r="F445">
            <v>110.82</v>
          </cell>
        </row>
        <row r="446">
          <cell r="A446" t="str">
            <v>001.09.00860</v>
          </cell>
          <cell r="B446" t="str">
            <v>Fornecimento e Instalação de Janela metálica tipo veneziana de correr com grade - padrão comercial</v>
          </cell>
          <cell r="C446" t="str">
            <v>m2</v>
          </cell>
          <cell r="D446">
            <v>1</v>
          </cell>
          <cell r="E446">
            <v>157.06190000000001</v>
          </cell>
          <cell r="F446">
            <v>157.06</v>
          </cell>
        </row>
        <row r="447">
          <cell r="A447" t="str">
            <v>001.09.00880</v>
          </cell>
          <cell r="B447" t="str">
            <v>Porta de madeira tipo solidor inclus. guarnições, batentes e dobradiças, (0.60 x 2.10 m)</v>
          </cell>
          <cell r="C447" t="str">
            <v>UN</v>
          </cell>
          <cell r="D447">
            <v>1</v>
          </cell>
          <cell r="E447">
            <v>86.534000000000006</v>
          </cell>
          <cell r="F447">
            <v>86.53</v>
          </cell>
        </row>
        <row r="448">
          <cell r="A448" t="str">
            <v>001.09.00900</v>
          </cell>
          <cell r="B448" t="str">
            <v>Porta de madeira tipo solidor inclus. guarnições, batentes e dobradiças, (0.70 x 2.10 m)</v>
          </cell>
          <cell r="C448" t="str">
            <v>UN</v>
          </cell>
          <cell r="D448">
            <v>1</v>
          </cell>
          <cell r="E448">
            <v>87.055000000000007</v>
          </cell>
          <cell r="F448">
            <v>87.05</v>
          </cell>
        </row>
        <row r="449">
          <cell r="A449" t="str">
            <v>001.09.00920</v>
          </cell>
          <cell r="B449" t="str">
            <v>Porta de madeira tipo solidor inclus. guarnições, batentes e dobradiças, (0.80 x 2.10 m)</v>
          </cell>
          <cell r="C449" t="str">
            <v>UN</v>
          </cell>
          <cell r="D449">
            <v>1</v>
          </cell>
          <cell r="E449">
            <v>87.305999999999997</v>
          </cell>
          <cell r="F449">
            <v>87.3</v>
          </cell>
        </row>
        <row r="450">
          <cell r="A450" t="str">
            <v>001.09.00940</v>
          </cell>
          <cell r="B450" t="str">
            <v>Porta de madeira tipo solidor inclus. guarnições, batentes e dobradiças, (0.90 x 2.10 m)</v>
          </cell>
          <cell r="C450" t="str">
            <v>un</v>
          </cell>
          <cell r="D450">
            <v>1</v>
          </cell>
          <cell r="E450">
            <v>88.096999999999994</v>
          </cell>
          <cell r="F450">
            <v>88.09</v>
          </cell>
        </row>
        <row r="451">
          <cell r="A451" t="str">
            <v>001.09.00960</v>
          </cell>
          <cell r="B451" t="str">
            <v>Porta de madeira tipo solidor inclus. guarnições, batentes e dobradiças, (0.60 x 1.80 m)</v>
          </cell>
          <cell r="C451" t="str">
            <v>UN</v>
          </cell>
          <cell r="D451">
            <v>1</v>
          </cell>
          <cell r="E451">
            <v>80.281999999999996</v>
          </cell>
          <cell r="F451">
            <v>80.28</v>
          </cell>
        </row>
        <row r="452">
          <cell r="A452" t="str">
            <v>001.09.00980</v>
          </cell>
          <cell r="B452" t="str">
            <v>Porta de madeira tipo solidor inclus. guarnições, batentes e dobradiças, (0.60 x 1.60 m)</v>
          </cell>
          <cell r="C452" t="str">
            <v>UN</v>
          </cell>
          <cell r="D452">
            <v>1</v>
          </cell>
          <cell r="E452">
            <v>82.366</v>
          </cell>
          <cell r="F452">
            <v>82.36</v>
          </cell>
        </row>
        <row r="453">
          <cell r="A453" t="str">
            <v>001.09.01000</v>
          </cell>
          <cell r="B453" t="str">
            <v>Porta de madeira tipo solidor inclus. guarnições, batentes e dobradiças, (1.00 x 2.00 m)</v>
          </cell>
          <cell r="C453" t="str">
            <v>UN</v>
          </cell>
          <cell r="D453">
            <v>1</v>
          </cell>
          <cell r="E453">
            <v>92.798000000000002</v>
          </cell>
          <cell r="F453">
            <v>92.79</v>
          </cell>
        </row>
        <row r="454">
          <cell r="A454" t="str">
            <v>001.09.01020</v>
          </cell>
          <cell r="B454" t="str">
            <v>Porta de madeira tipo solidor inclus. guarnições, batentes e dobradiças, (1.60 x 2.10 m)</v>
          </cell>
          <cell r="C454" t="str">
            <v>UN</v>
          </cell>
          <cell r="D454">
            <v>1</v>
          </cell>
          <cell r="E454">
            <v>129.95599999999999</v>
          </cell>
          <cell r="F454">
            <v>129.94999999999999</v>
          </cell>
        </row>
        <row r="455">
          <cell r="A455" t="str">
            <v>001.09.01040</v>
          </cell>
          <cell r="B455" t="str">
            <v>Porta de madeira tipo solidor inclus. guarnições, batentes e dobradiças, (0.60 x 0.90 m)</v>
          </cell>
          <cell r="C455" t="str">
            <v>UN</v>
          </cell>
          <cell r="D455">
            <v>1</v>
          </cell>
          <cell r="E455">
            <v>77.251000000000005</v>
          </cell>
          <cell r="F455">
            <v>77.25</v>
          </cell>
        </row>
        <row r="456">
          <cell r="A456" t="str">
            <v>001.09.01060</v>
          </cell>
          <cell r="B456" t="str">
            <v>Porta de madeira tipo almofadada inclusive guarnições, batentes e dobradiças (0.60 x 2.10 m)</v>
          </cell>
          <cell r="C456" t="str">
            <v>UN</v>
          </cell>
          <cell r="D456">
            <v>1</v>
          </cell>
          <cell r="E456">
            <v>105.864</v>
          </cell>
          <cell r="F456">
            <v>105.86</v>
          </cell>
        </row>
        <row r="457">
          <cell r="A457" t="str">
            <v>001.09.01080</v>
          </cell>
          <cell r="B457" t="str">
            <v>Porta de madeira tipo almofadada inclusive guarnições, batentes e dobradiças (0.70 x 2.10 m)</v>
          </cell>
          <cell r="C457" t="str">
            <v>UN</v>
          </cell>
          <cell r="D457">
            <v>1</v>
          </cell>
          <cell r="E457">
            <v>106.315</v>
          </cell>
          <cell r="F457">
            <v>106.31</v>
          </cell>
        </row>
        <row r="458">
          <cell r="A458" t="str">
            <v>001.09.01100</v>
          </cell>
          <cell r="B458" t="str">
            <v>Porta de madeira tipo almofadada inclusive guarnições, batentes e dobradiças (0.80 x 2.10 m)</v>
          </cell>
          <cell r="C458" t="str">
            <v>UN</v>
          </cell>
          <cell r="D458">
            <v>1</v>
          </cell>
          <cell r="E458">
            <v>102.206</v>
          </cell>
          <cell r="F458">
            <v>102.2</v>
          </cell>
        </row>
        <row r="459">
          <cell r="A459" t="str">
            <v>001.09.01120</v>
          </cell>
          <cell r="B459" t="str">
            <v>Porta de madeira tipo almofadada inclusive guarnições, batentes e dobradiças (0.90 x 2.10 m)</v>
          </cell>
          <cell r="C459" t="str">
            <v>UN</v>
          </cell>
          <cell r="D459">
            <v>1</v>
          </cell>
          <cell r="E459">
            <v>107.217</v>
          </cell>
          <cell r="F459">
            <v>107.21</v>
          </cell>
        </row>
        <row r="460">
          <cell r="A460" t="str">
            <v>001.09.01140</v>
          </cell>
          <cell r="B460" t="str">
            <v>Porta de madeira tipo almofadada inclusive guarnições, batentes e dobradiças (2.00 x 2.10 m)</v>
          </cell>
          <cell r="C460" t="str">
            <v>UN</v>
          </cell>
          <cell r="D460">
            <v>1</v>
          </cell>
          <cell r="E460">
            <v>145.61179999999999</v>
          </cell>
          <cell r="F460">
            <v>145.61000000000001</v>
          </cell>
        </row>
        <row r="461">
          <cell r="A461" t="str">
            <v>001.09.01160</v>
          </cell>
          <cell r="B461" t="str">
            <v>Porta interna de madeira semi-oca incl. guarnições, batentes e dobradiças - (0,60x2,10)m - 1 fl.</v>
          </cell>
          <cell r="C461" t="str">
            <v>UN</v>
          </cell>
          <cell r="D461">
            <v>1</v>
          </cell>
          <cell r="E461">
            <v>183.22399999999999</v>
          </cell>
          <cell r="F461">
            <v>183.22</v>
          </cell>
        </row>
        <row r="462">
          <cell r="A462" t="str">
            <v>001.09.01180</v>
          </cell>
          <cell r="B462" t="str">
            <v>Porta interna de madeira semi-oca incl. guarnições, batentes e dobradiças - (0,70x2,10)m - 1 fl.</v>
          </cell>
          <cell r="C462" t="str">
            <v>UN</v>
          </cell>
          <cell r="D462">
            <v>1</v>
          </cell>
          <cell r="E462">
            <v>183.22399999999999</v>
          </cell>
          <cell r="F462">
            <v>183.22</v>
          </cell>
        </row>
        <row r="463">
          <cell r="A463" t="str">
            <v>001.09.01200</v>
          </cell>
          <cell r="B463" t="str">
            <v>Porta interna de madeira semi-oca incl. guarnições, batentes e dobradiças - (0,80x2,10)m - 1 fl.</v>
          </cell>
          <cell r="C463" t="str">
            <v>UN</v>
          </cell>
          <cell r="D463">
            <v>1</v>
          </cell>
          <cell r="E463">
            <v>189.70599999999999</v>
          </cell>
          <cell r="F463">
            <v>189.7</v>
          </cell>
        </row>
        <row r="464">
          <cell r="A464" t="str">
            <v>001.09.01220</v>
          </cell>
          <cell r="B464" t="str">
            <v>Porta interna de madeira semi-oca incl. guarnições, batentes e dobradiças - (1,20x2,10)m - 2 fls.</v>
          </cell>
          <cell r="C464" t="str">
            <v>UN</v>
          </cell>
          <cell r="D464">
            <v>1</v>
          </cell>
          <cell r="E464">
            <v>320.72199999999998</v>
          </cell>
          <cell r="F464">
            <v>320.72000000000003</v>
          </cell>
        </row>
        <row r="465">
          <cell r="A465" t="str">
            <v>001.09.01240</v>
          </cell>
          <cell r="B465" t="str">
            <v>Porta interna de madeira semi-oca incl. guarnições, batentes e dobradiças - (1,60x2,10)m - 2 fls.</v>
          </cell>
          <cell r="C465" t="str">
            <v>UN</v>
          </cell>
          <cell r="D465">
            <v>1</v>
          </cell>
          <cell r="E465">
            <v>332.72399999999999</v>
          </cell>
          <cell r="F465">
            <v>332.72</v>
          </cell>
        </row>
        <row r="466">
          <cell r="A466" t="str">
            <v>001.09.01260</v>
          </cell>
          <cell r="B466" t="str">
            <v>Porta interna de madeira semi-oca incl. guarnições, batentes e dobradiças - (0,60x1,80)m - 2 fls.</v>
          </cell>
          <cell r="C466" t="str">
            <v>UN</v>
          </cell>
          <cell r="D466">
            <v>1</v>
          </cell>
          <cell r="E466">
            <v>125.45399999999999</v>
          </cell>
          <cell r="F466">
            <v>125.45</v>
          </cell>
        </row>
        <row r="467">
          <cell r="A467" t="str">
            <v>001.09.01280</v>
          </cell>
          <cell r="B467" t="str">
            <v>Porta lisa folheada em laminado plástico tipo formiplac ou similar inclusive batente metálico</v>
          </cell>
          <cell r="C467" t="str">
            <v>M2</v>
          </cell>
          <cell r="D467">
            <v>1</v>
          </cell>
          <cell r="E467">
            <v>117.0343</v>
          </cell>
          <cell r="F467">
            <v>117.03</v>
          </cell>
        </row>
        <row r="468">
          <cell r="A468" t="str">
            <v>001.09.01300</v>
          </cell>
          <cell r="B468" t="str">
            <v>Caixilho de madeira p/ paineis</v>
          </cell>
          <cell r="C468" t="str">
            <v>M2</v>
          </cell>
          <cell r="D468">
            <v>1</v>
          </cell>
          <cell r="E468">
            <v>98.556899999999999</v>
          </cell>
          <cell r="F468">
            <v>98.55</v>
          </cell>
        </row>
        <row r="469">
          <cell r="A469" t="str">
            <v>001.09.01320</v>
          </cell>
          <cell r="B469" t="str">
            <v>Porta de madeira tipo mexicana, inclusive guarnição, batente e dobradiça ( 0,70 x 2,10m )</v>
          </cell>
          <cell r="C469" t="str">
            <v>UN</v>
          </cell>
          <cell r="D469">
            <v>1</v>
          </cell>
          <cell r="E469">
            <v>240.315</v>
          </cell>
          <cell r="F469">
            <v>240.31</v>
          </cell>
        </row>
        <row r="470">
          <cell r="A470" t="str">
            <v>001.09.01340</v>
          </cell>
          <cell r="B470" t="str">
            <v>Porta de madeira tipo mexicana, inclusive guarnição, batente e dobradiça ( 0,80 x 2,10m )</v>
          </cell>
          <cell r="C470" t="str">
            <v>UN</v>
          </cell>
          <cell r="D470">
            <v>1</v>
          </cell>
          <cell r="E470">
            <v>236.20599999999999</v>
          </cell>
          <cell r="F470">
            <v>236.2</v>
          </cell>
        </row>
        <row r="471">
          <cell r="A471" t="str">
            <v>001.09.01360</v>
          </cell>
          <cell r="B471" t="str">
            <v>Porta de madeira prensada, tipo solidor, revestida com fórmica branca, inclusive guarnições, ferragem e fechadura,  0.80 x 210 m</v>
          </cell>
          <cell r="C471" t="str">
            <v>UN</v>
          </cell>
          <cell r="D471">
            <v>1</v>
          </cell>
          <cell r="E471">
            <v>232.59950000000001</v>
          </cell>
          <cell r="F471">
            <v>232.59</v>
          </cell>
        </row>
        <row r="472">
          <cell r="A472" t="str">
            <v>001.09.01380</v>
          </cell>
          <cell r="B472" t="str">
            <v>Janela de madeira tipo veneziana com vidro</v>
          </cell>
          <cell r="C472" t="str">
            <v>M2</v>
          </cell>
          <cell r="D472">
            <v>1</v>
          </cell>
          <cell r="E472">
            <v>189.08690000000001</v>
          </cell>
          <cell r="F472">
            <v>189.08</v>
          </cell>
        </row>
        <row r="473">
          <cell r="A473" t="str">
            <v>001.09.01400</v>
          </cell>
          <cell r="B473" t="str">
            <v>Acabamento de esquadrias de ferro de correr</v>
          </cell>
          <cell r="C473" t="str">
            <v>M2</v>
          </cell>
          <cell r="D473">
            <v>1</v>
          </cell>
          <cell r="E473">
            <v>30.601800000000001</v>
          </cell>
          <cell r="F473">
            <v>30.6</v>
          </cell>
        </row>
        <row r="474">
          <cell r="A474" t="str">
            <v>001.09.01420</v>
          </cell>
          <cell r="B474" t="str">
            <v>Fechadura c/ chave central, maçaneta tipo copo, conjunto completo p/portas de entrada</v>
          </cell>
          <cell r="C474" t="str">
            <v>UN</v>
          </cell>
          <cell r="D474">
            <v>1</v>
          </cell>
          <cell r="E474">
            <v>23.082000000000001</v>
          </cell>
          <cell r="F474">
            <v>23.08</v>
          </cell>
        </row>
        <row r="475">
          <cell r="A475" t="str">
            <v>001.09.01440</v>
          </cell>
          <cell r="B475" t="str">
            <v>Fechadura c/ chave central, maçaneta tipo copo, conjunto completo p/portas de comunicacao</v>
          </cell>
          <cell r="C475" t="str">
            <v>UN</v>
          </cell>
          <cell r="D475">
            <v>1</v>
          </cell>
          <cell r="E475">
            <v>18.922000000000001</v>
          </cell>
          <cell r="F475">
            <v>18.920000000000002</v>
          </cell>
        </row>
        <row r="476">
          <cell r="A476" t="str">
            <v>001.09.01460</v>
          </cell>
          <cell r="B476" t="str">
            <v>Fechadura c/ chave central, maçaneta tipo copo, conjunto completo p/portas de banheiro</v>
          </cell>
          <cell r="C476" t="str">
            <v>UN</v>
          </cell>
          <cell r="D476">
            <v>1</v>
          </cell>
          <cell r="E476">
            <v>18.922000000000001</v>
          </cell>
          <cell r="F476">
            <v>18.920000000000002</v>
          </cell>
        </row>
        <row r="477">
          <cell r="A477" t="str">
            <v>001.09.01480</v>
          </cell>
          <cell r="B477" t="str">
            <v>Fechadura de embutir c/ cilindro lingueta de 2 voltas trinco de latão c/02 chaves p/ porta de entrada compl. c/ espelho e maçaneta, tipo leve</v>
          </cell>
          <cell r="C477" t="str">
            <v>UN</v>
          </cell>
          <cell r="D477">
            <v>1</v>
          </cell>
          <cell r="E477">
            <v>65.081999999999994</v>
          </cell>
          <cell r="F477">
            <v>65.08</v>
          </cell>
        </row>
        <row r="478">
          <cell r="A478" t="str">
            <v>001.09.01500</v>
          </cell>
          <cell r="B478" t="str">
            <v>Fechadura de embutir c/ cilindro lingueta de 2 voltas trinco de latão c/02 chaves p/ porta de entrada compl. c/ espelho e maçaneta, tipo reforçada</v>
          </cell>
          <cell r="C478" t="str">
            <v>UN</v>
          </cell>
          <cell r="D478">
            <v>1</v>
          </cell>
          <cell r="E478">
            <v>40.182000000000002</v>
          </cell>
          <cell r="F478">
            <v>40.18</v>
          </cell>
        </row>
        <row r="479">
          <cell r="A479" t="str">
            <v>001.09.01520</v>
          </cell>
          <cell r="B479" t="str">
            <v>Fechadura de embutir c/cilindro lingueta de 2 voltas trinco de latão c/02 chaves p/ portas inter. compl. c/ espelho e maçaneta, tipo leve</v>
          </cell>
          <cell r="C479" t="str">
            <v>UN</v>
          </cell>
          <cell r="D479">
            <v>1</v>
          </cell>
          <cell r="E479">
            <v>30.082000000000001</v>
          </cell>
          <cell r="F479">
            <v>30.08</v>
          </cell>
        </row>
        <row r="480">
          <cell r="A480" t="str">
            <v>001.09.01540</v>
          </cell>
          <cell r="B480" t="str">
            <v>Fechadura de embutir c/cilindro lingueta de 2 voltas trinco de latão c/02 chaves p/ portas inter. compl. c/ espelho e maçaneta, tipo reforçada</v>
          </cell>
          <cell r="C480" t="str">
            <v>UN</v>
          </cell>
          <cell r="D480">
            <v>1</v>
          </cell>
          <cell r="E480">
            <v>32.582000000000001</v>
          </cell>
          <cell r="F480">
            <v>32.58</v>
          </cell>
        </row>
        <row r="481">
          <cell r="A481" t="str">
            <v>001.09.01560</v>
          </cell>
          <cell r="B481" t="str">
            <v>Fechadura de sobrepor de cilindro de latão c/ lingueta de 02 voltas completas, tipo leve</v>
          </cell>
          <cell r="C481" t="str">
            <v>UN</v>
          </cell>
          <cell r="D481">
            <v>1</v>
          </cell>
          <cell r="E481">
            <v>14.265499999999999</v>
          </cell>
          <cell r="F481">
            <v>14.26</v>
          </cell>
        </row>
        <row r="482">
          <cell r="A482" t="str">
            <v>001.09.01580</v>
          </cell>
          <cell r="B482" t="str">
            <v>Fechadura de sobrepor de cilindro de latão c/ lingueta de 02 voltas completas, tipo reforçada</v>
          </cell>
          <cell r="C482" t="str">
            <v>UN</v>
          </cell>
          <cell r="D482">
            <v>1</v>
          </cell>
          <cell r="E482">
            <v>43.5655</v>
          </cell>
          <cell r="F482">
            <v>43.56</v>
          </cell>
        </row>
        <row r="483">
          <cell r="A483" t="str">
            <v>001.09.01600</v>
          </cell>
          <cell r="B483" t="str">
            <v>Fechadura de embutir p/ banheiro c/ chaves de emergência tipo blim blim, tipo leve</v>
          </cell>
          <cell r="C483" t="str">
            <v>UN</v>
          </cell>
          <cell r="D483">
            <v>1</v>
          </cell>
          <cell r="E483">
            <v>28.582000000000001</v>
          </cell>
          <cell r="F483">
            <v>28.58</v>
          </cell>
        </row>
        <row r="484">
          <cell r="A484" t="str">
            <v>001.09.01620</v>
          </cell>
          <cell r="B484" t="str">
            <v>Fechadura de embutir p/ banheiro c/ chaves de emergência tipo blim blim, tipo reforçada</v>
          </cell>
          <cell r="C484" t="str">
            <v>UN</v>
          </cell>
          <cell r="D484">
            <v>1</v>
          </cell>
          <cell r="E484">
            <v>28.582000000000001</v>
          </cell>
          <cell r="F484">
            <v>28.58</v>
          </cell>
        </row>
        <row r="485">
          <cell r="A485" t="str">
            <v>001.09.01640</v>
          </cell>
          <cell r="B485" t="str">
            <v>Fechaduras p/portas ou grades de enrolar de cilindro c/2 chaves completa</v>
          </cell>
          <cell r="C485" t="str">
            <v>UN</v>
          </cell>
          <cell r="D485">
            <v>1</v>
          </cell>
          <cell r="E485">
            <v>28.165500000000002</v>
          </cell>
          <cell r="F485">
            <v>28.16</v>
          </cell>
        </row>
        <row r="486">
          <cell r="A486" t="str">
            <v>001.09.01660</v>
          </cell>
          <cell r="B486" t="str">
            <v>Fechadura p/porta de correr completa</v>
          </cell>
          <cell r="C486" t="str">
            <v>UN</v>
          </cell>
          <cell r="D486">
            <v>1</v>
          </cell>
          <cell r="E486">
            <v>35.332000000000001</v>
          </cell>
          <cell r="F486">
            <v>35.33</v>
          </cell>
        </row>
        <row r="487">
          <cell r="A487" t="str">
            <v>001.09.01680</v>
          </cell>
          <cell r="B487" t="str">
            <v>Fechadura p/portao de ferro de madeira completa</v>
          </cell>
          <cell r="C487" t="str">
            <v>UN</v>
          </cell>
          <cell r="D487">
            <v>1</v>
          </cell>
          <cell r="E487">
            <v>45.082000000000001</v>
          </cell>
          <cell r="F487">
            <v>45.08</v>
          </cell>
        </row>
        <row r="488">
          <cell r="A488" t="str">
            <v>001.09.01700</v>
          </cell>
          <cell r="B488" t="str">
            <v>Cremona de latão estampado e niquelado, tipo leve</v>
          </cell>
          <cell r="C488" t="str">
            <v>UN</v>
          </cell>
          <cell r="D488">
            <v>1</v>
          </cell>
          <cell r="E488">
            <v>17.748200000000001</v>
          </cell>
          <cell r="F488">
            <v>17.739999999999998</v>
          </cell>
        </row>
        <row r="489">
          <cell r="A489" t="str">
            <v>001.09.01720</v>
          </cell>
          <cell r="B489" t="str">
            <v>Cremona de latão estampado e niquelado, tipo reforçado</v>
          </cell>
          <cell r="C489" t="str">
            <v>UN</v>
          </cell>
          <cell r="D489">
            <v>1</v>
          </cell>
          <cell r="E489">
            <v>18.020700000000001</v>
          </cell>
          <cell r="F489">
            <v>18.02</v>
          </cell>
        </row>
        <row r="490">
          <cell r="A490" t="str">
            <v>001.09.01760</v>
          </cell>
          <cell r="B490" t="str">
            <v>Cremona de latão fundido e niquelado,tipo leve</v>
          </cell>
          <cell r="C490" t="str">
            <v>UN</v>
          </cell>
          <cell r="D490">
            <v>1</v>
          </cell>
          <cell r="E490">
            <v>14.5207</v>
          </cell>
          <cell r="F490">
            <v>14.52</v>
          </cell>
        </row>
        <row r="491">
          <cell r="A491" t="str">
            <v>001.09.01780</v>
          </cell>
          <cell r="B491" t="str">
            <v>Cremona de latão fundido e niquelado,tipo reforçado</v>
          </cell>
          <cell r="C491" t="str">
            <v>UN</v>
          </cell>
          <cell r="D491">
            <v>1</v>
          </cell>
          <cell r="E491">
            <v>14.5207</v>
          </cell>
          <cell r="F491">
            <v>14.52</v>
          </cell>
        </row>
        <row r="492">
          <cell r="A492" t="str">
            <v>001.09.01800</v>
          </cell>
          <cell r="B492" t="str">
            <v>Vara p/cremona de ferro</v>
          </cell>
          <cell r="C492" t="str">
            <v>ML</v>
          </cell>
          <cell r="D492">
            <v>1</v>
          </cell>
          <cell r="E492">
            <v>10.5207</v>
          </cell>
          <cell r="F492">
            <v>10.52</v>
          </cell>
        </row>
        <row r="493">
          <cell r="A493" t="str">
            <v>001.09.01820</v>
          </cell>
          <cell r="B493" t="str">
            <v>Targeta livre ocupado</v>
          </cell>
          <cell r="C493" t="str">
            <v>UN</v>
          </cell>
          <cell r="D493">
            <v>1</v>
          </cell>
          <cell r="E493">
            <v>17.5411</v>
          </cell>
          <cell r="F493">
            <v>17.54</v>
          </cell>
        </row>
        <row r="494">
          <cell r="A494" t="str">
            <v>001.09.01840</v>
          </cell>
          <cell r="B494" t="str">
            <v>Fechos chatos reforçados</v>
          </cell>
          <cell r="C494" t="str">
            <v>UN</v>
          </cell>
          <cell r="D494">
            <v>1</v>
          </cell>
          <cell r="E494">
            <v>6.2164999999999999</v>
          </cell>
          <cell r="F494">
            <v>6.21</v>
          </cell>
        </row>
        <row r="495">
          <cell r="A495" t="str">
            <v>001.09.01860</v>
          </cell>
          <cell r="B495" t="str">
            <v>Borboletas</v>
          </cell>
          <cell r="C495" t="str">
            <v>UN</v>
          </cell>
          <cell r="D495">
            <v>1</v>
          </cell>
          <cell r="E495">
            <v>2.3380000000000001</v>
          </cell>
          <cell r="F495">
            <v>2.33</v>
          </cell>
        </row>
        <row r="496">
          <cell r="A496" t="str">
            <v>001.09.01880</v>
          </cell>
          <cell r="B496" t="str">
            <v>Dobradiças comuns p/portas 3.5 pol</v>
          </cell>
          <cell r="C496" t="str">
            <v>UN</v>
          </cell>
          <cell r="D496">
            <v>1</v>
          </cell>
          <cell r="E496">
            <v>5.5529000000000002</v>
          </cell>
          <cell r="F496">
            <v>5.55</v>
          </cell>
        </row>
        <row r="497">
          <cell r="A497" t="str">
            <v>001.09.01920</v>
          </cell>
          <cell r="B497" t="str">
            <v>Dobradiça cabeça de bola de ferro 3.5 pol,tipo leve</v>
          </cell>
          <cell r="C497" t="str">
            <v>UN</v>
          </cell>
          <cell r="D497">
            <v>1</v>
          </cell>
          <cell r="E497">
            <v>5.5328999999999997</v>
          </cell>
          <cell r="F497">
            <v>5.53</v>
          </cell>
        </row>
        <row r="498">
          <cell r="A498" t="str">
            <v>001.09.01940</v>
          </cell>
          <cell r="B498" t="str">
            <v>Dobradiça cabeça de bola de ferro 3.5 pol,tipo reforçado</v>
          </cell>
          <cell r="C498" t="str">
            <v>UN</v>
          </cell>
          <cell r="D498">
            <v>1</v>
          </cell>
          <cell r="E498">
            <v>5.8829000000000002</v>
          </cell>
          <cell r="F498">
            <v>5.88</v>
          </cell>
        </row>
        <row r="499">
          <cell r="A499" t="str">
            <v>001.09.01960</v>
          </cell>
          <cell r="B499" t="str">
            <v>Conchas p/janelas de correr</v>
          </cell>
          <cell r="C499" t="str">
            <v>UN</v>
          </cell>
          <cell r="D499">
            <v>1</v>
          </cell>
          <cell r="E499">
            <v>3.6164999999999998</v>
          </cell>
          <cell r="F499">
            <v>3.61</v>
          </cell>
        </row>
        <row r="500">
          <cell r="A500" t="str">
            <v>001.09.01980</v>
          </cell>
          <cell r="B500" t="str">
            <v>Fixadores p/portas</v>
          </cell>
          <cell r="C500" t="str">
            <v>UN</v>
          </cell>
          <cell r="D500">
            <v>1</v>
          </cell>
          <cell r="E500">
            <v>7.6128999999999998</v>
          </cell>
          <cell r="F500">
            <v>7.61</v>
          </cell>
        </row>
        <row r="501">
          <cell r="A501" t="str">
            <v>001.09.02000</v>
          </cell>
          <cell r="B501" t="str">
            <v>Porta de alumínio tipo veneziana de abrir (01 ou 02 folhas)</v>
          </cell>
          <cell r="C501" t="str">
            <v>M2</v>
          </cell>
          <cell r="D501">
            <v>1</v>
          </cell>
          <cell r="E501">
            <v>354.12459999999999</v>
          </cell>
          <cell r="F501">
            <v>354.12</v>
          </cell>
        </row>
        <row r="502">
          <cell r="A502" t="str">
            <v>001.09.02020</v>
          </cell>
          <cell r="B502" t="str">
            <v>Porta de alumínio tipo de abrir - para vidro</v>
          </cell>
          <cell r="C502" t="str">
            <v>M2</v>
          </cell>
          <cell r="D502">
            <v>1</v>
          </cell>
          <cell r="E502">
            <v>258.74880000000002</v>
          </cell>
          <cell r="F502">
            <v>258.74</v>
          </cell>
        </row>
        <row r="503">
          <cell r="A503" t="str">
            <v>001.09.02040</v>
          </cell>
          <cell r="B503" t="str">
            <v>Porta de alumínio tipo de correr (01 ou 02 folhas) - para vidro</v>
          </cell>
          <cell r="C503" t="str">
            <v>M2</v>
          </cell>
          <cell r="D503">
            <v>1</v>
          </cell>
          <cell r="E503">
            <v>278.1746</v>
          </cell>
          <cell r="F503">
            <v>278.17</v>
          </cell>
        </row>
        <row r="504">
          <cell r="A504" t="str">
            <v>001.09.02060</v>
          </cell>
          <cell r="B504" t="str">
            <v>Porta de alumínio tipo de abrir em chapa de alumínio</v>
          </cell>
          <cell r="C504" t="str">
            <v>M2</v>
          </cell>
          <cell r="D504">
            <v>1</v>
          </cell>
          <cell r="E504">
            <v>278.1746</v>
          </cell>
          <cell r="F504">
            <v>278.17</v>
          </cell>
        </row>
        <row r="505">
          <cell r="A505" t="str">
            <v>001.09.02080</v>
          </cell>
          <cell r="B505" t="str">
            <v>Grades de proteção - perfil 2x1cm - anodizado na cor natural</v>
          </cell>
          <cell r="C505" t="str">
            <v>M2</v>
          </cell>
          <cell r="D505">
            <v>1</v>
          </cell>
          <cell r="E505">
            <v>139.61449999999999</v>
          </cell>
          <cell r="F505">
            <v>139.61000000000001</v>
          </cell>
        </row>
        <row r="506">
          <cell r="A506" t="str">
            <v>001.09.02100</v>
          </cell>
          <cell r="B506" t="str">
            <v>Peitoril de alumínio h=1,00m</v>
          </cell>
          <cell r="C506" t="str">
            <v>ML</v>
          </cell>
          <cell r="D506">
            <v>1</v>
          </cell>
          <cell r="E506">
            <v>84.278499999999994</v>
          </cell>
          <cell r="F506">
            <v>84.27</v>
          </cell>
        </row>
        <row r="507">
          <cell r="A507" t="str">
            <v>001.09.02120</v>
          </cell>
          <cell r="B507" t="str">
            <v>Corrimão de alumínio h=0,85m</v>
          </cell>
          <cell r="C507" t="str">
            <v>ML</v>
          </cell>
          <cell r="D507">
            <v>1</v>
          </cell>
          <cell r="E507">
            <v>54.278500000000001</v>
          </cell>
          <cell r="F507">
            <v>54.27</v>
          </cell>
        </row>
        <row r="508">
          <cell r="A508" t="str">
            <v>001.09.02140</v>
          </cell>
          <cell r="B508" t="str">
            <v>Guarda corpo de alumínio anodizado h=1,00 m</v>
          </cell>
          <cell r="C508" t="str">
            <v>ML</v>
          </cell>
          <cell r="D508">
            <v>1</v>
          </cell>
          <cell r="E508">
            <v>84.278499999999994</v>
          </cell>
          <cell r="F508">
            <v>84.27</v>
          </cell>
        </row>
        <row r="509">
          <cell r="A509" t="str">
            <v>001.09.02160</v>
          </cell>
          <cell r="B509" t="str">
            <v>Janela de alumínio tipo basculante</v>
          </cell>
          <cell r="C509" t="str">
            <v>M2</v>
          </cell>
          <cell r="D509">
            <v>1</v>
          </cell>
          <cell r="E509">
            <v>308.45729999999998</v>
          </cell>
          <cell r="F509">
            <v>308.45</v>
          </cell>
        </row>
        <row r="510">
          <cell r="A510" t="str">
            <v>001.09.02180</v>
          </cell>
          <cell r="B510" t="str">
            <v>Janela de alumínio tipo de correr - para vidro</v>
          </cell>
          <cell r="C510" t="str">
            <v>M2</v>
          </cell>
          <cell r="D510">
            <v>1</v>
          </cell>
          <cell r="E510">
            <v>243.90539999999999</v>
          </cell>
          <cell r="F510">
            <v>243.9</v>
          </cell>
        </row>
        <row r="511">
          <cell r="A511" t="str">
            <v>001.09.02200</v>
          </cell>
          <cell r="B511" t="str">
            <v>Janela de alumínio tipo de abrir - para vidro</v>
          </cell>
          <cell r="C511" t="str">
            <v>M2</v>
          </cell>
          <cell r="D511">
            <v>1</v>
          </cell>
          <cell r="E511">
            <v>238.4573</v>
          </cell>
          <cell r="F511">
            <v>238.45</v>
          </cell>
        </row>
        <row r="512">
          <cell r="A512" t="str">
            <v>001.09.02220</v>
          </cell>
          <cell r="B512" t="str">
            <v>Janela de alumínio tipo maxi-air - para vidro</v>
          </cell>
          <cell r="C512" t="str">
            <v>M2</v>
          </cell>
          <cell r="D512">
            <v>1</v>
          </cell>
          <cell r="E512">
            <v>252.4573</v>
          </cell>
          <cell r="F512">
            <v>252.45</v>
          </cell>
        </row>
        <row r="513">
          <cell r="A513" t="str">
            <v>001.09.02240</v>
          </cell>
          <cell r="B513" t="str">
            <v>Janela de alumínio tipo veneziana</v>
          </cell>
          <cell r="C513" t="str">
            <v>M2</v>
          </cell>
          <cell r="D513">
            <v>1</v>
          </cell>
          <cell r="E513">
            <v>288.45729999999998</v>
          </cell>
          <cell r="F513">
            <v>288.45</v>
          </cell>
        </row>
        <row r="514">
          <cell r="A514" t="str">
            <v>001.09.02260</v>
          </cell>
          <cell r="B514" t="str">
            <v>Janela tipo maximar em madeira p/ vidro, inclusive ferragens e ferro de alavanca</v>
          </cell>
          <cell r="C514" t="str">
            <v>M2</v>
          </cell>
          <cell r="D514">
            <v>1</v>
          </cell>
          <cell r="E514">
            <v>119.56359999999999</v>
          </cell>
          <cell r="F514">
            <v>119.56</v>
          </cell>
        </row>
        <row r="515">
          <cell r="A515" t="str">
            <v>001.09.02280</v>
          </cell>
          <cell r="B515" t="str">
            <v>Janela de abrir em madeira c/ veneziana p/ vidro, inclusive ferragens</v>
          </cell>
          <cell r="C515" t="str">
            <v>M2</v>
          </cell>
          <cell r="D515">
            <v>1</v>
          </cell>
          <cell r="E515">
            <v>167.88409999999999</v>
          </cell>
          <cell r="F515">
            <v>167.88</v>
          </cell>
        </row>
        <row r="516">
          <cell r="A516" t="str">
            <v>001.09.02300</v>
          </cell>
          <cell r="B516" t="str">
            <v>Tela metálica tipo mosquiteiro fixado em ferro cantoneira de abas iguais de 1/2"x1/8"</v>
          </cell>
          <cell r="C516" t="str">
            <v>M2</v>
          </cell>
          <cell r="D516">
            <v>1</v>
          </cell>
          <cell r="E516">
            <v>52.424100000000003</v>
          </cell>
          <cell r="F516">
            <v>52.42</v>
          </cell>
        </row>
        <row r="517">
          <cell r="A517" t="str">
            <v>001.09.02320</v>
          </cell>
          <cell r="B517" t="str">
            <v>Tela metálica tipo mosquiteiro fixado em ferro cantoneira de abas iguais de 1"x3/16"</v>
          </cell>
          <cell r="C517" t="str">
            <v>M2</v>
          </cell>
          <cell r="D517">
            <v>1</v>
          </cell>
          <cell r="E517">
            <v>73.304100000000005</v>
          </cell>
          <cell r="F517">
            <v>73.3</v>
          </cell>
        </row>
        <row r="518">
          <cell r="A518" t="str">
            <v>001.09.02340</v>
          </cell>
          <cell r="B518" t="str">
            <v>Tranca para portas e janelas, em chapa de ferro 2" x 1/4", incl.suporte</v>
          </cell>
          <cell r="C518" t="str">
            <v>M</v>
          </cell>
          <cell r="D518">
            <v>1</v>
          </cell>
          <cell r="E518">
            <v>28.649799999999999</v>
          </cell>
          <cell r="F518">
            <v>28.64</v>
          </cell>
        </row>
        <row r="519">
          <cell r="A519" t="str">
            <v>001.09.02360</v>
          </cell>
          <cell r="B519" t="str">
            <v>Batente de madeira 15 x 15 cm para porta e janela</v>
          </cell>
          <cell r="C519" t="str">
            <v>M</v>
          </cell>
          <cell r="D519">
            <v>1</v>
          </cell>
          <cell r="E519">
            <v>19.447600000000001</v>
          </cell>
          <cell r="F519">
            <v>19.440000000000001</v>
          </cell>
        </row>
        <row r="520">
          <cell r="A520" t="str">
            <v>001.09.02380</v>
          </cell>
          <cell r="B520" t="str">
            <v>Batente de madeira 3,5 x 14,5 cm para portas e janelas</v>
          </cell>
          <cell r="C520" t="str">
            <v>M</v>
          </cell>
          <cell r="D520">
            <v>1</v>
          </cell>
          <cell r="E520">
            <v>7.8464</v>
          </cell>
          <cell r="F520">
            <v>7.84</v>
          </cell>
        </row>
        <row r="521">
          <cell r="A521" t="str">
            <v>001.09.02400</v>
          </cell>
          <cell r="B521" t="str">
            <v>Reparo em esquadria - substituição de folhas de porta/janelas de madeira tipo almofadada</v>
          </cell>
          <cell r="C521" t="str">
            <v>M2</v>
          </cell>
          <cell r="D521">
            <v>1</v>
          </cell>
          <cell r="E521">
            <v>42.723199999999999</v>
          </cell>
          <cell r="F521">
            <v>42.72</v>
          </cell>
        </row>
        <row r="522">
          <cell r="A522" t="str">
            <v>001.09.02420</v>
          </cell>
          <cell r="B522" t="str">
            <v>Reparo em esquadria - substituição de batente de madeira</v>
          </cell>
          <cell r="C522" t="str">
            <v>M</v>
          </cell>
          <cell r="D522">
            <v>1</v>
          </cell>
          <cell r="E522">
            <v>17.8034</v>
          </cell>
          <cell r="F522">
            <v>17.8</v>
          </cell>
        </row>
        <row r="523">
          <cell r="A523" t="str">
            <v>001.09.02440</v>
          </cell>
          <cell r="B523" t="str">
            <v>Reparo em esquadria - substituição de folha de porta de madeira tipo solidor, inclusive dobradiças, -(0,60x1,80)m</v>
          </cell>
          <cell r="C523" t="str">
            <v>UN</v>
          </cell>
          <cell r="D523">
            <v>1</v>
          </cell>
          <cell r="E523">
            <v>51.058700000000002</v>
          </cell>
          <cell r="F523">
            <v>51.05</v>
          </cell>
        </row>
        <row r="524">
          <cell r="A524" t="str">
            <v>001.09.02460</v>
          </cell>
          <cell r="B524" t="str">
            <v>Reparo em esquadria - substituição de folha de porta de madeira tipo solidor, inclusive dobradiças, -(0,60x2,10)m</v>
          </cell>
          <cell r="C524" t="str">
            <v>UN</v>
          </cell>
          <cell r="D524">
            <v>1</v>
          </cell>
          <cell r="E524">
            <v>51.058700000000002</v>
          </cell>
          <cell r="F524">
            <v>51.05</v>
          </cell>
        </row>
        <row r="525">
          <cell r="A525" t="str">
            <v>001.09.02480</v>
          </cell>
          <cell r="B525" t="str">
            <v>Reparo em esquadria - substituição de folha de porta de madeira tipo solidor, inclusive dobradiças, -(0,70x2,10)m</v>
          </cell>
          <cell r="C525" t="str">
            <v>UN</v>
          </cell>
          <cell r="D525">
            <v>1</v>
          </cell>
          <cell r="E525">
            <v>51.058700000000002</v>
          </cell>
          <cell r="F525">
            <v>51.05</v>
          </cell>
        </row>
        <row r="526">
          <cell r="A526" t="str">
            <v>001.09.02500</v>
          </cell>
          <cell r="B526" t="str">
            <v>Reparo em esquadria - substituição de folha de porta de madeira tipo solidor, inclusive dobradiças, -(0,80x2,10)m</v>
          </cell>
          <cell r="C526" t="str">
            <v>UN</v>
          </cell>
          <cell r="D526">
            <v>1</v>
          </cell>
          <cell r="E526">
            <v>51.058700000000002</v>
          </cell>
          <cell r="F526">
            <v>51.05</v>
          </cell>
        </row>
        <row r="527">
          <cell r="A527" t="str">
            <v>001.09.02520</v>
          </cell>
          <cell r="B527" t="str">
            <v>Reparo em esquadria - substituição de folha de porta de madeira tipo solidor, inclusive dobradiças, -(0,90x2,10)m</v>
          </cell>
          <cell r="C527" t="str">
            <v>UN</v>
          </cell>
          <cell r="D527">
            <v>1</v>
          </cell>
          <cell r="E527">
            <v>51.058700000000002</v>
          </cell>
          <cell r="F527">
            <v>51.05</v>
          </cell>
        </row>
        <row r="528">
          <cell r="A528" t="str">
            <v>001.09.02540</v>
          </cell>
          <cell r="B528" t="str">
            <v>Reparo em esquadria - substituição de folha de madeira almofadada, inclusive dobradiças-(0,60x2,10)m</v>
          </cell>
          <cell r="C528" t="str">
            <v>UN</v>
          </cell>
          <cell r="D528">
            <v>1</v>
          </cell>
          <cell r="E528">
            <v>73.748699999999999</v>
          </cell>
          <cell r="F528">
            <v>73.739999999999995</v>
          </cell>
        </row>
        <row r="529">
          <cell r="A529" t="str">
            <v>001.09.02560</v>
          </cell>
          <cell r="B529" t="str">
            <v>Reparo em esquadria - substituição de folha de madeira almofadada, inclusive dobradiças-(0,70x2,10)m</v>
          </cell>
          <cell r="C529" t="str">
            <v>UN</v>
          </cell>
          <cell r="D529">
            <v>1</v>
          </cell>
          <cell r="E529">
            <v>73.748699999999999</v>
          </cell>
          <cell r="F529">
            <v>73.739999999999995</v>
          </cell>
        </row>
        <row r="530">
          <cell r="A530" t="str">
            <v>001.09.02580</v>
          </cell>
          <cell r="B530" t="str">
            <v>Reparo em esquadria - substituição de folha de madeira almofadada, inclusive dobradiças-(0,80x2,10)m</v>
          </cell>
          <cell r="C530" t="str">
            <v>UN</v>
          </cell>
          <cell r="D530">
            <v>1</v>
          </cell>
          <cell r="E530">
            <v>73.748699999999999</v>
          </cell>
          <cell r="F530">
            <v>73.739999999999995</v>
          </cell>
        </row>
        <row r="531">
          <cell r="A531" t="str">
            <v>001.09.02600</v>
          </cell>
          <cell r="B531" t="str">
            <v>Reparo em esquadria - substituição de folha de madeira almofadada, inclusive dobradiças-(0,90x2,10)m</v>
          </cell>
          <cell r="C531" t="str">
            <v>UN</v>
          </cell>
          <cell r="D531">
            <v>1</v>
          </cell>
          <cell r="E531">
            <v>73.748699999999999</v>
          </cell>
          <cell r="F531">
            <v>73.739999999999995</v>
          </cell>
        </row>
        <row r="532">
          <cell r="A532" t="str">
            <v>001.09.02620</v>
          </cell>
          <cell r="B532" t="str">
            <v>Reparo em esquadria - substituição de batente de peroba, inclusive guarnições -vão de (0,60x2,10)m</v>
          </cell>
          <cell r="C532" t="str">
            <v>JG</v>
          </cell>
          <cell r="D532">
            <v>1</v>
          </cell>
          <cell r="E532">
            <v>95.657700000000006</v>
          </cell>
          <cell r="F532">
            <v>95.65</v>
          </cell>
        </row>
        <row r="533">
          <cell r="A533" t="str">
            <v>001.09.02640</v>
          </cell>
          <cell r="B533" t="str">
            <v>Reparo em esquadria - substituição de batente de peroba, inclusive guarnições -vão de (0,70x2,10)m</v>
          </cell>
          <cell r="C533" t="str">
            <v>JG</v>
          </cell>
          <cell r="D533">
            <v>1</v>
          </cell>
          <cell r="E533">
            <v>94.263499999999993</v>
          </cell>
          <cell r="F533">
            <v>94.26</v>
          </cell>
        </row>
        <row r="534">
          <cell r="A534" t="str">
            <v>001.09.02660</v>
          </cell>
          <cell r="B534" t="str">
            <v>Reparo em esquadria - substituição de batente de peroba, inclusive guarnições -vão de (0,80x2,10)m</v>
          </cell>
          <cell r="C534" t="str">
            <v>JG</v>
          </cell>
          <cell r="D534">
            <v>1</v>
          </cell>
          <cell r="E534">
            <v>102.5497</v>
          </cell>
          <cell r="F534">
            <v>102.54</v>
          </cell>
        </row>
        <row r="535">
          <cell r="A535" t="str">
            <v>001.10</v>
          </cell>
          <cell r="B535" t="str">
            <v>REVESTIMENTO</v>
          </cell>
          <cell r="E535">
            <v>1048.5709999999999</v>
          </cell>
        </row>
        <row r="536">
          <cell r="A536" t="str">
            <v>001.10.00020</v>
          </cell>
          <cell r="B536" t="str">
            <v>Chapisco de aderência c/argamassa de cimento e areia traço 1:3 e= 5 mm</v>
          </cell>
          <cell r="C536" t="str">
            <v>m2</v>
          </cell>
          <cell r="D536">
            <v>1</v>
          </cell>
          <cell r="E536">
            <v>2.0068000000000001</v>
          </cell>
          <cell r="F536">
            <v>2</v>
          </cell>
        </row>
        <row r="537">
          <cell r="A537" t="str">
            <v>001.10.00040</v>
          </cell>
          <cell r="B537" t="str">
            <v>Chapisco de acab.c/argam.de cimento e pedrisco traço 1:4  e= 7 mm</v>
          </cell>
          <cell r="C537" t="str">
            <v>m2</v>
          </cell>
          <cell r="D537">
            <v>1</v>
          </cell>
          <cell r="E537">
            <v>3.0085000000000002</v>
          </cell>
          <cell r="F537">
            <v>3</v>
          </cell>
        </row>
        <row r="538">
          <cell r="A538" t="str">
            <v>001.10.00080</v>
          </cell>
          <cell r="B538" t="str">
            <v>Emboço c/argamassa mista 1:4 c/100 kg de cimento</v>
          </cell>
          <cell r="C538" t="str">
            <v>M2</v>
          </cell>
          <cell r="D538">
            <v>1</v>
          </cell>
          <cell r="E538">
            <v>6.2489999999999997</v>
          </cell>
          <cell r="F538">
            <v>6.24</v>
          </cell>
        </row>
        <row r="539">
          <cell r="A539" t="str">
            <v>001.10.00100</v>
          </cell>
          <cell r="B539" t="str">
            <v>Reboco paulista usando argamassa mista de cimento cal e areia no traço 1:2:8 com 20 mm de espessura</v>
          </cell>
          <cell r="C539" t="str">
            <v>m2</v>
          </cell>
          <cell r="D539">
            <v>1</v>
          </cell>
          <cell r="E539">
            <v>8.5328999999999997</v>
          </cell>
          <cell r="F539">
            <v>8.5299999999999994</v>
          </cell>
        </row>
        <row r="540">
          <cell r="A540" t="str">
            <v>001.10.00120</v>
          </cell>
          <cell r="B540" t="str">
            <v>Reboco c/ argamassa de cal em pasta e areia fina peneirada no traço 1:2 (espessura 0.6 cm)</v>
          </cell>
          <cell r="C540" t="str">
            <v>M2</v>
          </cell>
          <cell r="D540">
            <v>1</v>
          </cell>
          <cell r="E540">
            <v>4.1721000000000004</v>
          </cell>
          <cell r="F540">
            <v>4.17</v>
          </cell>
        </row>
        <row r="541">
          <cell r="A541" t="str">
            <v>001.10.00140</v>
          </cell>
          <cell r="B541" t="str">
            <v>Revestimento comum emboçado c/argamassa mista de cimento cal e areia 1:4:12 e rebocada c/ argamassa  de cal e areia 1:2 superf. desenpen.</v>
          </cell>
          <cell r="C541" t="str">
            <v>M2</v>
          </cell>
          <cell r="D541">
            <v>1</v>
          </cell>
          <cell r="E541">
            <v>14.628299999999999</v>
          </cell>
          <cell r="F541">
            <v>14.62</v>
          </cell>
        </row>
        <row r="542">
          <cell r="A542" t="str">
            <v>001.10.00160</v>
          </cell>
          <cell r="B542" t="str">
            <v>Revestimento rústico emboco c/argam.mista 1:4/12 e reboco aplicado à peneira fina c/ argamassa de cimento e areia</v>
          </cell>
          <cell r="C542" t="str">
            <v>M2</v>
          </cell>
          <cell r="D542">
            <v>1</v>
          </cell>
          <cell r="E542">
            <v>12.6547</v>
          </cell>
          <cell r="F542">
            <v>12.65</v>
          </cell>
        </row>
        <row r="543">
          <cell r="A543" t="str">
            <v>001.10.00180</v>
          </cell>
          <cell r="B543" t="str">
            <v>Reboco barra lisa com argamassa de cimento e areia 1:1.5 com impermeabilizante inclusive emboço de cimento e areia 1:4</v>
          </cell>
          <cell r="C543" t="str">
            <v>M2</v>
          </cell>
          <cell r="D543">
            <v>1</v>
          </cell>
          <cell r="E543">
            <v>17.7563</v>
          </cell>
          <cell r="F543">
            <v>17.75</v>
          </cell>
        </row>
        <row r="544">
          <cell r="A544" t="str">
            <v>001.10.00200</v>
          </cell>
          <cell r="B544" t="str">
            <v>Revestimento de parede c/pastilhas de porcelana c/argamassa mista de cal e pasta peneirada e pura areia fina seca e peneirada no traço 1:3 c/ 100 kg de cimento as juntas são tomadas c/ cimento branco e caolim</v>
          </cell>
          <cell r="C544" t="str">
            <v>M2</v>
          </cell>
          <cell r="D544">
            <v>1</v>
          </cell>
          <cell r="E544">
            <v>54.834099999999999</v>
          </cell>
          <cell r="F544">
            <v>54.83</v>
          </cell>
        </row>
        <row r="545">
          <cell r="A545" t="str">
            <v>001.10.00240</v>
          </cell>
          <cell r="B545" t="str">
            <v>Revestimento com azulejo plano bisotados 15x15 cm branco  com  juntas de amarração ou prumo, o emboço com argamassa mista 1:5:10 será perfeitamente desempenado , assentado com argamassa mista 1:4:8 tomando toda a superfície do azulejo, rejun</v>
          </cell>
          <cell r="C545" t="str">
            <v>M2</v>
          </cell>
          <cell r="D545">
            <v>1</v>
          </cell>
          <cell r="E545">
            <v>35.036299999999997</v>
          </cell>
          <cell r="F545">
            <v>35.03</v>
          </cell>
        </row>
        <row r="546">
          <cell r="A546" t="str">
            <v>001.10.00260</v>
          </cell>
          <cell r="B546" t="str">
            <v>Revestimento com azulejo planos bisotados ou lisos 15x15 cm de cor com juntas amarração ou prumo, o emboço com argamassa mista 1:5:10 sera perfeitamente desempenado, assentamento com argamassa mista 1:4:8, tomando toda a superfície do azulejo</v>
          </cell>
          <cell r="C546" t="str">
            <v>M2</v>
          </cell>
          <cell r="D546">
            <v>1</v>
          </cell>
          <cell r="E546">
            <v>25.021599999999999</v>
          </cell>
          <cell r="F546">
            <v>25.02</v>
          </cell>
        </row>
        <row r="547">
          <cell r="A547" t="str">
            <v>001.10.00280</v>
          </cell>
          <cell r="B547" t="str">
            <v>Revestimento com azulejo branco empregando pasta de argamassa colante, inclusive rejuntamento</v>
          </cell>
          <cell r="C547" t="str">
            <v>M2</v>
          </cell>
          <cell r="D547">
            <v>1</v>
          </cell>
          <cell r="E547">
            <v>22.045000000000002</v>
          </cell>
          <cell r="F547">
            <v>22.04</v>
          </cell>
        </row>
        <row r="548">
          <cell r="A548" t="str">
            <v>001.10.00300</v>
          </cell>
          <cell r="B548" t="str">
            <v>Revestimento com azulejo decorado empregando pasta de argamassa colante</v>
          </cell>
          <cell r="C548" t="str">
            <v>M2</v>
          </cell>
          <cell r="D548">
            <v>1</v>
          </cell>
          <cell r="E548">
            <v>20.197099999999999</v>
          </cell>
          <cell r="F548">
            <v>20.190000000000001</v>
          </cell>
        </row>
        <row r="549">
          <cell r="A549" t="str">
            <v>001.10.00320</v>
          </cell>
          <cell r="B549" t="str">
            <v>Revestimento de alvenaria c/ litofina de cerâmica são caetano sobre superfície já regularizada c/ argamassa mista de cimento, cal e areia no traço 1:4:12</v>
          </cell>
          <cell r="C549" t="str">
            <v>M2</v>
          </cell>
          <cell r="D549">
            <v>1</v>
          </cell>
          <cell r="E549">
            <v>30.901599999999998</v>
          </cell>
          <cell r="F549">
            <v>30.9</v>
          </cell>
        </row>
        <row r="550">
          <cell r="A550" t="str">
            <v>001.10.00340</v>
          </cell>
          <cell r="B550" t="str">
            <v>Barra lisa c/ acabamento em nata de cimento comum c/ desempenadeira de aço sobre emboço de cimento e areia 1:4</v>
          </cell>
          <cell r="C550" t="str">
            <v>M2</v>
          </cell>
          <cell r="D550">
            <v>1</v>
          </cell>
          <cell r="E550">
            <v>12.205299999999999</v>
          </cell>
          <cell r="F550">
            <v>12.2</v>
          </cell>
        </row>
        <row r="551">
          <cell r="A551" t="str">
            <v>001.10.00360</v>
          </cell>
          <cell r="B551" t="str">
            <v>Barra lisa c/ acabamento em nata de cimento comum c/ desempenadeira de aço sobre emboço de cimento e areia 1:4:8</v>
          </cell>
          <cell r="C551" t="str">
            <v>M2</v>
          </cell>
          <cell r="D551">
            <v>1</v>
          </cell>
          <cell r="E551">
            <v>11.6805</v>
          </cell>
          <cell r="F551">
            <v>11.68</v>
          </cell>
        </row>
        <row r="552">
          <cell r="A552" t="str">
            <v>001.10.00380</v>
          </cell>
          <cell r="B552" t="str">
            <v>Barra lisa c/ acabamento em nata de cimento branco c/ desempenadeira de aço sobre emboço de cimento e areia 1:4</v>
          </cell>
          <cell r="C552" t="str">
            <v>M2</v>
          </cell>
          <cell r="D552">
            <v>1</v>
          </cell>
          <cell r="E552">
            <v>14.2187</v>
          </cell>
          <cell r="F552">
            <v>14.21</v>
          </cell>
        </row>
        <row r="553">
          <cell r="A553" t="str">
            <v>001.10.00400</v>
          </cell>
          <cell r="B553" t="str">
            <v>Barra lisa c/ acabamento em nata de cimento branco c/ desempenadeira de aço sobre emboço de cimento e areia 1:4:8</v>
          </cell>
          <cell r="C553" t="str">
            <v>M2</v>
          </cell>
          <cell r="D553">
            <v>1</v>
          </cell>
          <cell r="E553">
            <v>14.9528</v>
          </cell>
          <cell r="F553">
            <v>14.95</v>
          </cell>
        </row>
        <row r="554">
          <cell r="A554" t="str">
            <v>001.10.00420</v>
          </cell>
          <cell r="B554" t="str">
            <v>Lambris de tábua macho e fêmea de cedrinho</v>
          </cell>
          <cell r="C554" t="str">
            <v>M2</v>
          </cell>
          <cell r="D554">
            <v>1</v>
          </cell>
          <cell r="E554">
            <v>29.2455</v>
          </cell>
          <cell r="F554">
            <v>29.24</v>
          </cell>
        </row>
        <row r="555">
          <cell r="A555" t="str">
            <v>001.10.00440</v>
          </cell>
          <cell r="B555" t="str">
            <v>Lambris de tábua macho e fêmea de perobinha</v>
          </cell>
          <cell r="C555" t="str">
            <v>M2</v>
          </cell>
          <cell r="D555">
            <v>1</v>
          </cell>
          <cell r="E555">
            <v>26.840499999999999</v>
          </cell>
          <cell r="F555">
            <v>26.84</v>
          </cell>
        </row>
        <row r="556">
          <cell r="A556" t="str">
            <v>001.10.00460</v>
          </cell>
          <cell r="B556" t="str">
            <v>Revestimento de parede c/seixos rolados utilizando argamassa mista 1:4:4</v>
          </cell>
          <cell r="C556" t="str">
            <v>M2</v>
          </cell>
          <cell r="D556">
            <v>1</v>
          </cell>
          <cell r="E556">
            <v>12.148899999999999</v>
          </cell>
          <cell r="F556">
            <v>12.14</v>
          </cell>
        </row>
        <row r="557">
          <cell r="A557" t="str">
            <v>001.10.00480</v>
          </cell>
          <cell r="B557" t="str">
            <v>Revestimento de parede c/pedra cristal utilizando argamassa mista 1:4:4</v>
          </cell>
          <cell r="C557" t="str">
            <v>M2</v>
          </cell>
          <cell r="D557">
            <v>1</v>
          </cell>
          <cell r="E557">
            <v>19.796900000000001</v>
          </cell>
          <cell r="F557">
            <v>19.79</v>
          </cell>
        </row>
        <row r="558">
          <cell r="A558" t="str">
            <v>001.10.00500</v>
          </cell>
          <cell r="B558" t="str">
            <v>Mármore branco 2 cm inclusive emboco paulista alizada no traço 1:4:12 e chapisco de aderência no traço 1:3 cimento e areia</v>
          </cell>
          <cell r="C558" t="str">
            <v>M2</v>
          </cell>
          <cell r="D558">
            <v>1</v>
          </cell>
          <cell r="E558">
            <v>176.9409</v>
          </cell>
          <cell r="F558">
            <v>176.94</v>
          </cell>
        </row>
        <row r="559">
          <cell r="A559" t="str">
            <v>001.10.00520</v>
          </cell>
          <cell r="B559" t="str">
            <v>Mármore travertino(nacional) assente com pasta de argamassa colante e rejuntamento com cimento branco</v>
          </cell>
          <cell r="C559" t="str">
            <v>M2</v>
          </cell>
          <cell r="D559">
            <v>1</v>
          </cell>
          <cell r="E559">
            <v>201.51669999999999</v>
          </cell>
          <cell r="F559">
            <v>201.51</v>
          </cell>
        </row>
        <row r="560">
          <cell r="A560" t="str">
            <v>001.10.00540</v>
          </cell>
          <cell r="B560" t="str">
            <v>Teto em revestimento comum, emboço c/ argamassa mista no traço 1:4:12 e reboco c/ argamassa de cal e areia no traço 1:2 superf. desempenada acabamento camurçado incl chapisco de aderência no traço 1:3 cimento e areia</v>
          </cell>
          <cell r="C560" t="str">
            <v>M2</v>
          </cell>
          <cell r="D560">
            <v>1</v>
          </cell>
          <cell r="E560">
            <v>15.0947</v>
          </cell>
          <cell r="F560">
            <v>15.09</v>
          </cell>
        </row>
        <row r="561">
          <cell r="A561" t="str">
            <v>001.10.00560</v>
          </cell>
          <cell r="B561" t="str">
            <v>Revestimento c/ carpete 8 mm sobre parede</v>
          </cell>
          <cell r="C561" t="str">
            <v>M2</v>
          </cell>
          <cell r="D561">
            <v>1</v>
          </cell>
          <cell r="E561">
            <v>24.814800000000002</v>
          </cell>
          <cell r="F561">
            <v>24.81</v>
          </cell>
        </row>
        <row r="562">
          <cell r="A562" t="str">
            <v>001.10.00580</v>
          </cell>
          <cell r="B562" t="str">
            <v>Revestimento com pedra cristal sobre parede</v>
          </cell>
          <cell r="C562" t="str">
            <v>M2</v>
          </cell>
          <cell r="D562">
            <v>1</v>
          </cell>
          <cell r="E562">
            <v>21.880600000000001</v>
          </cell>
          <cell r="F562">
            <v>21.88</v>
          </cell>
        </row>
        <row r="563">
          <cell r="A563" t="str">
            <v>001.10.00600</v>
          </cell>
          <cell r="B563" t="str">
            <v>Revestimento de parede com cerâmica 10x10 cm, assente com argamassa de cimento e areia 1:5, inclusive rejuntamento e limpeza</v>
          </cell>
          <cell r="C563" t="str">
            <v>M2</v>
          </cell>
          <cell r="D563">
            <v>1</v>
          </cell>
          <cell r="E563">
            <v>56.730400000000003</v>
          </cell>
          <cell r="F563">
            <v>56.73</v>
          </cell>
        </row>
        <row r="564">
          <cell r="A564" t="str">
            <v>001.10.00620</v>
          </cell>
          <cell r="B564" t="str">
            <v>Revestimento de parede com cerâmica 10x20 cm, assente com argamassa de cimento e areia 1:5, inclusive  rejuntamento e limpeza</v>
          </cell>
          <cell r="C564" t="str">
            <v>M2</v>
          </cell>
          <cell r="D564">
            <v>1</v>
          </cell>
          <cell r="E564">
            <v>35.808399999999999</v>
          </cell>
          <cell r="F564">
            <v>35.799999999999997</v>
          </cell>
        </row>
        <row r="565">
          <cell r="A565" t="str">
            <v>001.10.00660</v>
          </cell>
          <cell r="B565" t="str">
            <v>Faixas decorativas para portas e janelas, 10 cm de largura, em argamassa mista de cimento cal e areia</v>
          </cell>
          <cell r="C565" t="str">
            <v>M</v>
          </cell>
          <cell r="D565">
            <v>1</v>
          </cell>
          <cell r="E565">
            <v>4.1898</v>
          </cell>
          <cell r="F565">
            <v>4.18</v>
          </cell>
        </row>
        <row r="566">
          <cell r="A566" t="str">
            <v>001.10.00680</v>
          </cell>
          <cell r="B566" t="str">
            <v>Revestimento de paredes com laminado melaminico colado (formiplac texturizado)</v>
          </cell>
          <cell r="C566" t="str">
            <v>M2</v>
          </cell>
          <cell r="D566">
            <v>1</v>
          </cell>
          <cell r="E566">
            <v>24.002800000000001</v>
          </cell>
          <cell r="F566">
            <v>24</v>
          </cell>
        </row>
        <row r="567">
          <cell r="A567" t="str">
            <v>001.10.00700</v>
          </cell>
          <cell r="B567" t="str">
            <v>Revestimento texturizado, alta camada, aplicado a desempenadeira</v>
          </cell>
          <cell r="C567" t="str">
            <v>M2</v>
          </cell>
          <cell r="D567">
            <v>1</v>
          </cell>
          <cell r="E567">
            <v>21.587499999999999</v>
          </cell>
          <cell r="F567">
            <v>21.58</v>
          </cell>
        </row>
        <row r="568">
          <cell r="A568" t="str">
            <v>001.10.00720</v>
          </cell>
          <cell r="B568" t="str">
            <v>Revestimento c/ argamassa britada espessura = 1,00 cm</v>
          </cell>
          <cell r="C568" t="str">
            <v>M2</v>
          </cell>
          <cell r="D568">
            <v>1</v>
          </cell>
          <cell r="E568">
            <v>42.437600000000003</v>
          </cell>
          <cell r="F568">
            <v>42.43</v>
          </cell>
        </row>
        <row r="569">
          <cell r="A569" t="str">
            <v>001.10.00740</v>
          </cell>
          <cell r="B569" t="str">
            <v>Correção de trincas em paredes, usando ferro de 1/4" e argamassa de cimento e areia 1:3</v>
          </cell>
          <cell r="C569" t="str">
            <v>M</v>
          </cell>
          <cell r="D569">
            <v>1</v>
          </cell>
          <cell r="E569">
            <v>18.587800000000001</v>
          </cell>
          <cell r="F569">
            <v>18.579999999999998</v>
          </cell>
        </row>
        <row r="570">
          <cell r="A570" t="str">
            <v>001.10.00760</v>
          </cell>
          <cell r="B570" t="str">
            <v>Requadro com argamassa de cimento e areia 1:3</v>
          </cell>
          <cell r="C570" t="str">
            <v>M</v>
          </cell>
          <cell r="D570">
            <v>1</v>
          </cell>
          <cell r="E570">
            <v>6.8456000000000001</v>
          </cell>
          <cell r="F570">
            <v>6.84</v>
          </cell>
        </row>
        <row r="571">
          <cell r="A571" t="str">
            <v>001.11</v>
          </cell>
          <cell r="B571" t="str">
            <v>PISOS RODAPÉS SOLEIRAS E PEITORIS</v>
          </cell>
          <cell r="E571">
            <v>1691.9159999999999</v>
          </cell>
        </row>
        <row r="572">
          <cell r="A572" t="str">
            <v>001.11.00020</v>
          </cell>
          <cell r="B572" t="str">
            <v>Preparo e apiloamento do local destinado a receber o piso</v>
          </cell>
          <cell r="C572" t="str">
            <v>M2</v>
          </cell>
          <cell r="D572">
            <v>1</v>
          </cell>
          <cell r="E572">
            <v>5.9371999999999998</v>
          </cell>
          <cell r="F572">
            <v>5.93</v>
          </cell>
        </row>
        <row r="573">
          <cell r="A573" t="str">
            <v>001.11.00040</v>
          </cell>
          <cell r="B573" t="str">
            <v>Regularização de laje ou lastro com argamassa de cimento e areia no traço 1:3</v>
          </cell>
          <cell r="C573" t="str">
            <v>M3</v>
          </cell>
          <cell r="D573">
            <v>1</v>
          </cell>
          <cell r="E573">
            <v>293.01740000000001</v>
          </cell>
          <cell r="F573">
            <v>293.01</v>
          </cell>
        </row>
        <row r="574">
          <cell r="A574" t="str">
            <v>001.11.00060</v>
          </cell>
          <cell r="B574" t="str">
            <v>Lastro de concreto magro no traco 1:3:6 com junta de dilatação de madeira 1.2 cm de espessura formando quadro 2.0 x 2.0 m com 6.0 cm de espessura</v>
          </cell>
          <cell r="C574" t="str">
            <v>M2</v>
          </cell>
          <cell r="D574">
            <v>1</v>
          </cell>
          <cell r="E574">
            <v>13.947900000000001</v>
          </cell>
          <cell r="F574">
            <v>13.94</v>
          </cell>
        </row>
        <row r="575">
          <cell r="A575" t="str">
            <v>001.11.00080</v>
          </cell>
          <cell r="B575" t="str">
            <v>Lastro de concreto 1:3:6 com junta de dilatação seca, formando quadro de 2.00x2.00 m, com 6 cm de espessura</v>
          </cell>
          <cell r="C575" t="str">
            <v>M2</v>
          </cell>
          <cell r="D575">
            <v>1</v>
          </cell>
          <cell r="E575">
            <v>16.139800000000001</v>
          </cell>
          <cell r="F575">
            <v>16.13</v>
          </cell>
        </row>
        <row r="576">
          <cell r="A576" t="str">
            <v>001.11.00100</v>
          </cell>
          <cell r="B576" t="str">
            <v>Lastro de concreto magro traço 1:3:6, com junta de dilatação seca formando quadros de 2.00x2.00m, com 6.00 cm de espessura</v>
          </cell>
          <cell r="C576" t="str">
            <v>M2</v>
          </cell>
          <cell r="D576">
            <v>1</v>
          </cell>
          <cell r="E576">
            <v>16.547799999999999</v>
          </cell>
          <cell r="F576">
            <v>16.54</v>
          </cell>
        </row>
        <row r="577">
          <cell r="A577" t="str">
            <v>001.11.00120</v>
          </cell>
          <cell r="B577" t="str">
            <v>Contrapiso de concreto não estrutural, preparado p/ receber o piso esp.= 6.00 cm</v>
          </cell>
          <cell r="C577" t="str">
            <v>M2</v>
          </cell>
          <cell r="D577">
            <v>1</v>
          </cell>
          <cell r="E577">
            <v>13.947900000000001</v>
          </cell>
          <cell r="F577">
            <v>13.94</v>
          </cell>
        </row>
        <row r="578">
          <cell r="A578" t="str">
            <v>001.11.00140</v>
          </cell>
          <cell r="B578" t="str">
            <v>Placa de concreto 1,20x1,20 m com 6cm de espessura, junta seca moldada in locu</v>
          </cell>
          <cell r="C578" t="str">
            <v>M2</v>
          </cell>
          <cell r="D578">
            <v>1</v>
          </cell>
          <cell r="E578">
            <v>23.045100000000001</v>
          </cell>
          <cell r="F578">
            <v>23.04</v>
          </cell>
        </row>
        <row r="579">
          <cell r="A579" t="str">
            <v>001.11.00160</v>
          </cell>
          <cell r="B579" t="str">
            <v>Piso em volta do edifício constituído por um lastro de concreto de 250 kg cim/m3 c/ espessura igual a 6.00 cm dividido a cada 2.00 m por ripas de peroba de 7.00x1.20cm impermeabilizadas formando juntas de dilatação. o serviço inclui apiloamen</v>
          </cell>
          <cell r="C579" t="str">
            <v>M2</v>
          </cell>
          <cell r="D579">
            <v>1</v>
          </cell>
          <cell r="E579">
            <v>22.328800000000001</v>
          </cell>
          <cell r="F579">
            <v>22.32</v>
          </cell>
        </row>
        <row r="580">
          <cell r="A580" t="str">
            <v>001.11.00180</v>
          </cell>
          <cell r="B580" t="str">
            <v>Cimentado liso queimado c/espessura de 1.5 cm c/argamassa de cimento e areia no traço 1:3</v>
          </cell>
          <cell r="C580" t="str">
            <v>M2</v>
          </cell>
          <cell r="D580">
            <v>1</v>
          </cell>
          <cell r="E580">
            <v>12.291</v>
          </cell>
          <cell r="F580">
            <v>12.29</v>
          </cell>
        </row>
        <row r="581">
          <cell r="A581" t="str">
            <v>001.11.00200</v>
          </cell>
          <cell r="B581" t="str">
            <v>Cimentado liso queimado c/espessura de 2 cm usando argamassa decimento e areia 1:3 c/ juntas plásticas de 19 mm formando quadros de 2.00 x 2.00 m</v>
          </cell>
          <cell r="C581" t="str">
            <v>M2</v>
          </cell>
          <cell r="D581">
            <v>1</v>
          </cell>
          <cell r="E581">
            <v>15.169700000000001</v>
          </cell>
          <cell r="F581">
            <v>15.16</v>
          </cell>
        </row>
        <row r="582">
          <cell r="A582" t="str">
            <v>001.11.00220</v>
          </cell>
          <cell r="B582" t="str">
            <v>Cimentado liso queimado com espessura de 1,5 cm com argamassa de cimento e areia no traço 1:3 com junta de dilatação em ardósia com 7,5 cm de largura, formando quadro 2.00 x 1.00 m, cor natural</v>
          </cell>
          <cell r="C582" t="str">
            <v>M2</v>
          </cell>
          <cell r="D582">
            <v>1</v>
          </cell>
          <cell r="E582">
            <v>15.141400000000001</v>
          </cell>
          <cell r="F582">
            <v>15.14</v>
          </cell>
        </row>
        <row r="583">
          <cell r="A583" t="str">
            <v>001.11.00240</v>
          </cell>
          <cell r="B583" t="str">
            <v>Cimentado liso queimado de cor. com sulcos feitos a colher formando retângulos de 0.82x0.605 m com 2.00 cm de espessura inclusive lastro de concreto 1:3:6, espessura 6.00 cm. juntas de ripa impermeabilizada de 6x1.2cm.</v>
          </cell>
          <cell r="C583" t="str">
            <v>M2</v>
          </cell>
          <cell r="D583">
            <v>1</v>
          </cell>
          <cell r="E583">
            <v>31.053599999999999</v>
          </cell>
          <cell r="F583">
            <v>31.05</v>
          </cell>
        </row>
        <row r="584">
          <cell r="A584" t="str">
            <v>001.11.00260</v>
          </cell>
          <cell r="B584" t="str">
            <v>Cimentado liso queimado com espessura de 1.50 cm com argamassa de cimento e areia  no traço 1:3, com junta de dilatação de tijolo maciço, formando quadro de 2.00x2.00m na cor preta</v>
          </cell>
          <cell r="C584" t="str">
            <v>M2</v>
          </cell>
          <cell r="D584">
            <v>1</v>
          </cell>
          <cell r="E584">
            <v>14.2102</v>
          </cell>
          <cell r="F584">
            <v>14.21</v>
          </cell>
        </row>
        <row r="585">
          <cell r="A585" t="str">
            <v>001.11.00280</v>
          </cell>
          <cell r="B585" t="str">
            <v>Piso em cimentado alizado, c/ pó xadrez vermelho, esp. 1,5cm</v>
          </cell>
          <cell r="C585" t="str">
            <v>M2</v>
          </cell>
          <cell r="D585">
            <v>1</v>
          </cell>
          <cell r="E585">
            <v>30.117599999999999</v>
          </cell>
          <cell r="F585">
            <v>30.11</v>
          </cell>
        </row>
        <row r="586">
          <cell r="A586" t="str">
            <v>001.11.00300</v>
          </cell>
          <cell r="B586" t="str">
            <v>Revestimento de piso c/tijolo comum recozido colocado a chato assente c/ argamassa mista de cal em pasta e areia média ou grossa s/ peneirar no traço 1:4 c/ 100kg de cimento</v>
          </cell>
          <cell r="C586" t="str">
            <v>M2</v>
          </cell>
          <cell r="D586">
            <v>1</v>
          </cell>
          <cell r="E586">
            <v>18.649999999999999</v>
          </cell>
          <cell r="F586">
            <v>18.649999999999999</v>
          </cell>
        </row>
        <row r="587">
          <cell r="A587" t="str">
            <v>001.11.00310</v>
          </cell>
          <cell r="B587" t="str">
            <v>Revestimento com Piso Cerâmico Esmaltado Dim. Media 30 x 30 cm, PI 02, Assentado Com Argamassa Colante Uso Interno, incl. rejuntamento.</v>
          </cell>
          <cell r="C587" t="str">
            <v>m2</v>
          </cell>
          <cell r="D587">
            <v>1</v>
          </cell>
          <cell r="E587">
            <v>17.735700000000001</v>
          </cell>
          <cell r="F587">
            <v>17.73</v>
          </cell>
        </row>
        <row r="588">
          <cell r="A588" t="str">
            <v>001.11.00311</v>
          </cell>
          <cell r="B588" t="str">
            <v>Revestimento com Piso Cerâmico Esmaltado Dim. Media 30 x 30 cm, PI 03, Assentado Com Argamassa Colante Uso Interno, incl. rejuntamento.</v>
          </cell>
          <cell r="C588" t="str">
            <v>m2</v>
          </cell>
          <cell r="D588">
            <v>1</v>
          </cell>
          <cell r="E588">
            <v>17.735700000000001</v>
          </cell>
          <cell r="F588">
            <v>17.73</v>
          </cell>
        </row>
        <row r="589">
          <cell r="A589" t="str">
            <v>001.11.00312</v>
          </cell>
          <cell r="B589" t="str">
            <v>Revestimento com Piso Cerâmico Esmaltado Dim. Media 30 x 30 cm, PI 04, Assentado Com Argamassa Colante Uso Interno, incl. rejuntamento.</v>
          </cell>
          <cell r="C589" t="str">
            <v>m2</v>
          </cell>
          <cell r="D589">
            <v>1</v>
          </cell>
          <cell r="E589">
            <v>18.835699999999999</v>
          </cell>
          <cell r="F589">
            <v>18.829999999999998</v>
          </cell>
        </row>
        <row r="590">
          <cell r="A590" t="str">
            <v>001.11.00313</v>
          </cell>
          <cell r="B590" t="str">
            <v>Revestimento com Piso Cerâmico Esmaltado Dim. Media 30 x 30 cm, PI 05, Assentado Com Argamassa Colante Uso Interno, incl. rejuntamento.</v>
          </cell>
          <cell r="C590" t="str">
            <v>m2</v>
          </cell>
          <cell r="D590">
            <v>1</v>
          </cell>
          <cell r="E590">
            <v>18.835699999999999</v>
          </cell>
          <cell r="F590">
            <v>18.829999999999998</v>
          </cell>
        </row>
        <row r="591">
          <cell r="A591" t="str">
            <v>001.11.00321</v>
          </cell>
          <cell r="B591" t="str">
            <v>Revestimento de pisos e lajotas cerâmicas 30x30 cm assente c/argamassa de cimento e areia 1:4</v>
          </cell>
          <cell r="C591" t="str">
            <v>M2</v>
          </cell>
          <cell r="D591">
            <v>1</v>
          </cell>
          <cell r="E591">
            <v>22.092600000000001</v>
          </cell>
          <cell r="F591">
            <v>22.09</v>
          </cell>
        </row>
        <row r="592">
          <cell r="A592" t="str">
            <v>001.11.00341</v>
          </cell>
          <cell r="B592" t="str">
            <v>Assentamento de ladrilho hidráulico, assente com argamassa mista de cimento, cal e areia 1:0,5:5</v>
          </cell>
          <cell r="C592" t="str">
            <v>M2</v>
          </cell>
          <cell r="D592">
            <v>1</v>
          </cell>
          <cell r="E592">
            <v>27.361599999999999</v>
          </cell>
          <cell r="F592">
            <v>27.36</v>
          </cell>
        </row>
        <row r="593">
          <cell r="A593" t="str">
            <v>001.11.00361</v>
          </cell>
          <cell r="B593" t="str">
            <v>Revestimento de piso com cerâmica decorada 15x15cm assente com argamass mista de cimento cal e areia no traço 1:0.50:5</v>
          </cell>
          <cell r="C593" t="str">
            <v>M2</v>
          </cell>
          <cell r="D593">
            <v>1</v>
          </cell>
          <cell r="E593">
            <v>30.411100000000001</v>
          </cell>
          <cell r="F593">
            <v>30.41</v>
          </cell>
        </row>
        <row r="594">
          <cell r="A594" t="str">
            <v>001.11.00381</v>
          </cell>
          <cell r="B594" t="str">
            <v>Revestimento de piso  com ceramica decorada 20x20cm assente com argamassa mista de cimento cal e areia no traço 1:0.5:5</v>
          </cell>
          <cell r="C594" t="str">
            <v>M2</v>
          </cell>
          <cell r="D594">
            <v>1</v>
          </cell>
          <cell r="E594">
            <v>30.367100000000001</v>
          </cell>
          <cell r="F594">
            <v>30.36</v>
          </cell>
        </row>
        <row r="595">
          <cell r="A595" t="str">
            <v>001.11.00401</v>
          </cell>
          <cell r="B595" t="str">
            <v>Revestimento de piso com ladrilho cerâmico 20x20 cm empregando pasta de cimento colante</v>
          </cell>
          <cell r="C595" t="str">
            <v>M2</v>
          </cell>
          <cell r="D595">
            <v>1</v>
          </cell>
          <cell r="E595">
            <v>19.284700000000001</v>
          </cell>
          <cell r="F595">
            <v>19.28</v>
          </cell>
        </row>
        <row r="596">
          <cell r="A596" t="str">
            <v>001.11.00421</v>
          </cell>
          <cell r="B596" t="str">
            <v>Revestimento de piso com ceramica decorada 25x25 cm, assente com argamassa mista de cimento, cal e areia, traço 1:0.5:5</v>
          </cell>
          <cell r="C596" t="str">
            <v>M2</v>
          </cell>
          <cell r="D596">
            <v>1</v>
          </cell>
          <cell r="E596">
            <v>30.590299999999999</v>
          </cell>
          <cell r="F596">
            <v>30.59</v>
          </cell>
        </row>
        <row r="597">
          <cell r="A597" t="str">
            <v>001.11.00441</v>
          </cell>
          <cell r="B597" t="str">
            <v>Revestimento de piso com lajota colonial</v>
          </cell>
          <cell r="C597" t="str">
            <v>M2</v>
          </cell>
          <cell r="D597">
            <v>1</v>
          </cell>
          <cell r="E597">
            <v>13.8238</v>
          </cell>
          <cell r="F597">
            <v>13.82</v>
          </cell>
        </row>
        <row r="598">
          <cell r="A598" t="str">
            <v>001.11.00461</v>
          </cell>
          <cell r="B598" t="str">
            <v>Revestimento de piso em granilite fundido no local formando quadros de 2.00 m2 de área ( no máximo) com junta plastica colorida e faixa perimétrica de 30 cm na cor preta fazendo meia cana, aplicação de 2 demãos de resina acrilica</v>
          </cell>
          <cell r="C598" t="str">
            <v>m2</v>
          </cell>
          <cell r="D598">
            <v>1</v>
          </cell>
          <cell r="E598">
            <v>18.3734</v>
          </cell>
          <cell r="F598">
            <v>18.37</v>
          </cell>
        </row>
        <row r="599">
          <cell r="A599" t="str">
            <v>001.11.00481</v>
          </cell>
          <cell r="B599" t="str">
            <v>Assentamento de junta plástica de dilatacao p/pisos de 19 mm</v>
          </cell>
          <cell r="C599" t="str">
            <v>ML</v>
          </cell>
          <cell r="D599">
            <v>1</v>
          </cell>
          <cell r="E599">
            <v>1.6783999999999999</v>
          </cell>
          <cell r="F599">
            <v>1.67</v>
          </cell>
        </row>
        <row r="600">
          <cell r="A600" t="str">
            <v>001.11.00501</v>
          </cell>
          <cell r="B600" t="str">
            <v>Revestimento de pisos c/tacos comuns de madeira fixadas c/cola especial sobre lastro de argamassa de cimento e areia no traço 1:4</v>
          </cell>
          <cell r="C600" t="str">
            <v>M2</v>
          </cell>
          <cell r="D600">
            <v>1</v>
          </cell>
          <cell r="E600">
            <v>34.827199999999998</v>
          </cell>
          <cell r="F600">
            <v>34.82</v>
          </cell>
        </row>
        <row r="601">
          <cell r="A601" t="str">
            <v>001.11.00521</v>
          </cell>
          <cell r="B601" t="str">
            <v>Revestimento de pisos em tacos de peróba 7x21 cm de primeira qualidade assentados c/ argamassa de cimento e areia fina meio peneirada no traço 1:3</v>
          </cell>
          <cell r="C601" t="str">
            <v>M2</v>
          </cell>
          <cell r="D601">
            <v>1</v>
          </cell>
          <cell r="E601">
            <v>28.7788</v>
          </cell>
          <cell r="F601">
            <v>28.77</v>
          </cell>
        </row>
        <row r="602">
          <cell r="A602" t="str">
            <v>001.11.00541</v>
          </cell>
          <cell r="B602" t="str">
            <v>Pisos de mármore nacional 40x40 cm de espessura 2 cm assente c/ argamassa mista 1:4 c/100 kg de cimento</v>
          </cell>
          <cell r="C602" t="str">
            <v>M2</v>
          </cell>
          <cell r="D602">
            <v>1</v>
          </cell>
          <cell r="E602">
            <v>137.87280000000001</v>
          </cell>
          <cell r="F602">
            <v>137.87</v>
          </cell>
        </row>
        <row r="603">
          <cell r="A603" t="str">
            <v>001.11.00561</v>
          </cell>
          <cell r="B603" t="str">
            <v>Assentamento de piso de granito verde ubatuba</v>
          </cell>
          <cell r="C603" t="str">
            <v>M2</v>
          </cell>
          <cell r="D603">
            <v>1</v>
          </cell>
          <cell r="E603">
            <v>104.5234</v>
          </cell>
          <cell r="F603">
            <v>104.52</v>
          </cell>
        </row>
        <row r="604">
          <cell r="A604" t="str">
            <v>001.11.00581</v>
          </cell>
          <cell r="B604" t="str">
            <v>Revestimento de piso em ardosia natural 40x40cm cor preta tipo on com resinex</v>
          </cell>
          <cell r="C604" t="str">
            <v>M2</v>
          </cell>
          <cell r="D604">
            <v>1</v>
          </cell>
          <cell r="E604">
            <v>25.912299999999998</v>
          </cell>
          <cell r="F604">
            <v>25.91</v>
          </cell>
        </row>
        <row r="605">
          <cell r="A605" t="str">
            <v>001.11.00601</v>
          </cell>
          <cell r="B605" t="str">
            <v>Revestimento de paviflex sobre lastro ou laje regularizada, assentado com cola especial de 2.00 mm de espessura</v>
          </cell>
          <cell r="C605" t="str">
            <v>M2</v>
          </cell>
          <cell r="D605">
            <v>1</v>
          </cell>
          <cell r="E605">
            <v>41.598199999999999</v>
          </cell>
          <cell r="F605">
            <v>41.59</v>
          </cell>
        </row>
        <row r="606">
          <cell r="A606" t="str">
            <v>001.11.00621</v>
          </cell>
          <cell r="B606" t="str">
            <v>Revestimento de paviflex sobre lastro ou laje regularizada, assentado com cola especial de 3.20 mm de espessura</v>
          </cell>
          <cell r="C606" t="str">
            <v>M2</v>
          </cell>
          <cell r="D606">
            <v>1</v>
          </cell>
          <cell r="E606">
            <v>60.3932</v>
          </cell>
          <cell r="F606">
            <v>60.39</v>
          </cell>
        </row>
        <row r="607">
          <cell r="A607" t="str">
            <v>001.11.00641</v>
          </cell>
          <cell r="B607" t="str">
            <v>Revestimento de paviflex sobre lastro ou laje regularizada, assentado com cola especial de 1.60 mm de espessura</v>
          </cell>
          <cell r="C607" t="str">
            <v>M2</v>
          </cell>
          <cell r="D607">
            <v>1</v>
          </cell>
          <cell r="E607">
            <v>35.193199999999997</v>
          </cell>
          <cell r="F607">
            <v>35.19</v>
          </cell>
        </row>
        <row r="608">
          <cell r="A608" t="str">
            <v>001.11.00661</v>
          </cell>
          <cell r="B608" t="str">
            <v>Carpete 8mm na cor verde musgo</v>
          </cell>
          <cell r="C608" t="str">
            <v>M2</v>
          </cell>
          <cell r="D608">
            <v>1</v>
          </cell>
          <cell r="E608">
            <v>23</v>
          </cell>
          <cell r="F608">
            <v>23</v>
          </cell>
        </row>
        <row r="609">
          <cell r="A609" t="str">
            <v>001.11.00681</v>
          </cell>
          <cell r="B609" t="str">
            <v>Revestimento da escada (degrau e espelho) c/ ardósia preta tipo on c/ resinex</v>
          </cell>
          <cell r="C609" t="str">
            <v>M2</v>
          </cell>
          <cell r="D609">
            <v>1</v>
          </cell>
          <cell r="E609">
            <v>31.225899999999999</v>
          </cell>
          <cell r="F609">
            <v>31.22</v>
          </cell>
        </row>
        <row r="610">
          <cell r="A610" t="str">
            <v>001.11.00701</v>
          </cell>
          <cell r="B610" t="str">
            <v>Piso de concreto fck=15,0 mpa, armado com tela de aço ca-60 4.2 com malha 15x15 cm - esp.15 cm</v>
          </cell>
          <cell r="C610" t="str">
            <v>M2</v>
          </cell>
          <cell r="D610">
            <v>1</v>
          </cell>
          <cell r="E610">
            <v>41.467300000000002</v>
          </cell>
          <cell r="F610">
            <v>41.46</v>
          </cell>
        </row>
        <row r="611">
          <cell r="A611" t="str">
            <v>001.11.00721</v>
          </cell>
          <cell r="B611" t="str">
            <v>Assentamento de rodapé de cimentado usando argamassa de cimento e areia 1:3 com altura de 10 cm, simples</v>
          </cell>
          <cell r="C611" t="str">
            <v>ML</v>
          </cell>
          <cell r="D611">
            <v>1</v>
          </cell>
          <cell r="E611">
            <v>5.5370999999999997</v>
          </cell>
          <cell r="F611">
            <v>5.53</v>
          </cell>
        </row>
        <row r="612">
          <cell r="A612" t="str">
            <v>001.11.00741</v>
          </cell>
          <cell r="B612" t="str">
            <v>Assentamento de rodapé de cimentado usando argamassa de cimento e areia 1:3 com altura de 10 cm, de cor</v>
          </cell>
          <cell r="C612" t="str">
            <v>ML</v>
          </cell>
          <cell r="D612">
            <v>1</v>
          </cell>
          <cell r="E612">
            <v>6.4656000000000002</v>
          </cell>
          <cell r="F612">
            <v>6.46</v>
          </cell>
        </row>
        <row r="613">
          <cell r="A613" t="str">
            <v>001.11.00761</v>
          </cell>
          <cell r="B613" t="str">
            <v>Assentamento de rodapés para pisos em ceramica 30x30</v>
          </cell>
          <cell r="C613" t="str">
            <v>ML</v>
          </cell>
          <cell r="D613">
            <v>1</v>
          </cell>
          <cell r="E613">
            <v>6.8962000000000003</v>
          </cell>
          <cell r="F613">
            <v>6.89</v>
          </cell>
        </row>
        <row r="614">
          <cell r="A614" t="str">
            <v>001.11.00781</v>
          </cell>
          <cell r="B614" t="str">
            <v>Assentamento de rodapés de de madeira de 10 cm de altura</v>
          </cell>
          <cell r="C614" t="str">
            <v>ML</v>
          </cell>
          <cell r="D614">
            <v>1</v>
          </cell>
          <cell r="E614">
            <v>6.9236000000000004</v>
          </cell>
          <cell r="F614">
            <v>6.92</v>
          </cell>
        </row>
        <row r="615">
          <cell r="A615" t="str">
            <v>001.11.00801</v>
          </cell>
          <cell r="B615" t="str">
            <v>Assentamento de rodapés de de granilite c/10 cm de altura utilizando argamassa mista de cal em pasta e areia média ou grossa s/ peneirar no traço 1:3 c/ 10 kg de cimento</v>
          </cell>
          <cell r="C615" t="str">
            <v>ML</v>
          </cell>
          <cell r="D615">
            <v>1</v>
          </cell>
          <cell r="E615">
            <v>7.4447000000000001</v>
          </cell>
          <cell r="F615">
            <v>7.44</v>
          </cell>
        </row>
        <row r="616">
          <cell r="A616" t="str">
            <v>001.11.00821</v>
          </cell>
          <cell r="B616" t="str">
            <v>Assentamento de mármore c/10 cm de altura e 2.00 cm de espessura</v>
          </cell>
          <cell r="C616" t="str">
            <v>ML</v>
          </cell>
          <cell r="D616">
            <v>1</v>
          </cell>
          <cell r="E616">
            <v>19.663799999999998</v>
          </cell>
          <cell r="F616">
            <v>19.66</v>
          </cell>
        </row>
        <row r="617">
          <cell r="A617" t="str">
            <v>001.11.00841</v>
          </cell>
          <cell r="B617" t="str">
            <v>Assentamento de rodapé de cerâmica empregando pasta de argamassa de cimento colante</v>
          </cell>
          <cell r="C617" t="str">
            <v>ML</v>
          </cell>
          <cell r="D617">
            <v>1</v>
          </cell>
          <cell r="E617">
            <v>2.1598999999999999</v>
          </cell>
          <cell r="F617">
            <v>2.15</v>
          </cell>
        </row>
        <row r="618">
          <cell r="A618" t="str">
            <v>001.11.00861</v>
          </cell>
          <cell r="B618" t="str">
            <v>Assentamento de paviflex c/9 cm de altura assente com cola especial</v>
          </cell>
          <cell r="C618" t="str">
            <v>ML</v>
          </cell>
          <cell r="D618">
            <v>1</v>
          </cell>
          <cell r="E618">
            <v>3.31</v>
          </cell>
          <cell r="F618">
            <v>3.31</v>
          </cell>
        </row>
        <row r="619">
          <cell r="A619" t="str">
            <v>001.11.00881</v>
          </cell>
          <cell r="B619" t="str">
            <v>Cimentado liso queimado ate a altura de 7 cm c/argamassa de cimento e areia no traço 1:3</v>
          </cell>
          <cell r="C619" t="str">
            <v>ML</v>
          </cell>
          <cell r="D619">
            <v>1</v>
          </cell>
          <cell r="E619">
            <v>5.3367000000000004</v>
          </cell>
          <cell r="F619">
            <v>5.33</v>
          </cell>
        </row>
        <row r="620">
          <cell r="A620" t="str">
            <v>001.11.00901</v>
          </cell>
          <cell r="B620" t="str">
            <v>Assentamento de rodapé de madeira de peróba 7x1.5 cm fixados c/tacos de peróba previamente chumbados na alvenaria c/ espaçamento max. de 2.00x2.00 m</v>
          </cell>
          <cell r="C620" t="str">
            <v>ML</v>
          </cell>
          <cell r="D620">
            <v>1</v>
          </cell>
          <cell r="E620">
            <v>22.187100000000001</v>
          </cell>
          <cell r="F620">
            <v>22.18</v>
          </cell>
        </row>
        <row r="621">
          <cell r="A621" t="str">
            <v>001.11.00921</v>
          </cell>
          <cell r="B621" t="str">
            <v>Assentamento de rodapé de ardósia natural</v>
          </cell>
          <cell r="C621" t="str">
            <v>ML</v>
          </cell>
          <cell r="D621">
            <v>1</v>
          </cell>
          <cell r="E621">
            <v>8.0422999999999991</v>
          </cell>
          <cell r="F621">
            <v>8.0399999999999991</v>
          </cell>
        </row>
        <row r="622">
          <cell r="A622" t="str">
            <v>001.11.00941</v>
          </cell>
          <cell r="B622" t="str">
            <v>Assentamento de rodapé de granito na cor verde ubatuba com 7 cm de espessura</v>
          </cell>
          <cell r="C622" t="str">
            <v>ML</v>
          </cell>
          <cell r="D622">
            <v>1</v>
          </cell>
          <cell r="E622">
            <v>19.351800000000001</v>
          </cell>
          <cell r="F622">
            <v>19.350000000000001</v>
          </cell>
        </row>
        <row r="623">
          <cell r="A623" t="str">
            <v>001.11.00961</v>
          </cell>
          <cell r="B623" t="str">
            <v>Assentamento de rodapé de de lajota colonial</v>
          </cell>
          <cell r="C623" t="str">
            <v>ML</v>
          </cell>
          <cell r="D623">
            <v>1</v>
          </cell>
          <cell r="E623">
            <v>8.2182999999999993</v>
          </cell>
          <cell r="F623">
            <v>8.2100000000000009</v>
          </cell>
        </row>
        <row r="624">
          <cell r="A624" t="str">
            <v>001.11.00981</v>
          </cell>
          <cell r="B624" t="str">
            <v>Assentamento de soleiras externas c/ pingadeira ou ressalto penetrando 2.50 cm de c/ lado da alvenaria assentado c/ aragam. de cimento e areia no traço 1:4, de mármore branco marfim 3.00 cm</v>
          </cell>
          <cell r="C624" t="str">
            <v>ML</v>
          </cell>
          <cell r="D624">
            <v>1</v>
          </cell>
          <cell r="E624">
            <v>21.243200000000002</v>
          </cell>
          <cell r="F624">
            <v>21.24</v>
          </cell>
        </row>
        <row r="625">
          <cell r="A625" t="str">
            <v>001.11.01001</v>
          </cell>
          <cell r="B625" t="str">
            <v>Assentamento de soleiras externas c/ pingadeira ou ressalto penetrando 2.50 cm de c/ lado da alvenaria assentado c/ aragam. de cimento e areia no traço 1:4, de granilite</v>
          </cell>
          <cell r="C625" t="str">
            <v>ML</v>
          </cell>
          <cell r="D625">
            <v>1</v>
          </cell>
          <cell r="E625">
            <v>6.6201999999999996</v>
          </cell>
          <cell r="F625">
            <v>6.62</v>
          </cell>
        </row>
        <row r="626">
          <cell r="A626" t="str">
            <v>001.11.01021</v>
          </cell>
          <cell r="B626" t="str">
            <v>Assentamento de soleira interna de 0.15 m de mármore branco marfim 3.00 cmassente c/ argamassa de cimento e areia 1:4 m</v>
          </cell>
          <cell r="C626" t="str">
            <v>ML</v>
          </cell>
          <cell r="D626">
            <v>1</v>
          </cell>
          <cell r="E626">
            <v>20.444099999999999</v>
          </cell>
          <cell r="F626">
            <v>20.440000000000001</v>
          </cell>
        </row>
        <row r="627">
          <cell r="A627" t="str">
            <v>001.11.01041</v>
          </cell>
          <cell r="B627" t="str">
            <v>Assentamento de soleira interna de 0.15 m de granilite  assente c/ argamassa de cimento e areia 1:4 m</v>
          </cell>
          <cell r="C627" t="str">
            <v>ML</v>
          </cell>
          <cell r="D627">
            <v>1</v>
          </cell>
          <cell r="E627">
            <v>7.2201000000000004</v>
          </cell>
          <cell r="F627">
            <v>7.22</v>
          </cell>
        </row>
        <row r="628">
          <cell r="A628" t="str">
            <v>001.11.01061</v>
          </cell>
          <cell r="B628" t="str">
            <v>Assentamento de soleira interna de 0.15 m de ardósia ,assente c/ argamassa de cimento e areia no traço 1:4</v>
          </cell>
          <cell r="C628" t="str">
            <v>ML</v>
          </cell>
          <cell r="D628">
            <v>1</v>
          </cell>
          <cell r="E628">
            <v>11.5098</v>
          </cell>
          <cell r="F628">
            <v>11.5</v>
          </cell>
        </row>
        <row r="629">
          <cell r="A629" t="str">
            <v>001.11.01081</v>
          </cell>
          <cell r="B629" t="str">
            <v>Assentamento de soleira de granito l=0,15m e=2cm</v>
          </cell>
          <cell r="C629" t="str">
            <v>UN</v>
          </cell>
          <cell r="D629">
            <v>1</v>
          </cell>
          <cell r="E629">
            <v>23.568200000000001</v>
          </cell>
          <cell r="F629">
            <v>23.56</v>
          </cell>
        </row>
        <row r="630">
          <cell r="A630" t="str">
            <v>001.11.01101</v>
          </cell>
          <cell r="B630" t="str">
            <v>Assentamento de soleira de granito na cor verde ubatuba l=15 cm</v>
          </cell>
          <cell r="C630" t="str">
            <v>ML</v>
          </cell>
          <cell r="D630">
            <v>1</v>
          </cell>
          <cell r="E630">
            <v>40.668199999999999</v>
          </cell>
          <cell r="F630">
            <v>40.659999999999997</v>
          </cell>
        </row>
        <row r="631">
          <cell r="A631" t="str">
            <v>001.11.01121</v>
          </cell>
          <cell r="B631" t="str">
            <v>Assentamento de peitoril de mármore branco espessura 3.00 cm, assente com argamassa de cimento e areia traço 1:4</v>
          </cell>
          <cell r="C631" t="str">
            <v>ML</v>
          </cell>
          <cell r="D631">
            <v>1</v>
          </cell>
          <cell r="E631">
            <v>17.955200000000001</v>
          </cell>
          <cell r="F631">
            <v>17.95</v>
          </cell>
        </row>
        <row r="632">
          <cell r="A632" t="str">
            <v>001.11.01141</v>
          </cell>
          <cell r="B632" t="str">
            <v>Assentamento de peitoril de granilite espessura 2.50 cm, assente com argamassa de cimento e areia traço 1:4</v>
          </cell>
          <cell r="C632" t="str">
            <v>ML</v>
          </cell>
          <cell r="D632">
            <v>1</v>
          </cell>
          <cell r="E632">
            <v>8.5762</v>
          </cell>
          <cell r="F632">
            <v>8.57</v>
          </cell>
        </row>
        <row r="633">
          <cell r="A633" t="str">
            <v>001.11.01161</v>
          </cell>
          <cell r="B633" t="str">
            <v>Assentamento de peitoril de ardósia polida  espessura 3.00 cm, assente com argamassa de cimento e areia traço 1:4</v>
          </cell>
          <cell r="C633" t="str">
            <v>M2</v>
          </cell>
          <cell r="D633">
            <v>1</v>
          </cell>
          <cell r="E633">
            <v>14.318</v>
          </cell>
          <cell r="F633">
            <v>14.31</v>
          </cell>
        </row>
        <row r="634">
          <cell r="A634" t="str">
            <v>001.11.01181</v>
          </cell>
          <cell r="B634" t="str">
            <v>Assentamento de peitoril interno de mármore branco espessura 2.00 cm, assentes com argamassa de cimento e areia 1:4</v>
          </cell>
          <cell r="C634" t="str">
            <v>ML</v>
          </cell>
          <cell r="D634">
            <v>1</v>
          </cell>
          <cell r="E634">
            <v>18.9711</v>
          </cell>
          <cell r="F634">
            <v>18.97</v>
          </cell>
        </row>
        <row r="635">
          <cell r="A635" t="str">
            <v>001.11.01201</v>
          </cell>
          <cell r="B635" t="str">
            <v>Assentamento de peitoril interno de granilite espessura 2.50 cm, assentes com argamassa de cimento e areia 1:4</v>
          </cell>
          <cell r="C635" t="str">
            <v>ML</v>
          </cell>
          <cell r="D635">
            <v>1</v>
          </cell>
          <cell r="E635">
            <v>5.8211000000000004</v>
          </cell>
          <cell r="F635">
            <v>5.82</v>
          </cell>
        </row>
        <row r="636">
          <cell r="A636" t="str">
            <v>001.12</v>
          </cell>
          <cell r="B636" t="str">
            <v>FORROS</v>
          </cell>
          <cell r="E636">
            <v>568.65700000000004</v>
          </cell>
        </row>
        <row r="637">
          <cell r="A637" t="str">
            <v>001.12.00020</v>
          </cell>
          <cell r="B637" t="str">
            <v>Forro de tábuas de cedrinho 10.00x1.00 cm aplicados em sarrafos 10x2.5 cm espacados de 50x50 cm</v>
          </cell>
          <cell r="C637" t="str">
            <v>M2</v>
          </cell>
          <cell r="D637">
            <v>1</v>
          </cell>
          <cell r="E637">
            <v>28.236599999999999</v>
          </cell>
          <cell r="F637">
            <v>28.23</v>
          </cell>
        </row>
        <row r="638">
          <cell r="A638" t="str">
            <v>001.12.00040</v>
          </cell>
          <cell r="B638" t="str">
            <v>Forro de tábuas de cedrinho 10.00x1.00 cm aplicados em caibros de 5x6 cm espaçados de 50x50 cm</v>
          </cell>
          <cell r="C638" t="str">
            <v>M2</v>
          </cell>
          <cell r="D638">
            <v>1</v>
          </cell>
          <cell r="E638">
            <v>28.808599999999998</v>
          </cell>
          <cell r="F638">
            <v>28.8</v>
          </cell>
        </row>
        <row r="639">
          <cell r="A639" t="str">
            <v>001.12.00060</v>
          </cell>
          <cell r="B639" t="str">
            <v>Forro de tábua de mogno ou cerejeira de 10.00x1.00 cm aplicado em sarrafo de 10x2.5 cm espaçados de 50x50 cm</v>
          </cell>
          <cell r="C639" t="str">
            <v>M2</v>
          </cell>
          <cell r="D639">
            <v>1</v>
          </cell>
          <cell r="E639">
            <v>31.756599999999999</v>
          </cell>
          <cell r="F639">
            <v>31.75</v>
          </cell>
        </row>
        <row r="640">
          <cell r="A640" t="str">
            <v>001.12.00080</v>
          </cell>
          <cell r="B640" t="str">
            <v>Forro de tábua de mogno ou cerejeira de 10.00x1.00 cm aplicado em caibro de 5x6 cm espacados de 50x50 cm</v>
          </cell>
          <cell r="C640" t="str">
            <v>M2</v>
          </cell>
          <cell r="D640">
            <v>1</v>
          </cell>
          <cell r="E640">
            <v>32.328600000000002</v>
          </cell>
          <cell r="F640">
            <v>32.32</v>
          </cell>
        </row>
        <row r="641">
          <cell r="A641" t="str">
            <v>001.12.00100</v>
          </cell>
          <cell r="B641" t="str">
            <v>Cimalha de cedrinho</v>
          </cell>
          <cell r="C641" t="str">
            <v>ML</v>
          </cell>
          <cell r="D641">
            <v>1</v>
          </cell>
          <cell r="E641">
            <v>2.218</v>
          </cell>
          <cell r="F641">
            <v>2.21</v>
          </cell>
        </row>
        <row r="642">
          <cell r="A642" t="str">
            <v>001.12.00120</v>
          </cell>
          <cell r="B642" t="str">
            <v>Cimalha de mogno ou cerejeira</v>
          </cell>
          <cell r="C642" t="str">
            <v>ML</v>
          </cell>
          <cell r="D642">
            <v>1</v>
          </cell>
          <cell r="E642">
            <v>12.888</v>
          </cell>
          <cell r="F642">
            <v>12.88</v>
          </cell>
        </row>
        <row r="643">
          <cell r="A643" t="str">
            <v>001.12.00140</v>
          </cell>
          <cell r="B643" t="str">
            <v>Forro de gesso 60x60 cm liso fixado por meio de arame diretamente na estrutura</v>
          </cell>
          <cell r="C643" t="str">
            <v>m2</v>
          </cell>
          <cell r="D643">
            <v>1</v>
          </cell>
          <cell r="E643">
            <v>17.4818</v>
          </cell>
          <cell r="F643">
            <v>17.48</v>
          </cell>
        </row>
        <row r="644">
          <cell r="A644" t="str">
            <v>001.12.00160</v>
          </cell>
          <cell r="B644" t="str">
            <v>Fornecimento e Instalação de Moldura em Gesso h=7 cm</v>
          </cell>
          <cell r="C644" t="str">
            <v>m</v>
          </cell>
          <cell r="D644">
            <v>1</v>
          </cell>
          <cell r="E644">
            <v>7</v>
          </cell>
          <cell r="F644">
            <v>7</v>
          </cell>
        </row>
        <row r="645">
          <cell r="A645" t="str">
            <v>001.12.00180</v>
          </cell>
          <cell r="B645" t="str">
            <v>Sanca de gesso l=1,20 m</v>
          </cell>
          <cell r="C645" t="str">
            <v>ML</v>
          </cell>
          <cell r="D645">
            <v>1</v>
          </cell>
          <cell r="E645">
            <v>25</v>
          </cell>
          <cell r="F645">
            <v>25</v>
          </cell>
        </row>
        <row r="646">
          <cell r="A646" t="str">
            <v>001.12.00200</v>
          </cell>
          <cell r="B646" t="str">
            <v>Sanca de gesso l=0,30m</v>
          </cell>
          <cell r="C646" t="str">
            <v>ML</v>
          </cell>
          <cell r="D646">
            <v>1</v>
          </cell>
          <cell r="E646">
            <v>9</v>
          </cell>
          <cell r="F646">
            <v>9</v>
          </cell>
        </row>
        <row r="647">
          <cell r="A647" t="str">
            <v>001.12.00220</v>
          </cell>
          <cell r="B647" t="str">
            <v>Forro tipo pacote</v>
          </cell>
          <cell r="C647" t="str">
            <v>M2</v>
          </cell>
          <cell r="D647">
            <v>1</v>
          </cell>
          <cell r="E647">
            <v>46</v>
          </cell>
          <cell r="F647">
            <v>46</v>
          </cell>
        </row>
        <row r="648">
          <cell r="A648" t="str">
            <v>001.12.00240</v>
          </cell>
          <cell r="B648" t="str">
            <v>Forro luxalon</v>
          </cell>
          <cell r="C648" t="str">
            <v>M2</v>
          </cell>
          <cell r="D648">
            <v>1</v>
          </cell>
          <cell r="E648">
            <v>108</v>
          </cell>
          <cell r="F648">
            <v>108</v>
          </cell>
        </row>
        <row r="649">
          <cell r="A649" t="str">
            <v>001.12.00260</v>
          </cell>
          <cell r="B649" t="str">
            <v>Forro eucavid</v>
          </cell>
          <cell r="C649" t="str">
            <v>M2</v>
          </cell>
          <cell r="D649">
            <v>1</v>
          </cell>
          <cell r="E649">
            <v>46</v>
          </cell>
          <cell r="F649">
            <v>46</v>
          </cell>
        </row>
        <row r="650">
          <cell r="A650" t="str">
            <v>001.12.00280</v>
          </cell>
          <cell r="B650" t="str">
            <v>Forro paraline, fixado em estrutura metálica</v>
          </cell>
          <cell r="C650" t="str">
            <v>M2</v>
          </cell>
          <cell r="D650">
            <v>1</v>
          </cell>
          <cell r="E650">
            <v>97.8</v>
          </cell>
          <cell r="F650">
            <v>97.8</v>
          </cell>
        </row>
        <row r="651">
          <cell r="A651" t="str">
            <v>001.12.00300</v>
          </cell>
          <cell r="B651" t="str">
            <v>Forro de telha galvanizada fixado em estrutura metálica</v>
          </cell>
          <cell r="C651" t="str">
            <v>M2</v>
          </cell>
          <cell r="D651">
            <v>1</v>
          </cell>
          <cell r="E651">
            <v>23.029900000000001</v>
          </cell>
          <cell r="F651">
            <v>23.02</v>
          </cell>
        </row>
        <row r="652">
          <cell r="A652" t="str">
            <v>001.12.00320</v>
          </cell>
          <cell r="B652" t="str">
            <v>Fornecimento e Instalação de Forro de pvc branco 200 mm, incl. estrutura para fixação em metalon galvanizado e rodaforro</v>
          </cell>
          <cell r="C652" t="str">
            <v>m2</v>
          </cell>
          <cell r="D652">
            <v>1</v>
          </cell>
          <cell r="E652">
            <v>31</v>
          </cell>
          <cell r="F652">
            <v>31</v>
          </cell>
        </row>
        <row r="653">
          <cell r="A653" t="str">
            <v>001.12.00340</v>
          </cell>
          <cell r="B653" t="str">
            <v>Roda-forro de pvc branco</v>
          </cell>
          <cell r="C653" t="str">
            <v>ML</v>
          </cell>
          <cell r="D653">
            <v>1</v>
          </cell>
          <cell r="E653">
            <v>2.7</v>
          </cell>
          <cell r="F653">
            <v>2.7</v>
          </cell>
        </row>
        <row r="654">
          <cell r="A654" t="str">
            <v>001.12.00360</v>
          </cell>
          <cell r="B654" t="str">
            <v>Substituição de tábuas p/forro de cedrinho</v>
          </cell>
          <cell r="C654" t="str">
            <v>M2</v>
          </cell>
          <cell r="D654">
            <v>1</v>
          </cell>
          <cell r="E654">
            <v>18.1892</v>
          </cell>
          <cell r="F654">
            <v>18.18</v>
          </cell>
        </row>
        <row r="655">
          <cell r="A655" t="str">
            <v>001.12.00380</v>
          </cell>
          <cell r="B655" t="str">
            <v>Repregamento de forro de madeira</v>
          </cell>
          <cell r="C655" t="str">
            <v>M2</v>
          </cell>
          <cell r="D655">
            <v>1</v>
          </cell>
          <cell r="E655">
            <v>1.2197</v>
          </cell>
          <cell r="F655">
            <v>1.21</v>
          </cell>
        </row>
        <row r="656">
          <cell r="A656" t="str">
            <v>001.13</v>
          </cell>
          <cell r="B656" t="str">
            <v>VIDROS</v>
          </cell>
          <cell r="E656">
            <v>1001.52</v>
          </cell>
        </row>
        <row r="657">
          <cell r="A657" t="str">
            <v>001.13.00020</v>
          </cell>
          <cell r="B657" t="str">
            <v>Vidro liso espessura 3.00 mm</v>
          </cell>
          <cell r="C657" t="str">
            <v>M2</v>
          </cell>
          <cell r="D657">
            <v>1</v>
          </cell>
          <cell r="E657">
            <v>43.47</v>
          </cell>
          <cell r="F657">
            <v>43.47</v>
          </cell>
        </row>
        <row r="658">
          <cell r="A658" t="str">
            <v>001.13.00040</v>
          </cell>
          <cell r="B658" t="str">
            <v>Vidro liso espessura 4.00 mm</v>
          </cell>
          <cell r="C658" t="str">
            <v>M2</v>
          </cell>
          <cell r="D658">
            <v>1</v>
          </cell>
          <cell r="E658">
            <v>60.53</v>
          </cell>
          <cell r="F658">
            <v>60.53</v>
          </cell>
        </row>
        <row r="659">
          <cell r="A659" t="str">
            <v>001.13.00060</v>
          </cell>
          <cell r="B659" t="str">
            <v>Vidro liso espessura 5.00 mm</v>
          </cell>
          <cell r="C659" t="str">
            <v>M2</v>
          </cell>
          <cell r="D659">
            <v>1</v>
          </cell>
          <cell r="E659">
            <v>76</v>
          </cell>
          <cell r="F659">
            <v>76</v>
          </cell>
        </row>
        <row r="660">
          <cell r="A660" t="str">
            <v>001.13.00080</v>
          </cell>
          <cell r="B660" t="str">
            <v>Vidro liso espessura 6.00 mm</v>
          </cell>
          <cell r="C660" t="str">
            <v>M2</v>
          </cell>
          <cell r="D660">
            <v>1</v>
          </cell>
          <cell r="E660">
            <v>91.8</v>
          </cell>
          <cell r="F660">
            <v>91.8</v>
          </cell>
        </row>
        <row r="661">
          <cell r="A661" t="str">
            <v>001.13.00100</v>
          </cell>
          <cell r="B661" t="str">
            <v>Vidro martelado espessura 3.00 mm</v>
          </cell>
          <cell r="C661" t="str">
            <v>M2</v>
          </cell>
          <cell r="D661">
            <v>1</v>
          </cell>
          <cell r="E661">
            <v>45.36</v>
          </cell>
          <cell r="F661">
            <v>45.36</v>
          </cell>
        </row>
        <row r="662">
          <cell r="A662" t="str">
            <v>001.13.00120</v>
          </cell>
          <cell r="B662" t="str">
            <v>Vidro canelado comum espessura 4.00 mm</v>
          </cell>
          <cell r="C662" t="str">
            <v>M2</v>
          </cell>
          <cell r="D662">
            <v>1</v>
          </cell>
          <cell r="E662">
            <v>45.36</v>
          </cell>
          <cell r="F662">
            <v>45.36</v>
          </cell>
        </row>
        <row r="663">
          <cell r="A663" t="str">
            <v>001.13.00140</v>
          </cell>
          <cell r="B663" t="str">
            <v>Vidro fumê espessura 4.00 mm</v>
          </cell>
          <cell r="C663" t="str">
            <v>M2</v>
          </cell>
          <cell r="D663">
            <v>1</v>
          </cell>
          <cell r="E663">
            <v>88.2</v>
          </cell>
          <cell r="F663">
            <v>88.2</v>
          </cell>
        </row>
        <row r="664">
          <cell r="A664" t="str">
            <v>001.13.00160</v>
          </cell>
          <cell r="B664" t="str">
            <v>Vidro fumê espessura 5.00 mm</v>
          </cell>
          <cell r="C664" t="str">
            <v>M2</v>
          </cell>
          <cell r="D664">
            <v>1</v>
          </cell>
          <cell r="E664">
            <v>108</v>
          </cell>
          <cell r="F664">
            <v>108</v>
          </cell>
        </row>
        <row r="665">
          <cell r="A665" t="str">
            <v>001.13.00180</v>
          </cell>
          <cell r="B665" t="str">
            <v>Vidro fumê espessura 10.00 mm</v>
          </cell>
          <cell r="C665" t="str">
            <v>M2</v>
          </cell>
          <cell r="D665">
            <v>1</v>
          </cell>
          <cell r="E665">
            <v>210.6</v>
          </cell>
          <cell r="F665">
            <v>210.6</v>
          </cell>
        </row>
        <row r="666">
          <cell r="A666" t="str">
            <v>001.13.00200</v>
          </cell>
          <cell r="B666" t="str">
            <v>Vidro temperado espessura 10 mm ( fumê )</v>
          </cell>
          <cell r="C666" t="str">
            <v>M2</v>
          </cell>
          <cell r="D666">
            <v>1</v>
          </cell>
          <cell r="E666">
            <v>232.2</v>
          </cell>
          <cell r="F666">
            <v>232.2</v>
          </cell>
        </row>
        <row r="667">
          <cell r="A667" t="str">
            <v>001.14</v>
          </cell>
          <cell r="B667" t="str">
            <v>PINTURA</v>
          </cell>
          <cell r="E667">
            <v>592.97050000000002</v>
          </cell>
        </row>
        <row r="668">
          <cell r="A668" t="str">
            <v>001.14.00020</v>
          </cell>
          <cell r="B668" t="str">
            <v>Caiação em paredes e tetos à 03 demãos, externa</v>
          </cell>
          <cell r="C668" t="str">
            <v>M2</v>
          </cell>
          <cell r="D668">
            <v>1</v>
          </cell>
          <cell r="E668">
            <v>2.0295999999999998</v>
          </cell>
          <cell r="F668">
            <v>2.02</v>
          </cell>
        </row>
        <row r="669">
          <cell r="A669" t="str">
            <v>001.14.00040</v>
          </cell>
          <cell r="B669" t="str">
            <v>Caiação em paredes e tetos à 03 demãos, interna</v>
          </cell>
          <cell r="C669" t="str">
            <v>M2</v>
          </cell>
          <cell r="D669">
            <v>1</v>
          </cell>
          <cell r="E669">
            <v>2.0295999999999998</v>
          </cell>
          <cell r="F669">
            <v>2.02</v>
          </cell>
        </row>
        <row r="670">
          <cell r="A670" t="str">
            <v>001.14.00060</v>
          </cell>
          <cell r="B670" t="str">
            <v>Pintura látex pva em superfície rebocada executada como segue: limpeza e lixamento preliminar , uma demão de líquido impermeabilizante, duas demãos de massa corrida pva (se for o caso) e duas demãos de tinta de acabamento</v>
          </cell>
          <cell r="C670" t="str">
            <v>M2</v>
          </cell>
          <cell r="D670">
            <v>1</v>
          </cell>
          <cell r="E670">
            <v>7.5488999999999997</v>
          </cell>
          <cell r="F670">
            <v>7.54</v>
          </cell>
        </row>
        <row r="671">
          <cell r="A671" t="str">
            <v>001.14.00080</v>
          </cell>
          <cell r="B671" t="str">
            <v>Pintura látex pva em superfície rebocada executada como segue: limpeza e lixamento preliminar , uma demão de líquido impermeabilizante, sem massa corrida pva  e duas demãos de tinta de acabamento</v>
          </cell>
          <cell r="C671" t="str">
            <v>M2</v>
          </cell>
          <cell r="D671">
            <v>1</v>
          </cell>
          <cell r="E671">
            <v>5.1978999999999997</v>
          </cell>
          <cell r="F671">
            <v>5.19</v>
          </cell>
        </row>
        <row r="672">
          <cell r="A672" t="str">
            <v>001.14.00100</v>
          </cell>
          <cell r="B672" t="str">
            <v>Pintura com látex acrílico em superfície  rebocada executada como segue: limpeza e lixamento preliminar , uma demão de selador acrílico, duas demãos de massa acrílica (se for o caso) e duas demãos de tinta de acabamento c/ massa acrilica</v>
          </cell>
          <cell r="C672" t="str">
            <v>M2</v>
          </cell>
          <cell r="D672">
            <v>1</v>
          </cell>
          <cell r="E672">
            <v>8.0602</v>
          </cell>
          <cell r="F672">
            <v>8.06</v>
          </cell>
        </row>
        <row r="673">
          <cell r="A673" t="str">
            <v>001.14.00120</v>
          </cell>
          <cell r="B673" t="str">
            <v>Pintura com látex acrílico em superfície  rebocada executada como segue: limpeza e lixamento preliminar , uma demão de selador acrílico, duas demãos de massa acrílica  e duas demãos de tinta de acabamento s/ massa acrilica</v>
          </cell>
          <cell r="C673" t="str">
            <v>m2</v>
          </cell>
          <cell r="D673">
            <v>1</v>
          </cell>
          <cell r="E673">
            <v>5.0857999999999999</v>
          </cell>
          <cell r="F673">
            <v>5.08</v>
          </cell>
        </row>
        <row r="674">
          <cell r="A674" t="str">
            <v>001.14.00140</v>
          </cell>
          <cell r="B674" t="str">
            <v>Pintura de paredes com textura acrílica inclusive selador acrílico</v>
          </cell>
          <cell r="C674" t="str">
            <v>m2</v>
          </cell>
          <cell r="D674">
            <v>1</v>
          </cell>
          <cell r="E674">
            <v>5.7626999999999997</v>
          </cell>
          <cell r="F674">
            <v>5.76</v>
          </cell>
        </row>
        <row r="675">
          <cell r="A675" t="str">
            <v>001.14.00160</v>
          </cell>
          <cell r="B675" t="str">
            <v>Pintura de telhas de fibrocimento com látex acrílico, duas demãos</v>
          </cell>
          <cell r="C675" t="str">
            <v>M2</v>
          </cell>
          <cell r="D675">
            <v>1</v>
          </cell>
          <cell r="E675">
            <v>5.8128000000000002</v>
          </cell>
          <cell r="F675">
            <v>5.81</v>
          </cell>
        </row>
        <row r="676">
          <cell r="A676" t="str">
            <v>001.14.00180</v>
          </cell>
          <cell r="B676" t="str">
            <v>Pintura em esquadria de ferro inclusive lixamento uma demão de zarcão, correções de imperfeições e 02 demãos de tinta base de grafite</v>
          </cell>
          <cell r="C676" t="str">
            <v>M2</v>
          </cell>
          <cell r="D676">
            <v>1</v>
          </cell>
          <cell r="E676">
            <v>11.4672</v>
          </cell>
          <cell r="F676">
            <v>11.46</v>
          </cell>
        </row>
        <row r="677">
          <cell r="A677" t="str">
            <v>001.14.00200</v>
          </cell>
          <cell r="B677" t="str">
            <v>Pintura em esquadria de ferro inclusive lixamento uma demão de zarcão, correções de imperfeições e 02 demãos de tinta base de esmalte</v>
          </cell>
          <cell r="C677" t="str">
            <v>M2</v>
          </cell>
          <cell r="D677">
            <v>1</v>
          </cell>
          <cell r="E677">
            <v>11.155200000000001</v>
          </cell>
          <cell r="F677">
            <v>11.15</v>
          </cell>
        </row>
        <row r="678">
          <cell r="A678" t="str">
            <v>001.14.00220</v>
          </cell>
          <cell r="B678" t="str">
            <v>Pintura em esquadria de ferro inclusive lixamento uma demão de zarcão, correções de imperfeições e 02 demãos de tinta base de alimínio</v>
          </cell>
          <cell r="C678" t="str">
            <v>M2</v>
          </cell>
          <cell r="D678">
            <v>1</v>
          </cell>
          <cell r="E678">
            <v>11.155200000000001</v>
          </cell>
          <cell r="F678">
            <v>11.15</v>
          </cell>
        </row>
        <row r="679">
          <cell r="A679" t="str">
            <v>001.14.00240</v>
          </cell>
          <cell r="B679" t="str">
            <v>Pintura em esquadria de ferro inclusive lixamento uma demão de zarcão, correções de imperfeições e 02 demãos de tinta base de óleo</v>
          </cell>
          <cell r="C679" t="str">
            <v>M2</v>
          </cell>
          <cell r="D679">
            <v>1</v>
          </cell>
          <cell r="E679">
            <v>11.155200000000001</v>
          </cell>
          <cell r="F679">
            <v>11.15</v>
          </cell>
        </row>
        <row r="680">
          <cell r="A680" t="str">
            <v>001.14.00260</v>
          </cell>
          <cell r="B680" t="str">
            <v>Pintura a esmalte em esquadrias de madeira com massa corrida</v>
          </cell>
          <cell r="C680" t="str">
            <v>M2</v>
          </cell>
          <cell r="D680">
            <v>1</v>
          </cell>
          <cell r="E680">
            <v>12.138299999999999</v>
          </cell>
          <cell r="F680">
            <v>12.13</v>
          </cell>
        </row>
        <row r="681">
          <cell r="A681" t="str">
            <v>001.14.00280</v>
          </cell>
          <cell r="B681" t="str">
            <v>Pintura a esmalte em esquadria de madeira sem massa corrida aplicada a 2 ou 3 demãos após os lixamentos preliminares</v>
          </cell>
          <cell r="C681" t="str">
            <v>M2</v>
          </cell>
          <cell r="D681">
            <v>1</v>
          </cell>
          <cell r="E681">
            <v>8.1234000000000002</v>
          </cell>
          <cell r="F681">
            <v>8.1199999999999992</v>
          </cell>
        </row>
        <row r="682">
          <cell r="A682" t="str">
            <v>001.14.00300</v>
          </cell>
          <cell r="B682" t="str">
            <v>Pintura a esmalte com massa corrida em rodpés de madeira à 3 demãos aos após lixamento preliminar</v>
          </cell>
          <cell r="C682" t="str">
            <v>ML</v>
          </cell>
          <cell r="D682">
            <v>1</v>
          </cell>
          <cell r="E682">
            <v>2.4647999999999999</v>
          </cell>
          <cell r="F682">
            <v>2.46</v>
          </cell>
        </row>
        <row r="683">
          <cell r="A683" t="str">
            <v>001.14.00320</v>
          </cell>
          <cell r="B683" t="str">
            <v>Pintura à esmalte em forro de madeira à duas demãos em superfície lixada aparelhada e amassada</v>
          </cell>
          <cell r="C683" t="str">
            <v>M2</v>
          </cell>
          <cell r="D683">
            <v>1</v>
          </cell>
          <cell r="E683">
            <v>11.679399999999999</v>
          </cell>
          <cell r="F683">
            <v>11.67</v>
          </cell>
        </row>
        <row r="684">
          <cell r="A684" t="str">
            <v>001.14.00340</v>
          </cell>
          <cell r="B684" t="str">
            <v>Pintura em estrutura metálica com grafite incl. limpeza com escova de aço e duas demãos de zarcão</v>
          </cell>
          <cell r="C684" t="str">
            <v>M2</v>
          </cell>
          <cell r="D684">
            <v>1</v>
          </cell>
          <cell r="E684">
            <v>5.3582000000000001</v>
          </cell>
          <cell r="F684">
            <v>5.35</v>
          </cell>
        </row>
        <row r="685">
          <cell r="A685" t="str">
            <v>001.14.00360</v>
          </cell>
          <cell r="B685" t="str">
            <v>Pintura em estrutura metálica com alumínio incl. limpeza com escova de aço e duas demãos de zarcão</v>
          </cell>
          <cell r="C685" t="str">
            <v>M2</v>
          </cell>
          <cell r="D685">
            <v>1</v>
          </cell>
          <cell r="E685">
            <v>5.3582000000000001</v>
          </cell>
          <cell r="F685">
            <v>5.35</v>
          </cell>
        </row>
        <row r="686">
          <cell r="A686" t="str">
            <v>001.14.00380</v>
          </cell>
          <cell r="B686" t="str">
            <v>Pintura em estrutura metálica com esmalte incl. limpeza com escova de aço e duas demãos de zarcão</v>
          </cell>
          <cell r="C686" t="str">
            <v>M2</v>
          </cell>
          <cell r="D686">
            <v>1</v>
          </cell>
          <cell r="E686">
            <v>5.3582000000000001</v>
          </cell>
          <cell r="F686">
            <v>5.35</v>
          </cell>
        </row>
        <row r="687">
          <cell r="A687" t="str">
            <v>001.14.00400</v>
          </cell>
          <cell r="B687" t="str">
            <v>Pintura em cobertura metálica zincada inclusive limpeza das superfícies (interna e externa) na face interna.uma demão de tinta base (cromato de zinco) e duas demãos de tinta de acabamento de base sintética,</v>
          </cell>
          <cell r="C687" t="str">
            <v>M2</v>
          </cell>
          <cell r="D687">
            <v>1</v>
          </cell>
          <cell r="E687">
            <v>6.5895000000000001</v>
          </cell>
          <cell r="F687">
            <v>6.58</v>
          </cell>
        </row>
        <row r="688">
          <cell r="A688" t="str">
            <v>001.14.00420</v>
          </cell>
          <cell r="B688" t="str">
            <v>Pintura em cobertura metálica zincada inclusive limpeza das superfícies (interna e externa) na face externa aplicação de emulsão asfáltica a frio na espessura aproximadamente de 1.00 mm, uma demão de acabamento com tinta base de asfalto</v>
          </cell>
          <cell r="C688" t="str">
            <v>M2</v>
          </cell>
          <cell r="D688">
            <v>1</v>
          </cell>
          <cell r="E688">
            <v>13.938700000000001</v>
          </cell>
          <cell r="F688">
            <v>13.93</v>
          </cell>
        </row>
        <row r="689">
          <cell r="A689" t="str">
            <v>001.14.00440</v>
          </cell>
          <cell r="B689" t="str">
            <v>Pintura dos portões de ferro c/ fundo anti-corrosivo e esmalte sintético semi-brilho cores normais, marca renner</v>
          </cell>
          <cell r="C689" t="str">
            <v>M2</v>
          </cell>
          <cell r="D689">
            <v>1</v>
          </cell>
          <cell r="E689">
            <v>11.155200000000001</v>
          </cell>
          <cell r="F689">
            <v>11.15</v>
          </cell>
        </row>
        <row r="690">
          <cell r="A690" t="str">
            <v>001.14.00460</v>
          </cell>
          <cell r="B690" t="str">
            <v>Pintura em tubulações com esmalte sintético, inclusive lixamento e uma demão de zarcão</v>
          </cell>
          <cell r="C690" t="str">
            <v>M2</v>
          </cell>
          <cell r="D690">
            <v>1</v>
          </cell>
          <cell r="E690">
            <v>10.599</v>
          </cell>
          <cell r="F690">
            <v>10.59</v>
          </cell>
        </row>
        <row r="691">
          <cell r="A691" t="str">
            <v>001.14.00480</v>
          </cell>
          <cell r="B691" t="str">
            <v>Pintura sobre calhas e condutores a duas demãos de tinta sintética (esmalte sobre tinta antiferruginosa na face aparente a face interna será tratada c/1 demão de produto betuminoso</v>
          </cell>
          <cell r="C691" t="str">
            <v>M2</v>
          </cell>
          <cell r="D691">
            <v>1</v>
          </cell>
          <cell r="E691">
            <v>3.5421</v>
          </cell>
          <cell r="F691">
            <v>3.54</v>
          </cell>
        </row>
        <row r="692">
          <cell r="A692" t="str">
            <v>001.14.00500</v>
          </cell>
          <cell r="B692" t="str">
            <v>Pintura em paredes internas com esmalte incl 02 demaos de massa corrida pva</v>
          </cell>
          <cell r="C692" t="str">
            <v>m2</v>
          </cell>
          <cell r="D692">
            <v>1</v>
          </cell>
          <cell r="E692">
            <v>8.9776000000000007</v>
          </cell>
          <cell r="F692">
            <v>8.9700000000000006</v>
          </cell>
        </row>
        <row r="693">
          <cell r="A693" t="str">
            <v>001.14.00520</v>
          </cell>
          <cell r="B693" t="str">
            <v>Pintura em paredes internas com esmalte e com retoque de  massa corrida</v>
          </cell>
          <cell r="C693" t="str">
            <v>m2</v>
          </cell>
          <cell r="D693">
            <v>1</v>
          </cell>
          <cell r="E693">
            <v>6.5467000000000004</v>
          </cell>
          <cell r="F693">
            <v>6.54</v>
          </cell>
        </row>
        <row r="694">
          <cell r="A694" t="str">
            <v>001.14.00540</v>
          </cell>
          <cell r="B694" t="str">
            <v>Pintura interan a óleo em paredes com massa corrida executada da seguinte forma: lixamento preliminar a seco com lixa n.1 e limpeza do pó resultante, aparelhamento com 01 demão de líquido base (impermeabilizante) aplicado a trincha ou pincel</v>
          </cell>
          <cell r="C694" t="str">
            <v>M2</v>
          </cell>
          <cell r="D694">
            <v>1</v>
          </cell>
          <cell r="E694">
            <v>12.288600000000001</v>
          </cell>
          <cell r="F694">
            <v>12.28</v>
          </cell>
        </row>
        <row r="695">
          <cell r="A695" t="str">
            <v>001.14.00560</v>
          </cell>
          <cell r="B695" t="str">
            <v>Pintura à óleo em paredes internas, duas demãos, sem massa corrida executada da seguinte forma: lixamento preliminar a seco com lixa n.1 e limpeza do pó resultante - aparelhamento 01 demão com líquidobase (impermeabilizante) - 02 ou 03 demãos</v>
          </cell>
          <cell r="C695" t="str">
            <v>M2</v>
          </cell>
          <cell r="D695">
            <v>1</v>
          </cell>
          <cell r="E695">
            <v>6.5467000000000004</v>
          </cell>
          <cell r="F695">
            <v>6.54</v>
          </cell>
        </row>
        <row r="696">
          <cell r="A696" t="str">
            <v>001.14.00580</v>
          </cell>
          <cell r="B696" t="str">
            <v>Pintura a óleo em esquadrias de madeira c/massa corrida</v>
          </cell>
          <cell r="C696" t="str">
            <v>M2</v>
          </cell>
          <cell r="D696">
            <v>1</v>
          </cell>
          <cell r="E696">
            <v>10.7913</v>
          </cell>
          <cell r="F696">
            <v>10.79</v>
          </cell>
        </row>
        <row r="697">
          <cell r="A697" t="str">
            <v>001.14.00600</v>
          </cell>
          <cell r="B697" t="str">
            <v>Pintura em porta de madeira com tinta a óleo renner ou similar</v>
          </cell>
          <cell r="C697" t="str">
            <v>M2</v>
          </cell>
          <cell r="D697">
            <v>1</v>
          </cell>
          <cell r="E697">
            <v>7.2595999999999998</v>
          </cell>
          <cell r="F697">
            <v>7.25</v>
          </cell>
        </row>
        <row r="698">
          <cell r="A698" t="str">
            <v>001.14.00620</v>
          </cell>
          <cell r="B698" t="str">
            <v>Pintura à óleo em rodapés de madeira à duas demãos após lixamento preliminar com retoques de massa para vedação de juntas, orifícios e outros defeitos</v>
          </cell>
          <cell r="C698" t="str">
            <v>ML</v>
          </cell>
          <cell r="D698">
            <v>1</v>
          </cell>
          <cell r="E698">
            <v>1.4247000000000001</v>
          </cell>
          <cell r="F698">
            <v>1.42</v>
          </cell>
        </row>
        <row r="699">
          <cell r="A699" t="str">
            <v>001.14.00640</v>
          </cell>
          <cell r="B699" t="str">
            <v>Pintura externa à óleo em madeira (portões, cerca, etc) à 03 demãos s/ aparelhamento e emassamento prévio</v>
          </cell>
          <cell r="C699" t="str">
            <v>M2</v>
          </cell>
          <cell r="D699">
            <v>1</v>
          </cell>
          <cell r="E699">
            <v>7.2411000000000003</v>
          </cell>
          <cell r="F699">
            <v>7.24</v>
          </cell>
        </row>
        <row r="700">
          <cell r="A700" t="str">
            <v>001.14.00660</v>
          </cell>
          <cell r="B700" t="str">
            <v>Pintura à óleo em madeiramento aparente (galpões, passadiços e beirais) a 3 demãos sem aparelhamento e emassamento prévio</v>
          </cell>
          <cell r="C700" t="str">
            <v>M2</v>
          </cell>
          <cell r="D700">
            <v>1</v>
          </cell>
          <cell r="E700">
            <v>5.1379000000000001</v>
          </cell>
          <cell r="F700">
            <v>5.13</v>
          </cell>
        </row>
        <row r="701">
          <cell r="A701" t="str">
            <v>001.14.00680</v>
          </cell>
          <cell r="B701" t="str">
            <v>Pintura externa c/ verniz plástico a base de poliuretano (verniz de barco) aplicado à 3 demãos sobre esquadrias e peça de madeira expostas ao tempo convenientemente intercalado entre as demãos</v>
          </cell>
          <cell r="C701" t="str">
            <v>M2</v>
          </cell>
          <cell r="D701">
            <v>1</v>
          </cell>
          <cell r="E701">
            <v>6.3966000000000003</v>
          </cell>
          <cell r="F701">
            <v>6.39</v>
          </cell>
        </row>
        <row r="702">
          <cell r="A702" t="str">
            <v>001.14.00700</v>
          </cell>
          <cell r="B702" t="str">
            <v>Pintura envernizamento de alvenaria aparente inclusive a preparação da superfície em 02 demãos</v>
          </cell>
          <cell r="C702" t="str">
            <v>M2</v>
          </cell>
          <cell r="D702">
            <v>1</v>
          </cell>
          <cell r="E702">
            <v>6.3194999999999997</v>
          </cell>
          <cell r="F702">
            <v>6.31</v>
          </cell>
        </row>
        <row r="703">
          <cell r="A703" t="str">
            <v>001.14.00720</v>
          </cell>
          <cell r="B703" t="str">
            <v>Pintura com verniz acrílico sobre paredes de concreto aplicado à duas demãos</v>
          </cell>
          <cell r="C703" t="str">
            <v>M2</v>
          </cell>
          <cell r="D703">
            <v>1</v>
          </cell>
          <cell r="E703">
            <v>4.5887000000000002</v>
          </cell>
          <cell r="F703">
            <v>4.58</v>
          </cell>
        </row>
        <row r="704">
          <cell r="A704" t="str">
            <v>001.14.00740</v>
          </cell>
          <cell r="B704" t="str">
            <v>Envernizamento interno em esquadrias ou forro de madeira executador da seguinte forma:lixamento e limpeza preliminar, correção de defeitos com massa incolor seguido de lixamento, duas demãos de verniz de  aparelho e lixamento e 02 demãos de verniz</v>
          </cell>
          <cell r="C704" t="str">
            <v>m2</v>
          </cell>
          <cell r="D704">
            <v>1</v>
          </cell>
          <cell r="E704">
            <v>6.9894999999999996</v>
          </cell>
          <cell r="F704">
            <v>6.98</v>
          </cell>
        </row>
        <row r="705">
          <cell r="A705" t="str">
            <v>001.14.00780</v>
          </cell>
          <cell r="B705" t="str">
            <v>Pintura - envernizamento de rodapés de madeira lixada e aparelhada com retoque de massa para correção de juntas e orifícios, verniz e acabamento aplicado em duas demãos a pincel</v>
          </cell>
          <cell r="C705" t="str">
            <v>M2</v>
          </cell>
          <cell r="D705">
            <v>1</v>
          </cell>
          <cell r="E705">
            <v>1.3159000000000001</v>
          </cell>
          <cell r="F705">
            <v>1.31</v>
          </cell>
        </row>
        <row r="706">
          <cell r="A706" t="str">
            <v>001.14.00800</v>
          </cell>
          <cell r="B706" t="str">
            <v>Pintura - envernizamento de rodapés de madeira lixada e aparelhada com retoque de massa para correção de juntas e orifícios, verniz e acabamento aplicado em duas demãos a boneca</v>
          </cell>
          <cell r="C706" t="str">
            <v>M2</v>
          </cell>
          <cell r="D706">
            <v>1</v>
          </cell>
          <cell r="E706">
            <v>1.4247000000000001</v>
          </cell>
          <cell r="F706">
            <v>1.42</v>
          </cell>
        </row>
        <row r="707">
          <cell r="A707" t="str">
            <v>001.14.00820</v>
          </cell>
          <cell r="B707" t="str">
            <v>Enceramento de madeira à boneca (portas, lambris, painéis  divisões) recomendada apenas para madeiras nobres como imbuia, caviúna, perobinha do campo, jacarandá, etc. e executado como segue: limpeza e lixamento preliminar, obturação de orifíc</v>
          </cell>
          <cell r="C707" t="str">
            <v>M2</v>
          </cell>
          <cell r="D707">
            <v>1</v>
          </cell>
          <cell r="E707">
            <v>6.3776000000000002</v>
          </cell>
          <cell r="F707">
            <v>6.37</v>
          </cell>
        </row>
        <row r="708">
          <cell r="A708" t="str">
            <v>001.14.00840</v>
          </cell>
          <cell r="B708" t="str">
            <v>Pintura externa em madeira aparente c/ líquido imunizante aplicado à brocha, pistola ou por imersão de acordo com as especificações  do fabricante</v>
          </cell>
          <cell r="C708" t="str">
            <v>M2</v>
          </cell>
          <cell r="D708">
            <v>1</v>
          </cell>
          <cell r="E708">
            <v>1.6344000000000001</v>
          </cell>
          <cell r="F708">
            <v>1.63</v>
          </cell>
        </row>
        <row r="709">
          <cell r="A709" t="str">
            <v>001.14.00860</v>
          </cell>
          <cell r="B709" t="str">
            <v>Pintura c/nata de cimento</v>
          </cell>
          <cell r="C709" t="str">
            <v>M2</v>
          </cell>
          <cell r="D709">
            <v>1</v>
          </cell>
          <cell r="E709">
            <v>2.0085999999999999</v>
          </cell>
          <cell r="F709">
            <v>2</v>
          </cell>
        </row>
        <row r="710">
          <cell r="A710" t="str">
            <v>001.14.00880</v>
          </cell>
          <cell r="B710" t="str">
            <v>Pintura novacor piso</v>
          </cell>
          <cell r="C710" t="str">
            <v>M2</v>
          </cell>
          <cell r="D710">
            <v>1</v>
          </cell>
          <cell r="E710">
            <v>3.6829999999999998</v>
          </cell>
          <cell r="F710">
            <v>3.68</v>
          </cell>
        </row>
        <row r="711">
          <cell r="A711" t="str">
            <v>001.14.00900</v>
          </cell>
          <cell r="B711" t="str">
            <v>Resina aplicada a duas demaos em pisos diversos</v>
          </cell>
          <cell r="C711" t="str">
            <v>M2</v>
          </cell>
          <cell r="D711">
            <v>1</v>
          </cell>
          <cell r="E711">
            <v>1.9704999999999999</v>
          </cell>
          <cell r="F711">
            <v>1.97</v>
          </cell>
        </row>
        <row r="712">
          <cell r="A712" t="str">
            <v>001.14.00920</v>
          </cell>
          <cell r="B712" t="str">
            <v>Raspagem, lixamento e aplicacao de sinteco fosco e semi-fosco</v>
          </cell>
          <cell r="C712" t="str">
            <v>M2</v>
          </cell>
          <cell r="D712">
            <v>1</v>
          </cell>
          <cell r="E712">
            <v>6.0164999999999997</v>
          </cell>
          <cell r="F712">
            <v>6.01</v>
          </cell>
        </row>
        <row r="713">
          <cell r="A713" t="str">
            <v>001.14.00940</v>
          </cell>
          <cell r="B713" t="str">
            <v>Pintura em concreto aparente com silicone aplicado a duas demãos</v>
          </cell>
          <cell r="C713" t="str">
            <v>m2</v>
          </cell>
          <cell r="D713">
            <v>1</v>
          </cell>
          <cell r="E713">
            <v>5.9813000000000001</v>
          </cell>
          <cell r="F713">
            <v>5.98</v>
          </cell>
        </row>
        <row r="714">
          <cell r="A714" t="str">
            <v>001.14.00960</v>
          </cell>
          <cell r="B714" t="str">
            <v>Pintura do nome do estado e da atividade</v>
          </cell>
          <cell r="C714" t="str">
            <v>UN</v>
          </cell>
          <cell r="D714">
            <v>1</v>
          </cell>
          <cell r="E714">
            <v>188.68</v>
          </cell>
          <cell r="F714">
            <v>188.68</v>
          </cell>
        </row>
        <row r="715">
          <cell r="A715" t="str">
            <v>001.14.00980</v>
          </cell>
          <cell r="B715" t="str">
            <v>Pintura com tinta epóxi sobre massa corrida em paredes executadas com segue: lixamento das superfícies rebocadas - cuidadosa remoção do pó preferivelmente com jato de ar- aplicação de 02 demãos de massa corrida a base de epoxi com desempenade</v>
          </cell>
          <cell r="C715" t="str">
            <v>M2</v>
          </cell>
          <cell r="D715">
            <v>1</v>
          </cell>
          <cell r="E715">
            <v>35.031999999999996</v>
          </cell>
          <cell r="F715">
            <v>35.03</v>
          </cell>
        </row>
        <row r="716">
          <cell r="A716" t="str">
            <v>001.14.01000</v>
          </cell>
          <cell r="B716" t="str">
            <v>Pintura osmocolor em peças de madeira (esquadrias, forros, etc.) incolor, aplicado a duas demãos</v>
          </cell>
          <cell r="C716" t="str">
            <v>M2</v>
          </cell>
          <cell r="D716">
            <v>1</v>
          </cell>
          <cell r="E716">
            <v>4.2371999999999996</v>
          </cell>
          <cell r="F716">
            <v>4.2300000000000004</v>
          </cell>
        </row>
        <row r="717">
          <cell r="A717" t="str">
            <v>001.14.01020</v>
          </cell>
          <cell r="B717" t="str">
            <v>Pintura de conservação de parede ou teto sem retoque de massa,com látex pva à uma demão</v>
          </cell>
          <cell r="C717" t="str">
            <v>M2</v>
          </cell>
          <cell r="D717">
            <v>1</v>
          </cell>
          <cell r="E717">
            <v>2.3494000000000002</v>
          </cell>
          <cell r="F717">
            <v>2.34</v>
          </cell>
        </row>
        <row r="718">
          <cell r="A718" t="str">
            <v>001.14.01040</v>
          </cell>
          <cell r="B718" t="str">
            <v>Pintura de conservação de parede ou teto sem retoque de massa,com látex pva a duas demãos</v>
          </cell>
          <cell r="C718" t="str">
            <v>M2</v>
          </cell>
          <cell r="D718">
            <v>1</v>
          </cell>
          <cell r="E718">
            <v>3.8069999999999999</v>
          </cell>
          <cell r="F718">
            <v>3.8</v>
          </cell>
        </row>
        <row r="719">
          <cell r="A719" t="str">
            <v>001.14.01060</v>
          </cell>
          <cell r="B719" t="str">
            <v>Pintura de conservação de parede ou teto sem retoque de massa,com tinta a oleo  à uma demão</v>
          </cell>
          <cell r="C719" t="str">
            <v>M2</v>
          </cell>
          <cell r="D719">
            <v>1</v>
          </cell>
          <cell r="E719">
            <v>2.6795</v>
          </cell>
          <cell r="F719">
            <v>2.67</v>
          </cell>
        </row>
        <row r="720">
          <cell r="A720" t="str">
            <v>001.14.01080</v>
          </cell>
          <cell r="B720" t="str">
            <v>Pintura de conservação de parede ou teto sem retoque de massa,com tinta a oleo a duas demãos</v>
          </cell>
          <cell r="C720" t="str">
            <v>M2</v>
          </cell>
          <cell r="D720">
            <v>1</v>
          </cell>
          <cell r="E720">
            <v>4.6542000000000003</v>
          </cell>
          <cell r="F720">
            <v>4.6500000000000004</v>
          </cell>
        </row>
        <row r="721">
          <cell r="A721" t="str">
            <v>001.14.01100</v>
          </cell>
          <cell r="B721" t="str">
            <v>Pintura de conservação de parede ou teto sem retoque de massa,com tinta látex acrilico  à uma demão</v>
          </cell>
          <cell r="C721" t="str">
            <v>M2</v>
          </cell>
          <cell r="D721">
            <v>1</v>
          </cell>
          <cell r="E721">
            <v>2.3494000000000002</v>
          </cell>
          <cell r="F721">
            <v>2.34</v>
          </cell>
        </row>
        <row r="722">
          <cell r="A722" t="str">
            <v>001.14.01120</v>
          </cell>
          <cell r="B722" t="str">
            <v>Pintura de conservação de parede ou teto sem retoque de massa,com tinta látex acrilico  a duas demãos</v>
          </cell>
          <cell r="C722" t="str">
            <v>M2</v>
          </cell>
          <cell r="D722">
            <v>1</v>
          </cell>
          <cell r="E722">
            <v>3.8069999999999999</v>
          </cell>
          <cell r="F722">
            <v>3.8</v>
          </cell>
        </row>
        <row r="723">
          <cell r="A723" t="str">
            <v>001.14.01140</v>
          </cell>
          <cell r="B723" t="str">
            <v>Pintura de conservação em parede ou teto com retoque de massa, com látex pva à duas demãos</v>
          </cell>
          <cell r="C723" t="str">
            <v>M2</v>
          </cell>
          <cell r="D723">
            <v>1</v>
          </cell>
          <cell r="E723">
            <v>4.5510999999999999</v>
          </cell>
          <cell r="F723">
            <v>4.55</v>
          </cell>
        </row>
        <row r="724">
          <cell r="A724" t="str">
            <v>001.14.01160</v>
          </cell>
          <cell r="B724" t="str">
            <v>Pintura de conservação em parede ou teto com retoque de massa, com tinta a óleo  à duas demãos</v>
          </cell>
          <cell r="C724" t="str">
            <v>M2</v>
          </cell>
          <cell r="D724">
            <v>1</v>
          </cell>
          <cell r="E724">
            <v>5.1661999999999999</v>
          </cell>
          <cell r="F724">
            <v>5.16</v>
          </cell>
        </row>
        <row r="725">
          <cell r="A725" t="str">
            <v>001.14.01180</v>
          </cell>
          <cell r="B725" t="str">
            <v>Pintura de conservação em parede ou teto com retoque de massa, com tinta latéx acrilílico  à duas demãos</v>
          </cell>
          <cell r="C725" t="str">
            <v>M2</v>
          </cell>
          <cell r="D725">
            <v>1</v>
          </cell>
          <cell r="E725">
            <v>4.5510999999999999</v>
          </cell>
          <cell r="F725">
            <v>4.55</v>
          </cell>
        </row>
        <row r="726">
          <cell r="A726" t="str">
            <v>001.14.01200</v>
          </cell>
          <cell r="B726" t="str">
            <v>Pintura de conservação em esquadria metálica com tinta a oleo à uma demão com retoque da pintura de base (zarcão ou grafite)</v>
          </cell>
          <cell r="C726" t="str">
            <v>M2</v>
          </cell>
          <cell r="D726">
            <v>1</v>
          </cell>
          <cell r="E726">
            <v>3.4251</v>
          </cell>
          <cell r="F726">
            <v>3.42</v>
          </cell>
        </row>
        <row r="727">
          <cell r="A727" t="str">
            <v>001.14.01220</v>
          </cell>
          <cell r="B727" t="str">
            <v>Pintura de conservação em esquadria metálica com tinta a oleo a duas demãos com retoque da pintura de base (zarcão ou grafite)</v>
          </cell>
          <cell r="C727" t="str">
            <v>M2</v>
          </cell>
          <cell r="D727">
            <v>1</v>
          </cell>
          <cell r="E727">
            <v>5.2995999999999999</v>
          </cell>
          <cell r="F727">
            <v>5.29</v>
          </cell>
        </row>
        <row r="728">
          <cell r="A728" t="str">
            <v>001.14.01240</v>
          </cell>
          <cell r="B728" t="str">
            <v>Pintura de conservação em esquadria metálica com tinta grafite à uma demão com retoque da pintura de base (zarcão ou grafite)</v>
          </cell>
          <cell r="C728" t="str">
            <v>M2</v>
          </cell>
          <cell r="D728">
            <v>1</v>
          </cell>
          <cell r="E728">
            <v>3.6385000000000001</v>
          </cell>
          <cell r="F728">
            <v>3.63</v>
          </cell>
        </row>
        <row r="729">
          <cell r="A729" t="str">
            <v>001.14.01260</v>
          </cell>
          <cell r="B729" t="str">
            <v>Pintura de conservação em esquadria metálica com tinta grafite a duas demãos com retoque da pintura de base (zarcão ou grafite)</v>
          </cell>
          <cell r="C729" t="str">
            <v>M2</v>
          </cell>
          <cell r="D729">
            <v>1</v>
          </cell>
          <cell r="E729">
            <v>5.7092000000000001</v>
          </cell>
          <cell r="F729">
            <v>5.7</v>
          </cell>
        </row>
        <row r="730">
          <cell r="A730" t="str">
            <v>001.14.01280</v>
          </cell>
          <cell r="B730" t="str">
            <v>Pintura de conservação em esquadria metálica com tinta esmalte à uma demão com retoque da pintura de base (zarcão ou grafite)</v>
          </cell>
          <cell r="C730" t="str">
            <v>M2</v>
          </cell>
          <cell r="D730">
            <v>1</v>
          </cell>
          <cell r="E730">
            <v>3.6385000000000001</v>
          </cell>
          <cell r="F730">
            <v>3.63</v>
          </cell>
        </row>
        <row r="731">
          <cell r="A731" t="str">
            <v>001.14.01300</v>
          </cell>
          <cell r="B731" t="str">
            <v>Pintura de conservação em esquadria metálica com tinta esmalte a duas demãos com retoque da pintura de base (zarcão ou grafite)</v>
          </cell>
          <cell r="C731" t="str">
            <v>M2</v>
          </cell>
          <cell r="D731">
            <v>1</v>
          </cell>
          <cell r="E731">
            <v>5.7092000000000001</v>
          </cell>
          <cell r="F731">
            <v>5.7</v>
          </cell>
        </row>
        <row r="732">
          <cell r="A732" t="str">
            <v>001.15</v>
          </cell>
          <cell r="B732" t="str">
            <v>SERVIÇOS COMPLEMENTARES</v>
          </cell>
          <cell r="E732">
            <v>21844.741900000001</v>
          </cell>
        </row>
        <row r="733">
          <cell r="A733" t="str">
            <v>001.15.00020</v>
          </cell>
          <cell r="B733" t="str">
            <v>Fornecimento de quadro negro conforme detalhe do dop de 4.00x1.20m executado na obra. após chapisco prévio será executado o emboço com argamassa 1:4:8 e reboco com argamassa 1:2 ;12 de granulação fina com superfície cuidadosamente desempenada. pintura p</v>
          </cell>
          <cell r="C733" t="str">
            <v>UN</v>
          </cell>
          <cell r="D733">
            <v>1</v>
          </cell>
          <cell r="E733">
            <v>120.5249</v>
          </cell>
          <cell r="F733">
            <v>120.52</v>
          </cell>
        </row>
        <row r="734">
          <cell r="A734" t="str">
            <v>001.15.00040</v>
          </cell>
          <cell r="B734" t="str">
            <v>Fornecimento de quadro negro conforme detalhe do dop de 4.00x1.20 m executado na obra, a 80 cm do piso acabado. após chapisco prévio será executado o emboço 1:4:8 e reboco com argamassa 1:4:12 de granulação fina com a superfície cuidadosamente desempena</v>
          </cell>
          <cell r="C734" t="str">
            <v>UN</v>
          </cell>
          <cell r="D734">
            <v>1</v>
          </cell>
          <cell r="E734">
            <v>113.7385</v>
          </cell>
          <cell r="F734">
            <v>113.73</v>
          </cell>
        </row>
        <row r="735">
          <cell r="A735" t="str">
            <v>001.15.00060</v>
          </cell>
          <cell r="B735" t="str">
            <v>Recuperação de quadro negro com retoque de massa (base de óleo) lixamento e polimento com lixa de água e pintura com duas demãos de tinta verde opaca especial</v>
          </cell>
          <cell r="C735" t="str">
            <v>UN</v>
          </cell>
          <cell r="D735">
            <v>1</v>
          </cell>
          <cell r="E735">
            <v>47.622199999999999</v>
          </cell>
          <cell r="F735">
            <v>47.62</v>
          </cell>
        </row>
        <row r="736">
          <cell r="A736" t="str">
            <v>001.15.00080</v>
          </cell>
          <cell r="B736" t="str">
            <v>Fornecimento e instalação de quadro negro de madeira compensada 6 mm de espessura incl.moldura e porta giz</v>
          </cell>
          <cell r="C736" t="str">
            <v>M2</v>
          </cell>
          <cell r="D736">
            <v>1</v>
          </cell>
          <cell r="E736">
            <v>38.434800000000003</v>
          </cell>
          <cell r="F736">
            <v>38.43</v>
          </cell>
        </row>
        <row r="737">
          <cell r="A737" t="str">
            <v>001.15.00100</v>
          </cell>
          <cell r="B737" t="str">
            <v>Fornecimento e instalação de porta giz de madeira c/guarnição</v>
          </cell>
          <cell r="C737" t="str">
            <v>ML</v>
          </cell>
          <cell r="D737">
            <v>1</v>
          </cell>
          <cell r="E737">
            <v>3.6655000000000002</v>
          </cell>
          <cell r="F737">
            <v>3.66</v>
          </cell>
        </row>
        <row r="738">
          <cell r="A738" t="str">
            <v>001.15.00120</v>
          </cell>
          <cell r="B738" t="str">
            <v>Fornecimento e instalação de placa de inauguração para grupo escolar (25.00x40.00) cm</v>
          </cell>
          <cell r="C738" t="str">
            <v>UN</v>
          </cell>
          <cell r="D738">
            <v>1</v>
          </cell>
          <cell r="E738">
            <v>155.1592</v>
          </cell>
          <cell r="F738">
            <v>155.15</v>
          </cell>
        </row>
        <row r="739">
          <cell r="A739" t="str">
            <v>001.15.00140</v>
          </cell>
          <cell r="B739" t="str">
            <v>Fornecimento e instalação de placa de inauguração para cadeias públicas (36.50x47.00) cm</v>
          </cell>
          <cell r="C739" t="str">
            <v>UN</v>
          </cell>
          <cell r="D739">
            <v>1</v>
          </cell>
          <cell r="E739">
            <v>205.1592</v>
          </cell>
          <cell r="F739">
            <v>205.15</v>
          </cell>
        </row>
        <row r="740">
          <cell r="A740" t="str">
            <v>001.15.00160</v>
          </cell>
          <cell r="B740" t="str">
            <v>Fornecimento e instalação de placa de inauguração p/ escritório regional urbano da prodeagro - 25x40cm</v>
          </cell>
          <cell r="C740" t="str">
            <v>UN</v>
          </cell>
          <cell r="D740">
            <v>1</v>
          </cell>
          <cell r="E740">
            <v>1355.1592000000001</v>
          </cell>
          <cell r="F740">
            <v>1355.15</v>
          </cell>
        </row>
        <row r="741">
          <cell r="A741" t="str">
            <v>001.15.00180</v>
          </cell>
          <cell r="B741" t="str">
            <v>Fornecimento e instalação de placa de inauguração em alumínio fundido 65.00x75.00cm</v>
          </cell>
          <cell r="C741" t="str">
            <v>UN</v>
          </cell>
          <cell r="D741">
            <v>1</v>
          </cell>
          <cell r="E741">
            <v>403.91770000000002</v>
          </cell>
          <cell r="F741">
            <v>403.91</v>
          </cell>
        </row>
        <row r="742">
          <cell r="A742" t="str">
            <v>001.15.00200</v>
          </cell>
          <cell r="B742" t="str">
            <v>Fornecimento e instalação de obelisco conforme projeto do dvop, fornecimento e execução</v>
          </cell>
          <cell r="C742" t="str">
            <v>UN</v>
          </cell>
          <cell r="D742">
            <v>1</v>
          </cell>
          <cell r="E742">
            <v>2200</v>
          </cell>
          <cell r="F742">
            <v>2200</v>
          </cell>
        </row>
        <row r="743">
          <cell r="A743" t="str">
            <v>001.15.00220</v>
          </cell>
          <cell r="B743" t="str">
            <v>Fornecimento e instalação de mastro p/bandeira em poste cônico inclusive pintura e pertences altura livre 5.00 m</v>
          </cell>
          <cell r="C743" t="str">
            <v>UN</v>
          </cell>
          <cell r="D743">
            <v>1</v>
          </cell>
          <cell r="E743">
            <v>202.25980000000001</v>
          </cell>
          <cell r="F743">
            <v>202.25</v>
          </cell>
        </row>
        <row r="744">
          <cell r="A744" t="str">
            <v>001.15.00240</v>
          </cell>
          <cell r="B744" t="str">
            <v>Fornecimento e instalação de mastro p/bandeira em cano galvanizado diâmetro 3 pol inclusive pintura e pertences altura livre 5 m</v>
          </cell>
          <cell r="C744" t="str">
            <v>UN</v>
          </cell>
          <cell r="D744">
            <v>1</v>
          </cell>
          <cell r="E744">
            <v>282.20569999999998</v>
          </cell>
          <cell r="F744">
            <v>282.2</v>
          </cell>
        </row>
        <row r="745">
          <cell r="A745" t="str">
            <v>001.15.00260</v>
          </cell>
          <cell r="B745" t="str">
            <v>Fornecimento e instalação de mastro p/bandeira constituído de 3 postes de cano galvanizado diâmetro 3 pol conforme detalhe do dop</v>
          </cell>
          <cell r="C745" t="str">
            <v>CJ</v>
          </cell>
          <cell r="D745">
            <v>1</v>
          </cell>
          <cell r="E745">
            <v>1585.7752</v>
          </cell>
          <cell r="F745">
            <v>1585.77</v>
          </cell>
        </row>
        <row r="746">
          <cell r="A746" t="str">
            <v>001.15.00280</v>
          </cell>
          <cell r="B746" t="str">
            <v>Fornecimento e instalação de trave p/futebol de salão incluindo pintura, rede de nylon conforme detalhe dop</v>
          </cell>
          <cell r="C746" t="str">
            <v>CJ</v>
          </cell>
          <cell r="D746">
            <v>1</v>
          </cell>
          <cell r="E746">
            <v>760.26790000000005</v>
          </cell>
          <cell r="F746">
            <v>760.26</v>
          </cell>
        </row>
        <row r="747">
          <cell r="A747" t="str">
            <v>001.15.00300</v>
          </cell>
          <cell r="B747" t="str">
            <v>Fornecimento e instalação de trave para campo de futebol conforme detalhe do dop</v>
          </cell>
          <cell r="C747" t="str">
            <v>PAR</v>
          </cell>
          <cell r="D747">
            <v>1</v>
          </cell>
          <cell r="E747">
            <v>1833.759</v>
          </cell>
          <cell r="F747">
            <v>1833.75</v>
          </cell>
        </row>
        <row r="748">
          <cell r="A748" t="str">
            <v>001.15.00320</v>
          </cell>
          <cell r="B748" t="str">
            <v>Fornecimento e instalação de suporte p/tabela de basquete em treliçado inclusive pilares de concreto armado (aparente), fundação, pintura (treliças) conforme det. do dop</v>
          </cell>
          <cell r="C748" t="str">
            <v>UN</v>
          </cell>
          <cell r="D748">
            <v>1</v>
          </cell>
          <cell r="E748">
            <v>2224.8892000000001</v>
          </cell>
          <cell r="F748">
            <v>2224.88</v>
          </cell>
        </row>
        <row r="749">
          <cell r="A749" t="str">
            <v>001.15.00340</v>
          </cell>
          <cell r="B749" t="str">
            <v>Fornecimento e instalação de tabela de madeira p/basquete inclusive alça de fixação do cesto e cesto de nylon e pintura conforme especificação da cbd</v>
          </cell>
          <cell r="C749" t="str">
            <v>UN</v>
          </cell>
          <cell r="D749">
            <v>1</v>
          </cell>
          <cell r="E749">
            <v>281.52760000000001</v>
          </cell>
          <cell r="F749">
            <v>281.52</v>
          </cell>
        </row>
        <row r="750">
          <cell r="A750" t="str">
            <v>001.15.00360</v>
          </cell>
          <cell r="B750" t="str">
            <v>Fornecimento e instalação de suporte p/voley em cano galvanizado diâmetro 3 pol inclusive pintura dos mastros, catraca, rede e demais pertences ( 02 postes)</v>
          </cell>
          <cell r="C750" t="str">
            <v>CJ</v>
          </cell>
          <cell r="D750">
            <v>1</v>
          </cell>
          <cell r="E750">
            <v>472.3639</v>
          </cell>
          <cell r="F750">
            <v>472.36</v>
          </cell>
        </row>
        <row r="751">
          <cell r="A751" t="str">
            <v>001.15.00380</v>
          </cell>
          <cell r="B751" t="str">
            <v>Pintura de marcação da quadra de esportes c/tinta especial (conf.especificação da cbd) inclusive preparo da superfície (larg. 5.00 cm)</v>
          </cell>
          <cell r="C751" t="str">
            <v>ML</v>
          </cell>
          <cell r="D751">
            <v>1</v>
          </cell>
          <cell r="E751">
            <v>4.2458999999999998</v>
          </cell>
          <cell r="F751">
            <v>4.24</v>
          </cell>
        </row>
        <row r="752">
          <cell r="A752" t="str">
            <v>001.15.00400</v>
          </cell>
          <cell r="B752" t="str">
            <v>Pintura de marcação do campo de futebol a cal inclusive preparação do terreno largura 10 cm (conf. especif.do dop)</v>
          </cell>
          <cell r="C752" t="str">
            <v>ML</v>
          </cell>
          <cell r="D752">
            <v>1</v>
          </cell>
          <cell r="E752">
            <v>3.0783999999999998</v>
          </cell>
          <cell r="F752">
            <v>3.07</v>
          </cell>
        </row>
        <row r="753">
          <cell r="A753" t="str">
            <v>001.15.00420</v>
          </cell>
          <cell r="B753" t="str">
            <v>Fornecimento e instalação de banca ou tampo em aço inoxidável n.o de 1.20x0.60m com 1 cuba</v>
          </cell>
          <cell r="C753" t="str">
            <v>UN</v>
          </cell>
          <cell r="D753">
            <v>1</v>
          </cell>
          <cell r="E753">
            <v>277.21260000000001</v>
          </cell>
          <cell r="F753">
            <v>277.20999999999998</v>
          </cell>
        </row>
        <row r="754">
          <cell r="A754" t="str">
            <v>001.15.00440</v>
          </cell>
          <cell r="B754" t="str">
            <v>Fornecimento e instalação de banca ou tampo em aço inoxidável n.2 de 1.50x0.60m com 1 cuba</v>
          </cell>
          <cell r="C754" t="str">
            <v>UN</v>
          </cell>
          <cell r="D754">
            <v>1</v>
          </cell>
          <cell r="E754">
            <v>162.52260000000001</v>
          </cell>
          <cell r="F754">
            <v>162.52000000000001</v>
          </cell>
        </row>
        <row r="755">
          <cell r="A755" t="str">
            <v>001.15.00460</v>
          </cell>
          <cell r="B755" t="str">
            <v>Fornecimento e instalação de banca ou tampo em aço inoxidável n.2 de 1.80x0.60m com 1 cuba</v>
          </cell>
          <cell r="C755" t="str">
            <v>UN</v>
          </cell>
          <cell r="D755">
            <v>1</v>
          </cell>
          <cell r="E755">
            <v>256.26260000000002</v>
          </cell>
          <cell r="F755">
            <v>256.26</v>
          </cell>
        </row>
        <row r="756">
          <cell r="A756" t="str">
            <v>001.15.00480</v>
          </cell>
          <cell r="B756" t="str">
            <v>Fornecimento e instalação de banca ou tampo em aço inoxidável n.2 de 2.00x0.60m com 1 cuba</v>
          </cell>
          <cell r="C756" t="str">
            <v>UN</v>
          </cell>
          <cell r="D756">
            <v>1</v>
          </cell>
          <cell r="E756">
            <v>293.90260000000001</v>
          </cell>
          <cell r="F756">
            <v>293.89999999999998</v>
          </cell>
        </row>
        <row r="757">
          <cell r="A757" t="str">
            <v>001.15.00500</v>
          </cell>
          <cell r="B757" t="str">
            <v>Fornecimento e instalação de banca ou tampo em aço inoxidável n.334 de 2.00x0.60m com 2 cubas p/ ud</v>
          </cell>
          <cell r="C757" t="str">
            <v>UN</v>
          </cell>
          <cell r="D757">
            <v>1</v>
          </cell>
          <cell r="E757">
            <v>355.26260000000002</v>
          </cell>
          <cell r="F757">
            <v>355.26</v>
          </cell>
        </row>
        <row r="758">
          <cell r="A758" t="str">
            <v>001.15.00520</v>
          </cell>
          <cell r="B758" t="str">
            <v>Fornecimento e instalação de banca ou tampo em aço inoxidável da eternox revestida d1800mb c/ 1 cuba no centro, de 1,80m</v>
          </cell>
          <cell r="C758" t="str">
            <v>UN</v>
          </cell>
          <cell r="D758">
            <v>1</v>
          </cell>
          <cell r="E758">
            <v>276.9126</v>
          </cell>
          <cell r="F758">
            <v>276.91000000000003</v>
          </cell>
        </row>
        <row r="759">
          <cell r="A759" t="str">
            <v>001.15.00540</v>
          </cell>
          <cell r="B759" t="str">
            <v>Fornecimento e instalação de banca ou tampo em aço inoxidável da eternox revestida e1800mb c/ 1 cuba no centro, de 1,80m</v>
          </cell>
          <cell r="C759" t="str">
            <v>UN</v>
          </cell>
          <cell r="D759">
            <v>1</v>
          </cell>
          <cell r="E759">
            <v>277.21260000000001</v>
          </cell>
          <cell r="F759">
            <v>277.20999999999998</v>
          </cell>
        </row>
        <row r="760">
          <cell r="A760" t="str">
            <v>001.15.00560</v>
          </cell>
          <cell r="B760" t="str">
            <v>Fornecimento e instalação de banca ou tampo em aço inoxidável da eternox revestida 2000mb 2c c/ 2 cubas no centro, de 2,00m</v>
          </cell>
          <cell r="C760" t="str">
            <v>UN</v>
          </cell>
          <cell r="D760">
            <v>1</v>
          </cell>
          <cell r="E760">
            <v>331.26260000000002</v>
          </cell>
          <cell r="F760">
            <v>331.26</v>
          </cell>
        </row>
        <row r="761">
          <cell r="A761" t="str">
            <v>001.15.00580</v>
          </cell>
          <cell r="B761" t="str">
            <v>Fornecimento e instalação de banca ou tampo em aço inoxidável da eternox revestida d1600mb c/ 1 cuba no centro</v>
          </cell>
          <cell r="C761" t="str">
            <v>UN</v>
          </cell>
          <cell r="D761">
            <v>1</v>
          </cell>
          <cell r="E761">
            <v>162.52260000000001</v>
          </cell>
          <cell r="F761">
            <v>162.52000000000001</v>
          </cell>
        </row>
        <row r="762">
          <cell r="A762" t="str">
            <v>001.15.00600</v>
          </cell>
          <cell r="B762" t="str">
            <v>Fornecimento e instalação de banca ou tampo em aço inoxidável da eternox revestida 1800mb 2c c/ 2 cubas no centro</v>
          </cell>
          <cell r="C762" t="str">
            <v>UN</v>
          </cell>
          <cell r="D762">
            <v>1</v>
          </cell>
          <cell r="E762">
            <v>313.30259999999998</v>
          </cell>
          <cell r="F762">
            <v>313.3</v>
          </cell>
        </row>
        <row r="763">
          <cell r="A763" t="str">
            <v>001.15.00620</v>
          </cell>
          <cell r="B763" t="str">
            <v>Fornecimento e instalação de banca ou tampo em aço inoxidável da eternox revestida cuba dupla de 82x34x14cm</v>
          </cell>
          <cell r="C763" t="str">
            <v>UN</v>
          </cell>
          <cell r="D763">
            <v>1</v>
          </cell>
          <cell r="E763">
            <v>106.2426</v>
          </cell>
          <cell r="F763">
            <v>106.24</v>
          </cell>
        </row>
        <row r="764">
          <cell r="A764" t="str">
            <v>001.15.00640</v>
          </cell>
          <cell r="B764" t="str">
            <v>Fornecimento e instalação de banca ou tampo em aço inoxidável da eternox revestido e1800mb com 2 cubas lado direito</v>
          </cell>
          <cell r="C764" t="str">
            <v>UN</v>
          </cell>
          <cell r="D764">
            <v>1</v>
          </cell>
          <cell r="E764">
            <v>313.30259999999998</v>
          </cell>
          <cell r="F764">
            <v>313.3</v>
          </cell>
        </row>
        <row r="765">
          <cell r="A765" t="str">
            <v>001.15.00660</v>
          </cell>
          <cell r="B765" t="str">
            <v>Fornecimento e instalação de banca ou tampo em aço inoxidável da eternox revestida de 2.60 x 0.55 m c/ 1 cuba e valvula</v>
          </cell>
          <cell r="C765" t="str">
            <v>UN</v>
          </cell>
          <cell r="D765">
            <v>1</v>
          </cell>
          <cell r="E765">
            <v>162.52260000000001</v>
          </cell>
          <cell r="F765">
            <v>162.52000000000001</v>
          </cell>
        </row>
        <row r="766">
          <cell r="A766" t="str">
            <v>001.15.00680</v>
          </cell>
          <cell r="B766" t="str">
            <v>Fornecimento e instalação de banca de granilite fundida na obra com espessura de 0.05 m</v>
          </cell>
          <cell r="C766" t="str">
            <v>M2</v>
          </cell>
          <cell r="D766">
            <v>1</v>
          </cell>
          <cell r="E766">
            <v>78.002200000000002</v>
          </cell>
          <cell r="F766">
            <v>78</v>
          </cell>
        </row>
        <row r="767">
          <cell r="A767" t="str">
            <v>001.15.00700</v>
          </cell>
          <cell r="B767" t="str">
            <v>Fornecimento e instalação de bancada em ardósia polida 1.50 x 0.60 com 1 cuba inox 40.00x40.00x15.00</v>
          </cell>
          <cell r="C767" t="str">
            <v>UN</v>
          </cell>
          <cell r="D767">
            <v>1</v>
          </cell>
          <cell r="E767">
            <v>179.24260000000001</v>
          </cell>
          <cell r="F767">
            <v>179.24</v>
          </cell>
        </row>
        <row r="768">
          <cell r="A768" t="str">
            <v>001.15.00720</v>
          </cell>
          <cell r="B768" t="str">
            <v>Fornecimento e instalação de bancada seca em ardósia polida  1.50 x 0.80</v>
          </cell>
          <cell r="C768" t="str">
            <v>UN</v>
          </cell>
          <cell r="D768">
            <v>1</v>
          </cell>
          <cell r="E768">
            <v>181.04259999999999</v>
          </cell>
          <cell r="F768">
            <v>181.04</v>
          </cell>
        </row>
        <row r="769">
          <cell r="A769" t="str">
            <v>001.15.00740</v>
          </cell>
          <cell r="B769" t="str">
            <v>Execução de reassentamento de bancada seca em ardósia polida</v>
          </cell>
          <cell r="C769" t="str">
            <v>M2</v>
          </cell>
          <cell r="D769">
            <v>1</v>
          </cell>
          <cell r="E769">
            <v>25.074000000000002</v>
          </cell>
          <cell r="F769">
            <v>25.07</v>
          </cell>
        </row>
        <row r="770">
          <cell r="A770" t="str">
            <v>001.15.00760</v>
          </cell>
          <cell r="B770" t="str">
            <v>Fornecimento e instalação de bancada seca em granito polido</v>
          </cell>
          <cell r="C770" t="str">
            <v>M2</v>
          </cell>
          <cell r="D770">
            <v>1</v>
          </cell>
          <cell r="E770">
            <v>149.4504</v>
          </cell>
          <cell r="F770">
            <v>149.44999999999999</v>
          </cell>
        </row>
        <row r="771">
          <cell r="A771" t="str">
            <v>001.15.00780</v>
          </cell>
          <cell r="B771" t="str">
            <v>Fornecimento e instalação de banca de mármore sintético c/ 01 cuba no centro , de 1.80m</v>
          </cell>
          <cell r="C771" t="str">
            <v>UN</v>
          </cell>
          <cell r="D771">
            <v>1</v>
          </cell>
          <cell r="E771">
            <v>76.898499999999999</v>
          </cell>
          <cell r="F771">
            <v>76.89</v>
          </cell>
        </row>
        <row r="772">
          <cell r="A772" t="str">
            <v>001.15.00800</v>
          </cell>
          <cell r="B772" t="str">
            <v>Forneicmento e instalação de banca de mármore sintético c/ 02 cubas no centro , de 1.80m</v>
          </cell>
          <cell r="C772" t="str">
            <v>UN</v>
          </cell>
          <cell r="D772">
            <v>1</v>
          </cell>
          <cell r="E772">
            <v>76.898499999999999</v>
          </cell>
          <cell r="F772">
            <v>76.89</v>
          </cell>
        </row>
        <row r="773">
          <cell r="A773" t="str">
            <v>001.15.00820</v>
          </cell>
          <cell r="B773" t="str">
            <v>Fornecimento e instalação de banca de mármore sintético com uma cuba - 120.00x54.00cm</v>
          </cell>
          <cell r="C773" t="str">
            <v>UN</v>
          </cell>
          <cell r="D773">
            <v>1</v>
          </cell>
          <cell r="E773">
            <v>47.278500000000001</v>
          </cell>
          <cell r="F773">
            <v>47.27</v>
          </cell>
        </row>
        <row r="774">
          <cell r="A774" t="str">
            <v>001.15.00840</v>
          </cell>
          <cell r="B774" t="str">
            <v>Execucao de escada com degraus de tijolo macico, asente com massa forte, inclusive revestimento dos espelhos e pisos</v>
          </cell>
          <cell r="C774" t="str">
            <v>M3</v>
          </cell>
          <cell r="D774">
            <v>1</v>
          </cell>
          <cell r="E774">
            <v>237.0686</v>
          </cell>
          <cell r="F774">
            <v>237.06</v>
          </cell>
        </row>
        <row r="775">
          <cell r="A775" t="str">
            <v>001.15.00860</v>
          </cell>
          <cell r="B775" t="str">
            <v>Fornecimento e assentamento de revestimento externo com retalhos de pedra de mao</v>
          </cell>
          <cell r="C775" t="str">
            <v>M2</v>
          </cell>
          <cell r="D775">
            <v>1</v>
          </cell>
          <cell r="E775">
            <v>9.2789000000000001</v>
          </cell>
          <cell r="F775">
            <v>9.27</v>
          </cell>
        </row>
        <row r="776">
          <cell r="A776" t="str">
            <v>001.15.00880</v>
          </cell>
          <cell r="B776" t="str">
            <v>Fornecimento e instalação de bancada em aço inox 316 1.90 x 0.80 formado por peças estampadas sem emendas visíveis, com 2 cubas em aço inox 316 estampado sem cantos vivos, nas dimensões (40x60x40)cm</v>
          </cell>
          <cell r="C776" t="str">
            <v>UN</v>
          </cell>
          <cell r="D776">
            <v>1</v>
          </cell>
          <cell r="E776">
            <v>350.2826</v>
          </cell>
          <cell r="F776">
            <v>350.28</v>
          </cell>
        </row>
        <row r="777">
          <cell r="A777" t="str">
            <v>001.15.00900</v>
          </cell>
          <cell r="B777" t="str">
            <v>Fornecimento e instalação de bancada em aço inox 316 2.20 x 0.80 formado por peças estampadas sem emendas visíveis, com 2 cubas em aço inox 316 estampado sem cantos vivos, nas dimensões (40x60x40)cm</v>
          </cell>
          <cell r="C777" t="str">
            <v>UN</v>
          </cell>
          <cell r="D777">
            <v>1</v>
          </cell>
          <cell r="E777">
            <v>368.75259999999997</v>
          </cell>
          <cell r="F777">
            <v>368.75</v>
          </cell>
        </row>
        <row r="778">
          <cell r="A778" t="str">
            <v>001.15.00920</v>
          </cell>
          <cell r="B778" t="str">
            <v>Fornecimento e instalação de bancada seca em aço inox 316 1.80 x 0.80 formado por peças estampadas sem emendas visíveis</v>
          </cell>
          <cell r="C778" t="str">
            <v>UN</v>
          </cell>
          <cell r="D778">
            <v>1</v>
          </cell>
          <cell r="E778">
            <v>313.89260000000002</v>
          </cell>
          <cell r="F778">
            <v>313.89</v>
          </cell>
        </row>
        <row r="779">
          <cell r="A779" t="str">
            <v>001.15.00940</v>
          </cell>
          <cell r="B779" t="str">
            <v>Fornecimento e instalação de armário sob pia em fórmica</v>
          </cell>
          <cell r="C779" t="str">
            <v>M2</v>
          </cell>
          <cell r="D779">
            <v>1</v>
          </cell>
          <cell r="E779">
            <v>225</v>
          </cell>
          <cell r="F779">
            <v>225</v>
          </cell>
        </row>
        <row r="780">
          <cell r="A780" t="str">
            <v>001.15.00960</v>
          </cell>
          <cell r="B780" t="str">
            <v>Fornecimento e instalação de armário em madeira aparente aparelhada e tratada</v>
          </cell>
          <cell r="C780" t="str">
            <v>M2</v>
          </cell>
          <cell r="D780">
            <v>1</v>
          </cell>
          <cell r="E780">
            <v>114.4671</v>
          </cell>
          <cell r="F780">
            <v>114.46</v>
          </cell>
        </row>
        <row r="781">
          <cell r="A781" t="str">
            <v>001.15.00980</v>
          </cell>
          <cell r="B781" t="str">
            <v>Fornecimento e instalação de armário em alvenaria com prateleiras de madeira aparelhada (2,40x0,60x3,00)m</v>
          </cell>
          <cell r="C781" t="str">
            <v>UN</v>
          </cell>
          <cell r="D781">
            <v>1</v>
          </cell>
          <cell r="E781">
            <v>272.42610000000002</v>
          </cell>
          <cell r="F781">
            <v>272.42</v>
          </cell>
        </row>
        <row r="782">
          <cell r="A782" t="str">
            <v>001.15.01000</v>
          </cell>
          <cell r="B782" t="str">
            <v>Fornecimento e instalação de balcão de madeira conf. projeto 12.20 x 0.60 x 1.00 m</v>
          </cell>
          <cell r="C782" t="str">
            <v>UN</v>
          </cell>
          <cell r="D782">
            <v>1</v>
          </cell>
          <cell r="E782">
            <v>969.9</v>
          </cell>
          <cell r="F782">
            <v>969.9</v>
          </cell>
        </row>
        <row r="783">
          <cell r="A783" t="str">
            <v>001.15.01020</v>
          </cell>
          <cell r="B783" t="str">
            <v>Fornecimento e instalação de box para banheiro em perfil de alumínio e acrílico cinza</v>
          </cell>
          <cell r="C783" t="str">
            <v>M2</v>
          </cell>
          <cell r="D783">
            <v>1</v>
          </cell>
          <cell r="E783">
            <v>75</v>
          </cell>
          <cell r="F783">
            <v>75</v>
          </cell>
        </row>
        <row r="784">
          <cell r="A784" t="str">
            <v>001.15.01040</v>
          </cell>
          <cell r="B784" t="str">
            <v>Fornecimento e instalação de box para banheiro em perfil de alumínio com acrílico fumê,cristal ou ouro velho</v>
          </cell>
          <cell r="C784" t="str">
            <v>M2</v>
          </cell>
          <cell r="D784">
            <v>1</v>
          </cell>
          <cell r="E784">
            <v>75</v>
          </cell>
          <cell r="F784">
            <v>75</v>
          </cell>
        </row>
        <row r="785">
          <cell r="A785" t="str">
            <v>001.15.01080</v>
          </cell>
          <cell r="B785" t="str">
            <v>Fornecimento e instalação de exaustor elétrico com d=50cm 1cv</v>
          </cell>
          <cell r="C785" t="str">
            <v>UN</v>
          </cell>
          <cell r="D785">
            <v>1</v>
          </cell>
          <cell r="E785">
            <v>161.9177</v>
          </cell>
          <cell r="F785">
            <v>161.91</v>
          </cell>
        </row>
        <row r="786">
          <cell r="A786" t="str">
            <v>001.15.01100</v>
          </cell>
          <cell r="B786" t="str">
            <v>Fornecimento e instalação de divisória naval stander padrão bege com perfis de aço na cor preta</v>
          </cell>
          <cell r="C786" t="str">
            <v>M2</v>
          </cell>
          <cell r="D786">
            <v>1</v>
          </cell>
          <cell r="E786">
            <v>41.164400000000001</v>
          </cell>
          <cell r="F786">
            <v>41.16</v>
          </cell>
        </row>
        <row r="787">
          <cell r="A787" t="str">
            <v>001.15.01120</v>
          </cell>
          <cell r="B787" t="str">
            <v>Fornecimento e instalação de porta de divisória  incl.montante , fechadura e dobradiças, divisória naval stander branco, cinza ou areia jundiai  com perfis de aço na cor preto, branco e cinza</v>
          </cell>
          <cell r="C787" t="str">
            <v>cj</v>
          </cell>
          <cell r="D787">
            <v>1</v>
          </cell>
          <cell r="E787">
            <v>126.08199999999999</v>
          </cell>
          <cell r="F787">
            <v>126.08</v>
          </cell>
        </row>
        <row r="788">
          <cell r="A788" t="str">
            <v>001.15.01140</v>
          </cell>
          <cell r="B788" t="str">
            <v>Fornecimento e instalação de mola p/ porta tipo vai-vem</v>
          </cell>
          <cell r="C788" t="str">
            <v>UN</v>
          </cell>
          <cell r="D788">
            <v>1</v>
          </cell>
          <cell r="E788">
            <v>33.330399999999997</v>
          </cell>
          <cell r="F788">
            <v>33.33</v>
          </cell>
        </row>
        <row r="789">
          <cell r="A789" t="str">
            <v>001.15.01160</v>
          </cell>
          <cell r="B789" t="str">
            <v>Fornecimento e instalação de peça de madeira desempenada de itaúba</v>
          </cell>
          <cell r="C789" t="str">
            <v>M2</v>
          </cell>
          <cell r="D789">
            <v>1</v>
          </cell>
          <cell r="E789">
            <v>54.123199999999997</v>
          </cell>
          <cell r="F789">
            <v>54.12</v>
          </cell>
        </row>
        <row r="790">
          <cell r="A790" t="str">
            <v>001.15.01180</v>
          </cell>
          <cell r="B790" t="str">
            <v>Restauração de guarda corpo de madeira da escada</v>
          </cell>
          <cell r="C790" t="str">
            <v>M</v>
          </cell>
          <cell r="D790">
            <v>1</v>
          </cell>
          <cell r="E790">
            <v>35.758200000000002</v>
          </cell>
          <cell r="F790">
            <v>35.75</v>
          </cell>
        </row>
        <row r="791">
          <cell r="A791" t="str">
            <v>001.15.01200</v>
          </cell>
          <cell r="B791" t="str">
            <v>Execução de remendo profundo de pavimento asfáltico inclusive fornecimento e transporte do material</v>
          </cell>
          <cell r="C791" t="str">
            <v>M2</v>
          </cell>
          <cell r="D791">
            <v>1</v>
          </cell>
          <cell r="E791">
            <v>25.6</v>
          </cell>
          <cell r="F791">
            <v>25.6</v>
          </cell>
        </row>
        <row r="792">
          <cell r="A792" t="str">
            <v>001.15.01220</v>
          </cell>
          <cell r="B792" t="str">
            <v>Fornecimento e instalação  de banca ou tampo de ardósia natural cor preta tipo on c/ resinex</v>
          </cell>
          <cell r="C792" t="str">
            <v>M2</v>
          </cell>
          <cell r="D792">
            <v>1</v>
          </cell>
          <cell r="E792">
            <v>108.6246</v>
          </cell>
          <cell r="F792">
            <v>108.62</v>
          </cell>
        </row>
        <row r="793">
          <cell r="A793" t="str">
            <v>001.15.01240</v>
          </cell>
          <cell r="B793" t="str">
            <v>Fornecimento e instalação de banca ou tampo em ardósia polida esp. 3cm</v>
          </cell>
          <cell r="C793" t="str">
            <v>M2</v>
          </cell>
          <cell r="D793">
            <v>1</v>
          </cell>
          <cell r="E793">
            <v>108.27849999999999</v>
          </cell>
          <cell r="F793">
            <v>108.27</v>
          </cell>
        </row>
        <row r="794">
          <cell r="A794" t="str">
            <v>001.15.01260</v>
          </cell>
          <cell r="B794" t="str">
            <v>Fornecimento e instalação de cuba simples de 400.00mmx340.00mmx140.00mm (p) , aco inox eternox</v>
          </cell>
          <cell r="C794" t="str">
            <v>UN</v>
          </cell>
          <cell r="D794">
            <v>1</v>
          </cell>
          <cell r="E794">
            <v>92.6785</v>
          </cell>
          <cell r="F794">
            <v>92.67</v>
          </cell>
        </row>
        <row r="795">
          <cell r="A795" t="str">
            <v>001.15.01280</v>
          </cell>
          <cell r="B795" t="str">
            <v>Fornecimento e instalação de cuba dupla com válvula, 82x34x14 cm</v>
          </cell>
          <cell r="C795" t="str">
            <v>UN</v>
          </cell>
          <cell r="D795">
            <v>1</v>
          </cell>
          <cell r="E795">
            <v>112.8977</v>
          </cell>
          <cell r="F795">
            <v>112.89</v>
          </cell>
        </row>
        <row r="796">
          <cell r="A796" t="str">
            <v>001.15.01300</v>
          </cell>
          <cell r="B796" t="str">
            <v>Execução de abertura em parede p/ colocação de aparelho de ar condicionado</v>
          </cell>
          <cell r="C796" t="str">
            <v>M2</v>
          </cell>
          <cell r="D796">
            <v>1</v>
          </cell>
          <cell r="E796">
            <v>10.253</v>
          </cell>
          <cell r="F796">
            <v>10.25</v>
          </cell>
        </row>
        <row r="797">
          <cell r="A797" t="str">
            <v>001.15.01320</v>
          </cell>
          <cell r="B797" t="str">
            <v>Fornecimento e instalação de portão em cano galvanizado 2 pol e tela galvanizada malha 2cm</v>
          </cell>
          <cell r="C797" t="str">
            <v>M2</v>
          </cell>
          <cell r="D797">
            <v>1</v>
          </cell>
          <cell r="E797">
            <v>100.3198</v>
          </cell>
          <cell r="F797">
            <v>100.31</v>
          </cell>
        </row>
        <row r="798">
          <cell r="A798" t="str">
            <v>001.15.01340</v>
          </cell>
          <cell r="B798" t="str">
            <v>Fornecimento e instalação de corrente  de aço galvanizado com elos de d=3/8"</v>
          </cell>
          <cell r="C798" t="str">
            <v>ML</v>
          </cell>
          <cell r="D798">
            <v>1</v>
          </cell>
          <cell r="E798">
            <v>4.4097</v>
          </cell>
          <cell r="F798">
            <v>4.4000000000000004</v>
          </cell>
        </row>
        <row r="799">
          <cell r="A799" t="str">
            <v>001.15.01360</v>
          </cell>
          <cell r="B799" t="str">
            <v>Fornecimento e instalação de divisória naval stander padrão branco, cinza ou areia jundiai, perfis de aço na cor preta e bandeira em vidro</v>
          </cell>
          <cell r="C799" t="str">
            <v>m2</v>
          </cell>
          <cell r="D799">
            <v>1</v>
          </cell>
          <cell r="E799">
            <v>56.599299999999999</v>
          </cell>
          <cell r="F799">
            <v>56.59</v>
          </cell>
        </row>
        <row r="800">
          <cell r="A800" t="str">
            <v>001.15.01380</v>
          </cell>
          <cell r="B800" t="str">
            <v>Fornecimento e instalação de ferragens para porta de divisória</v>
          </cell>
          <cell r="C800" t="str">
            <v>UN</v>
          </cell>
          <cell r="D800">
            <v>1</v>
          </cell>
          <cell r="E800">
            <v>71.0411</v>
          </cell>
          <cell r="F800">
            <v>71.040000000000006</v>
          </cell>
        </row>
        <row r="801">
          <cell r="A801" t="str">
            <v>001.15.01400</v>
          </cell>
          <cell r="B801" t="str">
            <v>Fornecimento e instalação de bancada, tampo ou balcão em granito cinza polido, espessura 2.00 cm</v>
          </cell>
          <cell r="C801" t="str">
            <v>M2</v>
          </cell>
          <cell r="D801">
            <v>1</v>
          </cell>
          <cell r="E801">
            <v>135.27850000000001</v>
          </cell>
          <cell r="F801">
            <v>135.27000000000001</v>
          </cell>
        </row>
        <row r="802">
          <cell r="A802" t="str">
            <v>001.15.01420</v>
          </cell>
          <cell r="B802" t="str">
            <v>Fornecimento e instalação de cuba de aço inox, inclusive válvula americana nº 1 - 46.50 x 31.00 x 15.00 cm</v>
          </cell>
          <cell r="C802" t="str">
            <v>UN</v>
          </cell>
          <cell r="D802">
            <v>1</v>
          </cell>
          <cell r="E802">
            <v>101.06189999999999</v>
          </cell>
          <cell r="F802">
            <v>101.06</v>
          </cell>
        </row>
        <row r="803">
          <cell r="A803" t="str">
            <v>001.15.01440</v>
          </cell>
          <cell r="B803" t="str">
            <v>Fornecimento e instalação de cuba de aço inox, inclusive válvula americana nº 2 - 56.00 x 33.50 x 15.00 cm</v>
          </cell>
          <cell r="C803" t="str">
            <v>UN</v>
          </cell>
          <cell r="D803">
            <v>1</v>
          </cell>
          <cell r="E803">
            <v>117.06189999999999</v>
          </cell>
          <cell r="F803">
            <v>117.06</v>
          </cell>
        </row>
        <row r="804">
          <cell r="A804" t="str">
            <v>001.15.01460</v>
          </cell>
          <cell r="B804" t="str">
            <v>Fornecimento e instalação de caixa de concreto pré-moldado para ar condicionado de 10.000 btu</v>
          </cell>
          <cell r="C804" t="str">
            <v>UN</v>
          </cell>
          <cell r="D804">
            <v>1</v>
          </cell>
          <cell r="E804">
            <v>54.556899999999999</v>
          </cell>
          <cell r="F804">
            <v>54.55</v>
          </cell>
        </row>
        <row r="805">
          <cell r="A805" t="str">
            <v>001.15.01480</v>
          </cell>
          <cell r="B805" t="str">
            <v>Fornecimento e instalação de cuba dupla 82.00 x 34.00 x 15.00 cm</v>
          </cell>
          <cell r="C805" t="str">
            <v>UN</v>
          </cell>
          <cell r="D805">
            <v>1</v>
          </cell>
          <cell r="E805">
            <v>117.06189999999999</v>
          </cell>
          <cell r="F805">
            <v>117.06</v>
          </cell>
        </row>
        <row r="806">
          <cell r="A806" t="str">
            <v>001.15.01500</v>
          </cell>
          <cell r="B806" t="str">
            <v>Fornecimento e instalação de cuba de louça para bancadas e lavatório de embutir oval 49.00 x 36.00 cm</v>
          </cell>
          <cell r="C806" t="str">
            <v>UN</v>
          </cell>
          <cell r="D806">
            <v>1</v>
          </cell>
          <cell r="E806">
            <v>50.1877</v>
          </cell>
          <cell r="F806">
            <v>50.18</v>
          </cell>
        </row>
        <row r="807">
          <cell r="A807" t="str">
            <v>001.15.01520</v>
          </cell>
          <cell r="B807" t="str">
            <v>Fornecimento e instalação de caixa de concreto pré-moldado para ar condicionado de 7.000 btu</v>
          </cell>
          <cell r="C807" t="str">
            <v>UN</v>
          </cell>
          <cell r="D807">
            <v>1</v>
          </cell>
          <cell r="E807">
            <v>50.556899999999999</v>
          </cell>
          <cell r="F807">
            <v>50.55</v>
          </cell>
        </row>
        <row r="808">
          <cell r="A808" t="str">
            <v>001.15.01530</v>
          </cell>
          <cell r="B808" t="str">
            <v>Fornecimento e instalação de caixa de concreto pré-moldado para ar condicionado de 10.000 btu</v>
          </cell>
          <cell r="C808" t="str">
            <v>un</v>
          </cell>
          <cell r="D808">
            <v>1</v>
          </cell>
          <cell r="E808">
            <v>54.556899999999999</v>
          </cell>
          <cell r="F808">
            <v>54.55</v>
          </cell>
        </row>
        <row r="809">
          <cell r="A809" t="str">
            <v>001.15.01540</v>
          </cell>
          <cell r="B809" t="str">
            <v>Fornecimento e instalação de caixa de concreto pré-moldado para ar condicionado de 20.000 btu</v>
          </cell>
          <cell r="C809" t="str">
            <v>UN</v>
          </cell>
          <cell r="D809">
            <v>1</v>
          </cell>
          <cell r="E809">
            <v>68.556899999999999</v>
          </cell>
          <cell r="F809">
            <v>68.55</v>
          </cell>
        </row>
        <row r="810">
          <cell r="A810" t="str">
            <v>001.15.01560</v>
          </cell>
          <cell r="B810" t="str">
            <v>Fornecimento e instalação de bancada em granito cinza polido l=0,60m sobre alvenaria revestida de azulejo branco, exceto cubas (quantificada e orçada na parte hidráulica)</v>
          </cell>
          <cell r="C810" t="str">
            <v>ML</v>
          </cell>
          <cell r="D810">
            <v>1</v>
          </cell>
          <cell r="E810">
            <v>137.84829999999999</v>
          </cell>
          <cell r="F810">
            <v>137.84</v>
          </cell>
        </row>
        <row r="811">
          <cell r="A811" t="str">
            <v>001.15.01580</v>
          </cell>
          <cell r="B811" t="str">
            <v>Fornecimento e instalação de bancada em granilite l=0,60m apoiada sobre alvenaria revestida c/ azulejo</v>
          </cell>
          <cell r="C811" t="str">
            <v>M</v>
          </cell>
          <cell r="D811">
            <v>1</v>
          </cell>
          <cell r="E811">
            <v>80.948999999999998</v>
          </cell>
          <cell r="F811">
            <v>80.94</v>
          </cell>
        </row>
        <row r="812">
          <cell r="A812" t="str">
            <v>001.15.01600</v>
          </cell>
          <cell r="B812" t="str">
            <v>Fornecimento e instalação de balcão de atendimento em madeira l=0,40m e=0,05m apoiado sobre alvenaria aparente de tijolo cerâmico de 21 furos, inclusive passagem pelo balcão</v>
          </cell>
          <cell r="C812" t="str">
            <v>M</v>
          </cell>
          <cell r="D812">
            <v>1</v>
          </cell>
          <cell r="E812">
            <v>104.8738</v>
          </cell>
          <cell r="F812">
            <v>104.87</v>
          </cell>
        </row>
        <row r="813">
          <cell r="A813" t="str">
            <v>001.15.01620</v>
          </cell>
          <cell r="B813" t="str">
            <v>Fornecimento e instalação de corrimao em tubo galvanizado 1" chumbado no piso h=1,00m pintado com tinta à óleo 02 demãos</v>
          </cell>
          <cell r="C813" t="str">
            <v>M</v>
          </cell>
          <cell r="D813">
            <v>1</v>
          </cell>
          <cell r="E813">
            <v>44.909700000000001</v>
          </cell>
          <cell r="F813">
            <v>44.9</v>
          </cell>
        </row>
        <row r="814">
          <cell r="A814" t="str">
            <v>001.15.01640</v>
          </cell>
          <cell r="B814" t="str">
            <v>Fornecimento e instalação de corrimão em tubo galvanizado 2" chumbado no piso h=1.00 m pintado com tinta à óleo 02 demãos</v>
          </cell>
          <cell r="C814" t="str">
            <v>ML</v>
          </cell>
          <cell r="D814">
            <v>1</v>
          </cell>
          <cell r="E814">
            <v>81.119699999999995</v>
          </cell>
          <cell r="F814">
            <v>81.11</v>
          </cell>
        </row>
        <row r="815">
          <cell r="A815" t="str">
            <v>001.15.01660</v>
          </cell>
          <cell r="B815" t="str">
            <v>Fornecimento e instalação de pedilúvio dimensões internas de 1,00x0,50x0,12 m</v>
          </cell>
          <cell r="C815" t="str">
            <v>UN</v>
          </cell>
          <cell r="D815">
            <v>1</v>
          </cell>
          <cell r="E815">
            <v>28.402799999999999</v>
          </cell>
          <cell r="F815">
            <v>28.4</v>
          </cell>
        </row>
        <row r="816">
          <cell r="A816" t="str">
            <v>001.15.01680</v>
          </cell>
          <cell r="B816" t="str">
            <v>Fornecimento e instalação de friso decorativo com tijolos maciços seção 10.00 x 10.00</v>
          </cell>
          <cell r="C816" t="str">
            <v>M</v>
          </cell>
          <cell r="D816">
            <v>1</v>
          </cell>
          <cell r="E816">
            <v>17.6859</v>
          </cell>
          <cell r="F816">
            <v>17.68</v>
          </cell>
        </row>
        <row r="817">
          <cell r="A817" t="str">
            <v>001.15.01700</v>
          </cell>
          <cell r="B817" t="str">
            <v>Parede Em Gesso Acartonado Revestida nas Duas Faces com Painel FGE sendo Montante e Guia 75, incl. parafuso GN 25, Massa e Fita .</v>
          </cell>
          <cell r="C817" t="str">
            <v>m2</v>
          </cell>
          <cell r="D817">
            <v>1</v>
          </cell>
          <cell r="E817">
            <v>49.841700000000003</v>
          </cell>
          <cell r="F817">
            <v>49.84</v>
          </cell>
        </row>
        <row r="818">
          <cell r="A818" t="str">
            <v>001.16</v>
          </cell>
          <cell r="B818" t="str">
            <v>URBANIZAÇÃO</v>
          </cell>
          <cell r="E818">
            <v>2237.0389</v>
          </cell>
        </row>
        <row r="819">
          <cell r="A819" t="str">
            <v>001.16.00020</v>
          </cell>
          <cell r="B819" t="str">
            <v>Banco de concreto armado 5.00x0.50x0.40 m conf. det. dop</v>
          </cell>
          <cell r="C819" t="str">
            <v>UN</v>
          </cell>
          <cell r="D819">
            <v>1</v>
          </cell>
          <cell r="E819">
            <v>202.95959999999999</v>
          </cell>
          <cell r="F819">
            <v>202.95</v>
          </cell>
        </row>
        <row r="820">
          <cell r="A820" t="str">
            <v>001.16.00040</v>
          </cell>
          <cell r="B820" t="str">
            <v>Banco de concreto armado 7.00x0.50x0.40 m conf. det. dop</v>
          </cell>
          <cell r="C820" t="str">
            <v>UN</v>
          </cell>
          <cell r="D820">
            <v>1</v>
          </cell>
          <cell r="E820">
            <v>275.59879999999998</v>
          </cell>
          <cell r="F820">
            <v>275.58999999999997</v>
          </cell>
        </row>
        <row r="821">
          <cell r="A821" t="str">
            <v>001.16.00060</v>
          </cell>
          <cell r="B821" t="str">
            <v>Banco de concreto armado 0,70x0,50x0,40 m conf. det. dop</v>
          </cell>
          <cell r="C821" t="str">
            <v>UN</v>
          </cell>
          <cell r="D821">
            <v>1</v>
          </cell>
          <cell r="E821">
            <v>59.526899999999998</v>
          </cell>
          <cell r="F821">
            <v>59.52</v>
          </cell>
        </row>
        <row r="822">
          <cell r="A822" t="str">
            <v>001.16.00080</v>
          </cell>
          <cell r="B822" t="str">
            <v>Cascalho lavado p/passeio</v>
          </cell>
          <cell r="C822" t="str">
            <v>M3</v>
          </cell>
          <cell r="D822">
            <v>1</v>
          </cell>
          <cell r="E822">
            <v>48.921799999999998</v>
          </cell>
          <cell r="F822">
            <v>48.92</v>
          </cell>
        </row>
        <row r="823">
          <cell r="A823" t="str">
            <v>001.16.00100</v>
          </cell>
          <cell r="B823" t="str">
            <v>Guias de concreto pré-moldados (concreto 300kg cimento/m3) de seção 15x30 cm (espessura 12.00 cm no topo)  o serviço inclui a abertura das valas, assentamento e rejuntamento das guias</v>
          </cell>
          <cell r="C823" t="str">
            <v>ML</v>
          </cell>
          <cell r="D823">
            <v>1</v>
          </cell>
          <cell r="E823">
            <v>18.094799999999999</v>
          </cell>
          <cell r="F823">
            <v>18.09</v>
          </cell>
        </row>
        <row r="824">
          <cell r="A824" t="str">
            <v>001.16.00120</v>
          </cell>
          <cell r="B824" t="str">
            <v>Guias curvas de concreto pré-moldados (concreto 300kg cimento/m3) de seção 15x30 cm (espessura 12.00 cm no topo)  o serviço inclui a abertura das valas, assentamento e rejuntamento das guias</v>
          </cell>
          <cell r="C824" t="str">
            <v>ML</v>
          </cell>
          <cell r="D824">
            <v>1</v>
          </cell>
          <cell r="E824">
            <v>18.000299999999999</v>
          </cell>
          <cell r="F824">
            <v>18</v>
          </cell>
        </row>
        <row r="825">
          <cell r="A825" t="str">
            <v>001.16.00140</v>
          </cell>
          <cell r="B825" t="str">
            <v>Sarjeta de concreto (300kg cim/m3) fundido no local seção 40.00 x 8.00 cm, o serviço inclui a abertura de vala, assentamento e rejuntamento</v>
          </cell>
          <cell r="C825" t="str">
            <v>ML</v>
          </cell>
          <cell r="D825">
            <v>1</v>
          </cell>
          <cell r="E825">
            <v>16.584599999999998</v>
          </cell>
          <cell r="F825">
            <v>16.579999999999998</v>
          </cell>
        </row>
        <row r="826">
          <cell r="A826" t="str">
            <v>001.16.00160</v>
          </cell>
          <cell r="B826" t="str">
            <v>Fornecimento e espalhamento de terra vegetal</v>
          </cell>
          <cell r="C826" t="str">
            <v>M3</v>
          </cell>
          <cell r="D826">
            <v>1</v>
          </cell>
          <cell r="E826">
            <v>55.321800000000003</v>
          </cell>
          <cell r="F826">
            <v>55.32</v>
          </cell>
        </row>
        <row r="827">
          <cell r="A827" t="str">
            <v>001.16.00180</v>
          </cell>
          <cell r="B827" t="str">
            <v>Grama em placas com manutenção por 60 dias com irrigação diária, pulverização, adubação e substituição de mudas mortas</v>
          </cell>
          <cell r="C827" t="str">
            <v>M2</v>
          </cell>
          <cell r="D827">
            <v>1</v>
          </cell>
          <cell r="E827">
            <v>3.6661999999999999</v>
          </cell>
          <cell r="F827">
            <v>3.66</v>
          </cell>
        </row>
        <row r="828">
          <cell r="A828" t="str">
            <v>001.16.00200</v>
          </cell>
          <cell r="B828" t="str">
            <v>Grama em mudas tipo (forquilha ou estrela) com manutenção por 60 dias  com irrigação diária, pulverização, adubação e substiuição de mudas mortas</v>
          </cell>
          <cell r="C828" t="str">
            <v>M2</v>
          </cell>
          <cell r="D828">
            <v>1</v>
          </cell>
          <cell r="E828">
            <v>2.2652000000000001</v>
          </cell>
          <cell r="F828">
            <v>2.2599999999999998</v>
          </cell>
        </row>
        <row r="829">
          <cell r="A829" t="str">
            <v>001.16.00220</v>
          </cell>
          <cell r="B829" t="str">
            <v>Sansão do campo a cada 10cm, com manutenção por 60 dias com irrigação diária, pulverização, adubação e substituição de mudas mortas.</v>
          </cell>
          <cell r="C829" t="str">
            <v>ML</v>
          </cell>
          <cell r="D829">
            <v>1</v>
          </cell>
          <cell r="E829">
            <v>25.5746</v>
          </cell>
          <cell r="F829">
            <v>25.57</v>
          </cell>
        </row>
        <row r="830">
          <cell r="A830" t="str">
            <v>001.16.00240</v>
          </cell>
          <cell r="B830" t="str">
            <v>Grade de proteção para árvores h = 2.00 m</v>
          </cell>
          <cell r="C830" t="str">
            <v>UN</v>
          </cell>
          <cell r="D830">
            <v>1</v>
          </cell>
          <cell r="E830">
            <v>28.515999999999998</v>
          </cell>
          <cell r="F830">
            <v>28.51</v>
          </cell>
        </row>
        <row r="831">
          <cell r="A831" t="str">
            <v>001.16.00260</v>
          </cell>
          <cell r="B831" t="str">
            <v>Árvores ( altura das mudas 2.00 m ) c/ 1.50m de altura livre, com manutenção por 60 dias com irrigação, pulverização, poda e substituição de mudas mortas</v>
          </cell>
          <cell r="C831" t="str">
            <v>UN</v>
          </cell>
          <cell r="D831">
            <v>1</v>
          </cell>
          <cell r="E831">
            <v>8.9152000000000005</v>
          </cell>
          <cell r="F831">
            <v>8.91</v>
          </cell>
        </row>
        <row r="832">
          <cell r="A832" t="str">
            <v>001.16.00280</v>
          </cell>
          <cell r="B832" t="str">
            <v>Árvores ( altura das mudas 2m ) inclusive grade de proteção com 1.50 m de altura livre, com manutenção por 60 dias com irrigação, pulverização, poda e substiuição de mudas mortas</v>
          </cell>
          <cell r="C832" t="str">
            <v>UN</v>
          </cell>
          <cell r="D832">
            <v>1</v>
          </cell>
          <cell r="E832">
            <v>37.4313</v>
          </cell>
          <cell r="F832">
            <v>37.43</v>
          </cell>
        </row>
        <row r="833">
          <cell r="A833" t="str">
            <v>001.16.00300</v>
          </cell>
          <cell r="B833" t="str">
            <v>Mudas de vegetação nativa, com altura livre mínima de 50 cm, inclusive adubo - base de npk-4-14-8, a 100 g por cova e terra preta, com manutenção por 60 dias com irrigação, pulverização, poda e substituição  de mudas mortas</v>
          </cell>
          <cell r="C833" t="str">
            <v>UN</v>
          </cell>
          <cell r="D833">
            <v>1</v>
          </cell>
          <cell r="E833">
            <v>2.41</v>
          </cell>
          <cell r="F833">
            <v>2.41</v>
          </cell>
        </row>
        <row r="834">
          <cell r="A834" t="str">
            <v>001.16.00320</v>
          </cell>
          <cell r="B834" t="str">
            <v>Oiti - grande, com manutenção por 60 dias com irrigação, pulverização, poda e substituição de mudas mortas</v>
          </cell>
          <cell r="C834" t="str">
            <v>UN</v>
          </cell>
          <cell r="D834">
            <v>1</v>
          </cell>
          <cell r="E834">
            <v>26.915199999999999</v>
          </cell>
          <cell r="F834">
            <v>26.91</v>
          </cell>
        </row>
        <row r="835">
          <cell r="A835" t="str">
            <v>001.16.00340</v>
          </cell>
          <cell r="B835" t="str">
            <v>Fênix - grande, com manutenção por 60 dias com irrigação, pulverização, poda e substituição de mudas mortas</v>
          </cell>
          <cell r="C835" t="str">
            <v>UN</v>
          </cell>
          <cell r="D835">
            <v>1</v>
          </cell>
          <cell r="E835">
            <v>56.915199999999999</v>
          </cell>
          <cell r="F835">
            <v>56.91</v>
          </cell>
        </row>
        <row r="836">
          <cell r="A836" t="str">
            <v>001.16.00360</v>
          </cell>
          <cell r="B836" t="str">
            <v>Agave - grande, com manutenção por 60 dias com irrigação, pulverização, poda e substituição de mudas mortas</v>
          </cell>
          <cell r="C836" t="str">
            <v>UN</v>
          </cell>
          <cell r="D836">
            <v>1</v>
          </cell>
          <cell r="E836">
            <v>31.915199999999999</v>
          </cell>
          <cell r="F836">
            <v>31.91</v>
          </cell>
        </row>
        <row r="837">
          <cell r="A837" t="str">
            <v>001.16.00380</v>
          </cell>
          <cell r="B837" t="str">
            <v>Dracena marginata - grande, com manutenção por 60 dias com irrigação, pulverização, poda e substituição de mudas mortas</v>
          </cell>
          <cell r="C837" t="str">
            <v>UN</v>
          </cell>
          <cell r="D837">
            <v>1</v>
          </cell>
          <cell r="E837">
            <v>16.915199999999999</v>
          </cell>
          <cell r="F837">
            <v>16.91</v>
          </cell>
        </row>
        <row r="838">
          <cell r="A838" t="str">
            <v>001.16.00400</v>
          </cell>
          <cell r="B838" t="str">
            <v>Palmeira - grande, com manutenção por 60 dias com irrigação, pulverização, poda e substituição de mudas mortas</v>
          </cell>
          <cell r="C838" t="str">
            <v>UN</v>
          </cell>
          <cell r="D838">
            <v>1</v>
          </cell>
          <cell r="E838">
            <v>61.915199999999999</v>
          </cell>
          <cell r="F838">
            <v>61.91</v>
          </cell>
        </row>
        <row r="839">
          <cell r="A839" t="str">
            <v>001.16.00420</v>
          </cell>
          <cell r="B839" t="str">
            <v>Musaendra - grande, com manutenção por 60 dias com irrigação, pulverização, poda e substituição de mudas mortas</v>
          </cell>
          <cell r="C839" t="str">
            <v>UN</v>
          </cell>
          <cell r="D839">
            <v>1</v>
          </cell>
          <cell r="E839">
            <v>21.915199999999999</v>
          </cell>
          <cell r="F839">
            <v>21.91</v>
          </cell>
        </row>
        <row r="840">
          <cell r="A840" t="str">
            <v>001.16.00440</v>
          </cell>
          <cell r="B840" t="str">
            <v>Hemigrafis - pequena, com manutenção por 60 dias com irrigação, pulverização, poda e substituição de mudas mortas</v>
          </cell>
          <cell r="C840" t="str">
            <v>UN</v>
          </cell>
          <cell r="D840">
            <v>1</v>
          </cell>
          <cell r="E840">
            <v>0.8831</v>
          </cell>
          <cell r="F840">
            <v>0.88</v>
          </cell>
        </row>
        <row r="841">
          <cell r="A841" t="str">
            <v>001.16.00460</v>
          </cell>
          <cell r="B841" t="str">
            <v>Pingo de ouro - pequena, com manutenção por 60 dias com irrigação, pulverização, poda e substituição de mudas mortas</v>
          </cell>
          <cell r="C841" t="str">
            <v>UN</v>
          </cell>
          <cell r="D841">
            <v>1</v>
          </cell>
          <cell r="E841">
            <v>0.8831</v>
          </cell>
          <cell r="F841">
            <v>0.88</v>
          </cell>
        </row>
        <row r="842">
          <cell r="A842" t="str">
            <v>001.16.00480</v>
          </cell>
          <cell r="B842" t="str">
            <v>Pingo de ouro - grande, com manutenção por 60 dias com irrigação, pulverização, poda e substituição de mudas mortas</v>
          </cell>
          <cell r="C842" t="str">
            <v>UN</v>
          </cell>
          <cell r="D842">
            <v>1</v>
          </cell>
          <cell r="E842">
            <v>4.4151999999999996</v>
          </cell>
          <cell r="F842">
            <v>4.41</v>
          </cell>
        </row>
        <row r="843">
          <cell r="A843" t="str">
            <v>001.16.00500</v>
          </cell>
          <cell r="B843" t="str">
            <v>Mini-ixoria sacola - grande, com manutenção por 60 dias com irrigação, pulverização, poda e substituição de mudas mortas</v>
          </cell>
          <cell r="C843" t="str">
            <v>UN</v>
          </cell>
          <cell r="D843">
            <v>1</v>
          </cell>
          <cell r="E843">
            <v>1.3831</v>
          </cell>
          <cell r="F843">
            <v>1.38</v>
          </cell>
        </row>
        <row r="844">
          <cell r="A844" t="str">
            <v>001.16.00520</v>
          </cell>
          <cell r="B844" t="str">
            <v>Mini-ixoria torrão - grande, com manutenção por 60 dias com irrigação, pulverização, poda e substituição de mudas mortas</v>
          </cell>
          <cell r="C844" t="str">
            <v>UN</v>
          </cell>
          <cell r="D844">
            <v>1</v>
          </cell>
          <cell r="E844">
            <v>9.9152000000000005</v>
          </cell>
          <cell r="F844">
            <v>9.91</v>
          </cell>
        </row>
        <row r="845">
          <cell r="A845" t="str">
            <v>001.16.00540</v>
          </cell>
          <cell r="B845" t="str">
            <v>Croton sacola - grande, com manutenção por 60 dias com irrigação, pulverização, poda e substituição de mudas mortas</v>
          </cell>
          <cell r="C845" t="str">
            <v>UN</v>
          </cell>
          <cell r="D845">
            <v>1</v>
          </cell>
          <cell r="E845">
            <v>4.3830999999999998</v>
          </cell>
          <cell r="F845">
            <v>4.38</v>
          </cell>
        </row>
        <row r="846">
          <cell r="A846" t="str">
            <v>001.16.00560</v>
          </cell>
          <cell r="B846" t="str">
            <v>Croton torrão - grande, com manutenção por 60 dias com irrigação, pulverização, poda e substituição de mudas mortas</v>
          </cell>
          <cell r="C846" t="str">
            <v>UN</v>
          </cell>
          <cell r="D846">
            <v>1</v>
          </cell>
          <cell r="E846">
            <v>16.915199999999999</v>
          </cell>
          <cell r="F846">
            <v>16.91</v>
          </cell>
        </row>
        <row r="847">
          <cell r="A847" t="str">
            <v>001.16.00580</v>
          </cell>
          <cell r="B847" t="str">
            <v>Eretrine - grande, com manutenção por 60 dias com irrigação, pulverização, poda e substituição de mudas mortas</v>
          </cell>
          <cell r="C847" t="str">
            <v>UN</v>
          </cell>
          <cell r="D847">
            <v>1</v>
          </cell>
          <cell r="E847">
            <v>21.915199999999999</v>
          </cell>
          <cell r="F847">
            <v>21.91</v>
          </cell>
        </row>
        <row r="848">
          <cell r="A848" t="str">
            <v>001.16.00600</v>
          </cell>
          <cell r="B848" t="str">
            <v>Areca - grande, com manutenção por 60 dias com irrigação, pulverização, poda e substituição de mudas mortas</v>
          </cell>
          <cell r="C848" t="str">
            <v>UN</v>
          </cell>
          <cell r="D848">
            <v>1</v>
          </cell>
          <cell r="E848">
            <v>21.915199999999999</v>
          </cell>
          <cell r="F848">
            <v>21.91</v>
          </cell>
        </row>
        <row r="849">
          <cell r="A849" t="str">
            <v>001.16.00620</v>
          </cell>
          <cell r="B849" t="str">
            <v>Hibisco bicolor - pequena, com manutenção por 60 dias com irrigação, pulverização, poda e substituição de mudas mortas</v>
          </cell>
          <cell r="C849" t="str">
            <v>UN</v>
          </cell>
          <cell r="D849">
            <v>1</v>
          </cell>
          <cell r="E849">
            <v>5.3830999999999998</v>
          </cell>
          <cell r="F849">
            <v>5.38</v>
          </cell>
        </row>
        <row r="850">
          <cell r="A850" t="str">
            <v>001.16.00640</v>
          </cell>
          <cell r="B850" t="str">
            <v>Brita na área interna do prédio</v>
          </cell>
          <cell r="C850" t="str">
            <v>M3</v>
          </cell>
          <cell r="D850">
            <v>1</v>
          </cell>
          <cell r="E850">
            <v>39.160899999999998</v>
          </cell>
          <cell r="F850">
            <v>39.159999999999997</v>
          </cell>
        </row>
        <row r="851">
          <cell r="A851" t="str">
            <v>001.16.00660</v>
          </cell>
          <cell r="B851" t="str">
            <v>Brita na área interna do prédio - branca - (fins decorativos)</v>
          </cell>
          <cell r="C851" t="str">
            <v>M3</v>
          </cell>
          <cell r="D851">
            <v>1</v>
          </cell>
          <cell r="E851">
            <v>41.660899999999998</v>
          </cell>
          <cell r="F851">
            <v>41.66</v>
          </cell>
        </row>
        <row r="852">
          <cell r="A852" t="str">
            <v>001.16.00680</v>
          </cell>
          <cell r="B852" t="str">
            <v>Brita na área interna do prédio - escurinha - (fins decorativos)</v>
          </cell>
          <cell r="C852" t="str">
            <v>M3</v>
          </cell>
          <cell r="D852">
            <v>1</v>
          </cell>
          <cell r="E852">
            <v>41.660899999999998</v>
          </cell>
          <cell r="F852">
            <v>41.66</v>
          </cell>
        </row>
        <row r="853">
          <cell r="A853" t="str">
            <v>001.16.00700</v>
          </cell>
          <cell r="B853" t="str">
            <v>Pavimentação c/ lajotas pré-moldadas de concreto sextavado ( bloquete). deverão observar as mesmas especificações de ítens anteriores no que se refere a assentamento e rejuntamento. espessura de 5 cm para calcadas</v>
          </cell>
          <cell r="C853" t="str">
            <v>M2</v>
          </cell>
          <cell r="D853">
            <v>1</v>
          </cell>
          <cell r="E853">
            <v>21.8781</v>
          </cell>
          <cell r="F853">
            <v>21.87</v>
          </cell>
        </row>
        <row r="854">
          <cell r="A854" t="str">
            <v>001.16.00720</v>
          </cell>
          <cell r="B854" t="str">
            <v>Pavimentação c/ lajotas pré-moldadas de concreto sextavado ( bloquete). deverão observar as mesmas especificações de ítens anteriores no que se refere a assentamento e rejuntamento. espessura de 10 cm para tráfego</v>
          </cell>
          <cell r="C854" t="str">
            <v>M2</v>
          </cell>
          <cell r="D854">
            <v>1</v>
          </cell>
          <cell r="E854">
            <v>35.738100000000003</v>
          </cell>
          <cell r="F854">
            <v>35.729999999999997</v>
          </cell>
        </row>
        <row r="855">
          <cell r="A855" t="str">
            <v>001.16.00740</v>
          </cell>
          <cell r="B855" t="str">
            <v>Fornecimento e assentamento de paralelepípedo</v>
          </cell>
          <cell r="C855" t="str">
            <v>M2</v>
          </cell>
          <cell r="D855">
            <v>1</v>
          </cell>
          <cell r="E855">
            <v>28.677600000000002</v>
          </cell>
          <cell r="F855">
            <v>28.67</v>
          </cell>
        </row>
        <row r="856">
          <cell r="A856" t="str">
            <v>001.16.00760</v>
          </cell>
          <cell r="B856" t="str">
            <v>Execução de alambrado em tubo de ferro 6§ bitola 2.1/2 formando quadro de 3.00x3.00m e tela malha 2" fio 12</v>
          </cell>
          <cell r="C856" t="str">
            <v>M2</v>
          </cell>
          <cell r="D856">
            <v>1</v>
          </cell>
          <cell r="E856">
            <v>0</v>
          </cell>
          <cell r="F856">
            <v>0</v>
          </cell>
        </row>
        <row r="857">
          <cell r="A857" t="str">
            <v>001.16.00770</v>
          </cell>
          <cell r="B857" t="str">
            <v>Alambrado c/ Tela Arame Galv. Losangular fio 12, malha 2"", altura da tela 1.50 m, fix. em pilarete de concreto pré moldado h= 2.60 m, espaçados a cada 2.50 m, com reforço arame galv. n.10, incl.mureta de alvenaria h=0.50 m chapiscada, rebocada e caiada</v>
          </cell>
          <cell r="C857" t="str">
            <v>ml</v>
          </cell>
          <cell r="D857">
            <v>1</v>
          </cell>
          <cell r="E857">
            <v>64.617599999999996</v>
          </cell>
          <cell r="F857">
            <v>64.61</v>
          </cell>
        </row>
        <row r="858">
          <cell r="A858" t="str">
            <v>001.16.00775</v>
          </cell>
          <cell r="B858" t="str">
            <v>Fornecimento e Instalação de Portão em Tubo Galvanizado 2"" e Tela Galvanizada Malha 2"", incl. Ferragens</v>
          </cell>
          <cell r="C858" t="str">
            <v>m2</v>
          </cell>
          <cell r="D858">
            <v>1</v>
          </cell>
          <cell r="E858">
            <v>100.3198</v>
          </cell>
          <cell r="F858">
            <v>100.31</v>
          </cell>
        </row>
        <row r="859">
          <cell r="A859" t="str">
            <v>001.16.00780</v>
          </cell>
          <cell r="B859" t="str">
            <v>Fornecimento e instalação de placa de concreto de 100x100 cm com 6 cm de espessura, junta de seixos rolados com 6 cm de largura</v>
          </cell>
          <cell r="C859" t="str">
            <v>M2</v>
          </cell>
          <cell r="D859">
            <v>1</v>
          </cell>
          <cell r="E859">
            <v>23.196000000000002</v>
          </cell>
          <cell r="F859">
            <v>23.19</v>
          </cell>
        </row>
        <row r="860">
          <cell r="A860" t="str">
            <v>001.16.00800</v>
          </cell>
          <cell r="B860" t="str">
            <v>Execução de muro de fecho, conforme detalhe do dop n. 92019, com altura de 1.60 m</v>
          </cell>
          <cell r="C860" t="str">
            <v>ML</v>
          </cell>
          <cell r="D860">
            <v>1</v>
          </cell>
          <cell r="E860">
            <v>107.1583</v>
          </cell>
          <cell r="F860">
            <v>107.15</v>
          </cell>
        </row>
        <row r="861">
          <cell r="A861" t="str">
            <v>001.16.00820</v>
          </cell>
          <cell r="B861" t="str">
            <v>Execução de muro de fecho, conforme detalhe do dop n. 92019, com altura de 1.80 m</v>
          </cell>
          <cell r="C861" t="str">
            <v>ML</v>
          </cell>
          <cell r="D861">
            <v>1</v>
          </cell>
          <cell r="E861">
            <v>117.47110000000001</v>
          </cell>
          <cell r="F861">
            <v>117.47</v>
          </cell>
        </row>
        <row r="862">
          <cell r="A862" t="str">
            <v>001.16.00840</v>
          </cell>
          <cell r="B862" t="str">
            <v>Execução de muro de fecho, conforme detalhe do dop n. 92019, com altura de 2.00 m</v>
          </cell>
          <cell r="C862" t="str">
            <v>ML</v>
          </cell>
          <cell r="D862">
            <v>1</v>
          </cell>
          <cell r="E862">
            <v>127.78230000000001</v>
          </cell>
          <cell r="F862">
            <v>127.78</v>
          </cell>
        </row>
        <row r="863">
          <cell r="A863" t="str">
            <v>001.16.00860</v>
          </cell>
          <cell r="B863" t="str">
            <v>Execução de acréscimo de muro de fecho conforme detalhe padrão do dop arquivo n.92019</v>
          </cell>
          <cell r="C863" t="str">
            <v>M2</v>
          </cell>
          <cell r="D863">
            <v>1</v>
          </cell>
          <cell r="E863">
            <v>43.928600000000003</v>
          </cell>
          <cell r="F863">
            <v>43.92</v>
          </cell>
        </row>
        <row r="864">
          <cell r="A864" t="str">
            <v>001.16.00880</v>
          </cell>
          <cell r="B864" t="str">
            <v>Fornecimento e espalhamento de areia do rio</v>
          </cell>
          <cell r="C864" t="str">
            <v>M3</v>
          </cell>
          <cell r="D864">
            <v>1</v>
          </cell>
          <cell r="E864">
            <v>37.891300000000001</v>
          </cell>
          <cell r="F864">
            <v>37.89</v>
          </cell>
        </row>
        <row r="865">
          <cell r="A865" t="str">
            <v>001.16.00900</v>
          </cell>
          <cell r="B865" t="str">
            <v>Locação de linhas estaqueadas de 20 em 20 m para construção de muro, sem nivelamento</v>
          </cell>
          <cell r="C865" t="str">
            <v>ML</v>
          </cell>
          <cell r="D865">
            <v>1</v>
          </cell>
          <cell r="E865">
            <v>1.5178</v>
          </cell>
          <cell r="F865">
            <v>1.51</v>
          </cell>
        </row>
        <row r="866">
          <cell r="A866" t="str">
            <v>001.16.00920</v>
          </cell>
          <cell r="B866" t="str">
            <v>Locação de linhas estaqueadas de 20 em 20 m para construção de muro, com nivelamento</v>
          </cell>
          <cell r="C866" t="str">
            <v>ML</v>
          </cell>
          <cell r="D866">
            <v>1</v>
          </cell>
          <cell r="E866">
            <v>2.4285999999999999</v>
          </cell>
          <cell r="F866">
            <v>2.42</v>
          </cell>
        </row>
        <row r="867">
          <cell r="A867" t="str">
            <v>001.16.00940</v>
          </cell>
          <cell r="B867" t="str">
            <v>Execução de conjunto de mureta em madeira c/ 2 pilares a cada 1,30m e altura livre de 1.00 m, conforme detalhe dop</v>
          </cell>
          <cell r="C867" t="str">
            <v>UN</v>
          </cell>
          <cell r="D867">
            <v>1</v>
          </cell>
          <cell r="E867">
            <v>271.16579999999999</v>
          </cell>
          <cell r="F867">
            <v>271.16000000000003</v>
          </cell>
        </row>
        <row r="868">
          <cell r="A868" t="str">
            <v>001.16.00960</v>
          </cell>
          <cell r="B868" t="str">
            <v>Demarcação de faixa com tinta acrílica especial - largura 10.00 cm</v>
          </cell>
          <cell r="C868" t="str">
            <v>ML</v>
          </cell>
          <cell r="D868">
            <v>1</v>
          </cell>
          <cell r="E868">
            <v>5.4671000000000003</v>
          </cell>
          <cell r="F868">
            <v>5.46</v>
          </cell>
        </row>
        <row r="869">
          <cell r="A869" t="str">
            <v>001.16.00980</v>
          </cell>
          <cell r="B869" t="str">
            <v>Retirada e reassentamento de meio-fio</v>
          </cell>
          <cell r="C869" t="str">
            <v>M</v>
          </cell>
          <cell r="D869">
            <v>1</v>
          </cell>
          <cell r="E869">
            <v>17.048300000000001</v>
          </cell>
          <cell r="F869">
            <v>17.04</v>
          </cell>
        </row>
        <row r="870">
          <cell r="A870" t="str">
            <v>001.17</v>
          </cell>
          <cell r="B870" t="str">
            <v>INSTALAÇÕES ELÉTRICAS, LÓGICA E TELEFONIA</v>
          </cell>
          <cell r="E870">
            <v>139058.58069999999</v>
          </cell>
        </row>
        <row r="871">
          <cell r="A871" t="str">
            <v>001.17.00020</v>
          </cell>
          <cell r="B871" t="str">
            <v>Fornecimento e instalação de fio de cobre seção 1.50 mm2, com isolamento para 750 v, com caract. não propagantes ao fogo</v>
          </cell>
          <cell r="C871" t="str">
            <v>ML</v>
          </cell>
          <cell r="D871">
            <v>1</v>
          </cell>
          <cell r="E871">
            <v>0.73599999999999999</v>
          </cell>
          <cell r="F871">
            <v>0.73</v>
          </cell>
        </row>
        <row r="872">
          <cell r="A872" t="str">
            <v>001.17.00040</v>
          </cell>
          <cell r="B872" t="str">
            <v>Fornecimento e instalação de fio de cobre seção 2.50 mm2,com isolamento para 750 v, com caract. não propagantes ao fogo</v>
          </cell>
          <cell r="C872" t="str">
            <v>ML</v>
          </cell>
          <cell r="D872">
            <v>1</v>
          </cell>
          <cell r="E872">
            <v>1.083</v>
          </cell>
          <cell r="F872">
            <v>1.08</v>
          </cell>
        </row>
        <row r="873">
          <cell r="A873" t="str">
            <v>001.17.00060</v>
          </cell>
          <cell r="B873" t="str">
            <v>Fornecimento e instalação de fio de cobre seção 4.00 mm2, com isolamento para 750 v, com caract. não propagantes ao fogo</v>
          </cell>
          <cell r="C873" t="str">
            <v>ML</v>
          </cell>
          <cell r="D873">
            <v>1</v>
          </cell>
          <cell r="E873">
            <v>1.4507000000000001</v>
          </cell>
          <cell r="F873">
            <v>1.45</v>
          </cell>
        </row>
        <row r="874">
          <cell r="A874" t="str">
            <v>001.17.00080</v>
          </cell>
          <cell r="B874" t="str">
            <v>Fornecimento e instalação de fio de cobre seção 6.00 mm2,com isolamento para 750 v com caract. não propagantes ao fogo</v>
          </cell>
          <cell r="C874" t="str">
            <v>ML</v>
          </cell>
          <cell r="D874">
            <v>1</v>
          </cell>
          <cell r="E874">
            <v>2.0632000000000001</v>
          </cell>
          <cell r="F874">
            <v>2.06</v>
          </cell>
        </row>
        <row r="875">
          <cell r="A875" t="str">
            <v>001.17.00100</v>
          </cell>
          <cell r="B875" t="str">
            <v>Fornecimento e instalação de fio de cobre seção 10.00 mm2,com isolamento para 750 v, com caract. não propagantes ao fogo</v>
          </cell>
          <cell r="C875" t="str">
            <v>ML</v>
          </cell>
          <cell r="D875">
            <v>1</v>
          </cell>
          <cell r="E875">
            <v>2.8902999999999999</v>
          </cell>
          <cell r="F875">
            <v>2.89</v>
          </cell>
        </row>
        <row r="876">
          <cell r="A876" t="str">
            <v>001.17.00120</v>
          </cell>
          <cell r="B876" t="str">
            <v>Fornecimento e instalação de cabo de cobre seção 2.50 mm2,com isolamento para 750 v, com caract. não propagantes ao fogo</v>
          </cell>
          <cell r="C876" t="str">
            <v>ML</v>
          </cell>
          <cell r="D876">
            <v>1</v>
          </cell>
          <cell r="E876">
            <v>1.083</v>
          </cell>
          <cell r="F876">
            <v>1.08</v>
          </cell>
        </row>
        <row r="877">
          <cell r="A877" t="str">
            <v>001.17.00140</v>
          </cell>
          <cell r="B877" t="str">
            <v>Fornecimento e instalação de cabo de cobre seção 4.00 mm2,com isolamento para 750 v, com caract. não propagantes ao fogo</v>
          </cell>
          <cell r="C877" t="str">
            <v>ML</v>
          </cell>
          <cell r="D877">
            <v>1</v>
          </cell>
          <cell r="E877">
            <v>1.5507</v>
          </cell>
          <cell r="F877">
            <v>1.55</v>
          </cell>
        </row>
        <row r="878">
          <cell r="A878" t="str">
            <v>001.17.00160</v>
          </cell>
          <cell r="B878" t="str">
            <v>Fornecimento e instalação de cabo de cobre seção 6.00 mm2, com isolamento para 750 v, com caract. não propagantes ao fogo</v>
          </cell>
          <cell r="C878" t="str">
            <v>ML</v>
          </cell>
          <cell r="D878">
            <v>1</v>
          </cell>
          <cell r="E878">
            <v>2.1856</v>
          </cell>
          <cell r="F878">
            <v>2.1800000000000002</v>
          </cell>
        </row>
        <row r="879">
          <cell r="A879" t="str">
            <v>001.17.00180</v>
          </cell>
          <cell r="B879" t="str">
            <v>Fornecimento e instalação de cabo de cobre seção 10.00 mm2,com isolamento para 750 v, com caract. não propagantes ao fogo</v>
          </cell>
          <cell r="C879" t="str">
            <v>ML</v>
          </cell>
          <cell r="D879">
            <v>1</v>
          </cell>
          <cell r="E879">
            <v>3.6960999999999999</v>
          </cell>
          <cell r="F879">
            <v>3.69</v>
          </cell>
        </row>
        <row r="880">
          <cell r="A880" t="str">
            <v>001.17.00200</v>
          </cell>
          <cell r="B880" t="str">
            <v>Fornecimento e instalação de cabo de cobre seção 16.00 mm2,com isolamento para 750 v, com caract. não propagantes ao fogo</v>
          </cell>
          <cell r="C880" t="str">
            <v>ML</v>
          </cell>
          <cell r="D880">
            <v>1</v>
          </cell>
          <cell r="E880">
            <v>5.2385999999999999</v>
          </cell>
          <cell r="F880">
            <v>5.23</v>
          </cell>
        </row>
        <row r="881">
          <cell r="A881" t="str">
            <v>001.17.00220</v>
          </cell>
          <cell r="B881" t="str">
            <v>Fornecimento e instalação de cabo de cobre seção 25.00 mm2,com isolamento para 750 v, com caract. não propagantes ao fogo</v>
          </cell>
          <cell r="C881" t="str">
            <v>ML</v>
          </cell>
          <cell r="D881">
            <v>1</v>
          </cell>
          <cell r="E881">
            <v>7.34</v>
          </cell>
          <cell r="F881">
            <v>7.34</v>
          </cell>
        </row>
        <row r="882">
          <cell r="A882" t="str">
            <v>001.17.00240</v>
          </cell>
          <cell r="B882" t="str">
            <v>Fornecimento e instalação de cabo de cobre seção 35.00 mm2,com isolamento para 750 v, com caract. não propagantes ao fogo</v>
          </cell>
          <cell r="C882" t="str">
            <v>ML</v>
          </cell>
          <cell r="D882">
            <v>1</v>
          </cell>
          <cell r="E882">
            <v>9.8506</v>
          </cell>
          <cell r="F882">
            <v>9.85</v>
          </cell>
        </row>
        <row r="883">
          <cell r="A883" t="str">
            <v>001.17.00260</v>
          </cell>
          <cell r="B883" t="str">
            <v>Fornecimento e instalação de cabo de cobre seção 50.00 mm2, com isolamento para 750 v, com caract. não propagantes ao fogo</v>
          </cell>
          <cell r="C883" t="str">
            <v>ML</v>
          </cell>
          <cell r="D883">
            <v>1</v>
          </cell>
          <cell r="E883">
            <v>15.984500000000001</v>
          </cell>
          <cell r="F883">
            <v>15.98</v>
          </cell>
        </row>
        <row r="884">
          <cell r="A884" t="str">
            <v>001.17.00280</v>
          </cell>
          <cell r="B884" t="str">
            <v>Fornecimento e instalação de cabo de cobre seção 70.00 mm2,com isolamento para 750 v, com caract. não propagantes ao fogo</v>
          </cell>
          <cell r="C884" t="str">
            <v>ML</v>
          </cell>
          <cell r="D884">
            <v>1</v>
          </cell>
          <cell r="E884">
            <v>18.851800000000001</v>
          </cell>
          <cell r="F884">
            <v>18.850000000000001</v>
          </cell>
        </row>
        <row r="885">
          <cell r="A885" t="str">
            <v>001.17.00300</v>
          </cell>
          <cell r="B885" t="str">
            <v>Fornecimento e instalação de cabo de cobre seção 95.00 mm2,com isolamento para 750 v, com caract. não propagantes ao fogo</v>
          </cell>
          <cell r="C885" t="str">
            <v>ML</v>
          </cell>
          <cell r="D885">
            <v>1</v>
          </cell>
          <cell r="E885">
            <v>24.085100000000001</v>
          </cell>
          <cell r="F885">
            <v>24.08</v>
          </cell>
        </row>
        <row r="886">
          <cell r="A886" t="str">
            <v>001.17.00320</v>
          </cell>
          <cell r="B886" t="str">
            <v>Fornecimento e instalação de cabo de cobre seção 120.00 mm2,com isolamento para 750 v, com caract. não propagantes ao fogo</v>
          </cell>
          <cell r="C886" t="str">
            <v>ML</v>
          </cell>
          <cell r="D886">
            <v>1</v>
          </cell>
          <cell r="E886">
            <v>31.698</v>
          </cell>
          <cell r="F886">
            <v>31.69</v>
          </cell>
        </row>
        <row r="887">
          <cell r="A887" t="str">
            <v>001.17.00340</v>
          </cell>
          <cell r="B887" t="str">
            <v>Fornecimento e instalação de cabo de cobre seção 150.00 mm2,com isolamento para 750 v com caract. não propagantes ao fogo</v>
          </cell>
          <cell r="C887" t="str">
            <v>ML</v>
          </cell>
          <cell r="D887">
            <v>1</v>
          </cell>
          <cell r="E887">
            <v>38.729999999999997</v>
          </cell>
          <cell r="F887">
            <v>38.729999999999997</v>
          </cell>
        </row>
        <row r="888">
          <cell r="A888" t="str">
            <v>001.17.00360</v>
          </cell>
          <cell r="B888" t="str">
            <v>Fornecimento e instalação de cabo de cobre seção 185.00 mm2,com isolamento para 750 v, com caract. não propagantes ao fogo</v>
          </cell>
          <cell r="C888" t="str">
            <v>ML</v>
          </cell>
          <cell r="D888">
            <v>1</v>
          </cell>
          <cell r="E888">
            <v>48.660800000000002</v>
          </cell>
          <cell r="F888">
            <v>48.66</v>
          </cell>
        </row>
        <row r="889">
          <cell r="A889" t="str">
            <v>001.17.00380</v>
          </cell>
          <cell r="B889" t="str">
            <v>Fornecimento e instalação de cabo de cobre seção 240.00 mm2,com isolamento para 750 v, com caract. não propagantes ao fogo</v>
          </cell>
          <cell r="C889" t="str">
            <v>ML</v>
          </cell>
          <cell r="D889">
            <v>1</v>
          </cell>
          <cell r="E889">
            <v>63.661499999999997</v>
          </cell>
          <cell r="F889">
            <v>63.66</v>
          </cell>
        </row>
        <row r="890">
          <cell r="A890" t="str">
            <v>001.17.00400</v>
          </cell>
          <cell r="B890" t="str">
            <v>Fornecimento e instalação de cabo de cobre seção 300.00 mm2,com isolamento para 750 v, com caract. não propagantes ao fogo</v>
          </cell>
          <cell r="C890" t="str">
            <v>ML</v>
          </cell>
          <cell r="D890">
            <v>1</v>
          </cell>
          <cell r="E890">
            <v>80.499499999999998</v>
          </cell>
          <cell r="F890">
            <v>80.489999999999995</v>
          </cell>
        </row>
        <row r="891">
          <cell r="A891" t="str">
            <v>001.17.00420</v>
          </cell>
          <cell r="B891" t="str">
            <v>Fornecimento e instalação de cabo de cobre seção 400.00 mm2,com isolamento para 750 v, com caract. não propagantes ao fogo</v>
          </cell>
          <cell r="C891" t="str">
            <v>ML</v>
          </cell>
          <cell r="D891">
            <v>1</v>
          </cell>
          <cell r="E891">
            <v>128.57650000000001</v>
          </cell>
          <cell r="F891">
            <v>128.57</v>
          </cell>
        </row>
        <row r="892">
          <cell r="A892" t="str">
            <v>001.17.00440</v>
          </cell>
          <cell r="B892" t="str">
            <v>Fornecimento e instalação de cabo de cobre seção 500.00 mm2,com isolamento para 750 v, com caract. não propagantes ao fogo</v>
          </cell>
          <cell r="C892" t="str">
            <v>ML</v>
          </cell>
          <cell r="D892">
            <v>1</v>
          </cell>
          <cell r="E892">
            <v>132.48689999999999</v>
          </cell>
          <cell r="F892">
            <v>132.47999999999999</v>
          </cell>
        </row>
        <row r="893">
          <cell r="A893" t="str">
            <v>001.17.00460</v>
          </cell>
          <cell r="B893" t="str">
            <v>Fornecimento e instalação de cabo duplast formado por 02 fios de cobre seção 2.00x0.50 mm2, c/ isolamento p/ 750v, com características não propagantes ao fogo</v>
          </cell>
          <cell r="C893" t="str">
            <v>ML</v>
          </cell>
          <cell r="D893">
            <v>1</v>
          </cell>
          <cell r="E893">
            <v>1.5323</v>
          </cell>
          <cell r="F893">
            <v>1.53</v>
          </cell>
        </row>
        <row r="894">
          <cell r="A894" t="str">
            <v>001.17.00480</v>
          </cell>
          <cell r="B894" t="str">
            <v>Fornecimento e instalação de cabo triplast formado por 03 fios de cobre seção 3.00x0.50 mm2,c/ isolamento p/ 750v, com características não propagantes ao fogo</v>
          </cell>
          <cell r="C894" t="str">
            <v>ML</v>
          </cell>
          <cell r="D894">
            <v>1</v>
          </cell>
          <cell r="E894">
            <v>2.0323000000000002</v>
          </cell>
          <cell r="F894">
            <v>2.0299999999999998</v>
          </cell>
        </row>
        <row r="895">
          <cell r="A895" t="str">
            <v>001.17.00500</v>
          </cell>
          <cell r="B895" t="str">
            <v>Fornecimento e instalação de cabo triplast formado por 03 fios de cobre seção 3.00x0.75 mm2, c/ isolamento p/ 750v, com características não propagantes ao fogo</v>
          </cell>
          <cell r="C895" t="str">
            <v>ML</v>
          </cell>
          <cell r="D895">
            <v>1</v>
          </cell>
          <cell r="E895">
            <v>2.0731000000000002</v>
          </cell>
          <cell r="F895">
            <v>2.0699999999999998</v>
          </cell>
        </row>
        <row r="896">
          <cell r="A896" t="str">
            <v>001.17.00520</v>
          </cell>
          <cell r="B896" t="str">
            <v>Fornecimento e instalação de cabo triplast formado por 03 fios de cobre seção 3.00x1.00 mm2,c/ isolamento p/ 750v, com características não propagantes ao fogo</v>
          </cell>
          <cell r="C896" t="str">
            <v>ML</v>
          </cell>
          <cell r="D896">
            <v>1</v>
          </cell>
          <cell r="E896">
            <v>2.0731000000000002</v>
          </cell>
          <cell r="F896">
            <v>2.0699999999999998</v>
          </cell>
        </row>
        <row r="897">
          <cell r="A897" t="str">
            <v>001.17.00540</v>
          </cell>
          <cell r="B897" t="str">
            <v>Fornecimento e instalação de cabo triplast formado por 03 fios de cobre seção 3.00x1.50 mm2,c/ isolamento p/ 750v, com características não propagantes ao fogo</v>
          </cell>
          <cell r="C897" t="str">
            <v>ML</v>
          </cell>
          <cell r="D897">
            <v>1</v>
          </cell>
          <cell r="E897">
            <v>2.7576999999999998</v>
          </cell>
          <cell r="F897">
            <v>2.75</v>
          </cell>
        </row>
        <row r="898">
          <cell r="A898" t="str">
            <v>001.17.00560</v>
          </cell>
          <cell r="B898" t="str">
            <v>Fornecimento e instalação de cabo triplast formado por 03 fios de cobre seção 3.00x2.50 mm2,c/ isolamento p/ 750v, com características não propagantes ao fogo</v>
          </cell>
          <cell r="C898" t="str">
            <v>ML</v>
          </cell>
          <cell r="D898">
            <v>1</v>
          </cell>
          <cell r="E898">
            <v>3.6865999999999999</v>
          </cell>
          <cell r="F898">
            <v>3.68</v>
          </cell>
        </row>
        <row r="899">
          <cell r="A899" t="str">
            <v>001.17.00580</v>
          </cell>
          <cell r="B899" t="str">
            <v>Fornecimento e instalação de cabo triplast formado por 03 fios de cobre seção 3.00x4.00 mm2,c/ isolamento p/ 750v, com características não propagantes ao fogo</v>
          </cell>
          <cell r="C899" t="str">
            <v>ML</v>
          </cell>
          <cell r="D899">
            <v>1</v>
          </cell>
          <cell r="E899">
            <v>5.4725000000000001</v>
          </cell>
          <cell r="F899">
            <v>5.47</v>
          </cell>
        </row>
        <row r="900">
          <cell r="A900" t="str">
            <v>001.17.00600</v>
          </cell>
          <cell r="B900" t="str">
            <v>Fornecimento e instalação de cabo triplast formado por 03 fios de cobre seção 3.00x6.00 mm2,c/ isolamento p/ 750v, com características não propagantes ao fogo</v>
          </cell>
          <cell r="C900" t="str">
            <v>ML</v>
          </cell>
          <cell r="D900">
            <v>1</v>
          </cell>
          <cell r="E900">
            <v>7.5145999999999997</v>
          </cell>
          <cell r="F900">
            <v>7.51</v>
          </cell>
        </row>
        <row r="901">
          <cell r="A901" t="str">
            <v>001.17.00620</v>
          </cell>
          <cell r="B901" t="str">
            <v>Fornecimento e instalação de cabo triplast formado por 03 fios de cobre seção 3.00x10.00 mm2,c/ isolamento p/ 750v, com características não propagantes ao fogo</v>
          </cell>
          <cell r="C901" t="str">
            <v>ML</v>
          </cell>
          <cell r="D901">
            <v>1</v>
          </cell>
          <cell r="E901">
            <v>12.0044</v>
          </cell>
          <cell r="F901">
            <v>12</v>
          </cell>
        </row>
        <row r="902">
          <cell r="A902" t="str">
            <v>001.17.00640</v>
          </cell>
          <cell r="B902" t="str">
            <v>Fornecimento e instalação de cordões flexíveis formados por dois condutores torcidos de fios de cobre seção 0.50 mm2 com isolamento para 300v</v>
          </cell>
          <cell r="C902" t="str">
            <v>ML</v>
          </cell>
          <cell r="D902">
            <v>1</v>
          </cell>
          <cell r="E902">
            <v>1.0834999999999999</v>
          </cell>
          <cell r="F902">
            <v>1.08</v>
          </cell>
        </row>
        <row r="903">
          <cell r="A903" t="str">
            <v>001.17.00660</v>
          </cell>
          <cell r="B903" t="str">
            <v>Fornecimento e instalação de cordões flexíveis formados por dois condutores torcidos de fios de cobre  seção 0.75 mm2 com isolamento para 300v</v>
          </cell>
          <cell r="C903" t="str">
            <v>ML</v>
          </cell>
          <cell r="D903">
            <v>1</v>
          </cell>
          <cell r="E903">
            <v>1.1039000000000001</v>
          </cell>
          <cell r="F903">
            <v>1.1000000000000001</v>
          </cell>
        </row>
        <row r="904">
          <cell r="A904" t="str">
            <v>001.17.00680</v>
          </cell>
          <cell r="B904" t="str">
            <v>Fornecimento e instalação de cordões flexíveis formados por dois condutores torcidos de fios de cobre seção 1.00 mm2, com isolamento para 300v</v>
          </cell>
          <cell r="C904" t="str">
            <v>ML</v>
          </cell>
          <cell r="D904">
            <v>1</v>
          </cell>
          <cell r="E904">
            <v>1.2568999999999999</v>
          </cell>
          <cell r="F904">
            <v>1.25</v>
          </cell>
        </row>
        <row r="905">
          <cell r="A905" t="str">
            <v>001.17.00700</v>
          </cell>
          <cell r="B905" t="str">
            <v>Fornecimento e instalação de cordões flexíveis formados por dois condutores torcidos de fios de cobre seção 1.50 mm2,com isolamento para 300v</v>
          </cell>
          <cell r="C905" t="str">
            <v>ML</v>
          </cell>
          <cell r="D905">
            <v>1</v>
          </cell>
          <cell r="E905">
            <v>1.7163999999999999</v>
          </cell>
          <cell r="F905">
            <v>1.71</v>
          </cell>
        </row>
        <row r="906">
          <cell r="A906" t="str">
            <v>001.17.00720</v>
          </cell>
          <cell r="B906" t="str">
            <v>Fornecimento e instalação de cordões flexíveis formados por dois condutores torcidos de fios de cobre seção 2.50 mm2,com isolamento para 300v</v>
          </cell>
          <cell r="C906" t="str">
            <v>ML</v>
          </cell>
          <cell r="D906">
            <v>1</v>
          </cell>
          <cell r="E906">
            <v>1.8499000000000001</v>
          </cell>
          <cell r="F906">
            <v>1.84</v>
          </cell>
        </row>
        <row r="907">
          <cell r="A907" t="str">
            <v>001.17.00740</v>
          </cell>
          <cell r="B907" t="str">
            <v>Fornecimento e instalação de cordões flexíveis formados por dois condutores torcidos de fios de cobre seção 4.00 mm2,com isolamento para 300v</v>
          </cell>
          <cell r="C907" t="str">
            <v>ML</v>
          </cell>
          <cell r="D907">
            <v>1</v>
          </cell>
          <cell r="E907">
            <v>3.1044999999999998</v>
          </cell>
          <cell r="F907">
            <v>3.1</v>
          </cell>
        </row>
        <row r="908">
          <cell r="A908" t="str">
            <v>001.17.00760</v>
          </cell>
          <cell r="B908" t="str">
            <v>Fornecimento e instalação de cabos de cobre seção 4.00 mm2,para tensão de 1000 volts formado por condutor de fio de cobre isolado com material de característica não propagante ao fogo</v>
          </cell>
          <cell r="C908" t="str">
            <v>ML</v>
          </cell>
          <cell r="D908">
            <v>1</v>
          </cell>
          <cell r="E908">
            <v>1.9402999999999999</v>
          </cell>
          <cell r="F908">
            <v>1.94</v>
          </cell>
        </row>
        <row r="909">
          <cell r="A909" t="str">
            <v>001.17.00780</v>
          </cell>
          <cell r="B909" t="str">
            <v>Fornecimento e instalação de cabos de cobre seção 6.00 mm2,para tensão de 1000 volts formado por condutor de fio de cobre isolado com material de característica não propagante ao fogo</v>
          </cell>
          <cell r="C909" t="str">
            <v>ML</v>
          </cell>
          <cell r="D909">
            <v>1</v>
          </cell>
          <cell r="E909">
            <v>2.5905</v>
          </cell>
          <cell r="F909">
            <v>2.59</v>
          </cell>
        </row>
        <row r="910">
          <cell r="A910" t="str">
            <v>001.17.00800</v>
          </cell>
          <cell r="B910" t="str">
            <v>Fornecimento e instalação de cabos de cobre seção 10.00 mm2,para tensão de 1000 volts formado por condutor de fio de cobre isolado com material de característica não propagante ao fogo</v>
          </cell>
          <cell r="C910" t="str">
            <v>ML</v>
          </cell>
          <cell r="D910">
            <v>1</v>
          </cell>
          <cell r="E910">
            <v>3.6859000000000002</v>
          </cell>
          <cell r="F910">
            <v>3.68</v>
          </cell>
        </row>
        <row r="911">
          <cell r="A911" t="str">
            <v>001.17.00820</v>
          </cell>
          <cell r="B911" t="str">
            <v>Fornecimento e instalação de cabos de cobre seção 16.00 mm2,para tensão de 1000 volts formado por condutor de fio de cobre isolado com material de característica não propagante ao fogo</v>
          </cell>
          <cell r="C911" t="str">
            <v>ML</v>
          </cell>
          <cell r="D911">
            <v>1</v>
          </cell>
          <cell r="E911">
            <v>5.5751999999999997</v>
          </cell>
          <cell r="F911">
            <v>5.57</v>
          </cell>
        </row>
        <row r="912">
          <cell r="A912" t="str">
            <v>001.17.00840</v>
          </cell>
          <cell r="B912" t="str">
            <v>Fornecimento e instalação de cabos de cobre seção 25.00 mm2,para tensão de 1000 volts formado por condutor de fio de cobre isolado com material de característica não propagante ao fogo</v>
          </cell>
          <cell r="C912" t="str">
            <v>ML</v>
          </cell>
          <cell r="D912">
            <v>1</v>
          </cell>
          <cell r="E912">
            <v>7.7582000000000004</v>
          </cell>
          <cell r="F912">
            <v>7.75</v>
          </cell>
        </row>
        <row r="913">
          <cell r="A913" t="str">
            <v>001.17.00860</v>
          </cell>
          <cell r="B913" t="str">
            <v>Fornecimento e instalação de cabos de cobre seção 35.00 mm2,para tensão de 1000 volts formado por condutor de fio de cobre isolado com material de característica não propagante ao fogo</v>
          </cell>
          <cell r="C913" t="str">
            <v>ML</v>
          </cell>
          <cell r="D913">
            <v>1</v>
          </cell>
          <cell r="E913">
            <v>10.228</v>
          </cell>
          <cell r="F913">
            <v>10.220000000000001</v>
          </cell>
        </row>
        <row r="914">
          <cell r="A914" t="str">
            <v>001.17.00880</v>
          </cell>
          <cell r="B914" t="str">
            <v>Fornecimento e instalação de cabos de cobre seção 50.00 mm2,para tensão de 1000 volts formado por condutor de fio de cobre isolado com material de característica não propagante ao fogo</v>
          </cell>
          <cell r="C914" t="str">
            <v>ML</v>
          </cell>
          <cell r="D914">
            <v>1</v>
          </cell>
          <cell r="E914">
            <v>14.2097</v>
          </cell>
          <cell r="F914">
            <v>14.2</v>
          </cell>
        </row>
        <row r="915">
          <cell r="A915" t="str">
            <v>001.17.00900</v>
          </cell>
          <cell r="B915" t="str">
            <v>Fornecimento e instalação de cabos de cobre seção 70.00 mm2,para tensão de 1000 volts formado por condutor de fio de cobre isolado com material de característica não propagante ao fogo</v>
          </cell>
          <cell r="C915" t="str">
            <v>ML</v>
          </cell>
          <cell r="D915">
            <v>1</v>
          </cell>
          <cell r="E915">
            <v>18.7804</v>
          </cell>
          <cell r="F915">
            <v>18.78</v>
          </cell>
        </row>
        <row r="916">
          <cell r="A916" t="str">
            <v>001.17.00920</v>
          </cell>
          <cell r="B916" t="str">
            <v>Fornecimento e instalação de cabos de cobre seção 95.00 mm2,para tensão de 1000 volts formado por condutor de fio de cobre isolado com material de característica não propagante ao fogo</v>
          </cell>
          <cell r="C916" t="str">
            <v>ML</v>
          </cell>
          <cell r="D916">
            <v>1</v>
          </cell>
          <cell r="E916">
            <v>25.115300000000001</v>
          </cell>
          <cell r="F916">
            <v>25.11</v>
          </cell>
        </row>
        <row r="917">
          <cell r="A917" t="str">
            <v>001.17.00940</v>
          </cell>
          <cell r="B917" t="str">
            <v>Fornecimento e instalação de cabos de cobre seção 120.00 mm2,para tensão de 1000 volts formado por condutor de fio de cobre isolado com material de característica não propagante ao fogo 2</v>
          </cell>
          <cell r="C917" t="str">
            <v>ML</v>
          </cell>
          <cell r="D917">
            <v>1</v>
          </cell>
          <cell r="E917">
            <v>31.545000000000002</v>
          </cell>
          <cell r="F917">
            <v>31.54</v>
          </cell>
        </row>
        <row r="918">
          <cell r="A918" t="str">
            <v>001.17.00960</v>
          </cell>
          <cell r="B918" t="str">
            <v>Fornecimento e instalação de cabos de cobre seção 150 mm2,para tensão de 1000 volts formado por condutor de fio de cobre isolado com material de característica não propagante ao fogo</v>
          </cell>
          <cell r="C918" t="str">
            <v>ML</v>
          </cell>
          <cell r="D918">
            <v>1</v>
          </cell>
          <cell r="E918">
            <v>38.148600000000002</v>
          </cell>
          <cell r="F918">
            <v>38.14</v>
          </cell>
        </row>
        <row r="919">
          <cell r="A919" t="str">
            <v>001.17.00980</v>
          </cell>
          <cell r="B919" t="str">
            <v>Fornecimento e instalação de cabos de cobre seção 185 mm2,para tensão de 1000 volts formado por condutor de fio de cobre isolado com material de característica não propagante ao fogo</v>
          </cell>
          <cell r="C919" t="str">
            <v>ML</v>
          </cell>
          <cell r="D919">
            <v>1</v>
          </cell>
          <cell r="E919">
            <v>48.660800000000002</v>
          </cell>
          <cell r="F919">
            <v>48.66</v>
          </cell>
        </row>
        <row r="920">
          <cell r="A920" t="str">
            <v>001.17.01000</v>
          </cell>
          <cell r="B920" t="str">
            <v>Fornecimento e instalação de cabos de cobre seção 240 mm2,para tensão de 1000 volts formado por condutor de fio de cobre isolado com material de característica não propagante ao fogo</v>
          </cell>
          <cell r="C920" t="str">
            <v>ML</v>
          </cell>
          <cell r="D920">
            <v>1</v>
          </cell>
          <cell r="E920">
            <v>62.4069</v>
          </cell>
          <cell r="F920">
            <v>62.4</v>
          </cell>
        </row>
        <row r="921">
          <cell r="A921" t="str">
            <v>001.17.01020</v>
          </cell>
          <cell r="B921" t="str">
            <v>Fornecimento e instalação de cabos de seção 300 mm2,para tensão de 1000 volts formado por condutor de fio de cobre isolado com material de característica não propagante ao fogo</v>
          </cell>
          <cell r="C921" t="str">
            <v>ML</v>
          </cell>
          <cell r="D921">
            <v>1</v>
          </cell>
          <cell r="E921">
            <v>79.703900000000004</v>
          </cell>
          <cell r="F921">
            <v>79.7</v>
          </cell>
        </row>
        <row r="922">
          <cell r="A922" t="str">
            <v>001.17.01040</v>
          </cell>
          <cell r="B922" t="str">
            <v>Fornecimento e instalação de cabo de cobre seção 25 mm2,com isolamento de 15 kv</v>
          </cell>
          <cell r="C922" t="str">
            <v>ML</v>
          </cell>
          <cell r="D922">
            <v>1</v>
          </cell>
          <cell r="E922">
            <v>20.446999999999999</v>
          </cell>
          <cell r="F922">
            <v>20.440000000000001</v>
          </cell>
        </row>
        <row r="923">
          <cell r="A923" t="str">
            <v>001.17.01060</v>
          </cell>
          <cell r="B923" t="str">
            <v>Fornecimento e instalação de eletroduto rígido de ferro  1/2" tipo pesado c/ rosca nas duas pontas em barra de 3 metros</v>
          </cell>
          <cell r="C923" t="str">
            <v>UN</v>
          </cell>
          <cell r="D923">
            <v>1</v>
          </cell>
          <cell r="E923">
            <v>22.1221</v>
          </cell>
          <cell r="F923">
            <v>22.12</v>
          </cell>
        </row>
        <row r="924">
          <cell r="A924" t="str">
            <v>001.17.01080</v>
          </cell>
          <cell r="B924" t="str">
            <v>Fornecimento e instalação de eletroduto rígido de ferro  3/4" tipo pesado c/ rosca nas duas pontas em barra de 3 metros</v>
          </cell>
          <cell r="C924" t="str">
            <v>UN</v>
          </cell>
          <cell r="D924">
            <v>1</v>
          </cell>
          <cell r="E924">
            <v>32.603000000000002</v>
          </cell>
          <cell r="F924">
            <v>32.6</v>
          </cell>
        </row>
        <row r="925">
          <cell r="A925" t="str">
            <v>001.17.01100</v>
          </cell>
          <cell r="B925" t="str">
            <v>Fornecimento e instalação de eletroduto rígido de ferro  1" tipo pesado c/ rosca nas duas pontas em barra de 3 metros</v>
          </cell>
          <cell r="C925" t="str">
            <v>UN</v>
          </cell>
          <cell r="D925">
            <v>1</v>
          </cell>
          <cell r="E925">
            <v>43.494</v>
          </cell>
          <cell r="F925">
            <v>43.49</v>
          </cell>
        </row>
        <row r="926">
          <cell r="A926" t="str">
            <v>001.17.01120</v>
          </cell>
          <cell r="B926" t="str">
            <v>Fornecimento e instalação de eletroduto rígido de ferro  1 1/4" tipo pesado c/ rosca nas duas pontas em barra de 3 metros</v>
          </cell>
          <cell r="C926" t="str">
            <v>UN</v>
          </cell>
          <cell r="D926">
            <v>1</v>
          </cell>
          <cell r="E926">
            <v>66.391400000000004</v>
          </cell>
          <cell r="F926">
            <v>66.39</v>
          </cell>
        </row>
        <row r="927">
          <cell r="A927" t="str">
            <v>001.17.01140</v>
          </cell>
          <cell r="B927" t="str">
            <v>Fornecimento e instalação de eletroduto rígido de ferro  1 1/2" tipo pesado c/ rosca nas duas pontas em barra de 3 metros</v>
          </cell>
          <cell r="C927" t="str">
            <v>UN</v>
          </cell>
          <cell r="D927">
            <v>1</v>
          </cell>
          <cell r="E927">
            <v>75.137</v>
          </cell>
          <cell r="F927">
            <v>75.13</v>
          </cell>
        </row>
        <row r="928">
          <cell r="A928" t="str">
            <v>001.17.01160</v>
          </cell>
          <cell r="B928" t="str">
            <v>Fornecimento e instalação de eletroduto rígido de ferro  2" tipo pesado c/ rosca nas duas pontas em barra de 3 metros</v>
          </cell>
          <cell r="C928" t="str">
            <v>UN</v>
          </cell>
          <cell r="D928">
            <v>1</v>
          </cell>
          <cell r="E928">
            <v>96.117800000000003</v>
          </cell>
          <cell r="F928">
            <v>96.11</v>
          </cell>
        </row>
        <row r="929">
          <cell r="A929" t="str">
            <v>001.17.01180</v>
          </cell>
          <cell r="B929" t="str">
            <v>Fornecimento e instalação de eletroduto rígido de ferro  2 1/2" tipo pesado c/ rosca nas duas pontas em barra de 3 metros</v>
          </cell>
          <cell r="C929" t="str">
            <v>UN</v>
          </cell>
          <cell r="D929">
            <v>1</v>
          </cell>
          <cell r="E929">
            <v>136.16200000000001</v>
          </cell>
          <cell r="F929">
            <v>136.16</v>
          </cell>
        </row>
        <row r="930">
          <cell r="A930" t="str">
            <v>001.17.01200</v>
          </cell>
          <cell r="B930" t="str">
            <v>Fornecimento e instalação de eletroduto rígido de ferro  3" tipo pesado c/ rosca nas duas pontas em barra de 3 metros</v>
          </cell>
          <cell r="C930" t="str">
            <v>UN</v>
          </cell>
          <cell r="D930">
            <v>1</v>
          </cell>
          <cell r="E930">
            <v>173.13499999999999</v>
          </cell>
          <cell r="F930">
            <v>173.13</v>
          </cell>
        </row>
        <row r="931">
          <cell r="A931" t="str">
            <v>001.17.01220</v>
          </cell>
          <cell r="B931" t="str">
            <v>Fornecimento e instalação de eletroduto rígido de ferro  4" tipo pesado c/ rosca nas duas pontas em barra de 3 metros</v>
          </cell>
          <cell r="C931" t="str">
            <v>UN</v>
          </cell>
          <cell r="D931">
            <v>1</v>
          </cell>
          <cell r="E931">
            <v>163.01089999999999</v>
          </cell>
          <cell r="F931">
            <v>163.01</v>
          </cell>
        </row>
        <row r="932">
          <cell r="A932" t="str">
            <v>001.17.01240</v>
          </cell>
          <cell r="B932" t="str">
            <v>Fornecimento e instalação de eletroduto de pvc  1/2" roscável anti-chama em barra de 3 m</v>
          </cell>
          <cell r="C932" t="str">
            <v>UN</v>
          </cell>
          <cell r="D932">
            <v>1</v>
          </cell>
          <cell r="E932">
            <v>8.0607000000000006</v>
          </cell>
          <cell r="F932">
            <v>8.06</v>
          </cell>
        </row>
        <row r="933">
          <cell r="A933" t="str">
            <v>001.17.01260</v>
          </cell>
          <cell r="B933" t="str">
            <v>Fornecimento e instalação de eletroduto de pvc  3/4" roscável anti-chama em barra de 3 m</v>
          </cell>
          <cell r="C933" t="str">
            <v>UN</v>
          </cell>
          <cell r="D933">
            <v>1</v>
          </cell>
          <cell r="E933">
            <v>9.5007000000000001</v>
          </cell>
          <cell r="F933">
            <v>9.5</v>
          </cell>
        </row>
        <row r="934">
          <cell r="A934" t="str">
            <v>001.17.01280</v>
          </cell>
          <cell r="B934" t="str">
            <v>Fornecimento e instalação de eletroduto de pvc  1" roscável anti-chama em barra de 3 m</v>
          </cell>
          <cell r="C934" t="str">
            <v>UN</v>
          </cell>
          <cell r="D934">
            <v>1</v>
          </cell>
          <cell r="E934">
            <v>12.5921</v>
          </cell>
          <cell r="F934">
            <v>12.59</v>
          </cell>
        </row>
        <row r="935">
          <cell r="A935" t="str">
            <v>001.17.01300</v>
          </cell>
          <cell r="B935" t="str">
            <v>Fornecimento e instalação de eletroduto de pvc  1 1/4" roscável anti-chama em barra de 3 m</v>
          </cell>
          <cell r="C935" t="str">
            <v>UN</v>
          </cell>
          <cell r="D935">
            <v>1</v>
          </cell>
          <cell r="E935">
            <v>15.663</v>
          </cell>
          <cell r="F935">
            <v>15.66</v>
          </cell>
        </row>
        <row r="936">
          <cell r="A936" t="str">
            <v>001.17.01320</v>
          </cell>
          <cell r="B936" t="str">
            <v>Fornecimento e instalação de eletroduto de pvc  1 1/2" roscável anti-chama em barra de 3 m</v>
          </cell>
          <cell r="C936" t="str">
            <v>UN</v>
          </cell>
          <cell r="D936">
            <v>1</v>
          </cell>
          <cell r="E936">
            <v>22.572800000000001</v>
          </cell>
          <cell r="F936">
            <v>22.57</v>
          </cell>
        </row>
        <row r="937">
          <cell r="A937" t="str">
            <v>001.17.01340</v>
          </cell>
          <cell r="B937" t="str">
            <v>Fornecimento e instalação de eletroduto de pvc  2" roscável anti-chama em barra de 3 m</v>
          </cell>
          <cell r="C937" t="str">
            <v>UN</v>
          </cell>
          <cell r="D937">
            <v>1</v>
          </cell>
          <cell r="E937">
            <v>29.455100000000002</v>
          </cell>
          <cell r="F937">
            <v>29.45</v>
          </cell>
        </row>
        <row r="938">
          <cell r="A938" t="str">
            <v>001.17.01360</v>
          </cell>
          <cell r="B938" t="str">
            <v>Fornecimento e instalação de eletroduto de pvc  2 1/2" roscável anti-chama em barra de 3 m</v>
          </cell>
          <cell r="C938" t="str">
            <v>UN</v>
          </cell>
          <cell r="D938">
            <v>1</v>
          </cell>
          <cell r="E938">
            <v>50.375500000000002</v>
          </cell>
          <cell r="F938">
            <v>50.37</v>
          </cell>
        </row>
        <row r="939">
          <cell r="A939" t="str">
            <v>001.17.01380</v>
          </cell>
          <cell r="B939" t="str">
            <v>Fornecimento e instalação de eletroduto de pvc  3" roscável anti-chama em barra de 3 m</v>
          </cell>
          <cell r="C939" t="str">
            <v>UN</v>
          </cell>
          <cell r="D939">
            <v>1</v>
          </cell>
          <cell r="E939">
            <v>47.087800000000001</v>
          </cell>
          <cell r="F939">
            <v>47.08</v>
          </cell>
        </row>
        <row r="940">
          <cell r="A940" t="str">
            <v>001.17.01400</v>
          </cell>
          <cell r="B940" t="str">
            <v>Fornecimento e instalação de eletroduto de pvc  4" roscável anti-chama em barra de 3 m</v>
          </cell>
          <cell r="C940" t="str">
            <v>UN</v>
          </cell>
          <cell r="D940">
            <v>1</v>
          </cell>
          <cell r="E940">
            <v>95.4499</v>
          </cell>
          <cell r="F940">
            <v>95.44</v>
          </cell>
        </row>
        <row r="941">
          <cell r="A941" t="str">
            <v>001.17.01420</v>
          </cell>
          <cell r="B941" t="str">
            <v>Fornecimento e instalação de eletroduto flexível  1/2" (20mm) corrugado de pvc</v>
          </cell>
          <cell r="C941" t="str">
            <v>M</v>
          </cell>
          <cell r="D941">
            <v>1</v>
          </cell>
          <cell r="E941">
            <v>2.1753</v>
          </cell>
          <cell r="F941">
            <v>2.17</v>
          </cell>
        </row>
        <row r="942">
          <cell r="A942" t="str">
            <v>001.17.01440</v>
          </cell>
          <cell r="B942" t="str">
            <v>Fornecimento e instalação de eletroduto flexível  3/4" (25mm) corrugado de pvc</v>
          </cell>
          <cell r="C942" t="str">
            <v>M</v>
          </cell>
          <cell r="D942">
            <v>1</v>
          </cell>
          <cell r="E942">
            <v>2.4453</v>
          </cell>
          <cell r="F942">
            <v>2.44</v>
          </cell>
        </row>
        <row r="943">
          <cell r="A943" t="str">
            <v>001.17.01460</v>
          </cell>
          <cell r="B943" t="str">
            <v>Fornecimento e instalação de eletroduto flexível  1" (32mm) corrugado de pvc</v>
          </cell>
          <cell r="C943" t="str">
            <v>M</v>
          </cell>
          <cell r="D943">
            <v>1</v>
          </cell>
          <cell r="E943">
            <v>3.5226999999999999</v>
          </cell>
          <cell r="F943">
            <v>3.52</v>
          </cell>
        </row>
        <row r="944">
          <cell r="A944" t="str">
            <v>001.17.01480</v>
          </cell>
          <cell r="B944" t="str">
            <v>Fornecimento e instalação de tubo de polietileno linha popular diâm. 1/2 pol x 1,5 mm</v>
          </cell>
          <cell r="C944" t="str">
            <v>M</v>
          </cell>
          <cell r="D944">
            <v>1</v>
          </cell>
          <cell r="E944">
            <v>1.8853</v>
          </cell>
          <cell r="F944">
            <v>1.88</v>
          </cell>
        </row>
        <row r="945">
          <cell r="A945" t="str">
            <v>001.17.01500</v>
          </cell>
          <cell r="B945" t="str">
            <v>Fornecimento e instalação de tubo de polietileno linha popular diâm.  3/4 pol x 2,0 mm</v>
          </cell>
          <cell r="C945" t="str">
            <v>M</v>
          </cell>
          <cell r="D945">
            <v>1</v>
          </cell>
          <cell r="E945">
            <v>2.1453000000000002</v>
          </cell>
          <cell r="F945">
            <v>2.14</v>
          </cell>
        </row>
        <row r="946">
          <cell r="A946" t="str">
            <v>001.17.01520</v>
          </cell>
          <cell r="B946" t="str">
            <v>Fornecimento e instalação de tubo de polietileno linha popular diâm. 1 pol x 2,5 mm</v>
          </cell>
          <cell r="C946" t="str">
            <v>M</v>
          </cell>
          <cell r="D946">
            <v>1</v>
          </cell>
          <cell r="E946">
            <v>2.6126999999999998</v>
          </cell>
          <cell r="F946">
            <v>2.61</v>
          </cell>
        </row>
        <row r="947">
          <cell r="A947" t="str">
            <v>001.17.01540</v>
          </cell>
          <cell r="B947" t="str">
            <v>Fornecimento e instalação de conjunto bucha e arruela 1/2" de pvc para eletroduto roscável</v>
          </cell>
          <cell r="C947" t="str">
            <v>CJ</v>
          </cell>
          <cell r="D947">
            <v>1</v>
          </cell>
          <cell r="E947">
            <v>0.41220000000000001</v>
          </cell>
          <cell r="F947">
            <v>0.41</v>
          </cell>
        </row>
        <row r="948">
          <cell r="A948" t="str">
            <v>001.17.01560</v>
          </cell>
          <cell r="B948" t="str">
            <v>Fornecimento e instalação de conjunto bucha e arruela 3/4" de pvc para eletroduto roscáve</v>
          </cell>
          <cell r="C948" t="str">
            <v>CJ</v>
          </cell>
          <cell r="D948">
            <v>1</v>
          </cell>
          <cell r="E948">
            <v>0.49220000000000003</v>
          </cell>
          <cell r="F948">
            <v>0.49</v>
          </cell>
        </row>
        <row r="949">
          <cell r="A949" t="str">
            <v>001.17.01580</v>
          </cell>
          <cell r="B949" t="str">
            <v>Fornecimento e instalação de conjunto bucha e arruela 1" de pvc para eletroduto roscável</v>
          </cell>
          <cell r="C949" t="str">
            <v>CJ</v>
          </cell>
          <cell r="D949">
            <v>1</v>
          </cell>
          <cell r="E949">
            <v>0.73219999999999996</v>
          </cell>
          <cell r="F949">
            <v>0.73</v>
          </cell>
        </row>
        <row r="950">
          <cell r="A950" t="str">
            <v>001.17.01600</v>
          </cell>
          <cell r="B950" t="str">
            <v>Fornecimento e instalação de conjunto bucha e arruela 1 1/4" de pvc para eletroduto roscável</v>
          </cell>
          <cell r="C950" t="str">
            <v>CJ</v>
          </cell>
          <cell r="D950">
            <v>1</v>
          </cell>
          <cell r="E950">
            <v>1.1769000000000001</v>
          </cell>
          <cell r="F950">
            <v>1.17</v>
          </cell>
        </row>
        <row r="951">
          <cell r="A951" t="str">
            <v>001.17.01620</v>
          </cell>
          <cell r="B951" t="str">
            <v>Fornecimento e instalação de conjunto bucha e arruela 1 1/2",de pvc para eletroduto roscável</v>
          </cell>
          <cell r="C951" t="str">
            <v>CJ</v>
          </cell>
          <cell r="D951">
            <v>1</v>
          </cell>
          <cell r="E951">
            <v>1.4596</v>
          </cell>
          <cell r="F951">
            <v>1.45</v>
          </cell>
        </row>
        <row r="952">
          <cell r="A952" t="str">
            <v>001.17.01640</v>
          </cell>
          <cell r="B952" t="str">
            <v>Fornecimento e instalação de conjunto bucha e arruela 2", de pvc para eletroduto roscável</v>
          </cell>
          <cell r="C952" t="str">
            <v>CJ</v>
          </cell>
          <cell r="D952">
            <v>1</v>
          </cell>
          <cell r="E952">
            <v>2.1543000000000001</v>
          </cell>
          <cell r="F952">
            <v>2.15</v>
          </cell>
        </row>
        <row r="953">
          <cell r="A953" t="str">
            <v>001.17.01660</v>
          </cell>
          <cell r="B953" t="str">
            <v>Fornecimento e instalação de conjunto bucha e arruela 2 1/2", de pvc para eletroduto roscável</v>
          </cell>
          <cell r="C953" t="str">
            <v>CJ</v>
          </cell>
          <cell r="D953">
            <v>1</v>
          </cell>
          <cell r="E953">
            <v>3.6183999999999998</v>
          </cell>
          <cell r="F953">
            <v>3.61</v>
          </cell>
        </row>
        <row r="954">
          <cell r="A954" t="str">
            <v>001.17.01680</v>
          </cell>
          <cell r="B954" t="str">
            <v>Fornecimento e instalação de conjunto bucha e arruela 3", de pvc para eletroduto roscável</v>
          </cell>
          <cell r="C954" t="str">
            <v>CJ</v>
          </cell>
          <cell r="D954">
            <v>1</v>
          </cell>
          <cell r="E954">
            <v>4.8826999999999998</v>
          </cell>
          <cell r="F954">
            <v>4.88</v>
          </cell>
        </row>
        <row r="955">
          <cell r="A955" t="str">
            <v>001.17.01700</v>
          </cell>
          <cell r="B955" t="str">
            <v>Fornecimento e instalação de conjunto bucha e arruela 4" de pvc para eletroduto roscável</v>
          </cell>
          <cell r="C955" t="str">
            <v>CJ</v>
          </cell>
          <cell r="D955">
            <v>1</v>
          </cell>
          <cell r="E955">
            <v>6.4173999999999998</v>
          </cell>
          <cell r="F955">
            <v>6.41</v>
          </cell>
        </row>
        <row r="956">
          <cell r="A956" t="str">
            <v>001.17.01720</v>
          </cell>
          <cell r="B956" t="str">
            <v>Fornecimento e instalação de curva 90º de pvc 1/2" para eletroduto roscável</v>
          </cell>
          <cell r="C956" t="str">
            <v>UN</v>
          </cell>
          <cell r="D956">
            <v>1</v>
          </cell>
          <cell r="E956">
            <v>0.92179999999999995</v>
          </cell>
          <cell r="F956">
            <v>0.92</v>
          </cell>
        </row>
        <row r="957">
          <cell r="A957" t="str">
            <v>001.17.01740</v>
          </cell>
          <cell r="B957" t="str">
            <v>Fornecimento e instalação de curva 90º de pvc 3/4" para eletroduto roscável</v>
          </cell>
          <cell r="C957" t="str">
            <v>UN</v>
          </cell>
          <cell r="D957">
            <v>1</v>
          </cell>
          <cell r="E957">
            <v>1.1818</v>
          </cell>
          <cell r="F957">
            <v>1.18</v>
          </cell>
        </row>
        <row r="958">
          <cell r="A958" t="str">
            <v>001.17.01760</v>
          </cell>
          <cell r="B958" t="str">
            <v>Fornecimento e instalação de curva 90º de pvc 1" para eletroduto roscável</v>
          </cell>
          <cell r="C958" t="str">
            <v>UN</v>
          </cell>
          <cell r="D958">
            <v>1</v>
          </cell>
          <cell r="E958">
            <v>2.2736999999999998</v>
          </cell>
          <cell r="F958">
            <v>2.27</v>
          </cell>
        </row>
        <row r="959">
          <cell r="A959" t="str">
            <v>001.17.01780</v>
          </cell>
          <cell r="B959" t="str">
            <v>Fornecimento e instalação de curva 90º de pvc 1 1/4" para eletroduto roscável</v>
          </cell>
          <cell r="C959" t="str">
            <v>UN</v>
          </cell>
          <cell r="D959">
            <v>1</v>
          </cell>
          <cell r="E959">
            <v>2.7736999999999998</v>
          </cell>
          <cell r="F959">
            <v>2.77</v>
          </cell>
        </row>
        <row r="960">
          <cell r="A960" t="str">
            <v>001.17.01800</v>
          </cell>
          <cell r="B960" t="str">
            <v>Fornecimento e instalação de curva 90º de pvc 1 1/2" para eletroduto roscável</v>
          </cell>
          <cell r="C960" t="str">
            <v>UN</v>
          </cell>
          <cell r="D960">
            <v>1</v>
          </cell>
          <cell r="E960">
            <v>3.6353</v>
          </cell>
          <cell r="F960">
            <v>3.63</v>
          </cell>
        </row>
        <row r="961">
          <cell r="A961" t="str">
            <v>001.17.01820</v>
          </cell>
          <cell r="B961" t="str">
            <v>Fornecimento e instalação de curva 90º de pvc 2" para eletroduto roscável</v>
          </cell>
          <cell r="C961" t="str">
            <v>UN</v>
          </cell>
          <cell r="D961">
            <v>1</v>
          </cell>
          <cell r="E961">
            <v>5.5974000000000004</v>
          </cell>
          <cell r="F961">
            <v>5.59</v>
          </cell>
        </row>
        <row r="962">
          <cell r="A962" t="str">
            <v>001.17.01840</v>
          </cell>
          <cell r="B962" t="str">
            <v>Fornecimento e instalação de curva 90º de pvc 2 1/2" para eletroduto roscável</v>
          </cell>
          <cell r="C962" t="str">
            <v>UN</v>
          </cell>
          <cell r="D962">
            <v>1</v>
          </cell>
          <cell r="E962">
            <v>9.0311000000000003</v>
          </cell>
          <cell r="F962">
            <v>9.0299999999999994</v>
          </cell>
        </row>
        <row r="963">
          <cell r="A963" t="str">
            <v>001.17.01860</v>
          </cell>
          <cell r="B963" t="str">
            <v>Fornecimento e instalação de curva 90º de pvc 3" para eletroduto roscável</v>
          </cell>
          <cell r="C963" t="str">
            <v>UN</v>
          </cell>
          <cell r="D963">
            <v>1</v>
          </cell>
          <cell r="E963">
            <v>10.4129</v>
          </cell>
          <cell r="F963">
            <v>10.41</v>
          </cell>
        </row>
        <row r="964">
          <cell r="A964" t="str">
            <v>001.17.01880</v>
          </cell>
          <cell r="B964" t="str">
            <v>Fornecimento e instalação de curva 90º de pvc 4" para eletroduto roscável</v>
          </cell>
          <cell r="C964" t="str">
            <v>UN</v>
          </cell>
          <cell r="D964">
            <v>1</v>
          </cell>
          <cell r="E964">
            <v>18.264500000000002</v>
          </cell>
          <cell r="F964">
            <v>18.260000000000002</v>
          </cell>
        </row>
        <row r="965">
          <cell r="A965" t="str">
            <v>001.17.01900</v>
          </cell>
          <cell r="B965" t="str">
            <v>Fornecimento e instalação de curva 135° de pvc 3/4" para eletroduto roscável</v>
          </cell>
          <cell r="C965" t="str">
            <v>UN</v>
          </cell>
          <cell r="D965">
            <v>1</v>
          </cell>
          <cell r="E965">
            <v>1.8143</v>
          </cell>
          <cell r="F965">
            <v>1.81</v>
          </cell>
        </row>
        <row r="966">
          <cell r="A966" t="str">
            <v>001.17.01920</v>
          </cell>
          <cell r="B966" t="str">
            <v>Fornecimento e instalação de curva 135° de pvc 1" para eletroduto roscável</v>
          </cell>
          <cell r="C966" t="str">
            <v>UN</v>
          </cell>
          <cell r="D966">
            <v>1</v>
          </cell>
          <cell r="E966">
            <v>3.3753000000000002</v>
          </cell>
          <cell r="F966">
            <v>3.37</v>
          </cell>
        </row>
        <row r="967">
          <cell r="A967" t="str">
            <v>001.17.01940</v>
          </cell>
          <cell r="B967" t="str">
            <v>Fornecimento e instalação de curva 135° de pvc 1 1/4" para eletroduto roscável</v>
          </cell>
          <cell r="C967" t="str">
            <v>UN</v>
          </cell>
          <cell r="D967">
            <v>1</v>
          </cell>
          <cell r="E967">
            <v>4.9653</v>
          </cell>
          <cell r="F967">
            <v>4.96</v>
          </cell>
        </row>
        <row r="968">
          <cell r="A968" t="str">
            <v>001.17.01960</v>
          </cell>
          <cell r="B968" t="str">
            <v>Fornecimento e instalação de curva 135° de pvc 1 1/2" para eletroduto roscável</v>
          </cell>
          <cell r="C968" t="str">
            <v>UN</v>
          </cell>
          <cell r="D968">
            <v>1</v>
          </cell>
          <cell r="E968">
            <v>7.2173999999999996</v>
          </cell>
          <cell r="F968">
            <v>7.21</v>
          </cell>
        </row>
        <row r="969">
          <cell r="A969" t="str">
            <v>001.17.01980</v>
          </cell>
          <cell r="B969" t="str">
            <v>Fornecimento e instalação de curva 135° de pvc 2" para eletroduto roscável</v>
          </cell>
          <cell r="C969" t="str">
            <v>UN</v>
          </cell>
          <cell r="D969">
            <v>1</v>
          </cell>
          <cell r="E969">
            <v>9.4291999999999998</v>
          </cell>
          <cell r="F969">
            <v>9.42</v>
          </cell>
        </row>
        <row r="970">
          <cell r="A970" t="str">
            <v>001.17.02000</v>
          </cell>
          <cell r="B970" t="str">
            <v>Fornecimento e instalação de luva pvc 1/2" p/ eletroduto roscável</v>
          </cell>
          <cell r="C970" t="str">
            <v>UN</v>
          </cell>
          <cell r="D970">
            <v>1</v>
          </cell>
          <cell r="E970">
            <v>0.77180000000000004</v>
          </cell>
          <cell r="F970">
            <v>0.77</v>
          </cell>
        </row>
        <row r="971">
          <cell r="A971" t="str">
            <v>001.17.02020</v>
          </cell>
          <cell r="B971" t="str">
            <v>Fornecimento e instalação de luva pvc 3/4" p/ eletroduto roscável</v>
          </cell>
          <cell r="C971" t="str">
            <v>UN</v>
          </cell>
          <cell r="D971">
            <v>1</v>
          </cell>
          <cell r="E971">
            <v>0.91180000000000005</v>
          </cell>
          <cell r="F971">
            <v>0.91</v>
          </cell>
        </row>
        <row r="972">
          <cell r="A972" t="str">
            <v>001.17.02040</v>
          </cell>
          <cell r="B972" t="str">
            <v>Fornecimento e instalação de luva pvc 1" p/ eletruduto roscável</v>
          </cell>
          <cell r="C972" t="str">
            <v>UN</v>
          </cell>
          <cell r="D972">
            <v>1</v>
          </cell>
          <cell r="E972">
            <v>1.5936999999999999</v>
          </cell>
          <cell r="F972">
            <v>1.59</v>
          </cell>
        </row>
        <row r="973">
          <cell r="A973" t="str">
            <v>001.17.02060</v>
          </cell>
          <cell r="B973" t="str">
            <v>Fornecimento e instalação de luva pvc 1 1/4" p/ eletroduto roscável</v>
          </cell>
          <cell r="C973" t="str">
            <v>UN</v>
          </cell>
          <cell r="D973">
            <v>1</v>
          </cell>
          <cell r="E973">
            <v>1.7237</v>
          </cell>
          <cell r="F973">
            <v>1.72</v>
          </cell>
        </row>
        <row r="974">
          <cell r="A974" t="str">
            <v>001.17.02080</v>
          </cell>
          <cell r="B974" t="str">
            <v>Fornecimento e instalação de luva pvc 1 1/2" p/ eletroduto roscável</v>
          </cell>
          <cell r="C974" t="str">
            <v>UN</v>
          </cell>
          <cell r="D974">
            <v>1</v>
          </cell>
          <cell r="E974">
            <v>2.3853</v>
          </cell>
          <cell r="F974">
            <v>2.38</v>
          </cell>
        </row>
        <row r="975">
          <cell r="A975" t="str">
            <v>001.17.02100</v>
          </cell>
          <cell r="B975" t="str">
            <v>Fornecimento e instalação de luva pvc 2" p/ eletroduto roscável</v>
          </cell>
          <cell r="C975" t="str">
            <v>UN</v>
          </cell>
          <cell r="D975">
            <v>1</v>
          </cell>
          <cell r="E975">
            <v>3.6674000000000002</v>
          </cell>
          <cell r="F975">
            <v>3.66</v>
          </cell>
        </row>
        <row r="976">
          <cell r="A976" t="str">
            <v>001.17.02120</v>
          </cell>
          <cell r="B976" t="str">
            <v>Fornecimento e instalação de luva pvc 2 1/2" p/ eletroduto roscável</v>
          </cell>
          <cell r="C976" t="str">
            <v>UN</v>
          </cell>
          <cell r="D976">
            <v>1</v>
          </cell>
          <cell r="E976">
            <v>7.5311000000000003</v>
          </cell>
          <cell r="F976">
            <v>7.53</v>
          </cell>
        </row>
        <row r="977">
          <cell r="A977" t="str">
            <v>001.17.02140</v>
          </cell>
          <cell r="B977" t="str">
            <v>Fornecimento e instalação de luva pvc 3" p/ eletroduto roscável</v>
          </cell>
          <cell r="C977" t="str">
            <v>UN</v>
          </cell>
          <cell r="D977">
            <v>1</v>
          </cell>
          <cell r="E977">
            <v>7.8628999999999998</v>
          </cell>
          <cell r="F977">
            <v>7.86</v>
          </cell>
        </row>
        <row r="978">
          <cell r="A978" t="str">
            <v>001.17.02160</v>
          </cell>
          <cell r="B978" t="str">
            <v>Fornecimento e instalação de luva pvc 4" p/ eletroduto roscável</v>
          </cell>
          <cell r="C978" t="str">
            <v>UN</v>
          </cell>
          <cell r="D978">
            <v>1</v>
          </cell>
          <cell r="E978">
            <v>15.304500000000001</v>
          </cell>
          <cell r="F978">
            <v>15.3</v>
          </cell>
        </row>
        <row r="979">
          <cell r="A979" t="str">
            <v>001.17.02180</v>
          </cell>
          <cell r="B979" t="str">
            <v>Fornecimento e instalação de condulete de alumínio tipo universal a b e 1/2"</v>
          </cell>
          <cell r="C979" t="str">
            <v>UN</v>
          </cell>
          <cell r="D979">
            <v>1</v>
          </cell>
          <cell r="E979">
            <v>7.8429000000000002</v>
          </cell>
          <cell r="F979">
            <v>7.84</v>
          </cell>
        </row>
        <row r="980">
          <cell r="A980" t="str">
            <v>001.17.02200</v>
          </cell>
          <cell r="B980" t="str">
            <v>Fornecimento e instalação de condulete de alumínio tipo universal a b e 3/4"</v>
          </cell>
          <cell r="C980" t="str">
            <v>UN</v>
          </cell>
          <cell r="D980">
            <v>1</v>
          </cell>
          <cell r="E980">
            <v>7.8429000000000002</v>
          </cell>
          <cell r="F980">
            <v>7.84</v>
          </cell>
        </row>
        <row r="981">
          <cell r="A981" t="str">
            <v>001.17.02220</v>
          </cell>
          <cell r="B981" t="str">
            <v>Fornecimento e instalação de condulete de alumínio tipo universal a b e 1"</v>
          </cell>
          <cell r="C981" t="str">
            <v>UN</v>
          </cell>
          <cell r="D981">
            <v>1</v>
          </cell>
          <cell r="E981">
            <v>10.5345</v>
          </cell>
          <cell r="F981">
            <v>10.53</v>
          </cell>
        </row>
        <row r="982">
          <cell r="A982" t="str">
            <v>001.17.02240</v>
          </cell>
          <cell r="B982" t="str">
            <v>Fornecimento e instalação de condulete de alumínio tipo universal a b e 1 1/4"</v>
          </cell>
          <cell r="C982" t="str">
            <v>UN</v>
          </cell>
          <cell r="D982">
            <v>1</v>
          </cell>
          <cell r="E982">
            <v>16.994499999999999</v>
          </cell>
          <cell r="F982">
            <v>16.989999999999998</v>
          </cell>
        </row>
        <row r="983">
          <cell r="A983" t="str">
            <v>001.17.02260</v>
          </cell>
          <cell r="B983" t="str">
            <v>Fornecimento e instalação de condulete de alumínio tipo universal a b e 1 1/2"</v>
          </cell>
          <cell r="C983" t="str">
            <v>UN</v>
          </cell>
          <cell r="D983">
            <v>1</v>
          </cell>
          <cell r="E983">
            <v>24.618400000000001</v>
          </cell>
          <cell r="F983">
            <v>24.61</v>
          </cell>
        </row>
        <row r="984">
          <cell r="A984" t="str">
            <v>001.17.02280</v>
          </cell>
          <cell r="B984" t="str">
            <v>Fornecimento e instalação de condulete de alumínio tipo universal a b e 2"</v>
          </cell>
          <cell r="C984" t="str">
            <v>UN</v>
          </cell>
          <cell r="D984">
            <v>1</v>
          </cell>
          <cell r="E984">
            <v>31.6921</v>
          </cell>
          <cell r="F984">
            <v>31.69</v>
          </cell>
        </row>
        <row r="985">
          <cell r="A985" t="str">
            <v>001.17.02300</v>
          </cell>
          <cell r="B985" t="str">
            <v>Fornecimento e instalação de condulete de alumínio tipo universal a b e 2 1/2"</v>
          </cell>
          <cell r="C985" t="str">
            <v>UN</v>
          </cell>
          <cell r="D985">
            <v>1</v>
          </cell>
          <cell r="E985">
            <v>53.7956</v>
          </cell>
          <cell r="F985">
            <v>53.79</v>
          </cell>
        </row>
        <row r="986">
          <cell r="A986" t="str">
            <v>001.17.02320</v>
          </cell>
          <cell r="B986" t="str">
            <v>Fornecimento e instalação de condulete de alumínio tipo universal a b e 3"</v>
          </cell>
          <cell r="C986" t="str">
            <v>UN</v>
          </cell>
          <cell r="D986">
            <v>1</v>
          </cell>
          <cell r="E986">
            <v>95.529300000000006</v>
          </cell>
          <cell r="F986">
            <v>95.52</v>
          </cell>
        </row>
        <row r="987">
          <cell r="A987" t="str">
            <v>001.17.02340</v>
          </cell>
          <cell r="B987" t="str">
            <v>Fornecimento e instalação de condulete de alumínio tipo universal c lr ll lb 1/2"</v>
          </cell>
          <cell r="C987" t="str">
            <v>UN</v>
          </cell>
          <cell r="D987">
            <v>1</v>
          </cell>
          <cell r="E987">
            <v>8.0129000000000001</v>
          </cell>
          <cell r="F987">
            <v>8.01</v>
          </cell>
        </row>
        <row r="988">
          <cell r="A988" t="str">
            <v>001.17.02360</v>
          </cell>
          <cell r="B988" t="str">
            <v>Fornecimento e instalação de condulete de alumínio tipo universal c lr ll lb 3/4"</v>
          </cell>
          <cell r="C988" t="str">
            <v>UN</v>
          </cell>
          <cell r="D988">
            <v>1</v>
          </cell>
          <cell r="E988">
            <v>8.0129000000000001</v>
          </cell>
          <cell r="F988">
            <v>8.01</v>
          </cell>
        </row>
        <row r="989">
          <cell r="A989" t="str">
            <v>001.17.02380</v>
          </cell>
          <cell r="B989" t="str">
            <v>Fornecimento e instalação de condulete de alumínio tipo universal c lr ll lb 1"</v>
          </cell>
          <cell r="C989" t="str">
            <v>UN</v>
          </cell>
          <cell r="D989">
            <v>1</v>
          </cell>
          <cell r="E989">
            <v>10.804500000000001</v>
          </cell>
          <cell r="F989">
            <v>10.8</v>
          </cell>
        </row>
        <row r="990">
          <cell r="A990" t="str">
            <v>001.17.02400</v>
          </cell>
          <cell r="B990" t="str">
            <v>Fornecimento e instalação de condulete de alumínio tipo universal c lr ll lb 1 1/4"</v>
          </cell>
          <cell r="C990" t="str">
            <v>UN</v>
          </cell>
          <cell r="D990">
            <v>1</v>
          </cell>
          <cell r="E990">
            <v>16.964500000000001</v>
          </cell>
          <cell r="F990">
            <v>16.96</v>
          </cell>
        </row>
        <row r="991">
          <cell r="A991" t="str">
            <v>001.17.02420</v>
          </cell>
          <cell r="B991" t="str">
            <v>Fornecimento e instalação de condulete de alumínio tipo universal c lr ll lb 1 1/2"</v>
          </cell>
          <cell r="C991" t="str">
            <v>UN</v>
          </cell>
          <cell r="D991">
            <v>1</v>
          </cell>
          <cell r="E991">
            <v>26.118400000000001</v>
          </cell>
          <cell r="F991">
            <v>26.11</v>
          </cell>
        </row>
        <row r="992">
          <cell r="A992" t="str">
            <v>001.17.02440</v>
          </cell>
          <cell r="B992" t="str">
            <v>Fornecimento e instalação de condulete de alumínio tipo universal c lr ll lb 2"</v>
          </cell>
          <cell r="C992" t="str">
            <v>UN</v>
          </cell>
          <cell r="D992">
            <v>1</v>
          </cell>
          <cell r="E992">
            <v>35.202100000000002</v>
          </cell>
          <cell r="F992">
            <v>35.200000000000003</v>
          </cell>
        </row>
        <row r="993">
          <cell r="A993" t="str">
            <v>001.17.02460</v>
          </cell>
          <cell r="B993" t="str">
            <v>Fornecimento e instalação de condulete de alunínio tipo universal c lr ll lb 2 1/2"</v>
          </cell>
          <cell r="C993" t="str">
            <v>UN</v>
          </cell>
          <cell r="D993">
            <v>1</v>
          </cell>
          <cell r="E993">
            <v>54.0456</v>
          </cell>
          <cell r="F993">
            <v>54.04</v>
          </cell>
        </row>
        <row r="994">
          <cell r="A994" t="str">
            <v>001.17.02480</v>
          </cell>
          <cell r="B994" t="str">
            <v>Fornecimento e instalação de condulete de alumínio tipo universal c lr ll lb 3"</v>
          </cell>
          <cell r="C994" t="str">
            <v>UN</v>
          </cell>
          <cell r="D994">
            <v>1</v>
          </cell>
          <cell r="E994">
            <v>95.529300000000006</v>
          </cell>
          <cell r="F994">
            <v>95.52</v>
          </cell>
        </row>
        <row r="995">
          <cell r="A995" t="str">
            <v>001.17.02500</v>
          </cell>
          <cell r="B995" t="str">
            <v>Fornecimento e instalação de condulete de alumínio tipo universal lbr lbl tr tl 1/2"</v>
          </cell>
          <cell r="C995" t="str">
            <v>UN</v>
          </cell>
          <cell r="D995">
            <v>1</v>
          </cell>
          <cell r="E995">
            <v>8.4129000000000005</v>
          </cell>
          <cell r="F995">
            <v>8.41</v>
          </cell>
        </row>
        <row r="996">
          <cell r="A996" t="str">
            <v>001.17.02520</v>
          </cell>
          <cell r="B996" t="str">
            <v>Fornecimento e instalação de condulete de alumínio tipo universal lbr lbl tr tl 3/4"</v>
          </cell>
          <cell r="C996" t="str">
            <v>UN</v>
          </cell>
          <cell r="D996">
            <v>1</v>
          </cell>
          <cell r="E996">
            <v>8.4129000000000005</v>
          </cell>
          <cell r="F996">
            <v>8.41</v>
          </cell>
        </row>
        <row r="997">
          <cell r="A997" t="str">
            <v>001.17.02540</v>
          </cell>
          <cell r="B997" t="str">
            <v>Fornecimento e instalação de condulete de alumínio tipo universal lbr lbl tr tl 1"</v>
          </cell>
          <cell r="C997" t="str">
            <v>UN</v>
          </cell>
          <cell r="D997">
            <v>1</v>
          </cell>
          <cell r="E997">
            <v>11.634499999999999</v>
          </cell>
          <cell r="F997">
            <v>11.63</v>
          </cell>
        </row>
        <row r="998">
          <cell r="A998" t="str">
            <v>001.17.02560</v>
          </cell>
          <cell r="B998" t="str">
            <v>Fornecimento e instalação de condulete de alumínio tipo universal lbr lbl tr tl 1 1/4"</v>
          </cell>
          <cell r="C998" t="str">
            <v>UN</v>
          </cell>
          <cell r="D998">
            <v>1</v>
          </cell>
          <cell r="E998">
            <v>18.634499999999999</v>
          </cell>
          <cell r="F998">
            <v>18.63</v>
          </cell>
        </row>
        <row r="999">
          <cell r="A999" t="str">
            <v>001.17.02580</v>
          </cell>
          <cell r="B999" t="str">
            <v>Fornecimento e instalação de condulete de alumínio tipo universal lbr lbl tr tl 1 1/2"</v>
          </cell>
          <cell r="C999" t="str">
            <v>UN</v>
          </cell>
          <cell r="D999">
            <v>1</v>
          </cell>
          <cell r="E999">
            <v>26.628399999999999</v>
          </cell>
          <cell r="F999">
            <v>26.62</v>
          </cell>
        </row>
        <row r="1000">
          <cell r="A1000" t="str">
            <v>001.17.02600</v>
          </cell>
          <cell r="B1000" t="str">
            <v>Fornecimento e instalação de condulete de alumínio tipo universal lbr lbl tr tl 2"</v>
          </cell>
          <cell r="C1000" t="str">
            <v>UN</v>
          </cell>
          <cell r="D1000">
            <v>1</v>
          </cell>
          <cell r="E1000">
            <v>36.412100000000002</v>
          </cell>
          <cell r="F1000">
            <v>36.409999999999997</v>
          </cell>
        </row>
        <row r="1001">
          <cell r="A1001" t="str">
            <v>001.17.02620</v>
          </cell>
          <cell r="B1001" t="str">
            <v>Fornecimento e instalação de condulete de alumínio tipo universal lbr lbl tr tl 2 1/2"</v>
          </cell>
          <cell r="C1001" t="str">
            <v>UN</v>
          </cell>
          <cell r="D1001">
            <v>1</v>
          </cell>
          <cell r="E1001">
            <v>57.395600000000002</v>
          </cell>
          <cell r="F1001">
            <v>57.39</v>
          </cell>
        </row>
        <row r="1002">
          <cell r="A1002" t="str">
            <v>001.17.02640</v>
          </cell>
          <cell r="B1002" t="str">
            <v>Fornecimento e instalação de condulete de alumínio tipo universal lbr lbl tr tl 3"</v>
          </cell>
          <cell r="C1002" t="str">
            <v>UN</v>
          </cell>
          <cell r="D1002">
            <v>1</v>
          </cell>
          <cell r="E1002">
            <v>69.369299999999996</v>
          </cell>
          <cell r="F1002">
            <v>69.36</v>
          </cell>
        </row>
        <row r="1003">
          <cell r="A1003" t="str">
            <v>001.17.02660</v>
          </cell>
          <cell r="B1003" t="str">
            <v>Fornecimento e instalação de tubulação embutida para condulete elétrico em tubo de polietileno linha popular 3/4", inclusive abertura e enchimento de rasgo na alvenaria</v>
          </cell>
          <cell r="C1003" t="str">
            <v>M</v>
          </cell>
          <cell r="D1003">
            <v>1</v>
          </cell>
          <cell r="E1003">
            <v>5.2672999999999996</v>
          </cell>
          <cell r="F1003">
            <v>5.26</v>
          </cell>
        </row>
        <row r="1004">
          <cell r="A1004" t="str">
            <v>001.17.02680</v>
          </cell>
          <cell r="B1004" t="str">
            <v>Fornecimento e instalação de tubulação aparente para condutor elétrico em tubo de ferro galvanizado 3/4"</v>
          </cell>
          <cell r="C1004" t="str">
            <v>M</v>
          </cell>
          <cell r="D1004">
            <v>1</v>
          </cell>
          <cell r="E1004">
            <v>6.1510999999999996</v>
          </cell>
          <cell r="F1004">
            <v>6.15</v>
          </cell>
        </row>
        <row r="1005">
          <cell r="A1005" t="str">
            <v>001.17.02700</v>
          </cell>
          <cell r="B1005" t="str">
            <v>Fornecimento e instalação de tubulação aparente para condutor elétrico em tubo de ferro galvanizado 1"</v>
          </cell>
          <cell r="C1005" t="str">
            <v>ML</v>
          </cell>
          <cell r="D1005">
            <v>1</v>
          </cell>
          <cell r="E1005">
            <v>7.4428999999999998</v>
          </cell>
          <cell r="F1005">
            <v>7.44</v>
          </cell>
        </row>
        <row r="1006">
          <cell r="A1006" t="str">
            <v>001.17.02720</v>
          </cell>
          <cell r="B1006" t="str">
            <v>Fornecimento e instalação de eletroduto de pvc 1 1/4" corrugado tipo kanaflex</v>
          </cell>
          <cell r="C1006" t="str">
            <v>ML</v>
          </cell>
          <cell r="D1006">
            <v>1</v>
          </cell>
          <cell r="E1006">
            <v>4.0670000000000002</v>
          </cell>
          <cell r="F1006">
            <v>4.0599999999999996</v>
          </cell>
        </row>
        <row r="1007">
          <cell r="A1007" t="str">
            <v>001.17.02740</v>
          </cell>
          <cell r="B1007" t="str">
            <v>Fornecimento e instalação de eletroduto de pvc 1 1/2" corrugado tipo kanaflex</v>
          </cell>
          <cell r="C1007" t="str">
            <v>ML</v>
          </cell>
          <cell r="D1007">
            <v>1</v>
          </cell>
          <cell r="E1007">
            <v>4.1773999999999996</v>
          </cell>
          <cell r="F1007">
            <v>4.17</v>
          </cell>
        </row>
        <row r="1008">
          <cell r="A1008" t="str">
            <v>001.17.02760</v>
          </cell>
          <cell r="B1008" t="str">
            <v>Fornecimento e instalação de luminária tipo globo leitoso com difusor em vidro opalino com plafonier diâmetro 15cm lâmpada 60 w/127v</v>
          </cell>
          <cell r="C1008" t="str">
            <v>CJ</v>
          </cell>
          <cell r="D1008">
            <v>1</v>
          </cell>
          <cell r="E1008">
            <v>20.779299999999999</v>
          </cell>
          <cell r="F1008">
            <v>20.77</v>
          </cell>
        </row>
        <row r="1009">
          <cell r="A1009" t="str">
            <v>001.17.02780</v>
          </cell>
          <cell r="B1009" t="str">
            <v>Fonrecimento e instalação de luminária tipo globo leitoso com difosor em vidro opalino com plafonier diâmetro 20cm lâmpada 100w/127v</v>
          </cell>
          <cell r="C1009" t="str">
            <v>CJ</v>
          </cell>
          <cell r="D1009">
            <v>1</v>
          </cell>
          <cell r="E1009">
            <v>24.939299999999999</v>
          </cell>
          <cell r="F1009">
            <v>24.93</v>
          </cell>
        </row>
        <row r="1010">
          <cell r="A1010" t="str">
            <v>001.17.02800</v>
          </cell>
          <cell r="B1010" t="str">
            <v>Fornecimento e instalação de luminária tipo globo leitoso com difusor em vidro opalino com plafonier diâmetro 28 cm lâmpada 150w/127v</v>
          </cell>
          <cell r="C1010" t="str">
            <v>CJ</v>
          </cell>
          <cell r="D1010">
            <v>1</v>
          </cell>
          <cell r="E1010">
            <v>33.399299999999997</v>
          </cell>
          <cell r="F1010">
            <v>33.39</v>
          </cell>
        </row>
        <row r="1011">
          <cell r="A1011" t="str">
            <v>001.17.02820</v>
          </cell>
          <cell r="B1011" t="str">
            <v>Fornecimento e instalação de luminária tipo globo leitoso com difosor em vidro opalino com plafonier diâmetro 33cm lâmpada 200w/127v</v>
          </cell>
          <cell r="C1011" t="str">
            <v>CJ</v>
          </cell>
          <cell r="D1011">
            <v>1</v>
          </cell>
          <cell r="E1011">
            <v>20.5093</v>
          </cell>
          <cell r="F1011">
            <v>20.5</v>
          </cell>
        </row>
        <row r="1012">
          <cell r="A1012" t="str">
            <v>001.17.02840</v>
          </cell>
          <cell r="B1012" t="str">
            <v>Fornecimento e instalação de luminária tipo calha industrial e comercial com lâmpada fluorescente 2 x 20w, reator alto fator de potência partida rápida e acessórios</v>
          </cell>
          <cell r="C1012" t="str">
            <v>CJ</v>
          </cell>
          <cell r="D1012">
            <v>1</v>
          </cell>
          <cell r="E1012">
            <v>58.460299999999997</v>
          </cell>
          <cell r="F1012">
            <v>58.46</v>
          </cell>
        </row>
        <row r="1013">
          <cell r="A1013" t="str">
            <v>001.17.02860</v>
          </cell>
          <cell r="B1013" t="str">
            <v>Fornecimento e instalação de luminária tipo calha industrial e comercial com lâmpada fluorescente 2 x 40w, reator alto fator de potência partida rápida e acessórios</v>
          </cell>
          <cell r="C1013" t="str">
            <v>CJ</v>
          </cell>
          <cell r="D1013">
            <v>1</v>
          </cell>
          <cell r="E1013">
            <v>59.960299999999997</v>
          </cell>
          <cell r="F1013">
            <v>59.96</v>
          </cell>
        </row>
        <row r="1014">
          <cell r="A1014" t="str">
            <v>001.17.02880</v>
          </cell>
          <cell r="B1014" t="str">
            <v>Fornecimento e instalação de luminária tipo calha industrial e comercial com lâmpada fluorescente 3 x 40w, reator alto fator de potência partida rápida e acessórios</v>
          </cell>
          <cell r="C1014" t="str">
            <v>CJ</v>
          </cell>
          <cell r="D1014">
            <v>1</v>
          </cell>
          <cell r="E1014">
            <v>88.187700000000007</v>
          </cell>
          <cell r="F1014">
            <v>88.18</v>
          </cell>
        </row>
        <row r="1015">
          <cell r="A1015" t="str">
            <v>001.17.02900</v>
          </cell>
          <cell r="B1015" t="str">
            <v>Fornecimento e instalação de luminária tipo calha industrial e comercial com lâmpada fluorescente 4 x 40w, reator alto fator de potência partida rápida e acessórios</v>
          </cell>
          <cell r="C1015" t="str">
            <v>CJ</v>
          </cell>
          <cell r="D1015">
            <v>1</v>
          </cell>
          <cell r="E1015">
            <v>111.1751</v>
          </cell>
          <cell r="F1015">
            <v>111.17</v>
          </cell>
        </row>
        <row r="1016">
          <cell r="A1016" t="str">
            <v>001.17.02920</v>
          </cell>
          <cell r="B1016" t="str">
            <v>Fornecimento e instalação de luminária tipo calha industrial e comercial com lâmpada fluorescente 2x110w(ho), reator alto fator de potência partida rápida e acessórios</v>
          </cell>
          <cell r="C1016" t="str">
            <v>UN</v>
          </cell>
          <cell r="D1016">
            <v>1</v>
          </cell>
          <cell r="E1016">
            <v>77.110299999999995</v>
          </cell>
          <cell r="F1016">
            <v>77.11</v>
          </cell>
        </row>
        <row r="1017">
          <cell r="A1017" t="str">
            <v>001.17.02940</v>
          </cell>
          <cell r="B1017" t="str">
            <v>Fornecimento e instalação de luminária tipo calha industrial e comercial com lâmpada fluorescente 1 x 20w, reator alto fator de potência partida rápida e acessórios</v>
          </cell>
          <cell r="C1017" t="str">
            <v>CJ</v>
          </cell>
          <cell r="D1017">
            <v>1</v>
          </cell>
          <cell r="E1017">
            <v>17.7866</v>
          </cell>
          <cell r="F1017">
            <v>17.78</v>
          </cell>
        </row>
        <row r="1018">
          <cell r="A1018" t="str">
            <v>001.17.02960</v>
          </cell>
          <cell r="B1018" t="str">
            <v>Fornecimento e instalação de luminária com difusor em acrilico liso para iluminação de interiores alto padrão decorativo com lâmpada fluorescente 2x20w reator de alto fator de potência  partida rápida e acessórios</v>
          </cell>
          <cell r="C1018" t="str">
            <v>CJ</v>
          </cell>
          <cell r="D1018">
            <v>1</v>
          </cell>
          <cell r="E1018">
            <v>71.513999999999996</v>
          </cell>
          <cell r="F1018">
            <v>71.510000000000005</v>
          </cell>
        </row>
        <row r="1019">
          <cell r="A1019" t="str">
            <v>001.17.02980</v>
          </cell>
          <cell r="B1019" t="str">
            <v>Fornecimento e instalação de luminária com difusor em acrilico liso para iluminação de interiores alto padrão decorativo com lâmpada fluorescente 2x40w reator de alto fator de potência  partida rápida e acessórios</v>
          </cell>
          <cell r="C1019" t="str">
            <v>CJ</v>
          </cell>
          <cell r="D1019">
            <v>1</v>
          </cell>
          <cell r="E1019">
            <v>74.593999999999994</v>
          </cell>
          <cell r="F1019">
            <v>74.59</v>
          </cell>
        </row>
        <row r="1020">
          <cell r="A1020" t="str">
            <v>001.17.03000</v>
          </cell>
          <cell r="B1020" t="str">
            <v>Fornecimento e instalação de luminária com difusor em acrilico liso para iluminação de interiores alto padrão decorativo com lâmpada fluorescente 3x40w reator de alto fator de potência  partida rápida e acessórios</v>
          </cell>
          <cell r="C1020" t="str">
            <v>CJ</v>
          </cell>
          <cell r="D1020">
            <v>1</v>
          </cell>
          <cell r="E1020">
            <v>108.9051</v>
          </cell>
          <cell r="F1020">
            <v>108.9</v>
          </cell>
        </row>
        <row r="1021">
          <cell r="A1021" t="str">
            <v>001.17.03020</v>
          </cell>
          <cell r="B1021" t="str">
            <v>Fornecimento e instalação de luminária com difusor em acrilico liso para iluminação de interiores alto padrão decorativo com lâmpada fluorescente 4x40w reator de alto fator de potência  partida rápida e acessórios</v>
          </cell>
          <cell r="C1021" t="str">
            <v>CJ</v>
          </cell>
          <cell r="D1021">
            <v>1</v>
          </cell>
          <cell r="E1021">
            <v>139.1859</v>
          </cell>
          <cell r="F1021">
            <v>139.18</v>
          </cell>
        </row>
        <row r="1022">
          <cell r="A1022" t="str">
            <v>001.17.03040</v>
          </cell>
          <cell r="B1022" t="str">
            <v>Fornecimento e instalação de luminária com difusor em acrilico liso para iluminação de interiores alto padrão decorativo com lâmpada fluorescente 6x20w reator de alto fator de potência  partida rápida e acessórios</v>
          </cell>
          <cell r="C1022" t="str">
            <v>CJ</v>
          </cell>
          <cell r="D1022">
            <v>1</v>
          </cell>
          <cell r="E1022">
            <v>170.9633</v>
          </cell>
          <cell r="F1022">
            <v>170.96</v>
          </cell>
        </row>
        <row r="1023">
          <cell r="A1023" t="str">
            <v>001.17.03060</v>
          </cell>
          <cell r="B1023" t="str">
            <v>Fornecimento e instalação de luminária fluorescente comercial 2x20w acabamento branco, com reatores duplos afp e pr e demais acessórios ref montalto ou similar</v>
          </cell>
          <cell r="C1023" t="str">
            <v>CJ</v>
          </cell>
          <cell r="D1023">
            <v>1</v>
          </cell>
          <cell r="E1023">
            <v>66.614000000000004</v>
          </cell>
          <cell r="F1023">
            <v>66.61</v>
          </cell>
        </row>
        <row r="1024">
          <cell r="A1024" t="str">
            <v>001.17.03080</v>
          </cell>
          <cell r="B1024" t="str">
            <v>Fornecimento e instalação de luminária fluorescente comercial 2x40w acabamento branco, com reatores duplos afp e pr e demais acessórios ref montalto ou similar</v>
          </cell>
          <cell r="C1024" t="str">
            <v>CJ</v>
          </cell>
          <cell r="D1024">
            <v>1</v>
          </cell>
          <cell r="E1024">
            <v>69.284000000000006</v>
          </cell>
          <cell r="F1024">
            <v>69.28</v>
          </cell>
        </row>
        <row r="1025">
          <cell r="A1025" t="str">
            <v>001.17.03100</v>
          </cell>
          <cell r="B1025" t="str">
            <v>Fornecimento e instalação de luminária fluorescente comercial 4x40w acabamento branco, com reatores duplos afp e pr e demais acessórios ref montalto ou similar</v>
          </cell>
          <cell r="C1025" t="str">
            <v>CJ</v>
          </cell>
          <cell r="D1025">
            <v>1</v>
          </cell>
          <cell r="E1025">
            <v>100.9859</v>
          </cell>
          <cell r="F1025">
            <v>100.98</v>
          </cell>
        </row>
        <row r="1026">
          <cell r="A1026" t="str">
            <v>001.17.03120</v>
          </cell>
          <cell r="B1026" t="str">
            <v>Fornecimento e instalação de luminária em acrílico para embutir com abas laterais em chapa de aço ou alumínio com lâmpada fluorescente 2x20w, reator alto fator de potência partida rápida e acessório</v>
          </cell>
          <cell r="C1026" t="str">
            <v>CJ</v>
          </cell>
          <cell r="D1026">
            <v>1</v>
          </cell>
          <cell r="E1026">
            <v>62.113999999999997</v>
          </cell>
          <cell r="F1026">
            <v>62.11</v>
          </cell>
        </row>
        <row r="1027">
          <cell r="A1027" t="str">
            <v>001.17.03140</v>
          </cell>
          <cell r="B1027" t="str">
            <v>Fornecimento e instalação de luminária em acrílico para embutir com abas laterais em chapa de aço ou alumínio com lâmpada fluorescente 2x40w, reator alto fator de potência partida rápida e acessório</v>
          </cell>
          <cell r="C1027" t="str">
            <v>CJ</v>
          </cell>
          <cell r="D1027">
            <v>1</v>
          </cell>
          <cell r="E1027">
            <v>66.563999999999993</v>
          </cell>
          <cell r="F1027">
            <v>66.56</v>
          </cell>
        </row>
        <row r="1028">
          <cell r="A1028" t="str">
            <v>001.17.03160</v>
          </cell>
          <cell r="B1028" t="str">
            <v>Fornecimento e instalação de luminária em acrílico para embutir com abas laterais em chapa de aço ou alumínio com lâmpada fluorescente 3x40w, reator alto fator de potência partida rápida e acessório</v>
          </cell>
          <cell r="C1028" t="str">
            <v>CJ</v>
          </cell>
          <cell r="D1028">
            <v>1</v>
          </cell>
          <cell r="E1028">
            <v>131.67509999999999</v>
          </cell>
          <cell r="F1028">
            <v>131.66999999999999</v>
          </cell>
        </row>
        <row r="1029">
          <cell r="A1029" t="str">
            <v>001.17.03180</v>
          </cell>
          <cell r="B1029" t="str">
            <v>Fornecimento e instalação de luminária em acrílico para embutir com abas laterais em chapa de aço ou alumínio com lâmpada fluorescente 4x40w, reator alto fator de potência partida rápida e acessório</v>
          </cell>
          <cell r="C1029" t="str">
            <v>CJ</v>
          </cell>
          <cell r="D1029">
            <v>1</v>
          </cell>
          <cell r="E1029">
            <v>124.5659</v>
          </cell>
          <cell r="F1029">
            <v>124.56</v>
          </cell>
        </row>
        <row r="1030">
          <cell r="A1030" t="str">
            <v>001.17.03200</v>
          </cell>
          <cell r="B1030" t="str">
            <v>Fornecimento e instalação de luminária em acrílico para embutir com abas laterais em chapa de aço ou alumínio com lâmpada fluorescente 1x40w, reator alto fator de potência partida rápida e acessório</v>
          </cell>
          <cell r="C1030" t="str">
            <v>CJ</v>
          </cell>
          <cell r="D1030">
            <v>1</v>
          </cell>
          <cell r="E1030">
            <v>36.596600000000002</v>
          </cell>
          <cell r="F1030">
            <v>36.590000000000003</v>
          </cell>
        </row>
        <row r="1031">
          <cell r="A1031" t="str">
            <v>001.17.03220</v>
          </cell>
          <cell r="B1031" t="str">
            <v>Fornecimento e instalação de luminária aberta para iluminação pública em chapa de alumíno, lâmpada 1x160w/220v mista e acessórios</v>
          </cell>
          <cell r="C1031" t="str">
            <v>CJ</v>
          </cell>
          <cell r="D1031">
            <v>1</v>
          </cell>
          <cell r="E1031">
            <v>54.3566</v>
          </cell>
          <cell r="F1031">
            <v>54.35</v>
          </cell>
        </row>
        <row r="1032">
          <cell r="A1032" t="str">
            <v>001.17.03240</v>
          </cell>
          <cell r="B1032" t="str">
            <v>Fornecimento e instalação de luminária aberta para iluminação pública em chapa de alumínio, lâmpada incandescente 1x300w/220v e acessórios</v>
          </cell>
          <cell r="C1032" t="str">
            <v>CJ</v>
          </cell>
          <cell r="D1032">
            <v>1</v>
          </cell>
          <cell r="E1032">
            <v>56.006599999999999</v>
          </cell>
          <cell r="F1032">
            <v>56</v>
          </cell>
        </row>
        <row r="1033">
          <cell r="A1033" t="str">
            <v>001.17.03260</v>
          </cell>
          <cell r="B1033" t="str">
            <v>Fornecimento e instalação de luminária fechada para iluminação pública em chapa de alumínio, lâmpada mista 1x250w/220v e acessórios</v>
          </cell>
          <cell r="C1033" t="str">
            <v>CJ</v>
          </cell>
          <cell r="D1033">
            <v>1</v>
          </cell>
          <cell r="E1033">
            <v>136.244</v>
          </cell>
          <cell r="F1033">
            <v>136.24</v>
          </cell>
        </row>
        <row r="1034">
          <cell r="A1034" t="str">
            <v>001.17.03280</v>
          </cell>
          <cell r="B1034" t="str">
            <v>Fornecimento e instalação de luminária fechada para iluminação pública em chapa de alumínio, lâmpada mista 1x500w/220v e acessórios</v>
          </cell>
          <cell r="C1034" t="str">
            <v>CJ</v>
          </cell>
          <cell r="D1034">
            <v>1</v>
          </cell>
          <cell r="E1034">
            <v>148.554</v>
          </cell>
          <cell r="F1034">
            <v>148.55000000000001</v>
          </cell>
        </row>
        <row r="1035">
          <cell r="A1035" t="str">
            <v>001.17.03300</v>
          </cell>
          <cell r="B1035" t="str">
            <v>Fornecimento e instalação de luminária fechada para iluminação pública em chapa de alumínio, lâmpada em vapor de mercúrio 1x400w/220v com reator</v>
          </cell>
          <cell r="C1035" t="str">
            <v>CJ</v>
          </cell>
          <cell r="D1035">
            <v>1</v>
          </cell>
          <cell r="E1035">
            <v>298.27330000000001</v>
          </cell>
          <cell r="F1035">
            <v>298.27</v>
          </cell>
        </row>
        <row r="1036">
          <cell r="A1036" t="str">
            <v>001.17.03320</v>
          </cell>
          <cell r="B1036" t="str">
            <v>Fornecimento e instalação de luminária fechada para iluminação pública em chapa de aluminio, lâmpada em vapor de sódio 1x400w/220v com reator</v>
          </cell>
          <cell r="C1036" t="str">
            <v>CJ</v>
          </cell>
          <cell r="D1036">
            <v>1</v>
          </cell>
          <cell r="E1036">
            <v>311.77330000000001</v>
          </cell>
          <cell r="F1036">
            <v>311.77</v>
          </cell>
        </row>
        <row r="1037">
          <cell r="A1037" t="str">
            <v>001.17.03340</v>
          </cell>
          <cell r="B1037" t="str">
            <v>Fornecimento e instalação de luminária fechada para iluminação pública em chapa de alumínio, lâmapada em vapor de sódio 1x250w/220v</v>
          </cell>
          <cell r="C1037" t="str">
            <v>UN</v>
          </cell>
          <cell r="D1037">
            <v>1</v>
          </cell>
          <cell r="E1037">
            <v>218.47329999999999</v>
          </cell>
          <cell r="F1037">
            <v>218.47</v>
          </cell>
        </row>
        <row r="1038">
          <cell r="A1038" t="str">
            <v>001.17.03360</v>
          </cell>
          <cell r="B1038" t="str">
            <v>Fornecimento e instalação de luminária tipo pétala com lâmpada vapor de mercúrio 400 w e reatores com 04 pétalas mod. tp- 240/4</v>
          </cell>
          <cell r="C1038" t="str">
            <v>CJ</v>
          </cell>
          <cell r="D1038">
            <v>1</v>
          </cell>
          <cell r="E1038">
            <v>1743.5065999999999</v>
          </cell>
          <cell r="F1038">
            <v>1743.5</v>
          </cell>
        </row>
        <row r="1039">
          <cell r="A1039" t="str">
            <v>001.17.03380</v>
          </cell>
          <cell r="B1039" t="str">
            <v>Fornecimento e instalação de luminária tipo pétala, corpo em chapa de alumínio especial, encaixe 78mm, com alojamento incorporado individual, raio 1.030 mm, difusor em acrílico transparente com 03 pétalas, lâmpada vapor de sodio 400w, com reator e ignit</v>
          </cell>
          <cell r="C1039" t="str">
            <v>CJ</v>
          </cell>
          <cell r="D1039">
            <v>1</v>
          </cell>
          <cell r="E1039">
            <v>1196.3466000000001</v>
          </cell>
          <cell r="F1039">
            <v>1196.3399999999999</v>
          </cell>
        </row>
        <row r="1040">
          <cell r="A1040" t="str">
            <v>001.17.03400</v>
          </cell>
          <cell r="B1040" t="str">
            <v>Fornecimento e instalação de luminária para iluminação pública, fechada, modelo hrc/scr 612, da philips, com reator, capacitor e ignitor son 400 w, lâmpada vapor de sódio son 400w, com 03 (tres) luminarias completas c/eixo zgp 403</v>
          </cell>
          <cell r="C1040" t="str">
            <v>CJ</v>
          </cell>
          <cell r="D1040">
            <v>1</v>
          </cell>
          <cell r="E1040">
            <v>1700.9466</v>
          </cell>
          <cell r="F1040">
            <v>1700.94</v>
          </cell>
        </row>
        <row r="1041">
          <cell r="A1041" t="str">
            <v>001.17.03420</v>
          </cell>
          <cell r="B1041" t="str">
            <v>Fornecimento e instalação de luminária industrial refletor tipo circular em aço esmaltado a fogo com acessórios e lâmpada incandescente 1x300w/220v</v>
          </cell>
          <cell r="C1041" t="str">
            <v>CJ</v>
          </cell>
          <cell r="D1041">
            <v>1</v>
          </cell>
          <cell r="E1041">
            <v>51.016599999999997</v>
          </cell>
          <cell r="F1041">
            <v>51.01</v>
          </cell>
        </row>
        <row r="1042">
          <cell r="A1042" t="str">
            <v>001.17.03440</v>
          </cell>
          <cell r="B1042" t="str">
            <v>Fornecimento e instalação de luminária industrial refletor tipo circular em aço esmaltado a fogo com acessórios e lâmpada mista 1x160w/220v</v>
          </cell>
          <cell r="C1042" t="str">
            <v>CJ</v>
          </cell>
          <cell r="D1042">
            <v>1</v>
          </cell>
          <cell r="E1042">
            <v>49.366599999999998</v>
          </cell>
          <cell r="F1042">
            <v>49.36</v>
          </cell>
        </row>
        <row r="1043">
          <cell r="A1043" t="str">
            <v>001.17.03460</v>
          </cell>
          <cell r="B1043" t="str">
            <v>Fornecimento e instalação de luminária industrial refletor tipo circular em aço esmaltado a fogo com acessórios e lâmpada mista 1x250w/220v</v>
          </cell>
          <cell r="C1043" t="str">
            <v>CJ</v>
          </cell>
          <cell r="D1043">
            <v>1</v>
          </cell>
          <cell r="E1043">
            <v>54.376600000000003</v>
          </cell>
          <cell r="F1043">
            <v>54.37</v>
          </cell>
        </row>
        <row r="1044">
          <cell r="A1044" t="str">
            <v>001.17.03480</v>
          </cell>
          <cell r="B1044" t="str">
            <v>Fornecimento e instalação de luminária industrial refletor tipo circular em aço esmaltado a fogo com acessórios e lãmapada mista 1x500w/220v</v>
          </cell>
          <cell r="C1044" t="str">
            <v>CJ</v>
          </cell>
          <cell r="D1044">
            <v>1</v>
          </cell>
          <cell r="E1044">
            <v>66.686599999999999</v>
          </cell>
          <cell r="F1044">
            <v>66.680000000000007</v>
          </cell>
        </row>
        <row r="1045">
          <cell r="A1045" t="str">
            <v>001.17.03500</v>
          </cell>
          <cell r="B1045" t="str">
            <v>Fornecimento e instalação de luminária industrial refletor tipo circular em aço esmaltado a fogo com acessórios e lâmpada vapor de mercúrio 1x250w/220v com reator</v>
          </cell>
          <cell r="C1045" t="str">
            <v>CJ</v>
          </cell>
          <cell r="D1045">
            <v>1</v>
          </cell>
          <cell r="E1045">
            <v>111.9533</v>
          </cell>
          <cell r="F1045">
            <v>111.95</v>
          </cell>
        </row>
        <row r="1046">
          <cell r="A1046" t="str">
            <v>001.17.03520</v>
          </cell>
          <cell r="B1046" t="str">
            <v>Fornecimento e instalação de luminária industrial refletor tipo circular em aço esmaltado a fogo com acessórios e lâmpada vapor de mercúrio 1x700w/220v  com reator</v>
          </cell>
          <cell r="C1046" t="str">
            <v>CJ</v>
          </cell>
          <cell r="D1046">
            <v>1</v>
          </cell>
          <cell r="E1046">
            <v>175.67330000000001</v>
          </cell>
          <cell r="F1046">
            <v>175.67</v>
          </cell>
        </row>
        <row r="1047">
          <cell r="A1047" t="str">
            <v>001.17.03540</v>
          </cell>
          <cell r="B1047" t="str">
            <v>Fornecimento e instalação de luminária industrial refletor tipo circular em aço esmaltado a fogo com acessórios e lâmapada vapor metálico 1x400w/220v</v>
          </cell>
          <cell r="C1047" t="str">
            <v>CJ</v>
          </cell>
          <cell r="D1047">
            <v>1</v>
          </cell>
          <cell r="E1047">
            <v>213.2433</v>
          </cell>
          <cell r="F1047">
            <v>213.24</v>
          </cell>
        </row>
        <row r="1048">
          <cell r="A1048" t="str">
            <v>001.17.03560</v>
          </cell>
          <cell r="B1048" t="str">
            <v>Fornecimento e instalação de luminária tipo arandela em ferro pintado para uso externo com lâmapada incandescente 1x60w/127v</v>
          </cell>
          <cell r="C1048" t="str">
            <v>CJ</v>
          </cell>
          <cell r="D1048">
            <v>1</v>
          </cell>
          <cell r="E1048">
            <v>44.339300000000001</v>
          </cell>
          <cell r="F1048">
            <v>44.33</v>
          </cell>
        </row>
        <row r="1049">
          <cell r="A1049" t="str">
            <v>001.17.03580</v>
          </cell>
          <cell r="B1049" t="str">
            <v>Fornecimento e instalação de luminária tipo arandela em ferro pintado para uso externo com lâmpada incandescente 1x100w/127v</v>
          </cell>
          <cell r="C1049" t="str">
            <v>CJ</v>
          </cell>
          <cell r="D1049">
            <v>1</v>
          </cell>
          <cell r="E1049">
            <v>44.659300000000002</v>
          </cell>
          <cell r="F1049">
            <v>44.65</v>
          </cell>
        </row>
        <row r="1050">
          <cell r="A1050" t="str">
            <v>001.17.03600</v>
          </cell>
          <cell r="B1050" t="str">
            <v>Fornecimento e instalação de luminária tipo arandela em ferro pintado para uso externo com lâmpada incandescente 1x150w/127v</v>
          </cell>
          <cell r="C1050" t="str">
            <v>CJ</v>
          </cell>
          <cell r="D1050">
            <v>1</v>
          </cell>
          <cell r="E1050">
            <v>45.109299999999998</v>
          </cell>
          <cell r="F1050">
            <v>45.1</v>
          </cell>
        </row>
        <row r="1051">
          <cell r="A1051" t="str">
            <v>001.17.03620</v>
          </cell>
          <cell r="B1051" t="str">
            <v>Fornecimento e instalação de luminária tipo arandela para uso interno com suporte metálico ou de alumínio, difusor em vidro e lâmpada incandescente de 1x60w/127v</v>
          </cell>
          <cell r="C1051" t="str">
            <v>CJ</v>
          </cell>
          <cell r="D1051">
            <v>1</v>
          </cell>
          <cell r="E1051">
            <v>66.169300000000007</v>
          </cell>
          <cell r="F1051">
            <v>66.16</v>
          </cell>
        </row>
        <row r="1052">
          <cell r="A1052" t="str">
            <v>001.17.03640</v>
          </cell>
          <cell r="B1052" t="str">
            <v>Fornecimento e instalação de luminária tipo arandela para uso interno com suporte metálico ou de alumínio, difusor em vidro e lâmpada incandescente de 1x100w/127v</v>
          </cell>
          <cell r="C1052" t="str">
            <v>CJ</v>
          </cell>
          <cell r="D1052">
            <v>1</v>
          </cell>
          <cell r="E1052">
            <v>66.4893</v>
          </cell>
          <cell r="F1052">
            <v>66.48</v>
          </cell>
        </row>
        <row r="1053">
          <cell r="A1053" t="str">
            <v>001.17.03660</v>
          </cell>
          <cell r="B1053" t="str">
            <v>Fornecimento e instalação de projetor hermeticamente fechado tipo retangular para uso ao tempo com acessórios e lâmpada de 1x160w/220v - mista</v>
          </cell>
          <cell r="C1053" t="str">
            <v>CJ</v>
          </cell>
          <cell r="D1053">
            <v>1</v>
          </cell>
          <cell r="E1053">
            <v>53.2166</v>
          </cell>
          <cell r="F1053">
            <v>53.21</v>
          </cell>
        </row>
        <row r="1054">
          <cell r="A1054" t="str">
            <v>001.17.03680</v>
          </cell>
          <cell r="B1054" t="str">
            <v>Fornecimento e instalação de projetor hermeticamente fechado tipo retangular para uso ao tempo com acessórios e lâmpada de 1x500w/220v - mista</v>
          </cell>
          <cell r="C1054" t="str">
            <v>CJ</v>
          </cell>
          <cell r="D1054">
            <v>1</v>
          </cell>
          <cell r="E1054">
            <v>70.536600000000007</v>
          </cell>
          <cell r="F1054">
            <v>70.53</v>
          </cell>
        </row>
        <row r="1055">
          <cell r="A1055" t="str">
            <v>001.17.03700</v>
          </cell>
          <cell r="B1055" t="str">
            <v>Fornecimento e instalação de projetor hermeticamente fechado tipo retangular para uso ao tempo com acessórios e lâmpada de 1x300w/220v - incandescente</v>
          </cell>
          <cell r="C1055" t="str">
            <v>CJ</v>
          </cell>
          <cell r="D1055">
            <v>1</v>
          </cell>
          <cell r="E1055">
            <v>54.866599999999998</v>
          </cell>
          <cell r="F1055">
            <v>54.86</v>
          </cell>
        </row>
        <row r="1056">
          <cell r="A1056" t="str">
            <v>001.17.03720</v>
          </cell>
          <cell r="B1056" t="str">
            <v>Fornecimento e instalação de projetor hermeticamente fechado tipo retangular para uso ao tempo com acessórios e lâmpada de 1x400w/220v - vapor de mercúrio com reator</v>
          </cell>
          <cell r="C1056" t="str">
            <v>CJ</v>
          </cell>
          <cell r="D1056">
            <v>1</v>
          </cell>
          <cell r="E1056">
            <v>160.66329999999999</v>
          </cell>
          <cell r="F1056">
            <v>160.66</v>
          </cell>
        </row>
        <row r="1057">
          <cell r="A1057" t="str">
            <v>001.17.03740</v>
          </cell>
          <cell r="B1057" t="str">
            <v>Fornecimento e instalação de projetor hermeticamente fechado tipo retangular para uso ao tempo com acessórios e lâmpada de 1x400w/220v - vapor metálico</v>
          </cell>
          <cell r="C1057" t="str">
            <v>CJ</v>
          </cell>
          <cell r="D1057">
            <v>1</v>
          </cell>
          <cell r="E1057">
            <v>217.0933</v>
          </cell>
          <cell r="F1057">
            <v>217.09</v>
          </cell>
        </row>
        <row r="1058">
          <cell r="A1058" t="str">
            <v>001.17.03760</v>
          </cell>
          <cell r="B1058" t="str">
            <v>Fornecimento e instalação de projetor hermeticamente fechado tipo retangular para uso ao tempo com acessórios e lâmpada de 1x250w/220v - vapor metálico</v>
          </cell>
          <cell r="C1058" t="str">
            <v>UN</v>
          </cell>
          <cell r="D1058">
            <v>1</v>
          </cell>
          <cell r="E1058">
            <v>170.47329999999999</v>
          </cell>
          <cell r="F1058">
            <v>170.47</v>
          </cell>
        </row>
        <row r="1059">
          <cell r="A1059" t="str">
            <v>001.17.03780</v>
          </cell>
          <cell r="B1059" t="str">
            <v>Fornecimento e instalação de projetor com lâmpada vapor de mercúrio de 1.000w, inclusive reator, da abage ou similar</v>
          </cell>
          <cell r="C1059" t="str">
            <v>UN</v>
          </cell>
          <cell r="D1059">
            <v>1</v>
          </cell>
          <cell r="E1059">
            <v>1121.3766000000001</v>
          </cell>
          <cell r="F1059">
            <v>1121.3699999999999</v>
          </cell>
        </row>
        <row r="1060">
          <cell r="A1060" t="str">
            <v>001.17.03800</v>
          </cell>
          <cell r="B1060" t="str">
            <v>Fornecimento e instalação de projetor em chapa de alumínio, e-40/400w, inclusive lampada vapor de mercúrio - 400w e reator, da abage ou similar</v>
          </cell>
          <cell r="C1060" t="str">
            <v>UN</v>
          </cell>
          <cell r="D1060">
            <v>1</v>
          </cell>
          <cell r="E1060">
            <v>158.54329999999999</v>
          </cell>
          <cell r="F1060">
            <v>158.54</v>
          </cell>
        </row>
        <row r="1061">
          <cell r="A1061" t="str">
            <v>001.17.03820</v>
          </cell>
          <cell r="B1061" t="str">
            <v>Fornecimento e instalação de projetor retangular blindado com lâmpada incandescente de 1.000w</v>
          </cell>
          <cell r="C1061" t="str">
            <v>UN</v>
          </cell>
          <cell r="D1061">
            <v>1</v>
          </cell>
          <cell r="E1061">
            <v>49.246600000000001</v>
          </cell>
          <cell r="F1061">
            <v>49.24</v>
          </cell>
        </row>
        <row r="1062">
          <cell r="A1062" t="str">
            <v>001.17.03840</v>
          </cell>
          <cell r="B1062" t="str">
            <v>Fornecimento e instalação de refletor com lâmpada vapor metálico - 2.000w, completo</v>
          </cell>
          <cell r="C1062" t="str">
            <v>CJ</v>
          </cell>
          <cell r="D1062">
            <v>1</v>
          </cell>
          <cell r="E1062">
            <v>1703.3065999999999</v>
          </cell>
          <cell r="F1062">
            <v>1703.3</v>
          </cell>
        </row>
        <row r="1063">
          <cell r="A1063" t="str">
            <v>001.17.03860</v>
          </cell>
          <cell r="B1063" t="str">
            <v>Fornecimento e instalação de luminária decorativa para jardim hermeticamente fechada alto padrão decorativo e técnico tipo esférica difusor em acrílico leitoso, aro em chapa de alumínio repuxado e anodisado com acessórios e lâmpada de 1x160x220v - mista</v>
          </cell>
          <cell r="C1063" t="str">
            <v>CJ</v>
          </cell>
          <cell r="D1063">
            <v>1</v>
          </cell>
          <cell r="E1063">
            <v>65.816599999999994</v>
          </cell>
          <cell r="F1063">
            <v>65.81</v>
          </cell>
        </row>
        <row r="1064">
          <cell r="A1064" t="str">
            <v>001.17.03880</v>
          </cell>
          <cell r="B1064" t="str">
            <v>Fornecimento e instalação de luminária decorativa para jardim hermeticamente fechada alto padrão decorativo e técnico tipo esférica difusor em acrílico leitoso, aro em chapa de alumínio repuxado e anodisado com acessórios e lâmpada de 1x250x220v - mista</v>
          </cell>
          <cell r="C1064" t="str">
            <v>CJ</v>
          </cell>
          <cell r="D1064">
            <v>1</v>
          </cell>
          <cell r="E1064">
            <v>70.826599999999999</v>
          </cell>
          <cell r="F1064">
            <v>70.819999999999993</v>
          </cell>
        </row>
        <row r="1065">
          <cell r="A1065" t="str">
            <v>001.17.03900</v>
          </cell>
          <cell r="B1065" t="str">
            <v>Fornecimento e instalação de luminária decorativa para jardim hermeticamente fechada alto padrão decorativo e técnico tipo esférica difusor em acrílico leitoso, aro em chapa de alumínio repuxado e anodizado com acessórios e lâmpada de 1x300x220v - incan</v>
          </cell>
          <cell r="C1065" t="str">
            <v>CJ</v>
          </cell>
          <cell r="D1065">
            <v>1</v>
          </cell>
          <cell r="E1065">
            <v>67.4666</v>
          </cell>
          <cell r="F1065">
            <v>67.459999999999994</v>
          </cell>
        </row>
        <row r="1066">
          <cell r="A1066" t="str">
            <v>001.17.03920</v>
          </cell>
          <cell r="B1066" t="str">
            <v>Fornecimento e instalação de luminária decorativa para jardim hermeticamente fechada alto padrão decorativo e técnico tipo esférica difusor em acrílico leitoso, aro em chapa de alumínio repuxado e anodizado com acessórios e lâmpadas de 1x250x220v - vapo</v>
          </cell>
          <cell r="C1066" t="str">
            <v>CJ</v>
          </cell>
          <cell r="D1066">
            <v>1</v>
          </cell>
          <cell r="E1066">
            <v>128.4033</v>
          </cell>
          <cell r="F1066">
            <v>128.4</v>
          </cell>
        </row>
        <row r="1067">
          <cell r="A1067" t="str">
            <v>001.17.03940</v>
          </cell>
          <cell r="B1067" t="str">
            <v>Fornecimento e instalação de luminária decorativa para jardim hermeticamente fechada alto padrão decorativo e técnico tipo esférica difusor em acrílico leitoso, aro em chapa de alumínio repuxado e anodizado com acessórios e lâmpadas de 1x400x220v - vapo</v>
          </cell>
          <cell r="C1067" t="str">
            <v>CJ</v>
          </cell>
          <cell r="D1067">
            <v>1</v>
          </cell>
          <cell r="E1067">
            <v>173.26329999999999</v>
          </cell>
          <cell r="F1067">
            <v>173.26</v>
          </cell>
        </row>
        <row r="1068">
          <cell r="A1068" t="str">
            <v>001.17.03960</v>
          </cell>
          <cell r="B1068" t="str">
            <v>Fornecimento e instalação de luminária a prova de tempo, gases, vapores com corpo e rede de proteção em alumínio com difusor em vidro boro silicato rosqueado ao corpo, e lâmpada de 1x100w/127v incandescente</v>
          </cell>
          <cell r="C1068" t="str">
            <v>CJ</v>
          </cell>
          <cell r="D1068">
            <v>1</v>
          </cell>
          <cell r="E1068">
            <v>65.286600000000007</v>
          </cell>
          <cell r="F1068">
            <v>65.28</v>
          </cell>
        </row>
        <row r="1069">
          <cell r="A1069" t="str">
            <v>001.17.03980</v>
          </cell>
          <cell r="B1069" t="str">
            <v>Fornecimento e instalação de luminária a prova de tempo, gases, vapores com corpo e rede de proteção em alumínio com difusor em vidro boro silicato rosqueado ao corpo, e lâmpada de 1x160w/127v - mista</v>
          </cell>
          <cell r="C1069" t="str">
            <v>CJ</v>
          </cell>
          <cell r="D1069">
            <v>1</v>
          </cell>
          <cell r="E1069">
            <v>72.616600000000005</v>
          </cell>
          <cell r="F1069">
            <v>72.61</v>
          </cell>
        </row>
        <row r="1070">
          <cell r="A1070" t="str">
            <v>001.17.04000</v>
          </cell>
          <cell r="B1070" t="str">
            <v>Fornecimento e instalação de luminária a prova de tempo, gases, vapores com corpo e rede de proteção em alumínio com difusor em vidro boro silicato rosqueado ao corpo, e lâmpada de 1x250w/220v - mista</v>
          </cell>
          <cell r="C1070" t="str">
            <v>CJ</v>
          </cell>
          <cell r="D1070">
            <v>1</v>
          </cell>
          <cell r="E1070">
            <v>77.626599999999996</v>
          </cell>
          <cell r="F1070">
            <v>77.62</v>
          </cell>
        </row>
        <row r="1071">
          <cell r="A1071" t="str">
            <v>001.17.04020</v>
          </cell>
          <cell r="B1071" t="str">
            <v>Fornecimento e instalação de luminária a prova de tempo, gases, vapores com corpo e rede de proteção em alumínio com difusor em vidro boro silicato rosqueado ao corpo, e lâmpada de 1x250w/220v - com vapor de mercúrio e reator</v>
          </cell>
          <cell r="C1071" t="str">
            <v>CJ</v>
          </cell>
          <cell r="D1071">
            <v>1</v>
          </cell>
          <cell r="E1071">
            <v>135.20330000000001</v>
          </cell>
          <cell r="F1071">
            <v>135.19999999999999</v>
          </cell>
        </row>
        <row r="1072">
          <cell r="A1072" t="str">
            <v>001.17.04040</v>
          </cell>
          <cell r="B1072" t="str">
            <v>Fornecimento e instalação de luminária a prova de tempo gase vapores pos tipo aramoela com corpo e rede prote em alumínio com difusor de vidro boro silicato rosqueado ao corpo e com lâmpada  de 1x100w/127v incand</v>
          </cell>
          <cell r="C1072" t="str">
            <v>CJ</v>
          </cell>
          <cell r="D1072">
            <v>1</v>
          </cell>
          <cell r="E1072">
            <v>90.836600000000004</v>
          </cell>
          <cell r="F1072">
            <v>90.83</v>
          </cell>
        </row>
        <row r="1073">
          <cell r="A1073" t="str">
            <v>001.17.04060</v>
          </cell>
          <cell r="B1073" t="str">
            <v>Fornecimento e instalação de luminária a prova de tempo gase vapores pos tipo aramoela com corpo e rede prote em alumínio com difusor de vidro boro silicato rosqueado ao corpo e com lâmpada  de 1x160w/220v mista</v>
          </cell>
          <cell r="C1073" t="str">
            <v>CJ</v>
          </cell>
          <cell r="D1073">
            <v>1</v>
          </cell>
          <cell r="E1073">
            <v>98.166600000000003</v>
          </cell>
          <cell r="F1073">
            <v>98.16</v>
          </cell>
        </row>
        <row r="1074">
          <cell r="A1074" t="str">
            <v>001.17.04080</v>
          </cell>
          <cell r="B1074" t="str">
            <v>Fornecimento e instalação de luminária a prova de tempo gase vapores pos tipo aramoela com corpo e rede prote em alumínio com difusor de vidro boro silicato rosqueado ao corpo e com lâmpada  de 1x250w/220v mista</v>
          </cell>
          <cell r="C1074" t="str">
            <v>CJ</v>
          </cell>
          <cell r="D1074">
            <v>1</v>
          </cell>
          <cell r="E1074">
            <v>103.17659999999999</v>
          </cell>
          <cell r="F1074">
            <v>103.17</v>
          </cell>
        </row>
        <row r="1075">
          <cell r="A1075" t="str">
            <v>001.17.04100</v>
          </cell>
          <cell r="B1075" t="str">
            <v>Fornecimento e instalação de luminária a prova de tempo gase vapores pos tipo aramoela com corpo e rede prote em alumínio com difusor de vidro boro silicato rosqueado ao corpo e com lâmpada  de 1x250w/220v vapor de mercúrio com reator</v>
          </cell>
          <cell r="C1075" t="str">
            <v>CJ</v>
          </cell>
          <cell r="D1075">
            <v>1</v>
          </cell>
          <cell r="E1075">
            <v>160.7533</v>
          </cell>
          <cell r="F1075">
            <v>160.75</v>
          </cell>
        </row>
        <row r="1076">
          <cell r="A1076" t="str">
            <v>001.17.04120</v>
          </cell>
          <cell r="B1076" t="str">
            <v>Fornecimento e instalação de conjunto de iluminação para quadra de esportes formado por 03 projetores hermeticamente fechados para uso ao tempo fixados em cantoneira metálica de 63.5x63.5x6.4x140 mm inclusive abraçadeira, mão francesa montado em poste c</v>
          </cell>
          <cell r="C1076" t="str">
            <v>CJ</v>
          </cell>
          <cell r="D1076">
            <v>1</v>
          </cell>
          <cell r="E1076">
            <v>989.64179999999999</v>
          </cell>
          <cell r="F1076">
            <v>989.64</v>
          </cell>
        </row>
        <row r="1077">
          <cell r="A1077" t="str">
            <v>001.17.04140</v>
          </cell>
          <cell r="B1077" t="str">
            <v>Fornecimento e instalação de proj. ext. retangular c/ 01 lâmpada vapor de sódio inclusive reator e ingnitor</v>
          </cell>
          <cell r="C1077" t="str">
            <v>CJ</v>
          </cell>
          <cell r="D1077">
            <v>1</v>
          </cell>
          <cell r="E1077">
            <v>22.203299999999999</v>
          </cell>
          <cell r="F1077">
            <v>22.2</v>
          </cell>
        </row>
        <row r="1078">
          <cell r="A1078" t="str">
            <v>001.17.04160</v>
          </cell>
          <cell r="B1078" t="str">
            <v>Fornecimento e instalação de luminária - ref. monitallo - ar - 0910-01 verde delta c/ lampadas incandescente até 100w-127v-demais acessórios</v>
          </cell>
          <cell r="C1078" t="str">
            <v>CJ</v>
          </cell>
          <cell r="D1078">
            <v>1</v>
          </cell>
          <cell r="E1078">
            <v>9.3193000000000001</v>
          </cell>
          <cell r="F1078">
            <v>9.31</v>
          </cell>
        </row>
        <row r="1079">
          <cell r="A1079" t="str">
            <v>001.17.04180</v>
          </cell>
          <cell r="B1079" t="str">
            <v>Fornecimento e instalação de luminária tipo plafonier de embutir na laje c/ 1 lampada incandescente de 100w/120v c/proteção de fero e vidro inquebrável</v>
          </cell>
          <cell r="C1079" t="str">
            <v>CJ</v>
          </cell>
          <cell r="D1079">
            <v>1</v>
          </cell>
          <cell r="E1079">
            <v>11.4993</v>
          </cell>
          <cell r="F1079">
            <v>11.49</v>
          </cell>
        </row>
        <row r="1080">
          <cell r="A1080" t="str">
            <v>001.17.04200</v>
          </cell>
          <cell r="B1080" t="str">
            <v>Fornecimento e instalação de luminária mod. aw-10 da alpha equip. elet. ltda ou similar  para uma lâmpada inc. de 100 w</v>
          </cell>
          <cell r="C1080" t="str">
            <v>UN</v>
          </cell>
          <cell r="D1080">
            <v>1</v>
          </cell>
          <cell r="E1080">
            <v>27.569299999999998</v>
          </cell>
          <cell r="F1080">
            <v>27.56</v>
          </cell>
        </row>
        <row r="1081">
          <cell r="A1081" t="str">
            <v>001.17.04220</v>
          </cell>
          <cell r="B1081" t="str">
            <v>Fornecimento e instalação de luminária fluorescente tubolit caramelo duas lampadas de 20w c/ 01 reator duplo de 20w-127v-60hz de afp e pr demais acessórios</v>
          </cell>
          <cell r="C1081" t="str">
            <v>CJ</v>
          </cell>
          <cell r="D1081">
            <v>1</v>
          </cell>
          <cell r="E1081">
            <v>49.704000000000001</v>
          </cell>
          <cell r="F1081">
            <v>49.7</v>
          </cell>
        </row>
        <row r="1082">
          <cell r="A1082" t="str">
            <v>001.17.04240</v>
          </cell>
          <cell r="B1082" t="str">
            <v>Fornecimento e instalação de luminária tubular fina sistema contínuo c/ 01 lâmpada fluorescente e reator eletrônico afp/pr inclusive conexões (uniões, curvas, etc.), 1x40 w</v>
          </cell>
          <cell r="C1082" t="str">
            <v>UN</v>
          </cell>
          <cell r="D1082">
            <v>1</v>
          </cell>
          <cell r="E1082">
            <v>65.836600000000004</v>
          </cell>
          <cell r="F1082">
            <v>65.83</v>
          </cell>
        </row>
        <row r="1083">
          <cell r="A1083" t="str">
            <v>001.17.04260</v>
          </cell>
          <cell r="B1083" t="str">
            <v>Fornecimento e instalação de luminária denom. cris de 15w/127v ref. 11014 c/ lâmpada 15w-127v</v>
          </cell>
          <cell r="C1083" t="str">
            <v>CJ</v>
          </cell>
          <cell r="D1083">
            <v>1</v>
          </cell>
          <cell r="E1083">
            <v>26.189299999999999</v>
          </cell>
          <cell r="F1083">
            <v>26.18</v>
          </cell>
        </row>
        <row r="1084">
          <cell r="A1084" t="str">
            <v>001.17.04280</v>
          </cell>
          <cell r="B1084" t="str">
            <v>Fornecimento e instalação de conjunto iluminação pública formado por 02 luminárias fechadas (02 pétalas) mod. hrc 612 philips ou similar com suporte zxp 613, lâmpada de vapor de mercúrio 250 w e reator afp, montado em poste de altura 10 m fixado em base</v>
          </cell>
          <cell r="C1084" t="str">
            <v>CJ</v>
          </cell>
          <cell r="D1084">
            <v>1</v>
          </cell>
          <cell r="E1084">
            <v>987.58910000000003</v>
          </cell>
          <cell r="F1084">
            <v>987.58</v>
          </cell>
        </row>
        <row r="1085">
          <cell r="A1085" t="str">
            <v>001.17.04300</v>
          </cell>
          <cell r="B1085" t="str">
            <v>Fornecimento e instalaçãod e luminária incandescente de embutir 1x60w, marca claro ou similar</v>
          </cell>
          <cell r="C1085" t="str">
            <v>UN</v>
          </cell>
          <cell r="D1085">
            <v>1</v>
          </cell>
          <cell r="E1085">
            <v>12.109299999999999</v>
          </cell>
          <cell r="F1085">
            <v>12.1</v>
          </cell>
        </row>
        <row r="1086">
          <cell r="A1086" t="str">
            <v>001.17.04320</v>
          </cell>
          <cell r="B1086" t="str">
            <v>Fornecimento e instalação de luminária tipo spot 1x60w, marca clarão ou similar</v>
          </cell>
          <cell r="C1086" t="str">
            <v>UN</v>
          </cell>
          <cell r="D1086">
            <v>1</v>
          </cell>
          <cell r="E1086">
            <v>15.8393</v>
          </cell>
          <cell r="F1086">
            <v>15.83</v>
          </cell>
        </row>
        <row r="1087">
          <cell r="A1087" t="str">
            <v>001.17.04340</v>
          </cell>
          <cell r="B1087" t="str">
            <v>Fornecimento e instalação de luminária bloco autônomo de iluminação de emergência com 2 projetores</v>
          </cell>
          <cell r="C1087" t="str">
            <v>UN</v>
          </cell>
          <cell r="D1087">
            <v>1</v>
          </cell>
          <cell r="E1087">
            <v>153.61840000000001</v>
          </cell>
          <cell r="F1087">
            <v>153.61000000000001</v>
          </cell>
        </row>
        <row r="1088">
          <cell r="A1088" t="str">
            <v>001.17.04360</v>
          </cell>
          <cell r="B1088" t="str">
            <v>Fornecimento e instalação de lâmpada vapor de sódio 250w</v>
          </cell>
          <cell r="C1088" t="str">
            <v>UN</v>
          </cell>
          <cell r="D1088">
            <v>1</v>
          </cell>
          <cell r="E1088">
            <v>37.559199999999997</v>
          </cell>
          <cell r="F1088">
            <v>37.549999999999997</v>
          </cell>
        </row>
        <row r="1089">
          <cell r="A1089" t="str">
            <v>001.17.04380</v>
          </cell>
          <cell r="B1089" t="str">
            <v>Fornecimento e instalação de lâmpada fluorescente pl com reator - 25w/127v</v>
          </cell>
          <cell r="C1089" t="str">
            <v>UN</v>
          </cell>
          <cell r="D1089">
            <v>1</v>
          </cell>
          <cell r="E1089">
            <v>14.181800000000001</v>
          </cell>
          <cell r="F1089">
            <v>14.18</v>
          </cell>
        </row>
        <row r="1090">
          <cell r="A1090" t="str">
            <v>001.17.04400</v>
          </cell>
          <cell r="B1090" t="str">
            <v>Fornecimento e instalação de lâmpada mista 160w/220v</v>
          </cell>
          <cell r="C1090" t="str">
            <v>UN</v>
          </cell>
          <cell r="D1090">
            <v>1</v>
          </cell>
          <cell r="E1090">
            <v>9.1417999999999999</v>
          </cell>
          <cell r="F1090">
            <v>9.14</v>
          </cell>
        </row>
        <row r="1091">
          <cell r="A1091" t="str">
            <v>001.17.04420</v>
          </cell>
          <cell r="B1091" t="str">
            <v>Fornecimento e instalação de lâmpada mista 250w/220v</v>
          </cell>
          <cell r="C1091" t="str">
            <v>UN</v>
          </cell>
          <cell r="D1091">
            <v>1</v>
          </cell>
          <cell r="E1091">
            <v>14.1518</v>
          </cell>
          <cell r="F1091">
            <v>14.15</v>
          </cell>
        </row>
        <row r="1092">
          <cell r="A1092" t="str">
            <v>001.17.04440</v>
          </cell>
          <cell r="B1092" t="str">
            <v>Fornecimento e instalação de lâmpada mista 500w/220v</v>
          </cell>
          <cell r="C1092" t="str">
            <v>UN</v>
          </cell>
          <cell r="D1092">
            <v>1</v>
          </cell>
          <cell r="E1092">
            <v>26.876899999999999</v>
          </cell>
          <cell r="F1092">
            <v>26.87</v>
          </cell>
        </row>
        <row r="1093">
          <cell r="A1093" t="str">
            <v>001.17.04460</v>
          </cell>
          <cell r="B1093" t="str">
            <v>Fornecimento e instalação de lâmpada hospitalar p/ sala cirurgica "seyalitica" 250w/220v</v>
          </cell>
          <cell r="C1093" t="str">
            <v>UN</v>
          </cell>
          <cell r="D1093">
            <v>1</v>
          </cell>
          <cell r="E1093">
            <v>31.559200000000001</v>
          </cell>
          <cell r="F1093">
            <v>31.55</v>
          </cell>
        </row>
        <row r="1094">
          <cell r="A1094" t="str">
            <v>001.17.04480</v>
          </cell>
          <cell r="B1094" t="str">
            <v>Fornecimento e instalação de lâmpada a vapor de mercúrio de alta pressão 400 w</v>
          </cell>
          <cell r="C1094" t="str">
            <v>UN</v>
          </cell>
          <cell r="D1094">
            <v>1</v>
          </cell>
          <cell r="E1094">
            <v>28.199200000000001</v>
          </cell>
          <cell r="F1094">
            <v>28.19</v>
          </cell>
        </row>
        <row r="1095">
          <cell r="A1095" t="str">
            <v>001.17.04500</v>
          </cell>
          <cell r="B1095" t="str">
            <v>Fornecimento e instalação de lâmpada incandescente 60 w</v>
          </cell>
          <cell r="C1095" t="str">
            <v>UN</v>
          </cell>
          <cell r="D1095">
            <v>1</v>
          </cell>
          <cell r="E1095">
            <v>1.4918</v>
          </cell>
          <cell r="F1095">
            <v>1.49</v>
          </cell>
        </row>
        <row r="1096">
          <cell r="A1096" t="str">
            <v>001.17.04520</v>
          </cell>
          <cell r="B1096" t="str">
            <v>Fornecimento e instalação de lâmpada incandescente 100 w</v>
          </cell>
          <cell r="C1096" t="str">
            <v>UN</v>
          </cell>
          <cell r="D1096">
            <v>1</v>
          </cell>
          <cell r="E1096">
            <v>1.8118000000000001</v>
          </cell>
          <cell r="F1096">
            <v>1.81</v>
          </cell>
        </row>
        <row r="1097">
          <cell r="A1097" t="str">
            <v>001.17.04540</v>
          </cell>
          <cell r="B1097" t="str">
            <v>Fornecimento e instalação de lâmpada incandescente 150 w</v>
          </cell>
          <cell r="C1097" t="str">
            <v>UN</v>
          </cell>
          <cell r="D1097">
            <v>1</v>
          </cell>
          <cell r="E1097">
            <v>2.2618</v>
          </cell>
          <cell r="F1097">
            <v>2.2599999999999998</v>
          </cell>
        </row>
        <row r="1098">
          <cell r="A1098" t="str">
            <v>001.17.04560</v>
          </cell>
          <cell r="B1098" t="str">
            <v>Fornecimento e instalação de lâmpada incandescente 200 w</v>
          </cell>
          <cell r="C1098" t="str">
            <v>UN</v>
          </cell>
          <cell r="D1098">
            <v>1</v>
          </cell>
          <cell r="E1098">
            <v>2.8818000000000001</v>
          </cell>
          <cell r="F1098">
            <v>2.88</v>
          </cell>
        </row>
        <row r="1099">
          <cell r="A1099" t="str">
            <v>001.17.04580</v>
          </cell>
          <cell r="B1099" t="str">
            <v>Fornecimento e instalação de lâmpada incandescente 20 w</v>
          </cell>
          <cell r="C1099" t="str">
            <v>UN</v>
          </cell>
          <cell r="D1099">
            <v>1</v>
          </cell>
          <cell r="E1099">
            <v>3.8917999999999999</v>
          </cell>
          <cell r="F1099">
            <v>3.89</v>
          </cell>
        </row>
        <row r="1100">
          <cell r="A1100" t="str">
            <v>001.17.04600</v>
          </cell>
          <cell r="B1100" t="str">
            <v>Fornecimento e instalação de lâmpada incandescente 40 w</v>
          </cell>
          <cell r="C1100" t="str">
            <v>UN</v>
          </cell>
          <cell r="D1100">
            <v>1</v>
          </cell>
          <cell r="E1100">
            <v>3.8917999999999999</v>
          </cell>
          <cell r="F1100">
            <v>3.89</v>
          </cell>
        </row>
        <row r="1101">
          <cell r="A1101" t="str">
            <v>001.17.04620</v>
          </cell>
          <cell r="B1101" t="str">
            <v>Fornecimento e instalação de lâmpada incandescente 65 w</v>
          </cell>
          <cell r="C1101" t="str">
            <v>UN</v>
          </cell>
          <cell r="D1101">
            <v>1</v>
          </cell>
          <cell r="E1101">
            <v>5.4618000000000002</v>
          </cell>
          <cell r="F1101">
            <v>5.46</v>
          </cell>
        </row>
        <row r="1102">
          <cell r="A1102" t="str">
            <v>001.17.04640</v>
          </cell>
          <cell r="B1102" t="str">
            <v>Fornecimento e instalação de lâmpada incandescente 105 w</v>
          </cell>
          <cell r="C1102" t="str">
            <v>UN</v>
          </cell>
          <cell r="D1102">
            <v>1</v>
          </cell>
          <cell r="E1102">
            <v>5.4618000000000002</v>
          </cell>
          <cell r="F1102">
            <v>5.46</v>
          </cell>
        </row>
        <row r="1103">
          <cell r="A1103" t="str">
            <v>001.17.04660</v>
          </cell>
          <cell r="B1103" t="str">
            <v>Fornecimento e instalação de soquete de porcelana para lâmpada incandescente</v>
          </cell>
          <cell r="C1103" t="str">
            <v>UN</v>
          </cell>
          <cell r="D1103">
            <v>1</v>
          </cell>
          <cell r="E1103">
            <v>2.1537000000000002</v>
          </cell>
          <cell r="F1103">
            <v>2.15</v>
          </cell>
        </row>
        <row r="1104">
          <cell r="A1104" t="str">
            <v>001.17.04680</v>
          </cell>
          <cell r="B1104" t="str">
            <v>Fornecimento e instalação de baquelite s/ chave p/ lâmpada incandescente</v>
          </cell>
          <cell r="C1104" t="str">
            <v>UN</v>
          </cell>
          <cell r="D1104">
            <v>1</v>
          </cell>
          <cell r="E1104">
            <v>2.1937000000000002</v>
          </cell>
          <cell r="F1104">
            <v>2.19</v>
          </cell>
        </row>
        <row r="1105">
          <cell r="A1105" t="str">
            <v>001.17.04700</v>
          </cell>
          <cell r="B1105" t="str">
            <v>Fornecimento e instalação de baquelite c/ chave p/ lâmpada incandescente</v>
          </cell>
          <cell r="C1105" t="str">
            <v>UN</v>
          </cell>
          <cell r="D1105">
            <v>1</v>
          </cell>
          <cell r="E1105">
            <v>2.6837</v>
          </cell>
          <cell r="F1105">
            <v>2.68</v>
          </cell>
        </row>
        <row r="1106">
          <cell r="A1106" t="str">
            <v>001.17.04720</v>
          </cell>
          <cell r="B1106" t="str">
            <v>Fornecimento e instalação de soquete p/ lâmpada fluorescente</v>
          </cell>
          <cell r="C1106" t="str">
            <v>UN</v>
          </cell>
          <cell r="D1106">
            <v>1</v>
          </cell>
          <cell r="E1106">
            <v>2.2353000000000001</v>
          </cell>
          <cell r="F1106">
            <v>2.23</v>
          </cell>
        </row>
        <row r="1107">
          <cell r="A1107" t="str">
            <v>001.17.04740</v>
          </cell>
          <cell r="B1107" t="str">
            <v>Fornecimento e instalação de soquete de porcelana 30 x 30</v>
          </cell>
          <cell r="C1107" t="str">
            <v>UN</v>
          </cell>
          <cell r="D1107">
            <v>1</v>
          </cell>
          <cell r="E1107">
            <v>1.1236999999999999</v>
          </cell>
          <cell r="F1107">
            <v>1.1200000000000001</v>
          </cell>
        </row>
        <row r="1108">
          <cell r="A1108" t="str">
            <v>001.17.04760</v>
          </cell>
          <cell r="B1108" t="str">
            <v>Fornecimento e instalação de soquete de porcelana com polo externo</v>
          </cell>
          <cell r="C1108" t="str">
            <v>UN</v>
          </cell>
          <cell r="D1108">
            <v>1</v>
          </cell>
          <cell r="E1108">
            <v>1.6353</v>
          </cell>
          <cell r="F1108">
            <v>1.63</v>
          </cell>
        </row>
        <row r="1109">
          <cell r="A1109" t="str">
            <v>001.17.04780</v>
          </cell>
          <cell r="B1109" t="str">
            <v>Fornecimento e instalação de roldana de plástico c/ parafuso p/ fixar em madeira de 1/2 pol.</v>
          </cell>
          <cell r="C1109" t="str">
            <v>UN</v>
          </cell>
          <cell r="D1109">
            <v>1</v>
          </cell>
          <cell r="E1109">
            <v>1.0737000000000001</v>
          </cell>
          <cell r="F1109">
            <v>1.07</v>
          </cell>
        </row>
        <row r="1110">
          <cell r="A1110" t="str">
            <v>001.17.04800</v>
          </cell>
          <cell r="B1110" t="str">
            <v>Fornecimento e instalação de roldana de plástico c/ parafuso p/ fixar em madeira de 3/4 pol.</v>
          </cell>
          <cell r="C1110" t="str">
            <v>UN</v>
          </cell>
          <cell r="D1110">
            <v>1</v>
          </cell>
          <cell r="E1110">
            <v>1.0936999999999999</v>
          </cell>
          <cell r="F1110">
            <v>1.0900000000000001</v>
          </cell>
        </row>
        <row r="1111">
          <cell r="A1111" t="str">
            <v>001.17.04820</v>
          </cell>
          <cell r="B1111" t="str">
            <v>Fornecimento e instalação de braçadeira 3/4" p/ eletroduto</v>
          </cell>
          <cell r="C1111" t="str">
            <v>UN</v>
          </cell>
          <cell r="D1111">
            <v>1</v>
          </cell>
          <cell r="E1111">
            <v>1.1236999999999999</v>
          </cell>
          <cell r="F1111">
            <v>1.1200000000000001</v>
          </cell>
        </row>
        <row r="1112">
          <cell r="A1112" t="str">
            <v>001.17.04840</v>
          </cell>
          <cell r="B1112" t="str">
            <v>Fornecimento e instalação de braçadeira 1" p/ eletroduto</v>
          </cell>
          <cell r="C1112" t="str">
            <v>UN</v>
          </cell>
          <cell r="D1112">
            <v>1</v>
          </cell>
          <cell r="E1112">
            <v>1.6853</v>
          </cell>
          <cell r="F1112">
            <v>1.68</v>
          </cell>
        </row>
        <row r="1113">
          <cell r="A1113" t="str">
            <v>001.17.04860</v>
          </cell>
          <cell r="B1113" t="str">
            <v>Fornecimento e instalação de braçadeira 1/2" p/ eletroduto</v>
          </cell>
          <cell r="C1113" t="str">
            <v>UN</v>
          </cell>
          <cell r="D1113">
            <v>1</v>
          </cell>
          <cell r="E1113">
            <v>1.1236999999999999</v>
          </cell>
          <cell r="F1113">
            <v>1.1200000000000001</v>
          </cell>
        </row>
        <row r="1114">
          <cell r="A1114" t="str">
            <v>001.17.04880</v>
          </cell>
          <cell r="B1114" t="str">
            <v>Fornecimento e instalação de braçadeira 2" p/ eletroduto</v>
          </cell>
          <cell r="C1114" t="str">
            <v>UN</v>
          </cell>
          <cell r="D1114">
            <v>1</v>
          </cell>
          <cell r="E1114">
            <v>2.2974000000000001</v>
          </cell>
          <cell r="F1114">
            <v>2.29</v>
          </cell>
        </row>
        <row r="1115">
          <cell r="A1115" t="str">
            <v>001.17.04900</v>
          </cell>
          <cell r="B1115" t="str">
            <v>Fornecimento e instalação de braçadeira p/ eletroduto tipo unha de pvc, c/01 parafuso de d=25 mm (3/4")</v>
          </cell>
          <cell r="C1115" t="str">
            <v>UN</v>
          </cell>
          <cell r="D1115">
            <v>1</v>
          </cell>
          <cell r="E1115">
            <v>1.4237</v>
          </cell>
          <cell r="F1115">
            <v>1.42</v>
          </cell>
        </row>
        <row r="1116">
          <cell r="A1116" t="str">
            <v>001.17.04920</v>
          </cell>
          <cell r="B1116" t="str">
            <v>Fornecimento e instalação de reator convencional 20w</v>
          </cell>
          <cell r="C1116" t="str">
            <v>UN</v>
          </cell>
          <cell r="D1116">
            <v>1</v>
          </cell>
          <cell r="E1116">
            <v>6.3574000000000002</v>
          </cell>
          <cell r="F1116">
            <v>6.35</v>
          </cell>
        </row>
        <row r="1117">
          <cell r="A1117" t="str">
            <v>001.17.04940</v>
          </cell>
          <cell r="B1117" t="str">
            <v>Fornecimento e instalação de reator convencional 40w</v>
          </cell>
          <cell r="C1117" t="str">
            <v>UN</v>
          </cell>
          <cell r="D1117">
            <v>1</v>
          </cell>
          <cell r="E1117">
            <v>12.837400000000001</v>
          </cell>
          <cell r="F1117">
            <v>12.83</v>
          </cell>
        </row>
        <row r="1118">
          <cell r="A1118" t="str">
            <v>001.17.04960</v>
          </cell>
          <cell r="B1118" t="str">
            <v>Fornecimento e instalação de reator convencional 65w</v>
          </cell>
          <cell r="C1118" t="str">
            <v>UN</v>
          </cell>
          <cell r="D1118">
            <v>1</v>
          </cell>
          <cell r="E1118">
            <v>15.0474</v>
          </cell>
          <cell r="F1118">
            <v>15.04</v>
          </cell>
        </row>
        <row r="1119">
          <cell r="A1119" t="str">
            <v>001.17.04980</v>
          </cell>
          <cell r="B1119" t="str">
            <v>Fornecimento e instalação de reator convencional 105w</v>
          </cell>
          <cell r="C1119" t="str">
            <v>UN</v>
          </cell>
          <cell r="D1119">
            <v>1</v>
          </cell>
          <cell r="E1119">
            <v>37.367400000000004</v>
          </cell>
          <cell r="F1119">
            <v>37.36</v>
          </cell>
        </row>
        <row r="1120">
          <cell r="A1120" t="str">
            <v>001.17.05000</v>
          </cell>
          <cell r="B1120" t="str">
            <v>Fornecimento e instalação de reator rvm para lampada vapor de mercurio 250 w</v>
          </cell>
          <cell r="C1120" t="str">
            <v>UN</v>
          </cell>
          <cell r="D1120">
            <v>1</v>
          </cell>
          <cell r="E1120">
            <v>57.6066</v>
          </cell>
          <cell r="F1120">
            <v>57.6</v>
          </cell>
        </row>
        <row r="1121">
          <cell r="A1121" t="str">
            <v>001.17.05020</v>
          </cell>
          <cell r="B1121" t="str">
            <v>Fornecimento e instalação de reator rvm 400b26 da philips</v>
          </cell>
          <cell r="C1121" t="str">
            <v>UN</v>
          </cell>
          <cell r="D1121">
            <v>1</v>
          </cell>
          <cell r="E1121">
            <v>90.436599999999999</v>
          </cell>
          <cell r="F1121">
            <v>90.43</v>
          </cell>
        </row>
        <row r="1122">
          <cell r="A1122" t="str">
            <v>001.17.05040</v>
          </cell>
          <cell r="B1122" t="str">
            <v>Fornecimento e instalação de reator simples partida rápida 20w/110v</v>
          </cell>
          <cell r="C1122" t="str">
            <v>UN</v>
          </cell>
          <cell r="D1122">
            <v>1</v>
          </cell>
          <cell r="E1122">
            <v>12.9474</v>
          </cell>
          <cell r="F1122">
            <v>12.94</v>
          </cell>
        </row>
        <row r="1123">
          <cell r="A1123" t="str">
            <v>001.17.05060</v>
          </cell>
          <cell r="B1123" t="str">
            <v>Fornecimento e instalação de reator simples partida rápida 40w/110v</v>
          </cell>
          <cell r="C1123" t="str">
            <v>UN</v>
          </cell>
          <cell r="D1123">
            <v>1</v>
          </cell>
          <cell r="E1123">
            <v>20.577400000000001</v>
          </cell>
          <cell r="F1123">
            <v>20.57</v>
          </cell>
        </row>
        <row r="1124">
          <cell r="A1124" t="str">
            <v>001.17.05080</v>
          </cell>
          <cell r="B1124" t="str">
            <v>Fornecimento e instalação de reator duplo partida rápida 20w/110v</v>
          </cell>
          <cell r="C1124" t="str">
            <v>UN</v>
          </cell>
          <cell r="D1124">
            <v>1</v>
          </cell>
          <cell r="E1124">
            <v>37.4011</v>
          </cell>
          <cell r="F1124">
            <v>37.4</v>
          </cell>
        </row>
        <row r="1125">
          <cell r="A1125" t="str">
            <v>001.17.05100</v>
          </cell>
          <cell r="B1125" t="str">
            <v>Fornecimento e instalação de reator duplo partida rápida 40w/110v para lampada fluorescente</v>
          </cell>
          <cell r="C1125" t="str">
            <v>UN</v>
          </cell>
          <cell r="D1125">
            <v>1</v>
          </cell>
          <cell r="E1125">
            <v>37.4011</v>
          </cell>
          <cell r="F1125">
            <v>37.4</v>
          </cell>
        </row>
        <row r="1126">
          <cell r="A1126" t="str">
            <v>001.17.05120</v>
          </cell>
          <cell r="B1126" t="str">
            <v>Fornecimento e instalação de reator simples partida rápida 20w/220v</v>
          </cell>
          <cell r="C1126" t="str">
            <v>UN</v>
          </cell>
          <cell r="D1126">
            <v>1</v>
          </cell>
          <cell r="E1126">
            <v>12.9474</v>
          </cell>
          <cell r="F1126">
            <v>12.94</v>
          </cell>
        </row>
        <row r="1127">
          <cell r="A1127" t="str">
            <v>001.17.05140</v>
          </cell>
          <cell r="B1127" t="str">
            <v>Fornecimento e instalaçao de reator simples partida rápida 40w/220v</v>
          </cell>
          <cell r="C1127" t="str">
            <v>UN</v>
          </cell>
          <cell r="D1127">
            <v>1</v>
          </cell>
          <cell r="E1127">
            <v>20.577400000000001</v>
          </cell>
          <cell r="F1127">
            <v>20.57</v>
          </cell>
        </row>
        <row r="1128">
          <cell r="A1128" t="str">
            <v>001.17.05160</v>
          </cell>
          <cell r="B1128" t="str">
            <v>Fornecimento e instalação de reator duplo partida rápida 20w/220v</v>
          </cell>
          <cell r="C1128" t="str">
            <v>UN</v>
          </cell>
          <cell r="D1128">
            <v>1</v>
          </cell>
          <cell r="E1128">
            <v>21.601099999999999</v>
          </cell>
          <cell r="F1128">
            <v>21.6</v>
          </cell>
        </row>
        <row r="1129">
          <cell r="A1129" t="str">
            <v>001.17.05180</v>
          </cell>
          <cell r="B1129" t="str">
            <v>Fornecimento e instalação de reator duplo partida rápida 40w/220v</v>
          </cell>
          <cell r="C1129" t="str">
            <v>UN</v>
          </cell>
          <cell r="D1129">
            <v>1</v>
          </cell>
          <cell r="E1129">
            <v>34.751100000000001</v>
          </cell>
          <cell r="F1129">
            <v>34.75</v>
          </cell>
        </row>
        <row r="1130">
          <cell r="A1130" t="str">
            <v>001.17.05200</v>
          </cell>
          <cell r="B1130" t="str">
            <v>Fornecimento e instalação de braço em tubo de aço galvanizado a fogo para fixar em poste por meio de braçadeira diâm. ext. de 48 mm distância poste/luminária de1300 mm</v>
          </cell>
          <cell r="C1130" t="str">
            <v>UN</v>
          </cell>
          <cell r="D1130">
            <v>1</v>
          </cell>
          <cell r="E1130">
            <v>33.148400000000002</v>
          </cell>
          <cell r="F1130">
            <v>33.14</v>
          </cell>
        </row>
        <row r="1131">
          <cell r="A1131" t="str">
            <v>001.17.05220</v>
          </cell>
          <cell r="B1131" t="str">
            <v>Fornecimento e instalação de braço em tubo de aço galvanizado a fogo para fixar em poste por meio de braçadeira diâm. ext. de 48 mm distância poste/luminária de 1500 mm</v>
          </cell>
          <cell r="C1131" t="str">
            <v>UN</v>
          </cell>
          <cell r="D1131">
            <v>1</v>
          </cell>
          <cell r="E1131">
            <v>52.118400000000001</v>
          </cell>
          <cell r="F1131">
            <v>52.11</v>
          </cell>
        </row>
        <row r="1132">
          <cell r="A1132" t="str">
            <v>001.17.05240</v>
          </cell>
          <cell r="B1132" t="str">
            <v>Fornecimento e instalação de braço em tubo de aço galvanizado a fogo para fixar em poste por meio de braçadeira diâm. ext. de 48 mm distância poste/luminária de 2000 mm</v>
          </cell>
          <cell r="C1132" t="str">
            <v>UN</v>
          </cell>
          <cell r="D1132">
            <v>1</v>
          </cell>
          <cell r="E1132">
            <v>51.438400000000001</v>
          </cell>
          <cell r="F1132">
            <v>51.43</v>
          </cell>
        </row>
        <row r="1133">
          <cell r="A1133" t="str">
            <v>001.17.05260</v>
          </cell>
          <cell r="B1133" t="str">
            <v>Fornecimento e instalação de braço em tubo de aço galvanizado a fogo para fixar em poste por meio de braçadeira diâm. ext. de 48 mm distância poste/luminária de 2500 mm</v>
          </cell>
          <cell r="C1133" t="str">
            <v>UN</v>
          </cell>
          <cell r="D1133">
            <v>1</v>
          </cell>
          <cell r="E1133">
            <v>61.188400000000001</v>
          </cell>
          <cell r="F1133">
            <v>61.18</v>
          </cell>
        </row>
        <row r="1134">
          <cell r="A1134" t="str">
            <v>001.17.05280</v>
          </cell>
          <cell r="B1134" t="str">
            <v>Fornecimento e instalação de braçadeira em chapa de ferro galvanizado a fogo para fixação de braço em poste circular inclusive parafuso, diam 150.00 a 165.00mm</v>
          </cell>
          <cell r="C1134" t="str">
            <v>UN</v>
          </cell>
          <cell r="D1134">
            <v>1</v>
          </cell>
          <cell r="E1134">
            <v>11.308400000000001</v>
          </cell>
          <cell r="F1134">
            <v>11.3</v>
          </cell>
        </row>
        <row r="1135">
          <cell r="A1135" t="str">
            <v>001.17.05300</v>
          </cell>
          <cell r="B1135" t="str">
            <v>Fornecimento e instalação de braçadeira em chapa de ferro galvanizado a fogo para fixação de braço em poste circular inclusive parafuso, diam 165.00 a 180.00mm</v>
          </cell>
          <cell r="C1135" t="str">
            <v>UN</v>
          </cell>
          <cell r="D1135">
            <v>1</v>
          </cell>
          <cell r="E1135">
            <v>11.7384</v>
          </cell>
          <cell r="F1135">
            <v>11.73</v>
          </cell>
        </row>
        <row r="1136">
          <cell r="A1136" t="str">
            <v>001.17.05320</v>
          </cell>
          <cell r="B1136" t="str">
            <v>Fornecimento e instalação de braçadeira em chapa de ferro galvanizado a fogo para fixação de braço em poste circular inclusive parafuso, diam 180.00 a 200.00mm</v>
          </cell>
          <cell r="C1136" t="str">
            <v>UN</v>
          </cell>
          <cell r="D1136">
            <v>1</v>
          </cell>
          <cell r="E1136">
            <v>12.2384</v>
          </cell>
          <cell r="F1136">
            <v>12.23</v>
          </cell>
        </row>
        <row r="1137">
          <cell r="A1137" t="str">
            <v>001.17.05340</v>
          </cell>
          <cell r="B1137" t="str">
            <v>Fornecimento e instalação de poste circular cônico para luminária externa em tubo de aço pintado com zarcão sem janela fixado em base de concreto diâm.da ext. 58mm tipo reto com altura e base de fixação de 3360mm / 800mm</v>
          </cell>
          <cell r="C1137" t="str">
            <v>UN</v>
          </cell>
          <cell r="D1137">
            <v>1</v>
          </cell>
          <cell r="E1137">
            <v>132.6327</v>
          </cell>
          <cell r="F1137">
            <v>132.63</v>
          </cell>
        </row>
        <row r="1138">
          <cell r="A1138" t="str">
            <v>001.17.05360</v>
          </cell>
          <cell r="B1138" t="str">
            <v>Fornecimento e instalação de poste circular cônico para luminária externa em tubo de aço pintado com zarcão sem janela fixado em base de concreto diâm.da ext. 58mm tipo reto com altura e base de fixação de 5320mm / 1000mm</v>
          </cell>
          <cell r="C1138" t="str">
            <v>UN</v>
          </cell>
          <cell r="D1138">
            <v>1</v>
          </cell>
          <cell r="E1138">
            <v>206.5027</v>
          </cell>
          <cell r="F1138">
            <v>206.5</v>
          </cell>
        </row>
        <row r="1139">
          <cell r="A1139" t="str">
            <v>001.17.05380</v>
          </cell>
          <cell r="B1139" t="str">
            <v>Fornecimento e instalação de poste circular cônico para luminária externa em tubo de aço pintado com zarcão sem janela fixado em base de concreto diâm.da ext. 58mm tipo reto com altura e base de fixação de 6220mm / 1100mm</v>
          </cell>
          <cell r="C1139" t="str">
            <v>UN</v>
          </cell>
          <cell r="D1139">
            <v>1</v>
          </cell>
          <cell r="E1139">
            <v>256.50450000000001</v>
          </cell>
          <cell r="F1139">
            <v>256.5</v>
          </cell>
        </row>
        <row r="1140">
          <cell r="A1140" t="str">
            <v>001.17.05400</v>
          </cell>
          <cell r="B1140" t="str">
            <v>Fornecimento e instalação de poste circular cônico para luminária externa em tubo de aço pintado com zarcão sem janela fixado em base de concreto diâm.da ext. 58mm tipo reto com altura e base de fixação de 8180mm / 1300mm</v>
          </cell>
          <cell r="C1140" t="str">
            <v>UN</v>
          </cell>
          <cell r="D1140">
            <v>1</v>
          </cell>
          <cell r="E1140">
            <v>360.40010000000001</v>
          </cell>
          <cell r="F1140">
            <v>360.4</v>
          </cell>
        </row>
        <row r="1141">
          <cell r="A1141" t="str">
            <v>001.17.05420</v>
          </cell>
          <cell r="B1141" t="str">
            <v>Fornecimento e instalação de poste circular cônico para luminária externa em tubo de aço pintado com zarcão sem janela fixado em base de concreto diâm.da ext. 58mm tipo reto com altura e base de fixação de 10140mm / 1500mm</v>
          </cell>
          <cell r="C1141" t="str">
            <v>UN</v>
          </cell>
          <cell r="D1141">
            <v>1</v>
          </cell>
          <cell r="E1141">
            <v>440.47579999999999</v>
          </cell>
          <cell r="F1141">
            <v>440.47</v>
          </cell>
        </row>
        <row r="1142">
          <cell r="A1142" t="str">
            <v>001.17.05440</v>
          </cell>
          <cell r="B1142" t="str">
            <v>Fornecimento e instalação de poste circular cônico para luminária externa em tubo de aço pintado com zarcão sem janela fixado em base de concreto diâm.da ext. 58mm tipo curvo com altura e base de fixação de 6220mm / 1250mm</v>
          </cell>
          <cell r="C1142" t="str">
            <v>UN</v>
          </cell>
          <cell r="D1142">
            <v>1</v>
          </cell>
          <cell r="E1142">
            <v>260.82900000000001</v>
          </cell>
          <cell r="F1142">
            <v>260.82</v>
          </cell>
        </row>
        <row r="1143">
          <cell r="A1143" t="str">
            <v>001.17.05460</v>
          </cell>
          <cell r="B1143" t="str">
            <v>Fornecimento e instalação de poste circular cônico para luminária externa em tubo de aço pintado com zarcão sem janela fixado em base de concreto diâm.da ext. 58mm tipo curvo com altura e base de fixação de 7280mm / 1350mm</v>
          </cell>
          <cell r="C1143" t="str">
            <v>UN</v>
          </cell>
          <cell r="D1143">
            <v>1</v>
          </cell>
          <cell r="E1143">
            <v>304.5421</v>
          </cell>
          <cell r="F1143">
            <v>304.54000000000002</v>
          </cell>
        </row>
        <row r="1144">
          <cell r="A1144" t="str">
            <v>001.17.05480</v>
          </cell>
          <cell r="B1144" t="str">
            <v>Fornecimento e instalação de poste circular cônico para luminária externa em tubo de aço pintado com zarcão sem janela fixado em base de concreto diâm.da ext. 58mm tipo curvo com altura e base de fixação de 9240mm / 1550mm</v>
          </cell>
          <cell r="C1144" t="str">
            <v>UN</v>
          </cell>
          <cell r="D1144">
            <v>1</v>
          </cell>
          <cell r="E1144">
            <v>391.04</v>
          </cell>
          <cell r="F1144">
            <v>391.04</v>
          </cell>
        </row>
        <row r="1145">
          <cell r="A1145" t="str">
            <v>001.17.05500</v>
          </cell>
          <cell r="B1145" t="str">
            <v>Fornecimento e instalação de poste circular cônico para luminária externa em tubo de aço pintado com zarcão sem janela fixado em base de concreto diâm.da ext. 58mm tipo curvo com altura e base de fixação de 10140mm / 1650mm</v>
          </cell>
          <cell r="C1145" t="str">
            <v>UN</v>
          </cell>
          <cell r="D1145">
            <v>1</v>
          </cell>
          <cell r="E1145">
            <v>438.24590000000001</v>
          </cell>
          <cell r="F1145">
            <v>438.24</v>
          </cell>
        </row>
        <row r="1146">
          <cell r="A1146" t="str">
            <v>001.17.05520</v>
          </cell>
          <cell r="B1146" t="str">
            <v>Fornecimento e instalação de poste circular cônico para luminária externa em tubo de aço pintado com zarcão sem janela fixado em base de concreto diâm.da ext. 58mm tipo duplo curvo com parte superior desmont  c/ altura e base de fixação de 6220mm / 1250</v>
          </cell>
          <cell r="C1146" t="str">
            <v>UN</v>
          </cell>
          <cell r="D1146">
            <v>1</v>
          </cell>
          <cell r="E1146">
            <v>311.42910000000001</v>
          </cell>
          <cell r="F1146">
            <v>311.42</v>
          </cell>
        </row>
        <row r="1147">
          <cell r="A1147" t="str">
            <v>001.17.05540</v>
          </cell>
          <cell r="B1147" t="str">
            <v>Fornecimento e instalação de poste circular cônico para luminária externa em tubo de aço pintado com zarcão sem janela fixado em base de concreto diâm.da ext. 58mm tipo duplo curvro com parte superior desmont c/ altura e base de fixação de 7280mm / 1350</v>
          </cell>
          <cell r="C1147" t="str">
            <v>UN</v>
          </cell>
          <cell r="D1147">
            <v>1</v>
          </cell>
          <cell r="E1147">
            <v>353.93290000000002</v>
          </cell>
          <cell r="F1147">
            <v>353.93</v>
          </cell>
        </row>
        <row r="1148">
          <cell r="A1148" t="str">
            <v>001.17.05560</v>
          </cell>
          <cell r="B1148" t="str">
            <v>Fornecimento e instalação de poste circular cônico para luminária externa em tubo de aço pintado com zarcão sem janela fixado em base de concreto diâm.da ext. 58mm tipo duplo curvo c/ parte superior desmont. c/ altura e base de fixação de 9240mm / 1550m</v>
          </cell>
          <cell r="C1148" t="str">
            <v>UN</v>
          </cell>
          <cell r="D1148">
            <v>1</v>
          </cell>
          <cell r="E1148">
            <v>441.6508</v>
          </cell>
          <cell r="F1148">
            <v>441.65</v>
          </cell>
        </row>
        <row r="1149">
          <cell r="A1149" t="str">
            <v>001.17.05580</v>
          </cell>
          <cell r="B1149" t="str">
            <v>Fornecimento e instalação de poste circular cônico para luminária externa em tubo de aço pintado com zarcão sem janela fixado em base de concreto diâm.da ext. 58mm tipo duplo curvo c/ parte superior desmont c/ altura  e base de fixação de 10140mm / 1650</v>
          </cell>
          <cell r="C1149" t="str">
            <v>UN</v>
          </cell>
          <cell r="D1149">
            <v>1</v>
          </cell>
          <cell r="E1149">
            <v>485.83679999999998</v>
          </cell>
          <cell r="F1149">
            <v>485.83</v>
          </cell>
        </row>
        <row r="1150">
          <cell r="A1150" t="str">
            <v>001.17.05600</v>
          </cell>
          <cell r="B1150" t="str">
            <v>Fornecimento e instalação de tomada tipo universal de 10a/250v com espelho para embutir com caixa metalica 4"x2"</v>
          </cell>
          <cell r="C1150" t="str">
            <v>CJ</v>
          </cell>
          <cell r="D1150">
            <v>1</v>
          </cell>
          <cell r="E1150">
            <v>6.9051</v>
          </cell>
          <cell r="F1150">
            <v>6.9</v>
          </cell>
        </row>
        <row r="1151">
          <cell r="A1151" t="str">
            <v>001.17.05620</v>
          </cell>
          <cell r="B1151" t="str">
            <v>Fornecimento e instalação de tomada tipo universal de 10a/250v com espelho para embutir sem caixa metalica 4"x2"</v>
          </cell>
          <cell r="C1151" t="str">
            <v>UN</v>
          </cell>
          <cell r="D1151">
            <v>1</v>
          </cell>
          <cell r="E1151">
            <v>3.1496</v>
          </cell>
          <cell r="F1151">
            <v>3.14</v>
          </cell>
        </row>
        <row r="1152">
          <cell r="A1152" t="str">
            <v>001.17.05640</v>
          </cell>
          <cell r="B1152" t="str">
            <v>Fornecimento e instalação de tomada de força tipo universal bipolar c/ polo terra p/20a/250v com espelho para embutir com caixa metalica 4"x2"</v>
          </cell>
          <cell r="C1152" t="str">
            <v>CJ</v>
          </cell>
          <cell r="D1152">
            <v>1</v>
          </cell>
          <cell r="E1152">
            <v>10.174099999999999</v>
          </cell>
          <cell r="F1152">
            <v>10.17</v>
          </cell>
        </row>
        <row r="1153">
          <cell r="A1153" t="str">
            <v>001.17.05660</v>
          </cell>
          <cell r="B1153" t="str">
            <v>Fornecimento e instalação de tomada de força tipo universal bipolar c/ polo terra p/20a/250v com espelho para embutir sem caixa metalica 4"x2"</v>
          </cell>
          <cell r="C1153" t="str">
            <v>UN</v>
          </cell>
          <cell r="D1153">
            <v>1</v>
          </cell>
          <cell r="E1153">
            <v>8.1186000000000007</v>
          </cell>
          <cell r="F1153">
            <v>8.11</v>
          </cell>
        </row>
        <row r="1154">
          <cell r="A1154" t="str">
            <v>001.17.05680</v>
          </cell>
          <cell r="B1154" t="str">
            <v>Fornecimento e instalação de tomada de força tripolar c/ polo terra para 30a/380v c/ espelho para embutir com caixa metálica 4"x2"</v>
          </cell>
          <cell r="C1154" t="str">
            <v>CJ</v>
          </cell>
          <cell r="D1154">
            <v>1</v>
          </cell>
          <cell r="E1154">
            <v>10.542899999999999</v>
          </cell>
          <cell r="F1154">
            <v>10.54</v>
          </cell>
        </row>
        <row r="1155">
          <cell r="A1155" t="str">
            <v>001.17.05700</v>
          </cell>
          <cell r="B1155" t="str">
            <v>Fornecimento e instalação de tomada de força tripolar c/ polo terra para 30a/380v c/ espelho para embutir sem caixa metálica 4"x2"</v>
          </cell>
          <cell r="C1155" t="str">
            <v>UN</v>
          </cell>
          <cell r="D1155">
            <v>1</v>
          </cell>
          <cell r="E1155">
            <v>8.4876000000000005</v>
          </cell>
          <cell r="F1155">
            <v>8.48</v>
          </cell>
        </row>
        <row r="1156">
          <cell r="A1156" t="str">
            <v>001.17.05720</v>
          </cell>
          <cell r="B1156" t="str">
            <v>Fornecimento e instalação de tomada de piso com tampa em liga de latão e caixa de ligação em liga de alumínio fundido de 4" x 2" tipo universal de 10a/250v</v>
          </cell>
          <cell r="C1156" t="str">
            <v>CJ</v>
          </cell>
          <cell r="D1156">
            <v>1</v>
          </cell>
          <cell r="E1156">
            <v>22.085100000000001</v>
          </cell>
          <cell r="F1156">
            <v>22.08</v>
          </cell>
        </row>
        <row r="1157">
          <cell r="A1157" t="str">
            <v>001.17.05740</v>
          </cell>
          <cell r="B1157" t="str">
            <v>Fornecimento e instalação de tomada de piso com tampa em liga de latão e caixa de ligação em liga de alumínio fundido de 4" x 2" tipo bipolar mais polo terra de 30a/250v</v>
          </cell>
          <cell r="C1157" t="str">
            <v>CJ</v>
          </cell>
          <cell r="D1157">
            <v>1</v>
          </cell>
          <cell r="E1157">
            <v>25.354099999999999</v>
          </cell>
          <cell r="F1157">
            <v>25.35</v>
          </cell>
        </row>
        <row r="1158">
          <cell r="A1158" t="str">
            <v>001.17.05760</v>
          </cell>
          <cell r="B1158" t="str">
            <v>Fornecimento e instalação de tomada de piso com tampa em liga de latão e caixa de ligação em liga de alumínio fundido de 4" x 2" tipo tripolar mais polo terra de 30/380v</v>
          </cell>
          <cell r="C1158" t="str">
            <v>CJ</v>
          </cell>
          <cell r="D1158">
            <v>1</v>
          </cell>
          <cell r="E1158">
            <v>25.722899999999999</v>
          </cell>
          <cell r="F1158">
            <v>25.72</v>
          </cell>
        </row>
        <row r="1159">
          <cell r="A1159" t="str">
            <v>001.17.05780</v>
          </cell>
          <cell r="B1159" t="str">
            <v>Fornecimento e instalação de tomada para telefone padrão telebrás c/ espelho p/ embutir com caixa metálica 4" x 2"</v>
          </cell>
          <cell r="C1159" t="str">
            <v>CJ</v>
          </cell>
          <cell r="D1159">
            <v>1</v>
          </cell>
          <cell r="E1159">
            <v>11.5929</v>
          </cell>
          <cell r="F1159">
            <v>11.59</v>
          </cell>
        </row>
        <row r="1160">
          <cell r="A1160" t="str">
            <v>001.17.05800</v>
          </cell>
          <cell r="B1160" t="str">
            <v>Fornecimento e instalação de tomada para telefone padrão telebrás c/ espelho p/ embutir sem caixa metálica 4" x 2"</v>
          </cell>
          <cell r="C1160" t="str">
            <v>UN</v>
          </cell>
          <cell r="D1160">
            <v>1</v>
          </cell>
          <cell r="E1160">
            <v>9.5375999999999994</v>
          </cell>
          <cell r="F1160">
            <v>9.5299999999999994</v>
          </cell>
        </row>
        <row r="1161">
          <cell r="A1161" t="str">
            <v>001.17.05820</v>
          </cell>
          <cell r="B1161" t="str">
            <v>Fornecimento e instalação de tomada para telefone padrão telebrás c/ espelho p/ embutir sem caixa metálica 4" x 4"</v>
          </cell>
          <cell r="C1161" t="str">
            <v>CJ</v>
          </cell>
          <cell r="D1161">
            <v>1</v>
          </cell>
          <cell r="E1161">
            <v>12.1629</v>
          </cell>
          <cell r="F1161">
            <v>12.16</v>
          </cell>
        </row>
        <row r="1162">
          <cell r="A1162" t="str">
            <v>001.17.05840</v>
          </cell>
          <cell r="B1162" t="str">
            <v>Fornecimento e instalação de tomada de piso p/ telefone padrão telebrás c/ espelho e tampa em liga de latão montada em caixa de liga de alumínio 4" x 2"</v>
          </cell>
          <cell r="C1162" t="str">
            <v>CJ</v>
          </cell>
          <cell r="D1162">
            <v>1</v>
          </cell>
          <cell r="E1162">
            <v>26.7729</v>
          </cell>
          <cell r="F1162">
            <v>26.77</v>
          </cell>
        </row>
        <row r="1163">
          <cell r="A1163" t="str">
            <v>001.17.05860</v>
          </cell>
          <cell r="B1163" t="str">
            <v>Fornecimento e instalação de interruptor e tomada tipo universal de 10a/250v para embutir e com espelho com 01 interruptor e 01 tomada c/caixa metálica 4" x  2"</v>
          </cell>
          <cell r="C1163" t="str">
            <v>CJ</v>
          </cell>
          <cell r="D1163">
            <v>1</v>
          </cell>
          <cell r="E1163">
            <v>14.9429</v>
          </cell>
          <cell r="F1163">
            <v>14.94</v>
          </cell>
        </row>
        <row r="1164">
          <cell r="A1164" t="str">
            <v>001.17.05880</v>
          </cell>
          <cell r="B1164" t="str">
            <v>Fornecimento e instalação de interruptor e tomada tipo universal de 10a/250v para embutir e com espelho com 01 interruptor e 01 tomada s/caixa metálica 4" x  2"</v>
          </cell>
          <cell r="C1164" t="str">
            <v>CJ</v>
          </cell>
          <cell r="D1164">
            <v>1</v>
          </cell>
          <cell r="E1164">
            <v>15.807</v>
          </cell>
          <cell r="F1164">
            <v>15.8</v>
          </cell>
        </row>
        <row r="1165">
          <cell r="A1165" t="str">
            <v>001.17.05900</v>
          </cell>
          <cell r="B1165" t="str">
            <v>Fornecimento e instalação de interruptor e tomada tipo universal de 10a/250v para embutir e com espelho com 02 interruptores e 01 tomada c/caixa metálica 4" x  2"</v>
          </cell>
          <cell r="C1165" t="str">
            <v>CJ</v>
          </cell>
          <cell r="D1165">
            <v>1</v>
          </cell>
          <cell r="E1165">
            <v>15.7509</v>
          </cell>
          <cell r="F1165">
            <v>15.75</v>
          </cell>
        </row>
        <row r="1166">
          <cell r="A1166" t="str">
            <v>001.17.05920</v>
          </cell>
          <cell r="B1166" t="str">
            <v>Fornecimento e instalação de interruptor e tomada tipo universal de 10a/250v para embutir e com espelho com 02 interruptores e 01 tomada s/caixa metálica 4" x  2"</v>
          </cell>
          <cell r="C1166" t="str">
            <v>CJ</v>
          </cell>
          <cell r="D1166">
            <v>1</v>
          </cell>
          <cell r="E1166">
            <v>13.695399999999999</v>
          </cell>
          <cell r="F1166">
            <v>13.69</v>
          </cell>
        </row>
        <row r="1167">
          <cell r="A1167" t="str">
            <v>001.17.05940</v>
          </cell>
          <cell r="B1167" t="str">
            <v>Fornecimento e instalação de conjunto arstrop com tomada bipolar mais polo terra e disjuntor termomagnético unipolar de até 30a/250v para embutir em caixa metálica de 4" x 4" x 2"</v>
          </cell>
          <cell r="C1167" t="str">
            <v>CJ</v>
          </cell>
          <cell r="D1167">
            <v>1</v>
          </cell>
          <cell r="E1167">
            <v>45.677399999999999</v>
          </cell>
          <cell r="F1167">
            <v>45.67</v>
          </cell>
        </row>
        <row r="1168">
          <cell r="A1168" t="str">
            <v>001.17.05960</v>
          </cell>
          <cell r="B1168" t="str">
            <v>Fornecimento e instalação de interruptor de uma tecla simples tipo universal de 10a/250v com espelho para embutir com caixa metálica 4"x2"</v>
          </cell>
          <cell r="C1168" t="str">
            <v>CJ</v>
          </cell>
          <cell r="D1168">
            <v>1</v>
          </cell>
          <cell r="E1168">
            <v>7.7050999999999998</v>
          </cell>
          <cell r="F1168">
            <v>7.7</v>
          </cell>
        </row>
        <row r="1169">
          <cell r="A1169" t="str">
            <v>001.17.05980</v>
          </cell>
          <cell r="B1169" t="str">
            <v>Fornecimento e instalação de interruptor de uma tecla simples tipo universal de 10a/250v com espelho para embutir sem caixa metálica 4"x2"</v>
          </cell>
          <cell r="C1169" t="str">
            <v>UN</v>
          </cell>
          <cell r="D1169">
            <v>1</v>
          </cell>
          <cell r="E1169">
            <v>5.6496000000000004</v>
          </cell>
          <cell r="F1169">
            <v>5.64</v>
          </cell>
        </row>
        <row r="1170">
          <cell r="A1170" t="str">
            <v>001.17.06000</v>
          </cell>
          <cell r="B1170" t="str">
            <v>Fornecimento e instalação de interruptor 02 teclas simples tipo universal de 10a/250v com espelho para embutir com caixa metalica 4"x2"</v>
          </cell>
          <cell r="C1170" t="str">
            <v>CJ</v>
          </cell>
          <cell r="D1170">
            <v>1</v>
          </cell>
          <cell r="E1170">
            <v>8.8928999999999991</v>
          </cell>
          <cell r="F1170">
            <v>8.89</v>
          </cell>
        </row>
        <row r="1171">
          <cell r="A1171" t="str">
            <v>001.17.06020</v>
          </cell>
          <cell r="B1171" t="str">
            <v>Fornecimento e instalação de interruptor 02 teclas simples tipo universal de 10a/250v com espelho para embutir sem caixa metalica 4"x2"</v>
          </cell>
          <cell r="C1171" t="str">
            <v>UN</v>
          </cell>
          <cell r="D1171">
            <v>1</v>
          </cell>
          <cell r="E1171">
            <v>6.8376000000000001</v>
          </cell>
          <cell r="F1171">
            <v>6.83</v>
          </cell>
        </row>
        <row r="1172">
          <cell r="A1172" t="str">
            <v>001.17.06040</v>
          </cell>
          <cell r="B1172" t="str">
            <v>Fornecimento e instalação de interruptor 03 teclas simples tipo universal de 10a/250v com espelho para embutir com caixa metálica 4"x2"</v>
          </cell>
          <cell r="C1172" t="str">
            <v>CJ</v>
          </cell>
          <cell r="D1172">
            <v>1</v>
          </cell>
          <cell r="E1172">
            <v>12.6309</v>
          </cell>
          <cell r="F1172">
            <v>12.63</v>
          </cell>
        </row>
        <row r="1173">
          <cell r="A1173" t="str">
            <v>001.17.06060</v>
          </cell>
          <cell r="B1173" t="str">
            <v>Fornecimento e instalação de interruptor 03 teclas simples tipo universal de 10a/250v sem espelho para embutir com caixa metálica 4"x2"</v>
          </cell>
          <cell r="C1173" t="str">
            <v>UN</v>
          </cell>
          <cell r="D1173">
            <v>1</v>
          </cell>
          <cell r="E1173">
            <v>13.375400000000001</v>
          </cell>
          <cell r="F1173">
            <v>13.37</v>
          </cell>
        </row>
        <row r="1174">
          <cell r="A1174" t="str">
            <v>001.17.06080</v>
          </cell>
          <cell r="B1174" t="str">
            <v>Fornecimento e instalação  de interruptor tipo paralelo (three way) de uma tecla de 10a/250v com espelho para embutir com caixa metálica 4"x2"</v>
          </cell>
          <cell r="C1174" t="str">
            <v>CJ</v>
          </cell>
          <cell r="D1174">
            <v>1</v>
          </cell>
          <cell r="E1174">
            <v>9.3240999999999996</v>
          </cell>
          <cell r="F1174">
            <v>9.32</v>
          </cell>
        </row>
        <row r="1175">
          <cell r="A1175" t="str">
            <v>001.17.06100</v>
          </cell>
          <cell r="B1175" t="str">
            <v>Fornecimento e instalação  de interruptor tipo paralelo (three way) de uma tecla de 10a/250v com espelho para embutir sem caixa metálica 4"x2"</v>
          </cell>
          <cell r="C1175" t="str">
            <v>UN</v>
          </cell>
          <cell r="D1175">
            <v>1</v>
          </cell>
          <cell r="E1175">
            <v>7.2686000000000002</v>
          </cell>
          <cell r="F1175">
            <v>7.26</v>
          </cell>
        </row>
        <row r="1176">
          <cell r="A1176" t="str">
            <v>001.17.06120</v>
          </cell>
          <cell r="B1176" t="str">
            <v>Fornecimento e instalação de pulsador para campainha de 2a/250v com espelho para embutir com caixa metálica 4"x2"</v>
          </cell>
          <cell r="C1176" t="str">
            <v>CJ</v>
          </cell>
          <cell r="D1176">
            <v>1</v>
          </cell>
          <cell r="E1176">
            <v>8.4050999999999991</v>
          </cell>
          <cell r="F1176">
            <v>8.4</v>
          </cell>
        </row>
        <row r="1177">
          <cell r="A1177" t="str">
            <v>001.17.06140</v>
          </cell>
          <cell r="B1177" t="str">
            <v>Fornecimento e instalação de puslador para campainha de 2a/250v com espelho para embutir sem caixa metalica 4"x2"</v>
          </cell>
          <cell r="C1177" t="str">
            <v>UN</v>
          </cell>
          <cell r="D1177">
            <v>1</v>
          </cell>
          <cell r="E1177">
            <v>6.3495999999999997</v>
          </cell>
          <cell r="F1177">
            <v>6.34</v>
          </cell>
        </row>
        <row r="1178">
          <cell r="A1178" t="str">
            <v>001.17.06160</v>
          </cell>
          <cell r="B1178" t="str">
            <v>Fornecimento e instalação de pulsador para minuteria de 2a/250v com espelho para embutir sem caixa metálica 4"x2"</v>
          </cell>
          <cell r="C1178" t="str">
            <v>UN</v>
          </cell>
          <cell r="D1178">
            <v>1</v>
          </cell>
          <cell r="E1178">
            <v>6.3495999999999997</v>
          </cell>
          <cell r="F1178">
            <v>6.34</v>
          </cell>
        </row>
        <row r="1179">
          <cell r="A1179" t="str">
            <v>001.17.06180</v>
          </cell>
          <cell r="B1179" t="str">
            <v>Fornecimento e instalação de campainha de timbre tipo residencial 50/60hz para embutir com caixa metálica 4"x2"</v>
          </cell>
          <cell r="C1179" t="str">
            <v>CJ</v>
          </cell>
          <cell r="D1179">
            <v>1</v>
          </cell>
          <cell r="E1179">
            <v>17.524100000000001</v>
          </cell>
          <cell r="F1179">
            <v>17.52</v>
          </cell>
        </row>
        <row r="1180">
          <cell r="A1180" t="str">
            <v>001.17.06200</v>
          </cell>
          <cell r="B1180" t="str">
            <v>Fornecimento e instalação de campainha de timbre tipo residencial 50/60hz para embutir sem caixa metálica 4"x2"</v>
          </cell>
          <cell r="C1180" t="str">
            <v>UN</v>
          </cell>
          <cell r="D1180">
            <v>1</v>
          </cell>
          <cell r="E1180">
            <v>15.4686</v>
          </cell>
          <cell r="F1180">
            <v>15.46</v>
          </cell>
        </row>
        <row r="1181">
          <cell r="A1181" t="str">
            <v>001.17.06220</v>
          </cell>
          <cell r="B1181" t="str">
            <v>Fornecimento e instalação de campainha de alta potência 50/60hz 110 v com timbre de diâm. 150.00mm 100db</v>
          </cell>
          <cell r="C1181" t="str">
            <v>UN</v>
          </cell>
          <cell r="D1181">
            <v>1</v>
          </cell>
          <cell r="E1181">
            <v>160.1421</v>
          </cell>
          <cell r="F1181">
            <v>160.13999999999999</v>
          </cell>
        </row>
        <row r="1182">
          <cell r="A1182" t="str">
            <v>001.17.06240</v>
          </cell>
          <cell r="B1182" t="str">
            <v>Fornecimento e instalação de campainha de alta potência 50/60hz 110 v com timbre de diâm. 250.00mm 104db</v>
          </cell>
          <cell r="C1182" t="str">
            <v>UN</v>
          </cell>
          <cell r="D1182">
            <v>1</v>
          </cell>
          <cell r="E1182">
            <v>217.1421</v>
          </cell>
          <cell r="F1182">
            <v>217.14</v>
          </cell>
        </row>
        <row r="1183">
          <cell r="A1183" t="str">
            <v>001.17.06260</v>
          </cell>
          <cell r="B1183" t="str">
            <v>Fornecimento e instalação de ventilador de teto c/rot em sentido dir/inverso c/4 pas 60hz 110v c/ interuptor tipo reostado p/2 setores e com capacitor</v>
          </cell>
          <cell r="C1183" t="str">
            <v>CJ</v>
          </cell>
          <cell r="D1183">
            <v>1</v>
          </cell>
          <cell r="E1183">
            <v>206.05510000000001</v>
          </cell>
          <cell r="F1183">
            <v>206.05</v>
          </cell>
        </row>
        <row r="1184">
          <cell r="A1184" t="str">
            <v>001.17.06280</v>
          </cell>
          <cell r="B1184" t="str">
            <v>Fornecimento e instalação de ventilador de teto modelo comercial com pas metálica,monofásico e reversível inclusíve interruptor</v>
          </cell>
          <cell r="C1184" t="str">
            <v>UN</v>
          </cell>
          <cell r="D1184">
            <v>1</v>
          </cell>
          <cell r="E1184">
            <v>82.255099999999999</v>
          </cell>
          <cell r="F1184">
            <v>82.25</v>
          </cell>
        </row>
        <row r="1185">
          <cell r="A1185" t="str">
            <v>001.17.06300</v>
          </cell>
          <cell r="B1185" t="str">
            <v>Fornecimento e instalação de interruptor para ventilador de teto 110v tipo reostato para 02 setores com capacitor</v>
          </cell>
          <cell r="C1185" t="str">
            <v>UN</v>
          </cell>
          <cell r="D1185">
            <v>1</v>
          </cell>
          <cell r="E1185">
            <v>124.11839999999999</v>
          </cell>
          <cell r="F1185">
            <v>124.11</v>
          </cell>
        </row>
        <row r="1186">
          <cell r="A1186" t="str">
            <v>001.17.06320</v>
          </cell>
          <cell r="B1186" t="str">
            <v>Fornecimento e instalação de espelho ou placa p/ tomadas e interruptores 4" x 2"</v>
          </cell>
          <cell r="C1186" t="str">
            <v>UN</v>
          </cell>
          <cell r="D1186">
            <v>1</v>
          </cell>
          <cell r="E1186">
            <v>1.575</v>
          </cell>
          <cell r="F1186">
            <v>1.57</v>
          </cell>
        </row>
        <row r="1187">
          <cell r="A1187" t="str">
            <v>001.17.06340</v>
          </cell>
          <cell r="B1187" t="str">
            <v>Fornecimento e instalação de espelho ou placa p/ tomadas e interruptores 4" x 4"</v>
          </cell>
          <cell r="C1187" t="str">
            <v>UN</v>
          </cell>
          <cell r="D1187">
            <v>1</v>
          </cell>
          <cell r="E1187">
            <v>2.9049999999999998</v>
          </cell>
          <cell r="F1187">
            <v>2.9</v>
          </cell>
        </row>
        <row r="1188">
          <cell r="A1188" t="str">
            <v>001.17.06360</v>
          </cell>
          <cell r="B1188" t="str">
            <v>Fornecimento e instalação de interruptor tipo paralelo (four-way) de uma tecla  15a/250v com espelho para embutir com caixa metálica 4"x 2"</v>
          </cell>
          <cell r="C1188" t="str">
            <v>UN</v>
          </cell>
          <cell r="D1188">
            <v>1</v>
          </cell>
          <cell r="E1188">
            <v>17.265599999999999</v>
          </cell>
          <cell r="F1188">
            <v>17.260000000000002</v>
          </cell>
        </row>
        <row r="1189">
          <cell r="A1189" t="str">
            <v>001.17.06380</v>
          </cell>
          <cell r="B1189" t="str">
            <v>Fornecimento e instalação de interruptor tipo paralelo (four-way) de uma tecla  15a/250v com espelho para embutir sem caixa metálica 4" x 2"</v>
          </cell>
          <cell r="C1189" t="str">
            <v>UN</v>
          </cell>
          <cell r="D1189">
            <v>1</v>
          </cell>
          <cell r="E1189">
            <v>15.2103</v>
          </cell>
          <cell r="F1189">
            <v>15.21</v>
          </cell>
        </row>
        <row r="1190">
          <cell r="A1190" t="str">
            <v>001.17.06400</v>
          </cell>
          <cell r="B1190" t="str">
            <v>Fornecimento e instalação de interruptor bipolar 25a/250v com espelho para embutir com caixa metálica 4" x 2"</v>
          </cell>
          <cell r="C1190" t="str">
            <v>CJ</v>
          </cell>
          <cell r="D1190">
            <v>1</v>
          </cell>
          <cell r="E1190">
            <v>15.5129</v>
          </cell>
          <cell r="F1190">
            <v>15.51</v>
          </cell>
        </row>
        <row r="1191">
          <cell r="A1191" t="str">
            <v>001.17.06420</v>
          </cell>
          <cell r="B1191" t="str">
            <v>Fornecimento e instalação de interruptor bipolar 25a/250v com espelho para embutir sem caixa metálica 4" x 2"</v>
          </cell>
          <cell r="C1191" t="str">
            <v>UN</v>
          </cell>
          <cell r="D1191">
            <v>1</v>
          </cell>
          <cell r="E1191">
            <v>13.457599999999999</v>
          </cell>
          <cell r="F1191">
            <v>13.45</v>
          </cell>
        </row>
        <row r="1192">
          <cell r="A1192" t="str">
            <v>001.17.06440</v>
          </cell>
          <cell r="B1192" t="str">
            <v>Fornecimento e instalação de interruptor tipo paralelo (three way) de duas teclas de 10a/250v com espelho p/ embutir com caixa metálica 4"x2"</v>
          </cell>
          <cell r="C1192" t="str">
            <v>CJ</v>
          </cell>
          <cell r="D1192">
            <v>1</v>
          </cell>
          <cell r="E1192">
            <v>12.8809</v>
          </cell>
          <cell r="F1192">
            <v>12.88</v>
          </cell>
        </row>
        <row r="1193">
          <cell r="A1193" t="str">
            <v>001.17.06460</v>
          </cell>
          <cell r="B1193" t="str">
            <v>Fornecimento e instalação de interruptor tipo paralelo (three way) de duas teclas de 10a/250v com espelho p/ embutir sem caixa metálica 4"x2"</v>
          </cell>
          <cell r="C1193" t="str">
            <v>UN</v>
          </cell>
          <cell r="D1193">
            <v>1</v>
          </cell>
          <cell r="E1193">
            <v>9.1875999999999998</v>
          </cell>
          <cell r="F1193">
            <v>9.18</v>
          </cell>
        </row>
        <row r="1194">
          <cell r="A1194" t="str">
            <v>001.17.06480</v>
          </cell>
          <cell r="B1194" t="str">
            <v>Fornecimento e instalação de tomada de corrente monofásica c/03 pinos (fase,neutro e terra) de 10a/250v com caixa metalica 4"x2"</v>
          </cell>
          <cell r="C1194" t="str">
            <v>UN</v>
          </cell>
          <cell r="D1194">
            <v>1</v>
          </cell>
          <cell r="E1194">
            <v>10.174099999999999</v>
          </cell>
          <cell r="F1194">
            <v>10.17</v>
          </cell>
        </row>
        <row r="1195">
          <cell r="A1195" t="str">
            <v>001.17.06500</v>
          </cell>
          <cell r="B1195" t="str">
            <v>Fornecimento e instalação de tomada de corrente monofásica c/03 pinos (fase,neutro e terra) de 10a/250v sem caixa metalica 4"x2"</v>
          </cell>
          <cell r="C1195" t="str">
            <v>UN</v>
          </cell>
          <cell r="D1195">
            <v>1</v>
          </cell>
          <cell r="E1195">
            <v>8.1186000000000007</v>
          </cell>
          <cell r="F1195">
            <v>8.11</v>
          </cell>
        </row>
        <row r="1196">
          <cell r="A1196" t="str">
            <v>001.17.06520</v>
          </cell>
          <cell r="B1196" t="str">
            <v>Fornecimento e instalação de tomada especial para informática 15a/250v com espelho para embutir com caixa metalica 4" x 2"</v>
          </cell>
          <cell r="C1196" t="str">
            <v>UN</v>
          </cell>
          <cell r="D1196">
            <v>1</v>
          </cell>
          <cell r="E1196">
            <v>10.9529</v>
          </cell>
          <cell r="F1196">
            <v>10.95</v>
          </cell>
        </row>
        <row r="1197">
          <cell r="A1197" t="str">
            <v>001.17.06540</v>
          </cell>
          <cell r="B1197" t="str">
            <v>Fornecimento e instalação de tomada especial para informática 15a/250v com espelho para embutir sem caixa metálica 4" x 2"</v>
          </cell>
          <cell r="C1197" t="str">
            <v>UN</v>
          </cell>
          <cell r="D1197">
            <v>1</v>
          </cell>
          <cell r="E1197">
            <v>8.8976000000000006</v>
          </cell>
          <cell r="F1197">
            <v>8.89</v>
          </cell>
        </row>
        <row r="1198">
          <cell r="A1198" t="str">
            <v>001.17.06560</v>
          </cell>
          <cell r="B1198" t="str">
            <v>Fornecimento e instalação de tomada de corrente para chuveiro elétrico com 02 polos + terra de 20a/250v com caixa metálica 4" x 2"</v>
          </cell>
          <cell r="C1198" t="str">
            <v>CJ</v>
          </cell>
          <cell r="D1198">
            <v>1</v>
          </cell>
          <cell r="E1198">
            <v>10.174099999999999</v>
          </cell>
          <cell r="F1198">
            <v>10.17</v>
          </cell>
        </row>
        <row r="1199">
          <cell r="A1199" t="str">
            <v>001.17.06580</v>
          </cell>
          <cell r="B1199" t="str">
            <v>Fornecimento e instalação de tomada de corrente para chuveiro elétrico com 02 polos + terra de 20a/250v sem caixa metálica 4" x 2"</v>
          </cell>
          <cell r="C1199" t="str">
            <v>UN</v>
          </cell>
          <cell r="D1199">
            <v>1</v>
          </cell>
          <cell r="E1199">
            <v>8.1186000000000007</v>
          </cell>
          <cell r="F1199">
            <v>8.11</v>
          </cell>
        </row>
        <row r="1200">
          <cell r="A1200" t="str">
            <v>001.17.06600</v>
          </cell>
          <cell r="B1200" t="str">
            <v>Fornecimento e insalação de tomada universal tomada tipo universal de 10a/250v de sobrepor</v>
          </cell>
          <cell r="C1200" t="str">
            <v>UN</v>
          </cell>
          <cell r="D1200">
            <v>1</v>
          </cell>
          <cell r="E1200">
            <v>3.1496</v>
          </cell>
          <cell r="F1200">
            <v>3.14</v>
          </cell>
        </row>
        <row r="1201">
          <cell r="A1201" t="str">
            <v>001.17.06620</v>
          </cell>
          <cell r="B1201" t="str">
            <v>Fornecimento e instalação de interruptor de uma tecla simples tipo universal de 10a/250v de sobrepor</v>
          </cell>
          <cell r="C1201" t="str">
            <v>UN</v>
          </cell>
          <cell r="D1201">
            <v>1</v>
          </cell>
          <cell r="E1201">
            <v>3.1496</v>
          </cell>
          <cell r="F1201">
            <v>3.14</v>
          </cell>
        </row>
        <row r="1202">
          <cell r="A1202" t="str">
            <v>001.17.06640</v>
          </cell>
          <cell r="B1202" t="str">
            <v>Fornecimento e instalação de conjunto de um interruptor e uma tomada tipo universal de 10a/250v de sobrepor</v>
          </cell>
          <cell r="C1202" t="str">
            <v>CJ</v>
          </cell>
          <cell r="D1202">
            <v>1</v>
          </cell>
          <cell r="E1202">
            <v>9.9076000000000004</v>
          </cell>
          <cell r="F1202">
            <v>9.9</v>
          </cell>
        </row>
        <row r="1203">
          <cell r="A1203" t="str">
            <v>001.17.06660</v>
          </cell>
          <cell r="B1203" t="str">
            <v>Fornecimento e instalação de interruptor de duas teclas de sobrepor tipo universal 10a-250v</v>
          </cell>
          <cell r="C1203" t="str">
            <v>UN</v>
          </cell>
          <cell r="D1203">
            <v>1</v>
          </cell>
          <cell r="E1203">
            <v>12.079599999999999</v>
          </cell>
          <cell r="F1203">
            <v>12.07</v>
          </cell>
        </row>
        <row r="1204">
          <cell r="A1204" t="str">
            <v>001.17.06680</v>
          </cell>
          <cell r="B1204" t="str">
            <v>Fornecimento e instalação de tomada de lógica (2tomadas rj45) em caixa de alumíinio 4"x4" para piso</v>
          </cell>
          <cell r="C1204" t="str">
            <v>UN</v>
          </cell>
          <cell r="D1204">
            <v>1</v>
          </cell>
          <cell r="E1204">
            <v>50.912100000000002</v>
          </cell>
          <cell r="F1204">
            <v>50.91</v>
          </cell>
        </row>
        <row r="1205">
          <cell r="A1205" t="str">
            <v>001.17.06700</v>
          </cell>
          <cell r="B1205" t="str">
            <v>Fornecimento e instalação de tomada de lógica (2tomadas rj45) em caixa de alumínio 4"x4" embutida na parede</v>
          </cell>
          <cell r="C1205" t="str">
            <v>UN</v>
          </cell>
          <cell r="D1205">
            <v>1</v>
          </cell>
          <cell r="E1205">
            <v>50.912100000000002</v>
          </cell>
          <cell r="F1205">
            <v>50.91</v>
          </cell>
        </row>
        <row r="1206">
          <cell r="A1206" t="str">
            <v>001.17.06720</v>
          </cell>
          <cell r="B1206" t="str">
            <v>Fornecimento e instalação de caixa de alumínio 4"x4" com tampa para piso</v>
          </cell>
          <cell r="C1206" t="str">
            <v>UN</v>
          </cell>
          <cell r="D1206">
            <v>1</v>
          </cell>
          <cell r="E1206">
            <v>22.328399999999998</v>
          </cell>
          <cell r="F1206">
            <v>22.32</v>
          </cell>
        </row>
        <row r="1207">
          <cell r="A1207" t="str">
            <v>001.17.06740</v>
          </cell>
          <cell r="B1207" t="str">
            <v>Fornecimento e instalação de cabo duplast formado por 02 fios de cobre seção 2.00x0.75 mm2, c/ isolamento p/ 750v, com características não propagantes ao fogo</v>
          </cell>
          <cell r="C1207" t="str">
            <v>ML</v>
          </cell>
          <cell r="D1207">
            <v>1</v>
          </cell>
          <cell r="E1207">
            <v>1.5782</v>
          </cell>
          <cell r="F1207">
            <v>1.57</v>
          </cell>
        </row>
        <row r="1208">
          <cell r="A1208" t="str">
            <v>001.17.06760</v>
          </cell>
          <cell r="B1208" t="str">
            <v>Fornecimento e instalação de caixa retangular de ferro c/ furos de 1/2" e 3/4" p/ peça 6 x 4 pol</v>
          </cell>
          <cell r="C1208" t="str">
            <v>UN</v>
          </cell>
          <cell r="D1208">
            <v>1</v>
          </cell>
          <cell r="E1208">
            <v>3.0792000000000002</v>
          </cell>
          <cell r="F1208">
            <v>3.07</v>
          </cell>
        </row>
        <row r="1209">
          <cell r="A1209" t="str">
            <v>001.17.06780</v>
          </cell>
          <cell r="B1209" t="str">
            <v>Fornecimento e instalação de cabo duplast formado por 02 fios de cobre seção 2.00x1.00 mm2, c/ isolamento p/ 750v, com características não propagantes ao fogo</v>
          </cell>
          <cell r="C1209" t="str">
            <v>ML</v>
          </cell>
          <cell r="D1209">
            <v>1</v>
          </cell>
          <cell r="E1209">
            <v>1.5934999999999999</v>
          </cell>
          <cell r="F1209">
            <v>1.59</v>
          </cell>
        </row>
        <row r="1210">
          <cell r="A1210" t="str">
            <v>001.17.06800</v>
          </cell>
          <cell r="B1210" t="str">
            <v>Fornecimento e instalação de caixa retangular de ferro c/ furos de 1/2" e 3/4" p/ peça 4 x 2 pol</v>
          </cell>
          <cell r="C1210" t="str">
            <v>UN</v>
          </cell>
          <cell r="D1210">
            <v>1</v>
          </cell>
          <cell r="E1210">
            <v>2.0552999999999999</v>
          </cell>
          <cell r="F1210">
            <v>2.0499999999999998</v>
          </cell>
        </row>
        <row r="1211">
          <cell r="A1211" t="str">
            <v>001.17.06820</v>
          </cell>
          <cell r="B1211" t="str">
            <v>Fornecimento e instalação de cabo duplast formado por 02 fios de cobre seção 2.00x2.50 mm2,c/ isolamento p/ 750v, com características não propagantes ao fogo</v>
          </cell>
          <cell r="C1211" t="str">
            <v>ML</v>
          </cell>
          <cell r="D1211">
            <v>1</v>
          </cell>
          <cell r="E1211">
            <v>2.1040000000000001</v>
          </cell>
          <cell r="F1211">
            <v>2.1</v>
          </cell>
        </row>
        <row r="1212">
          <cell r="A1212" t="str">
            <v>001.17.06840</v>
          </cell>
          <cell r="B1212" t="str">
            <v>Fornecimento e instalação de cabo duplast formado por 02 fios de cobre seção 2.00x1.50 mm2,c/ isolamento p/ 750v, com características não propagantes ao fogo</v>
          </cell>
          <cell r="C1212" t="str">
            <v>ML</v>
          </cell>
          <cell r="D1212">
            <v>1</v>
          </cell>
          <cell r="E1212">
            <v>2.7679</v>
          </cell>
          <cell r="F1212">
            <v>2.76</v>
          </cell>
        </row>
        <row r="1213">
          <cell r="A1213" t="str">
            <v>001.17.06860</v>
          </cell>
          <cell r="B1213" t="str">
            <v>Fornecimento e instalação de cabo duplast formado por 02 fios de cobre seção 2.00x4.00 mm2,c/ isolamento p/ 750v, com características não propagantes ao fogo</v>
          </cell>
          <cell r="C1213" t="str">
            <v>ML</v>
          </cell>
          <cell r="D1213">
            <v>1</v>
          </cell>
          <cell r="E1213">
            <v>4.0027999999999997</v>
          </cell>
          <cell r="F1213">
            <v>4</v>
          </cell>
        </row>
        <row r="1214">
          <cell r="A1214" t="str">
            <v>001.17.06880</v>
          </cell>
          <cell r="B1214" t="str">
            <v>Fornecimento e instalação de cabo duplast formado por 02 fios de cobre seção 2.00x6.00 mm2,c/ isolamento p/ 750v, com características não propagantes ao fogo</v>
          </cell>
          <cell r="C1214" t="str">
            <v>ML</v>
          </cell>
          <cell r="D1214">
            <v>1</v>
          </cell>
          <cell r="E1214">
            <v>5.6976000000000004</v>
          </cell>
          <cell r="F1214">
            <v>5.69</v>
          </cell>
        </row>
        <row r="1215">
          <cell r="A1215" t="str">
            <v>001.17.06900</v>
          </cell>
          <cell r="B1215" t="str">
            <v>Fornecimento e instalação de cabo duplast formado por 02 fios de cobre seção 2.00x10.00 mm2,c/ isolamento p/ 750v, com características não propagantes ao fogo</v>
          </cell>
          <cell r="C1215" t="str">
            <v>ML</v>
          </cell>
          <cell r="D1215">
            <v>1</v>
          </cell>
          <cell r="E1215">
            <v>8.7065999999999999</v>
          </cell>
          <cell r="F1215">
            <v>8.6999999999999993</v>
          </cell>
        </row>
        <row r="1216">
          <cell r="A1216" t="str">
            <v>001.17.06920</v>
          </cell>
          <cell r="B1216" t="str">
            <v>Fornecimento e instalação de cabo duplast formado por 02 fios de cobre seção 2.00x16.00 mm2,c/ isolamento p/ 750v, com características não propagantes ao fogo</v>
          </cell>
          <cell r="C1216" t="str">
            <v>ML</v>
          </cell>
          <cell r="D1216">
            <v>1</v>
          </cell>
          <cell r="E1216">
            <v>12.6058</v>
          </cell>
          <cell r="F1216">
            <v>12.6</v>
          </cell>
        </row>
        <row r="1217">
          <cell r="A1217" t="str">
            <v>001.17.06940</v>
          </cell>
          <cell r="B1217" t="str">
            <v>Fornecimento e instalação de cabo duplast formado por 02 fios de cobre seção 2.00x25.00 mm2,c/ isolamento p/ 750v, com características não propagantes ao fogo</v>
          </cell>
          <cell r="C1217" t="str">
            <v>ML</v>
          </cell>
          <cell r="D1217">
            <v>1</v>
          </cell>
          <cell r="E1217">
            <v>17.236999999999998</v>
          </cell>
          <cell r="F1217">
            <v>17.23</v>
          </cell>
        </row>
        <row r="1218">
          <cell r="A1218" t="str">
            <v>001.17.06960</v>
          </cell>
          <cell r="B1218" t="str">
            <v>Fornecimento e instalação de caixa quadrada de ferro f/ furos de diâm.1/2" e 3/4" ,  4" x 4"</v>
          </cell>
          <cell r="C1218" t="str">
            <v>UN</v>
          </cell>
          <cell r="D1218">
            <v>1</v>
          </cell>
          <cell r="E1218">
            <v>2.6253000000000002</v>
          </cell>
          <cell r="F1218">
            <v>2.62</v>
          </cell>
        </row>
        <row r="1219">
          <cell r="A1219" t="str">
            <v>001.17.06980</v>
          </cell>
          <cell r="B1219" t="str">
            <v>Fornecimento e instalação de caixa quadrada de ferro f/ furos de diâm.1/2" e 3/4"  3" x 3"</v>
          </cell>
          <cell r="C1219" t="str">
            <v>UN</v>
          </cell>
          <cell r="D1219">
            <v>1</v>
          </cell>
          <cell r="E1219">
            <v>2.5152999999999999</v>
          </cell>
          <cell r="F1219">
            <v>2.5099999999999998</v>
          </cell>
        </row>
        <row r="1220">
          <cell r="A1220" t="str">
            <v>001.17.07000</v>
          </cell>
          <cell r="B1220" t="str">
            <v>Fornecimento e instalação de caixa octogonal de ferro fundo móvel c/ furos de diâm. 1/2" e 3/4"  4" x 4" x 2"</v>
          </cell>
          <cell r="C1220" t="str">
            <v>UN</v>
          </cell>
          <cell r="D1220">
            <v>1</v>
          </cell>
          <cell r="E1220">
            <v>3.0552999999999999</v>
          </cell>
          <cell r="F1220">
            <v>3.05</v>
          </cell>
        </row>
        <row r="1221">
          <cell r="A1221" t="str">
            <v>001.17.07020</v>
          </cell>
          <cell r="B1221" t="str">
            <v>Fornecimento e instalação de caixa octogonal de ferro fundo móvel c/ furos de diâm. 1/2" e 3/4"  3" x 3" x 1 1/2"</v>
          </cell>
          <cell r="C1221" t="str">
            <v>UN</v>
          </cell>
          <cell r="D1221">
            <v>1</v>
          </cell>
          <cell r="E1221">
            <v>3.0552999999999999</v>
          </cell>
          <cell r="F1221">
            <v>3.05</v>
          </cell>
        </row>
        <row r="1222">
          <cell r="A1222" t="str">
            <v>001.17.07040</v>
          </cell>
          <cell r="B1222" t="str">
            <v>Fornecimento e instalação de caixa metálica com tampa parafusada de 20.00x20.00x10.00 cm</v>
          </cell>
          <cell r="C1222" t="str">
            <v>UN</v>
          </cell>
          <cell r="D1222">
            <v>1</v>
          </cell>
          <cell r="E1222">
            <v>24.665900000000001</v>
          </cell>
          <cell r="F1222">
            <v>24.66</v>
          </cell>
        </row>
        <row r="1223">
          <cell r="A1223" t="str">
            <v>001.17.07060</v>
          </cell>
          <cell r="B1223" t="str">
            <v>Fornecimento e instalação de caixa metálica com tampa parafusada de 25.00x25.00x12.00 cm</v>
          </cell>
          <cell r="C1223" t="str">
            <v>UN</v>
          </cell>
          <cell r="D1223">
            <v>1</v>
          </cell>
          <cell r="E1223">
            <v>23.607700000000001</v>
          </cell>
          <cell r="F1223">
            <v>23.6</v>
          </cell>
        </row>
        <row r="1224">
          <cell r="A1224" t="str">
            <v>001.17.07080</v>
          </cell>
          <cell r="B1224" t="str">
            <v>Fornecimento e instalação de caixa metálica com tampa parafusada 30.00x30.00x15.00 cm</v>
          </cell>
          <cell r="C1224" t="str">
            <v>UN</v>
          </cell>
          <cell r="D1224">
            <v>1</v>
          </cell>
          <cell r="E1224">
            <v>41.005099999999999</v>
          </cell>
          <cell r="F1224">
            <v>41</v>
          </cell>
        </row>
        <row r="1225">
          <cell r="A1225" t="str">
            <v>001.17.07100</v>
          </cell>
          <cell r="B1225" t="str">
            <v>Fornecimento e instalação de caixa metálica com tampa parafusada 40.00x40.00x15.00 cm</v>
          </cell>
          <cell r="C1225" t="str">
            <v>UN</v>
          </cell>
          <cell r="D1225">
            <v>1</v>
          </cell>
          <cell r="E1225">
            <v>61.6633</v>
          </cell>
          <cell r="F1225">
            <v>61.66</v>
          </cell>
        </row>
        <row r="1226">
          <cell r="A1226" t="str">
            <v>001.17.07120</v>
          </cell>
          <cell r="B1226" t="str">
            <v>Fornecimento e instalação de caixa metálica com tampa parafusada 50.00x50.00x15.00 cm</v>
          </cell>
          <cell r="C1226" t="str">
            <v>UN</v>
          </cell>
          <cell r="D1226">
            <v>1</v>
          </cell>
          <cell r="E1226">
            <v>77.553299999999993</v>
          </cell>
          <cell r="F1226">
            <v>77.55</v>
          </cell>
        </row>
        <row r="1227">
          <cell r="A1227" t="str">
            <v>001.17.07140</v>
          </cell>
          <cell r="B1227" t="str">
            <v>Execução de caixa de passagem de concreto de 5 cm espessura e tampa de concreto impermeabilizada de 30.00 x 30.00 x 30.00 cm</v>
          </cell>
          <cell r="C1227" t="str">
            <v>CJ</v>
          </cell>
          <cell r="D1227">
            <v>1</v>
          </cell>
          <cell r="E1227">
            <v>26.275600000000001</v>
          </cell>
          <cell r="F1227">
            <v>26.27</v>
          </cell>
        </row>
        <row r="1228">
          <cell r="A1228" t="str">
            <v>001.17.07160</v>
          </cell>
          <cell r="B1228" t="str">
            <v>Execução de caixa de passagem de concreto de 5 cm espessura e tampa de concreto impermeabilizada de 30.00 x 30.00 x 40.00 cm</v>
          </cell>
          <cell r="C1228" t="str">
            <v>CJ</v>
          </cell>
          <cell r="D1228">
            <v>1</v>
          </cell>
          <cell r="E1228">
            <v>32.045699999999997</v>
          </cell>
          <cell r="F1228">
            <v>32.04</v>
          </cell>
        </row>
        <row r="1229">
          <cell r="A1229" t="str">
            <v>001.17.07180</v>
          </cell>
          <cell r="B1229" t="str">
            <v>Execução de caixa de passagem de concreto de 5 cm espessura e tampa de concreto impermeabilizada de 40.00 x 40.00 x 40.00 cm</v>
          </cell>
          <cell r="C1229" t="str">
            <v>CJ</v>
          </cell>
          <cell r="D1229">
            <v>1</v>
          </cell>
          <cell r="E1229">
            <v>44.218000000000004</v>
          </cell>
          <cell r="F1229">
            <v>44.21</v>
          </cell>
        </row>
        <row r="1230">
          <cell r="A1230" t="str">
            <v>001.17.07200</v>
          </cell>
          <cell r="B1230" t="str">
            <v>Execução de caixa de passagem de concreto de 5 cm espessura e tampa de concreto impermeabilizada de 40.00 x 40.00 x 50.00 cm</v>
          </cell>
          <cell r="C1230" t="str">
            <v>CJ</v>
          </cell>
          <cell r="D1230">
            <v>1</v>
          </cell>
          <cell r="E1230">
            <v>50.429299999999998</v>
          </cell>
          <cell r="F1230">
            <v>50.42</v>
          </cell>
        </row>
        <row r="1231">
          <cell r="A1231" t="str">
            <v>001.17.07220</v>
          </cell>
          <cell r="B1231" t="str">
            <v>Execução de caixa de passagem de concreto de 5 cm espessura e tampa de concreto impermeabilizada de 50.00 x 50.00 x 50.00 cm</v>
          </cell>
          <cell r="C1231" t="str">
            <v>CJ</v>
          </cell>
          <cell r="D1231">
            <v>1</v>
          </cell>
          <cell r="E1231">
            <v>66.826099999999997</v>
          </cell>
          <cell r="F1231">
            <v>66.819999999999993</v>
          </cell>
        </row>
        <row r="1232">
          <cell r="A1232" t="str">
            <v>001.17.07240</v>
          </cell>
          <cell r="B1232" t="str">
            <v>Execução de caixa de passagem de concreto de 5 cm espessura e tampa de concreto impermeabilizada de 50.00 x 50.00 x 60.00 cm</v>
          </cell>
          <cell r="C1232" t="str">
            <v>CJ</v>
          </cell>
          <cell r="D1232">
            <v>1</v>
          </cell>
          <cell r="E1232">
            <v>74.707300000000004</v>
          </cell>
          <cell r="F1232">
            <v>74.7</v>
          </cell>
        </row>
        <row r="1233">
          <cell r="A1233" t="str">
            <v>001.17.07260</v>
          </cell>
          <cell r="B1233" t="str">
            <v>Execução de caixa de passagem de concreto de 5 cm espessura e tampa de concreto impermeabilizada de 60.00 x 60.00 x 60.00 cm</v>
          </cell>
          <cell r="C1233" t="str">
            <v>CJ</v>
          </cell>
          <cell r="D1233">
            <v>1</v>
          </cell>
          <cell r="E1233">
            <v>94.691000000000003</v>
          </cell>
          <cell r="F1233">
            <v>94.69</v>
          </cell>
        </row>
        <row r="1234">
          <cell r="A1234" t="str">
            <v>001.17.07280</v>
          </cell>
          <cell r="B1234" t="str">
            <v>Execução de caixa de passagem de concreto de 5 cm espessura e tampa de concreto impermeabilizada de 80.00 x 80.00 x 80.00 cm</v>
          </cell>
          <cell r="C1234" t="str">
            <v>CJ</v>
          </cell>
          <cell r="D1234">
            <v>1</v>
          </cell>
          <cell r="E1234">
            <v>165.7534</v>
          </cell>
          <cell r="F1234">
            <v>165.75</v>
          </cell>
        </row>
        <row r="1235">
          <cell r="A1235" t="str">
            <v>001.17.07300</v>
          </cell>
          <cell r="B1235" t="str">
            <v>Execução de caixa de passagem de concreto de 5 cm espessura e tampa de concreto impermeabilizada de 80.00 x 80.00 x 100.00 cm</v>
          </cell>
          <cell r="C1235" t="str">
            <v>CJ</v>
          </cell>
          <cell r="D1235">
            <v>1</v>
          </cell>
          <cell r="E1235">
            <v>192.47819999999999</v>
          </cell>
          <cell r="F1235">
            <v>192.47</v>
          </cell>
        </row>
        <row r="1236">
          <cell r="A1236" t="str">
            <v>001.17.07320</v>
          </cell>
          <cell r="B1236" t="str">
            <v>Fornecimento e instalação de caixa metálica p/ telefone n.1 10.00x10.00x5.00 cm</v>
          </cell>
          <cell r="C1236" t="str">
            <v>UN</v>
          </cell>
          <cell r="D1236">
            <v>1</v>
          </cell>
          <cell r="E1236">
            <v>1.7353000000000001</v>
          </cell>
          <cell r="F1236">
            <v>1.73</v>
          </cell>
        </row>
        <row r="1237">
          <cell r="A1237" t="str">
            <v>001.17.07340</v>
          </cell>
          <cell r="B1237" t="str">
            <v>Fornecimento e instalação de caixa metálica p/ telefone n.2 20.00x20.00x12.00 cm</v>
          </cell>
          <cell r="C1237" t="str">
            <v>UN</v>
          </cell>
          <cell r="D1237">
            <v>1</v>
          </cell>
          <cell r="E1237">
            <v>32.165900000000001</v>
          </cell>
          <cell r="F1237">
            <v>32.159999999999997</v>
          </cell>
        </row>
        <row r="1238">
          <cell r="A1238" t="str">
            <v>001.17.07360</v>
          </cell>
          <cell r="B1238" t="str">
            <v>Fornecimento e instalação de caixa metálica p/ telefone n.3 40.00x40.00x12.00 cm</v>
          </cell>
          <cell r="C1238" t="str">
            <v>UN</v>
          </cell>
          <cell r="D1238">
            <v>1</v>
          </cell>
          <cell r="E1238">
            <v>65.503299999999996</v>
          </cell>
          <cell r="F1238">
            <v>65.5</v>
          </cell>
        </row>
        <row r="1239">
          <cell r="A1239" t="str">
            <v>001.17.07380</v>
          </cell>
          <cell r="B1239" t="str">
            <v>Fornecimento e instalação de caixa metálica p/ telefone n.4 60.00x60.00x12.00 cm</v>
          </cell>
          <cell r="C1239" t="str">
            <v>UN</v>
          </cell>
          <cell r="D1239">
            <v>1</v>
          </cell>
          <cell r="E1239">
            <v>113.4517</v>
          </cell>
          <cell r="F1239">
            <v>113.45</v>
          </cell>
        </row>
        <row r="1240">
          <cell r="A1240" t="str">
            <v>001.17.07400</v>
          </cell>
          <cell r="B1240" t="str">
            <v>Fornecimento e instalação de caixa metálica p/ telefone n.5 80.00x80.00x12.00 cm</v>
          </cell>
          <cell r="C1240" t="str">
            <v>UN</v>
          </cell>
          <cell r="D1240">
            <v>1</v>
          </cell>
          <cell r="E1240">
            <v>187.33840000000001</v>
          </cell>
          <cell r="F1240">
            <v>187.33</v>
          </cell>
        </row>
        <row r="1241">
          <cell r="A1241" t="str">
            <v>001.17.07420</v>
          </cell>
          <cell r="B1241" t="str">
            <v>Fornecimento e instalação de caixa metálica p/ telefone n.6 120.00x120.00x12.00 cm</v>
          </cell>
          <cell r="C1241" t="str">
            <v>UN</v>
          </cell>
          <cell r="D1241">
            <v>1</v>
          </cell>
          <cell r="E1241">
            <v>400.15660000000003</v>
          </cell>
          <cell r="F1241">
            <v>400.15</v>
          </cell>
        </row>
        <row r="1242">
          <cell r="A1242" t="str">
            <v>001.17.07440</v>
          </cell>
          <cell r="B1242" t="str">
            <v>Execução de caixa de passagem de alvenaria de 1/2 vez c/ tampa de concreto impermeabilizada 30.00 x 30.00 x 30.00 cm</v>
          </cell>
          <cell r="C1242" t="str">
            <v>CJ</v>
          </cell>
          <cell r="D1242">
            <v>1</v>
          </cell>
          <cell r="E1242">
            <v>40.650799999999997</v>
          </cell>
          <cell r="F1242">
            <v>40.65</v>
          </cell>
        </row>
        <row r="1243">
          <cell r="A1243" t="str">
            <v>001.17.07460</v>
          </cell>
          <cell r="B1243" t="str">
            <v>Execução de caixa de passagem de alvenaria de 1/2 vez c/ tampa de concreto impermeabilizada 30.00 x 30.00 x 40.00 cm</v>
          </cell>
          <cell r="C1243" t="str">
            <v>CJ</v>
          </cell>
          <cell r="D1243">
            <v>1</v>
          </cell>
          <cell r="E1243">
            <v>47.8446</v>
          </cell>
          <cell r="F1243">
            <v>47.84</v>
          </cell>
        </row>
        <row r="1244">
          <cell r="A1244" t="str">
            <v>001.17.07480</v>
          </cell>
          <cell r="B1244" t="str">
            <v>Execução de caixa de passagem de alvenaria de 1/2 vez c/ tampa de concreto impermeabilizada 40.00 x 40.00 x 40.00 cm</v>
          </cell>
          <cell r="C1244" t="str">
            <v>CJ</v>
          </cell>
          <cell r="D1244">
            <v>1</v>
          </cell>
          <cell r="E1244">
            <v>59.283900000000003</v>
          </cell>
          <cell r="F1244">
            <v>59.28</v>
          </cell>
        </row>
        <row r="1245">
          <cell r="A1245" t="str">
            <v>001.17.07500</v>
          </cell>
          <cell r="B1245" t="str">
            <v>Execução de caixa de passagem de alvenaria de 1/2 vez c/ tampa de concreto impermeabilizada 40.00 x 40.00 x 50.00 cm</v>
          </cell>
          <cell r="C1245" t="str">
            <v>CJ</v>
          </cell>
          <cell r="D1245">
            <v>1</v>
          </cell>
          <cell r="E1245">
            <v>70.488500000000002</v>
          </cell>
          <cell r="F1245">
            <v>70.48</v>
          </cell>
        </row>
        <row r="1246">
          <cell r="A1246" t="str">
            <v>001.17.07520</v>
          </cell>
          <cell r="B1246" t="str">
            <v>Execução de caixa de passagem de alvenaria de 1/2 vez c/ tampa de concreto impermeabiliada 50.00 x 50.00 x 50.00 cm</v>
          </cell>
          <cell r="C1246" t="str">
            <v>CJ</v>
          </cell>
          <cell r="D1246">
            <v>1</v>
          </cell>
          <cell r="E1246">
            <v>86.824600000000004</v>
          </cell>
          <cell r="F1246">
            <v>86.82</v>
          </cell>
        </row>
        <row r="1247">
          <cell r="A1247" t="str">
            <v>001.17.07540</v>
          </cell>
          <cell r="B1247" t="str">
            <v>Exeucução de caixa de passagem de alvenaria de 1/2 vez c/ tampa de concreto impermeabilizada 50.00 x 50.00 x 60.0 cm</v>
          </cell>
          <cell r="C1247" t="str">
            <v>CJ</v>
          </cell>
          <cell r="D1247">
            <v>1</v>
          </cell>
          <cell r="E1247">
            <v>97.178100000000001</v>
          </cell>
          <cell r="F1247">
            <v>97.17</v>
          </cell>
        </row>
        <row r="1248">
          <cell r="A1248" t="str">
            <v>001.17.07560</v>
          </cell>
          <cell r="B1248" t="str">
            <v>Execuçãoo de caixa de passagem de alvenaria de 1/2 vez c/ tampa de concreto impermeabilizada 60.00 x 60.00 x 60.00 cm</v>
          </cell>
          <cell r="C1248" t="str">
            <v>CJ</v>
          </cell>
          <cell r="D1248">
            <v>1</v>
          </cell>
          <cell r="E1248">
            <v>118.60429999999999</v>
          </cell>
          <cell r="F1248">
            <v>118.6</v>
          </cell>
        </row>
        <row r="1249">
          <cell r="A1249" t="str">
            <v>001.17.07580</v>
          </cell>
          <cell r="B1249" t="str">
            <v>Execução de caixa de passagem de alvenaria de 1/2 vez c/ tampa de concreto impermeabilizada 80.00 x 80.00 x 80.00 cm</v>
          </cell>
          <cell r="C1249" t="str">
            <v>CJ</v>
          </cell>
          <cell r="D1249">
            <v>1</v>
          </cell>
          <cell r="E1249">
            <v>195.84970000000001</v>
          </cell>
          <cell r="F1249">
            <v>195.84</v>
          </cell>
        </row>
        <row r="1250">
          <cell r="A1250" t="str">
            <v>001.17.07600</v>
          </cell>
          <cell r="B1250" t="str">
            <v>Execução de caixa de passagem de alvenaria de 1/2 vez c/ tampa de concreto impermeabilizada 80.00 x 80.00 x 100.00 cm</v>
          </cell>
          <cell r="C1250" t="str">
            <v>CJ</v>
          </cell>
          <cell r="D1250">
            <v>1</v>
          </cell>
          <cell r="E1250">
            <v>231.1054</v>
          </cell>
          <cell r="F1250">
            <v>231.1</v>
          </cell>
        </row>
        <row r="1251">
          <cell r="A1251" t="str">
            <v>001.17.07620</v>
          </cell>
          <cell r="B1251" t="str">
            <v>Execução de caixa de entrada em alvenaria c/ tampa metálica conf. padrão telemat r1 (60x35x50)cm</v>
          </cell>
          <cell r="C1251" t="str">
            <v>UN</v>
          </cell>
          <cell r="D1251">
            <v>1</v>
          </cell>
          <cell r="E1251">
            <v>0</v>
          </cell>
          <cell r="F1251">
            <v>0</v>
          </cell>
        </row>
        <row r="1252">
          <cell r="A1252" t="str">
            <v>001.17.07640</v>
          </cell>
          <cell r="B1252" t="str">
            <v>Execução de caixa de entrada em alvenaria c/ tampa metálica conf. padrão telemat r2 (107x52x50) cm</v>
          </cell>
          <cell r="C1252" t="str">
            <v>UN</v>
          </cell>
          <cell r="D1252">
            <v>1</v>
          </cell>
          <cell r="E1252">
            <v>0</v>
          </cell>
          <cell r="F1252">
            <v>0</v>
          </cell>
        </row>
        <row r="1253">
          <cell r="A1253" t="str">
            <v>001.17.07660</v>
          </cell>
          <cell r="B1253" t="str">
            <v>Fornecimento e instalação de  rolo de fita isolante plástica, de 20.00 m</v>
          </cell>
          <cell r="C1253" t="str">
            <v>UN</v>
          </cell>
          <cell r="D1253">
            <v>1</v>
          </cell>
          <cell r="E1253">
            <v>13.5466</v>
          </cell>
          <cell r="F1253">
            <v>13.54</v>
          </cell>
        </row>
        <row r="1254">
          <cell r="A1254" t="str">
            <v>001.17.07680</v>
          </cell>
          <cell r="B1254" t="str">
            <v>Fornecimento e instalação de  rolo de fita isolante plástica, de 10.00 m</v>
          </cell>
          <cell r="C1254" t="str">
            <v>UN</v>
          </cell>
          <cell r="D1254">
            <v>1</v>
          </cell>
          <cell r="E1254">
            <v>12.1966</v>
          </cell>
          <cell r="F1254">
            <v>12.19</v>
          </cell>
        </row>
        <row r="1255">
          <cell r="A1255" t="str">
            <v>001.17.07700</v>
          </cell>
          <cell r="B1255" t="str">
            <v>Fornecimento e instalação de  rolo de fita isolante plástica, de 05.00 m</v>
          </cell>
          <cell r="C1255" t="str">
            <v>UN</v>
          </cell>
          <cell r="D1255">
            <v>1</v>
          </cell>
          <cell r="E1255">
            <v>6.7183999999999999</v>
          </cell>
          <cell r="F1255">
            <v>6.71</v>
          </cell>
        </row>
        <row r="1256">
          <cell r="A1256" t="str">
            <v>001.17.07720</v>
          </cell>
          <cell r="B1256" t="str">
            <v>Fornecimento e instalação de rolo de fita isolante de alta fusão, de 10.00 m</v>
          </cell>
          <cell r="C1256" t="str">
            <v>UN</v>
          </cell>
          <cell r="D1256">
            <v>1</v>
          </cell>
          <cell r="E1256">
            <v>19.526599999999998</v>
          </cell>
          <cell r="F1256">
            <v>19.52</v>
          </cell>
        </row>
        <row r="1257">
          <cell r="A1257" t="str">
            <v>001.17.07740</v>
          </cell>
          <cell r="B1257" t="str">
            <v>Fornecimento e instalação de rolo de fita isolante de alta fusão, de 40.00 m</v>
          </cell>
          <cell r="C1257" t="str">
            <v>UN</v>
          </cell>
          <cell r="D1257">
            <v>1</v>
          </cell>
          <cell r="E1257">
            <v>62.7517</v>
          </cell>
          <cell r="F1257">
            <v>62.75</v>
          </cell>
        </row>
        <row r="1258">
          <cell r="A1258" t="str">
            <v>001.17.07760</v>
          </cell>
          <cell r="B1258" t="str">
            <v>Fornecimento e instalação de quadro metálico com fundo de madeira com maçaneta e fechadura de 100.00 x 100.00 x 15.00 cm</v>
          </cell>
          <cell r="C1258" t="str">
            <v>UN</v>
          </cell>
          <cell r="D1258">
            <v>1</v>
          </cell>
          <cell r="E1258">
            <v>179.25659999999999</v>
          </cell>
          <cell r="F1258">
            <v>179.25</v>
          </cell>
        </row>
        <row r="1259">
          <cell r="A1259" t="str">
            <v>001.17.07780</v>
          </cell>
          <cell r="B1259" t="str">
            <v>Fornecimento e instalação de quadro metálico com fundo de madeira com maçaneta e fechadura de 90.00 x 90.00 x 15.00 cm</v>
          </cell>
          <cell r="C1259" t="str">
            <v>UN</v>
          </cell>
          <cell r="D1259">
            <v>1</v>
          </cell>
          <cell r="E1259">
            <v>157.5566</v>
          </cell>
          <cell r="F1259">
            <v>157.55000000000001</v>
          </cell>
        </row>
        <row r="1260">
          <cell r="A1260" t="str">
            <v>001.17.07800</v>
          </cell>
          <cell r="B1260" t="str">
            <v>Fornecimento e instalação de quadro metálico com fundo de madeira com maçaneta e fechadura de 60.00 x 60.00 x 15.00 cm</v>
          </cell>
          <cell r="C1260" t="str">
            <v>UN</v>
          </cell>
          <cell r="D1260">
            <v>1</v>
          </cell>
          <cell r="E1260">
            <v>111.6384</v>
          </cell>
          <cell r="F1260">
            <v>111.63</v>
          </cell>
        </row>
        <row r="1261">
          <cell r="A1261" t="str">
            <v>001.17.07820</v>
          </cell>
          <cell r="B1261" t="str">
            <v>Fornecimento e instalação de quadro de distribuição com porta sem disjuntores e sem barramento até 06 circuitos</v>
          </cell>
          <cell r="C1261" t="str">
            <v>UN</v>
          </cell>
          <cell r="D1261">
            <v>1</v>
          </cell>
          <cell r="E1261">
            <v>30.973299999999998</v>
          </cell>
          <cell r="F1261">
            <v>30.97</v>
          </cell>
        </row>
        <row r="1262">
          <cell r="A1262" t="str">
            <v>001.17.07840</v>
          </cell>
          <cell r="B1262" t="str">
            <v>Fornecimento e instalação de quadro de distribuição com porta sem disjuntores e sem barramento de 07 a 10 circuitos</v>
          </cell>
          <cell r="C1262" t="str">
            <v>UN</v>
          </cell>
          <cell r="D1262">
            <v>1</v>
          </cell>
          <cell r="E1262">
            <v>37.423299999999998</v>
          </cell>
          <cell r="F1262">
            <v>37.42</v>
          </cell>
        </row>
        <row r="1263">
          <cell r="A1263" t="str">
            <v>001.17.07860</v>
          </cell>
          <cell r="B1263" t="str">
            <v>Fornecimento e instalação de quadro de distribuição com porta sem disjuntores e sem barramento de 11 a 15 circuitos</v>
          </cell>
          <cell r="C1263" t="str">
            <v>UN</v>
          </cell>
          <cell r="D1263">
            <v>1</v>
          </cell>
          <cell r="E1263">
            <v>38.491700000000002</v>
          </cell>
          <cell r="F1263">
            <v>38.49</v>
          </cell>
        </row>
        <row r="1264">
          <cell r="A1264" t="str">
            <v>001.17.07880</v>
          </cell>
          <cell r="B1264" t="str">
            <v>Fornecimento e instalação de quadro de distribuição com porta sem disjuntores e sem barramento de 16 a 20 circuitos</v>
          </cell>
          <cell r="C1264" t="str">
            <v>UN</v>
          </cell>
          <cell r="D1264">
            <v>1</v>
          </cell>
          <cell r="E1264">
            <v>95.491699999999994</v>
          </cell>
          <cell r="F1264">
            <v>95.49</v>
          </cell>
        </row>
        <row r="1265">
          <cell r="A1265" t="str">
            <v>001.17.07900</v>
          </cell>
          <cell r="B1265" t="str">
            <v>Fornecimento e instalação de quadro de distribuição com porta sem disjuntores e sem barramento até 03 circuitos, de sobrepor</v>
          </cell>
          <cell r="C1265" t="str">
            <v>UN</v>
          </cell>
          <cell r="D1265">
            <v>1</v>
          </cell>
          <cell r="E1265">
            <v>25.473299999999998</v>
          </cell>
          <cell r="F1265">
            <v>25.47</v>
          </cell>
        </row>
        <row r="1266">
          <cell r="A1266" t="str">
            <v>001.17.07920</v>
          </cell>
          <cell r="B1266" t="str">
            <v>Fornecimento e instalação de quadro de distribuição com porta sem disjuntores e sem barramento até 06 circuitos, de sobrepor</v>
          </cell>
          <cell r="C1266" t="str">
            <v>UN</v>
          </cell>
          <cell r="D1266">
            <v>1</v>
          </cell>
          <cell r="E1266">
            <v>34.773299999999999</v>
          </cell>
          <cell r="F1266">
            <v>34.770000000000003</v>
          </cell>
        </row>
        <row r="1267">
          <cell r="A1267" t="str">
            <v>001.17.07940</v>
          </cell>
          <cell r="B1267" t="str">
            <v>Fornecimento e instalação de quadro de distribuição com porta com barramento sem previsão para disjuntor geral e sem disjuntores, até 18 circuitos</v>
          </cell>
          <cell r="C1267" t="str">
            <v>UN</v>
          </cell>
          <cell r="D1267">
            <v>1</v>
          </cell>
          <cell r="E1267">
            <v>87.709900000000005</v>
          </cell>
          <cell r="F1267">
            <v>87.7</v>
          </cell>
        </row>
        <row r="1268">
          <cell r="A1268" t="str">
            <v>001.17.07960</v>
          </cell>
          <cell r="B1268" t="str">
            <v>Fornecimento e instalação de quadro de distribuição com porta com barramento sem previsão para disjuntor geral e sem disjuntores, de 19 a 30  circuitos</v>
          </cell>
          <cell r="C1268" t="str">
            <v>UN</v>
          </cell>
          <cell r="D1268">
            <v>1</v>
          </cell>
          <cell r="E1268">
            <v>140.7784</v>
          </cell>
          <cell r="F1268">
            <v>140.77000000000001</v>
          </cell>
        </row>
        <row r="1269">
          <cell r="A1269" t="str">
            <v>001.17.07980</v>
          </cell>
          <cell r="B1269" t="str">
            <v>Fornecimento e instalação de quadro de distribuição com porta com barramento sem previsão para disjuntor geral e sem disjuntores, de 31 a 42  circuitos</v>
          </cell>
          <cell r="C1269" t="str">
            <v>UN</v>
          </cell>
          <cell r="D1269">
            <v>1</v>
          </cell>
          <cell r="E1269">
            <v>150.89660000000001</v>
          </cell>
          <cell r="F1269">
            <v>150.88999999999999</v>
          </cell>
        </row>
        <row r="1270">
          <cell r="A1270" t="str">
            <v>001.17.08000</v>
          </cell>
          <cell r="B1270" t="str">
            <v>Fornecimento e instalação de quadro de distribuição trifásico c/ barramento, c/ previsão para disjuntor geral, com porta e sem disjuntores até 15 circuitos</v>
          </cell>
          <cell r="C1270" t="str">
            <v>UN</v>
          </cell>
          <cell r="D1270">
            <v>1</v>
          </cell>
          <cell r="E1270">
            <v>38.491700000000002</v>
          </cell>
          <cell r="F1270">
            <v>38.49</v>
          </cell>
        </row>
        <row r="1271">
          <cell r="A1271" t="str">
            <v>001.17.08020</v>
          </cell>
          <cell r="B1271" t="str">
            <v>Fornecimento e instalação de quadro de distribuição trifásico c/ barramento, c/ previsão para disjuntor geral, com porta e sem disjuntores de 16 a 27 circuitos</v>
          </cell>
          <cell r="C1271" t="str">
            <v>UN</v>
          </cell>
          <cell r="D1271">
            <v>1</v>
          </cell>
          <cell r="E1271">
            <v>115.7099</v>
          </cell>
          <cell r="F1271">
            <v>115.7</v>
          </cell>
        </row>
        <row r="1272">
          <cell r="A1272" t="str">
            <v>001.17.08040</v>
          </cell>
          <cell r="B1272" t="str">
            <v>Fornecimento e instalação de quadro de distribuição trifásico c/ barramento, c/ previsão para disjuntor geral, com porta e sem disjuntores de 28 a 30  circuitos</v>
          </cell>
          <cell r="C1272" t="str">
            <v>UN</v>
          </cell>
          <cell r="D1272">
            <v>1</v>
          </cell>
          <cell r="E1272">
            <v>140.7784</v>
          </cell>
          <cell r="F1272">
            <v>140.77000000000001</v>
          </cell>
        </row>
        <row r="1273">
          <cell r="A1273" t="str">
            <v>001.17.08060</v>
          </cell>
          <cell r="B1273" t="str">
            <v>Fornecimento e instalação de quadro de distribuição trifásico c/ barramento, c/ previsão para disjuntor geral, com porta e sem disjuntores de 31 a 56  circuitos</v>
          </cell>
          <cell r="C1273" t="str">
            <v>UN</v>
          </cell>
          <cell r="D1273">
            <v>1</v>
          </cell>
          <cell r="E1273">
            <v>350.94659999999999</v>
          </cell>
          <cell r="F1273">
            <v>350.94</v>
          </cell>
        </row>
        <row r="1274">
          <cell r="A1274" t="str">
            <v>001.17.08080</v>
          </cell>
          <cell r="B1274" t="str">
            <v>Fornecimento e instalação de quadro de distribuição de lógica, metálico com porta e trinco de embutir ou de sobrepor</v>
          </cell>
          <cell r="C1274" t="str">
            <v>UN</v>
          </cell>
          <cell r="D1274">
            <v>1</v>
          </cell>
          <cell r="E1274">
            <v>41.973300000000002</v>
          </cell>
          <cell r="F1274">
            <v>41.97</v>
          </cell>
        </row>
        <row r="1275">
          <cell r="A1275" t="str">
            <v>001.17.08100</v>
          </cell>
          <cell r="B1275" t="str">
            <v>Fornecimento e instalação de quadro para comando 1,20x0,80x0,35m</v>
          </cell>
          <cell r="C1275" t="str">
            <v>UN</v>
          </cell>
          <cell r="D1275">
            <v>1</v>
          </cell>
          <cell r="E1275">
            <v>40.946599999999997</v>
          </cell>
          <cell r="F1275">
            <v>40.94</v>
          </cell>
        </row>
        <row r="1276">
          <cell r="A1276" t="str">
            <v>001.17.08120</v>
          </cell>
          <cell r="B1276" t="str">
            <v>Fornecimento e instalação de disjuntor monopolar c/ proteção termomagnética automática da eletromar ou similar de 10amp a 30amp</v>
          </cell>
          <cell r="C1276" t="str">
            <v>UN</v>
          </cell>
          <cell r="D1276">
            <v>1</v>
          </cell>
          <cell r="E1276">
            <v>6.7210999999999999</v>
          </cell>
          <cell r="F1276">
            <v>6.72</v>
          </cell>
        </row>
        <row r="1277">
          <cell r="A1277" t="str">
            <v>001.17.08140</v>
          </cell>
          <cell r="B1277" t="str">
            <v>Fornecimento e instalação de disjuntor monopolar c/ proteção termomagnética automática da eletromar ou similar de 40amp a 50amp</v>
          </cell>
          <cell r="C1277" t="str">
            <v>UN</v>
          </cell>
          <cell r="D1277">
            <v>1</v>
          </cell>
          <cell r="E1277">
            <v>9.5710999999999995</v>
          </cell>
          <cell r="F1277">
            <v>9.57</v>
          </cell>
        </row>
        <row r="1278">
          <cell r="A1278" t="str">
            <v>001.17.08160</v>
          </cell>
          <cell r="B1278" t="str">
            <v>Fornecimento e instalação de disjuntor monopolar c/ proteção termomagnética automática da eletromar ou similar de 70amp a 100amp</v>
          </cell>
          <cell r="C1278" t="str">
            <v>UN</v>
          </cell>
          <cell r="D1278">
            <v>1</v>
          </cell>
          <cell r="E1278">
            <v>16.071100000000001</v>
          </cell>
          <cell r="F1278">
            <v>16.07</v>
          </cell>
        </row>
        <row r="1279">
          <cell r="A1279" t="str">
            <v>001.17.08180</v>
          </cell>
          <cell r="B1279" t="str">
            <v>Fornecimento e instalação de disjuntor bipolar c/ proteção termomagnética automática da eletromar ou similar de 10amp a 50amp</v>
          </cell>
          <cell r="C1279" t="str">
            <v>UN</v>
          </cell>
          <cell r="D1279">
            <v>1</v>
          </cell>
          <cell r="E1279">
            <v>32.892099999999999</v>
          </cell>
          <cell r="F1279">
            <v>32.89</v>
          </cell>
        </row>
        <row r="1280">
          <cell r="A1280" t="str">
            <v>001.17.08200</v>
          </cell>
          <cell r="B1280" t="str">
            <v>Fornecimento e instalação de disjuntor bipolar c/ proteção termomagnética automática da eletromar ou similar de 60amp a 100amp</v>
          </cell>
          <cell r="C1280" t="str">
            <v>UN</v>
          </cell>
          <cell r="D1280">
            <v>1</v>
          </cell>
          <cell r="E1280">
            <v>44.162100000000002</v>
          </cell>
          <cell r="F1280">
            <v>44.16</v>
          </cell>
        </row>
        <row r="1281">
          <cell r="A1281" t="str">
            <v>001.17.08220</v>
          </cell>
          <cell r="B1281" t="str">
            <v>Fornecimento e instalação de disjuntor tripolar c/ proteção termomagnética automática da eletromar ou similar de 30amp a 50amp</v>
          </cell>
          <cell r="C1281" t="str">
            <v>un</v>
          </cell>
          <cell r="D1281">
            <v>1</v>
          </cell>
          <cell r="E1281">
            <v>39.482999999999997</v>
          </cell>
          <cell r="F1281">
            <v>39.479999999999997</v>
          </cell>
        </row>
        <row r="1282">
          <cell r="A1282" t="str">
            <v>001.17.08240</v>
          </cell>
          <cell r="B1282" t="str">
            <v>Fornecimento e instalação de disjuntor tripolar c/ proteção termomagnética automática da eletromar ou similar de 60amp a 100amp</v>
          </cell>
          <cell r="C1282" t="str">
            <v>un</v>
          </cell>
          <cell r="D1282">
            <v>1</v>
          </cell>
          <cell r="E1282">
            <v>75.113</v>
          </cell>
          <cell r="F1282">
            <v>75.11</v>
          </cell>
        </row>
        <row r="1283">
          <cell r="A1283" t="str">
            <v>001.17.08260</v>
          </cell>
          <cell r="B1283" t="str">
            <v>Fornecimento e instalação de disjuntor tripolar tipo ca-terno magnetico 125-150-175-200-225a da eletromar</v>
          </cell>
          <cell r="C1283" t="str">
            <v>UN</v>
          </cell>
          <cell r="D1283">
            <v>1</v>
          </cell>
          <cell r="E1283">
            <v>130.7533</v>
          </cell>
          <cell r="F1283">
            <v>130.75</v>
          </cell>
        </row>
        <row r="1284">
          <cell r="A1284" t="str">
            <v>001.17.08280</v>
          </cell>
          <cell r="B1284" t="str">
            <v>Fornecimento e instalação de disjuntor tripolar tipo da-termo magnético 250-300-350-400a da eletromar</v>
          </cell>
          <cell r="C1284" t="str">
            <v>UN</v>
          </cell>
          <cell r="D1284">
            <v>1</v>
          </cell>
          <cell r="E1284">
            <v>1793.9499000000001</v>
          </cell>
          <cell r="F1284">
            <v>1793.94</v>
          </cell>
        </row>
        <row r="1285">
          <cell r="A1285" t="str">
            <v>001.17.08300</v>
          </cell>
          <cell r="B1285" t="str">
            <v>Fornecimento e instalação de disjuntor termomagnético (diaquick) - siemens monopolar 2a/240v</v>
          </cell>
          <cell r="C1285" t="str">
            <v>UN</v>
          </cell>
          <cell r="D1285">
            <v>1</v>
          </cell>
          <cell r="E1285">
            <v>26.711099999999998</v>
          </cell>
          <cell r="F1285">
            <v>26.71</v>
          </cell>
        </row>
        <row r="1286">
          <cell r="A1286" t="str">
            <v>001.17.08320</v>
          </cell>
          <cell r="B1286" t="str">
            <v>Fornecimento e instalação de disjuntor termomagnético (diaquick) - siemens monofásico 6a/240v</v>
          </cell>
          <cell r="C1286" t="str">
            <v>UN</v>
          </cell>
          <cell r="D1286">
            <v>1</v>
          </cell>
          <cell r="E1286">
            <v>26.8111</v>
          </cell>
          <cell r="F1286">
            <v>26.81</v>
          </cell>
        </row>
        <row r="1287">
          <cell r="A1287" t="str">
            <v>001.17.08340</v>
          </cell>
          <cell r="B1287" t="str">
            <v>Fornecimento e instalação de disjuntor termomagnético (diaquick) - siemens monofásico 25a/240v</v>
          </cell>
          <cell r="C1287" t="str">
            <v>UN</v>
          </cell>
          <cell r="D1287">
            <v>1</v>
          </cell>
          <cell r="E1287">
            <v>12.5511</v>
          </cell>
          <cell r="F1287">
            <v>12.55</v>
          </cell>
        </row>
        <row r="1288">
          <cell r="A1288" t="str">
            <v>001.17.08360</v>
          </cell>
          <cell r="B1288" t="str">
            <v>Fornecimento e instalação de disjuntor termomagnético (diaquick) - siemens monofásico 30a/240v</v>
          </cell>
          <cell r="C1288" t="str">
            <v>UN</v>
          </cell>
          <cell r="D1288">
            <v>1</v>
          </cell>
          <cell r="E1288">
            <v>9.6710999999999991</v>
          </cell>
          <cell r="F1288">
            <v>9.67</v>
          </cell>
        </row>
        <row r="1289">
          <cell r="A1289" t="str">
            <v>001.17.08380</v>
          </cell>
          <cell r="B1289" t="str">
            <v>Fornecimento e instalação de disjuntor termomagnético (diaquik) - tripolar - 30a/240v</v>
          </cell>
          <cell r="C1289" t="str">
            <v>UN</v>
          </cell>
          <cell r="D1289">
            <v>1</v>
          </cell>
          <cell r="E1289">
            <v>117.18300000000001</v>
          </cell>
          <cell r="F1289">
            <v>117.18</v>
          </cell>
        </row>
        <row r="1290">
          <cell r="A1290" t="str">
            <v>001.17.08400</v>
          </cell>
          <cell r="B1290" t="str">
            <v>Fornecimento e instalação de chave blindada tripolar 250v 30 amp/250v</v>
          </cell>
          <cell r="C1290" t="str">
            <v>UN</v>
          </cell>
          <cell r="D1290">
            <v>1</v>
          </cell>
          <cell r="E1290">
            <v>79.3245</v>
          </cell>
          <cell r="F1290">
            <v>79.319999999999993</v>
          </cell>
        </row>
        <row r="1291">
          <cell r="A1291" t="str">
            <v>001.17.08420</v>
          </cell>
          <cell r="B1291" t="str">
            <v>Fornecimento e instalação de chave blindada tripolar 60 amp/250v</v>
          </cell>
          <cell r="C1291" t="str">
            <v>UN</v>
          </cell>
          <cell r="D1291">
            <v>1</v>
          </cell>
          <cell r="E1291">
            <v>168.46209999999999</v>
          </cell>
          <cell r="F1291">
            <v>168.46</v>
          </cell>
        </row>
        <row r="1292">
          <cell r="A1292" t="str">
            <v>001.17.08440</v>
          </cell>
          <cell r="B1292" t="str">
            <v>Fornecimento e instalação de chave blindada tripolar 100 amp/250v</v>
          </cell>
          <cell r="C1292" t="str">
            <v>UN</v>
          </cell>
          <cell r="D1292">
            <v>1</v>
          </cell>
          <cell r="E1292">
            <v>238.1893</v>
          </cell>
          <cell r="F1292">
            <v>238.18</v>
          </cell>
        </row>
        <row r="1293">
          <cell r="A1293" t="str">
            <v>001.17.08460</v>
          </cell>
          <cell r="B1293" t="str">
            <v>Fornecimento e instalação de chave magnética trifásica blindada para fixar em poste 90a/600v</v>
          </cell>
          <cell r="C1293" t="str">
            <v>UN</v>
          </cell>
          <cell r="D1293">
            <v>1</v>
          </cell>
          <cell r="E1293">
            <v>495.35509999999999</v>
          </cell>
          <cell r="F1293">
            <v>495.35</v>
          </cell>
        </row>
        <row r="1294">
          <cell r="A1294" t="str">
            <v>001.17.08480</v>
          </cell>
          <cell r="B1294" t="str">
            <v>Fornecimento e instalação de chave blindada tripolar 400amp/500v p/ unidade</v>
          </cell>
          <cell r="C1294" t="str">
            <v>UN</v>
          </cell>
          <cell r="D1294">
            <v>1</v>
          </cell>
          <cell r="E1294">
            <v>778.28399999999999</v>
          </cell>
          <cell r="F1294">
            <v>778.28</v>
          </cell>
        </row>
        <row r="1295">
          <cell r="A1295" t="str">
            <v>001.17.08500</v>
          </cell>
          <cell r="B1295" t="str">
            <v>Fornecimento e instalação de chave blindada tripolar 600amp/500v p/ unidade</v>
          </cell>
          <cell r="C1295" t="str">
            <v>UN</v>
          </cell>
          <cell r="D1295">
            <v>1</v>
          </cell>
          <cell r="E1295">
            <v>1188.8212000000001</v>
          </cell>
          <cell r="F1295">
            <v>1188.82</v>
          </cell>
        </row>
        <row r="1296">
          <cell r="A1296" t="str">
            <v>001.17.08520</v>
          </cell>
          <cell r="B1296" t="str">
            <v>Fornecimento e instalação de chave blindada tripolar 60a/500v p/ unidade</v>
          </cell>
          <cell r="C1296" t="str">
            <v>UN</v>
          </cell>
          <cell r="D1296">
            <v>1</v>
          </cell>
          <cell r="E1296">
            <v>74.516599999999997</v>
          </cell>
          <cell r="F1296">
            <v>74.510000000000005</v>
          </cell>
        </row>
        <row r="1297">
          <cell r="A1297" t="str">
            <v>001.17.08540</v>
          </cell>
          <cell r="B1297" t="str">
            <v>Fornecimento e instalação de chave blindada triplar 125amp/500v p/ unidade</v>
          </cell>
          <cell r="C1297" t="str">
            <v>CJ</v>
          </cell>
          <cell r="D1297">
            <v>1</v>
          </cell>
          <cell r="E1297">
            <v>373.57929999999999</v>
          </cell>
          <cell r="F1297">
            <v>373.57</v>
          </cell>
        </row>
        <row r="1298">
          <cell r="A1298" t="str">
            <v>001.17.08560</v>
          </cell>
          <cell r="B1298" t="str">
            <v>Fornecimento e instalação de chave magnética guarda motor tripolar s/ botoeira 60hz/220v de 10a</v>
          </cell>
          <cell r="C1298" t="str">
            <v>UN</v>
          </cell>
          <cell r="D1298">
            <v>1</v>
          </cell>
          <cell r="E1298">
            <v>90.398399999999995</v>
          </cell>
          <cell r="F1298">
            <v>90.39</v>
          </cell>
        </row>
        <row r="1299">
          <cell r="A1299" t="str">
            <v>001.17.08580</v>
          </cell>
          <cell r="B1299" t="str">
            <v>Fornecimento e instalação de chave magnética guarda motor tripolar s/ botoeira 60hz/220v de 16 a</v>
          </cell>
          <cell r="C1299" t="str">
            <v>UN</v>
          </cell>
          <cell r="D1299">
            <v>1</v>
          </cell>
          <cell r="E1299">
            <v>141.55840000000001</v>
          </cell>
          <cell r="F1299">
            <v>141.55000000000001</v>
          </cell>
        </row>
        <row r="1300">
          <cell r="A1300" t="str">
            <v>001.17.08600</v>
          </cell>
          <cell r="B1300" t="str">
            <v>Fornecimento e instalação de chave magnética guarda motor tripolar s/ botoeira 60hz/220v de 32 a</v>
          </cell>
          <cell r="C1300" t="str">
            <v>UN</v>
          </cell>
          <cell r="D1300">
            <v>1</v>
          </cell>
          <cell r="E1300">
            <v>226.83840000000001</v>
          </cell>
          <cell r="F1300">
            <v>226.83</v>
          </cell>
        </row>
        <row r="1301">
          <cell r="A1301" t="str">
            <v>001.17.08620</v>
          </cell>
          <cell r="B1301" t="str">
            <v>Fornecimento e instalação de chave de reversão 30 amp/250v 60 hz com 3 pólos de entrada e 6 pólos de saída</v>
          </cell>
          <cell r="C1301" t="str">
            <v>UN</v>
          </cell>
          <cell r="D1301">
            <v>1</v>
          </cell>
          <cell r="E1301">
            <v>24.7684</v>
          </cell>
          <cell r="F1301">
            <v>24.76</v>
          </cell>
        </row>
        <row r="1302">
          <cell r="A1302" t="str">
            <v>001.17.08640</v>
          </cell>
          <cell r="B1302" t="str">
            <v>Fornecimento e instalação de chave bóia automática unipolar</v>
          </cell>
          <cell r="C1302" t="str">
            <v>UN</v>
          </cell>
          <cell r="D1302">
            <v>1</v>
          </cell>
          <cell r="E1302">
            <v>28.236599999999999</v>
          </cell>
          <cell r="F1302">
            <v>28.23</v>
          </cell>
        </row>
        <row r="1303">
          <cell r="A1303" t="str">
            <v>001.17.08660</v>
          </cell>
          <cell r="B1303" t="str">
            <v>Fornecimento e instalação de chave bóia automática bipolar</v>
          </cell>
          <cell r="C1303" t="str">
            <v>UN</v>
          </cell>
          <cell r="D1303">
            <v>1</v>
          </cell>
          <cell r="E1303">
            <v>40.3551</v>
          </cell>
          <cell r="F1303">
            <v>40.35</v>
          </cell>
        </row>
        <row r="1304">
          <cell r="A1304" t="str">
            <v>001.17.08680</v>
          </cell>
          <cell r="B1304" t="str">
            <v>Fornecimento e instalação de fusível nh 63amp</v>
          </cell>
          <cell r="C1304" t="str">
            <v>UN</v>
          </cell>
          <cell r="D1304">
            <v>1</v>
          </cell>
          <cell r="E1304">
            <v>14.733700000000001</v>
          </cell>
          <cell r="F1304">
            <v>14.73</v>
          </cell>
        </row>
        <row r="1305">
          <cell r="A1305" t="str">
            <v>001.17.08700</v>
          </cell>
          <cell r="B1305" t="str">
            <v>Fornecimento e instalação de fusível nh 100amp</v>
          </cell>
          <cell r="C1305" t="str">
            <v>UN</v>
          </cell>
          <cell r="D1305">
            <v>1</v>
          </cell>
          <cell r="E1305">
            <v>14.733700000000001</v>
          </cell>
          <cell r="F1305">
            <v>14.73</v>
          </cell>
        </row>
        <row r="1306">
          <cell r="A1306" t="str">
            <v>001.17.08720</v>
          </cell>
          <cell r="B1306" t="str">
            <v>Fornecimento e instalação de fusível nh 160amp</v>
          </cell>
          <cell r="C1306" t="str">
            <v>UN</v>
          </cell>
          <cell r="D1306">
            <v>1</v>
          </cell>
          <cell r="E1306">
            <v>14.733700000000001</v>
          </cell>
          <cell r="F1306">
            <v>14.73</v>
          </cell>
        </row>
        <row r="1307">
          <cell r="A1307" t="str">
            <v>001.17.08740</v>
          </cell>
          <cell r="B1307" t="str">
            <v>Fornecimento e instalação de fusível nh 200amp</v>
          </cell>
          <cell r="C1307" t="str">
            <v>UN</v>
          </cell>
          <cell r="D1307">
            <v>1</v>
          </cell>
          <cell r="E1307">
            <v>31.2453</v>
          </cell>
          <cell r="F1307">
            <v>31.24</v>
          </cell>
        </row>
        <row r="1308">
          <cell r="A1308" t="str">
            <v>001.17.08760</v>
          </cell>
          <cell r="B1308" t="str">
            <v>Fornecimento e instalação de fusível nh 315amp</v>
          </cell>
          <cell r="C1308" t="str">
            <v>UN</v>
          </cell>
          <cell r="D1308">
            <v>1</v>
          </cell>
          <cell r="E1308">
            <v>45.935299999999998</v>
          </cell>
          <cell r="F1308">
            <v>45.93</v>
          </cell>
        </row>
        <row r="1309">
          <cell r="A1309" t="str">
            <v>001.17.08780</v>
          </cell>
          <cell r="B1309" t="str">
            <v>Fornecimento e instalação de fusível nh 400amp</v>
          </cell>
          <cell r="C1309" t="str">
            <v>UN</v>
          </cell>
          <cell r="D1309">
            <v>1</v>
          </cell>
          <cell r="E1309">
            <v>20.805299999999999</v>
          </cell>
          <cell r="F1309">
            <v>20.8</v>
          </cell>
        </row>
        <row r="1310">
          <cell r="A1310" t="str">
            <v>001.17.08800</v>
          </cell>
          <cell r="B1310" t="str">
            <v>Fornecimento e instalação de fusível nh 630amp</v>
          </cell>
          <cell r="C1310" t="str">
            <v>UN</v>
          </cell>
          <cell r="D1310">
            <v>1</v>
          </cell>
          <cell r="E1310">
            <v>29.9453</v>
          </cell>
          <cell r="F1310">
            <v>29.94</v>
          </cell>
        </row>
        <row r="1311">
          <cell r="A1311" t="str">
            <v>001.17.08820</v>
          </cell>
          <cell r="B1311" t="str">
            <v>Fornecimento e instalação de fusível tipo "nh", corrente de 200a, capacidade de ruptura 100ka 500v tamanho 2 retardado</v>
          </cell>
          <cell r="C1311" t="str">
            <v>UN</v>
          </cell>
          <cell r="D1311">
            <v>1</v>
          </cell>
          <cell r="E1311">
            <v>24.1553</v>
          </cell>
          <cell r="F1311">
            <v>24.15</v>
          </cell>
        </row>
        <row r="1312">
          <cell r="A1312" t="str">
            <v>001.17.08840</v>
          </cell>
          <cell r="B1312" t="str">
            <v>Fornecimento e instalação de fusível cartucho de 30amp</v>
          </cell>
          <cell r="C1312" t="str">
            <v>UN</v>
          </cell>
          <cell r="D1312">
            <v>1</v>
          </cell>
          <cell r="E1312">
            <v>3.5236999999999998</v>
          </cell>
          <cell r="F1312">
            <v>3.52</v>
          </cell>
        </row>
        <row r="1313">
          <cell r="A1313" t="str">
            <v>001.17.08860</v>
          </cell>
          <cell r="B1313" t="str">
            <v>Fornecimento e instalação de fusível cartucho de 60amp</v>
          </cell>
          <cell r="C1313" t="str">
            <v>UN</v>
          </cell>
          <cell r="D1313">
            <v>1</v>
          </cell>
          <cell r="E1313">
            <v>2.9737</v>
          </cell>
          <cell r="F1313">
            <v>2.97</v>
          </cell>
        </row>
        <row r="1314">
          <cell r="A1314" t="str">
            <v>001.17.08880</v>
          </cell>
          <cell r="B1314" t="str">
            <v>Fornecimento e instalação de fusível faca de 100amp</v>
          </cell>
          <cell r="C1314" t="str">
            <v>UN</v>
          </cell>
          <cell r="D1314">
            <v>1</v>
          </cell>
          <cell r="E1314">
            <v>5.0837000000000003</v>
          </cell>
          <cell r="F1314">
            <v>5.08</v>
          </cell>
        </row>
        <row r="1315">
          <cell r="A1315" t="str">
            <v>001.17.08900</v>
          </cell>
          <cell r="B1315" t="str">
            <v>Fornecimento e instalação de fusível faca de 200amp</v>
          </cell>
          <cell r="C1315" t="str">
            <v>UN</v>
          </cell>
          <cell r="D1315">
            <v>1</v>
          </cell>
          <cell r="E1315">
            <v>8.9536999999999995</v>
          </cell>
          <cell r="F1315">
            <v>8.9499999999999993</v>
          </cell>
        </row>
        <row r="1316">
          <cell r="A1316" t="str">
            <v>001.17.08920</v>
          </cell>
          <cell r="B1316" t="str">
            <v>Fornecimento e instalação de fusível faca de 400amp</v>
          </cell>
          <cell r="C1316" t="str">
            <v>UN</v>
          </cell>
          <cell r="D1316">
            <v>1</v>
          </cell>
          <cell r="E1316">
            <v>21.6753</v>
          </cell>
          <cell r="F1316">
            <v>21.67</v>
          </cell>
        </row>
        <row r="1317">
          <cell r="A1317" t="str">
            <v>001.17.08940</v>
          </cell>
          <cell r="B1317" t="str">
            <v>Fornecimento e instalação de fusível faca de 600amp</v>
          </cell>
          <cell r="C1317" t="str">
            <v>UN</v>
          </cell>
          <cell r="D1317">
            <v>1</v>
          </cell>
          <cell r="E1317">
            <v>24.535299999999999</v>
          </cell>
          <cell r="F1317">
            <v>24.53</v>
          </cell>
        </row>
        <row r="1318">
          <cell r="A1318" t="str">
            <v>001.17.08960</v>
          </cell>
          <cell r="B1318" t="str">
            <v>Forneicimento e instalação de fusível diazed de 30 a 60 amp</v>
          </cell>
          <cell r="C1318" t="str">
            <v>UN</v>
          </cell>
          <cell r="D1318">
            <v>1</v>
          </cell>
          <cell r="E1318">
            <v>3.3637000000000001</v>
          </cell>
          <cell r="F1318">
            <v>3.36</v>
          </cell>
        </row>
        <row r="1319">
          <cell r="A1319" t="str">
            <v>001.17.08980</v>
          </cell>
          <cell r="B1319" t="str">
            <v>Fornecimento e instalação de fusível diazed de 10 amp.,inclusive base, anel e tampa</v>
          </cell>
          <cell r="C1319" t="str">
            <v>CJ</v>
          </cell>
          <cell r="D1319">
            <v>1</v>
          </cell>
          <cell r="E1319">
            <v>20.5792</v>
          </cell>
          <cell r="F1319">
            <v>20.57</v>
          </cell>
        </row>
        <row r="1320">
          <cell r="A1320" t="str">
            <v>001.17.09000</v>
          </cell>
          <cell r="B1320" t="str">
            <v>Fornecimento e instalação de elo fusível de alta tensão 1h</v>
          </cell>
          <cell r="C1320" t="str">
            <v>UN</v>
          </cell>
          <cell r="D1320">
            <v>1</v>
          </cell>
          <cell r="E1320">
            <v>3.1474000000000002</v>
          </cell>
          <cell r="F1320">
            <v>3.14</v>
          </cell>
        </row>
        <row r="1321">
          <cell r="A1321" t="str">
            <v>001.17.09020</v>
          </cell>
          <cell r="B1321" t="str">
            <v>Fornecimento e instalação de elo fusível de alta tensão 2h</v>
          </cell>
          <cell r="C1321" t="str">
            <v>UN</v>
          </cell>
          <cell r="D1321">
            <v>1</v>
          </cell>
          <cell r="E1321">
            <v>3.2473999999999998</v>
          </cell>
          <cell r="F1321">
            <v>3.24</v>
          </cell>
        </row>
        <row r="1322">
          <cell r="A1322" t="str">
            <v>001.17.09040</v>
          </cell>
          <cell r="B1322" t="str">
            <v>Fornecimento e instalação de elo fusível de alta tensão 3h</v>
          </cell>
          <cell r="C1322" t="str">
            <v>UN</v>
          </cell>
          <cell r="D1322">
            <v>1</v>
          </cell>
          <cell r="E1322">
            <v>3.0573999999999999</v>
          </cell>
          <cell r="F1322">
            <v>3.05</v>
          </cell>
        </row>
        <row r="1323">
          <cell r="A1323" t="str">
            <v>001.17.09060</v>
          </cell>
          <cell r="B1323" t="str">
            <v>Fornecimento e instalação de elo fusível de alta tensão 5h</v>
          </cell>
          <cell r="C1323" t="str">
            <v>UN</v>
          </cell>
          <cell r="D1323">
            <v>1</v>
          </cell>
          <cell r="E1323">
            <v>3.2473999999999998</v>
          </cell>
          <cell r="F1323">
            <v>3.24</v>
          </cell>
        </row>
        <row r="1324">
          <cell r="A1324" t="str">
            <v>001.17.09080</v>
          </cell>
          <cell r="B1324" t="str">
            <v>Fornecimento e instalação de elo fusível de alta tensão 6k</v>
          </cell>
          <cell r="C1324" t="str">
            <v>UN</v>
          </cell>
          <cell r="D1324">
            <v>1</v>
          </cell>
          <cell r="E1324">
            <v>3.2473999999999998</v>
          </cell>
          <cell r="F1324">
            <v>3.24</v>
          </cell>
        </row>
        <row r="1325">
          <cell r="A1325" t="str">
            <v>001.17.09100</v>
          </cell>
          <cell r="B1325" t="str">
            <v>Fornecimento e instalação de elo fusível de alta tensão 15k</v>
          </cell>
          <cell r="C1325" t="str">
            <v>UN</v>
          </cell>
          <cell r="D1325">
            <v>1</v>
          </cell>
          <cell r="E1325">
            <v>3.2473999999999998</v>
          </cell>
          <cell r="F1325">
            <v>3.24</v>
          </cell>
        </row>
        <row r="1326">
          <cell r="A1326" t="str">
            <v>001.17.09120</v>
          </cell>
          <cell r="B1326" t="str">
            <v>Fornecimento e instalação de elo fusível de alta tensão 25k</v>
          </cell>
          <cell r="C1326" t="str">
            <v>UN</v>
          </cell>
          <cell r="D1326">
            <v>1</v>
          </cell>
          <cell r="E1326">
            <v>3.3473999999999999</v>
          </cell>
          <cell r="F1326">
            <v>3.34</v>
          </cell>
        </row>
        <row r="1327">
          <cell r="A1327" t="str">
            <v>001.17.09140</v>
          </cell>
          <cell r="B1327" t="str">
            <v>Fornecimento e instalação de elo fusível 10 k - 15 kv</v>
          </cell>
          <cell r="C1327" t="str">
            <v>UN</v>
          </cell>
          <cell r="D1327">
            <v>1</v>
          </cell>
          <cell r="E1327">
            <v>1.7937000000000001</v>
          </cell>
          <cell r="F1327">
            <v>1.79</v>
          </cell>
        </row>
        <row r="1328">
          <cell r="A1328" t="str">
            <v>001.17.09160</v>
          </cell>
          <cell r="B1328" t="str">
            <v>Fornecimento e instalação de chave tipo faca com fusível base de ardosia 250v 3x30amp</v>
          </cell>
          <cell r="C1328" t="str">
            <v>UN</v>
          </cell>
          <cell r="D1328">
            <v>1</v>
          </cell>
          <cell r="E1328">
            <v>47.234499999999997</v>
          </cell>
          <cell r="F1328">
            <v>47.23</v>
          </cell>
        </row>
        <row r="1329">
          <cell r="A1329" t="str">
            <v>001.17.09180</v>
          </cell>
          <cell r="B1329" t="str">
            <v>Fornecimento e instalação de chave tipo faca com fusível base de ardósia 250v 3x60amp</v>
          </cell>
          <cell r="C1329" t="str">
            <v>UN</v>
          </cell>
          <cell r="D1329">
            <v>1</v>
          </cell>
          <cell r="E1329">
            <v>48.112099999999998</v>
          </cell>
          <cell r="F1329">
            <v>48.11</v>
          </cell>
        </row>
        <row r="1330">
          <cell r="A1330" t="str">
            <v>001.17.09200</v>
          </cell>
          <cell r="B1330" t="str">
            <v>Fornecimento e instalação de chave tipo faca com fusível base de ardósia 250v 3x100amp</v>
          </cell>
          <cell r="C1330" t="str">
            <v>UN</v>
          </cell>
          <cell r="D1330">
            <v>1</v>
          </cell>
          <cell r="E1330">
            <v>56.4893</v>
          </cell>
          <cell r="F1330">
            <v>56.48</v>
          </cell>
        </row>
        <row r="1331">
          <cell r="A1331" t="str">
            <v>001.17.09220</v>
          </cell>
          <cell r="B1331" t="str">
            <v>Fornecimento e instalação de chave tipo faca com fusível base de ardósia 250v 3x200amp</v>
          </cell>
          <cell r="C1331" t="str">
            <v>UN</v>
          </cell>
          <cell r="D1331">
            <v>1</v>
          </cell>
          <cell r="E1331">
            <v>70.146600000000007</v>
          </cell>
          <cell r="F1331">
            <v>70.14</v>
          </cell>
        </row>
        <row r="1332">
          <cell r="A1332" t="str">
            <v>001.17.09240</v>
          </cell>
          <cell r="B1332" t="str">
            <v>Fornecimento e instalação de chave fusível - 15 kv de 3 x 300 a</v>
          </cell>
          <cell r="C1332" t="str">
            <v>UN</v>
          </cell>
          <cell r="D1332">
            <v>1</v>
          </cell>
          <cell r="E1332">
            <v>89.236599999999996</v>
          </cell>
          <cell r="F1332">
            <v>89.23</v>
          </cell>
        </row>
        <row r="1333">
          <cell r="A1333" t="str">
            <v>001.17.09260</v>
          </cell>
          <cell r="B1333" t="str">
            <v>Fornecimento e instalação de chave chave seccionadora tripolar comando simultâneo aberto, abertura em carga, tensão nominal de 500 v, corrente nominal 200a/600v</v>
          </cell>
          <cell r="C1333" t="str">
            <v>UN</v>
          </cell>
          <cell r="D1333">
            <v>1</v>
          </cell>
          <cell r="E1333">
            <v>600.23659999999995</v>
          </cell>
          <cell r="F1333">
            <v>600.23</v>
          </cell>
        </row>
        <row r="1334">
          <cell r="A1334" t="str">
            <v>001.17.09280</v>
          </cell>
          <cell r="B1334" t="str">
            <v>Fornecimento e instalação de chave de comando de proteção para iluminação 2x60 w</v>
          </cell>
          <cell r="C1334" t="str">
            <v>UN</v>
          </cell>
          <cell r="D1334">
            <v>1</v>
          </cell>
          <cell r="E1334">
            <v>390.11840000000001</v>
          </cell>
          <cell r="F1334">
            <v>390.11</v>
          </cell>
        </row>
        <row r="1335">
          <cell r="A1335" t="str">
            <v>001.17.09300</v>
          </cell>
          <cell r="B1335" t="str">
            <v>Fornecimento e instalação de afastador de armação secundária de 0.50m p/ unidade</v>
          </cell>
          <cell r="C1335" t="str">
            <v>UN</v>
          </cell>
          <cell r="D1335">
            <v>1</v>
          </cell>
          <cell r="E1335">
            <v>16.736599999999999</v>
          </cell>
          <cell r="F1335">
            <v>16.73</v>
          </cell>
        </row>
        <row r="1336">
          <cell r="A1336" t="str">
            <v>001.17.09320</v>
          </cell>
          <cell r="B1336" t="str">
            <v>Fornecimento e instalação de arruela quadrada de 38.00mm com furo de 18.00mm</v>
          </cell>
          <cell r="C1336" t="str">
            <v>UN</v>
          </cell>
          <cell r="D1336">
            <v>1</v>
          </cell>
          <cell r="E1336">
            <v>0.94179999999999997</v>
          </cell>
          <cell r="F1336">
            <v>0.94</v>
          </cell>
        </row>
        <row r="1337">
          <cell r="A1337" t="str">
            <v>001.17.09340</v>
          </cell>
          <cell r="B1337" t="str">
            <v>Fornecimento e instalação de arruela quadrada de 55.00mm com furo de 18.00mm</v>
          </cell>
          <cell r="C1337" t="str">
            <v>UN</v>
          </cell>
          <cell r="D1337">
            <v>1</v>
          </cell>
          <cell r="E1337">
            <v>0.71179999999999999</v>
          </cell>
          <cell r="F1337">
            <v>0.71</v>
          </cell>
        </row>
        <row r="1338">
          <cell r="A1338" t="str">
            <v>001.17.09360</v>
          </cell>
          <cell r="B1338" t="str">
            <v>Fornecimento e instalação de arruela redonda para parafuso diâm. 9.50mm 3/8"</v>
          </cell>
          <cell r="C1338" t="str">
            <v>UN</v>
          </cell>
          <cell r="D1338">
            <v>1</v>
          </cell>
          <cell r="E1338">
            <v>0.68179999999999996</v>
          </cell>
          <cell r="F1338">
            <v>0.68</v>
          </cell>
        </row>
        <row r="1339">
          <cell r="A1339" t="str">
            <v>001.17.09380</v>
          </cell>
          <cell r="B1339" t="str">
            <v>Fornecimento e instalação de arruela redonda para parafuso diâm. 11.00mm 7/16"</v>
          </cell>
          <cell r="C1339" t="str">
            <v>UN</v>
          </cell>
          <cell r="D1339">
            <v>1</v>
          </cell>
          <cell r="E1339">
            <v>0.69179999999999997</v>
          </cell>
          <cell r="F1339">
            <v>0.69</v>
          </cell>
        </row>
        <row r="1340">
          <cell r="A1340" t="str">
            <v>001.17.09400</v>
          </cell>
          <cell r="B1340" t="str">
            <v>Fornecimento e instalação de arruela redonda para parafuso diam. 16.00mm 5/8"</v>
          </cell>
          <cell r="C1340" t="str">
            <v>UN</v>
          </cell>
          <cell r="D1340">
            <v>1</v>
          </cell>
          <cell r="E1340">
            <v>0.71179999999999999</v>
          </cell>
          <cell r="F1340">
            <v>0.71</v>
          </cell>
        </row>
        <row r="1341">
          <cell r="A1341" t="str">
            <v>001.17.09420</v>
          </cell>
          <cell r="B1341" t="str">
            <v>Fornecimento e instalação de cruzeta de madeira de lei (piúva) 2400.00mmx110.00mmx135.00mm</v>
          </cell>
          <cell r="C1341" t="str">
            <v>UN</v>
          </cell>
          <cell r="D1341">
            <v>1</v>
          </cell>
          <cell r="E1341">
            <v>29.236599999999999</v>
          </cell>
          <cell r="F1341">
            <v>29.23</v>
          </cell>
        </row>
        <row r="1342">
          <cell r="A1342" t="str">
            <v>001.17.09440</v>
          </cell>
          <cell r="B1342" t="str">
            <v>Fornecimento e instalação de cruzeta de madeira de lei (piúva) 2400.00mmx110.00mmx90.00mm</v>
          </cell>
          <cell r="C1342" t="str">
            <v>UN</v>
          </cell>
          <cell r="D1342">
            <v>1</v>
          </cell>
          <cell r="E1342">
            <v>29.136600000000001</v>
          </cell>
          <cell r="F1342">
            <v>29.13</v>
          </cell>
        </row>
        <row r="1343">
          <cell r="A1343" t="str">
            <v>001.17.09460</v>
          </cell>
          <cell r="B1343" t="str">
            <v>Fornecimento e instalação de cruzeta de madeira de lei (piúva) isolador de pino de 15kv</v>
          </cell>
          <cell r="C1343" t="str">
            <v>UN</v>
          </cell>
          <cell r="D1343">
            <v>1</v>
          </cell>
          <cell r="E1343">
            <v>5.3474000000000004</v>
          </cell>
          <cell r="F1343">
            <v>5.34</v>
          </cell>
        </row>
        <row r="1344">
          <cell r="A1344" t="str">
            <v>001.17.09480</v>
          </cell>
          <cell r="B1344" t="str">
            <v>Fornecimento e instalação de mão francesa normal de 710.00mm</v>
          </cell>
          <cell r="C1344" t="str">
            <v>UN</v>
          </cell>
          <cell r="D1344">
            <v>1</v>
          </cell>
          <cell r="E1344">
            <v>7.1184000000000003</v>
          </cell>
          <cell r="F1344">
            <v>7.11</v>
          </cell>
        </row>
        <row r="1345">
          <cell r="A1345" t="str">
            <v>001.17.09500</v>
          </cell>
          <cell r="B1345" t="str">
            <v>Fornecimento e instalação de parafuso de máquina dim 16.00mmx500.00mm</v>
          </cell>
          <cell r="C1345" t="str">
            <v>UN</v>
          </cell>
          <cell r="D1345">
            <v>1</v>
          </cell>
          <cell r="E1345">
            <v>3.7237</v>
          </cell>
          <cell r="F1345">
            <v>3.72</v>
          </cell>
        </row>
        <row r="1346">
          <cell r="A1346" t="str">
            <v>001.17.09520</v>
          </cell>
          <cell r="B1346" t="str">
            <v>Fornecimento e instalação de parafuso de máquina dim 16.00mmx450.00mm</v>
          </cell>
          <cell r="C1346" t="str">
            <v>UN</v>
          </cell>
          <cell r="D1346">
            <v>1</v>
          </cell>
          <cell r="E1346">
            <v>5.2037000000000004</v>
          </cell>
          <cell r="F1346">
            <v>5.2</v>
          </cell>
        </row>
        <row r="1347">
          <cell r="A1347" t="str">
            <v>001.17.09540</v>
          </cell>
          <cell r="B1347" t="str">
            <v>Fornecimento e instalação de parafuso de máquina dim 16.00mmx400.00mm</v>
          </cell>
          <cell r="C1347" t="str">
            <v>UN</v>
          </cell>
          <cell r="D1347">
            <v>1</v>
          </cell>
          <cell r="E1347">
            <v>4.8236999999999997</v>
          </cell>
          <cell r="F1347">
            <v>4.82</v>
          </cell>
        </row>
        <row r="1348">
          <cell r="A1348" t="str">
            <v>001.17.09560</v>
          </cell>
          <cell r="B1348" t="str">
            <v>Fornecimento e instalação de parafuso de máquina dim 16.00mmx350.00mm</v>
          </cell>
          <cell r="C1348" t="str">
            <v>UN</v>
          </cell>
          <cell r="D1348">
            <v>1</v>
          </cell>
          <cell r="E1348">
            <v>3.1236999999999999</v>
          </cell>
          <cell r="F1348">
            <v>3.12</v>
          </cell>
        </row>
        <row r="1349">
          <cell r="A1349" t="str">
            <v>001.17.09580</v>
          </cell>
          <cell r="B1349" t="str">
            <v>Fornecimento e instalação de parafuso de máquina dim 5/8" x 300 mm</v>
          </cell>
          <cell r="C1349" t="str">
            <v>UN</v>
          </cell>
          <cell r="D1349">
            <v>1</v>
          </cell>
          <cell r="E1349">
            <v>5.4036999999999997</v>
          </cell>
          <cell r="F1349">
            <v>5.4</v>
          </cell>
        </row>
        <row r="1350">
          <cell r="A1350" t="str">
            <v>001.17.09600</v>
          </cell>
          <cell r="B1350" t="str">
            <v>Fornecimento e instalação de parafuso de máquina dim.5/8" x 250 mm</v>
          </cell>
          <cell r="C1350" t="str">
            <v>UN</v>
          </cell>
          <cell r="D1350">
            <v>1</v>
          </cell>
          <cell r="E1350">
            <v>2.8237000000000001</v>
          </cell>
          <cell r="F1350">
            <v>2.82</v>
          </cell>
        </row>
        <row r="1351">
          <cell r="A1351" t="str">
            <v>001.17.09620</v>
          </cell>
          <cell r="B1351" t="str">
            <v>Forneicmento e instalação de parafuso de máquina dim.5/8" x 200 mm</v>
          </cell>
          <cell r="C1351" t="str">
            <v>UN</v>
          </cell>
          <cell r="D1351">
            <v>1</v>
          </cell>
          <cell r="E1351">
            <v>4.1936999999999998</v>
          </cell>
          <cell r="F1351">
            <v>4.1900000000000004</v>
          </cell>
        </row>
        <row r="1352">
          <cell r="A1352" t="str">
            <v>001.17.09640</v>
          </cell>
          <cell r="B1352" t="str">
            <v>Fornecimento e instalação de parafuso de máquina dim.1/2" x 125 mm</v>
          </cell>
          <cell r="C1352" t="str">
            <v>UN</v>
          </cell>
          <cell r="D1352">
            <v>1</v>
          </cell>
          <cell r="E1352">
            <v>2.6137000000000001</v>
          </cell>
          <cell r="F1352">
            <v>2.61</v>
          </cell>
        </row>
        <row r="1353">
          <cell r="A1353" t="str">
            <v>001.17.09660</v>
          </cell>
          <cell r="B1353" t="str">
            <v>Fornecimento e instalação de parafuso rosca dupla (passant) diâm 16.00mmx550.00mm</v>
          </cell>
          <cell r="C1353" t="str">
            <v>UN</v>
          </cell>
          <cell r="D1353">
            <v>1</v>
          </cell>
          <cell r="E1353">
            <v>8.9974000000000007</v>
          </cell>
          <cell r="F1353">
            <v>8.99</v>
          </cell>
        </row>
        <row r="1354">
          <cell r="A1354" t="str">
            <v>001.17.09680</v>
          </cell>
          <cell r="B1354" t="str">
            <v>Fornecimento e instalação de parafuso rosca dupla (passant) diâm 16.00mmx500.00mm</v>
          </cell>
          <cell r="C1354" t="str">
            <v>UN</v>
          </cell>
          <cell r="D1354">
            <v>1</v>
          </cell>
          <cell r="E1354">
            <v>8.5074000000000005</v>
          </cell>
          <cell r="F1354">
            <v>8.5</v>
          </cell>
        </row>
        <row r="1355">
          <cell r="A1355" t="str">
            <v>001.17.09700</v>
          </cell>
          <cell r="B1355" t="str">
            <v>Fornecimento e instalação de parafuso rosca dupla (passant) diâm 16.00mmx450.00mm</v>
          </cell>
          <cell r="C1355" t="str">
            <v>UN</v>
          </cell>
          <cell r="D1355">
            <v>1</v>
          </cell>
          <cell r="E1355">
            <v>7.6574</v>
          </cell>
          <cell r="F1355">
            <v>7.65</v>
          </cell>
        </row>
        <row r="1356">
          <cell r="A1356" t="str">
            <v>001.17.09720</v>
          </cell>
          <cell r="B1356" t="str">
            <v>Fornecimento e instalação de parafuso rosca dupla (passant) diâm 16.00mmx400.00mm</v>
          </cell>
          <cell r="C1356" t="str">
            <v>UN</v>
          </cell>
          <cell r="D1356">
            <v>1</v>
          </cell>
          <cell r="E1356">
            <v>5.0473999999999997</v>
          </cell>
          <cell r="F1356">
            <v>5.04</v>
          </cell>
        </row>
        <row r="1357">
          <cell r="A1357" t="str">
            <v>001.17.09740</v>
          </cell>
          <cell r="B1357" t="str">
            <v>Fornecimento e instalação de parafuso rosca dupla (passant) diâm 16.00mmx350.00mm</v>
          </cell>
          <cell r="C1357" t="str">
            <v>UN</v>
          </cell>
          <cell r="D1357">
            <v>1</v>
          </cell>
          <cell r="E1357">
            <v>4.7473999999999998</v>
          </cell>
          <cell r="F1357">
            <v>4.74</v>
          </cell>
        </row>
        <row r="1358">
          <cell r="A1358" t="str">
            <v>001.17.09760</v>
          </cell>
          <cell r="B1358" t="str">
            <v>Fornecimento e instalação de parafuso de rosca soberba12.7mm1/2 polx100mm 4 pol</v>
          </cell>
          <cell r="C1358" t="str">
            <v>UN</v>
          </cell>
          <cell r="D1358">
            <v>1</v>
          </cell>
          <cell r="E1358">
            <v>1.9237</v>
          </cell>
          <cell r="F1358">
            <v>1.92</v>
          </cell>
        </row>
        <row r="1359">
          <cell r="A1359" t="str">
            <v>001.17.09780</v>
          </cell>
          <cell r="B1359" t="str">
            <v>Fornecimento e instalação de parafuso esticador diametro 1/2 pol</v>
          </cell>
          <cell r="C1359" t="str">
            <v>UN</v>
          </cell>
          <cell r="D1359">
            <v>1</v>
          </cell>
          <cell r="E1359">
            <v>3.2673999999999999</v>
          </cell>
          <cell r="F1359">
            <v>3.26</v>
          </cell>
        </row>
        <row r="1360">
          <cell r="A1360" t="str">
            <v>001.17.09800</v>
          </cell>
          <cell r="B1360" t="str">
            <v>Fornecimento e instalação de parafuso francês 9.50mm 3/8"x115mm 4-1/2 pol</v>
          </cell>
          <cell r="C1360" t="str">
            <v>UN</v>
          </cell>
          <cell r="D1360">
            <v>1</v>
          </cell>
          <cell r="E1360">
            <v>1.9237</v>
          </cell>
          <cell r="F1360">
            <v>1.92</v>
          </cell>
        </row>
        <row r="1361">
          <cell r="A1361" t="str">
            <v>001.17.09820</v>
          </cell>
          <cell r="B1361" t="str">
            <v>Fornecimento e instalação de parafuso francês 16.00mm 5/8"x45mm 1-3/4 pol</v>
          </cell>
          <cell r="C1361" t="str">
            <v>UN</v>
          </cell>
          <cell r="D1361">
            <v>1</v>
          </cell>
          <cell r="E1361">
            <v>1.9737</v>
          </cell>
          <cell r="F1361">
            <v>1.97</v>
          </cell>
        </row>
        <row r="1362">
          <cell r="A1362" t="str">
            <v>001.17.09840</v>
          </cell>
          <cell r="B1362" t="str">
            <v>Fornecimento e instalação de parafuso francês 16.00mm 5/8"x150mm 6 pol</v>
          </cell>
          <cell r="C1362" t="str">
            <v>UN</v>
          </cell>
          <cell r="D1362">
            <v>1</v>
          </cell>
          <cell r="E1362">
            <v>2.2237</v>
          </cell>
          <cell r="F1362">
            <v>2.2200000000000002</v>
          </cell>
        </row>
        <row r="1363">
          <cell r="A1363" t="str">
            <v>001.17.09860</v>
          </cell>
          <cell r="B1363" t="str">
            <v>Fornecimento e instalação de pino para isolador de 15kv</v>
          </cell>
          <cell r="C1363" t="str">
            <v>UN</v>
          </cell>
          <cell r="D1363">
            <v>1</v>
          </cell>
          <cell r="E1363">
            <v>3.2237</v>
          </cell>
          <cell r="F1363">
            <v>3.22</v>
          </cell>
        </row>
        <row r="1364">
          <cell r="A1364" t="str">
            <v>001.17.09880</v>
          </cell>
          <cell r="B1364" t="str">
            <v>Fornecimento e instalação de gancho suspensão</v>
          </cell>
          <cell r="C1364" t="str">
            <v>UN</v>
          </cell>
          <cell r="D1364">
            <v>1</v>
          </cell>
          <cell r="E1364">
            <v>8.0473999999999997</v>
          </cell>
          <cell r="F1364">
            <v>8.0399999999999991</v>
          </cell>
        </row>
        <row r="1365">
          <cell r="A1365" t="str">
            <v>001.17.09900</v>
          </cell>
          <cell r="B1365" t="str">
            <v>Fornecimento e instalação de granpo de tensão</v>
          </cell>
          <cell r="C1365" t="str">
            <v>UN</v>
          </cell>
          <cell r="D1365">
            <v>1</v>
          </cell>
          <cell r="E1365">
            <v>4.6474000000000002</v>
          </cell>
          <cell r="F1365">
            <v>4.6399999999999997</v>
          </cell>
        </row>
        <row r="1366">
          <cell r="A1366" t="str">
            <v>001.17.09920</v>
          </cell>
          <cell r="B1366" t="str">
            <v>Fornecimento e instalação de isolador de disco de 150mm</v>
          </cell>
          <cell r="C1366" t="str">
            <v>UN</v>
          </cell>
          <cell r="D1366">
            <v>1</v>
          </cell>
          <cell r="E1366">
            <v>20.0474</v>
          </cell>
          <cell r="F1366">
            <v>20.04</v>
          </cell>
        </row>
        <row r="1367">
          <cell r="A1367" t="str">
            <v>001.17.09940</v>
          </cell>
          <cell r="B1367" t="str">
            <v>Fornecimento e instalação de olhal para parafuso de 16mm 5/8 pol</v>
          </cell>
          <cell r="C1367" t="str">
            <v>UN</v>
          </cell>
          <cell r="D1367">
            <v>1</v>
          </cell>
          <cell r="E1367">
            <v>5.7237</v>
          </cell>
          <cell r="F1367">
            <v>5.72</v>
          </cell>
        </row>
        <row r="1368">
          <cell r="A1368" t="str">
            <v>001.17.09960</v>
          </cell>
          <cell r="B1368" t="str">
            <v>Fornecimento e instalação de manilha de aço maleável 11500 kgf</v>
          </cell>
          <cell r="C1368" t="str">
            <v>UN</v>
          </cell>
          <cell r="D1368">
            <v>1</v>
          </cell>
          <cell r="E1368">
            <v>4.9237000000000002</v>
          </cell>
          <cell r="F1368">
            <v>4.92</v>
          </cell>
        </row>
        <row r="1369">
          <cell r="A1369" t="str">
            <v>001.17.09980</v>
          </cell>
          <cell r="B1369" t="str">
            <v>Fornecimento e instalação de manilha sapatilha para cabo ate 3/8 pol</v>
          </cell>
          <cell r="C1369" t="str">
            <v>UN</v>
          </cell>
          <cell r="D1369">
            <v>1</v>
          </cell>
          <cell r="E1369">
            <v>7.0037000000000003</v>
          </cell>
          <cell r="F1369">
            <v>7</v>
          </cell>
        </row>
        <row r="1370">
          <cell r="A1370" t="str">
            <v>001.17.10000</v>
          </cell>
          <cell r="B1370" t="str">
            <v>Fornecimento e instalação de sapatilha para cabo de aço ate 3/8</v>
          </cell>
          <cell r="C1370" t="str">
            <v>UN</v>
          </cell>
          <cell r="D1370">
            <v>1</v>
          </cell>
          <cell r="E1370">
            <v>1.5737000000000001</v>
          </cell>
          <cell r="F1370">
            <v>1.57</v>
          </cell>
        </row>
        <row r="1371">
          <cell r="A1371" t="str">
            <v>001.17.10020</v>
          </cell>
          <cell r="B1371" t="str">
            <v>Fornecimento e instalação de alça reformada para estais de contra poste wgl-1.100</v>
          </cell>
          <cell r="C1371" t="str">
            <v>UN</v>
          </cell>
          <cell r="D1371">
            <v>1</v>
          </cell>
          <cell r="E1371">
            <v>5.2836999999999996</v>
          </cell>
          <cell r="F1371">
            <v>5.28</v>
          </cell>
        </row>
        <row r="1372">
          <cell r="A1372" t="str">
            <v>001.17.10040</v>
          </cell>
          <cell r="B1372" t="str">
            <v>Fornecimento e instalação de alça reformada para estais de contra poste wgl-1.103</v>
          </cell>
          <cell r="C1372" t="str">
            <v>UN</v>
          </cell>
          <cell r="D1372">
            <v>1</v>
          </cell>
          <cell r="E1372">
            <v>5.2836999999999996</v>
          </cell>
          <cell r="F1372">
            <v>5.28</v>
          </cell>
        </row>
        <row r="1373">
          <cell r="A1373" t="str">
            <v>001.17.10060</v>
          </cell>
          <cell r="B1373" t="str">
            <v>Fornecimento e instalação de alça pré-formada de distribuição dg-4542</v>
          </cell>
          <cell r="C1373" t="str">
            <v>UN</v>
          </cell>
          <cell r="D1373">
            <v>1</v>
          </cell>
          <cell r="E1373">
            <v>1.0487</v>
          </cell>
          <cell r="F1373">
            <v>1.04</v>
          </cell>
        </row>
        <row r="1374">
          <cell r="A1374" t="str">
            <v>001.17.10080</v>
          </cell>
          <cell r="B1374" t="str">
            <v>Fornecimento e instalação de alça pré-formada de distribuição dg-4544</v>
          </cell>
          <cell r="C1374" t="str">
            <v>UN</v>
          </cell>
          <cell r="D1374">
            <v>1</v>
          </cell>
          <cell r="E1374">
            <v>6.0236999999999998</v>
          </cell>
          <cell r="F1374">
            <v>6.02</v>
          </cell>
        </row>
        <row r="1375">
          <cell r="A1375" t="str">
            <v>001.17.10100</v>
          </cell>
          <cell r="B1375" t="str">
            <v>Forneicmento e instalação de alça pré-formada de distribuição dg-4547</v>
          </cell>
          <cell r="C1375" t="str">
            <v>UN</v>
          </cell>
          <cell r="D1375">
            <v>1</v>
          </cell>
          <cell r="E1375">
            <v>14.0237</v>
          </cell>
          <cell r="F1375">
            <v>14.02</v>
          </cell>
        </row>
        <row r="1376">
          <cell r="A1376" t="str">
            <v>001.17.10120</v>
          </cell>
          <cell r="B1376" t="str">
            <v>Fornecimento e instalação de emenda pré formada ls-0118</v>
          </cell>
          <cell r="C1376" t="str">
            <v>UN</v>
          </cell>
          <cell r="D1376">
            <v>1</v>
          </cell>
          <cell r="E1376">
            <v>8.0236999999999998</v>
          </cell>
          <cell r="F1376">
            <v>8.02</v>
          </cell>
        </row>
        <row r="1377">
          <cell r="A1377" t="str">
            <v>001.17.10140</v>
          </cell>
          <cell r="B1377" t="str">
            <v>Fornecimento e instalação de emenda pré formada ls-0120</v>
          </cell>
          <cell r="C1377" t="str">
            <v>UN</v>
          </cell>
          <cell r="D1377">
            <v>1</v>
          </cell>
          <cell r="E1377">
            <v>6.0236999999999998</v>
          </cell>
          <cell r="F1377">
            <v>6.02</v>
          </cell>
        </row>
        <row r="1378">
          <cell r="A1378" t="str">
            <v>001.17.10160</v>
          </cell>
          <cell r="B1378" t="str">
            <v>Fornecimento e instalação de emenda pré-formada ls-0124</v>
          </cell>
          <cell r="C1378" t="str">
            <v>UN</v>
          </cell>
          <cell r="D1378">
            <v>1</v>
          </cell>
          <cell r="E1378">
            <v>14.0237</v>
          </cell>
          <cell r="F1378">
            <v>14.02</v>
          </cell>
        </row>
        <row r="1379">
          <cell r="A1379" t="str">
            <v>001.17.10180</v>
          </cell>
          <cell r="B1379" t="str">
            <v>Fornecimento e instalação de terminal de pressão seção 6.00 mm2 reforçado para condutor</v>
          </cell>
          <cell r="C1379" t="str">
            <v>UN</v>
          </cell>
          <cell r="D1379">
            <v>1</v>
          </cell>
          <cell r="E1379">
            <v>1.3237000000000001</v>
          </cell>
          <cell r="F1379">
            <v>1.32</v>
          </cell>
        </row>
        <row r="1380">
          <cell r="A1380" t="str">
            <v>001.17.10200</v>
          </cell>
          <cell r="B1380" t="str">
            <v>Fornecimento e instalação de terminal de pressão seção 10.00 mm2 reforçado para condutor</v>
          </cell>
          <cell r="C1380" t="str">
            <v>UN</v>
          </cell>
          <cell r="D1380">
            <v>1</v>
          </cell>
          <cell r="E1380">
            <v>1.5137</v>
          </cell>
          <cell r="F1380">
            <v>1.51</v>
          </cell>
        </row>
        <row r="1381">
          <cell r="A1381" t="str">
            <v>001.17.10220</v>
          </cell>
          <cell r="B1381" t="str">
            <v>Fornecimento e instalação de terminal de pressão seção 16.00 mm2 reforçado para condutor</v>
          </cell>
          <cell r="C1381" t="str">
            <v>UN</v>
          </cell>
          <cell r="D1381">
            <v>1</v>
          </cell>
          <cell r="E1381">
            <v>2.3953000000000002</v>
          </cell>
          <cell r="F1381">
            <v>2.39</v>
          </cell>
        </row>
        <row r="1382">
          <cell r="A1382" t="str">
            <v>001.17.10240</v>
          </cell>
          <cell r="B1382" t="str">
            <v>Fornecimento e instalação de terminal de pressão seção 25.00 mm2 reforçado para condutor</v>
          </cell>
          <cell r="C1382" t="str">
            <v>UN</v>
          </cell>
          <cell r="D1382">
            <v>1</v>
          </cell>
          <cell r="E1382">
            <v>3.2073999999999998</v>
          </cell>
          <cell r="F1382">
            <v>3.2</v>
          </cell>
        </row>
        <row r="1383">
          <cell r="A1383" t="str">
            <v>001.17.10260</v>
          </cell>
          <cell r="B1383" t="str">
            <v>Fornecimento e instalação de terminal de pressão seção 35.00 mm2 reforçado para condutor</v>
          </cell>
          <cell r="C1383" t="str">
            <v>UN</v>
          </cell>
          <cell r="D1383">
            <v>1</v>
          </cell>
          <cell r="E1383">
            <v>3.6192000000000002</v>
          </cell>
          <cell r="F1383">
            <v>3.61</v>
          </cell>
        </row>
        <row r="1384">
          <cell r="A1384" t="str">
            <v>001.17.10280</v>
          </cell>
          <cell r="B1384" t="str">
            <v>Fornecimento e instalação de terminal de pressão seção 50.00 mm2 reforçado para condutor</v>
          </cell>
          <cell r="C1384" t="str">
            <v>UN</v>
          </cell>
          <cell r="D1384">
            <v>1</v>
          </cell>
          <cell r="E1384">
            <v>4.9111000000000002</v>
          </cell>
          <cell r="F1384">
            <v>4.91</v>
          </cell>
        </row>
        <row r="1385">
          <cell r="A1385" t="str">
            <v>001.17.10300</v>
          </cell>
          <cell r="B1385" t="str">
            <v>Fornecimento e instalação de terminal de pressão seção 70.00 mm2 reforçado para condutor</v>
          </cell>
          <cell r="C1385" t="str">
            <v>UN</v>
          </cell>
          <cell r="D1385">
            <v>1</v>
          </cell>
          <cell r="E1385">
            <v>5.8529</v>
          </cell>
          <cell r="F1385">
            <v>5.85</v>
          </cell>
        </row>
        <row r="1386">
          <cell r="A1386" t="str">
            <v>001.17.10320</v>
          </cell>
          <cell r="B1386" t="str">
            <v>Fornecimento e instalação de terminal de pressão seção 95.00 mm2 reforçado para condutor</v>
          </cell>
          <cell r="C1386" t="str">
            <v>UN</v>
          </cell>
          <cell r="D1386">
            <v>1</v>
          </cell>
          <cell r="E1386">
            <v>5.5845000000000002</v>
          </cell>
          <cell r="F1386">
            <v>5.58</v>
          </cell>
        </row>
        <row r="1387">
          <cell r="A1387" t="str">
            <v>001.17.10340</v>
          </cell>
          <cell r="B1387" t="str">
            <v>Fornecimento e instalação de terminal de pressão seção 120.00 mm2 reforçado para condutor</v>
          </cell>
          <cell r="C1387" t="str">
            <v>UN</v>
          </cell>
          <cell r="D1387">
            <v>1</v>
          </cell>
          <cell r="E1387">
            <v>6.3064</v>
          </cell>
          <cell r="F1387">
            <v>6.3</v>
          </cell>
        </row>
        <row r="1388">
          <cell r="A1388" t="str">
            <v>001.17.10360</v>
          </cell>
          <cell r="B1388" t="str">
            <v>Fornecimento e instalação de terminal de pressão seção 150.00 mm2 reforçado para condutor</v>
          </cell>
          <cell r="C1388" t="str">
            <v>UN</v>
          </cell>
          <cell r="D1388">
            <v>1</v>
          </cell>
          <cell r="E1388">
            <v>7.4683999999999999</v>
          </cell>
          <cell r="F1388">
            <v>7.46</v>
          </cell>
        </row>
        <row r="1389">
          <cell r="A1389" t="str">
            <v>001.17.10380</v>
          </cell>
          <cell r="B1389" t="str">
            <v>Fornecimento e instalação de terminal de pressão seção 185.00 mm2 reforçado para condutor</v>
          </cell>
          <cell r="C1389" t="str">
            <v>UN</v>
          </cell>
          <cell r="D1389">
            <v>1</v>
          </cell>
          <cell r="E1389">
            <v>10.722099999999999</v>
          </cell>
          <cell r="F1389">
            <v>10.72</v>
          </cell>
        </row>
        <row r="1390">
          <cell r="A1390" t="str">
            <v>001.17.10400</v>
          </cell>
          <cell r="B1390" t="str">
            <v>Fornecimento e instalação de terminal de pressão seção 240 mm2 reforçado para condutor</v>
          </cell>
          <cell r="C1390" t="str">
            <v>UN</v>
          </cell>
          <cell r="D1390">
            <v>1</v>
          </cell>
          <cell r="E1390">
            <v>13.0556</v>
          </cell>
          <cell r="F1390">
            <v>13.05</v>
          </cell>
        </row>
        <row r="1391">
          <cell r="A1391" t="str">
            <v>001.17.10420</v>
          </cell>
          <cell r="B1391" t="str">
            <v>Fornecimento e instalação de terminal de pressão seção 6.00 mm2 simples para condutor</v>
          </cell>
          <cell r="C1391" t="str">
            <v>UN</v>
          </cell>
          <cell r="D1391">
            <v>1</v>
          </cell>
          <cell r="E1391">
            <v>1.3237000000000001</v>
          </cell>
          <cell r="F1391">
            <v>1.32</v>
          </cell>
        </row>
        <row r="1392">
          <cell r="A1392" t="str">
            <v>001.17.10440</v>
          </cell>
          <cell r="B1392" t="str">
            <v>Fornecimento e instalação de terminal de pressão seção 10.00 mm2 simples para condutor</v>
          </cell>
          <cell r="C1392" t="str">
            <v>UN</v>
          </cell>
          <cell r="D1392">
            <v>1</v>
          </cell>
          <cell r="E1392">
            <v>1.7937000000000001</v>
          </cell>
          <cell r="F1392">
            <v>1.79</v>
          </cell>
        </row>
        <row r="1393">
          <cell r="A1393" t="str">
            <v>001.17.10460</v>
          </cell>
          <cell r="B1393" t="str">
            <v>Fornecimento e instalação de terminal de pressão seção 16.00 mm2 simples para condutor seção</v>
          </cell>
          <cell r="C1393" t="str">
            <v>UN</v>
          </cell>
          <cell r="D1393">
            <v>1</v>
          </cell>
          <cell r="E1393">
            <v>2.3353000000000002</v>
          </cell>
          <cell r="F1393">
            <v>2.33</v>
          </cell>
        </row>
        <row r="1394">
          <cell r="A1394" t="str">
            <v>001.17.10480</v>
          </cell>
          <cell r="B1394" t="str">
            <v>Fornecimento e instalação de terminal de pressão seção 25.00 mm2 simples para condutor</v>
          </cell>
          <cell r="C1394" t="str">
            <v>UN</v>
          </cell>
          <cell r="D1394">
            <v>1</v>
          </cell>
          <cell r="E1394">
            <v>2.9773999999999998</v>
          </cell>
          <cell r="F1394">
            <v>2.97</v>
          </cell>
        </row>
        <row r="1395">
          <cell r="A1395" t="str">
            <v>001.17.10500</v>
          </cell>
          <cell r="B1395" t="str">
            <v>Fornecimento e instalação de terminal de pressão seção 35.00 mm2 simples para condutor</v>
          </cell>
          <cell r="C1395" t="str">
            <v>UN</v>
          </cell>
          <cell r="D1395">
            <v>1</v>
          </cell>
          <cell r="E1395">
            <v>3.5091999999999999</v>
          </cell>
          <cell r="F1395">
            <v>3.5</v>
          </cell>
        </row>
        <row r="1396">
          <cell r="A1396" t="str">
            <v>001.17.10520</v>
          </cell>
          <cell r="B1396" t="str">
            <v>Fornecimento e instalação de terminal de pressão seção 50 mm2 simples para condutor</v>
          </cell>
          <cell r="C1396" t="str">
            <v>UN</v>
          </cell>
          <cell r="D1396">
            <v>1</v>
          </cell>
          <cell r="E1396">
            <v>4.2610999999999999</v>
          </cell>
          <cell r="F1396">
            <v>4.26</v>
          </cell>
        </row>
        <row r="1397">
          <cell r="A1397" t="str">
            <v>001.17.10540</v>
          </cell>
          <cell r="B1397" t="str">
            <v>Fornecimento e instalação de terminal de pressão seção 70.00 mm2 simples para condutor</v>
          </cell>
          <cell r="C1397" t="str">
            <v>UN</v>
          </cell>
          <cell r="D1397">
            <v>1</v>
          </cell>
          <cell r="E1397">
            <v>4.8929</v>
          </cell>
          <cell r="F1397">
            <v>4.8899999999999997</v>
          </cell>
        </row>
        <row r="1398">
          <cell r="A1398" t="str">
            <v>001.17.10560</v>
          </cell>
          <cell r="B1398" t="str">
            <v>Fornecimento e instalação de terminal de pressão seção 95.00 mm2 simples para condutor</v>
          </cell>
          <cell r="C1398" t="str">
            <v>UN</v>
          </cell>
          <cell r="D1398">
            <v>1</v>
          </cell>
          <cell r="E1398">
            <v>6.4145000000000003</v>
          </cell>
          <cell r="F1398">
            <v>6.41</v>
          </cell>
        </row>
        <row r="1399">
          <cell r="A1399" t="str">
            <v>001.17.10580</v>
          </cell>
          <cell r="B1399" t="str">
            <v>Fornecimento e instalação de terminal de pressão seção 120.00 mm2 simples para condutor</v>
          </cell>
          <cell r="C1399" t="str">
            <v>UN</v>
          </cell>
          <cell r="D1399">
            <v>1</v>
          </cell>
          <cell r="E1399">
            <v>7.7363999999999997</v>
          </cell>
          <cell r="F1399">
            <v>7.73</v>
          </cell>
        </row>
        <row r="1400">
          <cell r="A1400" t="str">
            <v>001.17.10600</v>
          </cell>
          <cell r="B1400" t="str">
            <v>Fornecimento e instalação de terminal de pressão seção 150.00 mm2 simples para condutor</v>
          </cell>
          <cell r="C1400" t="str">
            <v>UN</v>
          </cell>
          <cell r="D1400">
            <v>1</v>
          </cell>
          <cell r="E1400">
            <v>8.3084000000000007</v>
          </cell>
          <cell r="F1400">
            <v>8.3000000000000007</v>
          </cell>
        </row>
        <row r="1401">
          <cell r="A1401" t="str">
            <v>001.17.10620</v>
          </cell>
          <cell r="B1401" t="str">
            <v>Fornecimento e instalação de terminal de pressão seção 185.00 mm2 simples para condutor</v>
          </cell>
          <cell r="C1401" t="str">
            <v>UN</v>
          </cell>
          <cell r="D1401">
            <v>1</v>
          </cell>
          <cell r="E1401">
            <v>10.412100000000001</v>
          </cell>
          <cell r="F1401">
            <v>10.41</v>
          </cell>
        </row>
        <row r="1402">
          <cell r="A1402" t="str">
            <v>001.17.10640</v>
          </cell>
          <cell r="B1402" t="str">
            <v>Fornecimento e instalação de terminal de pressão seção 240.00 mm2 simples para condutor</v>
          </cell>
          <cell r="C1402" t="str">
            <v>UN</v>
          </cell>
          <cell r="D1402">
            <v>1</v>
          </cell>
          <cell r="E1402">
            <v>12.025600000000001</v>
          </cell>
          <cell r="F1402">
            <v>12.02</v>
          </cell>
        </row>
        <row r="1403">
          <cell r="A1403" t="str">
            <v>001.17.10660</v>
          </cell>
          <cell r="B1403" t="str">
            <v>Fornecimento e instalação de conector split bolt para condutor seção 6.00 mm2</v>
          </cell>
          <cell r="C1403" t="str">
            <v>UN</v>
          </cell>
          <cell r="D1403">
            <v>1</v>
          </cell>
          <cell r="E1403">
            <v>1.7837000000000001</v>
          </cell>
          <cell r="F1403">
            <v>1.78</v>
          </cell>
        </row>
        <row r="1404">
          <cell r="A1404" t="str">
            <v>001.17.10680</v>
          </cell>
          <cell r="B1404" t="str">
            <v>Fornecimento e instalação de conector split bolt para condutor  seção 10.00 mm2</v>
          </cell>
          <cell r="C1404" t="str">
            <v>UN</v>
          </cell>
          <cell r="D1404">
            <v>1</v>
          </cell>
          <cell r="E1404">
            <v>1.7837000000000001</v>
          </cell>
          <cell r="F1404">
            <v>1.78</v>
          </cell>
        </row>
        <row r="1405">
          <cell r="A1405" t="str">
            <v>001.17.10700</v>
          </cell>
          <cell r="B1405" t="str">
            <v>Fornecimento e instalação de conector split bolt para condutor  seção 16.00 mm2</v>
          </cell>
          <cell r="C1405" t="str">
            <v>UN</v>
          </cell>
          <cell r="D1405">
            <v>1</v>
          </cell>
          <cell r="E1405">
            <v>2.5952999999999999</v>
          </cell>
          <cell r="F1405">
            <v>2.59</v>
          </cell>
        </row>
        <row r="1406">
          <cell r="A1406" t="str">
            <v>001.17.10720</v>
          </cell>
          <cell r="B1406" t="str">
            <v>Fornecimento e instalação de conector split bolt para condutor  seção 25.00 mm2</v>
          </cell>
          <cell r="C1406" t="str">
            <v>UN</v>
          </cell>
          <cell r="D1406">
            <v>1</v>
          </cell>
          <cell r="E1406">
            <v>3.3473999999999999</v>
          </cell>
          <cell r="F1406">
            <v>3.34</v>
          </cell>
        </row>
        <row r="1407">
          <cell r="A1407" t="str">
            <v>001.17.10740</v>
          </cell>
          <cell r="B1407" t="str">
            <v>Fornecimento e instalação de conector split bolt para condutor  seção 35.00 mm2</v>
          </cell>
          <cell r="C1407" t="str">
            <v>UN</v>
          </cell>
          <cell r="D1407">
            <v>1</v>
          </cell>
          <cell r="E1407">
            <v>3.9291999999999998</v>
          </cell>
          <cell r="F1407">
            <v>3.92</v>
          </cell>
        </row>
        <row r="1408">
          <cell r="A1408" t="str">
            <v>001.17.10760</v>
          </cell>
          <cell r="B1408" t="str">
            <v>Fornecimento e instalação de conector split bolt para condutor  seção 50.00 mm2</v>
          </cell>
          <cell r="C1408" t="str">
            <v>UN</v>
          </cell>
          <cell r="D1408">
            <v>1</v>
          </cell>
          <cell r="E1408">
            <v>4.7411000000000003</v>
          </cell>
          <cell r="F1408">
            <v>4.74</v>
          </cell>
        </row>
        <row r="1409">
          <cell r="A1409" t="str">
            <v>001.17.10780</v>
          </cell>
          <cell r="B1409" t="str">
            <v>Fornecimento e instalação de conector split bolt para condutor  seção 70.00 mm2</v>
          </cell>
          <cell r="C1409" t="str">
            <v>UN</v>
          </cell>
          <cell r="D1409">
            <v>1</v>
          </cell>
          <cell r="E1409">
            <v>5.8829000000000002</v>
          </cell>
          <cell r="F1409">
            <v>5.88</v>
          </cell>
        </row>
        <row r="1410">
          <cell r="A1410" t="str">
            <v>001.17.10800</v>
          </cell>
          <cell r="B1410" t="str">
            <v>Fornecimento e instalação de conector split bolt para condutor  seção 95.00 mm2</v>
          </cell>
          <cell r="C1410" t="str">
            <v>UN</v>
          </cell>
          <cell r="D1410">
            <v>1</v>
          </cell>
          <cell r="E1410">
            <v>7.5845000000000002</v>
          </cell>
          <cell r="F1410">
            <v>7.58</v>
          </cell>
        </row>
        <row r="1411">
          <cell r="A1411" t="str">
            <v>001.17.10820</v>
          </cell>
          <cell r="B1411" t="str">
            <v>Fornecimento e instalação de conector split bolt para condutor  seção 120.00 mm2</v>
          </cell>
          <cell r="C1411" t="str">
            <v>UN</v>
          </cell>
          <cell r="D1411">
            <v>1</v>
          </cell>
          <cell r="E1411">
            <v>8.2864000000000004</v>
          </cell>
          <cell r="F1411">
            <v>8.2799999999999994</v>
          </cell>
        </row>
        <row r="1412">
          <cell r="A1412" t="str">
            <v>001.17.10840</v>
          </cell>
          <cell r="B1412" t="str">
            <v>Fornecimento e instalação de conector split bolt para condutor  seção 150.00 mm2</v>
          </cell>
          <cell r="C1412" t="str">
            <v>UN</v>
          </cell>
          <cell r="D1412">
            <v>1</v>
          </cell>
          <cell r="E1412">
            <v>9.2883999999999993</v>
          </cell>
          <cell r="F1412">
            <v>9.2799999999999994</v>
          </cell>
        </row>
        <row r="1413">
          <cell r="A1413" t="str">
            <v>001.17.10860</v>
          </cell>
          <cell r="B1413" t="str">
            <v>Fornecimento e instalação de conector split bolt para condutor  seção 185.00 mm2</v>
          </cell>
          <cell r="C1413" t="str">
            <v>UN</v>
          </cell>
          <cell r="D1413">
            <v>1</v>
          </cell>
          <cell r="E1413">
            <v>12.3421</v>
          </cell>
          <cell r="F1413">
            <v>12.34</v>
          </cell>
        </row>
        <row r="1414">
          <cell r="A1414" t="str">
            <v>001.17.10880</v>
          </cell>
          <cell r="B1414" t="str">
            <v>Fornecimento e instalação de conector split bolt para condutor  seção 240.00 mm2</v>
          </cell>
          <cell r="C1414" t="str">
            <v>UN</v>
          </cell>
          <cell r="D1414">
            <v>1</v>
          </cell>
          <cell r="E1414">
            <v>15.4556</v>
          </cell>
          <cell r="F1414">
            <v>15.45</v>
          </cell>
        </row>
        <row r="1415">
          <cell r="A1415" t="str">
            <v>001.17.10900</v>
          </cell>
          <cell r="B1415" t="str">
            <v>Fornecimento e instalação de prensa-fio com 03 parafusos</v>
          </cell>
          <cell r="C1415" t="str">
            <v>UN</v>
          </cell>
          <cell r="D1415">
            <v>1</v>
          </cell>
          <cell r="E1415">
            <v>29.165600000000001</v>
          </cell>
          <cell r="F1415">
            <v>29.16</v>
          </cell>
        </row>
        <row r="1416">
          <cell r="A1416" t="str">
            <v>001.17.10920</v>
          </cell>
          <cell r="B1416" t="str">
            <v>Fornecimento e instalação de conector tipo anel, forquilha ou pino p/fio de 2.50  mm, co termina pré-isolado</v>
          </cell>
          <cell r="C1416" t="str">
            <v>UN</v>
          </cell>
          <cell r="D1416">
            <v>1</v>
          </cell>
          <cell r="E1416">
            <v>1.4806999999999999</v>
          </cell>
          <cell r="F1416">
            <v>1.48</v>
          </cell>
        </row>
        <row r="1417">
          <cell r="A1417" t="str">
            <v>001.17.10940</v>
          </cell>
          <cell r="B1417" t="str">
            <v>Fornecimento e instalação de conector terra tipo out-1066</v>
          </cell>
          <cell r="C1417" t="str">
            <v>UN</v>
          </cell>
          <cell r="D1417">
            <v>1</v>
          </cell>
          <cell r="E1417">
            <v>2.5236999999999998</v>
          </cell>
          <cell r="F1417">
            <v>2.52</v>
          </cell>
        </row>
        <row r="1418">
          <cell r="A1418" t="str">
            <v>001.17.10960</v>
          </cell>
          <cell r="B1418" t="str">
            <v>Fornecimento e instalação de conector cunha principal p/cabo al nº 4 awg, derivação al-4 awg</v>
          </cell>
          <cell r="C1418" t="str">
            <v>UN</v>
          </cell>
          <cell r="D1418">
            <v>1</v>
          </cell>
          <cell r="E1418">
            <v>9.8474000000000004</v>
          </cell>
          <cell r="F1418">
            <v>9.84</v>
          </cell>
        </row>
        <row r="1419">
          <cell r="A1419" t="str">
            <v>001.17.10980</v>
          </cell>
          <cell r="B1419" t="str">
            <v>Fornecimento e instalação de conector derivação cunha tipo estribo normal p/cabo de al nº 2awg</v>
          </cell>
          <cell r="C1419" t="str">
            <v>UN</v>
          </cell>
          <cell r="D1419">
            <v>1</v>
          </cell>
          <cell r="E1419">
            <v>11.737399999999999</v>
          </cell>
          <cell r="F1419">
            <v>11.73</v>
          </cell>
        </row>
        <row r="1420">
          <cell r="A1420" t="str">
            <v>001.17.11000</v>
          </cell>
          <cell r="B1420" t="str">
            <v>Fornecimento e instalação de conector derivação a pressão tipo estribo p/cabo ca e caa nº 2awg</v>
          </cell>
          <cell r="C1420" t="str">
            <v>UN</v>
          </cell>
          <cell r="D1420">
            <v>1</v>
          </cell>
          <cell r="E1420">
            <v>9.8474000000000004</v>
          </cell>
          <cell r="F1420">
            <v>9.84</v>
          </cell>
        </row>
        <row r="1421">
          <cell r="A1421" t="str">
            <v>001.17.11020</v>
          </cell>
          <cell r="B1421" t="str">
            <v>Forneciemnto e instalação de conector derivação p/linha viva</v>
          </cell>
          <cell r="C1421" t="str">
            <v>UN</v>
          </cell>
          <cell r="D1421">
            <v>1</v>
          </cell>
          <cell r="E1421">
            <v>10.9474</v>
          </cell>
          <cell r="F1421">
            <v>10.94</v>
          </cell>
        </row>
        <row r="1422">
          <cell r="A1422" t="str">
            <v>001.17.11040</v>
          </cell>
          <cell r="B1422" t="str">
            <v>Fornecimento e instalação de conector de terra tipo cabo-haste</v>
          </cell>
          <cell r="C1422" t="str">
            <v>UN</v>
          </cell>
          <cell r="D1422">
            <v>1</v>
          </cell>
          <cell r="E1422">
            <v>4.7473999999999998</v>
          </cell>
          <cell r="F1422">
            <v>4.74</v>
          </cell>
        </row>
        <row r="1423">
          <cell r="A1423" t="str">
            <v>001.17.11060</v>
          </cell>
          <cell r="B1423" t="str">
            <v>Fornecimento e instalação de cinta de aço galvanizado com parafoso seção 65.00mm</v>
          </cell>
          <cell r="C1423" t="str">
            <v>UN</v>
          </cell>
          <cell r="D1423">
            <v>1</v>
          </cell>
          <cell r="E1423">
            <v>6.0473999999999997</v>
          </cell>
          <cell r="F1423">
            <v>6.04</v>
          </cell>
        </row>
        <row r="1424">
          <cell r="A1424" t="str">
            <v>001.17.11080</v>
          </cell>
          <cell r="B1424" t="str">
            <v>Fornecimento e instalação de cinta de aço galvanizado com parafoso seção 110.00mm</v>
          </cell>
          <cell r="C1424" t="str">
            <v>UN</v>
          </cell>
          <cell r="D1424">
            <v>1</v>
          </cell>
          <cell r="E1424">
            <v>6.3474000000000004</v>
          </cell>
          <cell r="F1424">
            <v>6.34</v>
          </cell>
        </row>
        <row r="1425">
          <cell r="A1425" t="str">
            <v>001.17.11100</v>
          </cell>
          <cell r="B1425" t="str">
            <v>Fornecimento e instalação de cinta de aço galvanizado com parafoso seção 140.00mm</v>
          </cell>
          <cell r="C1425" t="str">
            <v>UN</v>
          </cell>
          <cell r="D1425">
            <v>1</v>
          </cell>
          <cell r="E1425">
            <v>7.0591999999999997</v>
          </cell>
          <cell r="F1425">
            <v>7.05</v>
          </cell>
        </row>
        <row r="1426">
          <cell r="A1426" t="str">
            <v>001.17.11120</v>
          </cell>
          <cell r="B1426" t="str">
            <v>Fornecimento e instalação de cinta de aço galvanizado com parafoso seção 150.00mm</v>
          </cell>
          <cell r="C1426" t="str">
            <v>UN</v>
          </cell>
          <cell r="D1426">
            <v>1</v>
          </cell>
          <cell r="E1426">
            <v>7.0591999999999997</v>
          </cell>
          <cell r="F1426">
            <v>7.05</v>
          </cell>
        </row>
        <row r="1427">
          <cell r="A1427" t="str">
            <v>001.17.11140</v>
          </cell>
          <cell r="B1427" t="str">
            <v>Fornecimento e instalação de cinta de aço galvanizado com parafoso seção 160.00mm</v>
          </cell>
          <cell r="C1427" t="str">
            <v>UN</v>
          </cell>
          <cell r="D1427">
            <v>1</v>
          </cell>
          <cell r="E1427">
            <v>15.071099999999999</v>
          </cell>
          <cell r="F1427">
            <v>15.07</v>
          </cell>
        </row>
        <row r="1428">
          <cell r="A1428" t="str">
            <v>001.17.11160</v>
          </cell>
          <cell r="B1428" t="str">
            <v>Fornecimento e instalação de cinta de aço galvanizado com parafoso seção 170.00mm</v>
          </cell>
          <cell r="C1428" t="str">
            <v>UN</v>
          </cell>
          <cell r="D1428">
            <v>1</v>
          </cell>
          <cell r="E1428">
            <v>15.071099999999999</v>
          </cell>
          <cell r="F1428">
            <v>15.07</v>
          </cell>
        </row>
        <row r="1429">
          <cell r="A1429" t="str">
            <v>001.17.11180</v>
          </cell>
          <cell r="B1429" t="str">
            <v>Fornecimento e instalação de cinta de aço galvanizado com parafoso seção 180.00mm</v>
          </cell>
          <cell r="C1429" t="str">
            <v>UN</v>
          </cell>
          <cell r="D1429">
            <v>1</v>
          </cell>
          <cell r="E1429">
            <v>16.082899999999999</v>
          </cell>
          <cell r="F1429">
            <v>16.079999999999998</v>
          </cell>
        </row>
        <row r="1430">
          <cell r="A1430" t="str">
            <v>001.17.11200</v>
          </cell>
          <cell r="B1430" t="str">
            <v>Fornecimento e instalação de cinta de aço galvanizado com parafoso seção 190.00mm</v>
          </cell>
          <cell r="C1430" t="str">
            <v>UN</v>
          </cell>
          <cell r="D1430">
            <v>1</v>
          </cell>
          <cell r="E1430">
            <v>16.582899999999999</v>
          </cell>
          <cell r="F1430">
            <v>16.579999999999998</v>
          </cell>
        </row>
        <row r="1431">
          <cell r="A1431" t="str">
            <v>001.17.11220</v>
          </cell>
          <cell r="B1431" t="str">
            <v>Fornecimento e instalação de cinta de aço galvanizado com parafoso seção 200.00mm</v>
          </cell>
          <cell r="C1431" t="str">
            <v>UN</v>
          </cell>
          <cell r="D1431">
            <v>1</v>
          </cell>
          <cell r="E1431">
            <v>17.0945</v>
          </cell>
          <cell r="F1431">
            <v>17.09</v>
          </cell>
        </row>
        <row r="1432">
          <cell r="A1432" t="str">
            <v>001.17.11240</v>
          </cell>
          <cell r="B1432" t="str">
            <v>Fornecimento e instalação de cinta de aço galvanizado com parafoso seção 210.00mm</v>
          </cell>
          <cell r="C1432" t="str">
            <v>UN</v>
          </cell>
          <cell r="D1432">
            <v>1</v>
          </cell>
          <cell r="E1432">
            <v>18.0945</v>
          </cell>
          <cell r="F1432">
            <v>18.09</v>
          </cell>
        </row>
        <row r="1433">
          <cell r="A1433" t="str">
            <v>001.17.11260</v>
          </cell>
          <cell r="B1433" t="str">
            <v>Fornecimento e instalação de cinta de aço galvanizado com parafoso seção 220.00mm</v>
          </cell>
          <cell r="C1433" t="str">
            <v>UN</v>
          </cell>
          <cell r="D1433">
            <v>1</v>
          </cell>
          <cell r="E1433">
            <v>19.006399999999999</v>
          </cell>
          <cell r="F1433">
            <v>19</v>
          </cell>
        </row>
        <row r="1434">
          <cell r="A1434" t="str">
            <v>001.17.11280</v>
          </cell>
          <cell r="B1434" t="str">
            <v>Fornecimento e instalação de cinta de aço galvanizado com parafoso seção 230.00mm</v>
          </cell>
          <cell r="C1434" t="str">
            <v>UN</v>
          </cell>
          <cell r="D1434">
            <v>1</v>
          </cell>
          <cell r="E1434">
            <v>19.406400000000001</v>
          </cell>
          <cell r="F1434">
            <v>19.399999999999999</v>
          </cell>
        </row>
        <row r="1435">
          <cell r="A1435" t="str">
            <v>001.17.11300</v>
          </cell>
          <cell r="B1435" t="str">
            <v>Fornecimento e instalação de cinta de aço galvanizado com parafoso seção 240.00mm</v>
          </cell>
          <cell r="C1435" t="str">
            <v>UN</v>
          </cell>
          <cell r="D1435">
            <v>1</v>
          </cell>
          <cell r="E1435">
            <v>20.118400000000001</v>
          </cell>
          <cell r="F1435">
            <v>20.11</v>
          </cell>
        </row>
        <row r="1436">
          <cell r="A1436" t="str">
            <v>001.17.11320</v>
          </cell>
          <cell r="B1436" t="str">
            <v>Fornecimento e instalação de cinta de aço galvanizado com parafoso seção 250.00mm</v>
          </cell>
          <cell r="C1436" t="str">
            <v>UN</v>
          </cell>
          <cell r="D1436">
            <v>1</v>
          </cell>
          <cell r="E1436">
            <v>20.118400000000001</v>
          </cell>
          <cell r="F1436">
            <v>20.11</v>
          </cell>
        </row>
        <row r="1437">
          <cell r="A1437" t="str">
            <v>001.17.11340</v>
          </cell>
          <cell r="B1437" t="str">
            <v>Fornecimento e instalação de cinta de aço galvanizado com parafoso seção 260.00mm</v>
          </cell>
          <cell r="C1437" t="str">
            <v>UN</v>
          </cell>
          <cell r="D1437">
            <v>1</v>
          </cell>
          <cell r="E1437">
            <v>21.630299999999998</v>
          </cell>
          <cell r="F1437">
            <v>21.63</v>
          </cell>
        </row>
        <row r="1438">
          <cell r="A1438" t="str">
            <v>001.17.11360</v>
          </cell>
          <cell r="B1438" t="str">
            <v>Fornecimento e instalação de cinta de aço galvanizado com parafoso seção 270.00mm</v>
          </cell>
          <cell r="C1438" t="str">
            <v>UN</v>
          </cell>
          <cell r="D1438">
            <v>1</v>
          </cell>
          <cell r="E1438">
            <v>21.630299999999998</v>
          </cell>
          <cell r="F1438">
            <v>21.63</v>
          </cell>
        </row>
        <row r="1439">
          <cell r="A1439" t="str">
            <v>001.17.11380</v>
          </cell>
          <cell r="B1439" t="str">
            <v>Fornecimento e instalação de cinta de aço galvanizado com parafoso seção 280.00mm</v>
          </cell>
          <cell r="C1439" t="str">
            <v>UN</v>
          </cell>
          <cell r="D1439">
            <v>1</v>
          </cell>
          <cell r="E1439">
            <v>23.142099999999999</v>
          </cell>
          <cell r="F1439">
            <v>23.14</v>
          </cell>
        </row>
        <row r="1440">
          <cell r="A1440" t="str">
            <v>001.17.11400</v>
          </cell>
          <cell r="B1440" t="str">
            <v>Fornecimento e instalação de cinta de aço galvanizado com parafoso seção 290.00mm</v>
          </cell>
          <cell r="C1440" t="str">
            <v>UN</v>
          </cell>
          <cell r="D1440">
            <v>1</v>
          </cell>
          <cell r="E1440">
            <v>23.142099999999999</v>
          </cell>
          <cell r="F1440">
            <v>23.14</v>
          </cell>
        </row>
        <row r="1441">
          <cell r="A1441" t="str">
            <v>001.17.11420</v>
          </cell>
          <cell r="B1441" t="str">
            <v>Fornecimento e instalação de sela p/ cruzeta</v>
          </cell>
          <cell r="C1441" t="str">
            <v>UN</v>
          </cell>
          <cell r="D1441">
            <v>1</v>
          </cell>
          <cell r="E1441">
            <v>7.3273999999999999</v>
          </cell>
          <cell r="F1441">
            <v>7.32</v>
          </cell>
        </row>
        <row r="1442">
          <cell r="A1442" t="str">
            <v>001.17.11440</v>
          </cell>
          <cell r="B1442" t="str">
            <v>Fornecimento e instalação de porca quadrada para parafuso diâmetro 16.00mm</v>
          </cell>
          <cell r="C1442" t="str">
            <v>UN</v>
          </cell>
          <cell r="D1442">
            <v>1</v>
          </cell>
          <cell r="E1442">
            <v>1.2237</v>
          </cell>
          <cell r="F1442">
            <v>1.22</v>
          </cell>
        </row>
        <row r="1443">
          <cell r="A1443" t="str">
            <v>001.17.11460</v>
          </cell>
          <cell r="B1443" t="str">
            <v>Fornecimento e instalação de luva de ferro galvanizado  1/2"</v>
          </cell>
          <cell r="C1443" t="str">
            <v>UN</v>
          </cell>
          <cell r="D1443">
            <v>1</v>
          </cell>
          <cell r="E1443">
            <v>1.1006</v>
          </cell>
          <cell r="F1443">
            <v>1.1000000000000001</v>
          </cell>
        </row>
        <row r="1444">
          <cell r="A1444" t="str">
            <v>001.17.11480</v>
          </cell>
          <cell r="B1444" t="str">
            <v>Fornecimento e instalação de luva de ferro galvanizado  3/4"</v>
          </cell>
          <cell r="C1444" t="str">
            <v>UN</v>
          </cell>
          <cell r="D1444">
            <v>1</v>
          </cell>
          <cell r="E1444">
            <v>1.3318000000000001</v>
          </cell>
          <cell r="F1444">
            <v>1.33</v>
          </cell>
        </row>
        <row r="1445">
          <cell r="A1445" t="str">
            <v>001.17.11500</v>
          </cell>
          <cell r="B1445" t="str">
            <v>Fornecimento e instalação de luva de ferro galvanizado  1"</v>
          </cell>
          <cell r="C1445" t="str">
            <v>UN</v>
          </cell>
          <cell r="D1445">
            <v>1</v>
          </cell>
          <cell r="E1445">
            <v>2.4237000000000002</v>
          </cell>
          <cell r="F1445">
            <v>2.42</v>
          </cell>
        </row>
        <row r="1446">
          <cell r="A1446" t="str">
            <v>001.17.11520</v>
          </cell>
          <cell r="B1446" t="str">
            <v>Fornecimento e instalação de luva de ferro galvanizado  1 1/4"</v>
          </cell>
          <cell r="C1446" t="str">
            <v>UN</v>
          </cell>
          <cell r="D1446">
            <v>1</v>
          </cell>
          <cell r="E1446">
            <v>2.5436999999999999</v>
          </cell>
          <cell r="F1446">
            <v>2.54</v>
          </cell>
        </row>
        <row r="1447">
          <cell r="A1447" t="str">
            <v>001.17.11540</v>
          </cell>
          <cell r="B1447" t="str">
            <v>Fornecimento e instalação de luva de ferro galvanizado  1 1/2</v>
          </cell>
          <cell r="C1447" t="str">
            <v>UN</v>
          </cell>
          <cell r="D1447">
            <v>1</v>
          </cell>
          <cell r="E1447">
            <v>3.1753</v>
          </cell>
          <cell r="F1447">
            <v>3.17</v>
          </cell>
        </row>
        <row r="1448">
          <cell r="A1448" t="str">
            <v>001.17.11560</v>
          </cell>
          <cell r="B1448" t="str">
            <v>Fornecimento e instalação de luva de ferro galvanizado  2"</v>
          </cell>
          <cell r="C1448" t="str">
            <v>UN</v>
          </cell>
          <cell r="D1448">
            <v>1</v>
          </cell>
          <cell r="E1448">
            <v>4.1574</v>
          </cell>
          <cell r="F1448">
            <v>4.1500000000000004</v>
          </cell>
        </row>
        <row r="1449">
          <cell r="A1449" t="str">
            <v>001.17.11580</v>
          </cell>
          <cell r="B1449" t="str">
            <v>Fornecimento e instalação de luva de ferro galvanizado  2 1/2"</v>
          </cell>
          <cell r="C1449" t="str">
            <v>UN</v>
          </cell>
          <cell r="D1449">
            <v>1</v>
          </cell>
          <cell r="E1449">
            <v>7.9511000000000003</v>
          </cell>
          <cell r="F1449">
            <v>7.95</v>
          </cell>
        </row>
        <row r="1450">
          <cell r="A1450" t="str">
            <v>001.17.11600</v>
          </cell>
          <cell r="B1450" t="str">
            <v>Fornecimento e instalação de luva de ferro galvanizado  3"</v>
          </cell>
          <cell r="C1450" t="str">
            <v>UN</v>
          </cell>
          <cell r="D1450">
            <v>1</v>
          </cell>
          <cell r="E1450">
            <v>9.1328999999999994</v>
          </cell>
          <cell r="F1450">
            <v>9.1300000000000008</v>
          </cell>
        </row>
        <row r="1451">
          <cell r="A1451" t="str">
            <v>001.17.11620</v>
          </cell>
          <cell r="B1451" t="str">
            <v>Fornecimento e instalação de luva de ferro galvanizado  4"</v>
          </cell>
          <cell r="C1451" t="str">
            <v>UN</v>
          </cell>
          <cell r="D1451">
            <v>1</v>
          </cell>
          <cell r="E1451">
            <v>11.984500000000001</v>
          </cell>
          <cell r="F1451">
            <v>11.98</v>
          </cell>
        </row>
        <row r="1452">
          <cell r="A1452" t="str">
            <v>001.17.11640</v>
          </cell>
          <cell r="B1452" t="str">
            <v>Forneciemnto e instalação de poste circular de concreto 7m/200kg</v>
          </cell>
          <cell r="C1452" t="str">
            <v>UN</v>
          </cell>
          <cell r="D1452">
            <v>1</v>
          </cell>
          <cell r="E1452">
            <v>190.94659999999999</v>
          </cell>
          <cell r="F1452">
            <v>190.94</v>
          </cell>
        </row>
        <row r="1453">
          <cell r="A1453" t="str">
            <v>001.17.11660</v>
          </cell>
          <cell r="B1453" t="str">
            <v>Fornecimento e instalação de poste circular de concreto 7m/400kg</v>
          </cell>
          <cell r="C1453" t="str">
            <v>UN</v>
          </cell>
          <cell r="D1453">
            <v>1</v>
          </cell>
          <cell r="E1453">
            <v>308.94659999999999</v>
          </cell>
          <cell r="F1453">
            <v>308.94</v>
          </cell>
        </row>
        <row r="1454">
          <cell r="A1454" t="str">
            <v>001.17.11680</v>
          </cell>
          <cell r="B1454" t="str">
            <v>Fornecimento e instalação de poste circular de concreto 9m/150kg</v>
          </cell>
          <cell r="C1454" t="str">
            <v>UN</v>
          </cell>
          <cell r="D1454">
            <v>1</v>
          </cell>
          <cell r="E1454">
            <v>206.1832</v>
          </cell>
          <cell r="F1454">
            <v>206.18</v>
          </cell>
        </row>
        <row r="1455">
          <cell r="A1455" t="str">
            <v>001.17.11700</v>
          </cell>
          <cell r="B1455" t="str">
            <v>Fornecimento e instalação de poste circular de concreto 9m/400kg</v>
          </cell>
          <cell r="C1455" t="str">
            <v>UN</v>
          </cell>
          <cell r="D1455">
            <v>1</v>
          </cell>
          <cell r="E1455">
            <v>367.1832</v>
          </cell>
          <cell r="F1455">
            <v>367.18</v>
          </cell>
        </row>
        <row r="1456">
          <cell r="A1456" t="str">
            <v>001.17.11720</v>
          </cell>
          <cell r="B1456" t="str">
            <v>Fornecimento e instalação de poste circular de concreto 10m/150kg</v>
          </cell>
          <cell r="C1456" t="str">
            <v>UN</v>
          </cell>
          <cell r="D1456">
            <v>1</v>
          </cell>
          <cell r="E1456">
            <v>481.41989999999998</v>
          </cell>
          <cell r="F1456">
            <v>481.41</v>
          </cell>
        </row>
        <row r="1457">
          <cell r="A1457" t="str">
            <v>001.17.11740</v>
          </cell>
          <cell r="B1457" t="str">
            <v>Fornecimento e instalação de poste circular de concreto 10m/400kg</v>
          </cell>
          <cell r="C1457" t="str">
            <v>UN</v>
          </cell>
          <cell r="D1457">
            <v>1</v>
          </cell>
          <cell r="E1457">
            <v>555.56989999999996</v>
          </cell>
          <cell r="F1457">
            <v>555.55999999999995</v>
          </cell>
        </row>
        <row r="1458">
          <cell r="A1458" t="str">
            <v>001.17.11760</v>
          </cell>
          <cell r="B1458" t="str">
            <v>Fornecimento e instalação de poste circular de concreto 10m/600kg</v>
          </cell>
          <cell r="C1458" t="str">
            <v>UN</v>
          </cell>
          <cell r="D1458">
            <v>1</v>
          </cell>
          <cell r="E1458">
            <v>434.41989999999998</v>
          </cell>
          <cell r="F1458">
            <v>434.41</v>
          </cell>
        </row>
        <row r="1459">
          <cell r="A1459" t="str">
            <v>001.17.11780</v>
          </cell>
          <cell r="B1459" t="str">
            <v>Fornecimento e instalação de poste circular de concreto 10m/800kg</v>
          </cell>
          <cell r="C1459" t="str">
            <v>UN</v>
          </cell>
          <cell r="D1459">
            <v>1</v>
          </cell>
          <cell r="E1459">
            <v>451.41989999999998</v>
          </cell>
          <cell r="F1459">
            <v>451.41</v>
          </cell>
        </row>
        <row r="1460">
          <cell r="A1460" t="str">
            <v>001.17.11800</v>
          </cell>
          <cell r="B1460" t="str">
            <v>Fornecimento e instalação de poste circular de concreto 11m/200kg</v>
          </cell>
          <cell r="C1460" t="str">
            <v>UN</v>
          </cell>
          <cell r="D1460">
            <v>1</v>
          </cell>
          <cell r="E1460">
            <v>591.65650000000005</v>
          </cell>
          <cell r="F1460">
            <v>591.65</v>
          </cell>
        </row>
        <row r="1461">
          <cell r="A1461" t="str">
            <v>001.17.11820</v>
          </cell>
          <cell r="B1461" t="str">
            <v>Fornecimento e instalação de poste circular de concreto 11m/300kg</v>
          </cell>
          <cell r="C1461" t="str">
            <v>UN</v>
          </cell>
          <cell r="D1461">
            <v>1</v>
          </cell>
          <cell r="E1461">
            <v>708.65650000000005</v>
          </cell>
          <cell r="F1461">
            <v>708.65</v>
          </cell>
        </row>
        <row r="1462">
          <cell r="A1462" t="str">
            <v>001.17.11840</v>
          </cell>
          <cell r="B1462" t="str">
            <v>Fornecimento e instalação de poste circular de concreto 11m/400kg</v>
          </cell>
          <cell r="C1462" t="str">
            <v>UN</v>
          </cell>
          <cell r="D1462">
            <v>1</v>
          </cell>
          <cell r="E1462">
            <v>693.25649999999996</v>
          </cell>
          <cell r="F1462">
            <v>693.25</v>
          </cell>
        </row>
        <row r="1463">
          <cell r="A1463" t="str">
            <v>001.17.11860</v>
          </cell>
          <cell r="B1463" t="str">
            <v>Fornecimento e instalação de poste circular de concreto 11m/600kg</v>
          </cell>
          <cell r="C1463" t="str">
            <v>UN</v>
          </cell>
          <cell r="D1463">
            <v>1</v>
          </cell>
          <cell r="E1463">
            <v>971.8931</v>
          </cell>
          <cell r="F1463">
            <v>971.89</v>
          </cell>
        </row>
        <row r="1464">
          <cell r="A1464" t="str">
            <v>001.17.11880</v>
          </cell>
          <cell r="B1464" t="str">
            <v>Fornecimento e instalação de poste circular de concreto 11m/800kg</v>
          </cell>
          <cell r="C1464" t="str">
            <v>UN</v>
          </cell>
          <cell r="D1464">
            <v>1</v>
          </cell>
          <cell r="E1464">
            <v>1208.4530999999999</v>
          </cell>
          <cell r="F1464">
            <v>1208.45</v>
          </cell>
        </row>
        <row r="1465">
          <cell r="A1465" t="str">
            <v>001.17.11900</v>
          </cell>
          <cell r="B1465" t="str">
            <v>Fornecimento e instalação de poste circular de concreto 11m/1000kg</v>
          </cell>
          <cell r="C1465" t="str">
            <v>UN</v>
          </cell>
          <cell r="D1465">
            <v>1</v>
          </cell>
          <cell r="E1465">
            <v>806.8931</v>
          </cell>
          <cell r="F1465">
            <v>806.89</v>
          </cell>
        </row>
        <row r="1466">
          <cell r="A1466" t="str">
            <v>001.17.11920</v>
          </cell>
          <cell r="B1466" t="str">
            <v>Fornecimento e instalação de poste circular de concreto 13 m / 200 kg</v>
          </cell>
          <cell r="C1466" t="str">
            <v>UN</v>
          </cell>
          <cell r="D1466">
            <v>1</v>
          </cell>
          <cell r="E1466">
            <v>524.38670000000002</v>
          </cell>
          <cell r="F1466">
            <v>524.38</v>
          </cell>
        </row>
        <row r="1467">
          <cell r="A1467" t="str">
            <v>001.17.11940</v>
          </cell>
          <cell r="B1467" t="str">
            <v>Fornecimento e instalação de poste circular de concreto 15 m / 200 kg</v>
          </cell>
          <cell r="C1467" t="str">
            <v>UN</v>
          </cell>
          <cell r="D1467">
            <v>1</v>
          </cell>
          <cell r="E1467">
            <v>699.76639999999998</v>
          </cell>
          <cell r="F1467">
            <v>699.76</v>
          </cell>
        </row>
        <row r="1468">
          <cell r="A1468" t="str">
            <v>001.17.11960</v>
          </cell>
          <cell r="B1468" t="str">
            <v>Fornecimento e instalação de poste de concreto duplo t 9 m / 150 kg</v>
          </cell>
          <cell r="C1468" t="str">
            <v>UN</v>
          </cell>
          <cell r="D1468">
            <v>1</v>
          </cell>
          <cell r="E1468">
            <v>233.10319999999999</v>
          </cell>
          <cell r="F1468">
            <v>233.1</v>
          </cell>
        </row>
        <row r="1469">
          <cell r="A1469" t="str">
            <v>001.17.11980</v>
          </cell>
          <cell r="B1469" t="str">
            <v>Fornecimento e instalação de poste de concreto duplo t 10 m / 150 kg</v>
          </cell>
          <cell r="C1469" t="str">
            <v>UN</v>
          </cell>
          <cell r="D1469">
            <v>1</v>
          </cell>
          <cell r="E1469">
            <v>381.41989999999998</v>
          </cell>
          <cell r="F1469">
            <v>381.41</v>
          </cell>
        </row>
        <row r="1470">
          <cell r="A1470" t="str">
            <v>001.17.12000</v>
          </cell>
          <cell r="B1470" t="str">
            <v>Fornecimento e instalação de poste de concreto duplo t 10 m / 300 kg</v>
          </cell>
          <cell r="C1470" t="str">
            <v>UN</v>
          </cell>
          <cell r="D1470">
            <v>1</v>
          </cell>
          <cell r="E1470">
            <v>465.41989999999998</v>
          </cell>
          <cell r="F1470">
            <v>465.41</v>
          </cell>
        </row>
        <row r="1471">
          <cell r="A1471" t="str">
            <v>001.17.12020</v>
          </cell>
          <cell r="B1471" t="str">
            <v>Fornecimento e instalação de poste de concreto duplo t 10 m / 400 kg</v>
          </cell>
          <cell r="C1471" t="str">
            <v>UN</v>
          </cell>
          <cell r="D1471">
            <v>1</v>
          </cell>
          <cell r="E1471">
            <v>485.41989999999998</v>
          </cell>
          <cell r="F1471">
            <v>485.41</v>
          </cell>
        </row>
        <row r="1472">
          <cell r="A1472" t="str">
            <v>001.17.12040</v>
          </cell>
          <cell r="B1472" t="str">
            <v>Fornecimento e instalação de poste de concreto duplo t 10 m / 800 kg</v>
          </cell>
          <cell r="C1472" t="str">
            <v>UN</v>
          </cell>
          <cell r="D1472">
            <v>1</v>
          </cell>
          <cell r="E1472">
            <v>624.41989999999998</v>
          </cell>
          <cell r="F1472">
            <v>624.41</v>
          </cell>
        </row>
        <row r="1473">
          <cell r="A1473" t="str">
            <v>001.17.12060</v>
          </cell>
          <cell r="B1473" t="str">
            <v>Fornecimento e instalação de poste de concreto duplo t 11 m / 300 kg</v>
          </cell>
          <cell r="C1473" t="str">
            <v>UN</v>
          </cell>
          <cell r="D1473">
            <v>1</v>
          </cell>
          <cell r="E1473">
            <v>553.65650000000005</v>
          </cell>
          <cell r="F1473">
            <v>553.65</v>
          </cell>
        </row>
        <row r="1474">
          <cell r="A1474" t="str">
            <v>001.17.12080</v>
          </cell>
          <cell r="B1474" t="str">
            <v>Fornecimento e instalação de poste de concreto duplo t 11 m / 600 kg</v>
          </cell>
          <cell r="C1474" t="str">
            <v>UN</v>
          </cell>
          <cell r="D1474">
            <v>1</v>
          </cell>
          <cell r="E1474">
            <v>704.65650000000005</v>
          </cell>
          <cell r="F1474">
            <v>704.65</v>
          </cell>
        </row>
        <row r="1475">
          <cell r="A1475" t="str">
            <v>001.17.12100</v>
          </cell>
          <cell r="B1475" t="str">
            <v>Fornecimento e instalação de poste de concreto duplo t 11 m / 800 kg</v>
          </cell>
          <cell r="C1475" t="str">
            <v>UN</v>
          </cell>
          <cell r="D1475">
            <v>1</v>
          </cell>
          <cell r="E1475">
            <v>836.65650000000005</v>
          </cell>
          <cell r="F1475">
            <v>836.65</v>
          </cell>
        </row>
        <row r="1476">
          <cell r="A1476" t="str">
            <v>001.17.12120</v>
          </cell>
          <cell r="B1476" t="str">
            <v>Fornecimento e instalação de poste de concreto duplo t 10 m / 600 kg</v>
          </cell>
          <cell r="C1476" t="str">
            <v>UN</v>
          </cell>
          <cell r="D1476">
            <v>1</v>
          </cell>
          <cell r="E1476">
            <v>527.65650000000005</v>
          </cell>
          <cell r="F1476">
            <v>527.65</v>
          </cell>
        </row>
        <row r="1477">
          <cell r="A1477" t="str">
            <v>001.17.12140</v>
          </cell>
          <cell r="B1477" t="str">
            <v>Fornecimento e instalação de chave faca unipolar com acessórios de fixação 200amp/15kv</v>
          </cell>
          <cell r="C1477" t="str">
            <v>UN</v>
          </cell>
          <cell r="D1477">
            <v>1</v>
          </cell>
          <cell r="E1477">
            <v>93.071100000000001</v>
          </cell>
          <cell r="F1477">
            <v>93.07</v>
          </cell>
        </row>
        <row r="1478">
          <cell r="A1478" t="str">
            <v>001.17.12160</v>
          </cell>
          <cell r="B1478" t="str">
            <v>Fornecimento e instalação de chave faca unipolar com acessórios de fixação 400amp/15kv</v>
          </cell>
          <cell r="C1478" t="str">
            <v>UN</v>
          </cell>
          <cell r="D1478">
            <v>1</v>
          </cell>
          <cell r="E1478">
            <v>115.11839999999999</v>
          </cell>
          <cell r="F1478">
            <v>115.11</v>
          </cell>
        </row>
        <row r="1479">
          <cell r="A1479" t="str">
            <v>001.17.12180</v>
          </cell>
          <cell r="B1479" t="str">
            <v>Fornecimento e instalação de chave corta circuito irup 1200 amp da porter p/ peça 50amp/15kv</v>
          </cell>
          <cell r="C1479" t="str">
            <v>UN</v>
          </cell>
          <cell r="D1479">
            <v>1</v>
          </cell>
          <cell r="E1479">
            <v>97.165599999999998</v>
          </cell>
          <cell r="F1479">
            <v>97.16</v>
          </cell>
        </row>
        <row r="1480">
          <cell r="A1480" t="str">
            <v>001.17.12200</v>
          </cell>
          <cell r="B1480" t="str">
            <v>Fornecimento e instalação de chave fusível indicador 100 a / 15 kv c/ elo 54</v>
          </cell>
          <cell r="C1480" t="str">
            <v>UN</v>
          </cell>
          <cell r="D1480">
            <v>1</v>
          </cell>
          <cell r="E1480">
            <v>97.165599999999998</v>
          </cell>
          <cell r="F1480">
            <v>97.16</v>
          </cell>
        </row>
        <row r="1481">
          <cell r="A1481" t="str">
            <v>001.17.12220</v>
          </cell>
          <cell r="B1481" t="str">
            <v>Fornecimento e instalação de chave fusivel distr. 10.000 a - 15 kv tipo xs c/ ferragens</v>
          </cell>
          <cell r="C1481" t="str">
            <v>CJ</v>
          </cell>
          <cell r="D1481">
            <v>1</v>
          </cell>
          <cell r="E1481">
            <v>167.7833</v>
          </cell>
          <cell r="F1481">
            <v>167.78</v>
          </cell>
        </row>
        <row r="1482">
          <cell r="A1482" t="str">
            <v>001.17.12240</v>
          </cell>
          <cell r="B1482" t="str">
            <v>Para-raio cristal valve c/ centelhador e disparador classe 15 0kv</v>
          </cell>
          <cell r="C1482" t="str">
            <v>UN</v>
          </cell>
          <cell r="D1482">
            <v>1</v>
          </cell>
          <cell r="E1482">
            <v>121.3366</v>
          </cell>
          <cell r="F1482">
            <v>121.33</v>
          </cell>
        </row>
        <row r="1483">
          <cell r="A1483" t="str">
            <v>001.17.12260</v>
          </cell>
          <cell r="B1483" t="str">
            <v>Pára-raios cristal c/ centelhador e disparador classe 13,8 kv</v>
          </cell>
          <cell r="C1483" t="str">
            <v>UN</v>
          </cell>
          <cell r="D1483">
            <v>1</v>
          </cell>
          <cell r="E1483">
            <v>90.236599999999996</v>
          </cell>
          <cell r="F1483">
            <v>90.23</v>
          </cell>
        </row>
        <row r="1484">
          <cell r="A1484" t="str">
            <v>001.17.12280</v>
          </cell>
          <cell r="B1484" t="str">
            <v>Forneciemnto e instalação de transformador trifásico 13 8 13 2 6 6kv/220v primário em triângulo secundário em estrela 30 kva</v>
          </cell>
          <cell r="C1484" t="str">
            <v>UN</v>
          </cell>
          <cell r="D1484">
            <v>1</v>
          </cell>
          <cell r="E1484">
            <v>2971.8397</v>
          </cell>
          <cell r="F1484">
            <v>2971.83</v>
          </cell>
        </row>
        <row r="1485">
          <cell r="A1485" t="str">
            <v>001.17.12300</v>
          </cell>
          <cell r="B1485" t="str">
            <v>Forneciemnto e instalação de transformador trifásico 13 8 13 2 6 6kv/220v primário em triângulo secundário em estrela 45 kva</v>
          </cell>
          <cell r="C1485" t="str">
            <v>UN</v>
          </cell>
          <cell r="D1485">
            <v>1</v>
          </cell>
          <cell r="E1485">
            <v>3682.7863000000002</v>
          </cell>
          <cell r="F1485">
            <v>3682.78</v>
          </cell>
        </row>
        <row r="1486">
          <cell r="A1486" t="str">
            <v>001.17.12320</v>
          </cell>
          <cell r="B1486" t="str">
            <v>Forneciemnto e instalação de transformador trifásico 13 8 13 2 6 6kv/220v primário em triângulo secundário em estrela 75 kva</v>
          </cell>
          <cell r="C1486" t="str">
            <v>UN</v>
          </cell>
          <cell r="D1486">
            <v>1</v>
          </cell>
          <cell r="E1486">
            <v>5138.7327999999998</v>
          </cell>
          <cell r="F1486">
            <v>5138.7299999999996</v>
          </cell>
        </row>
        <row r="1487">
          <cell r="A1487" t="str">
            <v>001.17.12340</v>
          </cell>
          <cell r="B1487" t="str">
            <v>Forneciemnto e instalação de transformador trifásico 13 8 13 2 6 6kv/220v primário em triângulo secundário em estrela 112.5 kva</v>
          </cell>
          <cell r="C1487" t="str">
            <v>UN</v>
          </cell>
          <cell r="D1487">
            <v>1</v>
          </cell>
          <cell r="E1487">
            <v>6569.0992999999999</v>
          </cell>
          <cell r="F1487">
            <v>6569.09</v>
          </cell>
        </row>
        <row r="1488">
          <cell r="A1488" t="str">
            <v>001.17.12360</v>
          </cell>
          <cell r="B1488" t="str">
            <v>Forneciemnto e instalação de transformador trifásico 13 8 13 2 6 6kv/220v primário em triângulo secundário em estrela 150 kva</v>
          </cell>
          <cell r="C1488" t="str">
            <v>UN</v>
          </cell>
          <cell r="D1488">
            <v>1</v>
          </cell>
          <cell r="E1488">
            <v>8225.4657000000007</v>
          </cell>
          <cell r="F1488">
            <v>8225.4599999999991</v>
          </cell>
        </row>
        <row r="1489">
          <cell r="A1489" t="str">
            <v>001.17.12380</v>
          </cell>
          <cell r="B1489" t="str">
            <v>Forneciemnto e instalação de transformador trifásico 13 8 13 2 6 6kv/220v primário em triângulo secundário em estrela 15 kva</v>
          </cell>
          <cell r="C1489" t="str">
            <v>UN</v>
          </cell>
          <cell r="D1489">
            <v>1</v>
          </cell>
          <cell r="E1489">
            <v>2261.8930999999998</v>
          </cell>
          <cell r="F1489">
            <v>2261.89</v>
          </cell>
        </row>
        <row r="1490">
          <cell r="A1490" t="str">
            <v>001.17.12400</v>
          </cell>
          <cell r="B1490" t="str">
            <v>Forneciemnto e instalação de transformador trifásico 13 8 13 2 6 6kv/220v primário em triângulo secundário em estrela 225 kva</v>
          </cell>
          <cell r="C1490" t="str">
            <v>UN</v>
          </cell>
          <cell r="D1490">
            <v>1</v>
          </cell>
          <cell r="E1490">
            <v>10663.366400000001</v>
          </cell>
          <cell r="F1490">
            <v>10663.36</v>
          </cell>
        </row>
        <row r="1491">
          <cell r="A1491" t="str">
            <v>001.17.12420</v>
          </cell>
          <cell r="B1491" t="str">
            <v>Forneciemnto e instalação de transformador trifásico 13 8 13 2 6 6kv/220v primário em triângulo secundário em estrela 300 kva</v>
          </cell>
          <cell r="C1491" t="str">
            <v>UN</v>
          </cell>
          <cell r="D1491">
            <v>1</v>
          </cell>
          <cell r="E1491">
            <v>14055.1985</v>
          </cell>
          <cell r="F1491">
            <v>14055.19</v>
          </cell>
        </row>
        <row r="1492">
          <cell r="A1492" t="str">
            <v>001.17.12440</v>
          </cell>
          <cell r="B1492" t="str">
            <v>Fornecimento e instalação de suporte padronizado para transformador 220mm</v>
          </cell>
          <cell r="C1492" t="str">
            <v>UN</v>
          </cell>
          <cell r="D1492">
            <v>1</v>
          </cell>
          <cell r="E1492">
            <v>56.236600000000003</v>
          </cell>
          <cell r="F1492">
            <v>56.23</v>
          </cell>
        </row>
        <row r="1493">
          <cell r="A1493" t="str">
            <v>001.17.12460</v>
          </cell>
          <cell r="B1493" t="str">
            <v>Fornecimento e instalação de suporte padronizado para transformador 230mm</v>
          </cell>
          <cell r="C1493" t="str">
            <v>UN</v>
          </cell>
          <cell r="D1493">
            <v>1</v>
          </cell>
          <cell r="E1493">
            <v>60.0366</v>
          </cell>
          <cell r="F1493">
            <v>60.03</v>
          </cell>
        </row>
        <row r="1494">
          <cell r="A1494" t="str">
            <v>001.17.12480</v>
          </cell>
          <cell r="B1494" t="str">
            <v>Fornecimento e instalação de suporte p/ trafo 2 t</v>
          </cell>
          <cell r="C1494" t="str">
            <v>UN</v>
          </cell>
          <cell r="D1494">
            <v>1</v>
          </cell>
          <cell r="E1494">
            <v>39.255099999999999</v>
          </cell>
          <cell r="F1494">
            <v>39.25</v>
          </cell>
        </row>
        <row r="1495">
          <cell r="A1495" t="str">
            <v>001.17.12500</v>
          </cell>
          <cell r="B1495" t="str">
            <v>Fornecimento e instalação de haste terra seção em l de 2 40 m com conector e parafuso</v>
          </cell>
          <cell r="C1495" t="str">
            <v>UN</v>
          </cell>
          <cell r="D1495">
            <v>1</v>
          </cell>
          <cell r="E1495">
            <v>12.9184</v>
          </cell>
          <cell r="F1495">
            <v>12.91</v>
          </cell>
        </row>
        <row r="1496">
          <cell r="A1496" t="str">
            <v>001.17.12520</v>
          </cell>
          <cell r="B1496" t="str">
            <v>Fornecimento e instalação de transformador de corrente de 0.6kv 60hz classe de precisão 0.3 wxy 100/5amp a 400/5amp</v>
          </cell>
          <cell r="C1496" t="str">
            <v>UN</v>
          </cell>
          <cell r="D1496">
            <v>1</v>
          </cell>
          <cell r="E1496">
            <v>87.818399999999997</v>
          </cell>
          <cell r="F1496">
            <v>87.81</v>
          </cell>
        </row>
        <row r="1497">
          <cell r="A1497" t="str">
            <v>001.17.12540</v>
          </cell>
          <cell r="B1497" t="str">
            <v>Fornecimento e instalação de caixa padronizada para instalação de medidor e baixa tensão trifásico</v>
          </cell>
          <cell r="C1497" t="str">
            <v>UN</v>
          </cell>
          <cell r="D1497">
            <v>1</v>
          </cell>
          <cell r="E1497">
            <v>210.47329999999999</v>
          </cell>
          <cell r="F1497">
            <v>210.47</v>
          </cell>
        </row>
        <row r="1498">
          <cell r="A1498" t="str">
            <v>001.17.12560</v>
          </cell>
          <cell r="B1498" t="str">
            <v>Fornecimento e instalação de caixa padronizada para instalação de medidor e baixa tensão bifásico</v>
          </cell>
          <cell r="C1498" t="str">
            <v>UN</v>
          </cell>
          <cell r="D1498">
            <v>1</v>
          </cell>
          <cell r="E1498">
            <v>45.473300000000002</v>
          </cell>
          <cell r="F1498">
            <v>45.47</v>
          </cell>
        </row>
        <row r="1499">
          <cell r="A1499" t="str">
            <v>001.17.12580</v>
          </cell>
          <cell r="B1499" t="str">
            <v>Fornecimento e instalação de caixa padronizada para instalação de medidor e baixa tensão monofásico</v>
          </cell>
          <cell r="C1499" t="str">
            <v>UN</v>
          </cell>
          <cell r="D1499">
            <v>1</v>
          </cell>
          <cell r="E1499">
            <v>37.3551</v>
          </cell>
          <cell r="F1499">
            <v>37.35</v>
          </cell>
        </row>
        <row r="1500">
          <cell r="A1500" t="str">
            <v>001.17.12600</v>
          </cell>
          <cell r="B1500" t="str">
            <v>Fornecimento e instalação de caixa p/ transformador de corrente 0.6kv</v>
          </cell>
          <cell r="C1500" t="str">
            <v>UN</v>
          </cell>
          <cell r="D1500">
            <v>1</v>
          </cell>
          <cell r="E1500">
            <v>119.47329999999999</v>
          </cell>
          <cell r="F1500">
            <v>119.47</v>
          </cell>
        </row>
        <row r="1501">
          <cell r="A1501" t="str">
            <v>001.17.12620</v>
          </cell>
          <cell r="B1501" t="str">
            <v>Fornecimento e instalação de arame de aço galvanizado nº 12bwg (48g/m)</v>
          </cell>
          <cell r="C1501" t="str">
            <v>KG</v>
          </cell>
          <cell r="D1501">
            <v>1</v>
          </cell>
          <cell r="E1501">
            <v>6.7171000000000003</v>
          </cell>
          <cell r="F1501">
            <v>6.71</v>
          </cell>
        </row>
        <row r="1502">
          <cell r="A1502" t="str">
            <v>001.17.12640</v>
          </cell>
          <cell r="B1502" t="str">
            <v>Fornecimento e instalação de arame de aço galvanizado nº 14bwg (27 2g/m)</v>
          </cell>
          <cell r="C1502" t="str">
            <v>KG</v>
          </cell>
          <cell r="D1502">
            <v>1</v>
          </cell>
          <cell r="E1502">
            <v>8.3536000000000001</v>
          </cell>
          <cell r="F1502">
            <v>8.35</v>
          </cell>
        </row>
        <row r="1503">
          <cell r="A1503" t="str">
            <v>001.17.12660</v>
          </cell>
          <cell r="B1503" t="str">
            <v>Fornecimento e instalação de arame de aço galvanizado nº 16bwg (16 8g/m)</v>
          </cell>
          <cell r="C1503" t="str">
            <v>KG</v>
          </cell>
          <cell r="D1503">
            <v>1</v>
          </cell>
          <cell r="E1503">
            <v>6.6536</v>
          </cell>
          <cell r="F1503">
            <v>6.65</v>
          </cell>
        </row>
        <row r="1504">
          <cell r="A1504" t="str">
            <v>001.17.12680</v>
          </cell>
          <cell r="B1504" t="str">
            <v>Fornecimento e instalação de fio de alumínio recozido para amarração nº. 6 awg</v>
          </cell>
          <cell r="C1504" t="str">
            <v>KG</v>
          </cell>
          <cell r="D1504">
            <v>1</v>
          </cell>
          <cell r="E1504">
            <v>27.3766</v>
          </cell>
          <cell r="F1504">
            <v>27.37</v>
          </cell>
        </row>
        <row r="1505">
          <cell r="A1505" t="str">
            <v>001.17.12700</v>
          </cell>
          <cell r="B1505" t="str">
            <v>Fornecimento e instalação de fio de alumínio recozido para amarração nº. 4 awg</v>
          </cell>
          <cell r="C1505" t="str">
            <v>KG</v>
          </cell>
          <cell r="D1505">
            <v>1</v>
          </cell>
          <cell r="E1505">
            <v>24.319299999999998</v>
          </cell>
          <cell r="F1505">
            <v>24.31</v>
          </cell>
        </row>
        <row r="1506">
          <cell r="A1506" t="str">
            <v>001.17.12720</v>
          </cell>
          <cell r="B1506" t="str">
            <v>Fornecimento e instalação de fita de alumínio para proteção de 1 x 10 mm</v>
          </cell>
          <cell r="C1506" t="str">
            <v>KG</v>
          </cell>
          <cell r="D1506">
            <v>1</v>
          </cell>
          <cell r="E1506">
            <v>34.315100000000001</v>
          </cell>
          <cell r="F1506">
            <v>34.31</v>
          </cell>
        </row>
        <row r="1507">
          <cell r="A1507" t="str">
            <v>001.17.12740</v>
          </cell>
          <cell r="B1507" t="str">
            <v>Fornecimento e instalação de cabo de aço 6.4mm 1/4"</v>
          </cell>
          <cell r="C1507" t="str">
            <v>ML</v>
          </cell>
          <cell r="D1507">
            <v>1</v>
          </cell>
          <cell r="E1507">
            <v>16.0166</v>
          </cell>
          <cell r="F1507">
            <v>16.010000000000002</v>
          </cell>
        </row>
        <row r="1508">
          <cell r="A1508" t="str">
            <v>001.17.12760</v>
          </cell>
          <cell r="B1508" t="str">
            <v>Fornecimento e instalação de grampo de cerca</v>
          </cell>
          <cell r="C1508" t="str">
            <v>KG</v>
          </cell>
          <cell r="D1508">
            <v>1</v>
          </cell>
          <cell r="E1508">
            <v>23.6433</v>
          </cell>
          <cell r="F1508">
            <v>23.64</v>
          </cell>
        </row>
        <row r="1509">
          <cell r="A1509" t="str">
            <v>001.17.12780</v>
          </cell>
          <cell r="B1509" t="str">
            <v>Fornecimento e instalação de tora de madeira de 1m</v>
          </cell>
          <cell r="C1509" t="str">
            <v>UN</v>
          </cell>
          <cell r="D1509">
            <v>1</v>
          </cell>
          <cell r="E1509">
            <v>16.836600000000001</v>
          </cell>
          <cell r="F1509">
            <v>16.829999999999998</v>
          </cell>
        </row>
        <row r="1510">
          <cell r="A1510" t="str">
            <v>001.17.12800</v>
          </cell>
          <cell r="B1510" t="str">
            <v>Fornecimento e instalação de grampo de linha viva</v>
          </cell>
          <cell r="C1510" t="str">
            <v>UN</v>
          </cell>
          <cell r="D1510">
            <v>1</v>
          </cell>
          <cell r="E1510">
            <v>8.5710999999999995</v>
          </cell>
          <cell r="F1510">
            <v>8.57</v>
          </cell>
        </row>
        <row r="1511">
          <cell r="A1511" t="str">
            <v>001.17.12820</v>
          </cell>
          <cell r="B1511" t="str">
            <v>Fornecimento e instalação de haste de ancira de 2.400 mm</v>
          </cell>
          <cell r="C1511" t="str">
            <v>UN</v>
          </cell>
          <cell r="D1511">
            <v>1</v>
          </cell>
          <cell r="E1511">
            <v>14.718400000000001</v>
          </cell>
          <cell r="F1511">
            <v>14.71</v>
          </cell>
        </row>
        <row r="1512">
          <cell r="A1512" t="str">
            <v>001.17.12840</v>
          </cell>
          <cell r="B1512" t="str">
            <v>Fornecimento e instalação de chapa para fixacao de estais 76x11x130 mm</v>
          </cell>
          <cell r="C1512" t="str">
            <v>UN</v>
          </cell>
          <cell r="D1512">
            <v>1</v>
          </cell>
          <cell r="E1512">
            <v>4.6711</v>
          </cell>
          <cell r="F1512">
            <v>4.67</v>
          </cell>
        </row>
        <row r="1513">
          <cell r="A1513" t="str">
            <v>001.17.12860</v>
          </cell>
          <cell r="B1513" t="str">
            <v>Fornecimento e instalação de cabo de alumínio nú classe 15 kv m 4 awg - ca</v>
          </cell>
          <cell r="C1513" t="str">
            <v>ML</v>
          </cell>
          <cell r="D1513">
            <v>1</v>
          </cell>
          <cell r="E1513">
            <v>2.0459999999999998</v>
          </cell>
          <cell r="F1513">
            <v>2.04</v>
          </cell>
        </row>
        <row r="1514">
          <cell r="A1514" t="str">
            <v>001.17.12880</v>
          </cell>
          <cell r="B1514" t="str">
            <v>Fornecimento e instalação de cabo de alumínio nú classe 15 kv nº. 2 caa</v>
          </cell>
          <cell r="C1514" t="str">
            <v>KG</v>
          </cell>
          <cell r="D1514">
            <v>1</v>
          </cell>
          <cell r="E1514">
            <v>21.4421</v>
          </cell>
          <cell r="F1514">
            <v>21.44</v>
          </cell>
        </row>
        <row r="1515">
          <cell r="A1515" t="str">
            <v>001.17.12900</v>
          </cell>
          <cell r="B1515" t="str">
            <v>Fornecimento e instalação de cabo de alumínio nú classe 15 kv nº. 2 ca</v>
          </cell>
          <cell r="C1515" t="str">
            <v>KG</v>
          </cell>
          <cell r="D1515">
            <v>1</v>
          </cell>
          <cell r="E1515">
            <v>12.877599999999999</v>
          </cell>
          <cell r="F1515">
            <v>12.87</v>
          </cell>
        </row>
        <row r="1516">
          <cell r="A1516" t="str">
            <v>001.17.12920</v>
          </cell>
          <cell r="B1516" t="str">
            <v>Fornecimento e instalação de cabo de alumínio nú classe 15 kv nº. 1/0 ca</v>
          </cell>
          <cell r="C1516" t="str">
            <v>KG</v>
          </cell>
          <cell r="D1516">
            <v>1</v>
          </cell>
          <cell r="E1516">
            <v>13.0825</v>
          </cell>
          <cell r="F1516">
            <v>13.08</v>
          </cell>
        </row>
        <row r="1517">
          <cell r="A1517" t="str">
            <v>001.17.12940</v>
          </cell>
          <cell r="B1517" t="str">
            <v>Fornecimento e instalação de canaleta de pvc 110x20x2.200 mm ref. 300 46 sistema "x" da pial</v>
          </cell>
          <cell r="C1517" t="str">
            <v>UN</v>
          </cell>
          <cell r="D1517">
            <v>1</v>
          </cell>
          <cell r="E1517">
            <v>25.560700000000001</v>
          </cell>
          <cell r="F1517">
            <v>25.56</v>
          </cell>
        </row>
        <row r="1518">
          <cell r="A1518" t="str">
            <v>001.17.12960</v>
          </cell>
          <cell r="B1518" t="str">
            <v>Fornecimento e instalação de isolador roldana baixa tensao</v>
          </cell>
          <cell r="C1518" t="str">
            <v>UN</v>
          </cell>
          <cell r="D1518">
            <v>1</v>
          </cell>
          <cell r="E1518">
            <v>4.7973999999999997</v>
          </cell>
          <cell r="F1518">
            <v>4.79</v>
          </cell>
        </row>
        <row r="1519">
          <cell r="A1519" t="str">
            <v>001.17.12980</v>
          </cell>
          <cell r="B1519" t="str">
            <v>Fornecimento e instalação de isolador de passagem tipo externo-interno 15kv</v>
          </cell>
          <cell r="C1519" t="str">
            <v>PC</v>
          </cell>
          <cell r="D1519">
            <v>1</v>
          </cell>
          <cell r="E1519">
            <v>109.0566</v>
          </cell>
          <cell r="F1519">
            <v>109.05</v>
          </cell>
        </row>
        <row r="1520">
          <cell r="A1520" t="str">
            <v>001.17.13000</v>
          </cell>
          <cell r="B1520" t="str">
            <v>Fornecimento e instalação de isolador de pedestal 15kv</v>
          </cell>
          <cell r="C1520" t="str">
            <v>PC</v>
          </cell>
          <cell r="D1520">
            <v>1</v>
          </cell>
          <cell r="E1520">
            <v>31.896599999999999</v>
          </cell>
          <cell r="F1520">
            <v>31.89</v>
          </cell>
        </row>
        <row r="1521">
          <cell r="A1521" t="str">
            <v>001.17.13020</v>
          </cell>
          <cell r="B1521" t="str">
            <v>Fornecimento e instalação de armação secundária com haste de 16mmx350mm 02 estribos</v>
          </cell>
          <cell r="C1521" t="str">
            <v>UN</v>
          </cell>
          <cell r="D1521">
            <v>1</v>
          </cell>
          <cell r="E1521">
            <v>22.886600000000001</v>
          </cell>
          <cell r="F1521">
            <v>22.88</v>
          </cell>
        </row>
        <row r="1522">
          <cell r="A1522" t="str">
            <v>001.17.13040</v>
          </cell>
          <cell r="B1522" t="str">
            <v>Fornecimento e instalação de armação secundária com haste de 16mmx350mm 03 estribos</v>
          </cell>
          <cell r="C1522" t="str">
            <v>UN</v>
          </cell>
          <cell r="D1522">
            <v>1</v>
          </cell>
          <cell r="E1522">
            <v>17.584</v>
          </cell>
          <cell r="F1522">
            <v>17.579999999999998</v>
          </cell>
        </row>
        <row r="1523">
          <cell r="A1523" t="str">
            <v>001.17.13060</v>
          </cell>
          <cell r="B1523" t="str">
            <v>Fornecimento e instalação de parafuso de máquina de diâm. de 5/8x6 pol</v>
          </cell>
          <cell r="C1523" t="str">
            <v>UN</v>
          </cell>
          <cell r="D1523">
            <v>1</v>
          </cell>
          <cell r="E1523">
            <v>3.9474</v>
          </cell>
          <cell r="F1523">
            <v>3.94</v>
          </cell>
        </row>
        <row r="1524">
          <cell r="A1524" t="str">
            <v>001.17.13080</v>
          </cell>
          <cell r="B1524" t="str">
            <v>Fornecimento e instalação de parafuso de aço 16 mm com rosca m 16x2 sem cabeca com 210 mm  de comprimento com 60 mm de rosca tipo chumbador</v>
          </cell>
          <cell r="C1524" t="str">
            <v>PC</v>
          </cell>
          <cell r="D1524">
            <v>1</v>
          </cell>
          <cell r="E1524">
            <v>7.4111000000000002</v>
          </cell>
          <cell r="F1524">
            <v>7.41</v>
          </cell>
        </row>
        <row r="1525">
          <cell r="A1525" t="str">
            <v>001.17.13100</v>
          </cell>
          <cell r="B1525" t="str">
            <v>Fornecimento e instalação de parafuso de aço  16mm com rosca m 16x2 sem cabeca de 200 mm</v>
          </cell>
          <cell r="C1525" t="str">
            <v>PC</v>
          </cell>
          <cell r="D1525">
            <v>1</v>
          </cell>
          <cell r="E1525">
            <v>2.0474000000000001</v>
          </cell>
          <cell r="F1525">
            <v>2.04</v>
          </cell>
        </row>
        <row r="1526">
          <cell r="A1526" t="str">
            <v>001.17.13120</v>
          </cell>
          <cell r="B1526" t="str">
            <v>Fornecimento e instalação de chumbador de aço de diâmetro 5/8"x6"</v>
          </cell>
          <cell r="C1526" t="str">
            <v>UN</v>
          </cell>
          <cell r="D1526">
            <v>1</v>
          </cell>
          <cell r="E1526">
            <v>5.9710999999999999</v>
          </cell>
          <cell r="F1526">
            <v>5.97</v>
          </cell>
        </row>
        <row r="1527">
          <cell r="A1527" t="str">
            <v>001.17.13140</v>
          </cell>
          <cell r="B1527" t="str">
            <v>Fornecimento e instalação de poste de aço galvanizado altura 6 metros diâmetro 3 1/2"</v>
          </cell>
          <cell r="C1527" t="str">
            <v>UN</v>
          </cell>
          <cell r="D1527">
            <v>1</v>
          </cell>
          <cell r="E1527">
            <v>108.997</v>
          </cell>
          <cell r="F1527">
            <v>108.99</v>
          </cell>
        </row>
        <row r="1528">
          <cell r="A1528" t="str">
            <v>001.17.13160</v>
          </cell>
          <cell r="B1528" t="str">
            <v>Fornecimento e instalação de poste de aço galvanizado altura 6 metros diâmetro 4"</v>
          </cell>
          <cell r="C1528" t="str">
            <v>UN</v>
          </cell>
          <cell r="D1528">
            <v>1</v>
          </cell>
          <cell r="E1528">
            <v>143.4443</v>
          </cell>
          <cell r="F1528">
            <v>143.44</v>
          </cell>
        </row>
        <row r="1529">
          <cell r="A1529" t="str">
            <v>001.17.13180</v>
          </cell>
          <cell r="B1529" t="str">
            <v>Fornecimento e instalação de poste de aço galvanizado altura 3,00 m  diâmetro 4"</v>
          </cell>
          <cell r="C1529" t="str">
            <v>PC</v>
          </cell>
          <cell r="D1529">
            <v>1</v>
          </cell>
          <cell r="E1529">
            <v>101.97329999999999</v>
          </cell>
          <cell r="F1529">
            <v>101.97</v>
          </cell>
        </row>
        <row r="1530">
          <cell r="A1530" t="str">
            <v>001.17.13200</v>
          </cell>
          <cell r="B1530" t="str">
            <v>Fornecimento e instalação de poste de aço galvanizado altura 3,00 m  diâmetro 3"</v>
          </cell>
          <cell r="C1530" t="str">
            <v>PC</v>
          </cell>
          <cell r="D1530">
            <v>1</v>
          </cell>
          <cell r="E1530">
            <v>55.473300000000002</v>
          </cell>
          <cell r="F1530">
            <v>55.47</v>
          </cell>
        </row>
        <row r="1531">
          <cell r="A1531" t="str">
            <v>001.17.13220</v>
          </cell>
          <cell r="B1531" t="str">
            <v>Fornecimento e instalação de curva de ferro galvanizado de 135º diâm. 4"</v>
          </cell>
          <cell r="C1531" t="str">
            <v>UN</v>
          </cell>
          <cell r="D1531">
            <v>1</v>
          </cell>
          <cell r="E1531">
            <v>82.295900000000003</v>
          </cell>
          <cell r="F1531">
            <v>82.29</v>
          </cell>
        </row>
        <row r="1532">
          <cell r="A1532" t="str">
            <v>001.17.13240</v>
          </cell>
          <cell r="B1532" t="str">
            <v>Fornecimento e instalação de curva de ferro galvanizado de 135º diâm. 3"</v>
          </cell>
          <cell r="C1532" t="str">
            <v>UN</v>
          </cell>
          <cell r="D1532">
            <v>1</v>
          </cell>
          <cell r="E1532">
            <v>47.335099999999997</v>
          </cell>
          <cell r="F1532">
            <v>47.33</v>
          </cell>
        </row>
        <row r="1533">
          <cell r="A1533" t="str">
            <v>001.17.13260</v>
          </cell>
          <cell r="B1533" t="str">
            <v>Fornecimento e instalação de curva de ferro galvanizado de 135º diâm. 2 1/2"</v>
          </cell>
          <cell r="C1533" t="str">
            <v>UN</v>
          </cell>
          <cell r="D1533">
            <v>1</v>
          </cell>
          <cell r="E1533">
            <v>35.726599999999998</v>
          </cell>
          <cell r="F1533">
            <v>35.72</v>
          </cell>
        </row>
        <row r="1534">
          <cell r="A1534" t="str">
            <v>001.17.13280</v>
          </cell>
          <cell r="B1534" t="str">
            <v>Fornecimento e instalação de curva de ferro galvanizado de 135º diâm. 2"</v>
          </cell>
          <cell r="C1534" t="str">
            <v>UN</v>
          </cell>
          <cell r="D1534">
            <v>1</v>
          </cell>
          <cell r="E1534">
            <v>23.161300000000001</v>
          </cell>
          <cell r="F1534">
            <v>23.16</v>
          </cell>
        </row>
        <row r="1535">
          <cell r="A1535" t="str">
            <v>001.17.13300</v>
          </cell>
          <cell r="B1535" t="str">
            <v>Fornecimento e instalação de curva de ferro galvanizado de 135º diâm. 1 1/2"</v>
          </cell>
          <cell r="C1535" t="str">
            <v>UN</v>
          </cell>
          <cell r="D1535">
            <v>1</v>
          </cell>
          <cell r="E1535">
            <v>15.5829</v>
          </cell>
          <cell r="F1535">
            <v>15.58</v>
          </cell>
        </row>
        <row r="1536">
          <cell r="A1536" t="str">
            <v>001.17.13320</v>
          </cell>
          <cell r="B1536" t="str">
            <v>Fornecimento e instalação de curva de ferro galvanizado de 135º diâm. 1 1/4'</v>
          </cell>
          <cell r="C1536" t="str">
            <v>UN</v>
          </cell>
          <cell r="D1536">
            <v>1</v>
          </cell>
          <cell r="E1536">
            <v>8.7911000000000001</v>
          </cell>
          <cell r="F1536">
            <v>8.7899999999999991</v>
          </cell>
        </row>
        <row r="1537">
          <cell r="A1537" t="str">
            <v>001.17.13340</v>
          </cell>
          <cell r="B1537" t="str">
            <v>Fornecimento e instalação de curva de ferro galvanizado de 135º diâm. 1"</v>
          </cell>
          <cell r="C1537" t="str">
            <v>UN</v>
          </cell>
          <cell r="D1537">
            <v>1</v>
          </cell>
          <cell r="E1537">
            <v>5.2630999999999997</v>
          </cell>
          <cell r="F1537">
            <v>5.26</v>
          </cell>
        </row>
        <row r="1538">
          <cell r="A1538" t="str">
            <v>001.17.13360</v>
          </cell>
          <cell r="B1538" t="str">
            <v>Fornecimento e instalação de curva de ferro galvanizado de 135º diâm. 3/4'</v>
          </cell>
          <cell r="C1538" t="str">
            <v>UN</v>
          </cell>
          <cell r="D1538">
            <v>1</v>
          </cell>
          <cell r="E1538">
            <v>3.3908</v>
          </cell>
          <cell r="F1538">
            <v>3.39</v>
          </cell>
        </row>
        <row r="1539">
          <cell r="A1539" t="str">
            <v>001.17.13380</v>
          </cell>
          <cell r="B1539" t="str">
            <v>Fornecimento e instalação de curva de ferro galvanizado de 90º diâm. 3"</v>
          </cell>
          <cell r="C1539" t="str">
            <v>UN</v>
          </cell>
          <cell r="D1539">
            <v>1</v>
          </cell>
          <cell r="E1539">
            <v>48.845100000000002</v>
          </cell>
          <cell r="F1539">
            <v>48.84</v>
          </cell>
        </row>
        <row r="1540">
          <cell r="A1540" t="str">
            <v>001.17.13400</v>
          </cell>
          <cell r="B1540" t="str">
            <v>Fornecimento e instalação de curva de ferro galvanizado de 90º diâm. 2 1/2"</v>
          </cell>
          <cell r="C1540" t="str">
            <v>UN</v>
          </cell>
          <cell r="D1540">
            <v>1</v>
          </cell>
          <cell r="E1540">
            <v>32.026600000000002</v>
          </cell>
          <cell r="F1540">
            <v>32.020000000000003</v>
          </cell>
        </row>
        <row r="1541">
          <cell r="A1541" t="str">
            <v>001.17.13420</v>
          </cell>
          <cell r="B1541" t="str">
            <v>Fornecimento e instalação de curva de ferro galvanizado de 90º diâm. 2"</v>
          </cell>
          <cell r="C1541" t="str">
            <v>UN</v>
          </cell>
          <cell r="D1541">
            <v>1</v>
          </cell>
          <cell r="E1541">
            <v>18.261299999999999</v>
          </cell>
          <cell r="F1541">
            <v>18.260000000000002</v>
          </cell>
        </row>
        <row r="1542">
          <cell r="A1542" t="str">
            <v>001.17.13440</v>
          </cell>
          <cell r="B1542" t="str">
            <v>Fornecimento e instalação de curva de ferro galvanizado de 90º diâm. 1 1/2"</v>
          </cell>
          <cell r="C1542" t="str">
            <v>UN</v>
          </cell>
          <cell r="D1542">
            <v>1</v>
          </cell>
          <cell r="E1542">
            <v>9.9229000000000003</v>
          </cell>
          <cell r="F1542">
            <v>9.92</v>
          </cell>
        </row>
        <row r="1543">
          <cell r="A1543" t="str">
            <v>001.17.13460</v>
          </cell>
          <cell r="B1543" t="str">
            <v>Fornecimento e instalação de curva de ferro galvanizado de 90º diâm. 1 1/4"</v>
          </cell>
          <cell r="C1543" t="str">
            <v>UN</v>
          </cell>
          <cell r="D1543">
            <v>1</v>
          </cell>
          <cell r="E1543">
            <v>7.7911000000000001</v>
          </cell>
          <cell r="F1543">
            <v>7.79</v>
          </cell>
        </row>
        <row r="1544">
          <cell r="A1544" t="str">
            <v>001.17.13480</v>
          </cell>
          <cell r="B1544" t="str">
            <v>Fornecimento e instalação de curva de ferro galvanizado de 90º diâm. 1"</v>
          </cell>
          <cell r="C1544" t="str">
            <v>UN</v>
          </cell>
          <cell r="D1544">
            <v>1</v>
          </cell>
          <cell r="E1544">
            <v>3.7330999999999999</v>
          </cell>
          <cell r="F1544">
            <v>3.73</v>
          </cell>
        </row>
        <row r="1545">
          <cell r="A1545" t="str">
            <v>001.17.13500</v>
          </cell>
          <cell r="B1545" t="str">
            <v>Fornecimento e instalação de curva de ferro galvanizado de 90º diâm. 3/4"</v>
          </cell>
          <cell r="C1545" t="str">
            <v>UN</v>
          </cell>
          <cell r="D1545">
            <v>1</v>
          </cell>
          <cell r="E1545">
            <v>2.8408000000000002</v>
          </cell>
          <cell r="F1545">
            <v>2.84</v>
          </cell>
        </row>
        <row r="1546">
          <cell r="A1546" t="str">
            <v>001.17.13520</v>
          </cell>
          <cell r="B1546" t="str">
            <v>Fornecimento e instalação de curva de ferro galvanizado de 90º diâm. 1/2"</v>
          </cell>
          <cell r="C1546" t="str">
            <v>UN</v>
          </cell>
          <cell r="D1546">
            <v>1</v>
          </cell>
          <cell r="E1546">
            <v>2.3736999999999999</v>
          </cell>
          <cell r="F1546">
            <v>2.37</v>
          </cell>
        </row>
        <row r="1547">
          <cell r="A1547" t="str">
            <v>001.17.13540</v>
          </cell>
          <cell r="B1547" t="str">
            <v>Fornecimento  e instalação de bujão de ferro galvanizado diâm 3"</v>
          </cell>
          <cell r="C1547" t="str">
            <v>UN</v>
          </cell>
          <cell r="D1547">
            <v>1</v>
          </cell>
          <cell r="E1547">
            <v>19.371099999999998</v>
          </cell>
          <cell r="F1547">
            <v>19.37</v>
          </cell>
        </row>
        <row r="1548">
          <cell r="A1548" t="str">
            <v>001.17.13560</v>
          </cell>
          <cell r="B1548" t="str">
            <v>Fornecimento  e instalação de bujão de ferro galvanizado diâm 4"</v>
          </cell>
          <cell r="C1548" t="str">
            <v>PC</v>
          </cell>
          <cell r="D1548">
            <v>1</v>
          </cell>
          <cell r="E1548">
            <v>14.9945</v>
          </cell>
          <cell r="F1548">
            <v>14.99</v>
          </cell>
        </row>
        <row r="1549">
          <cell r="A1549" t="str">
            <v>001.17.13580</v>
          </cell>
          <cell r="B1549" t="str">
            <v>Fornecimento e aplicação de pasta penetrox</v>
          </cell>
          <cell r="C1549" t="str">
            <v>KG</v>
          </cell>
          <cell r="D1549">
            <v>1</v>
          </cell>
          <cell r="E1549">
            <v>4</v>
          </cell>
          <cell r="F1549">
            <v>4</v>
          </cell>
        </row>
        <row r="1550">
          <cell r="A1550" t="str">
            <v>001.17.13600</v>
          </cell>
          <cell r="B1550" t="str">
            <v>Execução de mureta em alvenaria de 1.5 vez  de tijolo assente com argamassa mista 1:4:12 cimento cal hidratada e areia inclusive fundação em concreto ciclópico no traço 1:3;6 revestimento rústico e caiação - para instalação de medidor de luz e força</v>
          </cell>
          <cell r="C1550" t="str">
            <v>M2</v>
          </cell>
          <cell r="D1550">
            <v>1</v>
          </cell>
          <cell r="E1550">
            <v>139.91990000000001</v>
          </cell>
          <cell r="F1550">
            <v>139.91</v>
          </cell>
        </row>
        <row r="1551">
          <cell r="A1551" t="str">
            <v>001.17.13620</v>
          </cell>
          <cell r="B1551" t="str">
            <v>Fornecimento e instalação de padrão monofásico em poste de ferro galvanizado conforme normas da cemat</v>
          </cell>
          <cell r="C1551" t="str">
            <v>UN</v>
          </cell>
          <cell r="D1551">
            <v>1</v>
          </cell>
          <cell r="E1551">
            <v>100.47329999999999</v>
          </cell>
          <cell r="F1551">
            <v>100.47</v>
          </cell>
        </row>
        <row r="1552">
          <cell r="A1552" t="str">
            <v>001.17.13640</v>
          </cell>
          <cell r="B1552" t="str">
            <v>Fornecimento e instalação de padrão bifásico em poste de ferro galvanizado</v>
          </cell>
          <cell r="C1552" t="str">
            <v>UN</v>
          </cell>
          <cell r="D1552">
            <v>1</v>
          </cell>
          <cell r="E1552">
            <v>150.7099</v>
          </cell>
          <cell r="F1552">
            <v>150.69999999999999</v>
          </cell>
        </row>
        <row r="1553">
          <cell r="A1553" t="str">
            <v>001.17.13660</v>
          </cell>
          <cell r="B1553" t="str">
            <v>Fornecimento e instalação de padrão trifásico completo em poste de ferro galvanizado tipo t-3 com protecao de 90 a conf normas da cemat</v>
          </cell>
          <cell r="C1553" t="str">
            <v>UN</v>
          </cell>
          <cell r="D1553">
            <v>1</v>
          </cell>
          <cell r="E1553">
            <v>550.8931</v>
          </cell>
          <cell r="F1553">
            <v>550.89</v>
          </cell>
        </row>
        <row r="1554">
          <cell r="A1554" t="str">
            <v>001.17.13680</v>
          </cell>
          <cell r="B1554" t="str">
            <v>Fornecimento e instalação de padrão trifásico completo em poste de ferro galvanizado tipo t-4 com protecao de 125 a conf. normas da cemat</v>
          </cell>
          <cell r="C1554" t="str">
            <v>UN</v>
          </cell>
          <cell r="D1554">
            <v>1</v>
          </cell>
          <cell r="E1554">
            <v>1051.8931</v>
          </cell>
          <cell r="F1554">
            <v>1051.8900000000001</v>
          </cell>
        </row>
        <row r="1555">
          <cell r="A1555" t="str">
            <v>001.17.13700</v>
          </cell>
          <cell r="B1555" t="str">
            <v>Fornecimento e instalação de padrao trifásico completo em poste de ferro galvanizado, com proteção de 100a, conforme normas da cemat</v>
          </cell>
          <cell r="C1555" t="str">
            <v>CJ</v>
          </cell>
          <cell r="D1555">
            <v>1</v>
          </cell>
          <cell r="E1555">
            <v>458.94659999999999</v>
          </cell>
          <cell r="F1555">
            <v>458.94</v>
          </cell>
        </row>
        <row r="1556">
          <cell r="A1556" t="str">
            <v>001.17.13720</v>
          </cell>
          <cell r="B1556" t="str">
            <v>Conjunto motor bomba centrífuga trifásica 50 a 60 hz para sucção até 6m pot. 1/2 hp</v>
          </cell>
          <cell r="C1556" t="str">
            <v>CJ</v>
          </cell>
          <cell r="D1556">
            <v>1</v>
          </cell>
          <cell r="E1556">
            <v>288.87720000000002</v>
          </cell>
          <cell r="F1556">
            <v>288.87</v>
          </cell>
        </row>
        <row r="1557">
          <cell r="A1557" t="str">
            <v>001.17.13740</v>
          </cell>
          <cell r="B1557" t="str">
            <v>Conjunto motor bomba centrífuga trifásica 50 a 60 hz para sucção até 6m pot. 3/4 hp</v>
          </cell>
          <cell r="C1557" t="str">
            <v>CJ</v>
          </cell>
          <cell r="D1557">
            <v>1</v>
          </cell>
          <cell r="E1557">
            <v>299.87720000000002</v>
          </cell>
          <cell r="F1557">
            <v>299.87</v>
          </cell>
        </row>
        <row r="1558">
          <cell r="A1558" t="str">
            <v>001.17.13760</v>
          </cell>
          <cell r="B1558" t="str">
            <v>Conjunto motor bomba centrífuga trifásica 50 a 60 hz para sucção até 6m pot. 1 hp</v>
          </cell>
          <cell r="C1558" t="str">
            <v>CJ</v>
          </cell>
          <cell r="D1558">
            <v>1</v>
          </cell>
          <cell r="E1558">
            <v>389.79700000000003</v>
          </cell>
          <cell r="F1558">
            <v>389.79</v>
          </cell>
        </row>
        <row r="1559">
          <cell r="A1559" t="str">
            <v>001.17.13780</v>
          </cell>
          <cell r="B1559" t="str">
            <v>Conjunto motor bomba centrífuga trifásica 50 a 60 hz para sucção até 6m pot. 1 1/2" hp</v>
          </cell>
          <cell r="C1559" t="str">
            <v>CJ</v>
          </cell>
          <cell r="D1559">
            <v>1</v>
          </cell>
          <cell r="E1559">
            <v>466.79700000000003</v>
          </cell>
          <cell r="F1559">
            <v>466.79</v>
          </cell>
        </row>
        <row r="1560">
          <cell r="A1560" t="str">
            <v>001.17.13800</v>
          </cell>
          <cell r="B1560" t="str">
            <v>Conjunto motor bomba centrífuga trifásica 50 a 60 hz para sucção até 6m pot. 2" hp</v>
          </cell>
          <cell r="C1560" t="str">
            <v>CJ</v>
          </cell>
          <cell r="D1560">
            <v>1</v>
          </cell>
          <cell r="E1560">
            <v>499.7165</v>
          </cell>
          <cell r="F1560">
            <v>499.71</v>
          </cell>
        </row>
        <row r="1561">
          <cell r="A1561" t="str">
            <v>001.17.13820</v>
          </cell>
          <cell r="B1561" t="str">
            <v>Conjunto motor bomba centrifuga monoestagio com bocais flangeados - cf-7 mark ou similar - 03 cv</v>
          </cell>
          <cell r="C1561" t="str">
            <v>UN</v>
          </cell>
          <cell r="D1561">
            <v>1</v>
          </cell>
          <cell r="E1561">
            <v>276.7165</v>
          </cell>
          <cell r="F1561">
            <v>276.70999999999998</v>
          </cell>
        </row>
        <row r="1562">
          <cell r="A1562" t="str">
            <v>001.17.13840</v>
          </cell>
          <cell r="B1562" t="str">
            <v>Haste de ferro galvanizado com suporte de fixacao pintura em tinta alumínio 3/4 pol x 3 m</v>
          </cell>
          <cell r="C1562" t="str">
            <v>UN</v>
          </cell>
          <cell r="D1562">
            <v>1</v>
          </cell>
          <cell r="E1562">
            <v>66.169200000000004</v>
          </cell>
          <cell r="F1562">
            <v>66.16</v>
          </cell>
        </row>
        <row r="1563">
          <cell r="A1563" t="str">
            <v>001.17.13860</v>
          </cell>
          <cell r="B1563" t="str">
            <v>Cabo de cobre nú seção  25 mm2</v>
          </cell>
          <cell r="C1563" t="str">
            <v>M</v>
          </cell>
          <cell r="D1563">
            <v>1</v>
          </cell>
          <cell r="E1563">
            <v>7.3196000000000003</v>
          </cell>
          <cell r="F1563">
            <v>7.31</v>
          </cell>
        </row>
        <row r="1564">
          <cell r="A1564" t="str">
            <v>001.17.13880</v>
          </cell>
          <cell r="B1564" t="str">
            <v>Eletrodos de terra completo</v>
          </cell>
          <cell r="C1564" t="str">
            <v>UN</v>
          </cell>
          <cell r="D1564">
            <v>1</v>
          </cell>
          <cell r="E1564">
            <v>134.54329999999999</v>
          </cell>
          <cell r="F1564">
            <v>134.54</v>
          </cell>
        </row>
        <row r="1565">
          <cell r="A1565" t="str">
            <v>001.17.13900</v>
          </cell>
          <cell r="B1565" t="str">
            <v>Captor franklim c/ 4 pontas c/ h=350 mm em latão cromado</v>
          </cell>
          <cell r="C1565" t="str">
            <v>UN</v>
          </cell>
          <cell r="D1565">
            <v>1</v>
          </cell>
          <cell r="E1565">
            <v>32.186599999999999</v>
          </cell>
          <cell r="F1565">
            <v>32.18</v>
          </cell>
        </row>
        <row r="1566">
          <cell r="A1566" t="str">
            <v>001.17.13920</v>
          </cell>
          <cell r="B1566" t="str">
            <v>Captor franklim c/ 4 pontas c/ h=350 mm em aço inox</v>
          </cell>
          <cell r="C1566" t="str">
            <v>UN</v>
          </cell>
          <cell r="D1566">
            <v>1</v>
          </cell>
          <cell r="E1566">
            <v>32.186599999999999</v>
          </cell>
          <cell r="F1566">
            <v>32.18</v>
          </cell>
        </row>
        <row r="1567">
          <cell r="A1567" t="str">
            <v>001.17.13940</v>
          </cell>
          <cell r="B1567" t="str">
            <v>Conector de bi para medição</v>
          </cell>
          <cell r="C1567" t="str">
            <v>UN</v>
          </cell>
          <cell r="D1567">
            <v>1</v>
          </cell>
          <cell r="E1567">
            <v>13.916600000000001</v>
          </cell>
          <cell r="F1567">
            <v>13.91</v>
          </cell>
        </row>
        <row r="1568">
          <cell r="A1568" t="str">
            <v>001.17.13960</v>
          </cell>
          <cell r="B1568" t="str">
            <v>Mastro simples em aço galv. de diam. 2" c/ luva de red.para 3/4 polcom 3 metros</v>
          </cell>
          <cell r="C1568" t="str">
            <v>CJ</v>
          </cell>
          <cell r="D1568">
            <v>1</v>
          </cell>
          <cell r="E1568">
            <v>80.1066</v>
          </cell>
          <cell r="F1568">
            <v>80.099999999999994</v>
          </cell>
        </row>
        <row r="1569">
          <cell r="A1569" t="str">
            <v>001.17.13980</v>
          </cell>
          <cell r="B1569" t="str">
            <v>Mastro simples em aço galv. de diam. 2" c/ luva de red.para 3/4 pol com 6 metros</v>
          </cell>
          <cell r="C1569" t="str">
            <v>CJ</v>
          </cell>
          <cell r="D1569">
            <v>1</v>
          </cell>
          <cell r="E1569">
            <v>155.11510000000001</v>
          </cell>
          <cell r="F1569">
            <v>155.11000000000001</v>
          </cell>
        </row>
        <row r="1570">
          <cell r="A1570" t="str">
            <v>001.17.14000</v>
          </cell>
          <cell r="B1570" t="str">
            <v>Base p/ mastro de aço galvanizado com diâm. 2"</v>
          </cell>
          <cell r="C1570" t="str">
            <v>UN</v>
          </cell>
          <cell r="D1570">
            <v>1</v>
          </cell>
          <cell r="E1570">
            <v>30.276599999999998</v>
          </cell>
          <cell r="F1570">
            <v>30.27</v>
          </cell>
        </row>
        <row r="1571">
          <cell r="A1571" t="str">
            <v>001.17.14020</v>
          </cell>
          <cell r="B1571" t="str">
            <v>Terminal aéreo (gaiola faraday)</v>
          </cell>
          <cell r="C1571" t="str">
            <v>UN</v>
          </cell>
          <cell r="D1571">
            <v>1</v>
          </cell>
          <cell r="E1571">
            <v>14.1266</v>
          </cell>
          <cell r="F1571">
            <v>14.12</v>
          </cell>
        </row>
        <row r="1572">
          <cell r="A1572" t="str">
            <v>001.17.14040</v>
          </cell>
          <cell r="B1572" t="str">
            <v>Conector de pressão com rabicho</v>
          </cell>
          <cell r="C1572" t="str">
            <v>UN</v>
          </cell>
          <cell r="D1572">
            <v>1</v>
          </cell>
          <cell r="E1572">
            <v>4.1474000000000002</v>
          </cell>
          <cell r="F1572">
            <v>4.1399999999999997</v>
          </cell>
        </row>
        <row r="1573">
          <cell r="A1573" t="str">
            <v>001.17.14060</v>
          </cell>
          <cell r="B1573" t="str">
            <v>Conjunto de bracadeira com quatro apoios e suportes fixos em cano galvanizado diâm. 1 pol inclusive pintura</v>
          </cell>
          <cell r="C1573" t="str">
            <v>CJ</v>
          </cell>
          <cell r="D1573">
            <v>1</v>
          </cell>
          <cell r="E1573">
            <v>116.8599</v>
          </cell>
          <cell r="F1573">
            <v>116.85</v>
          </cell>
        </row>
        <row r="1574">
          <cell r="A1574" t="str">
            <v>001.17.14080</v>
          </cell>
          <cell r="B1574" t="str">
            <v>Braçadeira p/ 3 estais</v>
          </cell>
          <cell r="C1574" t="str">
            <v>CJ</v>
          </cell>
          <cell r="D1574">
            <v>1</v>
          </cell>
          <cell r="E1574">
            <v>89.138400000000004</v>
          </cell>
          <cell r="F1574">
            <v>89.13</v>
          </cell>
        </row>
        <row r="1575">
          <cell r="A1575" t="str">
            <v>001.17.14100</v>
          </cell>
          <cell r="B1575" t="str">
            <v>Esticador galvanizado de diâm. 1/2"</v>
          </cell>
          <cell r="C1575" t="str">
            <v>UN</v>
          </cell>
          <cell r="D1575">
            <v>1</v>
          </cell>
          <cell r="E1575">
            <v>13.035299999999999</v>
          </cell>
          <cell r="F1575">
            <v>13.03</v>
          </cell>
        </row>
        <row r="1576">
          <cell r="A1576" t="str">
            <v>001.17.14120</v>
          </cell>
          <cell r="B1576" t="str">
            <v>Parafuso olhal galvanizado 1/2" de 20 a 30 cm</v>
          </cell>
          <cell r="C1576" t="str">
            <v>UN</v>
          </cell>
          <cell r="D1576">
            <v>1</v>
          </cell>
          <cell r="E1576">
            <v>7.0236999999999998</v>
          </cell>
          <cell r="F1576">
            <v>7.02</v>
          </cell>
        </row>
        <row r="1577">
          <cell r="A1577" t="str">
            <v>001.17.14140</v>
          </cell>
          <cell r="B1577" t="str">
            <v>Cabo de aço galvanizado 1/4"</v>
          </cell>
          <cell r="C1577" t="str">
            <v>ML</v>
          </cell>
          <cell r="D1577">
            <v>1</v>
          </cell>
          <cell r="E1577">
            <v>0.80220000000000002</v>
          </cell>
          <cell r="F1577">
            <v>0.8</v>
          </cell>
        </row>
        <row r="1578">
          <cell r="A1578" t="str">
            <v>001.17.14160</v>
          </cell>
          <cell r="B1578" t="str">
            <v>Manilha de ligação galvanizada de 3/8"</v>
          </cell>
          <cell r="C1578" t="str">
            <v>UN</v>
          </cell>
          <cell r="D1578">
            <v>1</v>
          </cell>
          <cell r="E1578">
            <v>1.7737000000000001</v>
          </cell>
          <cell r="F1578">
            <v>1.77</v>
          </cell>
        </row>
        <row r="1579">
          <cell r="A1579" t="str">
            <v>001.17.14180</v>
          </cell>
          <cell r="B1579" t="str">
            <v>Sapatilha galvanizada 1/4"</v>
          </cell>
          <cell r="C1579" t="str">
            <v>UN</v>
          </cell>
          <cell r="D1579">
            <v>1</v>
          </cell>
          <cell r="E1579">
            <v>1.2246999999999999</v>
          </cell>
          <cell r="F1579">
            <v>1.22</v>
          </cell>
        </row>
        <row r="1580">
          <cell r="A1580" t="str">
            <v>001.17.14200</v>
          </cell>
          <cell r="B1580" t="str">
            <v>Presilha galvanizada para cabo de aço galvanizado 1/4"</v>
          </cell>
          <cell r="C1580" t="str">
            <v>UN</v>
          </cell>
          <cell r="D1580">
            <v>1</v>
          </cell>
          <cell r="E1580">
            <v>3.9737</v>
          </cell>
          <cell r="F1580">
            <v>3.97</v>
          </cell>
        </row>
        <row r="1581">
          <cell r="A1581" t="str">
            <v>001.17.14220</v>
          </cell>
          <cell r="B1581" t="str">
            <v>Suporte tipo simples para descida de cabo de cobre nú com roldana de porcelana com furo para cabo 3/0 e 4/0 liso para solda</v>
          </cell>
          <cell r="C1581" t="str">
            <v>UN</v>
          </cell>
          <cell r="D1581">
            <v>1</v>
          </cell>
          <cell r="E1581">
            <v>4.1913999999999998</v>
          </cell>
          <cell r="F1581">
            <v>4.1900000000000004</v>
          </cell>
        </row>
        <row r="1582">
          <cell r="A1582" t="str">
            <v>001.17.14240</v>
          </cell>
          <cell r="B1582" t="str">
            <v>Suporte tipo simples para descida de cabo de cobre nú com roldana de porcelana com furo para cabo 3/0 e 4/0 com rosca meânica e porca</v>
          </cell>
          <cell r="C1582" t="str">
            <v>UN</v>
          </cell>
          <cell r="D1582">
            <v>1</v>
          </cell>
          <cell r="E1582">
            <v>5.5674000000000001</v>
          </cell>
          <cell r="F1582">
            <v>5.56</v>
          </cell>
        </row>
        <row r="1583">
          <cell r="A1583" t="str">
            <v>001.17.14260</v>
          </cell>
          <cell r="B1583" t="str">
            <v>Suporte tipo simples para descida de cabo de cobre nú com roldana de porcelana com furo para cabo 3/0 e 4/0 para chumbar na parede</v>
          </cell>
          <cell r="C1583" t="str">
            <v>UN</v>
          </cell>
          <cell r="D1583">
            <v>1</v>
          </cell>
          <cell r="E1583">
            <v>4.8574000000000002</v>
          </cell>
          <cell r="F1583">
            <v>4.8499999999999996</v>
          </cell>
        </row>
        <row r="1584">
          <cell r="A1584" t="str">
            <v>001.17.14280</v>
          </cell>
          <cell r="B1584" t="str">
            <v>Suporte tipo simples para descida de cabo de cobre nú com roldana de porcelana com furo para cabo 3/0 e 4/0 com rosca soberba para madeira</v>
          </cell>
          <cell r="C1584" t="str">
            <v>UN</v>
          </cell>
          <cell r="D1584">
            <v>1</v>
          </cell>
          <cell r="E1584">
            <v>3.6674000000000002</v>
          </cell>
          <cell r="F1584">
            <v>3.66</v>
          </cell>
        </row>
        <row r="1585">
          <cell r="A1585" t="str">
            <v>001.17.14300</v>
          </cell>
          <cell r="B1585" t="str">
            <v>Suporte tipo simples para descida de cabo de cobre nú com roldana de porcelana com furo para cabo 3/0 e 4/0 para estrutura de telhado</v>
          </cell>
          <cell r="C1585" t="str">
            <v>UN</v>
          </cell>
          <cell r="D1585">
            <v>1</v>
          </cell>
          <cell r="E1585">
            <v>5.5473999999999997</v>
          </cell>
          <cell r="F1585">
            <v>5.54</v>
          </cell>
        </row>
        <row r="1586">
          <cell r="A1586" t="str">
            <v>001.17.14320</v>
          </cell>
          <cell r="B1586" t="str">
            <v>Suporte tipo reforçado para descida de cabo de cobre nú com roldana de porcelana com furo para cabo 3/0 e 4/0 liso para solda</v>
          </cell>
          <cell r="C1586" t="str">
            <v>UN</v>
          </cell>
          <cell r="D1586">
            <v>1</v>
          </cell>
          <cell r="E1586">
            <v>7.0385</v>
          </cell>
          <cell r="F1586">
            <v>7.03</v>
          </cell>
        </row>
        <row r="1587">
          <cell r="A1587" t="str">
            <v>001.17.14340</v>
          </cell>
          <cell r="B1587" t="str">
            <v>Suporte tipo reforçado para descida de cabo de cobre nú com roldana de porcelana com furo para cabo 3/0 e 4/0 com rosca meânica e porca</v>
          </cell>
          <cell r="C1587" t="str">
            <v>UN</v>
          </cell>
          <cell r="D1587">
            <v>1</v>
          </cell>
          <cell r="E1587">
            <v>6.8045</v>
          </cell>
          <cell r="F1587">
            <v>6.8</v>
          </cell>
        </row>
        <row r="1588">
          <cell r="A1588" t="str">
            <v>001.17.14360</v>
          </cell>
          <cell r="B1588" t="str">
            <v>Suporte tipo reforçado para descida de cabo de cobre nú com roldana de porcelana com furo para cabo 3/0 e 4/0 para chumbar na parede</v>
          </cell>
          <cell r="C1588" t="str">
            <v>UN</v>
          </cell>
          <cell r="D1588">
            <v>1</v>
          </cell>
          <cell r="E1588">
            <v>6.4645000000000001</v>
          </cell>
          <cell r="F1588">
            <v>6.46</v>
          </cell>
        </row>
        <row r="1589">
          <cell r="A1589" t="str">
            <v>001.17.14380</v>
          </cell>
          <cell r="B1589" t="str">
            <v>Suporte tipo reforçado para descida de cabo de cobre nú com roldana de porcelana com furo para cabo 3/0 e 4/0 com rosca soberba para madeira</v>
          </cell>
          <cell r="C1589" t="str">
            <v>UN</v>
          </cell>
          <cell r="D1589">
            <v>1</v>
          </cell>
          <cell r="E1589">
            <v>7.2244999999999999</v>
          </cell>
          <cell r="F1589">
            <v>7.22</v>
          </cell>
        </row>
        <row r="1590">
          <cell r="A1590" t="str">
            <v>001.17.14400</v>
          </cell>
          <cell r="B1590" t="str">
            <v>Suporte tipo reforçado para descida de cabo de cobre nú com roldana de porcelana com furo para cabo 3/0 e 4/0 para estrutura de telhado</v>
          </cell>
          <cell r="C1590" t="str">
            <v>UN</v>
          </cell>
          <cell r="D1590">
            <v>1</v>
          </cell>
          <cell r="E1590">
            <v>7.5945</v>
          </cell>
          <cell r="F1590">
            <v>7.59</v>
          </cell>
        </row>
        <row r="1591">
          <cell r="A1591" t="str">
            <v>001.17.14420</v>
          </cell>
          <cell r="B1591" t="str">
            <v>Braçadeira tipo simples para descida de cabo de cobre nú com roldana de porcelana para cabo 3/0 e 4/0 para mastro de diâm. 2" com 1 roldana</v>
          </cell>
          <cell r="C1591" t="str">
            <v>UN</v>
          </cell>
          <cell r="D1591">
            <v>1</v>
          </cell>
          <cell r="E1591">
            <v>5.8136999999999999</v>
          </cell>
          <cell r="F1591">
            <v>5.81</v>
          </cell>
        </row>
        <row r="1592">
          <cell r="A1592" t="str">
            <v>001.17.14440</v>
          </cell>
          <cell r="B1592" t="str">
            <v>Braçadeira tipo simples para descida de cabo de cobre nú com roldana de porcelana para cabo 3/0 e 4/0 para mastro de diâm. 2" com 2 roldana</v>
          </cell>
          <cell r="C1592" t="str">
            <v>UN</v>
          </cell>
          <cell r="D1592">
            <v>1</v>
          </cell>
          <cell r="E1592">
            <v>7.6237000000000004</v>
          </cell>
          <cell r="F1592">
            <v>7.62</v>
          </cell>
        </row>
        <row r="1593">
          <cell r="A1593" t="str">
            <v>001.17.14460</v>
          </cell>
          <cell r="B1593" t="str">
            <v>Braçadeira tipo simples para descida de cabo de cobre nú com roldana de porcelana para cabo 3/0 e 4/0 para mastro de diâm. 3" com 1 roldana</v>
          </cell>
          <cell r="C1593" t="str">
            <v>UN</v>
          </cell>
          <cell r="D1593">
            <v>1</v>
          </cell>
          <cell r="E1593">
            <v>9.0236999999999998</v>
          </cell>
          <cell r="F1593">
            <v>9.02</v>
          </cell>
        </row>
        <row r="1594">
          <cell r="A1594" t="str">
            <v>001.17.14480</v>
          </cell>
          <cell r="B1594" t="str">
            <v>Braçadeira tipo simples para descida de cabo de cobre nú com roldana de porcelana para cabo 3/0 e 4/0 para mastro de diâm. 3"com 2 roldana</v>
          </cell>
          <cell r="C1594" t="str">
            <v>UN</v>
          </cell>
          <cell r="D1594">
            <v>1</v>
          </cell>
          <cell r="E1594">
            <v>11.0237</v>
          </cell>
          <cell r="F1594">
            <v>11.02</v>
          </cell>
        </row>
        <row r="1595">
          <cell r="A1595" t="str">
            <v>001.17.14500</v>
          </cell>
          <cell r="B1595" t="str">
            <v>Braçadeira tipo reforçada para descida de cabo de cobre nú com roldana de porcelana para cabo 3/0 e 4/0 para mastro de diâm. 2"com 1 roldana</v>
          </cell>
          <cell r="C1595" t="str">
            <v>UN</v>
          </cell>
          <cell r="D1595">
            <v>1</v>
          </cell>
          <cell r="E1595">
            <v>6.4553000000000003</v>
          </cell>
          <cell r="F1595">
            <v>6.45</v>
          </cell>
        </row>
        <row r="1596">
          <cell r="A1596" t="str">
            <v>001.17.14520</v>
          </cell>
          <cell r="B1596" t="str">
            <v>Braçadeira tipo reforçada para descida de cabo de cobre nú com roldana de porcelana para cabo 3/0 e 4/0 para mastro de diâm. 2'com 2 roldana</v>
          </cell>
          <cell r="C1596" t="str">
            <v>UN</v>
          </cell>
          <cell r="D1596">
            <v>1</v>
          </cell>
          <cell r="E1596">
            <v>9.3253000000000004</v>
          </cell>
          <cell r="F1596">
            <v>9.32</v>
          </cell>
        </row>
        <row r="1597">
          <cell r="A1597" t="str">
            <v>001.17.14540</v>
          </cell>
          <cell r="B1597" t="str">
            <v>Braçadeira tipo reforçada para descida de cabo de cobre nú com roldana de porcelana para cabo 3/0 e 4/0 para mastro de diâm. 3" com 1 roldana</v>
          </cell>
          <cell r="C1597" t="str">
            <v>UN</v>
          </cell>
          <cell r="D1597">
            <v>1</v>
          </cell>
          <cell r="E1597">
            <v>9.5352999999999994</v>
          </cell>
          <cell r="F1597">
            <v>9.5299999999999994</v>
          </cell>
        </row>
        <row r="1598">
          <cell r="A1598" t="str">
            <v>001.17.14560</v>
          </cell>
          <cell r="B1598" t="str">
            <v>Braçadeira tipo reforçada para descida de cabo de cobre nú com roldana de porcelana para cabo 3/0 e 4/0 para mastro de diâm. 3" com 2 roldana</v>
          </cell>
          <cell r="C1598" t="str">
            <v>UN</v>
          </cell>
          <cell r="D1598">
            <v>1</v>
          </cell>
          <cell r="E1598">
            <v>11.535299999999999</v>
          </cell>
          <cell r="F1598">
            <v>11.53</v>
          </cell>
        </row>
        <row r="1599">
          <cell r="A1599" t="str">
            <v>001.17.14580</v>
          </cell>
          <cell r="B1599" t="str">
            <v>Conector de cobre para haste de 5/8" ou 3/4" para cabo de cobre nú 3/0 e 4/0</v>
          </cell>
          <cell r="C1599" t="str">
            <v>UN</v>
          </cell>
          <cell r="D1599">
            <v>1</v>
          </cell>
          <cell r="E1599">
            <v>4.5137</v>
          </cell>
          <cell r="F1599">
            <v>4.51</v>
          </cell>
        </row>
        <row r="1600">
          <cell r="A1600" t="str">
            <v>001.17.14600</v>
          </cell>
          <cell r="B1600" t="str">
            <v>Conector bimetálico de um parafuso p/ cabo alumínio n. 2awg e cobre 16 mm2</v>
          </cell>
          <cell r="C1600" t="str">
            <v>PC</v>
          </cell>
          <cell r="D1600">
            <v>1</v>
          </cell>
          <cell r="E1600">
            <v>2.1036999999999999</v>
          </cell>
          <cell r="F1600">
            <v>2.1</v>
          </cell>
        </row>
        <row r="1601">
          <cell r="A1601" t="str">
            <v>001.17.14620</v>
          </cell>
          <cell r="B1601" t="str">
            <v>Conector tipo chapa-cabo</v>
          </cell>
          <cell r="C1601" t="str">
            <v>PC</v>
          </cell>
          <cell r="D1601">
            <v>1</v>
          </cell>
          <cell r="E1601">
            <v>2.2237</v>
          </cell>
          <cell r="F1601">
            <v>2.2200000000000002</v>
          </cell>
        </row>
        <row r="1602">
          <cell r="A1602" t="str">
            <v>001.17.14640</v>
          </cell>
          <cell r="B1602" t="str">
            <v>Conector de ferro fundido tipo ccc para cabo numero 3/0 e 4/0</v>
          </cell>
          <cell r="C1602" t="str">
            <v>UN</v>
          </cell>
          <cell r="D1602">
            <v>1</v>
          </cell>
          <cell r="E1602">
            <v>4.5137</v>
          </cell>
          <cell r="F1602">
            <v>4.51</v>
          </cell>
        </row>
        <row r="1603">
          <cell r="A1603" t="str">
            <v>001.17.14660</v>
          </cell>
          <cell r="B1603" t="str">
            <v>Abraçadeira para tubo de brasilit de diâm. 2" tipo para solda</v>
          </cell>
          <cell r="C1603" t="str">
            <v>UN</v>
          </cell>
          <cell r="D1603">
            <v>1</v>
          </cell>
          <cell r="E1603">
            <v>4.6653000000000002</v>
          </cell>
          <cell r="F1603">
            <v>4.66</v>
          </cell>
        </row>
        <row r="1604">
          <cell r="A1604" t="str">
            <v>001.17.14680</v>
          </cell>
          <cell r="B1604" t="str">
            <v>Abraçadeira para tubo de brasilit de diâm. 2" com rosca mecânica e porca</v>
          </cell>
          <cell r="C1604" t="str">
            <v>UN</v>
          </cell>
          <cell r="D1604">
            <v>1</v>
          </cell>
          <cell r="E1604">
            <v>5.5674000000000001</v>
          </cell>
          <cell r="F1604">
            <v>5.56</v>
          </cell>
        </row>
        <row r="1605">
          <cell r="A1605" t="str">
            <v>001.17.14700</v>
          </cell>
          <cell r="B1605" t="str">
            <v>Abraçadeira para tubo de brasilit de diâm. 2" para chumbar na parede</v>
          </cell>
          <cell r="C1605" t="str">
            <v>UN</v>
          </cell>
          <cell r="D1605">
            <v>1</v>
          </cell>
          <cell r="E1605">
            <v>4.8574000000000002</v>
          </cell>
          <cell r="F1605">
            <v>4.8499999999999996</v>
          </cell>
        </row>
        <row r="1606">
          <cell r="A1606" t="str">
            <v>001.17.14720</v>
          </cell>
          <cell r="B1606" t="str">
            <v>Abraçadeira para tubo de brasilit de diâm. 2' com rosca soberba</v>
          </cell>
          <cell r="C1606" t="str">
            <v>UN</v>
          </cell>
          <cell r="D1606">
            <v>1</v>
          </cell>
          <cell r="E1606">
            <v>4.1536999999999997</v>
          </cell>
          <cell r="F1606">
            <v>4.1500000000000004</v>
          </cell>
        </row>
        <row r="1607">
          <cell r="A1607" t="str">
            <v>001.17.14740</v>
          </cell>
          <cell r="B1607" t="str">
            <v>Tubo de brasilit 2" x 3 m</v>
          </cell>
          <cell r="C1607" t="str">
            <v>UN</v>
          </cell>
          <cell r="D1607">
            <v>1</v>
          </cell>
          <cell r="E1607">
            <v>14.3611</v>
          </cell>
          <cell r="F1607">
            <v>14.36</v>
          </cell>
        </row>
        <row r="1608">
          <cell r="A1608" t="str">
            <v>001.17.14760</v>
          </cell>
          <cell r="B1608" t="str">
            <v>Manilha de barro vidrado de diâm. 12" x 0.60m</v>
          </cell>
          <cell r="C1608" t="str">
            <v>UN</v>
          </cell>
          <cell r="D1608">
            <v>1</v>
          </cell>
          <cell r="E1608">
            <v>19.278400000000001</v>
          </cell>
          <cell r="F1608">
            <v>19.27</v>
          </cell>
        </row>
        <row r="1609">
          <cell r="A1609" t="str">
            <v>001.17.14780</v>
          </cell>
          <cell r="B1609" t="str">
            <v>Tampa de concreto com alça de ferro para manilha de diâm. de 12"</v>
          </cell>
          <cell r="C1609" t="str">
            <v>UN</v>
          </cell>
          <cell r="D1609">
            <v>1</v>
          </cell>
          <cell r="E1609">
            <v>6.3</v>
          </cell>
          <cell r="F1609">
            <v>6.3</v>
          </cell>
        </row>
        <row r="1610">
          <cell r="A1610" t="str">
            <v>001.17.14800</v>
          </cell>
          <cell r="B1610" t="str">
            <v>Conetor para eletrodo de terra copperweld</v>
          </cell>
          <cell r="C1610" t="str">
            <v>UN</v>
          </cell>
          <cell r="D1610">
            <v>1</v>
          </cell>
          <cell r="E1610">
            <v>2.3136999999999999</v>
          </cell>
          <cell r="F1610">
            <v>2.31</v>
          </cell>
        </row>
        <row r="1611">
          <cell r="A1611" t="str">
            <v>001.17.14820</v>
          </cell>
          <cell r="B1611" t="str">
            <v>Eletrodo de terra copperweld 5/8" x 3 m</v>
          </cell>
          <cell r="C1611" t="str">
            <v>UN</v>
          </cell>
          <cell r="D1611">
            <v>1</v>
          </cell>
          <cell r="E1611">
            <v>17.278400000000001</v>
          </cell>
          <cell r="F1611">
            <v>17.27</v>
          </cell>
        </row>
        <row r="1612">
          <cell r="A1612" t="str">
            <v>001.17.14840</v>
          </cell>
          <cell r="B1612" t="str">
            <v>Haste de cobre alta camada - 5/8" x 3,0 m</v>
          </cell>
          <cell r="C1612" t="str">
            <v>UN</v>
          </cell>
          <cell r="D1612">
            <v>1</v>
          </cell>
          <cell r="E1612">
            <v>21.118400000000001</v>
          </cell>
          <cell r="F1612">
            <v>21.11</v>
          </cell>
        </row>
        <row r="1613">
          <cell r="A1613" t="str">
            <v>001.17.14860</v>
          </cell>
          <cell r="B1613" t="str">
            <v>Execução de caixa de concreto 40x40x60cm com tampa de concreto armado</v>
          </cell>
          <cell r="C1613" t="str">
            <v>UN</v>
          </cell>
          <cell r="D1613">
            <v>1</v>
          </cell>
          <cell r="E1613">
            <v>44.13</v>
          </cell>
          <cell r="F1613">
            <v>44.13</v>
          </cell>
        </row>
        <row r="1614">
          <cell r="A1614" t="str">
            <v>001.17.14880</v>
          </cell>
          <cell r="B1614" t="str">
            <v>Fio de cobre nú seção 6.00 mm 2</v>
          </cell>
          <cell r="C1614" t="str">
            <v>ML</v>
          </cell>
          <cell r="D1614">
            <v>1</v>
          </cell>
          <cell r="E1614">
            <v>2.0632000000000001</v>
          </cell>
          <cell r="F1614">
            <v>2.06</v>
          </cell>
        </row>
        <row r="1615">
          <cell r="A1615" t="str">
            <v>001.17.14900</v>
          </cell>
          <cell r="B1615" t="str">
            <v>Fio de cobre nú seção 10.00 mm 2</v>
          </cell>
          <cell r="C1615" t="str">
            <v>ML</v>
          </cell>
          <cell r="D1615">
            <v>1</v>
          </cell>
          <cell r="E1615">
            <v>2.8902999999999999</v>
          </cell>
          <cell r="F1615">
            <v>2.89</v>
          </cell>
        </row>
        <row r="1616">
          <cell r="A1616" t="str">
            <v>001.17.14920</v>
          </cell>
          <cell r="B1616" t="str">
            <v>Fio de cobre nú seção 16.00 mm 2</v>
          </cell>
          <cell r="C1616" t="str">
            <v>ML</v>
          </cell>
          <cell r="D1616">
            <v>1</v>
          </cell>
          <cell r="E1616">
            <v>5.0869999999999997</v>
          </cell>
          <cell r="F1616">
            <v>5.08</v>
          </cell>
        </row>
        <row r="1617">
          <cell r="A1617" t="str">
            <v>001.17.14940</v>
          </cell>
          <cell r="B1617" t="str">
            <v>Cabo de cobre nú seção 3/0</v>
          </cell>
          <cell r="C1617" t="str">
            <v>ML</v>
          </cell>
          <cell r="D1617">
            <v>1</v>
          </cell>
          <cell r="E1617">
            <v>17.632999999999999</v>
          </cell>
          <cell r="F1617">
            <v>17.63</v>
          </cell>
        </row>
        <row r="1618">
          <cell r="A1618" t="str">
            <v>001.17.14960</v>
          </cell>
          <cell r="B1618" t="str">
            <v>Cabo de cobre nú seção 4/0</v>
          </cell>
          <cell r="C1618" t="str">
            <v>ML</v>
          </cell>
          <cell r="D1618">
            <v>1</v>
          </cell>
          <cell r="E1618">
            <v>22.450299999999999</v>
          </cell>
          <cell r="F1618">
            <v>22.45</v>
          </cell>
        </row>
        <row r="1619">
          <cell r="A1619" t="str">
            <v>001.17.14980</v>
          </cell>
          <cell r="B1619" t="str">
            <v>Cabo de cobre nú seção 10.00 mm2</v>
          </cell>
          <cell r="C1619" t="str">
            <v>ML</v>
          </cell>
          <cell r="D1619">
            <v>1</v>
          </cell>
          <cell r="E1619">
            <v>5.9744000000000002</v>
          </cell>
          <cell r="F1619">
            <v>5.97</v>
          </cell>
        </row>
        <row r="1620">
          <cell r="A1620" t="str">
            <v>001.17.15000</v>
          </cell>
          <cell r="B1620" t="str">
            <v>Cabo de cobre nú seção 16.00 mm2</v>
          </cell>
          <cell r="C1620" t="str">
            <v>ML</v>
          </cell>
          <cell r="D1620">
            <v>1</v>
          </cell>
          <cell r="E1620">
            <v>7.3196000000000003</v>
          </cell>
          <cell r="F1620">
            <v>7.31</v>
          </cell>
        </row>
        <row r="1621">
          <cell r="A1621" t="str">
            <v>001.17.15020</v>
          </cell>
          <cell r="B1621" t="str">
            <v>Cabo de cobre nú seção 25.00 mm2</v>
          </cell>
          <cell r="C1621" t="str">
            <v>ML</v>
          </cell>
          <cell r="D1621">
            <v>1</v>
          </cell>
          <cell r="E1621">
            <v>0</v>
          </cell>
          <cell r="F1621">
            <v>0</v>
          </cell>
        </row>
        <row r="1622">
          <cell r="A1622" t="str">
            <v>001.17.15040</v>
          </cell>
          <cell r="B1622" t="str">
            <v>Aparelho simples luz obstáculo para sinalização corpo em alumínio fundido incorrosível globo de vidro cristal neutro térmico extra temperado pigmentado  em vermelho com uma lâmpada de 60 w/127v com rele fotoelétrico, haste em</v>
          </cell>
          <cell r="C1622" t="str">
            <v>CJ</v>
          </cell>
          <cell r="D1622">
            <v>1</v>
          </cell>
          <cell r="E1622">
            <v>110.3092</v>
          </cell>
          <cell r="F1622">
            <v>110.3</v>
          </cell>
        </row>
        <row r="1623">
          <cell r="A1623" t="str">
            <v>001.17.15060</v>
          </cell>
          <cell r="B1623" t="str">
            <v>Aparelho duplo de luz  obstáculo para sinalização corpo em alumínio fundido incorrosível corpo de vidro cristal neutro térmico extra temperado pigmentado em vermelho com duas lâmpadas de 60w127v com rele foto-elétrico, haste</v>
          </cell>
          <cell r="C1623" t="str">
            <v>CJ</v>
          </cell>
          <cell r="D1623">
            <v>1</v>
          </cell>
          <cell r="E1623">
            <v>110.3092</v>
          </cell>
          <cell r="F1623">
            <v>110.3</v>
          </cell>
        </row>
        <row r="1624">
          <cell r="A1624" t="str">
            <v>001.17.15080</v>
          </cell>
          <cell r="B1624" t="str">
            <v>Relee fotoelétrico da iluminatic rm 74 n para comando automático de iluminação</v>
          </cell>
          <cell r="C1624" t="str">
            <v>UN</v>
          </cell>
          <cell r="D1624">
            <v>1</v>
          </cell>
          <cell r="E1624">
            <v>20.698399999999999</v>
          </cell>
          <cell r="F1624">
            <v>20.69</v>
          </cell>
        </row>
        <row r="1625">
          <cell r="A1625" t="str">
            <v>001.17.15100</v>
          </cell>
          <cell r="B1625" t="str">
            <v>Suporte para fixação de para-raios em ferro cantoneira l 1 1/2"x 1/2"x 3/16" com comprimento de 2.00 m</v>
          </cell>
          <cell r="C1625" t="str">
            <v>PC</v>
          </cell>
          <cell r="D1625">
            <v>1</v>
          </cell>
          <cell r="E1625">
            <v>270.23660000000001</v>
          </cell>
          <cell r="F1625">
            <v>270.23</v>
          </cell>
        </row>
        <row r="1626">
          <cell r="A1626" t="str">
            <v>001.17.15120</v>
          </cell>
          <cell r="B1626" t="str">
            <v>Suporte para fixação de isoladores de pedestal em chapa de ferro</v>
          </cell>
          <cell r="C1626" t="str">
            <v>PC</v>
          </cell>
          <cell r="D1626">
            <v>1</v>
          </cell>
          <cell r="E1626">
            <v>62.236600000000003</v>
          </cell>
          <cell r="F1626">
            <v>62.23</v>
          </cell>
        </row>
        <row r="1627">
          <cell r="A1627" t="str">
            <v>001.17.15140</v>
          </cell>
          <cell r="B1627" t="str">
            <v>Suporte para fixacao de tc e tp em ferro cantoneira l de 1 1/2" x 1 1/2" x 3/16" soldados entre si (conf. det. da cemat)</v>
          </cell>
          <cell r="C1627" t="str">
            <v>PC</v>
          </cell>
          <cell r="D1627">
            <v>1</v>
          </cell>
          <cell r="E1627">
            <v>270.23660000000001</v>
          </cell>
          <cell r="F1627">
            <v>270.23</v>
          </cell>
        </row>
        <row r="1628">
          <cell r="A1628" t="str">
            <v>001.17.15160</v>
          </cell>
          <cell r="B1628" t="str">
            <v>Torre metálica treliçada, confeccionada com cantoneiras de ferro 1 1/2" x 1/8", 1" x 1/8" e ferro redondo 5/16 ca-50, inclusive cabo de aço 1/4" para contraventamento e base de fixação em concreto com h=18,00m</v>
          </cell>
          <cell r="C1628" t="str">
            <v>UN</v>
          </cell>
          <cell r="D1628">
            <v>1</v>
          </cell>
          <cell r="E1628">
            <v>1553.9241999999999</v>
          </cell>
          <cell r="F1628">
            <v>1553.92</v>
          </cell>
        </row>
        <row r="1629">
          <cell r="A1629" t="str">
            <v>001.17.15180</v>
          </cell>
          <cell r="B1629" t="str">
            <v>Execução de solda exotermica para cordoalha de cobre ou cabo de cobre - 35.00 mm2</v>
          </cell>
          <cell r="C1629" t="str">
            <v>UN</v>
          </cell>
          <cell r="D1629">
            <v>1</v>
          </cell>
          <cell r="E1629">
            <v>8.6564999999999994</v>
          </cell>
          <cell r="F1629">
            <v>8.65</v>
          </cell>
        </row>
        <row r="1630">
          <cell r="A1630" t="str">
            <v>001.17.15200</v>
          </cell>
          <cell r="B1630" t="str">
            <v>Fornecimento e instalação de chuveiro elétrico maxi-ducha 2500w-220v ou similar</v>
          </cell>
          <cell r="C1630" t="str">
            <v>CJ</v>
          </cell>
          <cell r="D1630">
            <v>1</v>
          </cell>
          <cell r="E1630">
            <v>25.953199999999999</v>
          </cell>
          <cell r="F1630">
            <v>25.95</v>
          </cell>
        </row>
        <row r="1631">
          <cell r="A1631" t="str">
            <v>001.17.15220</v>
          </cell>
          <cell r="B1631" t="str">
            <v>Fornecimento e instalação de chuveiro-ducha jet-set 2500w-220v marca lorenzetti ou similar</v>
          </cell>
          <cell r="C1631" t="str">
            <v>CJ</v>
          </cell>
          <cell r="D1631">
            <v>1</v>
          </cell>
          <cell r="E1631">
            <v>57.420400000000001</v>
          </cell>
          <cell r="F1631">
            <v>57.42</v>
          </cell>
        </row>
        <row r="1632">
          <cell r="A1632" t="str">
            <v>001.17.15240</v>
          </cell>
          <cell r="B1632" t="str">
            <v>Fornecimento e instalação de ventilador de teto com lustre-trom c/ lampada incandescente até 100 w , demais acessórios</v>
          </cell>
          <cell r="C1632" t="str">
            <v>CJ</v>
          </cell>
          <cell r="D1632">
            <v>1</v>
          </cell>
          <cell r="E1632">
            <v>96.773300000000006</v>
          </cell>
          <cell r="F1632">
            <v>96.77</v>
          </cell>
        </row>
        <row r="1633">
          <cell r="A1633" t="str">
            <v>001.17.15260</v>
          </cell>
          <cell r="B1633" t="str">
            <v>Fornecimento e instalação de cordoalha de cobre nú equivalente ao cabo de  16.00 mm2</v>
          </cell>
          <cell r="C1633" t="str">
            <v>M</v>
          </cell>
          <cell r="D1633">
            <v>1</v>
          </cell>
          <cell r="E1633">
            <v>3.9853999999999998</v>
          </cell>
          <cell r="F1633">
            <v>3.98</v>
          </cell>
        </row>
        <row r="1634">
          <cell r="A1634" t="str">
            <v>001.17.15280</v>
          </cell>
          <cell r="B1634" t="str">
            <v>Fornecimento e instalação de chapa suporte para isoladores de passagem dim. 14.50x500.00mm</v>
          </cell>
          <cell r="C1634" t="str">
            <v>PC</v>
          </cell>
          <cell r="D1634">
            <v>1</v>
          </cell>
          <cell r="E1634">
            <v>215.11840000000001</v>
          </cell>
          <cell r="F1634">
            <v>215.11</v>
          </cell>
        </row>
        <row r="1635">
          <cell r="A1635" t="str">
            <v>001.17.15300</v>
          </cell>
          <cell r="B1635" t="str">
            <v>Fornecimento e instalação de placa de advertência com os dizeres "perigo de morte alta tensão"</v>
          </cell>
          <cell r="C1635" t="str">
            <v>PC</v>
          </cell>
          <cell r="D1635">
            <v>1</v>
          </cell>
          <cell r="E1635">
            <v>36.118400000000001</v>
          </cell>
          <cell r="F1635">
            <v>36.11</v>
          </cell>
        </row>
        <row r="1636">
          <cell r="A1636" t="str">
            <v>001.17.15320</v>
          </cell>
          <cell r="B1636" t="str">
            <v>Fornecimento e instalação de barramento de at em vergalhâo de cobre de 0 5.16mm</v>
          </cell>
          <cell r="C1636" t="str">
            <v>M</v>
          </cell>
          <cell r="D1636">
            <v>1</v>
          </cell>
          <cell r="E1636">
            <v>11.118399999999999</v>
          </cell>
          <cell r="F1636">
            <v>11.11</v>
          </cell>
        </row>
        <row r="1637">
          <cell r="A1637" t="str">
            <v>001.17.15340</v>
          </cell>
          <cell r="B1637" t="str">
            <v>Fornecimento e instalação de chave seccionadora tripolar classe 15kv nbc 95kv, ação simultanêa nas três fases com alavanca de manobra com suporte metálico para montagem e fixação</v>
          </cell>
          <cell r="C1637" t="str">
            <v>CJ</v>
          </cell>
          <cell r="D1637">
            <v>1</v>
          </cell>
          <cell r="E1637">
            <v>520.16560000000004</v>
          </cell>
          <cell r="F1637">
            <v>520.16</v>
          </cell>
        </row>
        <row r="1638">
          <cell r="A1638" t="str">
            <v>001.17.15360</v>
          </cell>
          <cell r="B1638" t="str">
            <v>Fornecimento e instalação de braçadeira de pvc com parafusos para fixação do cabo de aterramento</v>
          </cell>
          <cell r="C1638" t="str">
            <v>CJ</v>
          </cell>
          <cell r="D1638">
            <v>1</v>
          </cell>
          <cell r="E1638">
            <v>3.8210999999999999</v>
          </cell>
          <cell r="F1638">
            <v>3.82</v>
          </cell>
        </row>
        <row r="1639">
          <cell r="A1639" t="str">
            <v>001.17.15380</v>
          </cell>
          <cell r="B1639" t="str">
            <v>Fornecimento e instalação de seccionador pré-formado para cerca</v>
          </cell>
          <cell r="C1639" t="str">
            <v>UN</v>
          </cell>
          <cell r="D1639">
            <v>1</v>
          </cell>
          <cell r="E1639">
            <v>11.6866</v>
          </cell>
          <cell r="F1639">
            <v>11.68</v>
          </cell>
        </row>
        <row r="1640">
          <cell r="A1640" t="str">
            <v>001.17.15400</v>
          </cell>
          <cell r="B1640" t="str">
            <v>Fornecimento e instalação de isolador de passagem tipo externo - interno classe 15kv</v>
          </cell>
          <cell r="C1640" t="str">
            <v>UN</v>
          </cell>
          <cell r="D1640">
            <v>1</v>
          </cell>
          <cell r="E1640">
            <v>109.0566</v>
          </cell>
          <cell r="F1640">
            <v>109.05</v>
          </cell>
        </row>
        <row r="1641">
          <cell r="A1641" t="str">
            <v>001.17.15420</v>
          </cell>
          <cell r="B1641" t="str">
            <v>Fornecimento e instalação de isolador de passagem tipo interno-interno classe 15 kv</v>
          </cell>
          <cell r="C1641" t="str">
            <v>UN</v>
          </cell>
          <cell r="D1641">
            <v>1</v>
          </cell>
          <cell r="E1641">
            <v>50.236600000000003</v>
          </cell>
          <cell r="F1641">
            <v>50.23</v>
          </cell>
        </row>
        <row r="1642">
          <cell r="A1642" t="str">
            <v>001.17.15440</v>
          </cell>
          <cell r="B1642" t="str">
            <v>Fornecimento e instalação de disjuntor tripolar a pequeno(reduzido) volume de óleo, com dispositivo de abertura mecanico e eletrônicamente livre, uso interno, tensão nominal 13,8 kv, corrente nominal (mínima) - 350 a,  potência interrupção simétrica (mí</v>
          </cell>
          <cell r="C1642" t="str">
            <v>UN</v>
          </cell>
          <cell r="D1642">
            <v>1</v>
          </cell>
          <cell r="E1642">
            <v>51.183199999999999</v>
          </cell>
          <cell r="F1642">
            <v>51.18</v>
          </cell>
        </row>
        <row r="1643">
          <cell r="A1643" t="str">
            <v>001.17.15460</v>
          </cell>
          <cell r="B1643" t="str">
            <v>Fornecimento e instalação de mufla esterna monopolar p/cabo de 25mm2, com ferragens - nível de isolamento 15kv</v>
          </cell>
          <cell r="C1643" t="str">
            <v>UN</v>
          </cell>
          <cell r="D1643">
            <v>1</v>
          </cell>
          <cell r="E1643">
            <v>275.11840000000001</v>
          </cell>
          <cell r="F1643">
            <v>275.11</v>
          </cell>
        </row>
        <row r="1644">
          <cell r="A1644" t="str">
            <v>001.17.15480</v>
          </cell>
          <cell r="B1644" t="str">
            <v>Fornecimento e instalação de mufla terminal interna unipolar, com ferragens - nivel de isolamento 15 kv</v>
          </cell>
          <cell r="C1644" t="str">
            <v>UN</v>
          </cell>
          <cell r="D1644">
            <v>1</v>
          </cell>
          <cell r="E1644">
            <v>210.11840000000001</v>
          </cell>
          <cell r="F1644">
            <v>210.11</v>
          </cell>
        </row>
        <row r="1645">
          <cell r="A1645" t="str">
            <v>001.17.15500</v>
          </cell>
          <cell r="B1645" t="str">
            <v>Fornecimento e trasformação de trasformador de distribuição trifásico, com resfriamento em banho de óleo mineral, para uso interno, potência 500 kva - classe de tensão 15 kv, transprimários de 13.800, 13.200, 12.600 - ligação delta e 220-127v, ligação e</v>
          </cell>
          <cell r="C1645" t="str">
            <v>UN</v>
          </cell>
          <cell r="D1645">
            <v>1</v>
          </cell>
          <cell r="E1645">
            <v>13952.8321</v>
          </cell>
          <cell r="F1645">
            <v>13952.83</v>
          </cell>
        </row>
        <row r="1646">
          <cell r="A1646" t="str">
            <v>001.17.15520</v>
          </cell>
          <cell r="B1646" t="str">
            <v>Fornecimento e instalação de porta de protecao em ferro cantoneira "l" de 1 1/2" x 3/16" de 2.100 x 800 mm com tela de malha 30 x 30 mm</v>
          </cell>
          <cell r="C1646" t="str">
            <v>UN</v>
          </cell>
          <cell r="D1646">
            <v>1</v>
          </cell>
          <cell r="E1646">
            <v>101.1755</v>
          </cell>
          <cell r="F1646">
            <v>101.17</v>
          </cell>
        </row>
        <row r="1647">
          <cell r="A1647" t="str">
            <v>001.17.15540</v>
          </cell>
          <cell r="B1647" t="str">
            <v>Fornecimento e instalação de porta metalica em chapa de aco de 1,40 x 2,10 m, abrindo para fora com veneziana para ventilação, fechadura e trinco</v>
          </cell>
          <cell r="C1647" t="str">
            <v>UN</v>
          </cell>
          <cell r="D1647">
            <v>1</v>
          </cell>
          <cell r="E1647">
            <v>204.5573</v>
          </cell>
          <cell r="F1647">
            <v>204.55</v>
          </cell>
        </row>
        <row r="1648">
          <cell r="A1648" t="str">
            <v>001.17.15560</v>
          </cell>
          <cell r="B1648" t="str">
            <v>Fornecimento e instalação de tela de arame galvanizado com malha maxima de 25 00 mm fixada em ferro cantoneira"l" de 1 1/2 x 3/4" móvel (conf. det. cemat)</v>
          </cell>
          <cell r="C1648" t="str">
            <v>M2</v>
          </cell>
          <cell r="D1648">
            <v>1</v>
          </cell>
          <cell r="E1648">
            <v>59.278500000000001</v>
          </cell>
          <cell r="F1648">
            <v>59.27</v>
          </cell>
        </row>
        <row r="1649">
          <cell r="A1649" t="str">
            <v>001.17.15580</v>
          </cell>
          <cell r="B1649" t="str">
            <v>Fornecimento e instalação de janela para ventilacao em rerro cantoneira de 1" x 3/16", com veneziana e tela externa metálica, em malha de 5 mm mínimo e máximo de 13 mm (conf. det. da cemat)</v>
          </cell>
          <cell r="C1649" t="str">
            <v>M2</v>
          </cell>
          <cell r="D1649">
            <v>1</v>
          </cell>
          <cell r="E1649">
            <v>103.5569</v>
          </cell>
          <cell r="F1649">
            <v>103.55</v>
          </cell>
        </row>
        <row r="1650">
          <cell r="A1650" t="str">
            <v>001.17.15600</v>
          </cell>
          <cell r="B1650" t="str">
            <v>Fornecimento e instalação de janela para iluminacao em ferro cantoneira 1" x 3/16", com vidro liso 3 mm e tela metálica externa malha de 5 mm mínimo e máximo de 13 mm</v>
          </cell>
          <cell r="C1650" t="str">
            <v>M2</v>
          </cell>
          <cell r="D1650">
            <v>1</v>
          </cell>
          <cell r="E1650">
            <v>128.55690000000001</v>
          </cell>
          <cell r="F1650">
            <v>128.55000000000001</v>
          </cell>
        </row>
        <row r="1651">
          <cell r="A1651" t="str">
            <v>001.17.15620</v>
          </cell>
          <cell r="B1651" t="str">
            <v>Fornecimento e instalação de extintor de incendio de co2 - 6 kg</v>
          </cell>
          <cell r="C1651" t="str">
            <v>UN</v>
          </cell>
          <cell r="D1651">
            <v>1</v>
          </cell>
          <cell r="E1651">
            <v>178</v>
          </cell>
          <cell r="F1651">
            <v>178</v>
          </cell>
        </row>
        <row r="1652">
          <cell r="A1652" t="str">
            <v>001.17.15640</v>
          </cell>
          <cell r="B1652" t="str">
            <v>Fornecimento e instalação de fio bicolor 2x14 awg ( 12.00 x 1.500 mm2 )</v>
          </cell>
          <cell r="C1652" t="str">
            <v>ML</v>
          </cell>
          <cell r="D1652">
            <v>1</v>
          </cell>
          <cell r="E1652">
            <v>1.7163999999999999</v>
          </cell>
          <cell r="F1652">
            <v>1.71</v>
          </cell>
        </row>
        <row r="1653">
          <cell r="A1653" t="str">
            <v>001.17.15660</v>
          </cell>
          <cell r="B1653" t="str">
            <v>Fornecimento e instalação de potenciômetro de fio de 10.00 ohms</v>
          </cell>
          <cell r="C1653" t="str">
            <v>UN</v>
          </cell>
          <cell r="D1653">
            <v>1</v>
          </cell>
          <cell r="E1653">
            <v>15.907400000000001</v>
          </cell>
          <cell r="F1653">
            <v>15.9</v>
          </cell>
        </row>
        <row r="1654">
          <cell r="A1654" t="str">
            <v>001.17.15680</v>
          </cell>
          <cell r="B1654" t="str">
            <v>Fornecimento e instalação de caixa de som ambiente 10.00x10.00 cm - 40 wats</v>
          </cell>
          <cell r="C1654" t="str">
            <v>UND</v>
          </cell>
          <cell r="D1654">
            <v>1</v>
          </cell>
          <cell r="E1654">
            <v>48.359200000000001</v>
          </cell>
          <cell r="F1654">
            <v>48.35</v>
          </cell>
        </row>
        <row r="1655">
          <cell r="A1655" t="str">
            <v>001.17.15700</v>
          </cell>
          <cell r="B1655" t="str">
            <v>Grupo motor gerador completo 60 kva diesel, 4 tempos, trifásico 127/220v-60hz com alternador, partida e parada automática e pré-aquecimento.painel de comando tipo armário com chave reversora, proteção e controle de linha, inc</v>
          </cell>
          <cell r="C1655" t="str">
            <v>CJ</v>
          </cell>
          <cell r="D1655">
            <v>1</v>
          </cell>
          <cell r="E1655">
            <v>1693</v>
          </cell>
          <cell r="F1655">
            <v>1693</v>
          </cell>
        </row>
        <row r="1656">
          <cell r="A1656" t="str">
            <v>001.17.15720</v>
          </cell>
          <cell r="B1656" t="str">
            <v>Bracadeira tipo "d" para tubo de 1/2" inclusive parafuso de rosca soberba com bucha plástica s 6</v>
          </cell>
          <cell r="C1656" t="str">
            <v>UN</v>
          </cell>
          <cell r="D1656">
            <v>1</v>
          </cell>
          <cell r="E1656">
            <v>1.9237</v>
          </cell>
          <cell r="F1656">
            <v>1.92</v>
          </cell>
        </row>
        <row r="1657">
          <cell r="A1657" t="str">
            <v>001.17.15740</v>
          </cell>
          <cell r="B1657" t="str">
            <v>Manutenção de aterramento de micro computadores</v>
          </cell>
          <cell r="C1657" t="str">
            <v>CJ</v>
          </cell>
          <cell r="D1657">
            <v>1</v>
          </cell>
          <cell r="E1657">
            <v>45.086399999999998</v>
          </cell>
          <cell r="F1657">
            <v>45.08</v>
          </cell>
        </row>
        <row r="1658">
          <cell r="A1658" t="str">
            <v>001.17.15760</v>
          </cell>
          <cell r="B1658" t="str">
            <v>Fornecimento e instalação de tampa de extremidade, sistema "x" 110x20 mm ref. 304 00 da pial</v>
          </cell>
          <cell r="C1658" t="str">
            <v>UN</v>
          </cell>
          <cell r="D1658">
            <v>1</v>
          </cell>
          <cell r="E1658">
            <v>2.1737000000000002</v>
          </cell>
          <cell r="F1658">
            <v>2.17</v>
          </cell>
        </row>
        <row r="1659">
          <cell r="A1659" t="str">
            <v>001.17.15780</v>
          </cell>
          <cell r="B1659" t="str">
            <v>Fornecimento e instalação de cotovelo interno, sistema "x" 110x20 mm ref. 304 01 da pial</v>
          </cell>
          <cell r="C1659" t="str">
            <v>UN</v>
          </cell>
          <cell r="D1659">
            <v>1</v>
          </cell>
          <cell r="E1659">
            <v>2.1737000000000002</v>
          </cell>
          <cell r="F1659">
            <v>2.17</v>
          </cell>
        </row>
        <row r="1660">
          <cell r="A1660" t="str">
            <v>001.17.15800</v>
          </cell>
          <cell r="B1660" t="str">
            <v>Fornecimento e instalação de cotovelo externo, sistema "x" 110x20 mm ref. 304 02 da pial</v>
          </cell>
          <cell r="C1660" t="str">
            <v>UN</v>
          </cell>
          <cell r="D1660">
            <v>1</v>
          </cell>
          <cell r="E1660">
            <v>2.1737000000000002</v>
          </cell>
          <cell r="F1660">
            <v>2.17</v>
          </cell>
        </row>
        <row r="1661">
          <cell r="A1661" t="str">
            <v>001.17.15820</v>
          </cell>
          <cell r="B1661" t="str">
            <v>Fornecimento e instalação de derivacao, sistema "x" 110x20 mm ref. 304 04 da pial</v>
          </cell>
          <cell r="C1661" t="str">
            <v>UN</v>
          </cell>
          <cell r="D1661">
            <v>1</v>
          </cell>
          <cell r="E1661">
            <v>5.6163999999999996</v>
          </cell>
          <cell r="F1661">
            <v>5.61</v>
          </cell>
        </row>
        <row r="1662">
          <cell r="A1662" t="str">
            <v>001.17.15840</v>
          </cell>
          <cell r="B1662" t="str">
            <v>Fornecimento e instalação de luva, sistema "x" 110x20 mm ref. 304 05 da pial</v>
          </cell>
          <cell r="C1662" t="str">
            <v>UN</v>
          </cell>
          <cell r="D1662">
            <v>1</v>
          </cell>
          <cell r="E1662">
            <v>2.5236999999999998</v>
          </cell>
          <cell r="F1662">
            <v>2.52</v>
          </cell>
        </row>
        <row r="1663">
          <cell r="A1663" t="str">
            <v>001.17.15860</v>
          </cell>
          <cell r="B1663" t="str">
            <v>Fornecimento e instalação de caixa de sobrepor, sistema "x" 110x20 mm ref. 303 43 da pial</v>
          </cell>
          <cell r="C1663" t="str">
            <v>UN</v>
          </cell>
          <cell r="D1663">
            <v>1</v>
          </cell>
          <cell r="E1663">
            <v>4.5711000000000004</v>
          </cell>
          <cell r="F1663">
            <v>4.57</v>
          </cell>
        </row>
        <row r="1664">
          <cell r="A1664" t="str">
            <v>001.17.15880</v>
          </cell>
          <cell r="B1664" t="str">
            <v>Fornecimento e instalação de caixa pial - 3"x3" com espelho plástico p/1 rj - k cod 6872 1 135-12, sistema kronet - plus</v>
          </cell>
          <cell r="C1664" t="str">
            <v>UN</v>
          </cell>
          <cell r="D1664">
            <v>1</v>
          </cell>
          <cell r="E1664">
            <v>5.5945</v>
          </cell>
          <cell r="F1664">
            <v>5.59</v>
          </cell>
        </row>
        <row r="1665">
          <cell r="A1665" t="str">
            <v>001.17.15900</v>
          </cell>
          <cell r="B1665" t="str">
            <v>Fornecimento e instalação de tomada de corrente 2p+t, 15a - 125/240v ref. 64.350 da pial</v>
          </cell>
          <cell r="C1665" t="str">
            <v>UN</v>
          </cell>
          <cell r="D1665">
            <v>1</v>
          </cell>
          <cell r="E1665">
            <v>8.7186000000000003</v>
          </cell>
          <cell r="F1665">
            <v>8.7100000000000009</v>
          </cell>
        </row>
        <row r="1666">
          <cell r="A1666" t="str">
            <v>001.17.15920</v>
          </cell>
          <cell r="B1666" t="str">
            <v>Fornecimento e instalação de tomada de corrente 2p+t p/ 15a - 125/250v em caixa condulete d=3/4"</v>
          </cell>
          <cell r="C1666" t="str">
            <v>CJ</v>
          </cell>
          <cell r="D1666">
            <v>1</v>
          </cell>
          <cell r="E1666">
            <v>16.331499999999998</v>
          </cell>
          <cell r="F1666">
            <v>16.329999999999998</v>
          </cell>
        </row>
        <row r="1667">
          <cell r="A1667" t="str">
            <v>001.17.15940</v>
          </cell>
          <cell r="B1667" t="str">
            <v>Fornecimento e instalação de tomada de corrente 2p+t p/30a - 125/250v em caixa tipo condulete d=3/4"</v>
          </cell>
          <cell r="C1667" t="str">
            <v>CJ</v>
          </cell>
          <cell r="D1667">
            <v>1</v>
          </cell>
          <cell r="E1667">
            <v>14.311500000000001</v>
          </cell>
          <cell r="F1667">
            <v>14.31</v>
          </cell>
        </row>
        <row r="1668">
          <cell r="A1668" t="str">
            <v>001.17.15960</v>
          </cell>
          <cell r="B1668" t="str">
            <v>Fornecimento e instalação de tomada para telefone padrao telebras, 4 polos em caixa condulete d=3/4"</v>
          </cell>
          <cell r="C1668" t="str">
            <v>CJ</v>
          </cell>
          <cell r="D1668">
            <v>1</v>
          </cell>
          <cell r="E1668">
            <v>16.5915</v>
          </cell>
          <cell r="F1668">
            <v>16.59</v>
          </cell>
        </row>
        <row r="1669">
          <cell r="A1669" t="str">
            <v>001.17.15980</v>
          </cell>
          <cell r="B1669" t="str">
            <v>Fornecimento e instalação de tomada especial para informatica 2p+t  p/15a - 250 v em caixa condulete - d=3/4"</v>
          </cell>
          <cell r="C1669" t="str">
            <v>CJ</v>
          </cell>
          <cell r="D1669">
            <v>1</v>
          </cell>
          <cell r="E1669">
            <v>17.891500000000001</v>
          </cell>
          <cell r="F1669">
            <v>17.89</v>
          </cell>
        </row>
        <row r="1670">
          <cell r="A1670" t="str">
            <v>001.17.16000</v>
          </cell>
          <cell r="B1670" t="str">
            <v>Fornecimento e instalação de tomada de corrente de sobrepor "conjunto arstop" com disjuntor bipolar de 20a/250v e tomada 2p+t em caixa de 10 x 10 x 5 cm</v>
          </cell>
          <cell r="C1670" t="str">
            <v>CJ</v>
          </cell>
          <cell r="D1670">
            <v>1</v>
          </cell>
          <cell r="E1670">
            <v>45.677399999999999</v>
          </cell>
          <cell r="F1670">
            <v>45.67</v>
          </cell>
        </row>
        <row r="1671">
          <cell r="A1671" t="str">
            <v>001.17.16020</v>
          </cell>
          <cell r="B1671" t="str">
            <v>Fornecimento e instalação de interruptor simples ( 1 tecla ) em caixa tipo condulete d = 3/4"</v>
          </cell>
          <cell r="C1671" t="str">
            <v>CJ</v>
          </cell>
          <cell r="D1671">
            <v>1</v>
          </cell>
          <cell r="E1671">
            <v>12.672499999999999</v>
          </cell>
          <cell r="F1671">
            <v>12.67</v>
          </cell>
        </row>
        <row r="1672">
          <cell r="A1672" t="str">
            <v>001.17.16040</v>
          </cell>
          <cell r="B1672" t="str">
            <v>Fornecimento e instalação de interruptor simples ( 2 teclas ) em caixa condulete d = 3/4"</v>
          </cell>
          <cell r="C1672" t="str">
            <v>CJ</v>
          </cell>
          <cell r="D1672">
            <v>1</v>
          </cell>
          <cell r="E1672">
            <v>14.892099999999999</v>
          </cell>
          <cell r="F1672">
            <v>14.89</v>
          </cell>
        </row>
        <row r="1673">
          <cell r="A1673" t="str">
            <v>001.17.16060</v>
          </cell>
          <cell r="B1673" t="str">
            <v>Fornecimento e instalação de conector curvo para box - 20.00 mm ( 1/2" )</v>
          </cell>
          <cell r="C1673" t="str">
            <v>UN</v>
          </cell>
          <cell r="D1673">
            <v>1</v>
          </cell>
          <cell r="E1673">
            <v>3.0617999999999999</v>
          </cell>
          <cell r="F1673">
            <v>3.06</v>
          </cell>
        </row>
        <row r="1674">
          <cell r="A1674" t="str">
            <v>001.17.16080</v>
          </cell>
          <cell r="B1674" t="str">
            <v>Fornecimento e instalação de conector curvo para box - 25.00 mm ( 3/4" )</v>
          </cell>
          <cell r="C1674" t="str">
            <v>UN</v>
          </cell>
          <cell r="D1674">
            <v>1</v>
          </cell>
          <cell r="E1674">
            <v>3.3418000000000001</v>
          </cell>
          <cell r="F1674">
            <v>3.34</v>
          </cell>
        </row>
        <row r="1675">
          <cell r="A1675" t="str">
            <v>001.17.16100</v>
          </cell>
          <cell r="B1675" t="str">
            <v>Fornecimento e instalação de conector curvo para box - 32.00 mm ( 1" )</v>
          </cell>
          <cell r="C1675" t="str">
            <v>UN</v>
          </cell>
          <cell r="D1675">
            <v>1</v>
          </cell>
          <cell r="E1675">
            <v>4.2237</v>
          </cell>
          <cell r="F1675">
            <v>4.22</v>
          </cell>
        </row>
        <row r="1676">
          <cell r="A1676" t="str">
            <v>001.17.16120</v>
          </cell>
          <cell r="B1676" t="str">
            <v>Fornecimento e instalação de conector reto para box - 20.00 mm ( 1/2 )</v>
          </cell>
          <cell r="C1676" t="str">
            <v>UN</v>
          </cell>
          <cell r="D1676">
            <v>1</v>
          </cell>
          <cell r="E1676">
            <v>2.0318000000000001</v>
          </cell>
          <cell r="F1676">
            <v>2.0299999999999998</v>
          </cell>
        </row>
        <row r="1677">
          <cell r="A1677" t="str">
            <v>001.17.16140</v>
          </cell>
          <cell r="B1677" t="str">
            <v>Fornecimento e instalação de conector reto para box  25.00 mm ( 3/4" )</v>
          </cell>
          <cell r="C1677" t="str">
            <v>UN</v>
          </cell>
          <cell r="D1677">
            <v>1</v>
          </cell>
          <cell r="E1677">
            <v>2.1217999999999999</v>
          </cell>
          <cell r="F1677">
            <v>2.12</v>
          </cell>
        </row>
        <row r="1678">
          <cell r="A1678" t="str">
            <v>001.17.16160</v>
          </cell>
          <cell r="B1678" t="str">
            <v>Fornecimento e instalação de conector reto para box - 32.00 mm ( 1" )</v>
          </cell>
          <cell r="C1678" t="str">
            <v>UN</v>
          </cell>
          <cell r="D1678">
            <v>1</v>
          </cell>
          <cell r="E1678">
            <v>2.8536999999999999</v>
          </cell>
          <cell r="F1678">
            <v>2.85</v>
          </cell>
        </row>
        <row r="1679">
          <cell r="A1679" t="str">
            <v>001.17.16180</v>
          </cell>
          <cell r="B1679" t="str">
            <v>Fornecimento e instalação de bucha de reducao 25 mm x 20.00 mm ( 3/4" x 1/2" )</v>
          </cell>
          <cell r="C1679" t="str">
            <v>UN</v>
          </cell>
          <cell r="D1679">
            <v>1</v>
          </cell>
          <cell r="E1679">
            <v>1.7118</v>
          </cell>
          <cell r="F1679">
            <v>1.71</v>
          </cell>
        </row>
        <row r="1680">
          <cell r="A1680" t="str">
            <v>001.17.16200</v>
          </cell>
          <cell r="B1680" t="str">
            <v>Fornecimento e instalação de bucha de reducao 32 mm x 25.00 mm ( 1" x 3/4" )</v>
          </cell>
          <cell r="C1680" t="str">
            <v>UN</v>
          </cell>
          <cell r="D1680">
            <v>1</v>
          </cell>
          <cell r="E1680">
            <v>2.2637</v>
          </cell>
          <cell r="F1680">
            <v>2.2599999999999998</v>
          </cell>
        </row>
        <row r="1681">
          <cell r="A1681" t="str">
            <v>001.17.16220</v>
          </cell>
          <cell r="B1681" t="str">
            <v>Fornecimento e instalação de abracadeira tipo "d" ( fita de aco galvanizado ) 20.00 mm ( 1/2" )</v>
          </cell>
          <cell r="C1681" t="str">
            <v>UN</v>
          </cell>
          <cell r="D1681">
            <v>1</v>
          </cell>
          <cell r="E1681">
            <v>1.2137</v>
          </cell>
          <cell r="F1681">
            <v>1.21</v>
          </cell>
        </row>
        <row r="1682">
          <cell r="A1682" t="str">
            <v>001.17.16240</v>
          </cell>
          <cell r="B1682" t="str">
            <v>Fornecimento e instalação de abracadeira tipo "d" ( fita de aco galvanizado ) - 25.00 mm ( 3/4")</v>
          </cell>
          <cell r="C1682" t="str">
            <v>UN</v>
          </cell>
          <cell r="D1682">
            <v>1</v>
          </cell>
          <cell r="E1682">
            <v>1.2337</v>
          </cell>
          <cell r="F1682">
            <v>1.23</v>
          </cell>
        </row>
        <row r="1683">
          <cell r="A1683" t="str">
            <v>001.17.16260</v>
          </cell>
          <cell r="B1683" t="str">
            <v>Fornecimento e instalação de abracadeira tipo "d" ( fita de aco galvanizado ) - 32.00 mm ( 1")</v>
          </cell>
          <cell r="C1683" t="str">
            <v>UN</v>
          </cell>
          <cell r="D1683">
            <v>1</v>
          </cell>
          <cell r="E1683">
            <v>1.8152999999999999</v>
          </cell>
          <cell r="F1683">
            <v>1.81</v>
          </cell>
        </row>
        <row r="1684">
          <cell r="A1684" t="str">
            <v>001.17.16280</v>
          </cell>
          <cell r="B1684" t="str">
            <v>Fornecimento e instalação de estação de chamada modelo eca - sincron</v>
          </cell>
          <cell r="C1684" t="str">
            <v>UN</v>
          </cell>
          <cell r="D1684">
            <v>1</v>
          </cell>
          <cell r="E1684">
            <v>60.2866</v>
          </cell>
          <cell r="F1684">
            <v>60.28</v>
          </cell>
        </row>
        <row r="1685">
          <cell r="A1685" t="str">
            <v>001.17.16300</v>
          </cell>
          <cell r="B1685" t="str">
            <v>Fornecimento e instalação de sinaleiro de porta modelo se - sincron</v>
          </cell>
          <cell r="C1685" t="str">
            <v>UN</v>
          </cell>
          <cell r="D1685">
            <v>1</v>
          </cell>
          <cell r="E1685">
            <v>50.678400000000003</v>
          </cell>
          <cell r="F1685">
            <v>50.67</v>
          </cell>
        </row>
        <row r="1686">
          <cell r="A1686" t="str">
            <v>001.17.16320</v>
          </cell>
          <cell r="B1686" t="str">
            <v>Fornecimento e instalação de sinaleiro de posto modelo se - sincron</v>
          </cell>
          <cell r="C1686" t="str">
            <v>UN</v>
          </cell>
          <cell r="D1686">
            <v>1</v>
          </cell>
          <cell r="E1686">
            <v>50.678400000000003</v>
          </cell>
          <cell r="F1686">
            <v>50.67</v>
          </cell>
        </row>
        <row r="1687">
          <cell r="A1687" t="str">
            <v>001.17.16340</v>
          </cell>
          <cell r="B1687" t="str">
            <v>Fornecimento e instalação de cigarra elétrica cincronizada modelo chii - 60 hz 127 v - sincron</v>
          </cell>
          <cell r="C1687" t="str">
            <v>UN</v>
          </cell>
          <cell r="D1687">
            <v>1</v>
          </cell>
          <cell r="E1687">
            <v>16.735099999999999</v>
          </cell>
          <cell r="F1687">
            <v>16.73</v>
          </cell>
        </row>
        <row r="1688">
          <cell r="A1688" t="str">
            <v>001.17.16360</v>
          </cell>
          <cell r="B1688" t="str">
            <v>Fornecimento e instalação de quadro anunciador em caixa metálica, c/painel em acrílico com indicador numérico de 20 número (elétrico - 127v) - sincron</v>
          </cell>
          <cell r="C1688" t="str">
            <v>UN</v>
          </cell>
          <cell r="D1688">
            <v>1</v>
          </cell>
          <cell r="E1688">
            <v>616.94659999999999</v>
          </cell>
          <cell r="F1688">
            <v>616.94000000000005</v>
          </cell>
        </row>
        <row r="1689">
          <cell r="A1689" t="str">
            <v>001.17.16380</v>
          </cell>
          <cell r="B1689" t="str">
            <v>Fornecimento e instalação de fio de cobre com isolamento p/750 v, anti chama - 0,75 mm2</v>
          </cell>
          <cell r="C1689" t="str">
            <v>M</v>
          </cell>
          <cell r="D1689">
            <v>1</v>
          </cell>
          <cell r="E1689">
            <v>0.6129</v>
          </cell>
          <cell r="F1689">
            <v>0.61</v>
          </cell>
        </row>
        <row r="1690">
          <cell r="A1690" t="str">
            <v>001.17.16400</v>
          </cell>
          <cell r="B1690" t="str">
            <v>Fornecimento e instalação de fio para telefone 2x22 awg</v>
          </cell>
          <cell r="C1690" t="str">
            <v>M</v>
          </cell>
          <cell r="D1690">
            <v>1</v>
          </cell>
          <cell r="E1690">
            <v>0.79790000000000005</v>
          </cell>
          <cell r="F1690">
            <v>0.79</v>
          </cell>
        </row>
        <row r="1691">
          <cell r="A1691" t="str">
            <v>001.17.16420</v>
          </cell>
          <cell r="B1691" t="str">
            <v>Fornecimento e instalação de rodapé falso com tampa de encaixe ref. vl 3.02 triplo (3.00x30.00x40.00x3000 mm) da valeman ou similar</v>
          </cell>
          <cell r="C1691" t="str">
            <v>PC</v>
          </cell>
          <cell r="D1691">
            <v>1</v>
          </cell>
          <cell r="E1691">
            <v>120.9712</v>
          </cell>
          <cell r="F1691">
            <v>120.97</v>
          </cell>
        </row>
        <row r="1692">
          <cell r="A1692" t="str">
            <v>001.17.16440</v>
          </cell>
          <cell r="B1692" t="str">
            <v>Fornecimento e instalação de rodapé falso tipo canaleta ref.: srs-3000-2 - (2.00x40.00x60.00x3000.00mm) da sisa, valeman ou similar</v>
          </cell>
          <cell r="C1692" t="str">
            <v>PC</v>
          </cell>
          <cell r="D1692">
            <v>1</v>
          </cell>
          <cell r="E1692">
            <v>52.694000000000003</v>
          </cell>
          <cell r="F1692">
            <v>52.69</v>
          </cell>
        </row>
        <row r="1693">
          <cell r="A1693" t="str">
            <v>001.17.16460</v>
          </cell>
          <cell r="B1693" t="str">
            <v>Fornecimento e instalação de tee  vertical 90º ref vl 3.28 triplo 3x30x40mm da valemam ou similar</v>
          </cell>
          <cell r="C1693" t="str">
            <v>PC</v>
          </cell>
          <cell r="D1693">
            <v>1</v>
          </cell>
          <cell r="E1693">
            <v>29.037400000000002</v>
          </cell>
          <cell r="F1693">
            <v>29.03</v>
          </cell>
        </row>
        <row r="1694">
          <cell r="A1694" t="str">
            <v>001.17.16480</v>
          </cell>
          <cell r="B1694" t="str">
            <v>Fornecimento e instalação de curva vertical interna 90º vl 3.16 tripla 3.00x30.00x40.00mm - da valemam ou similar</v>
          </cell>
          <cell r="C1694" t="str">
            <v>PC</v>
          </cell>
          <cell r="D1694">
            <v>1</v>
          </cell>
          <cell r="E1694">
            <v>26.478400000000001</v>
          </cell>
          <cell r="F1694">
            <v>26.47</v>
          </cell>
        </row>
        <row r="1695">
          <cell r="A1695" t="str">
            <v>001.17.16500</v>
          </cell>
          <cell r="B1695" t="str">
            <v>Fornecimento e instalação de curva vertical externa 90º ref. vl 3.12 tripla 3.00x30.00x40.00 mm da valeman ou similar</v>
          </cell>
          <cell r="C1695" t="str">
            <v>PC</v>
          </cell>
          <cell r="D1695">
            <v>1</v>
          </cell>
          <cell r="E1695">
            <v>26.478400000000001</v>
          </cell>
          <cell r="F1695">
            <v>26.47</v>
          </cell>
        </row>
        <row r="1696">
          <cell r="A1696" t="str">
            <v>001.17.16520</v>
          </cell>
          <cell r="B1696" t="str">
            <v>Fornecimento e instalação de curva horizontal interna 90º ref. vl 306 tripla 3.00x30.00x40.00 mm da valeman ou similar</v>
          </cell>
          <cell r="C1696" t="str">
            <v>PC</v>
          </cell>
          <cell r="D1696">
            <v>1</v>
          </cell>
          <cell r="E1696">
            <v>26.478400000000001</v>
          </cell>
          <cell r="F1696">
            <v>26.47</v>
          </cell>
        </row>
        <row r="1697">
          <cell r="A1697" t="str">
            <v>001.17.16540</v>
          </cell>
          <cell r="B1697" t="str">
            <v>Fornecimento e instalação de caixa de tomada para rodape falso (energia,telefonia,lógica) ref. vl 3.09 da valeman ou similar</v>
          </cell>
          <cell r="C1697" t="str">
            <v>PC</v>
          </cell>
          <cell r="D1697">
            <v>1</v>
          </cell>
          <cell r="E1697">
            <v>15.539300000000001</v>
          </cell>
          <cell r="F1697">
            <v>15.53</v>
          </cell>
        </row>
        <row r="1698">
          <cell r="A1698" t="str">
            <v>001.17.16560</v>
          </cell>
          <cell r="B1698" t="str">
            <v>Fornecimento e instalação de calha de piso 180.00x60.00x3000.00mm ref. vl 6.01 da valemam ou similar</v>
          </cell>
          <cell r="C1698" t="str">
            <v>PC</v>
          </cell>
          <cell r="D1698">
            <v>1</v>
          </cell>
          <cell r="E1698">
            <v>53.013300000000001</v>
          </cell>
          <cell r="F1698">
            <v>53.01</v>
          </cell>
        </row>
        <row r="1699">
          <cell r="A1699" t="str">
            <v>001.17.16580</v>
          </cell>
          <cell r="B1699" t="str">
            <v>Fornecimento e instalação de cotovelo reto ref. vl 6.03 da valemam ou similar</v>
          </cell>
          <cell r="C1699" t="str">
            <v>PC</v>
          </cell>
          <cell r="D1699">
            <v>1</v>
          </cell>
          <cell r="E1699">
            <v>48.442100000000003</v>
          </cell>
          <cell r="F1699">
            <v>48.44</v>
          </cell>
        </row>
        <row r="1700">
          <cell r="A1700" t="str">
            <v>001.17.16600</v>
          </cell>
          <cell r="B1700" t="str">
            <v>Fornecimento e instalação de cruzeta reta 90º ref. vl 6.04 da valemam ou similar</v>
          </cell>
          <cell r="C1700" t="str">
            <v>PC</v>
          </cell>
          <cell r="D1700">
            <v>1</v>
          </cell>
          <cell r="E1700">
            <v>66.864000000000004</v>
          </cell>
          <cell r="F1700">
            <v>66.86</v>
          </cell>
        </row>
        <row r="1701">
          <cell r="A1701" t="str">
            <v>001.17.16620</v>
          </cell>
          <cell r="B1701" t="str">
            <v>Fornecimento e instalação de tee horizontal ref. vl 6.05 da valemam ou similar</v>
          </cell>
          <cell r="C1701" t="str">
            <v>PC</v>
          </cell>
          <cell r="D1701">
            <v>1</v>
          </cell>
          <cell r="E1701">
            <v>55.573</v>
          </cell>
          <cell r="F1701">
            <v>55.57</v>
          </cell>
        </row>
        <row r="1702">
          <cell r="A1702" t="str">
            <v>001.17.16640</v>
          </cell>
          <cell r="B1702" t="str">
            <v>Fornecimento e instalação de tampão indicador de 2" ref. vl 4.44.0l da valemam ou similar</v>
          </cell>
          <cell r="C1702" t="str">
            <v>PC</v>
          </cell>
          <cell r="D1702">
            <v>1</v>
          </cell>
          <cell r="E1702">
            <v>2.6173999999999999</v>
          </cell>
          <cell r="F1702">
            <v>2.61</v>
          </cell>
        </row>
        <row r="1703">
          <cell r="A1703" t="str">
            <v>001.17.16660</v>
          </cell>
          <cell r="B1703" t="str">
            <v>Fornecimento e instalação de suporte de tomada com tampa basculante (telefonia,eletrica/lógica) ref. vl 6.06 da valeman ou similar</v>
          </cell>
          <cell r="C1703" t="str">
            <v>PC</v>
          </cell>
          <cell r="D1703">
            <v>1</v>
          </cell>
          <cell r="E1703">
            <v>49.294499999999999</v>
          </cell>
          <cell r="F1703">
            <v>49.29</v>
          </cell>
        </row>
        <row r="1704">
          <cell r="A1704" t="str">
            <v>001.17.16680</v>
          </cell>
          <cell r="B1704" t="str">
            <v>Fornecimento e instalação de tomada de piso p/ energia e telefonia ref. vl 4.43.2l da valemam ou similar</v>
          </cell>
          <cell r="C1704" t="str">
            <v>PC</v>
          </cell>
          <cell r="D1704">
            <v>1</v>
          </cell>
          <cell r="E1704">
            <v>22.862100000000002</v>
          </cell>
          <cell r="F1704">
            <v>22.86</v>
          </cell>
        </row>
        <row r="1705">
          <cell r="A1705" t="str">
            <v>001.17.16700</v>
          </cell>
          <cell r="B1705" t="str">
            <v>Fornecimento e instalação de eletrocalha aérea galvanizada perfurada com divisão e sem tampa, dimensões 3.00x30.00x40.00 mm compr. 3.00 m, suspensa no teto ref. vl3.01 da valeman ou similar</v>
          </cell>
          <cell r="C1705" t="str">
            <v>PC</v>
          </cell>
          <cell r="D1705">
            <v>1</v>
          </cell>
          <cell r="E1705">
            <v>54.855899999999998</v>
          </cell>
          <cell r="F1705">
            <v>54.85</v>
          </cell>
        </row>
        <row r="1706">
          <cell r="A1706" t="str">
            <v>001.17.16720</v>
          </cell>
          <cell r="B1706" t="str">
            <v>Fornecimento e instalação de curva de inversão ref 07 3.00x30.00x40.00 mm da valemam ou similar</v>
          </cell>
          <cell r="C1706" t="str">
            <v>PC</v>
          </cell>
          <cell r="D1706">
            <v>1</v>
          </cell>
          <cell r="E1706">
            <v>15.661199999999999</v>
          </cell>
          <cell r="F1706">
            <v>15.66</v>
          </cell>
        </row>
        <row r="1707">
          <cell r="A1707" t="str">
            <v>001.17.16740</v>
          </cell>
          <cell r="B1707" t="str">
            <v>Fornecimento e instalação de tee vertical descida lateral ref.10  3.00x30.00x40.00mm da valemam ou similar</v>
          </cell>
          <cell r="C1707" t="str">
            <v>PC</v>
          </cell>
          <cell r="D1707">
            <v>1</v>
          </cell>
          <cell r="E1707">
            <v>20.4284</v>
          </cell>
          <cell r="F1707">
            <v>20.420000000000002</v>
          </cell>
        </row>
        <row r="1708">
          <cell r="A1708" t="str">
            <v>001.17.16760</v>
          </cell>
          <cell r="B1708" t="str">
            <v>Forneicmento e instalação de tee horizontal reto 90º ref. 09  3.00x30.00x40.00 mm da valemam ou similar</v>
          </cell>
          <cell r="C1708" t="str">
            <v>PC</v>
          </cell>
          <cell r="D1708">
            <v>1</v>
          </cell>
          <cell r="E1708">
            <v>17.9284</v>
          </cell>
          <cell r="F1708">
            <v>17.920000000000002</v>
          </cell>
        </row>
        <row r="1709">
          <cell r="A1709" t="str">
            <v>001.17.16780</v>
          </cell>
          <cell r="B1709" t="str">
            <v>Fornecimento e instalação de emenda interna com base perfurada ref vl 24 da valemam ou similar</v>
          </cell>
          <cell r="C1709" t="str">
            <v>PC</v>
          </cell>
          <cell r="D1709">
            <v>1</v>
          </cell>
          <cell r="E1709">
            <v>3.5173999999999999</v>
          </cell>
          <cell r="F1709">
            <v>3.51</v>
          </cell>
        </row>
        <row r="1710">
          <cell r="A1710" t="str">
            <v>001.17.16800</v>
          </cell>
          <cell r="B1710" t="str">
            <v>Fornecimento e instalação de terminal ref 25 para calha 3.00x30.00x40.00 mm da valemam ou similar</v>
          </cell>
          <cell r="C1710" t="str">
            <v>PC</v>
          </cell>
          <cell r="D1710">
            <v>1</v>
          </cell>
          <cell r="E1710">
            <v>3.1474000000000002</v>
          </cell>
          <cell r="F1710">
            <v>3.14</v>
          </cell>
        </row>
        <row r="1711">
          <cell r="A1711" t="str">
            <v>001.17.16820</v>
          </cell>
          <cell r="B1711" t="str">
            <v>Fornecimento e instalação de duto aereo liso com tampa de encaixe, galvanizado, com divisões tipo srs-50-0 (2.00x40.00x60.00x3000.00 mm) da sisa, valeman ou similar</v>
          </cell>
          <cell r="C1711" t="str">
            <v>UN</v>
          </cell>
          <cell r="D1711">
            <v>1</v>
          </cell>
          <cell r="E1711">
            <v>55.765099999999997</v>
          </cell>
          <cell r="F1711">
            <v>55.76</v>
          </cell>
        </row>
        <row r="1712">
          <cell r="A1712" t="str">
            <v>001.17.16840</v>
          </cell>
          <cell r="B1712" t="str">
            <v>Fornecimento e instalação de duto de alimentacao para rodapé tipo srs-3001-2 -(2.00x40.00x60.00x3000.00 mm) da sisa, valeman ou similar</v>
          </cell>
          <cell r="C1712" t="str">
            <v>UN</v>
          </cell>
          <cell r="D1712">
            <v>1</v>
          </cell>
          <cell r="E1712">
            <v>53.448</v>
          </cell>
          <cell r="F1712">
            <v>53.44</v>
          </cell>
        </row>
        <row r="1713">
          <cell r="A1713" t="str">
            <v>001.17.16860</v>
          </cell>
          <cell r="B1713" t="str">
            <v>Fornecimento e instalação de duto de alimentação para rodapé tipo srs-3001-3 (3.00x40.00x60.00x3000.00 mm) da sisa, valeman ou similar</v>
          </cell>
          <cell r="C1713" t="str">
            <v>UN</v>
          </cell>
          <cell r="D1713">
            <v>1</v>
          </cell>
          <cell r="E1713">
            <v>79.9833</v>
          </cell>
          <cell r="F1713">
            <v>79.98</v>
          </cell>
        </row>
        <row r="1714">
          <cell r="A1714" t="str">
            <v>001.17.16880</v>
          </cell>
          <cell r="B1714" t="str">
            <v>Fornecimento e instalação de suporte para tomada tipo srs 3007-3 - 3x40x60mm da sisa, valeman ou similar</v>
          </cell>
          <cell r="C1714" t="str">
            <v>UN</v>
          </cell>
          <cell r="D1714">
            <v>1</v>
          </cell>
          <cell r="E1714">
            <v>4.5711000000000004</v>
          </cell>
          <cell r="F1714">
            <v>4.57</v>
          </cell>
        </row>
        <row r="1715">
          <cell r="A1715" t="str">
            <v>001.17.16900</v>
          </cell>
          <cell r="B1715" t="str">
            <v>Fornecimento e instalação de terminal ref. 3008-3 tipo srs - 3.00x40.00x60.00mm da sisa, valeman ou similar</v>
          </cell>
          <cell r="C1715" t="str">
            <v>UN</v>
          </cell>
          <cell r="D1715">
            <v>1</v>
          </cell>
          <cell r="E1715">
            <v>4.4911000000000003</v>
          </cell>
          <cell r="F1715">
            <v>4.49</v>
          </cell>
        </row>
        <row r="1716">
          <cell r="A1716" t="str">
            <v>001.17.16920</v>
          </cell>
          <cell r="B1716" t="str">
            <v>Fornecimento e instalação de luva de acabamento tipo srs-3009-3 - 3.00x40.00x60.00 mm da sisa valeman ou similar</v>
          </cell>
          <cell r="C1716" t="str">
            <v>UN</v>
          </cell>
          <cell r="D1716">
            <v>1</v>
          </cell>
          <cell r="E1716">
            <v>5.3811</v>
          </cell>
          <cell r="F1716">
            <v>5.38</v>
          </cell>
        </row>
        <row r="1717">
          <cell r="A1717" t="str">
            <v>001.17.16940</v>
          </cell>
          <cell r="B1717" t="str">
            <v>Fornecimento e instalação de suporte para tomada tipo srs-3007-2 - (2.00x40.00x60.00x3000.00 mm) da sisa, valeman ou similar</v>
          </cell>
          <cell r="C1717" t="str">
            <v>UN</v>
          </cell>
          <cell r="D1717">
            <v>1</v>
          </cell>
          <cell r="E1717">
            <v>3.3673999999999999</v>
          </cell>
          <cell r="F1717">
            <v>3.36</v>
          </cell>
        </row>
        <row r="1718">
          <cell r="A1718" t="str">
            <v>001.17.16960</v>
          </cell>
          <cell r="B1718" t="str">
            <v>Fornecimento e instalação de caixa para tomada tipo srs-3008-2 da sisa, valeman ou similar</v>
          </cell>
          <cell r="C1718" t="str">
            <v>UN</v>
          </cell>
          <cell r="D1718">
            <v>1</v>
          </cell>
          <cell r="E1718">
            <v>4.5711000000000004</v>
          </cell>
          <cell r="F1718">
            <v>4.57</v>
          </cell>
        </row>
        <row r="1719">
          <cell r="A1719" t="str">
            <v>001.17.16980</v>
          </cell>
          <cell r="B1719" t="str">
            <v>Fornecimento e instalação de tee  horizontal 90º tipo srs-3005-2 da sisa, valeman ou similar</v>
          </cell>
          <cell r="C1719" t="str">
            <v>UN</v>
          </cell>
          <cell r="D1719">
            <v>1</v>
          </cell>
          <cell r="E1719">
            <v>23.648399999999999</v>
          </cell>
          <cell r="F1719">
            <v>23.64</v>
          </cell>
        </row>
        <row r="1720">
          <cell r="A1720" t="str">
            <v>001.17.17000</v>
          </cell>
          <cell r="B1720" t="str">
            <v>Fornecimento e instalação de tee reto tipo srs-271 da sisa, valeman ou similar</v>
          </cell>
          <cell r="C1720" t="str">
            <v>UN</v>
          </cell>
          <cell r="D1720">
            <v>1</v>
          </cell>
          <cell r="E1720">
            <v>16.648399999999999</v>
          </cell>
          <cell r="F1720">
            <v>16.64</v>
          </cell>
        </row>
        <row r="1721">
          <cell r="A1721" t="str">
            <v>001.17.17020</v>
          </cell>
          <cell r="B1721" t="str">
            <v>Fornecimento e instalação de parafuso cabeça panela - rosca soberba com bucha e arruela lisa tipo srs-520 da sisa, valeman ou similar</v>
          </cell>
          <cell r="C1721" t="str">
            <v>UN</v>
          </cell>
          <cell r="D1721">
            <v>1</v>
          </cell>
          <cell r="E1721">
            <v>0.72330000000000005</v>
          </cell>
          <cell r="F1721">
            <v>0.72</v>
          </cell>
        </row>
        <row r="1722">
          <cell r="A1722" t="str">
            <v>001.17.17040</v>
          </cell>
          <cell r="B1722" t="str">
            <v>Fornecimento e instalação de curva vertical interna 90º tipo srs-3002-2 da sisa, valeman ou similar</v>
          </cell>
          <cell r="C1722" t="str">
            <v>UN</v>
          </cell>
          <cell r="D1722">
            <v>1</v>
          </cell>
          <cell r="E1722">
            <v>15.8645</v>
          </cell>
          <cell r="F1722">
            <v>15.86</v>
          </cell>
        </row>
        <row r="1723">
          <cell r="A1723" t="str">
            <v>001.17.17060</v>
          </cell>
          <cell r="B1723" t="str">
            <v>Fornecimento e instalação de curva vertical externa 90º tipo srs-3003-2 da sisa, valeman ou similar</v>
          </cell>
          <cell r="C1723" t="str">
            <v>UN</v>
          </cell>
          <cell r="D1723">
            <v>1</v>
          </cell>
          <cell r="E1723">
            <v>15.8645</v>
          </cell>
          <cell r="F1723">
            <v>15.86</v>
          </cell>
        </row>
        <row r="1724">
          <cell r="A1724" t="str">
            <v>001.17.17080</v>
          </cell>
          <cell r="B1724" t="str">
            <v>Fornecimento e instalação de curva vertical externa tipo srs-253 da sisa ou similar</v>
          </cell>
          <cell r="C1724" t="str">
            <v>UN</v>
          </cell>
          <cell r="D1724">
            <v>1</v>
          </cell>
          <cell r="E1724">
            <v>15.8645</v>
          </cell>
          <cell r="F1724">
            <v>15.86</v>
          </cell>
        </row>
        <row r="1725">
          <cell r="A1725" t="str">
            <v>001.17.17100</v>
          </cell>
          <cell r="B1725" t="str">
            <v>Fornecimento e instalação de curva vertical interna 90º tipo srs-3012-2 da sisa, valeman ou similar</v>
          </cell>
          <cell r="C1725" t="str">
            <v>UN</v>
          </cell>
          <cell r="D1725">
            <v>1</v>
          </cell>
          <cell r="E1725">
            <v>14.794499999999999</v>
          </cell>
          <cell r="F1725">
            <v>14.79</v>
          </cell>
        </row>
        <row r="1726">
          <cell r="A1726" t="str">
            <v>001.17.17120</v>
          </cell>
          <cell r="B1726" t="str">
            <v>Fornecimento e instalação de curva vertical externa 90º tipo srs-3011-2 da sisa, valeman ou similar</v>
          </cell>
          <cell r="C1726" t="str">
            <v>UN</v>
          </cell>
          <cell r="D1726">
            <v>1</v>
          </cell>
          <cell r="E1726">
            <v>14.794499999999999</v>
          </cell>
          <cell r="F1726">
            <v>14.79</v>
          </cell>
        </row>
        <row r="1727">
          <cell r="A1727" t="str">
            <v>001.17.17140</v>
          </cell>
          <cell r="B1727" t="str">
            <v>Fornecimento e instalação de luva de acabamento tipo srs-3009-2 da sisa, valeman ou similar</v>
          </cell>
          <cell r="C1727" t="str">
            <v>UN</v>
          </cell>
          <cell r="D1727">
            <v>1</v>
          </cell>
          <cell r="E1727">
            <v>3.5674000000000001</v>
          </cell>
          <cell r="F1727">
            <v>3.56</v>
          </cell>
        </row>
        <row r="1728">
          <cell r="A1728" t="str">
            <v>001.17.17160</v>
          </cell>
          <cell r="B1728" t="str">
            <v>Fornecimento e instalação de terminal tipo srs-3006-2 da sisa, valeman ou similar</v>
          </cell>
          <cell r="C1728" t="str">
            <v>UN</v>
          </cell>
          <cell r="D1728">
            <v>1</v>
          </cell>
          <cell r="E1728">
            <v>2.9973999999999998</v>
          </cell>
          <cell r="F1728">
            <v>2.99</v>
          </cell>
        </row>
        <row r="1729">
          <cell r="A1729" t="str">
            <v>001.17.17180</v>
          </cell>
          <cell r="B1729" t="str">
            <v>Fornecimento e instalação de cabo tipo utp , categoria 5 24 awg - 4 pares</v>
          </cell>
          <cell r="C1729" t="str">
            <v>M</v>
          </cell>
          <cell r="D1729">
            <v>1</v>
          </cell>
          <cell r="E1729">
            <v>2.024</v>
          </cell>
          <cell r="F1729">
            <v>2.02</v>
          </cell>
        </row>
        <row r="1730">
          <cell r="A1730" t="str">
            <v>001.17.17200</v>
          </cell>
          <cell r="B1730" t="str">
            <v>Fornecimento e instalação de terminal rj-45</v>
          </cell>
          <cell r="C1730" t="str">
            <v>UN</v>
          </cell>
          <cell r="D1730">
            <v>1</v>
          </cell>
          <cell r="E1730">
            <v>2.8473999999999999</v>
          </cell>
          <cell r="F1730">
            <v>2.84</v>
          </cell>
        </row>
        <row r="1731">
          <cell r="A1731" t="str">
            <v>001.17.17220</v>
          </cell>
          <cell r="B1731" t="str">
            <v>Fornecimento e instalação de tomada tipo rj45</v>
          </cell>
          <cell r="C1731" t="str">
            <v>UN</v>
          </cell>
          <cell r="D1731">
            <v>1</v>
          </cell>
          <cell r="E1731">
            <v>11.171099999999999</v>
          </cell>
          <cell r="F1731">
            <v>11.17</v>
          </cell>
        </row>
        <row r="1732">
          <cell r="A1732" t="str">
            <v>001.17.17240</v>
          </cell>
          <cell r="B1732" t="str">
            <v>Revisão em ponto de energia c/ reaperto e substituição de fita isolante</v>
          </cell>
          <cell r="C1732" t="str">
            <v>PT</v>
          </cell>
          <cell r="D1732">
            <v>1</v>
          </cell>
          <cell r="E1732">
            <v>4.4172000000000002</v>
          </cell>
          <cell r="F1732">
            <v>4.41</v>
          </cell>
        </row>
        <row r="1733">
          <cell r="A1733" t="str">
            <v>001.17.17260</v>
          </cell>
          <cell r="B1733" t="str">
            <v>Fornecimento e substituição de espelho (ou placa) p/ tomada e/ou interruptor 4"x2"</v>
          </cell>
          <cell r="C1733" t="str">
            <v>UN</v>
          </cell>
          <cell r="D1733">
            <v>1</v>
          </cell>
          <cell r="E1733">
            <v>1.575</v>
          </cell>
          <cell r="F1733">
            <v>1.57</v>
          </cell>
        </row>
        <row r="1734">
          <cell r="A1734" t="str">
            <v>001.17.17280</v>
          </cell>
          <cell r="B1734" t="str">
            <v>Fornecimento e substituição de espelho (ou placa) p/ tomada e/ou interruptor 4"x4"</v>
          </cell>
          <cell r="C1734" t="str">
            <v>UN</v>
          </cell>
          <cell r="D1734">
            <v>1</v>
          </cell>
          <cell r="E1734">
            <v>2.9049999999999998</v>
          </cell>
          <cell r="F1734">
            <v>2.9</v>
          </cell>
        </row>
        <row r="1735">
          <cell r="A1735" t="str">
            <v>001.17.17300</v>
          </cell>
          <cell r="B1735" t="str">
            <v>Fornecimento e substituição de tomada simples universal com espelho</v>
          </cell>
          <cell r="C1735" t="str">
            <v>UN</v>
          </cell>
          <cell r="D1735">
            <v>1</v>
          </cell>
          <cell r="E1735">
            <v>5.6685999999999996</v>
          </cell>
          <cell r="F1735">
            <v>5.66</v>
          </cell>
        </row>
        <row r="1736">
          <cell r="A1736" t="str">
            <v>001.17.17320</v>
          </cell>
          <cell r="B1736" t="str">
            <v>Fornecimento e substituição de interruptor c/ uma tecla simples c/ espelho</v>
          </cell>
          <cell r="C1736" t="str">
            <v>UN</v>
          </cell>
          <cell r="D1736">
            <v>1</v>
          </cell>
          <cell r="E1736">
            <v>6.4686000000000003</v>
          </cell>
          <cell r="F1736">
            <v>6.46</v>
          </cell>
        </row>
        <row r="1737">
          <cell r="A1737" t="str">
            <v>001.17.17340</v>
          </cell>
          <cell r="B1737" t="str">
            <v>Fornecimento e substituição de interruptor c/ duas teclas simples c/ espelho</v>
          </cell>
          <cell r="C1737" t="str">
            <v>UN</v>
          </cell>
          <cell r="D1737">
            <v>1</v>
          </cell>
          <cell r="E1737">
            <v>7.8613</v>
          </cell>
          <cell r="F1737">
            <v>7.86</v>
          </cell>
        </row>
        <row r="1738">
          <cell r="A1738" t="str">
            <v>001.17.17360</v>
          </cell>
          <cell r="B1738" t="str">
            <v>Forencimento e substituição de interruptor c/ tres teclas simples c/ espelho</v>
          </cell>
          <cell r="C1738" t="str">
            <v>UN</v>
          </cell>
          <cell r="D1738">
            <v>1</v>
          </cell>
          <cell r="E1738">
            <v>13.935700000000001</v>
          </cell>
          <cell r="F1738">
            <v>13.93</v>
          </cell>
        </row>
        <row r="1739">
          <cell r="A1739" t="str">
            <v>001.17.17380</v>
          </cell>
          <cell r="B1739" t="str">
            <v>Fornecimento e substituição de interruptor c/ uma tecla paralela e espelho</v>
          </cell>
          <cell r="C1739" t="str">
            <v>UN</v>
          </cell>
          <cell r="D1739">
            <v>1</v>
          </cell>
          <cell r="E1739">
            <v>13.736599999999999</v>
          </cell>
          <cell r="F1739">
            <v>13.73</v>
          </cell>
        </row>
        <row r="1740">
          <cell r="A1740" t="str">
            <v>001.17.17400</v>
          </cell>
          <cell r="B1740" t="str">
            <v>Fornecimento e substituição de reator simples a.f.p./p.r. - 1x20 w</v>
          </cell>
          <cell r="C1740" t="str">
            <v>UN</v>
          </cell>
          <cell r="D1740">
            <v>1</v>
          </cell>
          <cell r="E1740">
            <v>19.089300000000001</v>
          </cell>
          <cell r="F1740">
            <v>19.079999999999998</v>
          </cell>
        </row>
        <row r="1741">
          <cell r="A1741" t="str">
            <v>001.17.17420</v>
          </cell>
          <cell r="B1741" t="str">
            <v>Fornecimento e substituição de reator simples a.f.p./p.r. - 1x40 w</v>
          </cell>
          <cell r="C1741" t="str">
            <v>UN</v>
          </cell>
          <cell r="D1741">
            <v>1</v>
          </cell>
          <cell r="E1741">
            <v>42.519300000000001</v>
          </cell>
          <cell r="F1741">
            <v>42.51</v>
          </cell>
        </row>
        <row r="1742">
          <cell r="A1742" t="str">
            <v>001.17.17440</v>
          </cell>
          <cell r="B1742" t="str">
            <v>Fornecimento e substituição de reator duplo a.f.p./p.r. - 2x20 w</v>
          </cell>
          <cell r="C1742" t="str">
            <v>UN</v>
          </cell>
          <cell r="D1742">
            <v>1</v>
          </cell>
          <cell r="E1742">
            <v>27.742999999999999</v>
          </cell>
          <cell r="F1742">
            <v>27.74</v>
          </cell>
        </row>
        <row r="1743">
          <cell r="A1743" t="str">
            <v>001.17.17460</v>
          </cell>
          <cell r="B1743" t="str">
            <v>Fornecimento e substituição de reator duplo a.f.p./p.r. - 2x40 w</v>
          </cell>
          <cell r="C1743" t="str">
            <v>UN</v>
          </cell>
          <cell r="D1743">
            <v>1</v>
          </cell>
          <cell r="E1743">
            <v>40.893000000000001</v>
          </cell>
          <cell r="F1743">
            <v>40.89</v>
          </cell>
        </row>
        <row r="1744">
          <cell r="A1744" t="str">
            <v>001.17.17480</v>
          </cell>
          <cell r="B1744" t="str">
            <v>Fornecimento e substituição de lâmpada incandescente de 60 w</v>
          </cell>
          <cell r="C1744" t="str">
            <v>UN</v>
          </cell>
          <cell r="D1744">
            <v>1</v>
          </cell>
          <cell r="E1744">
            <v>2.0036999999999998</v>
          </cell>
          <cell r="F1744">
            <v>2</v>
          </cell>
        </row>
        <row r="1745">
          <cell r="A1745" t="str">
            <v>001.17.17500</v>
          </cell>
          <cell r="B1745" t="str">
            <v>Fornecimento e substituição de lâmpada incandescente de 100 w</v>
          </cell>
          <cell r="C1745" t="str">
            <v>UN</v>
          </cell>
          <cell r="D1745">
            <v>1</v>
          </cell>
          <cell r="E1745">
            <v>2.3237000000000001</v>
          </cell>
          <cell r="F1745">
            <v>2.3199999999999998</v>
          </cell>
        </row>
        <row r="1746">
          <cell r="A1746" t="str">
            <v>001.17.17520</v>
          </cell>
          <cell r="B1746" t="str">
            <v>Fornecimento e substituição de lâmpada fluorescente de 20 w</v>
          </cell>
          <cell r="C1746" t="str">
            <v>UN</v>
          </cell>
          <cell r="D1746">
            <v>1</v>
          </cell>
          <cell r="E1746">
            <v>4.4036999999999997</v>
          </cell>
          <cell r="F1746">
            <v>4.4000000000000004</v>
          </cell>
        </row>
        <row r="1747">
          <cell r="A1747" t="str">
            <v>001.17.17540</v>
          </cell>
          <cell r="B1747" t="str">
            <v>Fornecimento e substituição de lâmpada fluorescente de 40 w</v>
          </cell>
          <cell r="C1747" t="str">
            <v>UN</v>
          </cell>
          <cell r="D1747">
            <v>1</v>
          </cell>
          <cell r="E1747">
            <v>4.4036999999999997</v>
          </cell>
          <cell r="F1747">
            <v>4.4000000000000004</v>
          </cell>
        </row>
        <row r="1748">
          <cell r="A1748" t="str">
            <v>001.17.17560</v>
          </cell>
          <cell r="B1748" t="str">
            <v>Fornecimento e substituição de disjuntor monopolar de 15 a</v>
          </cell>
          <cell r="C1748" t="str">
            <v>UN</v>
          </cell>
          <cell r="D1748">
            <v>1</v>
          </cell>
          <cell r="E1748">
            <v>7.7445000000000004</v>
          </cell>
          <cell r="F1748">
            <v>7.74</v>
          </cell>
        </row>
        <row r="1749">
          <cell r="A1749" t="str">
            <v>001.17.17580</v>
          </cell>
          <cell r="B1749" t="str">
            <v>Fornecimento e substituição de disjuntor monopolar de 20 a</v>
          </cell>
          <cell r="C1749" t="str">
            <v>UN</v>
          </cell>
          <cell r="D1749">
            <v>1</v>
          </cell>
          <cell r="E1749">
            <v>7.7445000000000004</v>
          </cell>
          <cell r="F1749">
            <v>7.74</v>
          </cell>
        </row>
        <row r="1750">
          <cell r="A1750" t="str">
            <v>001.17.17600</v>
          </cell>
          <cell r="B1750" t="str">
            <v>Fornecimento e substituição de disjuntor monopolar de 30 a</v>
          </cell>
          <cell r="C1750" t="str">
            <v>UN</v>
          </cell>
          <cell r="D1750">
            <v>1</v>
          </cell>
          <cell r="E1750">
            <v>7.7445000000000004</v>
          </cell>
          <cell r="F1750">
            <v>7.74</v>
          </cell>
        </row>
        <row r="1751">
          <cell r="A1751" t="str">
            <v>001.17.17620</v>
          </cell>
          <cell r="B1751" t="str">
            <v>Fornecimento e substituição de disjuntor monopolar de 40 a</v>
          </cell>
          <cell r="C1751" t="str">
            <v>UN</v>
          </cell>
          <cell r="D1751">
            <v>1</v>
          </cell>
          <cell r="E1751">
            <v>10.5945</v>
          </cell>
          <cell r="F1751">
            <v>10.59</v>
          </cell>
        </row>
        <row r="1752">
          <cell r="A1752" t="str">
            <v>001.17.17640</v>
          </cell>
          <cell r="B1752" t="str">
            <v>Fornecimento e substituição de disjuntor monopolar de 50 a</v>
          </cell>
          <cell r="C1752" t="str">
            <v>UN</v>
          </cell>
          <cell r="D1752">
            <v>1</v>
          </cell>
          <cell r="E1752">
            <v>10.5945</v>
          </cell>
          <cell r="F1752">
            <v>10.59</v>
          </cell>
        </row>
        <row r="1753">
          <cell r="A1753" t="str">
            <v>001.17.17660</v>
          </cell>
          <cell r="B1753" t="str">
            <v>Fornecimento e substituição de disjuntor bipolar de 15 a</v>
          </cell>
          <cell r="C1753" t="str">
            <v>UN</v>
          </cell>
          <cell r="D1753">
            <v>1</v>
          </cell>
          <cell r="E1753">
            <v>34.939300000000003</v>
          </cell>
          <cell r="F1753">
            <v>34.93</v>
          </cell>
        </row>
        <row r="1754">
          <cell r="A1754" t="str">
            <v>001.17.17680</v>
          </cell>
          <cell r="B1754" t="str">
            <v>Fornecimento e substituição de disjuntor bipolar de 20 a</v>
          </cell>
          <cell r="C1754" t="str">
            <v>UN</v>
          </cell>
          <cell r="D1754">
            <v>1</v>
          </cell>
          <cell r="E1754">
            <v>34.939300000000003</v>
          </cell>
          <cell r="F1754">
            <v>34.93</v>
          </cell>
        </row>
        <row r="1755">
          <cell r="A1755" t="str">
            <v>001.17.17700</v>
          </cell>
          <cell r="B1755" t="str">
            <v>Fornecimento e substituição de disjuntor bipolar de 30 a</v>
          </cell>
          <cell r="C1755" t="str">
            <v>UN</v>
          </cell>
          <cell r="D1755">
            <v>1</v>
          </cell>
          <cell r="E1755">
            <v>34.939300000000003</v>
          </cell>
          <cell r="F1755">
            <v>34.93</v>
          </cell>
        </row>
        <row r="1756">
          <cell r="A1756" t="str">
            <v>001.17.17720</v>
          </cell>
          <cell r="B1756" t="str">
            <v>Fornecimento e substituição de disjuntor bipolar de 40 a</v>
          </cell>
          <cell r="C1756" t="str">
            <v>UN</v>
          </cell>
          <cell r="D1756">
            <v>1</v>
          </cell>
          <cell r="E1756">
            <v>34.939300000000003</v>
          </cell>
          <cell r="F1756">
            <v>34.93</v>
          </cell>
        </row>
        <row r="1757">
          <cell r="A1757" t="str">
            <v>001.17.17740</v>
          </cell>
          <cell r="B1757" t="str">
            <v>Fornecimento e substituição de disjuntor bipolar de 50 a</v>
          </cell>
          <cell r="C1757" t="str">
            <v>UN</v>
          </cell>
          <cell r="D1757">
            <v>1</v>
          </cell>
          <cell r="E1757">
            <v>34.939300000000003</v>
          </cell>
          <cell r="F1757">
            <v>34.93</v>
          </cell>
        </row>
        <row r="1758">
          <cell r="A1758" t="str">
            <v>001.17.17760</v>
          </cell>
          <cell r="B1758" t="str">
            <v>Fornecimento e substituição de disjuntor tripolar de 15 a</v>
          </cell>
          <cell r="C1758" t="str">
            <v>UN</v>
          </cell>
          <cell r="D1758">
            <v>1</v>
          </cell>
          <cell r="E1758">
            <v>41.530299999999997</v>
          </cell>
          <cell r="F1758">
            <v>41.53</v>
          </cell>
        </row>
        <row r="1759">
          <cell r="A1759" t="str">
            <v>001.17.17780</v>
          </cell>
          <cell r="B1759" t="str">
            <v>Fornecimento e substituição de disjuntor tripolar de 20 a</v>
          </cell>
          <cell r="C1759" t="str">
            <v>UN</v>
          </cell>
          <cell r="D1759">
            <v>1</v>
          </cell>
          <cell r="E1759">
            <v>41.530299999999997</v>
          </cell>
          <cell r="F1759">
            <v>41.53</v>
          </cell>
        </row>
        <row r="1760">
          <cell r="A1760" t="str">
            <v>001.17.17800</v>
          </cell>
          <cell r="B1760" t="str">
            <v>Fornecimento e substituição de disjuntor tripolar de 30 a</v>
          </cell>
          <cell r="C1760" t="str">
            <v>UN</v>
          </cell>
          <cell r="D1760">
            <v>1</v>
          </cell>
          <cell r="E1760">
            <v>40.506599999999999</v>
          </cell>
          <cell r="F1760">
            <v>40.5</v>
          </cell>
        </row>
        <row r="1761">
          <cell r="A1761" t="str">
            <v>001.17.17820</v>
          </cell>
          <cell r="B1761" t="str">
            <v>Fornecimento e substituição de disjuntor tripolar de 40 a</v>
          </cell>
          <cell r="C1761" t="str">
            <v>UN</v>
          </cell>
          <cell r="D1761">
            <v>1</v>
          </cell>
          <cell r="E1761">
            <v>41.530299999999997</v>
          </cell>
          <cell r="F1761">
            <v>41.53</v>
          </cell>
        </row>
        <row r="1762">
          <cell r="A1762" t="str">
            <v>001.17.17840</v>
          </cell>
          <cell r="B1762" t="str">
            <v>Fornecimento e substituição de disjuntor tripolar de 50 a</v>
          </cell>
          <cell r="C1762" t="str">
            <v>UN</v>
          </cell>
          <cell r="D1762">
            <v>1</v>
          </cell>
          <cell r="E1762">
            <v>41.530299999999997</v>
          </cell>
          <cell r="F1762">
            <v>41.53</v>
          </cell>
        </row>
        <row r="1763">
          <cell r="A1763" t="str">
            <v>001.17.17860</v>
          </cell>
          <cell r="B1763" t="str">
            <v>Fornecimento e substituição de disjuntor tripolar de 70 a</v>
          </cell>
          <cell r="C1763" t="str">
            <v>UN</v>
          </cell>
          <cell r="D1763">
            <v>1</v>
          </cell>
          <cell r="E1763">
            <v>77.160300000000007</v>
          </cell>
          <cell r="F1763">
            <v>77.16</v>
          </cell>
        </row>
        <row r="1764">
          <cell r="A1764" t="str">
            <v>001.17.17880</v>
          </cell>
          <cell r="B1764" t="str">
            <v>Fornecimento e substituição de disjuntor tripolar de 90 a</v>
          </cell>
          <cell r="C1764" t="str">
            <v>UN</v>
          </cell>
          <cell r="D1764">
            <v>1</v>
          </cell>
          <cell r="E1764">
            <v>77.160300000000007</v>
          </cell>
          <cell r="F1764">
            <v>77.16</v>
          </cell>
        </row>
        <row r="1765">
          <cell r="A1765" t="str">
            <v>001.17.17900</v>
          </cell>
          <cell r="B1765" t="str">
            <v>Fornecimento e substituição de disjuntor tripolar de 100 a</v>
          </cell>
          <cell r="C1765" t="str">
            <v>UN</v>
          </cell>
          <cell r="D1765">
            <v>1</v>
          </cell>
          <cell r="E1765">
            <v>77.160300000000007</v>
          </cell>
          <cell r="F1765">
            <v>77.16</v>
          </cell>
        </row>
        <row r="1766">
          <cell r="A1766" t="str">
            <v>001.18</v>
          </cell>
          <cell r="B1766" t="str">
            <v>INSTALAÇÕES HIDRO-SANITÁRIAS E INCÊNDIO</v>
          </cell>
          <cell r="E1766">
            <v>88951.992199999993</v>
          </cell>
        </row>
        <row r="1767">
          <cell r="A1767" t="str">
            <v>001.18.00020</v>
          </cell>
          <cell r="B1767" t="str">
            <v>Fornecimento e instalação de tubos de pvc rígido tigre serie a t abela ii com juntas rosqueáveis em barras de 6 m com diâmetro 6.00 pol</v>
          </cell>
          <cell r="C1767" t="str">
            <v>ML</v>
          </cell>
          <cell r="D1767">
            <v>1</v>
          </cell>
          <cell r="E1767">
            <v>44.3142</v>
          </cell>
          <cell r="F1767">
            <v>44.31</v>
          </cell>
        </row>
        <row r="1768">
          <cell r="A1768" t="str">
            <v>001.18.00040</v>
          </cell>
          <cell r="B1768" t="str">
            <v>Fornecimento e instalação de tubos de pvc rígido tigre serie a t abela ii com juntas rosqueáveis em barras de 6 m com diâmetro 4.00 pol</v>
          </cell>
          <cell r="C1768" t="str">
            <v>ML</v>
          </cell>
          <cell r="D1768">
            <v>1</v>
          </cell>
          <cell r="E1768">
            <v>36.960099999999997</v>
          </cell>
          <cell r="F1768">
            <v>36.96</v>
          </cell>
        </row>
        <row r="1769">
          <cell r="A1769" t="str">
            <v>001.18.00060</v>
          </cell>
          <cell r="B1769" t="str">
            <v>Fornecimento e instalação de tubos de pvc rígido tigre serie a t abela ii com juntas rosqueáveis em barras de 6 m com diâmetro 3.00 pol</v>
          </cell>
          <cell r="C1769" t="str">
            <v>ML</v>
          </cell>
          <cell r="D1769">
            <v>1</v>
          </cell>
          <cell r="E1769">
            <v>30.039200000000001</v>
          </cell>
          <cell r="F1769">
            <v>30.03</v>
          </cell>
        </row>
        <row r="1770">
          <cell r="A1770" t="str">
            <v>001.18.00080</v>
          </cell>
          <cell r="B1770" t="str">
            <v>Fornecimento e instalação de tubos de pvc rígido tigre serie a t abela ii com juntas rosqueáveis em barras de 6 m com diâmetro 2.5 pol</v>
          </cell>
          <cell r="C1770" t="str">
            <v>ML</v>
          </cell>
          <cell r="D1770">
            <v>1</v>
          </cell>
          <cell r="E1770">
            <v>33.159100000000002</v>
          </cell>
          <cell r="F1770">
            <v>33.15</v>
          </cell>
        </row>
        <row r="1771">
          <cell r="A1771" t="str">
            <v>001.18.00100</v>
          </cell>
          <cell r="B1771" t="str">
            <v>Fornecimento e instalação de tubos de pvc rígido tigre serie a t abela ii com juntas rosqueáveis em barras de 6 m com diâmetro 2.00 pol</v>
          </cell>
          <cell r="C1771" t="str">
            <v>ML</v>
          </cell>
          <cell r="D1771">
            <v>1</v>
          </cell>
          <cell r="E1771">
            <v>14.2715</v>
          </cell>
          <cell r="F1771">
            <v>14.27</v>
          </cell>
        </row>
        <row r="1772">
          <cell r="A1772" t="str">
            <v>001.18.00120</v>
          </cell>
          <cell r="B1772" t="str">
            <v>Fornecimento e instalação de tubos de pvc rígido tigre serie a t abela ii com juntas rosqueáveis em barras de 6 m com diâmetro 1.50 pol</v>
          </cell>
          <cell r="C1772" t="str">
            <v>ML</v>
          </cell>
          <cell r="D1772">
            <v>1</v>
          </cell>
          <cell r="E1772">
            <v>10.712999999999999</v>
          </cell>
          <cell r="F1772">
            <v>10.71</v>
          </cell>
        </row>
        <row r="1773">
          <cell r="A1773" t="str">
            <v>001.18.00140</v>
          </cell>
          <cell r="B1773" t="str">
            <v>Fornecimento e instalação de tubos de pvc rígido tigre serie a t abela ii com juntas rosqueáveis em barras de 6 m com diâmetro 11/4 pol</v>
          </cell>
          <cell r="C1773" t="str">
            <v>ML</v>
          </cell>
          <cell r="D1773">
            <v>1</v>
          </cell>
          <cell r="E1773">
            <v>10.098599999999999</v>
          </cell>
          <cell r="F1773">
            <v>10.09</v>
          </cell>
        </row>
        <row r="1774">
          <cell r="A1774" t="str">
            <v>001.18.00160</v>
          </cell>
          <cell r="B1774" t="str">
            <v>Fornecimento e instalação de tubos de pvc rígido tigre serie a t abela ii com juntas rosqueáveis em barras de 6 m com diâmetro 1.00 pol</v>
          </cell>
          <cell r="C1774" t="str">
            <v>ML</v>
          </cell>
          <cell r="D1774">
            <v>1</v>
          </cell>
          <cell r="E1774">
            <v>7.6509</v>
          </cell>
          <cell r="F1774">
            <v>7.65</v>
          </cell>
        </row>
        <row r="1775">
          <cell r="A1775" t="str">
            <v>001.18.00180</v>
          </cell>
          <cell r="B1775" t="str">
            <v>Fornecimento e instalação de tubos de pvc rígido tigre serie a t abela ii com juntas rosqueáveis em barras de 6 m com diâmetro 3/4 pol</v>
          </cell>
          <cell r="C1775" t="str">
            <v>ML</v>
          </cell>
          <cell r="D1775">
            <v>1</v>
          </cell>
          <cell r="E1775">
            <v>3.7606999999999999</v>
          </cell>
          <cell r="F1775">
            <v>3.76</v>
          </cell>
        </row>
        <row r="1776">
          <cell r="A1776" t="str">
            <v>001.18.00200</v>
          </cell>
          <cell r="B1776" t="str">
            <v>Fornecimento e instalação de tubos de pvc rígido tigre serie a t abela ii com juntas rosqueáveis em barras de 6 m com diâmetro 1/2 pol</v>
          </cell>
          <cell r="C1776" t="str">
            <v>ML</v>
          </cell>
          <cell r="D1776">
            <v>1</v>
          </cell>
          <cell r="E1776">
            <v>3.9070999999999998</v>
          </cell>
          <cell r="F1776">
            <v>3.9</v>
          </cell>
        </row>
        <row r="1777">
          <cell r="A1777" t="str">
            <v>001.18.00220</v>
          </cell>
          <cell r="B1777" t="str">
            <v>Tubo de pvc rígido soldável marrom em barra de 6 m diâmetro 110mm (4) pol</v>
          </cell>
          <cell r="C1777" t="str">
            <v>M</v>
          </cell>
          <cell r="D1777">
            <v>1</v>
          </cell>
          <cell r="E1777">
            <v>31.852799999999998</v>
          </cell>
          <cell r="F1777">
            <v>31.85</v>
          </cell>
        </row>
        <row r="1778">
          <cell r="A1778" t="str">
            <v>001.18.00240</v>
          </cell>
          <cell r="B1778" t="str">
            <v>Tubo de pvc rígido soldável marrom em barra de 6 m diâmetro 85mm (3) pol</v>
          </cell>
          <cell r="C1778" t="str">
            <v>M</v>
          </cell>
          <cell r="D1778">
            <v>1</v>
          </cell>
          <cell r="E1778">
            <v>27.000699999999998</v>
          </cell>
          <cell r="F1778">
            <v>27</v>
          </cell>
        </row>
        <row r="1779">
          <cell r="A1779" t="str">
            <v>001.18.00260</v>
          </cell>
          <cell r="B1779" t="str">
            <v>Tubo de pvc rígido soldável marrom em barra de 6 m diâmetro 75mm (2.5) pol</v>
          </cell>
          <cell r="C1779" t="str">
            <v>M</v>
          </cell>
          <cell r="D1779">
            <v>1</v>
          </cell>
          <cell r="E1779">
            <v>20.307600000000001</v>
          </cell>
          <cell r="F1779">
            <v>20.3</v>
          </cell>
        </row>
        <row r="1780">
          <cell r="A1780" t="str">
            <v>001.18.00280</v>
          </cell>
          <cell r="B1780" t="str">
            <v>Tubo de pvc rígido soldável marrom em barra de 6 m diâmetro 60mm (2) pl</v>
          </cell>
          <cell r="C1780" t="str">
            <v>M</v>
          </cell>
          <cell r="D1780">
            <v>1</v>
          </cell>
          <cell r="E1780">
            <v>14.248200000000001</v>
          </cell>
          <cell r="F1780">
            <v>14.24</v>
          </cell>
        </row>
        <row r="1781">
          <cell r="A1781" t="str">
            <v>001.18.00300</v>
          </cell>
          <cell r="B1781" t="str">
            <v>Tubo de pvc rígido soldável marrom em barra de 6 m diâmetro 50mm (1.5) pol</v>
          </cell>
          <cell r="C1781" t="str">
            <v>M</v>
          </cell>
          <cell r="D1781">
            <v>1</v>
          </cell>
          <cell r="E1781">
            <v>7.4724000000000004</v>
          </cell>
          <cell r="F1781">
            <v>7.47</v>
          </cell>
        </row>
        <row r="1782">
          <cell r="A1782" t="str">
            <v>001.18.00320</v>
          </cell>
          <cell r="B1782" t="str">
            <v>Tubo de pvc rígido soldável marrom em barra de 6 m diâmetro 40mm (1.1/4) pol</v>
          </cell>
          <cell r="C1782" t="str">
            <v>M</v>
          </cell>
          <cell r="D1782">
            <v>1</v>
          </cell>
          <cell r="E1782">
            <v>7.0473999999999997</v>
          </cell>
          <cell r="F1782">
            <v>7.04</v>
          </cell>
        </row>
        <row r="1783">
          <cell r="A1783" t="str">
            <v>001.18.00340</v>
          </cell>
          <cell r="B1783" t="str">
            <v>Tubo de pvc rígido soldável marrom em barra de 6 m diâmetro 32mm (1) pol</v>
          </cell>
          <cell r="C1783" t="str">
            <v>M</v>
          </cell>
          <cell r="D1783">
            <v>1</v>
          </cell>
          <cell r="E1783">
            <v>5.3955000000000002</v>
          </cell>
          <cell r="F1783">
            <v>5.39</v>
          </cell>
        </row>
        <row r="1784">
          <cell r="A1784" t="str">
            <v>001.18.00360</v>
          </cell>
          <cell r="B1784" t="str">
            <v>Tubo de pvc rígido sodável marrom em barra de 6 m diâmetro 25mm (3/4) pol</v>
          </cell>
          <cell r="C1784" t="str">
            <v>M</v>
          </cell>
          <cell r="D1784">
            <v>1</v>
          </cell>
          <cell r="E1784">
            <v>2.3252999999999999</v>
          </cell>
          <cell r="F1784">
            <v>2.3199999999999998</v>
          </cell>
        </row>
        <row r="1785">
          <cell r="A1785" t="str">
            <v>001.18.00380</v>
          </cell>
          <cell r="B1785" t="str">
            <v>Tubo de pvc rígido soldável marrom em barra de 6 m diâmetro 20mm (1/2) pol</v>
          </cell>
          <cell r="C1785" t="str">
            <v>M</v>
          </cell>
          <cell r="D1785">
            <v>1</v>
          </cell>
          <cell r="E1785">
            <v>2.0569000000000002</v>
          </cell>
          <cell r="F1785">
            <v>2.0499999999999998</v>
          </cell>
        </row>
        <row r="1786">
          <cell r="A1786" t="str">
            <v>001.18.00400</v>
          </cell>
          <cell r="B1786" t="str">
            <v>Tubos de ferro galvanizado em barra de 6 m diâmetro 4 pol</v>
          </cell>
          <cell r="C1786" t="str">
            <v>ML</v>
          </cell>
          <cell r="D1786">
            <v>1</v>
          </cell>
          <cell r="E1786">
            <v>69.350800000000007</v>
          </cell>
          <cell r="F1786">
            <v>69.349999999999994</v>
          </cell>
        </row>
        <row r="1787">
          <cell r="A1787" t="str">
            <v>001.18.00420</v>
          </cell>
          <cell r="B1787" t="str">
            <v>Tubos de ferro galvanizado em barra de 6 m diâmetro 3 pol</v>
          </cell>
          <cell r="C1787" t="str">
            <v>ML</v>
          </cell>
          <cell r="D1787">
            <v>1</v>
          </cell>
          <cell r="E1787">
            <v>50.524799999999999</v>
          </cell>
          <cell r="F1787">
            <v>50.52</v>
          </cell>
        </row>
        <row r="1788">
          <cell r="A1788" t="str">
            <v>001.18.00440</v>
          </cell>
          <cell r="B1788" t="str">
            <v>Tubos de ferro galvanizado em barra de 6 m diâmetro 2.5 pol</v>
          </cell>
          <cell r="C1788" t="str">
            <v>ML</v>
          </cell>
          <cell r="D1788">
            <v>1</v>
          </cell>
          <cell r="E1788">
            <v>42.185099999999998</v>
          </cell>
          <cell r="F1788">
            <v>42.18</v>
          </cell>
        </row>
        <row r="1789">
          <cell r="A1789" t="str">
            <v>001.18.00460</v>
          </cell>
          <cell r="B1789" t="str">
            <v>Tubos de ferro galvanizado em barra de 6 m diâmetro 2 pol</v>
          </cell>
          <cell r="C1789" t="str">
            <v>ML</v>
          </cell>
          <cell r="D1789">
            <v>1</v>
          </cell>
          <cell r="E1789">
            <v>30.9436</v>
          </cell>
          <cell r="F1789">
            <v>30.94</v>
          </cell>
        </row>
        <row r="1790">
          <cell r="A1790" t="str">
            <v>001.18.00480</v>
          </cell>
          <cell r="B1790" t="str">
            <v>Tubos de ferro galvanizado em barra de 6 m diâmetro 1.5 pol</v>
          </cell>
          <cell r="C1790" t="str">
            <v>ML</v>
          </cell>
          <cell r="D1790">
            <v>1</v>
          </cell>
          <cell r="E1790">
            <v>25.4129</v>
          </cell>
          <cell r="F1790">
            <v>25.41</v>
          </cell>
        </row>
        <row r="1791">
          <cell r="A1791" t="str">
            <v>001.18.00500</v>
          </cell>
          <cell r="B1791" t="str">
            <v>Tubos de ferro galvanizado em barra de 6 m diâmetro 1 1/4 pol</v>
          </cell>
          <cell r="C1791" t="str">
            <v>ML</v>
          </cell>
          <cell r="D1791">
            <v>1</v>
          </cell>
          <cell r="E1791">
            <v>19.528700000000001</v>
          </cell>
          <cell r="F1791">
            <v>19.52</v>
          </cell>
        </row>
        <row r="1792">
          <cell r="A1792" t="str">
            <v>001.18.00520</v>
          </cell>
          <cell r="B1792" t="str">
            <v>Tubos de ferro galvanizado em barra de 6 m diâmetro 1 pol</v>
          </cell>
          <cell r="C1792" t="str">
            <v>ML</v>
          </cell>
          <cell r="D1792">
            <v>1</v>
          </cell>
          <cell r="E1792">
            <v>14.5716</v>
          </cell>
          <cell r="F1792">
            <v>14.57</v>
          </cell>
        </row>
        <row r="1793">
          <cell r="A1793" t="str">
            <v>001.18.00540</v>
          </cell>
          <cell r="B1793" t="str">
            <v>Tubos de ferro galvanizado em barra de 6 m diâmetro 3/4 pol</v>
          </cell>
          <cell r="C1793" t="str">
            <v>ML</v>
          </cell>
          <cell r="D1793">
            <v>1</v>
          </cell>
          <cell r="E1793">
            <v>10.8215</v>
          </cell>
          <cell r="F1793">
            <v>10.82</v>
          </cell>
        </row>
        <row r="1794">
          <cell r="A1794" t="str">
            <v>001.18.00560</v>
          </cell>
          <cell r="B1794" t="str">
            <v>Tubos de ferro galvanizado em barra de 6 m diâmetro 1/2 pol</v>
          </cell>
          <cell r="C1794" t="str">
            <v>ML</v>
          </cell>
          <cell r="D1794">
            <v>1</v>
          </cell>
          <cell r="E1794">
            <v>8.5815999999999999</v>
          </cell>
          <cell r="F1794">
            <v>8.58</v>
          </cell>
        </row>
        <row r="1795">
          <cell r="A1795" t="str">
            <v>001.18.00580</v>
          </cell>
          <cell r="B1795" t="str">
            <v>Abertura e enchimento de rasgos na alvenaria para passagem de canalização diâmetro 1/2 à 1 pol</v>
          </cell>
          <cell r="C1795" t="str">
            <v>ML</v>
          </cell>
          <cell r="D1795">
            <v>1</v>
          </cell>
          <cell r="E1795">
            <v>2.9767000000000001</v>
          </cell>
          <cell r="F1795">
            <v>2.97</v>
          </cell>
        </row>
        <row r="1796">
          <cell r="A1796" t="str">
            <v>001.18.00600</v>
          </cell>
          <cell r="B1796" t="str">
            <v>Abertura e enchimento de rasgos na alvenaria para passagem de canalização diâmetro 1 1/4 à 2 pol</v>
          </cell>
          <cell r="C1796" t="str">
            <v>ML</v>
          </cell>
          <cell r="D1796">
            <v>1</v>
          </cell>
          <cell r="E1796">
            <v>4.4222999999999999</v>
          </cell>
          <cell r="F1796">
            <v>4.42</v>
          </cell>
        </row>
        <row r="1797">
          <cell r="A1797" t="str">
            <v>001.18.00620</v>
          </cell>
          <cell r="B1797" t="str">
            <v>Abertura e enchimento de rasgos na alvenaria para passagem de canalização diâmetro 2.5 à 4 pol</v>
          </cell>
          <cell r="C1797" t="str">
            <v>ML</v>
          </cell>
          <cell r="D1797">
            <v>1</v>
          </cell>
          <cell r="E1797">
            <v>6.6608000000000001</v>
          </cell>
          <cell r="F1797">
            <v>6.66</v>
          </cell>
        </row>
        <row r="1798">
          <cell r="A1798" t="str">
            <v>001.18.00640</v>
          </cell>
          <cell r="B1798" t="str">
            <v>Abertura e enchimento de rasgos no concreto para passagem de canalização diâmetro de 1/2 à 1 pol</v>
          </cell>
          <cell r="C1798" t="str">
            <v>ML</v>
          </cell>
          <cell r="D1798">
            <v>1</v>
          </cell>
          <cell r="E1798">
            <v>5.7542999999999997</v>
          </cell>
          <cell r="F1798">
            <v>5.75</v>
          </cell>
        </row>
        <row r="1799">
          <cell r="A1799" t="str">
            <v>001.18.00660</v>
          </cell>
          <cell r="B1799" t="str">
            <v>Abertura e enchimento de rasgos no concreto para passagem de canalização diâmetro 1 1/4 à 2 pol</v>
          </cell>
          <cell r="C1799" t="str">
            <v>ML</v>
          </cell>
          <cell r="D1799">
            <v>1</v>
          </cell>
          <cell r="E1799">
            <v>8.6121999999999996</v>
          </cell>
          <cell r="F1799">
            <v>8.61</v>
          </cell>
        </row>
        <row r="1800">
          <cell r="A1800" t="str">
            <v>001.18.00680</v>
          </cell>
          <cell r="B1800" t="str">
            <v>Abertura e enchimento de rasgos no concreto para passagem de canalização diâmetro 2 1/2 à 4 pol</v>
          </cell>
          <cell r="C1800" t="str">
            <v>ML</v>
          </cell>
          <cell r="D1800">
            <v>1</v>
          </cell>
          <cell r="E1800">
            <v>13.481</v>
          </cell>
          <cell r="F1800">
            <v>13.48</v>
          </cell>
        </row>
        <row r="1801">
          <cell r="A1801" t="str">
            <v>001.18.00700</v>
          </cell>
          <cell r="B1801" t="str">
            <v>Joelho 90º de pvc rígido para tubo de pvc rosqueável marca tigre 4 pol</v>
          </cell>
          <cell r="C1801" t="str">
            <v>UN</v>
          </cell>
          <cell r="D1801">
            <v>1</v>
          </cell>
          <cell r="E1801">
            <v>40.6464</v>
          </cell>
          <cell r="F1801">
            <v>40.64</v>
          </cell>
        </row>
        <row r="1802">
          <cell r="A1802" t="str">
            <v>001.18.00720</v>
          </cell>
          <cell r="B1802" t="str">
            <v>Joelho 90º de pvc rígido para tubo de pvc rosqueável marca tigre 3 pol</v>
          </cell>
          <cell r="C1802" t="str">
            <v>UN</v>
          </cell>
          <cell r="D1802">
            <v>1</v>
          </cell>
          <cell r="E1802">
            <v>21.617599999999999</v>
          </cell>
          <cell r="F1802">
            <v>21.61</v>
          </cell>
        </row>
        <row r="1803">
          <cell r="A1803" t="str">
            <v>001.18.00740</v>
          </cell>
          <cell r="B1803" t="str">
            <v>Joelho 90º de pvc rígido para tubo de pvc rosqueável marca tigre 2 1/2 pol</v>
          </cell>
          <cell r="C1803" t="str">
            <v>UN</v>
          </cell>
          <cell r="D1803">
            <v>1</v>
          </cell>
          <cell r="E1803">
            <v>14.2576</v>
          </cell>
          <cell r="F1803">
            <v>14.25</v>
          </cell>
        </row>
        <row r="1804">
          <cell r="A1804" t="str">
            <v>001.18.00760</v>
          </cell>
          <cell r="B1804" t="str">
            <v>Joelho 90º de pvc rígido para tubo de pvc rosqueável marca tigre 2 pol</v>
          </cell>
          <cell r="C1804" t="str">
            <v>UN</v>
          </cell>
          <cell r="D1804">
            <v>1</v>
          </cell>
          <cell r="E1804">
            <v>12.7761</v>
          </cell>
          <cell r="F1804">
            <v>12.77</v>
          </cell>
        </row>
        <row r="1805">
          <cell r="A1805" t="str">
            <v>001.18.00780</v>
          </cell>
          <cell r="B1805" t="str">
            <v>Joelho 90º de pvc rígido para tubo de pvc rosqueável marca tigre 1 1/2 pol</v>
          </cell>
          <cell r="C1805" t="str">
            <v>UN</v>
          </cell>
          <cell r="D1805">
            <v>1</v>
          </cell>
          <cell r="E1805">
            <v>6.8261000000000003</v>
          </cell>
          <cell r="F1805">
            <v>6.82</v>
          </cell>
        </row>
        <row r="1806">
          <cell r="A1806" t="str">
            <v>001.18.00800</v>
          </cell>
          <cell r="B1806" t="str">
            <v>Joelho 90º de pvc rígido para tubo de pvc rosqueável marca tigre 1 1/4 pol</v>
          </cell>
          <cell r="C1806" t="str">
            <v>UN</v>
          </cell>
          <cell r="D1806">
            <v>1</v>
          </cell>
          <cell r="E1806">
            <v>6.5361000000000002</v>
          </cell>
          <cell r="F1806">
            <v>6.53</v>
          </cell>
        </row>
        <row r="1807">
          <cell r="A1807" t="str">
            <v>001.18.00820</v>
          </cell>
          <cell r="B1807" t="str">
            <v>Joelho 90° de pvc rígido para tubo de pvc rosqueável marca tigre 1 pol</v>
          </cell>
          <cell r="C1807" t="str">
            <v>UN</v>
          </cell>
          <cell r="D1807">
            <v>1</v>
          </cell>
          <cell r="E1807">
            <v>3.3527</v>
          </cell>
          <cell r="F1807">
            <v>3.35</v>
          </cell>
        </row>
        <row r="1808">
          <cell r="A1808" t="str">
            <v>001.18.00840</v>
          </cell>
          <cell r="B1808" t="str">
            <v>Joelho 90º de pvc rígido para tubo de pvc rosqueável marca tigre 3/4 pol</v>
          </cell>
          <cell r="C1808" t="str">
            <v>UN</v>
          </cell>
          <cell r="D1808">
            <v>1</v>
          </cell>
          <cell r="E1808">
            <v>2.6726999999999999</v>
          </cell>
          <cell r="F1808">
            <v>2.67</v>
          </cell>
        </row>
        <row r="1809">
          <cell r="A1809" t="str">
            <v>001.18.00860</v>
          </cell>
          <cell r="B1809" t="str">
            <v>Joelho 90º de pvc rígido para tubo de pvc rosqueável marca tigre 1/2 pol</v>
          </cell>
          <cell r="C1809" t="str">
            <v>UN</v>
          </cell>
          <cell r="D1809">
            <v>1</v>
          </cell>
          <cell r="E1809">
            <v>2.4826999999999999</v>
          </cell>
          <cell r="F1809">
            <v>2.48</v>
          </cell>
        </row>
        <row r="1810">
          <cell r="A1810" t="str">
            <v>001.18.00880</v>
          </cell>
          <cell r="B1810" t="str">
            <v>Joelho 45º de pvc rígido para tubo de pvc rosqueável marca tigre 4 pol</v>
          </cell>
          <cell r="C1810" t="str">
            <v>UN</v>
          </cell>
          <cell r="D1810">
            <v>1</v>
          </cell>
          <cell r="E1810">
            <v>46.7164</v>
          </cell>
          <cell r="F1810">
            <v>46.71</v>
          </cell>
        </row>
        <row r="1811">
          <cell r="A1811" t="str">
            <v>001.18.00900</v>
          </cell>
          <cell r="B1811" t="str">
            <v>Joelho 45º de pvc rígido para tubo de pvc rosqueável marca tigre 3 pol</v>
          </cell>
          <cell r="C1811" t="str">
            <v>UN</v>
          </cell>
          <cell r="D1811">
            <v>1</v>
          </cell>
          <cell r="E1811">
            <v>11.9076</v>
          </cell>
          <cell r="F1811">
            <v>11.9</v>
          </cell>
        </row>
        <row r="1812">
          <cell r="A1812" t="str">
            <v>001.18.00920</v>
          </cell>
          <cell r="B1812" t="str">
            <v>Joelho 45º de pvc rígido para tubo de pvc rosqueável marca tigre 2 1/2 pol</v>
          </cell>
          <cell r="C1812" t="str">
            <v>UN</v>
          </cell>
          <cell r="D1812">
            <v>1</v>
          </cell>
          <cell r="E1812">
            <v>9.6576000000000004</v>
          </cell>
          <cell r="F1812">
            <v>9.65</v>
          </cell>
        </row>
        <row r="1813">
          <cell r="A1813" t="str">
            <v>001.18.00940</v>
          </cell>
          <cell r="B1813" t="str">
            <v>Joelho 45º de pvc rígido para tubos de pvc rosqueável marca tigre 2 pol</v>
          </cell>
          <cell r="C1813" t="str">
            <v>UN</v>
          </cell>
          <cell r="D1813">
            <v>1</v>
          </cell>
          <cell r="E1813">
            <v>7.4661</v>
          </cell>
          <cell r="F1813">
            <v>7.46</v>
          </cell>
        </row>
        <row r="1814">
          <cell r="A1814" t="str">
            <v>001.18.00960</v>
          </cell>
          <cell r="B1814" t="str">
            <v>Joelho 45º de pvc rígido para tubos de pvc rosqueável marca tigre 1 1/2 pol</v>
          </cell>
          <cell r="C1814" t="str">
            <v>UN</v>
          </cell>
          <cell r="D1814">
            <v>1</v>
          </cell>
          <cell r="E1814">
            <v>5.4260999999999999</v>
          </cell>
          <cell r="F1814">
            <v>5.42</v>
          </cell>
        </row>
        <row r="1815">
          <cell r="A1815" t="str">
            <v>001.18.00980</v>
          </cell>
          <cell r="B1815" t="str">
            <v>Joelho 45º de pvc rígido para tubos de pvc rosqueável marca tigre 1 1/4 pol</v>
          </cell>
          <cell r="C1815" t="str">
            <v>UN</v>
          </cell>
          <cell r="D1815">
            <v>1</v>
          </cell>
          <cell r="E1815">
            <v>4.7361000000000004</v>
          </cell>
          <cell r="F1815">
            <v>4.7300000000000004</v>
          </cell>
        </row>
        <row r="1816">
          <cell r="A1816" t="str">
            <v>001.18.01000</v>
          </cell>
          <cell r="B1816" t="str">
            <v>Joelho 45º de pvc rígido para tubos de pvc rosqueável marca tigre 1 pol</v>
          </cell>
          <cell r="C1816" t="str">
            <v>UN</v>
          </cell>
          <cell r="D1816">
            <v>1</v>
          </cell>
          <cell r="E1816">
            <v>5.2126999999999999</v>
          </cell>
          <cell r="F1816">
            <v>5.21</v>
          </cell>
        </row>
        <row r="1817">
          <cell r="A1817" t="str">
            <v>001.18.01020</v>
          </cell>
          <cell r="B1817" t="str">
            <v>Joelho 45º de pvc rígido para tubos de pvc rosqueável marca tigre 3/4 pol</v>
          </cell>
          <cell r="C1817" t="str">
            <v>UN</v>
          </cell>
          <cell r="D1817">
            <v>1</v>
          </cell>
          <cell r="E1817">
            <v>3.0026999999999999</v>
          </cell>
          <cell r="F1817">
            <v>3</v>
          </cell>
        </row>
        <row r="1818">
          <cell r="A1818" t="str">
            <v>001.18.01040</v>
          </cell>
          <cell r="B1818" t="str">
            <v>Joelho 45º de pvc rígido para tubos de pvc rosqueável marca tigre 1/2 pol</v>
          </cell>
          <cell r="C1818" t="str">
            <v>UN</v>
          </cell>
          <cell r="D1818">
            <v>1</v>
          </cell>
          <cell r="E1818">
            <v>2.7726999999999999</v>
          </cell>
          <cell r="F1818">
            <v>2.77</v>
          </cell>
        </row>
        <row r="1819">
          <cell r="A1819" t="str">
            <v>001.18.01060</v>
          </cell>
          <cell r="B1819" t="str">
            <v>Joelho 90º com redução de pvc rígido para tubos de pvc rosqueável marca tigre 1x3/4 pol</v>
          </cell>
          <cell r="C1819" t="str">
            <v>UN</v>
          </cell>
          <cell r="D1819">
            <v>1</v>
          </cell>
          <cell r="E1819">
            <v>1.8427</v>
          </cell>
          <cell r="F1819">
            <v>1.84</v>
          </cell>
        </row>
        <row r="1820">
          <cell r="A1820" t="str">
            <v>001.18.01080</v>
          </cell>
          <cell r="B1820" t="str">
            <v>Joelho 90º com redução de pvc rígido para tubos de pvc rosqueável marca tigre 3/4x1/2 pol</v>
          </cell>
          <cell r="C1820" t="str">
            <v>UN</v>
          </cell>
          <cell r="D1820">
            <v>1</v>
          </cell>
          <cell r="E1820">
            <v>2.5926999999999998</v>
          </cell>
          <cell r="F1820">
            <v>2.59</v>
          </cell>
        </row>
        <row r="1821">
          <cell r="A1821" t="str">
            <v>001.18.01100</v>
          </cell>
          <cell r="B1821" t="str">
            <v>Tee 90º  de pvc rígido para tubos de pvc rosqueável marca tigre 4 pol</v>
          </cell>
          <cell r="C1821" t="str">
            <v>UN</v>
          </cell>
          <cell r="D1821">
            <v>1</v>
          </cell>
          <cell r="E1821">
            <v>51.910299999999999</v>
          </cell>
          <cell r="F1821">
            <v>51.91</v>
          </cell>
        </row>
        <row r="1822">
          <cell r="A1822" t="str">
            <v>001.18.01120</v>
          </cell>
          <cell r="B1822" t="str">
            <v>Tee 90º  de pvc rígido para tubos de pvc rosqueável marca tigre 3 pol</v>
          </cell>
          <cell r="C1822" t="str">
            <v>UN</v>
          </cell>
          <cell r="D1822">
            <v>1</v>
          </cell>
          <cell r="E1822">
            <v>23.3064</v>
          </cell>
          <cell r="F1822">
            <v>23.3</v>
          </cell>
        </row>
        <row r="1823">
          <cell r="A1823" t="str">
            <v>001.18.01140</v>
          </cell>
          <cell r="B1823" t="str">
            <v>Tee 90º  de pvc rígido para tubos de pvc rosqueável marca tigre 2 1/2 pol</v>
          </cell>
          <cell r="C1823" t="str">
            <v>UN</v>
          </cell>
          <cell r="D1823">
            <v>1</v>
          </cell>
          <cell r="E1823">
            <v>16.546399999999998</v>
          </cell>
          <cell r="F1823">
            <v>16.54</v>
          </cell>
        </row>
        <row r="1824">
          <cell r="A1824" t="str">
            <v>001.18.01160</v>
          </cell>
          <cell r="B1824" t="str">
            <v>Tee 90º  de pvc rígido para tubos de pvc rosqueável marca tigre 2 pol</v>
          </cell>
          <cell r="C1824" t="str">
            <v>UN</v>
          </cell>
          <cell r="D1824">
            <v>1</v>
          </cell>
          <cell r="E1824">
            <v>16.121099999999998</v>
          </cell>
          <cell r="F1824">
            <v>16.12</v>
          </cell>
        </row>
        <row r="1825">
          <cell r="A1825" t="str">
            <v>001.18.01180</v>
          </cell>
          <cell r="B1825" t="str">
            <v>Tee 90º de pvc rígido para tubos de pvc rosqueável marca tigre 1 1/2 pol</v>
          </cell>
          <cell r="C1825" t="str">
            <v>UN</v>
          </cell>
          <cell r="D1825">
            <v>1</v>
          </cell>
          <cell r="E1825">
            <v>9.0211000000000006</v>
          </cell>
          <cell r="F1825">
            <v>9.02</v>
          </cell>
        </row>
        <row r="1826">
          <cell r="A1826" t="str">
            <v>001.18.01200</v>
          </cell>
          <cell r="B1826" t="str">
            <v>Tee 90º de pvc rígido para tubos de pvc rosqueável marca tigre 1 1/4 pol</v>
          </cell>
          <cell r="C1826" t="str">
            <v>UN</v>
          </cell>
          <cell r="D1826">
            <v>1</v>
          </cell>
          <cell r="E1826">
            <v>8.3711000000000002</v>
          </cell>
          <cell r="F1826">
            <v>8.3699999999999992</v>
          </cell>
        </row>
        <row r="1827">
          <cell r="A1827" t="str">
            <v>001.18.01220</v>
          </cell>
          <cell r="B1827" t="str">
            <v>Tee 90º de pvc rígido para tubos de pvc rosqueável marca tigre 1 pol</v>
          </cell>
          <cell r="C1827" t="str">
            <v>UN</v>
          </cell>
          <cell r="D1827">
            <v>1</v>
          </cell>
          <cell r="E1827">
            <v>4.3948999999999998</v>
          </cell>
          <cell r="F1827">
            <v>4.3899999999999997</v>
          </cell>
        </row>
        <row r="1828">
          <cell r="A1828" t="str">
            <v>001.18.01240</v>
          </cell>
          <cell r="B1828" t="str">
            <v>Tee 90º de pvc rígido para tubos de pvc rosqueável marca tigre 3/4 pol</v>
          </cell>
          <cell r="C1828" t="str">
            <v>UN</v>
          </cell>
          <cell r="D1828">
            <v>1</v>
          </cell>
          <cell r="E1828">
            <v>2.8649</v>
          </cell>
          <cell r="F1828">
            <v>2.86</v>
          </cell>
        </row>
        <row r="1829">
          <cell r="A1829" t="str">
            <v>001.18.01260</v>
          </cell>
          <cell r="B1829" t="str">
            <v>Tee 90º de pvc rígido para tubos de pvc rosqueável marca tigre 1/2 pol</v>
          </cell>
          <cell r="C1829" t="str">
            <v>UN</v>
          </cell>
          <cell r="D1829">
            <v>1</v>
          </cell>
          <cell r="E1829">
            <v>2.6949000000000001</v>
          </cell>
          <cell r="F1829">
            <v>2.69</v>
          </cell>
        </row>
        <row r="1830">
          <cell r="A1830" t="str">
            <v>001.18.01280</v>
          </cell>
          <cell r="B1830" t="str">
            <v>Tee 90º com redução de pvc rígido para tubos de pvc rosqueável marca tigre 1 1/2x3/4 pol</v>
          </cell>
          <cell r="C1830" t="str">
            <v>UN</v>
          </cell>
          <cell r="D1830">
            <v>1</v>
          </cell>
          <cell r="E1830">
            <v>6.2111000000000001</v>
          </cell>
          <cell r="F1830">
            <v>6.21</v>
          </cell>
        </row>
        <row r="1831">
          <cell r="A1831" t="str">
            <v>001.18.01300</v>
          </cell>
          <cell r="B1831" t="str">
            <v>Tee 90º com redução de pvc rígido para tubos de pvc rosqueável marca tigre 1x3/4 pol</v>
          </cell>
          <cell r="C1831" t="str">
            <v>UN</v>
          </cell>
          <cell r="D1831">
            <v>1</v>
          </cell>
          <cell r="E1831">
            <v>3.3449</v>
          </cell>
          <cell r="F1831">
            <v>3.34</v>
          </cell>
        </row>
        <row r="1832">
          <cell r="A1832" t="str">
            <v>001.18.01320</v>
          </cell>
          <cell r="B1832" t="str">
            <v>Tee 90º com redução de pvc rígido para tubos de pvc rosqueável marca tigre 3/4x1/2 pol</v>
          </cell>
          <cell r="C1832" t="str">
            <v>UN</v>
          </cell>
          <cell r="D1832">
            <v>1</v>
          </cell>
          <cell r="E1832">
            <v>2.8649</v>
          </cell>
          <cell r="F1832">
            <v>2.86</v>
          </cell>
        </row>
        <row r="1833">
          <cell r="A1833" t="str">
            <v>001.18.01340</v>
          </cell>
          <cell r="B1833" t="str">
            <v>União com rosca de pvc rígido para tubos de pvc rosqueável marca tigre 2 pol</v>
          </cell>
          <cell r="C1833" t="str">
            <v>UN</v>
          </cell>
          <cell r="D1833">
            <v>1</v>
          </cell>
          <cell r="E1833">
            <v>26.331099999999999</v>
          </cell>
          <cell r="F1833">
            <v>26.33</v>
          </cell>
        </row>
        <row r="1834">
          <cell r="A1834" t="str">
            <v>001.18.01360</v>
          </cell>
          <cell r="B1834" t="str">
            <v>União com rosca de pvc rígido para tubos de pvc rosqueável marca tigre 1 1/2 pol</v>
          </cell>
          <cell r="C1834" t="str">
            <v>UN</v>
          </cell>
          <cell r="D1834">
            <v>1</v>
          </cell>
          <cell r="E1834">
            <v>11.8111</v>
          </cell>
          <cell r="F1834">
            <v>11.81</v>
          </cell>
        </row>
        <row r="1835">
          <cell r="A1835" t="str">
            <v>001.18.01380</v>
          </cell>
          <cell r="B1835" t="str">
            <v>União com rosca de pvc rígido para tubos de pvc rosqueável marca tigre1 1/4 pol</v>
          </cell>
          <cell r="C1835" t="str">
            <v>UN</v>
          </cell>
          <cell r="D1835">
            <v>1</v>
          </cell>
          <cell r="E1835">
            <v>15.3111</v>
          </cell>
          <cell r="F1835">
            <v>15.31</v>
          </cell>
        </row>
        <row r="1836">
          <cell r="A1836" t="str">
            <v>001.18.01400</v>
          </cell>
          <cell r="B1836" t="str">
            <v>União com rosca de pvc rígido para tubos de pvc rosqueável marca tigre 1 pol</v>
          </cell>
          <cell r="C1836" t="str">
            <v>UN</v>
          </cell>
          <cell r="D1836">
            <v>1</v>
          </cell>
          <cell r="E1836">
            <v>7.0148999999999999</v>
          </cell>
          <cell r="F1836">
            <v>7.01</v>
          </cell>
        </row>
        <row r="1837">
          <cell r="A1837" t="str">
            <v>001.18.01420</v>
          </cell>
          <cell r="B1837" t="str">
            <v>União com rosca de pvc rígido para tubos de pvc rosqueável marca tigre 3/4 pol</v>
          </cell>
          <cell r="C1837" t="str">
            <v>UN</v>
          </cell>
          <cell r="D1837">
            <v>1</v>
          </cell>
          <cell r="E1837">
            <v>4.6749000000000001</v>
          </cell>
          <cell r="F1837">
            <v>4.67</v>
          </cell>
        </row>
        <row r="1838">
          <cell r="A1838" t="str">
            <v>001.18.01440</v>
          </cell>
          <cell r="B1838" t="str">
            <v>União com rosca de pvc rígido para tubos de pvc rosqueável marca tigre 1/2 pol</v>
          </cell>
          <cell r="C1838" t="str">
            <v>UN</v>
          </cell>
          <cell r="D1838">
            <v>1</v>
          </cell>
          <cell r="E1838">
            <v>3.6049000000000002</v>
          </cell>
          <cell r="F1838">
            <v>3.6</v>
          </cell>
        </row>
        <row r="1839">
          <cell r="A1839" t="str">
            <v>001.18.01460</v>
          </cell>
          <cell r="B1839" t="str">
            <v>União com rosca de pvc rígido para tubos de pvc rosqueável marca tigre 3 pol</v>
          </cell>
          <cell r="C1839" t="str">
            <v>UN</v>
          </cell>
          <cell r="D1839">
            <v>1</v>
          </cell>
          <cell r="E1839">
            <v>50.064900000000002</v>
          </cell>
          <cell r="F1839">
            <v>50.06</v>
          </cell>
        </row>
        <row r="1840">
          <cell r="A1840" t="str">
            <v>001.18.01480</v>
          </cell>
          <cell r="B1840" t="str">
            <v>Bucha de redução  de pvc rígido para tubos de pvc rosqueável marca tigre 3x2 1/2pol</v>
          </cell>
          <cell r="C1840" t="str">
            <v>UN</v>
          </cell>
          <cell r="D1840">
            <v>1</v>
          </cell>
          <cell r="E1840">
            <v>6.3875999999999999</v>
          </cell>
          <cell r="F1840">
            <v>6.38</v>
          </cell>
        </row>
        <row r="1841">
          <cell r="A1841" t="str">
            <v>001.18.01500</v>
          </cell>
          <cell r="B1841" t="str">
            <v>Bucha de redução de pvc rígido para tubos de pvc rosqueável marca tigre 3x2 pol</v>
          </cell>
          <cell r="C1841" t="str">
            <v>UN</v>
          </cell>
          <cell r="D1841">
            <v>1</v>
          </cell>
          <cell r="E1841">
            <v>8.2175999999999991</v>
          </cell>
          <cell r="F1841">
            <v>8.2100000000000009</v>
          </cell>
        </row>
        <row r="1842">
          <cell r="A1842" t="str">
            <v>001.18.01520</v>
          </cell>
          <cell r="B1842" t="str">
            <v>Bucha de redução de pvc rígido para tubos de pvc rosqueável marca tigre 3x1 1/2pol</v>
          </cell>
          <cell r="C1842" t="str">
            <v>UN</v>
          </cell>
          <cell r="D1842">
            <v>1</v>
          </cell>
          <cell r="E1842">
            <v>7.1475999999999997</v>
          </cell>
          <cell r="F1842">
            <v>7.14</v>
          </cell>
        </row>
        <row r="1843">
          <cell r="A1843" t="str">
            <v>001.18.01540</v>
          </cell>
          <cell r="B1843" t="str">
            <v>Bucha de redução de pvc rígido para tubos de pvc rosqueável marca tigre 2 1/2x2 pol</v>
          </cell>
          <cell r="C1843" t="str">
            <v>UN</v>
          </cell>
          <cell r="D1843">
            <v>1</v>
          </cell>
          <cell r="E1843">
            <v>6.0675999999999997</v>
          </cell>
          <cell r="F1843">
            <v>6.06</v>
          </cell>
        </row>
        <row r="1844">
          <cell r="A1844" t="str">
            <v>001.18.01560</v>
          </cell>
          <cell r="B1844" t="str">
            <v>Bucha de redução de pvc rígido para tubos de pvc rosqueável marca tigre 2 1/2x1.5 pol</v>
          </cell>
          <cell r="C1844" t="str">
            <v>UN</v>
          </cell>
          <cell r="D1844">
            <v>1</v>
          </cell>
          <cell r="E1844">
            <v>6.1829000000000001</v>
          </cell>
          <cell r="F1844">
            <v>6.18</v>
          </cell>
        </row>
        <row r="1845">
          <cell r="A1845" t="str">
            <v>001.18.01580</v>
          </cell>
          <cell r="B1845" t="str">
            <v>Bucha de redução de pvc rígido para tubos de pvc rosqueável marca tigre 2 1/2x1 1/4 pol</v>
          </cell>
          <cell r="C1845" t="str">
            <v>UN</v>
          </cell>
          <cell r="D1845">
            <v>1</v>
          </cell>
          <cell r="E1845">
            <v>6.6429</v>
          </cell>
          <cell r="F1845">
            <v>6.64</v>
          </cell>
        </row>
        <row r="1846">
          <cell r="A1846" t="str">
            <v>001.18.01600</v>
          </cell>
          <cell r="B1846" t="str">
            <v>Bucha de redução de pvc rígido para tubos de pvc rosqueável marca tigre 2x1 1/2pol</v>
          </cell>
          <cell r="C1846" t="str">
            <v>UN</v>
          </cell>
          <cell r="D1846">
            <v>1</v>
          </cell>
          <cell r="E1846">
            <v>5.4661</v>
          </cell>
          <cell r="F1846">
            <v>5.46</v>
          </cell>
        </row>
        <row r="1847">
          <cell r="A1847" t="str">
            <v>001.18.01620</v>
          </cell>
          <cell r="B1847" t="str">
            <v>Bucha de redução de pvc rigido para tubos de pvc rosqueável marca tigre 2x1 1/4 pol</v>
          </cell>
          <cell r="C1847" t="str">
            <v>UN</v>
          </cell>
          <cell r="D1847">
            <v>1</v>
          </cell>
          <cell r="E1847">
            <v>5.9260999999999999</v>
          </cell>
          <cell r="F1847">
            <v>5.92</v>
          </cell>
        </row>
        <row r="1848">
          <cell r="A1848" t="str">
            <v>001.18.01640</v>
          </cell>
          <cell r="B1848" t="str">
            <v>Bucha de redução de pvc rígido para tubos de pvc rosqueável marca tigre 2x1 pol</v>
          </cell>
          <cell r="C1848" t="str">
            <v>UN</v>
          </cell>
          <cell r="D1848">
            <v>1</v>
          </cell>
          <cell r="E1848">
            <v>6.9661</v>
          </cell>
          <cell r="F1848">
            <v>6.96</v>
          </cell>
        </row>
        <row r="1849">
          <cell r="A1849" t="str">
            <v>001.18.01660</v>
          </cell>
          <cell r="B1849" t="str">
            <v>Bucha de redução de pvc rígido para tubos de pvc rosqueável marca tigre 1 1/2x1 1/4 pol</v>
          </cell>
          <cell r="C1849" t="str">
            <v>UN</v>
          </cell>
          <cell r="D1849">
            <v>1</v>
          </cell>
          <cell r="E1849">
            <v>4.3761000000000001</v>
          </cell>
          <cell r="F1849">
            <v>4.37</v>
          </cell>
        </row>
        <row r="1850">
          <cell r="A1850" t="str">
            <v>001.18.01680</v>
          </cell>
          <cell r="B1850" t="str">
            <v>Bucha de redução de pvc rígido para tubos de pvc rosqueável marca tigre 11/2x1 pol</v>
          </cell>
          <cell r="C1850" t="str">
            <v>UN</v>
          </cell>
          <cell r="D1850">
            <v>1</v>
          </cell>
          <cell r="E1850">
            <v>4.3761000000000001</v>
          </cell>
          <cell r="F1850">
            <v>4.37</v>
          </cell>
        </row>
        <row r="1851">
          <cell r="A1851" t="str">
            <v>001.18.01700</v>
          </cell>
          <cell r="B1851" t="str">
            <v>Bucha de redução de pvc rígido para tubos de pvc rosqueável marca tigre 11/2x3/4 pol</v>
          </cell>
          <cell r="C1851" t="str">
            <v>UN</v>
          </cell>
          <cell r="D1851">
            <v>1</v>
          </cell>
          <cell r="E1851">
            <v>5.0660999999999996</v>
          </cell>
          <cell r="F1851">
            <v>5.0599999999999996</v>
          </cell>
        </row>
        <row r="1852">
          <cell r="A1852" t="str">
            <v>001.18.01720</v>
          </cell>
          <cell r="B1852" t="str">
            <v>Bucha de redução de pvc rígido para tubos de pvc rosqueável marca tigre 1 1/2x1/2 pol</v>
          </cell>
          <cell r="C1852" t="str">
            <v>UN</v>
          </cell>
          <cell r="D1852">
            <v>1</v>
          </cell>
          <cell r="E1852">
            <v>3.7561</v>
          </cell>
          <cell r="F1852">
            <v>3.75</v>
          </cell>
        </row>
        <row r="1853">
          <cell r="A1853" t="str">
            <v>001.18.01740</v>
          </cell>
          <cell r="B1853" t="str">
            <v>Bucha de redução de pvc rígido para tubos de pvc rosqueável marca tigre 1 1/4x1 pol</v>
          </cell>
          <cell r="C1853" t="str">
            <v>UN</v>
          </cell>
          <cell r="D1853">
            <v>1</v>
          </cell>
          <cell r="E1853">
            <v>3.7791999999999999</v>
          </cell>
          <cell r="F1853">
            <v>3.77</v>
          </cell>
        </row>
        <row r="1854">
          <cell r="A1854" t="str">
            <v>001.18.01760</v>
          </cell>
          <cell r="B1854" t="str">
            <v>Bucha de redução de pvc rígido para tubos de pvc rosqueável marca tigre 1 1/4x3/4 pol</v>
          </cell>
          <cell r="C1854" t="str">
            <v>UN</v>
          </cell>
          <cell r="D1854">
            <v>1</v>
          </cell>
          <cell r="E1854">
            <v>3.9592000000000001</v>
          </cell>
          <cell r="F1854">
            <v>3.95</v>
          </cell>
        </row>
        <row r="1855">
          <cell r="A1855" t="str">
            <v>001.18.01780</v>
          </cell>
          <cell r="B1855" t="str">
            <v>Bucha de redução de pvc rígido para tubos de pvc rosqueável marca tigre 1 1/4x1/2 pol</v>
          </cell>
          <cell r="C1855" t="str">
            <v>UN</v>
          </cell>
          <cell r="D1855">
            <v>1</v>
          </cell>
          <cell r="E1855">
            <v>4.2991999999999999</v>
          </cell>
          <cell r="F1855">
            <v>4.29</v>
          </cell>
        </row>
        <row r="1856">
          <cell r="A1856" t="str">
            <v>001.18.01800</v>
          </cell>
          <cell r="B1856" t="str">
            <v>Bucha de redução de pvc rígido para tubos de pvc rosqueável marca tigre 1x3/4 pol</v>
          </cell>
          <cell r="C1856" t="str">
            <v>UN</v>
          </cell>
          <cell r="D1856">
            <v>1</v>
          </cell>
          <cell r="E1856">
            <v>2.5427</v>
          </cell>
          <cell r="F1856">
            <v>2.54</v>
          </cell>
        </row>
        <row r="1857">
          <cell r="A1857" t="str">
            <v>001.18.01820</v>
          </cell>
          <cell r="B1857" t="str">
            <v>Fornecimento e instalação de bucha de redução de pvc rígido para tubos de pvc rosqueável marca tigre 1x1/2 pol</v>
          </cell>
          <cell r="C1857" t="str">
            <v>UN</v>
          </cell>
          <cell r="D1857">
            <v>1</v>
          </cell>
          <cell r="E1857">
            <v>2.4826999999999999</v>
          </cell>
          <cell r="F1857">
            <v>2.48</v>
          </cell>
        </row>
        <row r="1858">
          <cell r="A1858" t="str">
            <v>001.18.01840</v>
          </cell>
          <cell r="B1858" t="str">
            <v>Bucha de redução de pvc rígido para tubos de pvc rosqueável marca tigre 3/4x1/2 pol</v>
          </cell>
          <cell r="C1858" t="str">
            <v>UN</v>
          </cell>
          <cell r="D1858">
            <v>1</v>
          </cell>
          <cell r="E1858">
            <v>2.1427</v>
          </cell>
          <cell r="F1858">
            <v>2.14</v>
          </cell>
        </row>
        <row r="1859">
          <cell r="A1859" t="str">
            <v>001.18.01860</v>
          </cell>
          <cell r="B1859" t="str">
            <v>Cruzeta de pvc rígido para tubos de pvc rosqueável marca tigre 2 pol</v>
          </cell>
          <cell r="C1859" t="str">
            <v>UN</v>
          </cell>
          <cell r="D1859">
            <v>1</v>
          </cell>
          <cell r="E1859">
            <v>15.852499999999999</v>
          </cell>
          <cell r="F1859">
            <v>15.85</v>
          </cell>
        </row>
        <row r="1860">
          <cell r="A1860" t="str">
            <v>001.18.01880</v>
          </cell>
          <cell r="B1860" t="str">
            <v>Cruzeta de pvc rígido para tubos de pvc rosqueável marca tigre 1 pol</v>
          </cell>
          <cell r="C1860" t="str">
            <v>UN</v>
          </cell>
          <cell r="D1860">
            <v>1</v>
          </cell>
          <cell r="E1860">
            <v>4.9051</v>
          </cell>
          <cell r="F1860">
            <v>4.9000000000000004</v>
          </cell>
        </row>
        <row r="1861">
          <cell r="A1861" t="str">
            <v>001.18.01900</v>
          </cell>
          <cell r="B1861" t="str">
            <v>Cruzeta de pvc rígido para tubos de pvc rosqueável marca tigre 3/4 pol</v>
          </cell>
          <cell r="C1861" t="str">
            <v>UN</v>
          </cell>
          <cell r="D1861">
            <v>1</v>
          </cell>
          <cell r="E1861">
            <v>4.0311000000000003</v>
          </cell>
          <cell r="F1861">
            <v>4.03</v>
          </cell>
        </row>
        <row r="1862">
          <cell r="A1862" t="str">
            <v>001.18.01920</v>
          </cell>
          <cell r="B1862" t="str">
            <v>Cruzeta de pvc rígido para tubos de pvc rosqueável marca tigre 1/2 pol</v>
          </cell>
          <cell r="C1862" t="str">
            <v>UN</v>
          </cell>
          <cell r="D1862">
            <v>1</v>
          </cell>
          <cell r="E1862">
            <v>5.0510999999999999</v>
          </cell>
          <cell r="F1862">
            <v>5.05</v>
          </cell>
        </row>
        <row r="1863">
          <cell r="A1863" t="str">
            <v>001.18.01940</v>
          </cell>
          <cell r="B1863" t="str">
            <v>Curva de 90º de pvc rígido para tubos de pvc rosqueável marca tigre 4 pol</v>
          </cell>
          <cell r="C1863" t="str">
            <v>UN</v>
          </cell>
          <cell r="D1863">
            <v>1</v>
          </cell>
          <cell r="E1863">
            <v>24.5764</v>
          </cell>
          <cell r="F1863">
            <v>24.57</v>
          </cell>
        </row>
        <row r="1864">
          <cell r="A1864" t="str">
            <v>001.18.01960</v>
          </cell>
          <cell r="B1864" t="str">
            <v>Curva de 90º de pvc rígido para tubos de pvc rosqueável marca tigre 3 pol</v>
          </cell>
          <cell r="C1864" t="str">
            <v>UN</v>
          </cell>
          <cell r="D1864">
            <v>1</v>
          </cell>
          <cell r="E1864">
            <v>13.1076</v>
          </cell>
          <cell r="F1864">
            <v>13.1</v>
          </cell>
        </row>
        <row r="1865">
          <cell r="A1865" t="str">
            <v>001.18.01980</v>
          </cell>
          <cell r="B1865" t="str">
            <v>Curva de 90º de pvc rígido para tubos de pvc rosqueável marca tigre 2 1/2 pol</v>
          </cell>
          <cell r="C1865" t="str">
            <v>UN</v>
          </cell>
          <cell r="D1865">
            <v>1</v>
          </cell>
          <cell r="E1865">
            <v>12.717599999999999</v>
          </cell>
          <cell r="F1865">
            <v>12.71</v>
          </cell>
        </row>
        <row r="1866">
          <cell r="A1866" t="str">
            <v>001.18.02000</v>
          </cell>
          <cell r="B1866" t="str">
            <v>Curva de 90º de pvc rígido para tubos de pvc rosqueável marca tigre 2 pol</v>
          </cell>
          <cell r="C1866" t="str">
            <v>UN</v>
          </cell>
          <cell r="D1866">
            <v>1</v>
          </cell>
          <cell r="E1866">
            <v>13.9361</v>
          </cell>
          <cell r="F1866">
            <v>13.93</v>
          </cell>
        </row>
        <row r="1867">
          <cell r="A1867" t="str">
            <v>001.18.02020</v>
          </cell>
          <cell r="B1867" t="str">
            <v>Curva de 90º de pvc rígido para tubos de pvc rosqueável marca tigre 1 1/2 pol</v>
          </cell>
          <cell r="C1867" t="str">
            <v>UN</v>
          </cell>
          <cell r="D1867">
            <v>1</v>
          </cell>
          <cell r="E1867">
            <v>8.0260999999999996</v>
          </cell>
          <cell r="F1867">
            <v>8.02</v>
          </cell>
        </row>
        <row r="1868">
          <cell r="A1868" t="str">
            <v>001.18.02040</v>
          </cell>
          <cell r="B1868" t="str">
            <v>Curva de 90º de pvc rígido para tubos  de pvc rosqueável marca tigre 1 1/4 pol</v>
          </cell>
          <cell r="C1868" t="str">
            <v>UN</v>
          </cell>
          <cell r="D1868">
            <v>1</v>
          </cell>
          <cell r="E1868">
            <v>7.7361000000000004</v>
          </cell>
          <cell r="F1868">
            <v>7.73</v>
          </cell>
        </row>
        <row r="1869">
          <cell r="A1869" t="str">
            <v>001.18.02060</v>
          </cell>
          <cell r="B1869" t="str">
            <v>Curva de 90º de pvc rígido para tubos de pvc rosqueável marca tigre 1 pol</v>
          </cell>
          <cell r="C1869" t="str">
            <v>UN</v>
          </cell>
          <cell r="D1869">
            <v>1</v>
          </cell>
          <cell r="E1869">
            <v>3.9426999999999999</v>
          </cell>
          <cell r="F1869">
            <v>3.94</v>
          </cell>
        </row>
        <row r="1870">
          <cell r="A1870" t="str">
            <v>001.18.02080</v>
          </cell>
          <cell r="B1870" t="str">
            <v>Curva de 90º de pvc rígido para tubos de pvc rosqueável marca tigre 3/4 pol</v>
          </cell>
          <cell r="C1870" t="str">
            <v>UN</v>
          </cell>
          <cell r="D1870">
            <v>1</v>
          </cell>
          <cell r="E1870">
            <v>3.1227</v>
          </cell>
          <cell r="F1870">
            <v>3.12</v>
          </cell>
        </row>
        <row r="1871">
          <cell r="A1871" t="str">
            <v>001.18.02100</v>
          </cell>
          <cell r="B1871" t="str">
            <v>Curva de 90º de pvc rígido para tubos de pvc rosqueável marca tigre 1/2pol</v>
          </cell>
          <cell r="C1871" t="str">
            <v>UN</v>
          </cell>
          <cell r="D1871">
            <v>1</v>
          </cell>
          <cell r="E1871">
            <v>2.7726999999999999</v>
          </cell>
          <cell r="F1871">
            <v>2.77</v>
          </cell>
        </row>
        <row r="1872">
          <cell r="A1872" t="str">
            <v>001.18.02120</v>
          </cell>
          <cell r="B1872" t="str">
            <v>Curva de 45º de pvc rígido para tubos de pvc rosqueável marca tigre 2 1/2 pol</v>
          </cell>
          <cell r="C1872" t="str">
            <v>UN</v>
          </cell>
          <cell r="D1872">
            <v>1</v>
          </cell>
          <cell r="E1872">
            <v>9.6576000000000004</v>
          </cell>
          <cell r="F1872">
            <v>9.65</v>
          </cell>
        </row>
        <row r="1873">
          <cell r="A1873" t="str">
            <v>001.18.02140</v>
          </cell>
          <cell r="B1873" t="str">
            <v>Curva de 45º de pvc rígido para tubos de pvc rosqueável marca tigre 2  pol</v>
          </cell>
          <cell r="C1873" t="str">
            <v>UN</v>
          </cell>
          <cell r="D1873">
            <v>1</v>
          </cell>
          <cell r="E1873">
            <v>7.3761000000000001</v>
          </cell>
          <cell r="F1873">
            <v>7.37</v>
          </cell>
        </row>
        <row r="1874">
          <cell r="A1874" t="str">
            <v>001.18.02160</v>
          </cell>
          <cell r="B1874" t="str">
            <v>Curva de 45º de pvc rígido para tubos de pvc rosqueável marca tigre 1 1/2 pol</v>
          </cell>
          <cell r="C1874" t="str">
            <v>UN</v>
          </cell>
          <cell r="D1874">
            <v>1</v>
          </cell>
          <cell r="E1874">
            <v>5.0361000000000002</v>
          </cell>
          <cell r="F1874">
            <v>5.03</v>
          </cell>
        </row>
        <row r="1875">
          <cell r="A1875" t="str">
            <v>001.18.02180</v>
          </cell>
          <cell r="B1875" t="str">
            <v>Curva de 45º de pvc rígido para tubos de pvc rosqueável marca tigre 1 1/4 pol</v>
          </cell>
          <cell r="C1875" t="str">
            <v>UN</v>
          </cell>
          <cell r="D1875">
            <v>1</v>
          </cell>
          <cell r="E1875">
            <v>4.7911000000000001</v>
          </cell>
          <cell r="F1875">
            <v>4.79</v>
          </cell>
        </row>
        <row r="1876">
          <cell r="A1876" t="str">
            <v>001.18.02200</v>
          </cell>
          <cell r="B1876" t="str">
            <v>Curva de 45º de pvc rígido para tubos de pvc rosqueável marca tigre 1  pol</v>
          </cell>
          <cell r="C1876" t="str">
            <v>UN</v>
          </cell>
          <cell r="D1876">
            <v>1</v>
          </cell>
          <cell r="E1876">
            <v>3.0527000000000002</v>
          </cell>
          <cell r="F1876">
            <v>3.05</v>
          </cell>
        </row>
        <row r="1877">
          <cell r="A1877" t="str">
            <v>001.18.02220</v>
          </cell>
          <cell r="B1877" t="str">
            <v>Curva de 45º de pvc rígido para tubos de pvc rosqueável marca tigre 3/4  pol</v>
          </cell>
          <cell r="C1877" t="str">
            <v>UN</v>
          </cell>
          <cell r="D1877">
            <v>1</v>
          </cell>
          <cell r="E1877">
            <v>2.6027</v>
          </cell>
          <cell r="F1877">
            <v>2.6</v>
          </cell>
        </row>
        <row r="1878">
          <cell r="A1878" t="str">
            <v>001.18.02240</v>
          </cell>
          <cell r="B1878" t="str">
            <v>Curva de 45º de pvc rígido para tubos de pvc rosqueável marca tigre 1/2  pol</v>
          </cell>
          <cell r="C1878" t="str">
            <v>UN</v>
          </cell>
          <cell r="D1878">
            <v>1</v>
          </cell>
          <cell r="E1878">
            <v>2.3927</v>
          </cell>
          <cell r="F1878">
            <v>2.39</v>
          </cell>
        </row>
        <row r="1879">
          <cell r="A1879" t="str">
            <v>001.18.02260</v>
          </cell>
          <cell r="B1879" t="str">
            <v>Luva simples de pvc rígido para tubos de pvc rosqueável marca tigre 4 pol</v>
          </cell>
          <cell r="C1879" t="str">
            <v>UN</v>
          </cell>
          <cell r="D1879">
            <v>1</v>
          </cell>
          <cell r="E1879">
            <v>11.7264</v>
          </cell>
          <cell r="F1879">
            <v>11.72</v>
          </cell>
        </row>
        <row r="1880">
          <cell r="A1880" t="str">
            <v>001.18.02280</v>
          </cell>
          <cell r="B1880" t="str">
            <v>Luva simples de pvc rígido para tubos de pvc rosqueável marca tigre 3 pol</v>
          </cell>
          <cell r="C1880" t="str">
            <v>UN</v>
          </cell>
          <cell r="D1880">
            <v>1</v>
          </cell>
          <cell r="E1880">
            <v>9.7276000000000007</v>
          </cell>
          <cell r="F1880">
            <v>9.7200000000000006</v>
          </cell>
        </row>
        <row r="1881">
          <cell r="A1881" t="str">
            <v>001.18.02300</v>
          </cell>
          <cell r="B1881" t="str">
            <v>Luva simples de pvc rígido para tubos de pvc rosqueável marca tigre 2 1/2 pol</v>
          </cell>
          <cell r="C1881" t="str">
            <v>UN</v>
          </cell>
          <cell r="D1881">
            <v>1</v>
          </cell>
          <cell r="E1881">
            <v>9.4876000000000005</v>
          </cell>
          <cell r="F1881">
            <v>9.48</v>
          </cell>
        </row>
        <row r="1882">
          <cell r="A1882" t="str">
            <v>001.18.02320</v>
          </cell>
          <cell r="B1882" t="str">
            <v>Luva simples de pvc rígido para tubos de pvc rosqueável marca tigre 2 pol</v>
          </cell>
          <cell r="C1882" t="str">
            <v>UN</v>
          </cell>
          <cell r="D1882">
            <v>1</v>
          </cell>
          <cell r="E1882">
            <v>7.8761000000000001</v>
          </cell>
          <cell r="F1882">
            <v>7.87</v>
          </cell>
        </row>
        <row r="1883">
          <cell r="A1883" t="str">
            <v>001.18.02340</v>
          </cell>
          <cell r="B1883" t="str">
            <v>Luva simples de pvc rígido para tubos de pvc rosqueável marca tigre 1 1/2 pol</v>
          </cell>
          <cell r="C1883" t="str">
            <v>UN</v>
          </cell>
          <cell r="D1883">
            <v>1</v>
          </cell>
          <cell r="E1883">
            <v>4.8960999999999997</v>
          </cell>
          <cell r="F1883">
            <v>4.8899999999999997</v>
          </cell>
        </row>
        <row r="1884">
          <cell r="A1884" t="str">
            <v>001.18.02360</v>
          </cell>
          <cell r="B1884" t="str">
            <v>Luva simples de pvc rígido para tubos de pvc rosqueável marca tigre 1 1/4 pol</v>
          </cell>
          <cell r="C1884" t="str">
            <v>UN</v>
          </cell>
          <cell r="D1884">
            <v>1</v>
          </cell>
          <cell r="E1884">
            <v>4.7361000000000004</v>
          </cell>
          <cell r="F1884">
            <v>4.7300000000000004</v>
          </cell>
        </row>
        <row r="1885">
          <cell r="A1885" t="str">
            <v>001.18.02380</v>
          </cell>
          <cell r="B1885" t="str">
            <v>Luva simples de pvc rígido para tubos de pvc rosqueável marca tigre 1 pol</v>
          </cell>
          <cell r="C1885" t="str">
            <v>UN</v>
          </cell>
          <cell r="D1885">
            <v>1</v>
          </cell>
          <cell r="E1885">
            <v>2.7776999999999998</v>
          </cell>
          <cell r="F1885">
            <v>2.77</v>
          </cell>
        </row>
        <row r="1886">
          <cell r="A1886" t="str">
            <v>001.18.02400</v>
          </cell>
          <cell r="B1886" t="str">
            <v>Luva simples de pvc rígido para tubos de pvc rosqueável marca tigre 3/4 pol</v>
          </cell>
          <cell r="C1886" t="str">
            <v>UN</v>
          </cell>
          <cell r="D1886">
            <v>1</v>
          </cell>
          <cell r="E1886">
            <v>2.4226999999999999</v>
          </cell>
          <cell r="F1886">
            <v>2.42</v>
          </cell>
        </row>
        <row r="1887">
          <cell r="A1887" t="str">
            <v>001.18.02420</v>
          </cell>
          <cell r="B1887" t="str">
            <v>Luva simples de pvc rígido para tubos de pvc rosqueável marca tigre 1/2 pol</v>
          </cell>
          <cell r="C1887" t="str">
            <v>UN</v>
          </cell>
          <cell r="D1887">
            <v>1</v>
          </cell>
          <cell r="E1887">
            <v>2.2427000000000001</v>
          </cell>
          <cell r="F1887">
            <v>2.2400000000000002</v>
          </cell>
        </row>
        <row r="1888">
          <cell r="A1888" t="str">
            <v>001.18.02440</v>
          </cell>
          <cell r="B1888" t="str">
            <v>Luva de redução pvc rígido para tubos de pvc rosqueável marca tigre 1x3/4 pol</v>
          </cell>
          <cell r="C1888" t="str">
            <v>UN</v>
          </cell>
          <cell r="D1888">
            <v>1</v>
          </cell>
          <cell r="E1888">
            <v>3.0627</v>
          </cell>
          <cell r="F1888">
            <v>3.06</v>
          </cell>
        </row>
        <row r="1889">
          <cell r="A1889" t="str">
            <v>001.18.02460</v>
          </cell>
          <cell r="B1889" t="str">
            <v>Luva de redução pvc rígido para tubos de pvc rosqueável marca tigre 3/4x1/2 pol</v>
          </cell>
          <cell r="C1889" t="str">
            <v>UN</v>
          </cell>
          <cell r="D1889">
            <v>1</v>
          </cell>
          <cell r="E1889">
            <v>2.7227000000000001</v>
          </cell>
          <cell r="F1889">
            <v>2.72</v>
          </cell>
        </row>
        <row r="1890">
          <cell r="A1890" t="str">
            <v>001.18.02480</v>
          </cell>
          <cell r="B1890" t="str">
            <v>Junção 45º de pvc rígido para tubos de pvc rosqueável marca tigre 2 pol</v>
          </cell>
          <cell r="C1890" t="str">
            <v>UN</v>
          </cell>
          <cell r="D1890">
            <v>1</v>
          </cell>
          <cell r="E1890">
            <v>5.1460999999999997</v>
          </cell>
          <cell r="F1890">
            <v>5.14</v>
          </cell>
        </row>
        <row r="1891">
          <cell r="A1891" t="str">
            <v>001.18.02500</v>
          </cell>
          <cell r="B1891" t="str">
            <v>Niple duplo de pvc rígido para tubos de pvc rosqueável marca tigre 2 pol</v>
          </cell>
          <cell r="C1891" t="str">
            <v>UN</v>
          </cell>
          <cell r="D1891">
            <v>1</v>
          </cell>
          <cell r="E1891">
            <v>7.1760999999999999</v>
          </cell>
          <cell r="F1891">
            <v>7.17</v>
          </cell>
        </row>
        <row r="1892">
          <cell r="A1892" t="str">
            <v>001.18.02520</v>
          </cell>
          <cell r="B1892" t="str">
            <v>Niple duplo de pvc rígido para tubos de pvc rosqueável marca tigre 1 1/2 pol</v>
          </cell>
          <cell r="C1892" t="str">
            <v>UN</v>
          </cell>
          <cell r="D1892">
            <v>1</v>
          </cell>
          <cell r="E1892">
            <v>4.5960999999999999</v>
          </cell>
          <cell r="F1892">
            <v>4.59</v>
          </cell>
        </row>
        <row r="1893">
          <cell r="A1893" t="str">
            <v>001.18.02540</v>
          </cell>
          <cell r="B1893" t="str">
            <v>Niple duplo de pvc rígido para tubos de pvc rosqueável marca tigre 1 1/4 pol</v>
          </cell>
          <cell r="C1893" t="str">
            <v>UN</v>
          </cell>
          <cell r="D1893">
            <v>1</v>
          </cell>
          <cell r="E1893">
            <v>4.5560999999999998</v>
          </cell>
          <cell r="F1893">
            <v>4.55</v>
          </cell>
        </row>
        <row r="1894">
          <cell r="A1894" t="str">
            <v>001.18.02560</v>
          </cell>
          <cell r="B1894" t="str">
            <v>Niple duplo de pvc rígido para tubos de pvc rosqueável marca tigre 1  pol</v>
          </cell>
          <cell r="C1894" t="str">
            <v>UN</v>
          </cell>
          <cell r="D1894">
            <v>1</v>
          </cell>
          <cell r="E1894">
            <v>2.6227</v>
          </cell>
          <cell r="F1894">
            <v>2.62</v>
          </cell>
        </row>
        <row r="1895">
          <cell r="A1895" t="str">
            <v>001.18.02580</v>
          </cell>
          <cell r="B1895" t="str">
            <v>Niple duplo de pvc rígido para tubos de pvc rosqueável marca tigre 3/4  pol</v>
          </cell>
          <cell r="C1895" t="str">
            <v>UN</v>
          </cell>
          <cell r="D1895">
            <v>1</v>
          </cell>
          <cell r="E1895">
            <v>2.2427000000000001</v>
          </cell>
          <cell r="F1895">
            <v>2.2400000000000002</v>
          </cell>
        </row>
        <row r="1896">
          <cell r="A1896" t="str">
            <v>001.18.02600</v>
          </cell>
          <cell r="B1896" t="str">
            <v>Niple duplo de pvc rígido para tubos de pvc rosqueável marca tigre 1/2  pol</v>
          </cell>
          <cell r="C1896" t="str">
            <v>UN</v>
          </cell>
          <cell r="D1896">
            <v>1</v>
          </cell>
          <cell r="E1896">
            <v>2.1326999999999998</v>
          </cell>
          <cell r="F1896">
            <v>2.13</v>
          </cell>
        </row>
        <row r="1897">
          <cell r="A1897" t="str">
            <v>001.18.02620</v>
          </cell>
          <cell r="B1897" t="str">
            <v>Niple duplo de pvc rígido para tubos de pvc rosqueável marca tigre 3  pol</v>
          </cell>
          <cell r="C1897" t="str">
            <v>UN</v>
          </cell>
          <cell r="D1897">
            <v>1</v>
          </cell>
          <cell r="E1897">
            <v>16.312899999999999</v>
          </cell>
          <cell r="F1897">
            <v>16.309999999999999</v>
          </cell>
        </row>
        <row r="1898">
          <cell r="A1898" t="str">
            <v>001.18.02640</v>
          </cell>
          <cell r="B1898" t="str">
            <v>Adaptador com rosca e flange para caixa de água de pvc inclusive assentamento 2 pol</v>
          </cell>
          <cell r="C1898" t="str">
            <v>UN</v>
          </cell>
          <cell r="D1898">
            <v>1</v>
          </cell>
          <cell r="E1898">
            <v>10.8184</v>
          </cell>
          <cell r="F1898">
            <v>10.81</v>
          </cell>
        </row>
        <row r="1899">
          <cell r="A1899" t="str">
            <v>001.18.02660</v>
          </cell>
          <cell r="B1899" t="str">
            <v>Adaptador com rosca e flange para caixa de água de pvc inclusive assentamento 1 pol</v>
          </cell>
          <cell r="C1899" t="str">
            <v>UN</v>
          </cell>
          <cell r="D1899">
            <v>1</v>
          </cell>
          <cell r="E1899">
            <v>9.8644999999999996</v>
          </cell>
          <cell r="F1899">
            <v>9.86</v>
          </cell>
        </row>
        <row r="1900">
          <cell r="A1900" t="str">
            <v>001.18.02680</v>
          </cell>
          <cell r="B1900" t="str">
            <v>Adaptador com rosca e flange para caixa de água de pvc inclusive assentamento 3/4 pol</v>
          </cell>
          <cell r="C1900" t="str">
            <v>UN</v>
          </cell>
          <cell r="D1900">
            <v>1</v>
          </cell>
          <cell r="E1900">
            <v>8.0545000000000009</v>
          </cell>
          <cell r="F1900">
            <v>8.0500000000000007</v>
          </cell>
        </row>
        <row r="1901">
          <cell r="A1901" t="str">
            <v>001.18.02700</v>
          </cell>
          <cell r="B1901" t="str">
            <v>Adaptador com rosca e flange para caixa de água de pvc inclusive assentamento 1/2 pol</v>
          </cell>
          <cell r="C1901" t="str">
            <v>UN</v>
          </cell>
          <cell r="D1901">
            <v>1</v>
          </cell>
          <cell r="E1901">
            <v>8.0545000000000009</v>
          </cell>
          <cell r="F1901">
            <v>8.0500000000000007</v>
          </cell>
        </row>
        <row r="1902">
          <cell r="A1902" t="str">
            <v>001.18.02720</v>
          </cell>
          <cell r="B1902" t="str">
            <v>Adaptador com rosca e flange para caixa de água de pvc inclusive assentamento 3 pol</v>
          </cell>
          <cell r="C1902" t="str">
            <v>UN</v>
          </cell>
          <cell r="D1902">
            <v>1</v>
          </cell>
          <cell r="E1902">
            <v>57.702100000000002</v>
          </cell>
          <cell r="F1902">
            <v>57.7</v>
          </cell>
        </row>
        <row r="1903">
          <cell r="A1903" t="str">
            <v>001.18.02740</v>
          </cell>
          <cell r="B1903" t="str">
            <v>Tampão ou cap de pvc rígido para tubos de pvc rosqueável marca tigre 3 pol</v>
          </cell>
          <cell r="C1903" t="str">
            <v>UN</v>
          </cell>
          <cell r="D1903">
            <v>1</v>
          </cell>
          <cell r="E1903">
            <v>7.8174000000000001</v>
          </cell>
          <cell r="F1903">
            <v>7.81</v>
          </cell>
        </row>
        <row r="1904">
          <cell r="A1904" t="str">
            <v>001.18.02760</v>
          </cell>
          <cell r="B1904" t="str">
            <v>Tampão ou cap de pvc rígido para tubos de pvc rosqueável marca tigre 2.5 pol</v>
          </cell>
          <cell r="C1904" t="str">
            <v>UN</v>
          </cell>
          <cell r="D1904">
            <v>1</v>
          </cell>
          <cell r="E1904">
            <v>6.9273999999999996</v>
          </cell>
          <cell r="F1904">
            <v>6.92</v>
          </cell>
        </row>
        <row r="1905">
          <cell r="A1905" t="str">
            <v>001.18.02780</v>
          </cell>
          <cell r="B1905" t="str">
            <v>Tampão ou cap de pvc rígido para tubos de pvc rosqueável marca tigre 2.00 pol</v>
          </cell>
          <cell r="C1905" t="str">
            <v>UN</v>
          </cell>
          <cell r="D1905">
            <v>1</v>
          </cell>
          <cell r="E1905">
            <v>5.8452999999999999</v>
          </cell>
          <cell r="F1905">
            <v>5.84</v>
          </cell>
        </row>
        <row r="1906">
          <cell r="A1906" t="str">
            <v>001.18.02800</v>
          </cell>
          <cell r="B1906" t="str">
            <v>Tampão ou cap de pvc rígido para tubos de pvc rosqueável marca tigre 1 1/2 pol</v>
          </cell>
          <cell r="C1906" t="str">
            <v>UN</v>
          </cell>
          <cell r="D1906">
            <v>1</v>
          </cell>
          <cell r="E1906">
            <v>4.7953000000000001</v>
          </cell>
          <cell r="F1906">
            <v>4.79</v>
          </cell>
        </row>
        <row r="1907">
          <cell r="A1907" t="str">
            <v>001.18.02820</v>
          </cell>
          <cell r="B1907" t="str">
            <v>Tampão ou cap de pvc rígido para tubos de pvc rosqueável marca tigre 1 1/4 pol</v>
          </cell>
          <cell r="C1907" t="str">
            <v>UN</v>
          </cell>
          <cell r="D1907">
            <v>1</v>
          </cell>
          <cell r="E1907">
            <v>3.9853000000000001</v>
          </cell>
          <cell r="F1907">
            <v>3.98</v>
          </cell>
        </row>
        <row r="1908">
          <cell r="A1908" t="str">
            <v>001.18.02840</v>
          </cell>
          <cell r="B1908" t="str">
            <v>Tampão ou cap de pvc rígido para tubos de pvc rosqueável marca tigre 1 pol</v>
          </cell>
          <cell r="C1908" t="str">
            <v>UN</v>
          </cell>
          <cell r="D1908">
            <v>1</v>
          </cell>
          <cell r="E1908">
            <v>2.1837</v>
          </cell>
          <cell r="F1908">
            <v>2.1800000000000002</v>
          </cell>
        </row>
        <row r="1909">
          <cell r="A1909" t="str">
            <v>001.18.02860</v>
          </cell>
          <cell r="B1909" t="str">
            <v>Tampão ou cap de pvc rígido para tubos de pvc rosqueável marca tigre 3/4 pol</v>
          </cell>
          <cell r="C1909" t="str">
            <v>UN</v>
          </cell>
          <cell r="D1909">
            <v>1</v>
          </cell>
          <cell r="E1909">
            <v>1.6036999999999999</v>
          </cell>
          <cell r="F1909">
            <v>1.6</v>
          </cell>
        </row>
        <row r="1910">
          <cell r="A1910" t="str">
            <v>001.18.02880</v>
          </cell>
          <cell r="B1910" t="str">
            <v>Tampão ou cap de pvc rígido para tubos de pvc rosqueável marca tigre 1/2 pol</v>
          </cell>
          <cell r="C1910" t="str">
            <v>UN</v>
          </cell>
          <cell r="D1910">
            <v>1</v>
          </cell>
          <cell r="E1910">
            <v>1.3436999999999999</v>
          </cell>
          <cell r="F1910">
            <v>1.34</v>
          </cell>
        </row>
        <row r="1911">
          <cell r="A1911" t="str">
            <v>001.18.02900</v>
          </cell>
          <cell r="B1911" t="str">
            <v>Flange sextavado com rosca e sem furos de pvc rígido para tubos de pvc rosqueável marca tigre 4 pol</v>
          </cell>
          <cell r="C1911" t="str">
            <v>UN</v>
          </cell>
          <cell r="D1911">
            <v>1</v>
          </cell>
          <cell r="E1911">
            <v>37.497399999999999</v>
          </cell>
          <cell r="F1911">
            <v>37.49</v>
          </cell>
        </row>
        <row r="1912">
          <cell r="A1912" t="str">
            <v>001.18.02920</v>
          </cell>
          <cell r="B1912" t="str">
            <v>Flange sextavado com rosca e sem furos de pvc rígido para tubos de pvc rosqueável marca tigre 3 pol</v>
          </cell>
          <cell r="C1912" t="str">
            <v>UN</v>
          </cell>
          <cell r="D1912">
            <v>1</v>
          </cell>
          <cell r="E1912">
            <v>20.3874</v>
          </cell>
          <cell r="F1912">
            <v>20.38</v>
          </cell>
        </row>
        <row r="1913">
          <cell r="A1913" t="str">
            <v>001.18.02940</v>
          </cell>
          <cell r="B1913" t="str">
            <v>Flange sextavado com rosca e sem furos de pvc rígido para tubos de pvc rosqueável marca tigre 2 1/2 pol</v>
          </cell>
          <cell r="C1913" t="str">
            <v>UN</v>
          </cell>
          <cell r="D1913">
            <v>1</v>
          </cell>
          <cell r="E1913">
            <v>20.3674</v>
          </cell>
          <cell r="F1913">
            <v>20.36</v>
          </cell>
        </row>
        <row r="1914">
          <cell r="A1914" t="str">
            <v>001.18.02960</v>
          </cell>
          <cell r="B1914" t="str">
            <v>Flange sextavado com rosca e sem furos de pvc rígido para tubos de pvc rosqueável marca tigre 2 pol</v>
          </cell>
          <cell r="C1914" t="str">
            <v>UN</v>
          </cell>
          <cell r="D1914">
            <v>1</v>
          </cell>
          <cell r="E1914">
            <v>4.0652999999999997</v>
          </cell>
          <cell r="F1914">
            <v>4.0599999999999996</v>
          </cell>
        </row>
        <row r="1915">
          <cell r="A1915" t="str">
            <v>001.18.02980</v>
          </cell>
          <cell r="B1915" t="str">
            <v>Flange sextavado com rosca e sem furos de pvc rígido para tubos de pvc rosqueável marca tigre 1 1/2 pol</v>
          </cell>
          <cell r="C1915" t="str">
            <v>UN</v>
          </cell>
          <cell r="D1915">
            <v>1</v>
          </cell>
          <cell r="E1915">
            <v>3.2953000000000001</v>
          </cell>
          <cell r="F1915">
            <v>3.29</v>
          </cell>
        </row>
        <row r="1916">
          <cell r="A1916" t="str">
            <v>001.18.03000</v>
          </cell>
          <cell r="B1916" t="str">
            <v>Flange sextavado com rosca e sem furos de pvc rígido para tubos de pvc rosqueável marca tigre 1 1/4 pol</v>
          </cell>
          <cell r="C1916" t="str">
            <v>UN</v>
          </cell>
          <cell r="D1916">
            <v>1</v>
          </cell>
          <cell r="E1916">
            <v>2.6353</v>
          </cell>
          <cell r="F1916">
            <v>2.63</v>
          </cell>
        </row>
        <row r="1917">
          <cell r="A1917" t="str">
            <v>001.18.03020</v>
          </cell>
          <cell r="B1917" t="str">
            <v>Flange sextavado com rosca e sem furos de pvc rígido para tubos de pvc rosqueável marca tigre 1 pol</v>
          </cell>
          <cell r="C1917" t="str">
            <v>UN</v>
          </cell>
          <cell r="D1917">
            <v>1</v>
          </cell>
          <cell r="E1917">
            <v>2.1937000000000002</v>
          </cell>
          <cell r="F1917">
            <v>2.19</v>
          </cell>
        </row>
        <row r="1918">
          <cell r="A1918" t="str">
            <v>001.18.03040</v>
          </cell>
          <cell r="B1918" t="str">
            <v>Flange sextavado com rosca e sem furos de pvc rígido para tubos de pvc rosqueável marca tigre 3/4 pol</v>
          </cell>
          <cell r="C1918" t="str">
            <v>UN</v>
          </cell>
          <cell r="D1918">
            <v>1</v>
          </cell>
          <cell r="E1918">
            <v>1.9437</v>
          </cell>
          <cell r="F1918">
            <v>1.94</v>
          </cell>
        </row>
        <row r="1919">
          <cell r="A1919" t="str">
            <v>001.18.03060</v>
          </cell>
          <cell r="B1919" t="str">
            <v>Flange sextavado com rosca e sem furos de pvc rígido para tubos de pvc rosqueável marca tigre 1/2 pol</v>
          </cell>
          <cell r="C1919" t="str">
            <v>UN</v>
          </cell>
          <cell r="D1919">
            <v>1</v>
          </cell>
          <cell r="E1919">
            <v>1.6287</v>
          </cell>
          <cell r="F1919">
            <v>1.62</v>
          </cell>
        </row>
        <row r="1920">
          <cell r="A1920" t="str">
            <v>001.18.03080</v>
          </cell>
          <cell r="B1920" t="str">
            <v>Plug ou bujão de 2", de pvc rígido, para tubos de pvc rosqueável marca tigre</v>
          </cell>
          <cell r="C1920" t="str">
            <v>UN</v>
          </cell>
          <cell r="D1920">
            <v>1</v>
          </cell>
          <cell r="E1920">
            <v>3.6353</v>
          </cell>
          <cell r="F1920">
            <v>3.63</v>
          </cell>
        </row>
        <row r="1921">
          <cell r="A1921" t="str">
            <v>001.18.03100</v>
          </cell>
          <cell r="B1921" t="str">
            <v>Plug ou bujão de 1 1/2", de pvc rígido, para tubos de pvc rosqueável marca tigre</v>
          </cell>
          <cell r="C1921" t="str">
            <v>UN</v>
          </cell>
          <cell r="D1921">
            <v>1</v>
          </cell>
          <cell r="E1921">
            <v>3.2252999999999998</v>
          </cell>
          <cell r="F1921">
            <v>3.22</v>
          </cell>
        </row>
        <row r="1922">
          <cell r="A1922" t="str">
            <v>001.18.03120</v>
          </cell>
          <cell r="B1922" t="str">
            <v>Plug ou bujão de 1 1/4", de pvc rígido, para tubos de pvc rosqueável marca tigre</v>
          </cell>
          <cell r="C1922" t="str">
            <v>UN</v>
          </cell>
          <cell r="D1922">
            <v>1</v>
          </cell>
          <cell r="E1922">
            <v>2.2353000000000001</v>
          </cell>
          <cell r="F1922">
            <v>2.23</v>
          </cell>
        </row>
        <row r="1923">
          <cell r="A1923" t="str">
            <v>001.18.03140</v>
          </cell>
          <cell r="B1923" t="str">
            <v>Plug ou bujão de 1", de pvc rígido, para tubos de pvc rosqueável marca tigre</v>
          </cell>
          <cell r="C1923" t="str">
            <v>UN</v>
          </cell>
          <cell r="D1923">
            <v>1</v>
          </cell>
          <cell r="E1923">
            <v>1.5037</v>
          </cell>
          <cell r="F1923">
            <v>1.5</v>
          </cell>
        </row>
        <row r="1924">
          <cell r="A1924" t="str">
            <v>001.18.03160</v>
          </cell>
          <cell r="B1924" t="str">
            <v>Plug ou bujão de 3/4", de pvc rígido, para tubos de pvc rosqueável marca tigre</v>
          </cell>
          <cell r="C1924" t="str">
            <v>UN</v>
          </cell>
          <cell r="D1924">
            <v>1</v>
          </cell>
          <cell r="E1924">
            <v>1.2877000000000001</v>
          </cell>
          <cell r="F1924">
            <v>1.28</v>
          </cell>
        </row>
        <row r="1925">
          <cell r="A1925" t="str">
            <v>001.18.03180</v>
          </cell>
          <cell r="B1925" t="str">
            <v>Plug ou bujão de 1/2", de pvc rígido, para tubos de pvc rosqueável marca tigre</v>
          </cell>
          <cell r="C1925" t="str">
            <v>UN</v>
          </cell>
          <cell r="D1925">
            <v>1</v>
          </cell>
          <cell r="E1925">
            <v>1.2037</v>
          </cell>
          <cell r="F1925">
            <v>1.2</v>
          </cell>
        </row>
        <row r="1926">
          <cell r="A1926" t="str">
            <v>001.18.03200</v>
          </cell>
          <cell r="B1926" t="str">
            <v>Joelho de 90º rosqueável com bucha de latão 1/2", de pvc rígido, marca tigre</v>
          </cell>
          <cell r="C1926" t="str">
            <v>UN</v>
          </cell>
          <cell r="D1926">
            <v>1</v>
          </cell>
          <cell r="E1926">
            <v>3.7526999999999999</v>
          </cell>
          <cell r="F1926">
            <v>3.75</v>
          </cell>
        </row>
        <row r="1927">
          <cell r="A1927" t="str">
            <v>001.18.03220</v>
          </cell>
          <cell r="B1927" t="str">
            <v>Joelho de 90º rosqueável com bucha de latão 3/4", de pvc rígido, marca tigre</v>
          </cell>
          <cell r="C1927" t="str">
            <v>UN</v>
          </cell>
          <cell r="D1927">
            <v>1</v>
          </cell>
          <cell r="E1927">
            <v>4.0427</v>
          </cell>
          <cell r="F1927">
            <v>4.04</v>
          </cell>
        </row>
        <row r="1928">
          <cell r="A1928" t="str">
            <v>001.18.03240</v>
          </cell>
          <cell r="B1928" t="str">
            <v>Joelho 90º redução rosqueável com bucha de latão 3/4" x 1/2", de  pvc rígido,  marca tigre</v>
          </cell>
          <cell r="C1928" t="str">
            <v>UN</v>
          </cell>
          <cell r="D1928">
            <v>1</v>
          </cell>
          <cell r="E1928">
            <v>4.2327000000000004</v>
          </cell>
          <cell r="F1928">
            <v>4.2300000000000004</v>
          </cell>
        </row>
        <row r="1929">
          <cell r="A1929" t="str">
            <v>001.18.03260</v>
          </cell>
          <cell r="B1929" t="str">
            <v>Tee 90º rosqueável  1/2",com bucha de latão na boca central , marca tigre</v>
          </cell>
          <cell r="C1929" t="str">
            <v>UN</v>
          </cell>
          <cell r="D1929">
            <v>1</v>
          </cell>
          <cell r="E1929">
            <v>4.0449000000000002</v>
          </cell>
          <cell r="F1929">
            <v>4.04</v>
          </cell>
        </row>
        <row r="1930">
          <cell r="A1930" t="str">
            <v>001.18.03280</v>
          </cell>
          <cell r="B1930" t="str">
            <v>Tee 90º rosqueável 3/4", com bucha de latão na boca central,  marca tigre</v>
          </cell>
          <cell r="C1930" t="str">
            <v>UN</v>
          </cell>
          <cell r="D1930">
            <v>1</v>
          </cell>
          <cell r="E1930">
            <v>4.8249000000000004</v>
          </cell>
          <cell r="F1930">
            <v>4.82</v>
          </cell>
        </row>
        <row r="1931">
          <cell r="A1931" t="str">
            <v>001.18.03300</v>
          </cell>
          <cell r="B1931" t="str">
            <v>Tee 90º redução rosqueável 3/4"x1/2", com bucha de latão na boca central,  marca tigre</v>
          </cell>
          <cell r="C1931" t="str">
            <v>UN</v>
          </cell>
          <cell r="D1931">
            <v>1</v>
          </cell>
          <cell r="E1931">
            <v>4.1649000000000003</v>
          </cell>
          <cell r="F1931">
            <v>4.16</v>
          </cell>
        </row>
        <row r="1932">
          <cell r="A1932" t="str">
            <v>001.18.03320</v>
          </cell>
          <cell r="B1932" t="str">
            <v>Fornecimento e instalação de engate no. 3 com terminais de 1/2 pol e mangueira flexíel branca, de 30 cm, marca tigre</v>
          </cell>
          <cell r="C1932" t="str">
            <v>UN</v>
          </cell>
          <cell r="D1932">
            <v>1</v>
          </cell>
          <cell r="E1932">
            <v>4.0891999999999999</v>
          </cell>
          <cell r="F1932">
            <v>4.08</v>
          </cell>
        </row>
        <row r="1933">
          <cell r="A1933" t="str">
            <v>001.18.03340</v>
          </cell>
          <cell r="B1933" t="str">
            <v>Fornecimento e colocação de engate no. 5 com terminais cromados de 1/2 pol e mangueira flexível, de 40 cm, marca tigre</v>
          </cell>
          <cell r="C1933" t="str">
            <v>UN</v>
          </cell>
          <cell r="D1933">
            <v>1</v>
          </cell>
          <cell r="E1933">
            <v>15.059200000000001</v>
          </cell>
          <cell r="F1933">
            <v>15.05</v>
          </cell>
        </row>
        <row r="1934">
          <cell r="A1934" t="str">
            <v>001.18.03360</v>
          </cell>
          <cell r="B1934" t="str">
            <v>Curva de 90º de pvc rígido para tubo soldável 110mm ( 4 pol )</v>
          </cell>
          <cell r="C1934" t="str">
            <v>UN</v>
          </cell>
          <cell r="D1934">
            <v>1</v>
          </cell>
          <cell r="E1934">
            <v>32.911099999999998</v>
          </cell>
          <cell r="F1934">
            <v>32.909999999999997</v>
          </cell>
        </row>
        <row r="1935">
          <cell r="A1935" t="str">
            <v>001.18.03380</v>
          </cell>
          <cell r="B1935" t="str">
            <v>Curva de 90º de pvc rígido para tubo soldável 85mm ( 3 pol )</v>
          </cell>
          <cell r="C1935" t="str">
            <v>UN</v>
          </cell>
          <cell r="D1935">
            <v>1</v>
          </cell>
          <cell r="E1935">
            <v>16.596800000000002</v>
          </cell>
          <cell r="F1935">
            <v>16.59</v>
          </cell>
        </row>
        <row r="1936">
          <cell r="A1936" t="str">
            <v>001.18.03400</v>
          </cell>
          <cell r="B1936" t="str">
            <v>Curva de 90º de pvc rígido para tubo soldável 75mm (21/2 pol)</v>
          </cell>
          <cell r="C1936" t="str">
            <v>UN</v>
          </cell>
          <cell r="D1936">
            <v>1</v>
          </cell>
          <cell r="E1936">
            <v>17.026800000000001</v>
          </cell>
          <cell r="F1936">
            <v>17.02</v>
          </cell>
        </row>
        <row r="1937">
          <cell r="A1937" t="str">
            <v>001.18.03420</v>
          </cell>
          <cell r="B1937" t="str">
            <v>Curva de 90º de pvc rígido para tubo soldável 60mm (2 pol)</v>
          </cell>
          <cell r="C1937" t="str">
            <v>UN</v>
          </cell>
          <cell r="D1937">
            <v>1</v>
          </cell>
          <cell r="E1937">
            <v>14.2727</v>
          </cell>
          <cell r="F1937">
            <v>14.27</v>
          </cell>
        </row>
        <row r="1938">
          <cell r="A1938" t="str">
            <v>001.18.03440</v>
          </cell>
          <cell r="B1938" t="str">
            <v>Curva de 90º de pvc rígido para tubo soldável 50mm (1 1/2 pol)</v>
          </cell>
          <cell r="C1938" t="str">
            <v>UN</v>
          </cell>
          <cell r="D1938">
            <v>1</v>
          </cell>
          <cell r="E1938">
            <v>7.2327000000000004</v>
          </cell>
          <cell r="F1938">
            <v>7.23</v>
          </cell>
        </row>
        <row r="1939">
          <cell r="A1939" t="str">
            <v>001.18.03460</v>
          </cell>
          <cell r="B1939" t="str">
            <v>Curva de 90º de pvc rígido para tubo soldável 40mm (1 1/4 pol)</v>
          </cell>
          <cell r="C1939" t="str">
            <v>UN</v>
          </cell>
          <cell r="D1939">
            <v>1</v>
          </cell>
          <cell r="E1939">
            <v>6.2226999999999997</v>
          </cell>
          <cell r="F1939">
            <v>6.22</v>
          </cell>
        </row>
        <row r="1940">
          <cell r="A1940" t="str">
            <v>001.18.03480</v>
          </cell>
          <cell r="B1940" t="str">
            <v>Curva de 90º de pvc rígido para tubo soldável 32mm (1 pol)</v>
          </cell>
          <cell r="C1940" t="str">
            <v>UN</v>
          </cell>
          <cell r="D1940">
            <v>1</v>
          </cell>
          <cell r="E1940">
            <v>6.4326999999999996</v>
          </cell>
          <cell r="F1940">
            <v>6.43</v>
          </cell>
        </row>
        <row r="1941">
          <cell r="A1941" t="str">
            <v>001.18.03500</v>
          </cell>
          <cell r="B1941" t="str">
            <v>Curva de 90º de pvc rígido para tubo soldável 25mm (3/4 pol)</v>
          </cell>
          <cell r="C1941" t="str">
            <v>UN</v>
          </cell>
          <cell r="D1941">
            <v>1</v>
          </cell>
          <cell r="E1941">
            <v>3.9483999999999999</v>
          </cell>
          <cell r="F1941">
            <v>3.94</v>
          </cell>
        </row>
        <row r="1942">
          <cell r="A1942" t="str">
            <v>001.18.03520</v>
          </cell>
          <cell r="B1942" t="str">
            <v>Curva de 90º de pvc rígido para tubo soldável 20mm (1/2 pol)</v>
          </cell>
          <cell r="C1942" t="str">
            <v>UN</v>
          </cell>
          <cell r="D1942">
            <v>1</v>
          </cell>
          <cell r="E1942">
            <v>3.1084000000000001</v>
          </cell>
          <cell r="F1942">
            <v>3.1</v>
          </cell>
        </row>
        <row r="1943">
          <cell r="A1943" t="str">
            <v>001.18.03540</v>
          </cell>
          <cell r="B1943" t="str">
            <v>Curva de 45º de pvc rígido para tubo soldável 110mm ( 4 pol )</v>
          </cell>
          <cell r="C1943" t="str">
            <v>UN</v>
          </cell>
          <cell r="D1943">
            <v>1</v>
          </cell>
          <cell r="E1943">
            <v>28.441099999999999</v>
          </cell>
          <cell r="F1943">
            <v>28.44</v>
          </cell>
        </row>
        <row r="1944">
          <cell r="A1944" t="str">
            <v>001.18.03560</v>
          </cell>
          <cell r="B1944" t="str">
            <v>Curva de 45º de pvc rígido para tubo soldável 85mm ( 3 pol )</v>
          </cell>
          <cell r="C1944" t="str">
            <v>UN</v>
          </cell>
          <cell r="D1944">
            <v>1</v>
          </cell>
          <cell r="E1944">
            <v>13.2468</v>
          </cell>
          <cell r="F1944">
            <v>13.24</v>
          </cell>
        </row>
        <row r="1945">
          <cell r="A1945" t="str">
            <v>001.18.03580</v>
          </cell>
          <cell r="B1945" t="str">
            <v>Curva de 45º de pvc rígido para tubo soldável 75mm ( 2 1/2 pol )</v>
          </cell>
          <cell r="C1945" t="str">
            <v>UN</v>
          </cell>
          <cell r="D1945">
            <v>1</v>
          </cell>
          <cell r="E1945">
            <v>9.6468000000000007</v>
          </cell>
          <cell r="F1945">
            <v>9.64</v>
          </cell>
        </row>
        <row r="1946">
          <cell r="A1946" t="str">
            <v>001.18.03600</v>
          </cell>
          <cell r="B1946" t="str">
            <v>Curva de 45º de pvc rígido para tubo soldável 60mm ( 2  pol )</v>
          </cell>
          <cell r="C1946" t="str">
            <v>UN</v>
          </cell>
          <cell r="D1946">
            <v>1</v>
          </cell>
          <cell r="E1946">
            <v>5.8327</v>
          </cell>
          <cell r="F1946">
            <v>5.83</v>
          </cell>
        </row>
        <row r="1947">
          <cell r="A1947" t="str">
            <v>001.18.03620</v>
          </cell>
          <cell r="B1947" t="str">
            <v>Curva de 45º de pvc rígido para tubo soldável 50mm ( 1 1/2  pol )</v>
          </cell>
          <cell r="C1947" t="str">
            <v>UN</v>
          </cell>
          <cell r="D1947">
            <v>1</v>
          </cell>
          <cell r="E1947">
            <v>4.2226999999999997</v>
          </cell>
          <cell r="F1947">
            <v>4.22</v>
          </cell>
        </row>
        <row r="1948">
          <cell r="A1948" t="str">
            <v>001.18.03640</v>
          </cell>
          <cell r="B1948" t="str">
            <v>Curva de 45º de pvc rígido para tubo soldável 50mm ( 1 1/4  pol )</v>
          </cell>
          <cell r="C1948" t="str">
            <v>UN</v>
          </cell>
          <cell r="D1948">
            <v>1</v>
          </cell>
          <cell r="E1948">
            <v>3.0026999999999999</v>
          </cell>
          <cell r="F1948">
            <v>3</v>
          </cell>
        </row>
        <row r="1949">
          <cell r="A1949" t="str">
            <v>001.18.03660</v>
          </cell>
          <cell r="B1949" t="str">
            <v>Curva de 45º de pvc rígido para tubo soldável 32mm ( 1  pol )</v>
          </cell>
          <cell r="C1949" t="str">
            <v>UN</v>
          </cell>
          <cell r="D1949">
            <v>1</v>
          </cell>
          <cell r="E1949">
            <v>1.8384</v>
          </cell>
          <cell r="F1949">
            <v>1.83</v>
          </cell>
        </row>
        <row r="1950">
          <cell r="A1950" t="str">
            <v>001.18.03680</v>
          </cell>
          <cell r="B1950" t="str">
            <v>Curva de 45º de pvc rígido para tubo soldável 25mm ( 3/4  pol )</v>
          </cell>
          <cell r="C1950" t="str">
            <v>UN</v>
          </cell>
          <cell r="D1950">
            <v>1</v>
          </cell>
          <cell r="E1950">
            <v>1.5684</v>
          </cell>
          <cell r="F1950">
            <v>1.56</v>
          </cell>
        </row>
        <row r="1951">
          <cell r="A1951" t="str">
            <v>001.18.03700</v>
          </cell>
          <cell r="B1951" t="str">
            <v>Curva de 45º de pvc rígido para tubo soldável 20mm ( 1/2  pol )</v>
          </cell>
          <cell r="C1951" t="str">
            <v>UN</v>
          </cell>
          <cell r="D1951">
            <v>1</v>
          </cell>
          <cell r="E1951">
            <v>1.7234</v>
          </cell>
          <cell r="F1951">
            <v>1.72</v>
          </cell>
        </row>
        <row r="1952">
          <cell r="A1952" t="str">
            <v>001.18.03720</v>
          </cell>
          <cell r="B1952" t="str">
            <v>Luva de pvc rígido para tubo soldável 110mm ( 4 pol )</v>
          </cell>
          <cell r="C1952" t="str">
            <v>UN</v>
          </cell>
          <cell r="D1952">
            <v>1</v>
          </cell>
          <cell r="E1952">
            <v>25.4011</v>
          </cell>
          <cell r="F1952">
            <v>25.4</v>
          </cell>
        </row>
        <row r="1953">
          <cell r="A1953" t="str">
            <v>001.18.03740</v>
          </cell>
          <cell r="B1953" t="str">
            <v>Luva de pvc rígido para tubo soldável 85mm ( 3 pol )</v>
          </cell>
          <cell r="C1953" t="str">
            <v>UN</v>
          </cell>
          <cell r="D1953">
            <v>1</v>
          </cell>
          <cell r="E1953">
            <v>21.046800000000001</v>
          </cell>
          <cell r="F1953">
            <v>21.04</v>
          </cell>
        </row>
        <row r="1954">
          <cell r="A1954" t="str">
            <v>001.18.03760</v>
          </cell>
          <cell r="B1954" t="str">
            <v>Luva de pvc rígido para tubo soldável 75mm ( 2 1/2 pol )</v>
          </cell>
          <cell r="C1954" t="str">
            <v>UN</v>
          </cell>
          <cell r="D1954">
            <v>1</v>
          </cell>
          <cell r="E1954">
            <v>14.4468</v>
          </cell>
          <cell r="F1954">
            <v>14.44</v>
          </cell>
        </row>
        <row r="1955">
          <cell r="A1955" t="str">
            <v>001.18.03780</v>
          </cell>
          <cell r="B1955" t="str">
            <v>Luva de pvc rígido para tubo soldável 60mm ( 2 pol )</v>
          </cell>
          <cell r="C1955" t="str">
            <v>UN</v>
          </cell>
          <cell r="D1955">
            <v>1</v>
          </cell>
          <cell r="E1955">
            <v>2.4127000000000001</v>
          </cell>
          <cell r="F1955">
            <v>2.41</v>
          </cell>
        </row>
        <row r="1956">
          <cell r="A1956" t="str">
            <v>001.18.03800</v>
          </cell>
          <cell r="B1956" t="str">
            <v>Luva de pvc rígido para tubo soldável 50mm ( 1 1/2 pol )</v>
          </cell>
          <cell r="C1956" t="str">
            <v>UN</v>
          </cell>
          <cell r="D1956">
            <v>1</v>
          </cell>
          <cell r="E1956">
            <v>3.6526999999999998</v>
          </cell>
          <cell r="F1956">
            <v>3.65</v>
          </cell>
        </row>
        <row r="1957">
          <cell r="A1957" t="str">
            <v>001.18.03820</v>
          </cell>
          <cell r="B1957" t="str">
            <v>Luva de pvc rígido para tubo soldável 40mm ( 1 1/4pol )</v>
          </cell>
          <cell r="C1957" t="str">
            <v>UN</v>
          </cell>
          <cell r="D1957">
            <v>1</v>
          </cell>
          <cell r="E1957">
            <v>3.3027000000000002</v>
          </cell>
          <cell r="F1957">
            <v>3.3</v>
          </cell>
        </row>
        <row r="1958">
          <cell r="A1958" t="str">
            <v>001.18.03840</v>
          </cell>
          <cell r="B1958" t="str">
            <v>Luva de pvc rígido para tubo soldável 32mm ( 1 pol )</v>
          </cell>
          <cell r="C1958" t="str">
            <v>UN</v>
          </cell>
          <cell r="D1958">
            <v>1</v>
          </cell>
          <cell r="E1958">
            <v>1.8884000000000001</v>
          </cell>
          <cell r="F1958">
            <v>1.88</v>
          </cell>
        </row>
        <row r="1959">
          <cell r="A1959" t="str">
            <v>001.18.03860</v>
          </cell>
          <cell r="B1959" t="str">
            <v>Luva de pvc rígido para tubo soldável 25mm ( 3/4 pol )</v>
          </cell>
          <cell r="C1959" t="str">
            <v>UN</v>
          </cell>
          <cell r="D1959">
            <v>1</v>
          </cell>
          <cell r="E1959">
            <v>1.5284</v>
          </cell>
          <cell r="F1959">
            <v>1.52</v>
          </cell>
        </row>
        <row r="1960">
          <cell r="A1960" t="str">
            <v>001.18.03880</v>
          </cell>
          <cell r="B1960" t="str">
            <v>Luva de pvc rígido para tubo soldável 20mm ( 1/2 pol )</v>
          </cell>
          <cell r="C1960" t="str">
            <v>UN</v>
          </cell>
          <cell r="D1960">
            <v>1</v>
          </cell>
          <cell r="E1960">
            <v>1.5184</v>
          </cell>
          <cell r="F1960">
            <v>1.51</v>
          </cell>
        </row>
        <row r="1961">
          <cell r="A1961" t="str">
            <v>001.18.03900</v>
          </cell>
          <cell r="B1961" t="str">
            <v>Cotovelo de pvc rígido para tubo soldável 110 mm (4 pol)</v>
          </cell>
          <cell r="C1961" t="str">
            <v>UN</v>
          </cell>
          <cell r="D1961">
            <v>1</v>
          </cell>
          <cell r="E1961">
            <v>90.961100000000002</v>
          </cell>
          <cell r="F1961">
            <v>90.96</v>
          </cell>
        </row>
        <row r="1962">
          <cell r="A1962" t="str">
            <v>001.18.03920</v>
          </cell>
          <cell r="B1962" t="str">
            <v>Cotovelo de pvc rígido para tubo soldável 85 mm (3 pol)</v>
          </cell>
          <cell r="C1962" t="str">
            <v>UN</v>
          </cell>
          <cell r="D1962">
            <v>1</v>
          </cell>
          <cell r="E1962">
            <v>41.506799999999998</v>
          </cell>
          <cell r="F1962">
            <v>41.5</v>
          </cell>
        </row>
        <row r="1963">
          <cell r="A1963" t="str">
            <v>001.18.03940</v>
          </cell>
          <cell r="B1963" t="str">
            <v>Cotovelo de pvc rígido para tubo soldável 75 mm (2 1/2 pol)</v>
          </cell>
          <cell r="C1963" t="str">
            <v>UN</v>
          </cell>
          <cell r="D1963">
            <v>1</v>
          </cell>
          <cell r="E1963">
            <v>33.366799999999998</v>
          </cell>
          <cell r="F1963">
            <v>33.36</v>
          </cell>
        </row>
        <row r="1964">
          <cell r="A1964" t="str">
            <v>001.18.03960</v>
          </cell>
          <cell r="B1964" t="str">
            <v>Cotovelo de pvc rígido para tubo soldável 60 mm (2 pol)</v>
          </cell>
          <cell r="C1964" t="str">
            <v>UN</v>
          </cell>
          <cell r="D1964">
            <v>1</v>
          </cell>
          <cell r="E1964">
            <v>12.402699999999999</v>
          </cell>
          <cell r="F1964">
            <v>12.4</v>
          </cell>
        </row>
        <row r="1965">
          <cell r="A1965" t="str">
            <v>001.18.03980</v>
          </cell>
          <cell r="B1965" t="str">
            <v>Cotovelo de pvc rígido para tubo soldável 50 mm ( 1 1/2 pol)</v>
          </cell>
          <cell r="C1965" t="str">
            <v>UN</v>
          </cell>
          <cell r="D1965">
            <v>1</v>
          </cell>
          <cell r="E1965">
            <v>4.2626999999999997</v>
          </cell>
          <cell r="F1965">
            <v>4.26</v>
          </cell>
        </row>
        <row r="1966">
          <cell r="A1966" t="str">
            <v>001.18.04000</v>
          </cell>
          <cell r="B1966" t="str">
            <v>Cotovelo de pvc rígido para tubo soldável 40 mm ( 1 1/4 pol)</v>
          </cell>
          <cell r="C1966" t="str">
            <v>UN</v>
          </cell>
          <cell r="D1966">
            <v>1</v>
          </cell>
          <cell r="E1966">
            <v>3.9826999999999999</v>
          </cell>
          <cell r="F1966">
            <v>3.98</v>
          </cell>
        </row>
        <row r="1967">
          <cell r="A1967" t="str">
            <v>001.18.04020</v>
          </cell>
          <cell r="B1967" t="str">
            <v>Cotovelo de pvc rígido para tubo soldável 32 mm ( 1 pol)</v>
          </cell>
          <cell r="C1967" t="str">
            <v>UN</v>
          </cell>
          <cell r="D1967">
            <v>1</v>
          </cell>
          <cell r="E1967">
            <v>2.0583999999999998</v>
          </cell>
          <cell r="F1967">
            <v>2.0499999999999998</v>
          </cell>
        </row>
        <row r="1968">
          <cell r="A1968" t="str">
            <v>001.18.04040</v>
          </cell>
          <cell r="B1968" t="str">
            <v>Cotovelo de pvc rígido para tubo soldável 25 mm ( 3/4 pol)</v>
          </cell>
          <cell r="C1968" t="str">
            <v>UN</v>
          </cell>
          <cell r="D1968">
            <v>1</v>
          </cell>
          <cell r="E1968">
            <v>1.5584</v>
          </cell>
          <cell r="F1968">
            <v>1.55</v>
          </cell>
        </row>
        <row r="1969">
          <cell r="A1969" t="str">
            <v>001.18.04060</v>
          </cell>
          <cell r="B1969" t="str">
            <v>Cotovelo de pvc rígido para tubo soldável 20 mm ( 1/2 pol)</v>
          </cell>
          <cell r="C1969" t="str">
            <v>UN</v>
          </cell>
          <cell r="D1969">
            <v>1</v>
          </cell>
          <cell r="E1969">
            <v>1.4583999999999999</v>
          </cell>
          <cell r="F1969">
            <v>1.45</v>
          </cell>
        </row>
        <row r="1970">
          <cell r="A1970" t="str">
            <v>001.18.04080</v>
          </cell>
          <cell r="B1970" t="str">
            <v>Cotovelo 90º com redução de pvc rígido para tubo soldável 40 x 32mm ( 1.1/4 x 1 pol )</v>
          </cell>
          <cell r="C1970" t="str">
            <v>UN</v>
          </cell>
          <cell r="D1970">
            <v>1</v>
          </cell>
          <cell r="E1970">
            <v>3.0527000000000002</v>
          </cell>
          <cell r="F1970">
            <v>3.05</v>
          </cell>
        </row>
        <row r="1971">
          <cell r="A1971" t="str">
            <v>001.18.04100</v>
          </cell>
          <cell r="B1971" t="str">
            <v>Cotovelo 90º com redução de pvc rígido para tubo soldável 32 x 25mm ( 1 x 3/4 pol )</v>
          </cell>
          <cell r="C1971" t="str">
            <v>UN</v>
          </cell>
          <cell r="D1971">
            <v>1</v>
          </cell>
          <cell r="E1971">
            <v>2.4384000000000001</v>
          </cell>
          <cell r="F1971">
            <v>2.4300000000000002</v>
          </cell>
        </row>
        <row r="1972">
          <cell r="A1972" t="str">
            <v>001.18.04120</v>
          </cell>
          <cell r="B1972" t="str">
            <v>Cotovelo 90º com redução de pvc rígido para tubo soldável 25 x 20mm ( 3/4 x 1/2 pol )</v>
          </cell>
          <cell r="C1972" t="str">
            <v>UN</v>
          </cell>
          <cell r="D1972">
            <v>1</v>
          </cell>
          <cell r="E1972">
            <v>2.2183999999999999</v>
          </cell>
          <cell r="F1972">
            <v>2.21</v>
          </cell>
        </row>
        <row r="1973">
          <cell r="A1973" t="str">
            <v>001.18.04140</v>
          </cell>
          <cell r="B1973" t="str">
            <v>Cotovelo 45º de pvc rígido para tubo soldável 50mm ( 1.1/2 pol ).</v>
          </cell>
          <cell r="C1973" t="str">
            <v>UN</v>
          </cell>
          <cell r="D1973">
            <v>1</v>
          </cell>
          <cell r="E1973">
            <v>4.9726999999999997</v>
          </cell>
          <cell r="F1973">
            <v>4.97</v>
          </cell>
        </row>
        <row r="1974">
          <cell r="A1974" t="str">
            <v>001.18.04160</v>
          </cell>
          <cell r="B1974" t="str">
            <v>Cotovelo 45º de pvc rígido para tubo soldável 40 mm (1 1/4 pol)</v>
          </cell>
          <cell r="C1974" t="str">
            <v>UN</v>
          </cell>
          <cell r="D1974">
            <v>1</v>
          </cell>
          <cell r="E1974">
            <v>4.7027000000000001</v>
          </cell>
          <cell r="F1974">
            <v>4.7</v>
          </cell>
        </row>
        <row r="1975">
          <cell r="A1975" t="str">
            <v>001.18.04180</v>
          </cell>
          <cell r="B1975" t="str">
            <v>Cotovelo 45º de pvc rígido para tubo soldável 32 mm ( 1 pol)</v>
          </cell>
          <cell r="C1975" t="str">
            <v>UN</v>
          </cell>
          <cell r="D1975">
            <v>1</v>
          </cell>
          <cell r="E1975">
            <v>2.8184</v>
          </cell>
          <cell r="F1975">
            <v>2.81</v>
          </cell>
        </row>
        <row r="1976">
          <cell r="A1976" t="str">
            <v>001.18.04200</v>
          </cell>
          <cell r="B1976" t="str">
            <v>Cotovelo 45º de pvc rígido para tubo soldável 25 mm ( 3/4 pol)</v>
          </cell>
          <cell r="C1976" t="str">
            <v>UN</v>
          </cell>
          <cell r="D1976">
            <v>1</v>
          </cell>
          <cell r="E1976">
            <v>1.8584000000000001</v>
          </cell>
          <cell r="F1976">
            <v>1.85</v>
          </cell>
        </row>
        <row r="1977">
          <cell r="A1977" t="str">
            <v>001.18.04220</v>
          </cell>
          <cell r="B1977" t="str">
            <v>Cotovelo 45º de pvc rígido para tubo soldável 20 mm ( 1/2 pol)</v>
          </cell>
          <cell r="C1977" t="str">
            <v>UN</v>
          </cell>
          <cell r="D1977">
            <v>1</v>
          </cell>
          <cell r="E1977">
            <v>1.5584</v>
          </cell>
          <cell r="F1977">
            <v>1.55</v>
          </cell>
        </row>
        <row r="1978">
          <cell r="A1978" t="str">
            <v>001.18.04240</v>
          </cell>
          <cell r="B1978" t="str">
            <v>Tee 90º de pvc rígido para tubo soldável 110mm ( 4 pol )</v>
          </cell>
          <cell r="C1978" t="str">
            <v>UN</v>
          </cell>
          <cell r="D1978">
            <v>1</v>
          </cell>
          <cell r="E1978">
            <v>69.135099999999994</v>
          </cell>
          <cell r="F1978">
            <v>69.13</v>
          </cell>
        </row>
        <row r="1979">
          <cell r="A1979" t="str">
            <v>001.18.04260</v>
          </cell>
          <cell r="B1979" t="str">
            <v>Tee 90º de pvc rígido para tubo soldável 85mm ( 3 pol )</v>
          </cell>
          <cell r="C1979" t="str">
            <v>UN</v>
          </cell>
          <cell r="D1979">
            <v>1</v>
          </cell>
          <cell r="E1979">
            <v>34.8611</v>
          </cell>
          <cell r="F1979">
            <v>34.86</v>
          </cell>
        </row>
        <row r="1980">
          <cell r="A1980" t="str">
            <v>001.18.04280</v>
          </cell>
          <cell r="B1980" t="str">
            <v>Tee 90º de pvc rígido para tubo soldável 75mm ( 2 1/2 pol )</v>
          </cell>
          <cell r="C1980" t="str">
            <v>UN</v>
          </cell>
          <cell r="D1980">
            <v>1</v>
          </cell>
          <cell r="E1980">
            <v>26.1111</v>
          </cell>
          <cell r="F1980">
            <v>26.11</v>
          </cell>
        </row>
        <row r="1981">
          <cell r="A1981" t="str">
            <v>001.18.04300</v>
          </cell>
          <cell r="B1981" t="str">
            <v>Tee 90º de pvc rígido para tubo soldável 60mm ( 2 pol )</v>
          </cell>
          <cell r="C1981" t="str">
            <v>UN</v>
          </cell>
          <cell r="D1981">
            <v>1</v>
          </cell>
          <cell r="E1981">
            <v>15.1874</v>
          </cell>
          <cell r="F1981">
            <v>15.18</v>
          </cell>
        </row>
        <row r="1982">
          <cell r="A1982" t="str">
            <v>001.18.04320</v>
          </cell>
          <cell r="B1982" t="str">
            <v>Tee 90º de pvc rígido para tubo soldável 50mm ( 11/2 pol )</v>
          </cell>
          <cell r="C1982" t="str">
            <v>UN</v>
          </cell>
          <cell r="D1982">
            <v>1</v>
          </cell>
          <cell r="E1982">
            <v>5.8373999999999997</v>
          </cell>
          <cell r="F1982">
            <v>5.83</v>
          </cell>
        </row>
        <row r="1983">
          <cell r="A1983" t="str">
            <v>001.18.04340</v>
          </cell>
          <cell r="B1983" t="str">
            <v>Tee 90º de pvc rígido para tubo soldável 40mm ( 11/4 pol )</v>
          </cell>
          <cell r="C1983" t="str">
            <v>UN</v>
          </cell>
          <cell r="D1983">
            <v>1</v>
          </cell>
          <cell r="E1983">
            <v>5.7873999999999999</v>
          </cell>
          <cell r="F1983">
            <v>5.78</v>
          </cell>
        </row>
        <row r="1984">
          <cell r="A1984" t="str">
            <v>001.18.04360</v>
          </cell>
          <cell r="B1984" t="str">
            <v>Tee 90º de pvc rígido para tubo soldável 32mm ( 1 pol )</v>
          </cell>
          <cell r="C1984" t="str">
            <v>UN</v>
          </cell>
          <cell r="D1984">
            <v>1</v>
          </cell>
          <cell r="E1984">
            <v>2.8708</v>
          </cell>
          <cell r="F1984">
            <v>2.87</v>
          </cell>
        </row>
        <row r="1985">
          <cell r="A1985" t="str">
            <v>001.18.04380</v>
          </cell>
          <cell r="B1985" t="str">
            <v>Tee 90º de pvc rígido para tubo soldável 25mm ( 3/4 pol )</v>
          </cell>
          <cell r="C1985" t="str">
            <v>UN</v>
          </cell>
          <cell r="D1985">
            <v>1</v>
          </cell>
          <cell r="E1985">
            <v>1.8508</v>
          </cell>
          <cell r="F1985">
            <v>1.85</v>
          </cell>
        </row>
        <row r="1986">
          <cell r="A1986" t="str">
            <v>001.18.04400</v>
          </cell>
          <cell r="B1986" t="str">
            <v>Tee 90º de pvc rígido para tubo soldável 20mm ( 1/2 pol )</v>
          </cell>
          <cell r="C1986" t="str">
            <v>UN</v>
          </cell>
          <cell r="D1986">
            <v>1</v>
          </cell>
          <cell r="E1986">
            <v>1.6708000000000001</v>
          </cell>
          <cell r="F1986">
            <v>1.67</v>
          </cell>
        </row>
        <row r="1987">
          <cell r="A1987" t="str">
            <v>001.18.04420</v>
          </cell>
          <cell r="B1987" t="str">
            <v>Tee de redução de pvc rígido part tubo soldável 110 x 85mm ( 4 x 3 pol )</v>
          </cell>
          <cell r="C1987" t="str">
            <v>UN</v>
          </cell>
          <cell r="D1987">
            <v>1</v>
          </cell>
          <cell r="E1987">
            <v>52.275100000000002</v>
          </cell>
          <cell r="F1987">
            <v>52.27</v>
          </cell>
        </row>
        <row r="1988">
          <cell r="A1988" t="str">
            <v>001.18.04440</v>
          </cell>
          <cell r="B1988" t="str">
            <v>Tee de redução de pvc rígido para tubo soldável 110 x 75mm ( 4 x 2.1/2 pol )</v>
          </cell>
          <cell r="C1988" t="str">
            <v>UN</v>
          </cell>
          <cell r="D1988">
            <v>1</v>
          </cell>
          <cell r="E1988">
            <v>21.845099999999999</v>
          </cell>
          <cell r="F1988">
            <v>21.84</v>
          </cell>
        </row>
        <row r="1989">
          <cell r="A1989" t="str">
            <v>001.18.04460</v>
          </cell>
          <cell r="B1989" t="str">
            <v>Tee de redução de pvc rígido para tubo soldável 110 x 60mm ( 4 x 2 pol )</v>
          </cell>
          <cell r="C1989" t="str">
            <v>UN</v>
          </cell>
          <cell r="D1989">
            <v>1</v>
          </cell>
          <cell r="E1989">
            <v>52.275100000000002</v>
          </cell>
          <cell r="F1989">
            <v>52.27</v>
          </cell>
        </row>
        <row r="1990">
          <cell r="A1990" t="str">
            <v>001.18.04480</v>
          </cell>
          <cell r="B1990" t="str">
            <v>Tee de redução de pvc rígido para tubo soldável 85 x 75mm ( 3 x 2.1/2 pol )</v>
          </cell>
          <cell r="C1990" t="str">
            <v>UN</v>
          </cell>
          <cell r="D1990">
            <v>1</v>
          </cell>
          <cell r="E1990">
            <v>29.891100000000002</v>
          </cell>
          <cell r="F1990">
            <v>29.89</v>
          </cell>
        </row>
        <row r="1991">
          <cell r="A1991" t="str">
            <v>001.18.04500</v>
          </cell>
          <cell r="B1991" t="str">
            <v>Tee de redução de pvc rígido para tubo soldável 85 x 60mm ( 3 x 2 pol )</v>
          </cell>
          <cell r="C1991" t="str">
            <v>UN</v>
          </cell>
          <cell r="D1991">
            <v>1</v>
          </cell>
          <cell r="E1991">
            <v>29.891100000000002</v>
          </cell>
          <cell r="F1991">
            <v>29.89</v>
          </cell>
        </row>
        <row r="1992">
          <cell r="A1992" t="str">
            <v>001.18.04520</v>
          </cell>
          <cell r="B1992" t="str">
            <v>Tee de redução de pvc rígido para tubo soldável 75 x 60mm ( 2.1/2 x 2 pol )</v>
          </cell>
          <cell r="C1992" t="str">
            <v>UN</v>
          </cell>
          <cell r="D1992">
            <v>1</v>
          </cell>
          <cell r="E1992">
            <v>23.3811</v>
          </cell>
          <cell r="F1992">
            <v>23.38</v>
          </cell>
        </row>
        <row r="1993">
          <cell r="A1993" t="str">
            <v>001.18.04540</v>
          </cell>
          <cell r="B1993" t="str">
            <v>Tee de redução de pvc rígido para tubo soldável 75 x 50mm ( 2.1/2 x 1.1/2 pol )</v>
          </cell>
          <cell r="C1993" t="str">
            <v>UN</v>
          </cell>
          <cell r="D1993">
            <v>1</v>
          </cell>
          <cell r="E1993">
            <v>23.391100000000002</v>
          </cell>
          <cell r="F1993">
            <v>23.39</v>
          </cell>
        </row>
        <row r="1994">
          <cell r="A1994" t="str">
            <v>001.18.04560</v>
          </cell>
          <cell r="B1994" t="str">
            <v>Tee de redução de pvc rígido para tubo soldável 50 x 40mm ( 1.1/2 x 1.1/4 pol )</v>
          </cell>
          <cell r="C1994" t="str">
            <v>UN</v>
          </cell>
          <cell r="D1994">
            <v>1</v>
          </cell>
          <cell r="E1994">
            <v>9.1974</v>
          </cell>
          <cell r="F1994">
            <v>9.19</v>
          </cell>
        </row>
        <row r="1995">
          <cell r="A1995" t="str">
            <v>001.18.04580</v>
          </cell>
          <cell r="B1995" t="str">
            <v>Tee de redução de pvc rígido para tubo soldável 50 x 32mm ( 1.1/2 x 1 pol )</v>
          </cell>
          <cell r="C1995" t="str">
            <v>UN</v>
          </cell>
          <cell r="D1995">
            <v>1</v>
          </cell>
          <cell r="E1995">
            <v>7.8174000000000001</v>
          </cell>
          <cell r="F1995">
            <v>7.81</v>
          </cell>
        </row>
        <row r="1996">
          <cell r="A1996" t="str">
            <v>001.18.04600</v>
          </cell>
          <cell r="B1996" t="str">
            <v>Tee de redução de pvc rígido para tubo soldável 50 x 25mm (1.1/2 x 3/4 pol )</v>
          </cell>
          <cell r="C1996" t="str">
            <v>UN</v>
          </cell>
          <cell r="D1996">
            <v>1</v>
          </cell>
          <cell r="E1996">
            <v>5.8373999999999997</v>
          </cell>
          <cell r="F1996">
            <v>5.83</v>
          </cell>
        </row>
        <row r="1997">
          <cell r="A1997" t="str">
            <v>001.18.04620</v>
          </cell>
          <cell r="B1997" t="str">
            <v>Tee de redução de pvc rígido para tubo soldável 50 x 20mm (1.1/2 x 1/2 pol )</v>
          </cell>
          <cell r="C1997" t="str">
            <v>UN</v>
          </cell>
          <cell r="D1997">
            <v>1</v>
          </cell>
          <cell r="E1997">
            <v>6.2774000000000001</v>
          </cell>
          <cell r="F1997">
            <v>6.27</v>
          </cell>
        </row>
        <row r="1998">
          <cell r="A1998" t="str">
            <v>001.18.04640</v>
          </cell>
          <cell r="B1998" t="str">
            <v>Tee de redução de pvc rígido para tubo soldável 40 x 32mm ( 1.1/4 x 1 pol )</v>
          </cell>
          <cell r="C1998" t="str">
            <v>UN</v>
          </cell>
          <cell r="D1998">
            <v>1</v>
          </cell>
          <cell r="E1998">
            <v>5.5674000000000001</v>
          </cell>
          <cell r="F1998">
            <v>5.56</v>
          </cell>
        </row>
        <row r="1999">
          <cell r="A1999" t="str">
            <v>001.18.04660</v>
          </cell>
          <cell r="B1999" t="str">
            <v>Tee de redução de pvc rígido para tubo soldável 32 x 25mm ( 1 x 3/4 pol )</v>
          </cell>
          <cell r="C1999" t="str">
            <v>UN</v>
          </cell>
          <cell r="D1999">
            <v>1</v>
          </cell>
          <cell r="E1999">
            <v>4.1908000000000003</v>
          </cell>
          <cell r="F1999">
            <v>4.1900000000000004</v>
          </cell>
        </row>
        <row r="2000">
          <cell r="A2000" t="str">
            <v>001.18.04680</v>
          </cell>
          <cell r="B2000" t="str">
            <v>Tee de redução de pvc rígido para tubo soldável 25 x 20mm ( 3/4 x 1/2 pol )</v>
          </cell>
          <cell r="C2000" t="str">
            <v>UN</v>
          </cell>
          <cell r="D2000">
            <v>1</v>
          </cell>
          <cell r="E2000">
            <v>2.5908000000000002</v>
          </cell>
          <cell r="F2000">
            <v>2.59</v>
          </cell>
        </row>
        <row r="2001">
          <cell r="A2001" t="str">
            <v>001.18.04700</v>
          </cell>
          <cell r="B2001" t="str">
            <v>Bucha de redução de pvc rígido para tubo soldável 110 x 85mm ( 4 x 3 pol )</v>
          </cell>
          <cell r="C2001" t="str">
            <v>UN</v>
          </cell>
          <cell r="D2001">
            <v>1</v>
          </cell>
          <cell r="E2001">
            <v>22.781099999999999</v>
          </cell>
          <cell r="F2001">
            <v>22.78</v>
          </cell>
        </row>
        <row r="2002">
          <cell r="A2002" t="str">
            <v>001.18.04720</v>
          </cell>
          <cell r="B2002" t="str">
            <v>Bucha de redução de pvc rígido para tubo soldável 85 x 75mm ( 3 x 2.1/2 pol )</v>
          </cell>
          <cell r="C2002" t="str">
            <v>UN</v>
          </cell>
          <cell r="D2002">
            <v>1</v>
          </cell>
          <cell r="E2002">
            <v>9.3867999999999991</v>
          </cell>
          <cell r="F2002">
            <v>9.3800000000000008</v>
          </cell>
        </row>
        <row r="2003">
          <cell r="A2003" t="str">
            <v>001.18.04740</v>
          </cell>
          <cell r="B2003" t="str">
            <v>Bucha de redução de pvc rígido para tubo soldável 75 x 60mm (2.1/2 x 2 pol )</v>
          </cell>
          <cell r="C2003" t="str">
            <v>UN</v>
          </cell>
          <cell r="D2003">
            <v>1</v>
          </cell>
          <cell r="E2003">
            <v>7.8468</v>
          </cell>
          <cell r="F2003">
            <v>7.84</v>
          </cell>
        </row>
        <row r="2004">
          <cell r="A2004" t="str">
            <v>001.18.04760</v>
          </cell>
          <cell r="B2004" t="str">
            <v>Bucha de redução de pvc rígido para tubo soldável 60 x 50mm ( 2 x 1.1/2 pol )</v>
          </cell>
          <cell r="C2004" t="str">
            <v>UN</v>
          </cell>
          <cell r="D2004">
            <v>1</v>
          </cell>
          <cell r="E2004">
            <v>7.3426999999999998</v>
          </cell>
          <cell r="F2004">
            <v>7.34</v>
          </cell>
        </row>
        <row r="2005">
          <cell r="A2005" t="str">
            <v>001.18.04780</v>
          </cell>
          <cell r="B2005" t="str">
            <v>Bucha de redução de pvc rígido para tubo soldável 50 x 40mm ( 1.1/2 x 1/1/4 pol )</v>
          </cell>
          <cell r="C2005" t="str">
            <v>UN</v>
          </cell>
          <cell r="D2005">
            <v>1</v>
          </cell>
          <cell r="E2005">
            <v>3.4927000000000001</v>
          </cell>
          <cell r="F2005">
            <v>3.49</v>
          </cell>
        </row>
        <row r="2006">
          <cell r="A2006" t="str">
            <v>001.18.04800</v>
          </cell>
          <cell r="B2006" t="str">
            <v>Bucha de redução de pvc rígido para tubo soldável 40 x 32mm ( 1.1/4 x 1 pol )</v>
          </cell>
          <cell r="C2006" t="str">
            <v>UN</v>
          </cell>
          <cell r="D2006">
            <v>1</v>
          </cell>
          <cell r="E2006">
            <v>2.7427000000000001</v>
          </cell>
          <cell r="F2006">
            <v>2.74</v>
          </cell>
        </row>
        <row r="2007">
          <cell r="A2007" t="str">
            <v>001.18.04820</v>
          </cell>
          <cell r="B2007" t="str">
            <v>Bucha de redução de pvc rígido para tubo soldável 32 x 25mm ( 1 x 3/4 pol )</v>
          </cell>
          <cell r="C2007" t="str">
            <v>UN</v>
          </cell>
          <cell r="D2007">
            <v>1</v>
          </cell>
          <cell r="E2007">
            <v>1.5584</v>
          </cell>
          <cell r="F2007">
            <v>1.55</v>
          </cell>
        </row>
        <row r="2008">
          <cell r="A2008" t="str">
            <v>001.18.04840</v>
          </cell>
          <cell r="B2008" t="str">
            <v>Bucha de redução de pvc rígido para tubo soldável 25 x 20mm ( 3/4 x 1/2 pol )</v>
          </cell>
          <cell r="C2008" t="str">
            <v>UN</v>
          </cell>
          <cell r="D2008">
            <v>1</v>
          </cell>
          <cell r="E2008">
            <v>1.5284</v>
          </cell>
          <cell r="F2008">
            <v>1.52</v>
          </cell>
        </row>
        <row r="2009">
          <cell r="A2009" t="str">
            <v>001.18.04860</v>
          </cell>
          <cell r="B2009" t="str">
            <v>União de pvc rígido para tubo soldável 110mm ( 4 pol )</v>
          </cell>
          <cell r="C2009" t="str">
            <v>UN</v>
          </cell>
          <cell r="D2009">
            <v>1</v>
          </cell>
          <cell r="E2009">
            <v>106.5951</v>
          </cell>
          <cell r="F2009">
            <v>106.59</v>
          </cell>
        </row>
        <row r="2010">
          <cell r="A2010" t="str">
            <v>001.18.04880</v>
          </cell>
          <cell r="B2010" t="str">
            <v>União de pvc rígido para tubo soldável 85mm ( 3 pol )</v>
          </cell>
          <cell r="C2010" t="str">
            <v>UN</v>
          </cell>
          <cell r="D2010">
            <v>1</v>
          </cell>
          <cell r="E2010">
            <v>82.971100000000007</v>
          </cell>
          <cell r="F2010">
            <v>82.97</v>
          </cell>
        </row>
        <row r="2011">
          <cell r="A2011" t="str">
            <v>001.18.04900</v>
          </cell>
          <cell r="B2011" t="str">
            <v>União de pvc rígido para tubo soldável 75mm ( 2 1/2 pol )</v>
          </cell>
          <cell r="C2011" t="str">
            <v>UN</v>
          </cell>
          <cell r="D2011">
            <v>1</v>
          </cell>
          <cell r="E2011">
            <v>75.561099999999996</v>
          </cell>
          <cell r="F2011">
            <v>75.56</v>
          </cell>
        </row>
        <row r="2012">
          <cell r="A2012" t="str">
            <v>001.18.04920</v>
          </cell>
          <cell r="B2012" t="str">
            <v>União de pvc rígido para tubo soldável 60mm ( 2 pol )</v>
          </cell>
          <cell r="C2012" t="str">
            <v>UN</v>
          </cell>
          <cell r="D2012">
            <v>1</v>
          </cell>
          <cell r="E2012">
            <v>26.517399999999999</v>
          </cell>
          <cell r="F2012">
            <v>26.51</v>
          </cell>
        </row>
        <row r="2013">
          <cell r="A2013" t="str">
            <v>001.18.04940</v>
          </cell>
          <cell r="B2013" t="str">
            <v>União de pvc rígido para tubo soldável 50mm ( 1 1/2 pol )</v>
          </cell>
          <cell r="C2013" t="str">
            <v>UN</v>
          </cell>
          <cell r="D2013">
            <v>1</v>
          </cell>
          <cell r="E2013">
            <v>13.817399999999999</v>
          </cell>
          <cell r="F2013">
            <v>13.81</v>
          </cell>
        </row>
        <row r="2014">
          <cell r="A2014" t="str">
            <v>001.18.04960</v>
          </cell>
          <cell r="B2014" t="str">
            <v>União de pvc rígido para tubo soldável 40mm ( 1 1/4 pol )</v>
          </cell>
          <cell r="C2014" t="str">
            <v>UN</v>
          </cell>
          <cell r="D2014">
            <v>1</v>
          </cell>
          <cell r="E2014">
            <v>14.2874</v>
          </cell>
          <cell r="F2014">
            <v>14.28</v>
          </cell>
        </row>
        <row r="2015">
          <cell r="A2015" t="str">
            <v>001.18.04980</v>
          </cell>
          <cell r="B2015" t="str">
            <v>União de pvc rígido para tubo soldável 32mm ( 1 pol )</v>
          </cell>
          <cell r="C2015" t="str">
            <v>UN</v>
          </cell>
          <cell r="D2015">
            <v>1</v>
          </cell>
          <cell r="E2015">
            <v>7.1007999999999996</v>
          </cell>
          <cell r="F2015">
            <v>7.1</v>
          </cell>
        </row>
        <row r="2016">
          <cell r="A2016" t="str">
            <v>001.18.05000</v>
          </cell>
          <cell r="B2016" t="str">
            <v>União de pvc rígido para tubo soldável 25mm ( 3/4 pol )</v>
          </cell>
          <cell r="C2016" t="str">
            <v>UN</v>
          </cell>
          <cell r="D2016">
            <v>1</v>
          </cell>
          <cell r="E2016">
            <v>4.0608000000000004</v>
          </cell>
          <cell r="F2016">
            <v>4.0599999999999996</v>
          </cell>
        </row>
        <row r="2017">
          <cell r="A2017" t="str">
            <v>001.18.05020</v>
          </cell>
          <cell r="B2017" t="str">
            <v>União de pvc rígido para tubo soldável 20mm ( 1/2 pol )</v>
          </cell>
          <cell r="C2017" t="str">
            <v>UN</v>
          </cell>
          <cell r="D2017">
            <v>1</v>
          </cell>
          <cell r="E2017">
            <v>3.8008000000000002</v>
          </cell>
          <cell r="F2017">
            <v>3.8</v>
          </cell>
        </row>
        <row r="2018">
          <cell r="A2018" t="str">
            <v>001.18.05040</v>
          </cell>
          <cell r="B2018" t="str">
            <v>Redução pvc soldável de pvc rígido para tubo soldável 110mm x 85mm (4 x 3 pol)</v>
          </cell>
          <cell r="C2018" t="str">
            <v>UN</v>
          </cell>
          <cell r="D2018">
            <v>1</v>
          </cell>
          <cell r="E2018">
            <v>23.161100000000001</v>
          </cell>
          <cell r="F2018">
            <v>23.16</v>
          </cell>
        </row>
        <row r="2019">
          <cell r="A2019" t="str">
            <v>001.18.05060</v>
          </cell>
          <cell r="B2019" t="str">
            <v>Reduçao pvc soldável de pvc rígido para tubo soldável 110mm x 75mm (4 x 2.5 pol)</v>
          </cell>
          <cell r="C2019" t="str">
            <v>UN</v>
          </cell>
          <cell r="D2019">
            <v>1</v>
          </cell>
          <cell r="E2019">
            <v>21.181100000000001</v>
          </cell>
          <cell r="F2019">
            <v>21.18</v>
          </cell>
        </row>
        <row r="2020">
          <cell r="A2020" t="str">
            <v>001.18.05080</v>
          </cell>
          <cell r="B2020" t="str">
            <v>Redução pvc soldável de pvc rígido para tubo soldável 110mm x60mm (4 x 2 pol)</v>
          </cell>
          <cell r="C2020" t="str">
            <v>UN</v>
          </cell>
          <cell r="D2020">
            <v>1</v>
          </cell>
          <cell r="E2020">
            <v>20.301100000000002</v>
          </cell>
          <cell r="F2020">
            <v>20.3</v>
          </cell>
        </row>
        <row r="2021">
          <cell r="A2021" t="str">
            <v>001.18.05100</v>
          </cell>
          <cell r="B2021" t="str">
            <v>Redução pvc soldável de pvc rígido para tubo soldável 85mm x 75mm (3 x 2.5 pol)</v>
          </cell>
          <cell r="C2021" t="str">
            <v>UN</v>
          </cell>
          <cell r="D2021">
            <v>1</v>
          </cell>
          <cell r="E2021">
            <v>13.2568</v>
          </cell>
          <cell r="F2021">
            <v>13.25</v>
          </cell>
        </row>
        <row r="2022">
          <cell r="A2022" t="str">
            <v>001.18.05120</v>
          </cell>
          <cell r="B2022" t="str">
            <v>Redução pvc soldável de pvc rígido para tubo soldável 85mm x 60mm (3 x 2 pol)</v>
          </cell>
          <cell r="C2022" t="str">
            <v>UN</v>
          </cell>
          <cell r="D2022">
            <v>1</v>
          </cell>
          <cell r="E2022">
            <v>12.2768</v>
          </cell>
          <cell r="F2022">
            <v>12.27</v>
          </cell>
        </row>
        <row r="2023">
          <cell r="A2023" t="str">
            <v>001.18.05140</v>
          </cell>
          <cell r="B2023" t="str">
            <v>Redução pvc soldável de pvc rígido para tubo soldável 75mm x 60mm (2.5 x 2 pol)</v>
          </cell>
          <cell r="C2023" t="str">
            <v>UN</v>
          </cell>
          <cell r="D2023">
            <v>1</v>
          </cell>
          <cell r="E2023">
            <v>9.6668000000000003</v>
          </cell>
          <cell r="F2023">
            <v>9.66</v>
          </cell>
        </row>
        <row r="2024">
          <cell r="A2024" t="str">
            <v>001.18.05160</v>
          </cell>
          <cell r="B2024" t="str">
            <v>Redução pvc soldável de pvc rígido para tubo soldável 60mm x 50mm (2 x 1.5 pol)</v>
          </cell>
          <cell r="C2024" t="str">
            <v>UN</v>
          </cell>
          <cell r="D2024">
            <v>1</v>
          </cell>
          <cell r="E2024">
            <v>5.0827</v>
          </cell>
          <cell r="F2024">
            <v>5.08</v>
          </cell>
        </row>
        <row r="2025">
          <cell r="A2025" t="str">
            <v>001.18.05180</v>
          </cell>
          <cell r="B2025" t="str">
            <v>Redução pvc soldável de pvc rígido para tubo soldável 40mm x 32mm (1 1/4 x 1 pol)</v>
          </cell>
          <cell r="C2025" t="str">
            <v>UN</v>
          </cell>
          <cell r="D2025">
            <v>1</v>
          </cell>
          <cell r="E2025">
            <v>7.9767999999999999</v>
          </cell>
          <cell r="F2025">
            <v>7.97</v>
          </cell>
        </row>
        <row r="2026">
          <cell r="A2026" t="str">
            <v>001.18.05200</v>
          </cell>
          <cell r="B2026" t="str">
            <v>Redução pvc soldável de pvc rígido para tubo soldável 32mm x 25mm (1 x 3/4 pol)</v>
          </cell>
          <cell r="C2026" t="str">
            <v>UN</v>
          </cell>
          <cell r="D2026">
            <v>1</v>
          </cell>
          <cell r="E2026">
            <v>2.2383999999999999</v>
          </cell>
          <cell r="F2026">
            <v>2.23</v>
          </cell>
        </row>
        <row r="2027">
          <cell r="A2027" t="str">
            <v>001.18.05220</v>
          </cell>
          <cell r="B2027" t="str">
            <v>Redução pvc soldável de pvc rígido para tubo soldável 25mm x 20mm (3/4 x 1/2 pol)</v>
          </cell>
          <cell r="C2027" t="str">
            <v>UN</v>
          </cell>
          <cell r="D2027">
            <v>1</v>
          </cell>
          <cell r="E2027">
            <v>1.6783999999999999</v>
          </cell>
          <cell r="F2027">
            <v>1.67</v>
          </cell>
        </row>
        <row r="2028">
          <cell r="A2028" t="str">
            <v>001.18.05240</v>
          </cell>
          <cell r="B2028" t="str">
            <v>Adaptador soldável com bolsa e rosca para registro de pvc rígido para tubo soldável 110m x 4 pol</v>
          </cell>
          <cell r="C2028" t="str">
            <v>UN</v>
          </cell>
          <cell r="D2028">
            <v>1</v>
          </cell>
          <cell r="E2028">
            <v>24.191099999999999</v>
          </cell>
          <cell r="F2028">
            <v>24.19</v>
          </cell>
        </row>
        <row r="2029">
          <cell r="A2029" t="str">
            <v>001.18.05260</v>
          </cell>
          <cell r="B2029" t="str">
            <v>Adaptador soldável com bolsa e rosca para registro de pvc rígido para tubo soldável 85mm x 3 pol</v>
          </cell>
          <cell r="C2029" t="str">
            <v>UN</v>
          </cell>
          <cell r="D2029">
            <v>1</v>
          </cell>
          <cell r="E2029">
            <v>14.4468</v>
          </cell>
          <cell r="F2029">
            <v>14.44</v>
          </cell>
        </row>
        <row r="2030">
          <cell r="A2030" t="str">
            <v>001.18.05280</v>
          </cell>
          <cell r="B2030" t="str">
            <v>Adaptador soldável com bolsa e rosca para registro de pvc rígido para tubo soldável 75mm x 2.5 pol</v>
          </cell>
          <cell r="C2030" t="str">
            <v>UN</v>
          </cell>
          <cell r="D2030">
            <v>1</v>
          </cell>
          <cell r="E2030">
            <v>10.4268</v>
          </cell>
          <cell r="F2030">
            <v>10.42</v>
          </cell>
        </row>
        <row r="2031">
          <cell r="A2031" t="str">
            <v>001.18.05300</v>
          </cell>
          <cell r="B2031" t="str">
            <v>Adaptador soldável com bolsa e rosca para registro de pvc rígido para tubo soldável 60mm x 2 pol</v>
          </cell>
          <cell r="C2031" t="str">
            <v>UN</v>
          </cell>
          <cell r="D2031">
            <v>1</v>
          </cell>
          <cell r="E2031">
            <v>6.4027000000000003</v>
          </cell>
          <cell r="F2031">
            <v>6.4</v>
          </cell>
        </row>
        <row r="2032">
          <cell r="A2032" t="str">
            <v>001.18.05320</v>
          </cell>
          <cell r="B2032" t="str">
            <v>Adaptador soldável com bolsa e rosca para registro de pvc rígido para tubo soldável 50mm x 1.5 pol</v>
          </cell>
          <cell r="C2032" t="str">
            <v>UN</v>
          </cell>
          <cell r="D2032">
            <v>1</v>
          </cell>
          <cell r="E2032">
            <v>3.4426999999999999</v>
          </cell>
          <cell r="F2032">
            <v>3.44</v>
          </cell>
        </row>
        <row r="2033">
          <cell r="A2033" t="str">
            <v>001.18.05340</v>
          </cell>
          <cell r="B2033" t="str">
            <v>Adaptador soldável com bolsa e rosca para registro de pvc rígido para tubo soldável 50mm x 1.1/4 pol</v>
          </cell>
          <cell r="C2033" t="str">
            <v>UN</v>
          </cell>
          <cell r="D2033">
            <v>1</v>
          </cell>
          <cell r="E2033">
            <v>3.3826999999999998</v>
          </cell>
          <cell r="F2033">
            <v>3.38</v>
          </cell>
        </row>
        <row r="2034">
          <cell r="A2034" t="str">
            <v>001.18.05360</v>
          </cell>
          <cell r="B2034" t="str">
            <v>Adaptador soldável com bolsa e rosca para registro de pvc rígido para tubo soldável 40mm x 1.5 pol.</v>
          </cell>
          <cell r="C2034" t="str">
            <v>UN</v>
          </cell>
          <cell r="D2034">
            <v>1</v>
          </cell>
          <cell r="E2034">
            <v>4.3183999999999996</v>
          </cell>
          <cell r="F2034">
            <v>4.3099999999999996</v>
          </cell>
        </row>
        <row r="2035">
          <cell r="A2035" t="str">
            <v>001.18.05380</v>
          </cell>
          <cell r="B2035" t="str">
            <v>Adaptador soldável com bolsa e rosca para registro de pvc rígido para tubo soldável 40mm x 1.1/4 pol</v>
          </cell>
          <cell r="C2035" t="str">
            <v>UN</v>
          </cell>
          <cell r="D2035">
            <v>1</v>
          </cell>
          <cell r="E2035">
            <v>2.7684000000000002</v>
          </cell>
          <cell r="F2035">
            <v>2.76</v>
          </cell>
        </row>
        <row r="2036">
          <cell r="A2036" t="str">
            <v>001.18.05400</v>
          </cell>
          <cell r="B2036" t="str">
            <v>Adaptador soldável com bolsa e rosca para registro de pvc rígido para tubo soldável 32mm x 1 pol</v>
          </cell>
          <cell r="C2036" t="str">
            <v>UN</v>
          </cell>
          <cell r="D2036">
            <v>1</v>
          </cell>
          <cell r="E2036">
            <v>1.9383999999999999</v>
          </cell>
          <cell r="F2036">
            <v>1.93</v>
          </cell>
        </row>
        <row r="2037">
          <cell r="A2037" t="str">
            <v>001.18.05420</v>
          </cell>
          <cell r="B2037" t="str">
            <v>Adaptador soldável com bolsa e rosca para registro de pvc rígido para tubo soldável 25mm x 3/4 pol</v>
          </cell>
          <cell r="C2037" t="str">
            <v>UN</v>
          </cell>
          <cell r="D2037">
            <v>1</v>
          </cell>
          <cell r="E2037">
            <v>1.5184</v>
          </cell>
          <cell r="F2037">
            <v>1.51</v>
          </cell>
        </row>
        <row r="2038">
          <cell r="A2038" t="str">
            <v>001.18.05440</v>
          </cell>
          <cell r="B2038" t="str">
            <v>Adaptador soldável com bolsa e rosca para registro de pvc rígido para tubo soldável 20mm x 1/2 pol</v>
          </cell>
          <cell r="C2038" t="str">
            <v>UN</v>
          </cell>
          <cell r="D2038">
            <v>1</v>
          </cell>
          <cell r="E2038">
            <v>1.4583999999999999</v>
          </cell>
          <cell r="F2038">
            <v>1.45</v>
          </cell>
        </row>
        <row r="2039">
          <cell r="A2039" t="str">
            <v>001.18.05460</v>
          </cell>
          <cell r="B2039" t="str">
            <v>Adaptador soldável com flanges de pvc rígido para tubo soldável para caixa de água 110mm x 4 pol</v>
          </cell>
          <cell r="C2039" t="str">
            <v>UN</v>
          </cell>
          <cell r="D2039">
            <v>1</v>
          </cell>
          <cell r="E2039">
            <v>152.85509999999999</v>
          </cell>
          <cell r="F2039">
            <v>152.85</v>
          </cell>
        </row>
        <row r="2040">
          <cell r="A2040" t="str">
            <v>001.18.05480</v>
          </cell>
          <cell r="B2040" t="str">
            <v>Adaptador soldável com flanges de pvc rígido para tubo soldável para caixa de água  85mm x 3 pol</v>
          </cell>
          <cell r="C2040" t="str">
            <v>UN</v>
          </cell>
          <cell r="D2040">
            <v>1</v>
          </cell>
          <cell r="E2040">
            <v>99.7119</v>
          </cell>
          <cell r="F2040">
            <v>99.71</v>
          </cell>
        </row>
        <row r="2041">
          <cell r="A2041" t="str">
            <v>001.18.05500</v>
          </cell>
          <cell r="B2041" t="str">
            <v>Adaptador soldável com flantes de pvc rígido para tubo soldável para caixa de água 75mm x 2.5 pol</v>
          </cell>
          <cell r="C2041" t="str">
            <v>UN</v>
          </cell>
          <cell r="D2041">
            <v>1</v>
          </cell>
          <cell r="E2041">
            <v>77.7119</v>
          </cell>
          <cell r="F2041">
            <v>77.709999999999994</v>
          </cell>
        </row>
        <row r="2042">
          <cell r="A2042" t="str">
            <v>001.18.05520</v>
          </cell>
          <cell r="B2042" t="str">
            <v>Adaptador soldável com flanges de pvc rígido para tubo soldável para caixa de água 60mm x 2 pol</v>
          </cell>
          <cell r="C2042" t="str">
            <v>UN</v>
          </cell>
          <cell r="D2042">
            <v>1</v>
          </cell>
          <cell r="E2042">
            <v>26.241299999999999</v>
          </cell>
          <cell r="F2042">
            <v>26.24</v>
          </cell>
        </row>
        <row r="2043">
          <cell r="A2043" t="str">
            <v>001.18.05540</v>
          </cell>
          <cell r="B2043" t="str">
            <v>Adaptador soldável com flanges de pvc rígido para tubo soldável para caixa de água 50mm x 1.5 pol</v>
          </cell>
          <cell r="C2043" t="str">
            <v>UN</v>
          </cell>
          <cell r="D2043">
            <v>1</v>
          </cell>
          <cell r="E2043">
            <v>20.031300000000002</v>
          </cell>
          <cell r="F2043">
            <v>20.03</v>
          </cell>
        </row>
        <row r="2044">
          <cell r="A2044" t="str">
            <v>001.18.05560</v>
          </cell>
          <cell r="B2044" t="str">
            <v>Adaptador soldável com flanges de pvc rígido para tubo soldável para caixa de água 40mm x 1.1/4 pol</v>
          </cell>
          <cell r="C2044" t="str">
            <v>UN</v>
          </cell>
          <cell r="D2044">
            <v>1</v>
          </cell>
          <cell r="E2044">
            <v>19.151299999999999</v>
          </cell>
          <cell r="F2044">
            <v>19.149999999999999</v>
          </cell>
        </row>
        <row r="2045">
          <cell r="A2045" t="str">
            <v>001.18.05580</v>
          </cell>
          <cell r="B2045" t="str">
            <v>Adaptador soldável com flanges de pvc rígido para tubo soldável para caixa de água 32mm x 1 pol</v>
          </cell>
          <cell r="C2045" t="str">
            <v>UN</v>
          </cell>
          <cell r="D2045">
            <v>1</v>
          </cell>
          <cell r="E2045">
            <v>14.2178</v>
          </cell>
          <cell r="F2045">
            <v>14.21</v>
          </cell>
        </row>
        <row r="2046">
          <cell r="A2046" t="str">
            <v>001.18.05600</v>
          </cell>
          <cell r="B2046" t="str">
            <v>Adaptador soldável com flanges de pvc rígido para tubo soldável para caixa de água 25mm x 3/4</v>
          </cell>
          <cell r="C2046" t="str">
            <v>UN</v>
          </cell>
          <cell r="D2046">
            <v>1</v>
          </cell>
          <cell r="E2046">
            <v>10.527799999999999</v>
          </cell>
          <cell r="F2046">
            <v>10.52</v>
          </cell>
        </row>
        <row r="2047">
          <cell r="A2047" t="str">
            <v>001.18.05620</v>
          </cell>
          <cell r="B2047" t="str">
            <v>Adaptador soldável com flanges de pvc rígido para tubo soldável para caixa de água 20mm x 1/2 pol</v>
          </cell>
          <cell r="C2047" t="str">
            <v>UN</v>
          </cell>
          <cell r="D2047">
            <v>1</v>
          </cell>
          <cell r="E2047">
            <v>8.9377999999999993</v>
          </cell>
          <cell r="F2047">
            <v>8.93</v>
          </cell>
        </row>
        <row r="2048">
          <cell r="A2048" t="str">
            <v>001.18.05640</v>
          </cell>
          <cell r="B2048" t="str">
            <v>Bucha de redução longa de pvc rígido para tubo soldável 110 x 75 mm ( 4 x 2.1/2 pol)</v>
          </cell>
          <cell r="C2048" t="str">
            <v>UN</v>
          </cell>
          <cell r="D2048">
            <v>1</v>
          </cell>
          <cell r="E2048">
            <v>22.781099999999999</v>
          </cell>
          <cell r="F2048">
            <v>22.78</v>
          </cell>
        </row>
        <row r="2049">
          <cell r="A2049" t="str">
            <v>001.18.05660</v>
          </cell>
          <cell r="B2049" t="str">
            <v>Bucha de redução longa de pvc rígido para tubo soldável 110 x 60 mm ( 4 x 2 pol)</v>
          </cell>
          <cell r="C2049" t="str">
            <v>UN</v>
          </cell>
          <cell r="D2049">
            <v>1</v>
          </cell>
          <cell r="E2049">
            <v>13.7811</v>
          </cell>
          <cell r="F2049">
            <v>13.78</v>
          </cell>
        </row>
        <row r="2050">
          <cell r="A2050" t="str">
            <v>001.18.05680</v>
          </cell>
          <cell r="B2050" t="str">
            <v>Bucha de redução longa de pvc rígido para tubo soldável 85 x 60 mm (3 x 2 pol)</v>
          </cell>
          <cell r="C2050" t="str">
            <v>UN</v>
          </cell>
          <cell r="D2050">
            <v>1</v>
          </cell>
          <cell r="E2050">
            <v>7.3167999999999997</v>
          </cell>
          <cell r="F2050">
            <v>7.31</v>
          </cell>
        </row>
        <row r="2051">
          <cell r="A2051" t="str">
            <v>001.18.05700</v>
          </cell>
          <cell r="B2051" t="str">
            <v>Bucha de redução longa de pvc rígido para tubo soldável 75 x 50 mm ( 2.1/2 x 1.1/2 pol)</v>
          </cell>
          <cell r="C2051" t="str">
            <v>UN</v>
          </cell>
          <cell r="D2051">
            <v>1</v>
          </cell>
          <cell r="E2051">
            <v>6.9268000000000001</v>
          </cell>
          <cell r="F2051">
            <v>6.92</v>
          </cell>
        </row>
        <row r="2052">
          <cell r="A2052" t="str">
            <v>001.18.05720</v>
          </cell>
          <cell r="B2052" t="str">
            <v>Bucha de redução longa de pvc rígido para tubo soldável 60 x 50 mm (2 x 1.1/2 pol)</v>
          </cell>
          <cell r="C2052" t="str">
            <v>UN</v>
          </cell>
          <cell r="D2052">
            <v>1</v>
          </cell>
          <cell r="E2052">
            <v>5.9827000000000004</v>
          </cell>
          <cell r="F2052">
            <v>5.98</v>
          </cell>
        </row>
        <row r="2053">
          <cell r="A2053" t="str">
            <v>001.18.05740</v>
          </cell>
          <cell r="B2053" t="str">
            <v>Bucha de redução longa de pvc rígido para tubo soldável 60 x 40 mm (2 x 1.1/4 pol)</v>
          </cell>
          <cell r="C2053" t="str">
            <v>UN</v>
          </cell>
          <cell r="D2053">
            <v>1</v>
          </cell>
          <cell r="E2053">
            <v>4.8677000000000001</v>
          </cell>
          <cell r="F2053">
            <v>4.8600000000000003</v>
          </cell>
        </row>
        <row r="2054">
          <cell r="A2054" t="str">
            <v>001.18.05760</v>
          </cell>
          <cell r="B2054" t="str">
            <v>Bucha de redução longa de pvc rígido para tubo soldável 60 x 32 mm (2 x 1 pol)</v>
          </cell>
          <cell r="C2054" t="str">
            <v>UN</v>
          </cell>
          <cell r="D2054">
            <v>1</v>
          </cell>
          <cell r="E2054">
            <v>5.6927000000000003</v>
          </cell>
          <cell r="F2054">
            <v>5.69</v>
          </cell>
        </row>
        <row r="2055">
          <cell r="A2055" t="str">
            <v>001.18.05780</v>
          </cell>
          <cell r="B2055" t="str">
            <v>Bucha de redução longa de pvc rígido para tubo soldável 60 x 25 mm ( 2 x 3/4 pol)</v>
          </cell>
          <cell r="C2055" t="str">
            <v>UN</v>
          </cell>
          <cell r="D2055">
            <v>1</v>
          </cell>
          <cell r="E2055">
            <v>2.1526999999999998</v>
          </cell>
          <cell r="F2055">
            <v>2.15</v>
          </cell>
        </row>
        <row r="2056">
          <cell r="A2056" t="str">
            <v>001.18.05800</v>
          </cell>
          <cell r="B2056" t="str">
            <v>Bucha de redução longa de pvc rígido para tubo soldável 50 x 32 mm ( 1.1/2 x 1 pol)</v>
          </cell>
          <cell r="C2056" t="str">
            <v>UN</v>
          </cell>
          <cell r="D2056">
            <v>1</v>
          </cell>
          <cell r="E2056">
            <v>3.6027</v>
          </cell>
          <cell r="F2056">
            <v>3.6</v>
          </cell>
        </row>
        <row r="2057">
          <cell r="A2057" t="str">
            <v>001.18.05820</v>
          </cell>
          <cell r="B2057" t="str">
            <v>Bucha de redução longa de pvc rígido para tubo soldável 50 x 25 mm ( 1.1/2 x 3.4 pol)</v>
          </cell>
          <cell r="C2057" t="str">
            <v>UN</v>
          </cell>
          <cell r="D2057">
            <v>1</v>
          </cell>
          <cell r="E2057">
            <v>3.2726999999999999</v>
          </cell>
          <cell r="F2057">
            <v>3.27</v>
          </cell>
        </row>
        <row r="2058">
          <cell r="A2058" t="str">
            <v>001.18.05840</v>
          </cell>
          <cell r="B2058" t="str">
            <v>Bucha de redução longa de pvc rígido para tubo soldável 50 x 20 mm ( 1.1/2 x 1/2 pol)</v>
          </cell>
          <cell r="C2058" t="str">
            <v>UN</v>
          </cell>
          <cell r="D2058">
            <v>1</v>
          </cell>
          <cell r="E2058">
            <v>3.0527000000000002</v>
          </cell>
          <cell r="F2058">
            <v>3.05</v>
          </cell>
        </row>
        <row r="2059">
          <cell r="A2059" t="str">
            <v>001.18.05860</v>
          </cell>
          <cell r="B2059" t="str">
            <v>Bucha de redução longa de pvc rígido para tubo soldável 40 x 25 mm ( 1.1/4 x 3/4 pol)</v>
          </cell>
          <cell r="C2059" t="str">
            <v>UN</v>
          </cell>
          <cell r="D2059">
            <v>1</v>
          </cell>
          <cell r="E2059">
            <v>3.3227000000000002</v>
          </cell>
          <cell r="F2059">
            <v>3.32</v>
          </cell>
        </row>
        <row r="2060">
          <cell r="A2060" t="str">
            <v>001.18.05880</v>
          </cell>
          <cell r="B2060" t="str">
            <v>Bucha de redução longa de pvc rígido para tubo soldável 40 x 20 mm (1.1/4 x 1/2 pol)</v>
          </cell>
          <cell r="C2060" t="str">
            <v>UN</v>
          </cell>
          <cell r="D2060">
            <v>1</v>
          </cell>
          <cell r="E2060">
            <v>2.8826999999999998</v>
          </cell>
          <cell r="F2060">
            <v>2.88</v>
          </cell>
        </row>
        <row r="2061">
          <cell r="A2061" t="str">
            <v>001.18.05900</v>
          </cell>
          <cell r="B2061" t="str">
            <v>Bucha de redução longa de pvc rígido para tubo soldável 32 x 20 mm (1 x 1/2 pol)</v>
          </cell>
          <cell r="C2061" t="str">
            <v>UN</v>
          </cell>
          <cell r="D2061">
            <v>1</v>
          </cell>
          <cell r="E2061">
            <v>2.1284000000000001</v>
          </cell>
          <cell r="F2061">
            <v>2.12</v>
          </cell>
        </row>
        <row r="2062">
          <cell r="A2062" t="str">
            <v>001.18.05920</v>
          </cell>
          <cell r="B2062" t="str">
            <v>Cap de pvc rígido para tubo soldável 50 mm ( 1.1/2 pol)</v>
          </cell>
          <cell r="C2062" t="str">
            <v>UN</v>
          </cell>
          <cell r="D2062">
            <v>1</v>
          </cell>
          <cell r="E2062">
            <v>4.5926999999999998</v>
          </cell>
          <cell r="F2062">
            <v>4.59</v>
          </cell>
        </row>
        <row r="2063">
          <cell r="A2063" t="str">
            <v>001.18.05940</v>
          </cell>
          <cell r="B2063" t="str">
            <v>Cap de pvc rígido para tubo soldável 40 mm (1.1/4 pol)</v>
          </cell>
          <cell r="C2063" t="str">
            <v>UN</v>
          </cell>
          <cell r="D2063">
            <v>1</v>
          </cell>
          <cell r="E2063">
            <v>3.1926999999999999</v>
          </cell>
          <cell r="F2063">
            <v>3.19</v>
          </cell>
        </row>
        <row r="2064">
          <cell r="A2064" t="str">
            <v>001.18.05960</v>
          </cell>
          <cell r="B2064" t="str">
            <v>Cap de pvc rígido para tubo soldável 32 mm (1 pol)</v>
          </cell>
          <cell r="C2064" t="str">
            <v>UN</v>
          </cell>
          <cell r="D2064">
            <v>1</v>
          </cell>
          <cell r="E2064">
            <v>2.5026999999999999</v>
          </cell>
          <cell r="F2064">
            <v>2.5</v>
          </cell>
        </row>
        <row r="2065">
          <cell r="A2065" t="str">
            <v>001.18.05980</v>
          </cell>
          <cell r="B2065" t="str">
            <v>Cap de pvc rígido para tubo soldável 25 mm (3/4 pol)</v>
          </cell>
          <cell r="C2065" t="str">
            <v>UN</v>
          </cell>
          <cell r="D2065">
            <v>1</v>
          </cell>
          <cell r="E2065">
            <v>1.8884000000000001</v>
          </cell>
          <cell r="F2065">
            <v>1.88</v>
          </cell>
        </row>
        <row r="2066">
          <cell r="A2066" t="str">
            <v>001.18.06000</v>
          </cell>
          <cell r="B2066" t="str">
            <v>Cap de pvc rígido para tubo soldável 20 mm (1/2 pol)</v>
          </cell>
          <cell r="C2066" t="str">
            <v>UN</v>
          </cell>
          <cell r="D2066">
            <v>1</v>
          </cell>
          <cell r="E2066">
            <v>1.7484</v>
          </cell>
          <cell r="F2066">
            <v>1.74</v>
          </cell>
        </row>
        <row r="2067">
          <cell r="A2067" t="str">
            <v>001.18.06020</v>
          </cell>
          <cell r="B2067" t="str">
            <v>Joelho 90º soldável/rosqueável  32mm x 1 pol</v>
          </cell>
          <cell r="C2067" t="str">
            <v>UN</v>
          </cell>
          <cell r="D2067">
            <v>1</v>
          </cell>
          <cell r="E2067">
            <v>4.1026999999999996</v>
          </cell>
          <cell r="F2067">
            <v>4.0999999999999996</v>
          </cell>
        </row>
        <row r="2068">
          <cell r="A2068" t="str">
            <v>001.18.06040</v>
          </cell>
          <cell r="B2068" t="str">
            <v>Joelho 90º soldável/rosqueável 25mm x 3/4 pol</v>
          </cell>
          <cell r="C2068" t="str">
            <v>UN</v>
          </cell>
          <cell r="D2068">
            <v>1</v>
          </cell>
          <cell r="E2068">
            <v>3.2427000000000001</v>
          </cell>
          <cell r="F2068">
            <v>3.24</v>
          </cell>
        </row>
        <row r="2069">
          <cell r="A2069" t="str">
            <v>001.18.06060</v>
          </cell>
          <cell r="B2069" t="str">
            <v>Joelho 90º soldável/rosqueável  20mm x 1/2 pol</v>
          </cell>
          <cell r="C2069" t="str">
            <v>UN</v>
          </cell>
          <cell r="D2069">
            <v>1</v>
          </cell>
          <cell r="E2069">
            <v>2.6227</v>
          </cell>
          <cell r="F2069">
            <v>2.62</v>
          </cell>
        </row>
        <row r="2070">
          <cell r="A2070" t="str">
            <v>001.18.06080</v>
          </cell>
          <cell r="B2070" t="str">
            <v>Joelho de redução 90º soldável/rosqueável 32mm x 3/4 pol</v>
          </cell>
          <cell r="C2070" t="str">
            <v>UN</v>
          </cell>
          <cell r="D2070">
            <v>1</v>
          </cell>
          <cell r="E2070">
            <v>2.5627</v>
          </cell>
          <cell r="F2070">
            <v>2.56</v>
          </cell>
        </row>
        <row r="2071">
          <cell r="A2071" t="str">
            <v>001.18.06100</v>
          </cell>
          <cell r="B2071" t="str">
            <v>Joelho de redução 90º soldável/rosqueável 25mm x 1/2 pol</v>
          </cell>
          <cell r="C2071" t="str">
            <v>UN</v>
          </cell>
          <cell r="D2071">
            <v>1</v>
          </cell>
          <cell r="E2071">
            <v>2.6126999999999998</v>
          </cell>
          <cell r="F2071">
            <v>2.61</v>
          </cell>
        </row>
        <row r="2072">
          <cell r="A2072" t="str">
            <v>001.18.06120</v>
          </cell>
          <cell r="B2072" t="str">
            <v>Luva simples soldável/rosqueável 50mm x 1.5 pol</v>
          </cell>
          <cell r="C2072" t="str">
            <v>UN</v>
          </cell>
          <cell r="D2072">
            <v>1</v>
          </cell>
          <cell r="E2072">
            <v>14.306100000000001</v>
          </cell>
          <cell r="F2072">
            <v>14.3</v>
          </cell>
        </row>
        <row r="2073">
          <cell r="A2073" t="str">
            <v>001.18.06140</v>
          </cell>
          <cell r="B2073" t="str">
            <v>Luva simples soldável/rosqueável 40mm x 1.1/4 pol</v>
          </cell>
          <cell r="C2073" t="str">
            <v>UN</v>
          </cell>
          <cell r="D2073">
            <v>1</v>
          </cell>
          <cell r="E2073">
            <v>7.2061000000000002</v>
          </cell>
          <cell r="F2073">
            <v>7.2</v>
          </cell>
        </row>
        <row r="2074">
          <cell r="A2074" t="str">
            <v>001.18.06160</v>
          </cell>
          <cell r="B2074" t="str">
            <v>Luva simples soldável/rosqueável 32mm x 1 pol</v>
          </cell>
          <cell r="C2074" t="str">
            <v>UN</v>
          </cell>
          <cell r="D2074">
            <v>1</v>
          </cell>
          <cell r="E2074">
            <v>3.7126999999999999</v>
          </cell>
          <cell r="F2074">
            <v>3.71</v>
          </cell>
        </row>
        <row r="2075">
          <cell r="A2075" t="str">
            <v>001.18.06180</v>
          </cell>
          <cell r="B2075" t="str">
            <v>Luva simples soldável/rosqueável 25mm x 3/4 pol</v>
          </cell>
          <cell r="C2075" t="str">
            <v>UN</v>
          </cell>
          <cell r="D2075">
            <v>1</v>
          </cell>
          <cell r="E2075">
            <v>2.4426999999999999</v>
          </cell>
          <cell r="F2075">
            <v>2.44</v>
          </cell>
        </row>
        <row r="2076">
          <cell r="A2076" t="str">
            <v>001.18.06200</v>
          </cell>
          <cell r="B2076" t="str">
            <v>Luva simples soldável/rosqueável 20mm x 1/2 pol</v>
          </cell>
          <cell r="C2076" t="str">
            <v>UN</v>
          </cell>
          <cell r="D2076">
            <v>1</v>
          </cell>
          <cell r="E2076">
            <v>2.8327</v>
          </cell>
          <cell r="F2076">
            <v>2.83</v>
          </cell>
        </row>
        <row r="2077">
          <cell r="A2077" t="str">
            <v>001.18.06220</v>
          </cell>
          <cell r="B2077" t="str">
            <v>Luva de redução soldável/rosqueável 25mm x 1/2 pol</v>
          </cell>
          <cell r="C2077" t="str">
            <v>UN</v>
          </cell>
          <cell r="D2077">
            <v>1</v>
          </cell>
          <cell r="E2077">
            <v>2.6126999999999998</v>
          </cell>
          <cell r="F2077">
            <v>2.61</v>
          </cell>
        </row>
        <row r="2078">
          <cell r="A2078" t="str">
            <v>001.18.06240</v>
          </cell>
          <cell r="B2078" t="str">
            <v>Tee 90º com rosca na bolsa central soldável/rosqueável 32mm x 32mm x 1 pol</v>
          </cell>
          <cell r="C2078" t="str">
            <v>UN</v>
          </cell>
          <cell r="D2078">
            <v>1</v>
          </cell>
          <cell r="E2078">
            <v>3.8673999999999999</v>
          </cell>
          <cell r="F2078">
            <v>3.86</v>
          </cell>
        </row>
        <row r="2079">
          <cell r="A2079" t="str">
            <v>001.18.06260</v>
          </cell>
          <cell r="B2079" t="str">
            <v>Tee 90º com rosca na bolsa central soldável/rosqueável 25mm x 25mm 3/4 pol</v>
          </cell>
          <cell r="C2079" t="str">
            <v>UN</v>
          </cell>
          <cell r="D2079">
            <v>1</v>
          </cell>
          <cell r="E2079">
            <v>6.3874000000000004</v>
          </cell>
          <cell r="F2079">
            <v>6.38</v>
          </cell>
        </row>
        <row r="2080">
          <cell r="A2080" t="str">
            <v>001.18.06280</v>
          </cell>
          <cell r="B2080" t="str">
            <v>Tee 90º com rosca na bolsa central soldável/rosqueável 20mm x 20mm x 1/2 pol</v>
          </cell>
          <cell r="C2080" t="str">
            <v>UN</v>
          </cell>
          <cell r="D2080">
            <v>1</v>
          </cell>
          <cell r="E2080">
            <v>5.0724</v>
          </cell>
          <cell r="F2080">
            <v>5.07</v>
          </cell>
        </row>
        <row r="2081">
          <cell r="A2081" t="str">
            <v>001.18.06300</v>
          </cell>
          <cell r="B2081" t="str">
            <v>Tee 90º com rosca na bolsa central sodável/rosqueável 32mm x 32mm x 3/4 pol</v>
          </cell>
          <cell r="C2081" t="str">
            <v>UN</v>
          </cell>
          <cell r="D2081">
            <v>1</v>
          </cell>
          <cell r="E2081">
            <v>6.1173999999999999</v>
          </cell>
          <cell r="F2081">
            <v>6.11</v>
          </cell>
        </row>
        <row r="2082">
          <cell r="A2082" t="str">
            <v>001.18.06320</v>
          </cell>
          <cell r="B2082" t="str">
            <v>Tee 90º com rosca na bolsa central soldável/rosqueável 25mm x 25mm x 1/2 pol</v>
          </cell>
          <cell r="C2082" t="str">
            <v>UN</v>
          </cell>
          <cell r="D2082">
            <v>1</v>
          </cell>
          <cell r="E2082">
            <v>3.6374</v>
          </cell>
          <cell r="F2082">
            <v>3.63</v>
          </cell>
        </row>
        <row r="2083">
          <cell r="A2083" t="str">
            <v>001.18.06340</v>
          </cell>
          <cell r="B2083" t="str">
            <v>Joelho 90º soldável com bucha de latão 25mm x 3/4 pol</v>
          </cell>
          <cell r="C2083" t="str">
            <v>UN</v>
          </cell>
          <cell r="D2083">
            <v>1</v>
          </cell>
          <cell r="E2083">
            <v>4.9726999999999997</v>
          </cell>
          <cell r="F2083">
            <v>4.97</v>
          </cell>
        </row>
        <row r="2084">
          <cell r="A2084" t="str">
            <v>001.18.06360</v>
          </cell>
          <cell r="B2084" t="str">
            <v>Joelho 90º soldável com bucha de latão 20mm x 1/2 pol</v>
          </cell>
          <cell r="C2084" t="str">
            <v>UN</v>
          </cell>
          <cell r="D2084">
            <v>1</v>
          </cell>
          <cell r="E2084">
            <v>4.5327000000000002</v>
          </cell>
          <cell r="F2084">
            <v>4.53</v>
          </cell>
        </row>
        <row r="2085">
          <cell r="A2085" t="str">
            <v>001.18.06380</v>
          </cell>
          <cell r="B2085" t="str">
            <v>Joelho de redução 90º soldável com bucha de latão 32mm x 3/4 pol</v>
          </cell>
          <cell r="C2085" t="str">
            <v>UN</v>
          </cell>
          <cell r="D2085">
            <v>1</v>
          </cell>
          <cell r="E2085">
            <v>2.6227</v>
          </cell>
          <cell r="F2085">
            <v>2.62</v>
          </cell>
        </row>
        <row r="2086">
          <cell r="A2086" t="str">
            <v>001.18.06400</v>
          </cell>
          <cell r="B2086" t="str">
            <v>Joelho de redução 90º soldável com bucha de latão 25mm x 1/2 pol</v>
          </cell>
          <cell r="C2086" t="str">
            <v>UN</v>
          </cell>
          <cell r="D2086">
            <v>1</v>
          </cell>
          <cell r="E2086">
            <v>3.5226999999999999</v>
          </cell>
          <cell r="F2086">
            <v>3.52</v>
          </cell>
        </row>
        <row r="2087">
          <cell r="A2087" t="str">
            <v>001.18.06420</v>
          </cell>
          <cell r="B2087" t="str">
            <v>Luva simples soldável com bucha de latão 25mm x 3/4 pol</v>
          </cell>
          <cell r="C2087" t="str">
            <v>UN</v>
          </cell>
          <cell r="D2087">
            <v>1</v>
          </cell>
          <cell r="E2087">
            <v>4.5427</v>
          </cell>
          <cell r="F2087">
            <v>4.54</v>
          </cell>
        </row>
        <row r="2088">
          <cell r="A2088" t="str">
            <v>001.18.06440</v>
          </cell>
          <cell r="B2088" t="str">
            <v>Luva simples soldável com bucha de latão 20mm x 1/2 pol</v>
          </cell>
          <cell r="C2088" t="str">
            <v>UN</v>
          </cell>
          <cell r="D2088">
            <v>1</v>
          </cell>
          <cell r="E2088">
            <v>3.9327000000000001</v>
          </cell>
          <cell r="F2088">
            <v>3.93</v>
          </cell>
        </row>
        <row r="2089">
          <cell r="A2089" t="str">
            <v>001.18.06460</v>
          </cell>
          <cell r="B2089" t="str">
            <v>Luva de redução soldável com bucha de latão 25mm x 1/2 pol</v>
          </cell>
          <cell r="C2089" t="str">
            <v>UN</v>
          </cell>
          <cell r="D2089">
            <v>1</v>
          </cell>
          <cell r="E2089">
            <v>4.1426999999999996</v>
          </cell>
          <cell r="F2089">
            <v>4.1399999999999997</v>
          </cell>
        </row>
        <row r="2090">
          <cell r="A2090" t="str">
            <v>001.18.06480</v>
          </cell>
          <cell r="B2090" t="str">
            <v>Tee 90º com bucha de latão central 25mm x 25mm x 3/4 pol</v>
          </cell>
          <cell r="C2090" t="str">
            <v>UN</v>
          </cell>
          <cell r="D2090">
            <v>1</v>
          </cell>
          <cell r="E2090">
            <v>6.3874000000000004</v>
          </cell>
          <cell r="F2090">
            <v>6.38</v>
          </cell>
        </row>
        <row r="2091">
          <cell r="A2091" t="str">
            <v>001.18.06500</v>
          </cell>
          <cell r="B2091" t="str">
            <v>Tee 90º com bucha de latão central 20mm x 20mm x 1/2 pol</v>
          </cell>
          <cell r="C2091" t="str">
            <v>UN</v>
          </cell>
          <cell r="D2091">
            <v>1</v>
          </cell>
          <cell r="E2091">
            <v>4.4374000000000002</v>
          </cell>
          <cell r="F2091">
            <v>4.43</v>
          </cell>
        </row>
        <row r="2092">
          <cell r="A2092" t="str">
            <v>001.18.06520</v>
          </cell>
          <cell r="B2092" t="str">
            <v>Tee redução 90º com bucha de latão na bolsa central 32mm x 32mm x 3/4 pol</v>
          </cell>
          <cell r="C2092" t="str">
            <v>UN</v>
          </cell>
          <cell r="D2092">
            <v>1</v>
          </cell>
          <cell r="E2092">
            <v>6.1173999999999999</v>
          </cell>
          <cell r="F2092">
            <v>6.11</v>
          </cell>
        </row>
        <row r="2093">
          <cell r="A2093" t="str">
            <v>001.18.06540</v>
          </cell>
          <cell r="B2093" t="str">
            <v>Tee reduçao 90º com bucha de latão na bolsa central 25mm x 25mm 1/2 pol</v>
          </cell>
          <cell r="C2093" t="str">
            <v>UN</v>
          </cell>
          <cell r="D2093">
            <v>1</v>
          </cell>
          <cell r="E2093">
            <v>3.6374</v>
          </cell>
          <cell r="F2093">
            <v>3.63</v>
          </cell>
        </row>
        <row r="2094">
          <cell r="A2094" t="str">
            <v>001.18.06560</v>
          </cell>
          <cell r="B2094" t="str">
            <v>Cotovelo ou joelho de redução de ferro galvanizado 2.5x2 pol</v>
          </cell>
          <cell r="C2094" t="str">
            <v>UN</v>
          </cell>
          <cell r="D2094">
            <v>1</v>
          </cell>
          <cell r="E2094">
            <v>28.044499999999999</v>
          </cell>
          <cell r="F2094">
            <v>28.04</v>
          </cell>
        </row>
        <row r="2095">
          <cell r="A2095" t="str">
            <v>001.18.06580</v>
          </cell>
          <cell r="B2095" t="str">
            <v>Cotovelo ou joelho de redução de ferro galvanizado 2x1.5 pol</v>
          </cell>
          <cell r="C2095" t="str">
            <v>UN</v>
          </cell>
          <cell r="D2095">
            <v>1</v>
          </cell>
          <cell r="E2095">
            <v>15.0829</v>
          </cell>
          <cell r="F2095">
            <v>15.08</v>
          </cell>
        </row>
        <row r="2096">
          <cell r="A2096" t="str">
            <v>001.18.06600</v>
          </cell>
          <cell r="B2096" t="str">
            <v>Cotovelo ou joelho de redução de ferro galvanizado 1.5x1 1/4 pol</v>
          </cell>
          <cell r="C2096" t="str">
            <v>UN</v>
          </cell>
          <cell r="D2096">
            <v>1</v>
          </cell>
          <cell r="E2096">
            <v>10.882899999999999</v>
          </cell>
          <cell r="F2096">
            <v>10.88</v>
          </cell>
        </row>
        <row r="2097">
          <cell r="A2097" t="str">
            <v>001.18.06620</v>
          </cell>
          <cell r="B2097" t="str">
            <v>Cotovelo ou joelho de redução de ferro galvanizado 1.5x1 pol</v>
          </cell>
          <cell r="C2097" t="str">
            <v>UN</v>
          </cell>
          <cell r="D2097">
            <v>1</v>
          </cell>
          <cell r="E2097">
            <v>10.882899999999999</v>
          </cell>
          <cell r="F2097">
            <v>10.88</v>
          </cell>
        </row>
        <row r="2098">
          <cell r="A2098" t="str">
            <v>001.18.06640</v>
          </cell>
          <cell r="B2098" t="str">
            <v>Cotovelo ou joelho de redução de ferro galvanizado 1.5x3/4 pol</v>
          </cell>
          <cell r="C2098" t="str">
            <v>UN</v>
          </cell>
          <cell r="D2098">
            <v>1</v>
          </cell>
          <cell r="E2098">
            <v>10.882899999999999</v>
          </cell>
          <cell r="F2098">
            <v>10.88</v>
          </cell>
        </row>
        <row r="2099">
          <cell r="A2099" t="str">
            <v>001.18.06660</v>
          </cell>
          <cell r="B2099" t="str">
            <v>Cotovelo ou joelho de redução de ferro galvanizado 1 1/4x1 pol</v>
          </cell>
          <cell r="C2099" t="str">
            <v>UN</v>
          </cell>
          <cell r="D2099">
            <v>1</v>
          </cell>
          <cell r="E2099">
            <v>8.8828999999999994</v>
          </cell>
          <cell r="F2099">
            <v>8.8800000000000008</v>
          </cell>
        </row>
        <row r="2100">
          <cell r="A2100" t="str">
            <v>001.18.06680</v>
          </cell>
          <cell r="B2100" t="str">
            <v>Cotovelo ou joelho de redução de ferro galvanizado 1 1/4x3/4 pol</v>
          </cell>
          <cell r="C2100" t="str">
            <v>UN</v>
          </cell>
          <cell r="D2100">
            <v>1</v>
          </cell>
          <cell r="E2100">
            <v>8.8828999999999994</v>
          </cell>
          <cell r="F2100">
            <v>8.8800000000000008</v>
          </cell>
        </row>
        <row r="2101">
          <cell r="A2101" t="str">
            <v>001.18.06700</v>
          </cell>
          <cell r="B2101" t="str">
            <v>Cotovelo ou joelho de redução de ferro galvanizado 1x3/4 pol</v>
          </cell>
          <cell r="C2101" t="str">
            <v>UN</v>
          </cell>
          <cell r="D2101">
            <v>1</v>
          </cell>
          <cell r="E2101">
            <v>5.4474</v>
          </cell>
          <cell r="F2101">
            <v>5.44</v>
          </cell>
        </row>
        <row r="2102">
          <cell r="A2102" t="str">
            <v>001.18.06720</v>
          </cell>
          <cell r="B2102" t="str">
            <v>Cotovelo ou joelho de redução de ferro galvanizado 1x1/2 pol</v>
          </cell>
          <cell r="C2102" t="str">
            <v>UN</v>
          </cell>
          <cell r="D2102">
            <v>1</v>
          </cell>
          <cell r="E2102">
            <v>5.4474</v>
          </cell>
          <cell r="F2102">
            <v>5.44</v>
          </cell>
        </row>
        <row r="2103">
          <cell r="A2103" t="str">
            <v>001.18.06740</v>
          </cell>
          <cell r="B2103" t="str">
            <v>Cotovelo ou joelho de redução de ferro galvanizado 3/4x1/2 pol</v>
          </cell>
          <cell r="C2103" t="str">
            <v>UN</v>
          </cell>
          <cell r="D2103">
            <v>1</v>
          </cell>
          <cell r="E2103">
            <v>4.0974000000000004</v>
          </cell>
          <cell r="F2103">
            <v>4.09</v>
          </cell>
        </row>
        <row r="2104">
          <cell r="A2104" t="str">
            <v>001.18.06760</v>
          </cell>
          <cell r="B2104" t="str">
            <v>Bucha de redução de ferro galvanizado 4x3 pol</v>
          </cell>
          <cell r="C2104" t="str">
            <v>UN</v>
          </cell>
          <cell r="D2104">
            <v>1</v>
          </cell>
          <cell r="E2104">
            <v>19.618400000000001</v>
          </cell>
          <cell r="F2104">
            <v>19.61</v>
          </cell>
        </row>
        <row r="2105">
          <cell r="A2105" t="str">
            <v>001.18.06780</v>
          </cell>
          <cell r="B2105" t="str">
            <v>Bucha de redução de ferro galvanizado 4x2.5 pol</v>
          </cell>
          <cell r="C2105" t="str">
            <v>UN</v>
          </cell>
          <cell r="D2105">
            <v>1</v>
          </cell>
          <cell r="E2105">
            <v>22.788399999999999</v>
          </cell>
          <cell r="F2105">
            <v>22.78</v>
          </cell>
        </row>
        <row r="2106">
          <cell r="A2106" t="str">
            <v>001.18.06800</v>
          </cell>
          <cell r="B2106" t="str">
            <v>Bucha de redução de ferro galvanizado 4x2 pol</v>
          </cell>
          <cell r="C2106" t="str">
            <v>UN</v>
          </cell>
          <cell r="D2106">
            <v>1</v>
          </cell>
          <cell r="E2106">
            <v>22.788399999999999</v>
          </cell>
          <cell r="F2106">
            <v>22.78</v>
          </cell>
        </row>
        <row r="2107">
          <cell r="A2107" t="str">
            <v>001.18.06820</v>
          </cell>
          <cell r="B2107" t="str">
            <v>Bucha de redução de ferro galvanizado 3x2 1/2 pol</v>
          </cell>
          <cell r="C2107" t="str">
            <v>UN</v>
          </cell>
          <cell r="D2107">
            <v>1</v>
          </cell>
          <cell r="E2107">
            <v>15.294499999999999</v>
          </cell>
          <cell r="F2107">
            <v>15.29</v>
          </cell>
        </row>
        <row r="2108">
          <cell r="A2108" t="str">
            <v>001.18.06840</v>
          </cell>
          <cell r="B2108" t="str">
            <v>Bucha de redução de ferro galvanizado 3x2 pol</v>
          </cell>
          <cell r="C2108" t="str">
            <v>UN</v>
          </cell>
          <cell r="D2108">
            <v>1</v>
          </cell>
          <cell r="E2108">
            <v>13.9945</v>
          </cell>
          <cell r="F2108">
            <v>13.99</v>
          </cell>
        </row>
        <row r="2109">
          <cell r="A2109" t="str">
            <v>001.18.06860</v>
          </cell>
          <cell r="B2109" t="str">
            <v>Bucha de redução de ferro galvanizado 3x1 1/2 pol</v>
          </cell>
          <cell r="C2109" t="str">
            <v>UN</v>
          </cell>
          <cell r="D2109">
            <v>1</v>
          </cell>
          <cell r="E2109">
            <v>13.9945</v>
          </cell>
          <cell r="F2109">
            <v>13.99</v>
          </cell>
        </row>
        <row r="2110">
          <cell r="A2110" t="str">
            <v>001.18.06880</v>
          </cell>
          <cell r="B2110" t="str">
            <v>Bucha de redução de ferro galvanizado 2 1/2x2 pol</v>
          </cell>
          <cell r="C2110" t="str">
            <v>UN</v>
          </cell>
          <cell r="D2110">
            <v>1</v>
          </cell>
          <cell r="E2110">
            <v>13.5945</v>
          </cell>
          <cell r="F2110">
            <v>13.59</v>
          </cell>
        </row>
        <row r="2111">
          <cell r="A2111" t="str">
            <v>001.18.06900</v>
          </cell>
          <cell r="B2111" t="str">
            <v>Bucha de redução de ferro galvanizado 2 1/2x1.5 pol</v>
          </cell>
          <cell r="C2111" t="str">
            <v>UN</v>
          </cell>
          <cell r="D2111">
            <v>1</v>
          </cell>
          <cell r="E2111">
            <v>12.5945</v>
          </cell>
          <cell r="F2111">
            <v>12.59</v>
          </cell>
        </row>
        <row r="2112">
          <cell r="A2112" t="str">
            <v>001.18.06920</v>
          </cell>
          <cell r="B2112" t="str">
            <v>Bucha de redução de ferro galvanizado 2 1/2x1 1/4 pol</v>
          </cell>
          <cell r="C2112" t="str">
            <v>UN</v>
          </cell>
          <cell r="D2112">
            <v>1</v>
          </cell>
          <cell r="E2112">
            <v>12.5945</v>
          </cell>
          <cell r="F2112">
            <v>12.59</v>
          </cell>
        </row>
        <row r="2113">
          <cell r="A2113" t="str">
            <v>001.18.06940</v>
          </cell>
          <cell r="B2113" t="str">
            <v>Bucha de redução de ferro galvanizado 2x1.5 pol</v>
          </cell>
          <cell r="C2113" t="str">
            <v>UN</v>
          </cell>
          <cell r="D2113">
            <v>1</v>
          </cell>
          <cell r="E2113">
            <v>9.0829000000000004</v>
          </cell>
          <cell r="F2113">
            <v>9.08</v>
          </cell>
        </row>
        <row r="2114">
          <cell r="A2114" t="str">
            <v>001.18.06960</v>
          </cell>
          <cell r="B2114" t="str">
            <v>Bucha de redução de ferro galvanizado 2x1 1/4 pol</v>
          </cell>
          <cell r="C2114" t="str">
            <v>UN</v>
          </cell>
          <cell r="D2114">
            <v>1</v>
          </cell>
          <cell r="E2114">
            <v>9.0829000000000004</v>
          </cell>
          <cell r="F2114">
            <v>9.08</v>
          </cell>
        </row>
        <row r="2115">
          <cell r="A2115" t="str">
            <v>001.18.06980</v>
          </cell>
          <cell r="B2115" t="str">
            <v>Bucha de redução de ferro galvanizado 2x1 pol</v>
          </cell>
          <cell r="C2115" t="str">
            <v>UN</v>
          </cell>
          <cell r="D2115">
            <v>1</v>
          </cell>
          <cell r="E2115">
            <v>9.3828999999999994</v>
          </cell>
          <cell r="F2115">
            <v>9.3800000000000008</v>
          </cell>
        </row>
        <row r="2116">
          <cell r="A2116" t="str">
            <v>001.18.07000</v>
          </cell>
          <cell r="B2116" t="str">
            <v>Bucha de redução de ferro galvanizado 2x3/4 pol</v>
          </cell>
          <cell r="C2116" t="str">
            <v>UN</v>
          </cell>
          <cell r="D2116">
            <v>1</v>
          </cell>
          <cell r="E2116">
            <v>9.3828999999999994</v>
          </cell>
          <cell r="F2116">
            <v>9.3800000000000008</v>
          </cell>
        </row>
        <row r="2117">
          <cell r="A2117" t="str">
            <v>001.18.07020</v>
          </cell>
          <cell r="B2117" t="str">
            <v>Bucha de redução de ferro galvanizado 1 1/2x1 1/4 pol</v>
          </cell>
          <cell r="C2117" t="str">
            <v>UN</v>
          </cell>
          <cell r="D2117">
            <v>1</v>
          </cell>
          <cell r="E2117">
            <v>8.4829000000000008</v>
          </cell>
          <cell r="F2117">
            <v>8.48</v>
          </cell>
        </row>
        <row r="2118">
          <cell r="A2118" t="str">
            <v>001.18.07040</v>
          </cell>
          <cell r="B2118" t="str">
            <v>Bucha de redução de ferro galvanizado 1 1/2x1 pol</v>
          </cell>
          <cell r="C2118" t="str">
            <v>UN</v>
          </cell>
          <cell r="D2118">
            <v>1</v>
          </cell>
          <cell r="E2118">
            <v>8.2828999999999997</v>
          </cell>
          <cell r="F2118">
            <v>8.2799999999999994</v>
          </cell>
        </row>
        <row r="2119">
          <cell r="A2119" t="str">
            <v>001.18.07060</v>
          </cell>
          <cell r="B2119" t="str">
            <v>Bucha de redução de ferro galvanizado 1 1/2x3/4 pol</v>
          </cell>
          <cell r="C2119" t="str">
            <v>UN</v>
          </cell>
          <cell r="D2119">
            <v>1</v>
          </cell>
          <cell r="E2119">
            <v>8.0829000000000004</v>
          </cell>
          <cell r="F2119">
            <v>8.08</v>
          </cell>
        </row>
        <row r="2120">
          <cell r="A2120" t="str">
            <v>001.18.07080</v>
          </cell>
          <cell r="B2120" t="str">
            <v>Bucha de redução de ferro galvanizado1 1/4x1 pol</v>
          </cell>
          <cell r="C2120" t="str">
            <v>UN</v>
          </cell>
          <cell r="D2120">
            <v>1</v>
          </cell>
          <cell r="E2120">
            <v>7.3829000000000002</v>
          </cell>
          <cell r="F2120">
            <v>7.38</v>
          </cell>
        </row>
        <row r="2121">
          <cell r="A2121" t="str">
            <v>001.18.07100</v>
          </cell>
          <cell r="B2121" t="str">
            <v>Bucha de redução de ferro galvanizado 1 1/4x3/4 pol</v>
          </cell>
          <cell r="C2121" t="str">
            <v>UN</v>
          </cell>
          <cell r="D2121">
            <v>1</v>
          </cell>
          <cell r="E2121">
            <v>6.7328999999999999</v>
          </cell>
          <cell r="F2121">
            <v>6.73</v>
          </cell>
        </row>
        <row r="2122">
          <cell r="A2122" t="str">
            <v>001.18.07120</v>
          </cell>
          <cell r="B2122" t="str">
            <v>Bucha de redução de ferro galvanizado 1 1/4x1/2 pol</v>
          </cell>
          <cell r="C2122" t="str">
            <v>UN</v>
          </cell>
          <cell r="D2122">
            <v>1</v>
          </cell>
          <cell r="E2122">
            <v>7.1829000000000001</v>
          </cell>
          <cell r="F2122">
            <v>7.18</v>
          </cell>
        </row>
        <row r="2123">
          <cell r="A2123" t="str">
            <v>001.18.07140</v>
          </cell>
          <cell r="B2123" t="str">
            <v>Bucha de redução de ferro galvanizado 1x3/4 pol</v>
          </cell>
          <cell r="C2123" t="str">
            <v>UN</v>
          </cell>
          <cell r="D2123">
            <v>1</v>
          </cell>
          <cell r="E2123">
            <v>4.1474000000000002</v>
          </cell>
          <cell r="F2123">
            <v>4.1399999999999997</v>
          </cell>
        </row>
        <row r="2124">
          <cell r="A2124" t="str">
            <v>001.18.07160</v>
          </cell>
          <cell r="B2124" t="str">
            <v>Bucha de redução de ferro galvanizado 1x1/2 pol</v>
          </cell>
          <cell r="C2124" t="str">
            <v>UN</v>
          </cell>
          <cell r="D2124">
            <v>1</v>
          </cell>
          <cell r="E2124">
            <v>4.4973999999999998</v>
          </cell>
          <cell r="F2124">
            <v>4.49</v>
          </cell>
        </row>
        <row r="2125">
          <cell r="A2125" t="str">
            <v>001.18.07180</v>
          </cell>
          <cell r="B2125" t="str">
            <v>Bucha de redução de ferro galvanizado 3/4x1/2 pol</v>
          </cell>
          <cell r="C2125" t="str">
            <v>UN</v>
          </cell>
          <cell r="D2125">
            <v>1</v>
          </cell>
          <cell r="E2125">
            <v>3.4973999999999998</v>
          </cell>
          <cell r="F2125">
            <v>3.49</v>
          </cell>
        </row>
        <row r="2126">
          <cell r="A2126" t="str">
            <v>001.18.07200</v>
          </cell>
          <cell r="B2126" t="str">
            <v>Luva de redução de ferro galvanizado 4x3 pol</v>
          </cell>
          <cell r="C2126" t="str">
            <v>UN</v>
          </cell>
          <cell r="D2126">
            <v>1</v>
          </cell>
          <cell r="E2126">
            <v>33.0884</v>
          </cell>
          <cell r="F2126">
            <v>33.08</v>
          </cell>
        </row>
        <row r="2127">
          <cell r="A2127" t="str">
            <v>001.18.07220</v>
          </cell>
          <cell r="B2127" t="str">
            <v>Luva de redução de ferro galvanizado 4x2.5 pol</v>
          </cell>
          <cell r="C2127" t="str">
            <v>UN</v>
          </cell>
          <cell r="D2127">
            <v>1</v>
          </cell>
          <cell r="E2127">
            <v>24.808399999999999</v>
          </cell>
          <cell r="F2127">
            <v>24.8</v>
          </cell>
        </row>
        <row r="2128">
          <cell r="A2128" t="str">
            <v>001.18.07240</v>
          </cell>
          <cell r="B2128" t="str">
            <v>Luva de redução de ferro galvanizado 4x2 pol</v>
          </cell>
          <cell r="C2128" t="str">
            <v>UN</v>
          </cell>
          <cell r="D2128">
            <v>1</v>
          </cell>
          <cell r="E2128">
            <v>33.0884</v>
          </cell>
          <cell r="F2128">
            <v>33.08</v>
          </cell>
        </row>
        <row r="2129">
          <cell r="A2129" t="str">
            <v>001.18.07260</v>
          </cell>
          <cell r="B2129" t="str">
            <v>Luva de reduçao de ferro galvanizado 3x2 1/2 pol</v>
          </cell>
          <cell r="C2129" t="str">
            <v>UN</v>
          </cell>
          <cell r="D2129">
            <v>1</v>
          </cell>
          <cell r="E2129">
            <v>23.294499999999999</v>
          </cell>
          <cell r="F2129">
            <v>23.29</v>
          </cell>
        </row>
        <row r="2130">
          <cell r="A2130" t="str">
            <v>001.18.07280</v>
          </cell>
          <cell r="B2130" t="str">
            <v>Luva de redução de ferro galvanizado 3x2 pol</v>
          </cell>
          <cell r="C2130" t="str">
            <v>UN</v>
          </cell>
          <cell r="D2130">
            <v>1</v>
          </cell>
          <cell r="E2130">
            <v>23.294499999999999</v>
          </cell>
          <cell r="F2130">
            <v>23.29</v>
          </cell>
        </row>
        <row r="2131">
          <cell r="A2131" t="str">
            <v>001.18.07300</v>
          </cell>
          <cell r="B2131" t="str">
            <v>Luva de redução de ferro galvanizado 3x1 1/2 pol</v>
          </cell>
          <cell r="C2131" t="str">
            <v>UN</v>
          </cell>
          <cell r="D2131">
            <v>1</v>
          </cell>
          <cell r="E2131">
            <v>23.294499999999999</v>
          </cell>
          <cell r="F2131">
            <v>23.29</v>
          </cell>
        </row>
        <row r="2132">
          <cell r="A2132" t="str">
            <v>001.18.07320</v>
          </cell>
          <cell r="B2132" t="str">
            <v>Luva de redução de ferro galvanizado 2 1/2x2 pol</v>
          </cell>
          <cell r="C2132" t="str">
            <v>UN</v>
          </cell>
          <cell r="D2132">
            <v>1</v>
          </cell>
          <cell r="E2132">
            <v>13.394500000000001</v>
          </cell>
          <cell r="F2132">
            <v>13.39</v>
          </cell>
        </row>
        <row r="2133">
          <cell r="A2133" t="str">
            <v>001.18.07340</v>
          </cell>
          <cell r="B2133" t="str">
            <v>Luva de redução de ferro galvanizado 2 1/2x1 1/2 pol</v>
          </cell>
          <cell r="C2133" t="str">
            <v>UN</v>
          </cell>
          <cell r="D2133">
            <v>1</v>
          </cell>
          <cell r="E2133">
            <v>13.394500000000001</v>
          </cell>
          <cell r="F2133">
            <v>13.39</v>
          </cell>
        </row>
        <row r="2134">
          <cell r="A2134" t="str">
            <v>001.18.07360</v>
          </cell>
          <cell r="B2134" t="str">
            <v>Luva de reduçao de ferro galvanizado 2.5x1 1/4 pol</v>
          </cell>
          <cell r="C2134" t="str">
            <v>UN</v>
          </cell>
          <cell r="D2134">
            <v>1</v>
          </cell>
          <cell r="E2134">
            <v>13.394500000000001</v>
          </cell>
          <cell r="F2134">
            <v>13.39</v>
          </cell>
        </row>
        <row r="2135">
          <cell r="A2135" t="str">
            <v>001.18.07380</v>
          </cell>
          <cell r="B2135" t="str">
            <v>Luva de redução de ferro galvanizado 2x1 1/2 pol</v>
          </cell>
          <cell r="C2135" t="str">
            <v>UN</v>
          </cell>
          <cell r="D2135">
            <v>1</v>
          </cell>
          <cell r="E2135">
            <v>12.882899999999999</v>
          </cell>
          <cell r="F2135">
            <v>12.88</v>
          </cell>
        </row>
        <row r="2136">
          <cell r="A2136" t="str">
            <v>001.18.07400</v>
          </cell>
          <cell r="B2136" t="str">
            <v>Luva de redução de ferro galvanizado 2x1 1/4 pol</v>
          </cell>
          <cell r="C2136" t="str">
            <v>UN</v>
          </cell>
          <cell r="D2136">
            <v>1</v>
          </cell>
          <cell r="E2136">
            <v>12.882899999999999</v>
          </cell>
          <cell r="F2136">
            <v>12.88</v>
          </cell>
        </row>
        <row r="2137">
          <cell r="A2137" t="str">
            <v>001.18.07420</v>
          </cell>
          <cell r="B2137" t="str">
            <v>Luva de redução de ferro galvanizado 2x1 pol</v>
          </cell>
          <cell r="C2137" t="str">
            <v>UN</v>
          </cell>
          <cell r="D2137">
            <v>1</v>
          </cell>
          <cell r="E2137">
            <v>12.882899999999999</v>
          </cell>
          <cell r="F2137">
            <v>12.88</v>
          </cell>
        </row>
        <row r="2138">
          <cell r="A2138" t="str">
            <v>001.18.07440</v>
          </cell>
          <cell r="B2138" t="str">
            <v>Luva de redução de ferro galvanizado 1 1/2x1 pol</v>
          </cell>
          <cell r="C2138" t="str">
            <v>UN</v>
          </cell>
          <cell r="D2138">
            <v>1</v>
          </cell>
          <cell r="E2138">
            <v>9.0829000000000004</v>
          </cell>
          <cell r="F2138">
            <v>9.08</v>
          </cell>
        </row>
        <row r="2139">
          <cell r="A2139" t="str">
            <v>001.18.07460</v>
          </cell>
          <cell r="B2139" t="str">
            <v>Luva de redução de ferro galvanizado 1 1/2x3/4 pol</v>
          </cell>
          <cell r="C2139" t="str">
            <v>UN</v>
          </cell>
          <cell r="D2139">
            <v>1</v>
          </cell>
          <cell r="E2139">
            <v>8.2828999999999997</v>
          </cell>
          <cell r="F2139">
            <v>8.2799999999999994</v>
          </cell>
        </row>
        <row r="2140">
          <cell r="A2140" t="str">
            <v>001.18.07480</v>
          </cell>
          <cell r="B2140" t="str">
            <v>Luva de redução de ferro galvanizado 1 1/4x1 pol</v>
          </cell>
          <cell r="C2140" t="str">
            <v>UN</v>
          </cell>
          <cell r="D2140">
            <v>1</v>
          </cell>
          <cell r="E2140">
            <v>8.2828999999999997</v>
          </cell>
          <cell r="F2140">
            <v>8.2799999999999994</v>
          </cell>
        </row>
        <row r="2141">
          <cell r="A2141" t="str">
            <v>001.18.07500</v>
          </cell>
          <cell r="B2141" t="str">
            <v>Luva de redução de ferro galvanizado 1 1/4x3/4 pol</v>
          </cell>
          <cell r="C2141" t="str">
            <v>UN</v>
          </cell>
          <cell r="D2141">
            <v>1</v>
          </cell>
          <cell r="E2141">
            <v>8.2828999999999997</v>
          </cell>
          <cell r="F2141">
            <v>8.2799999999999994</v>
          </cell>
        </row>
        <row r="2142">
          <cell r="A2142" t="str">
            <v>001.18.07520</v>
          </cell>
          <cell r="B2142" t="str">
            <v>Luva de redução de ferro galvanizado 1 1/4x1/2 pol</v>
          </cell>
          <cell r="C2142" t="str">
            <v>UN</v>
          </cell>
          <cell r="D2142">
            <v>1</v>
          </cell>
          <cell r="E2142">
            <v>8.2828999999999997</v>
          </cell>
          <cell r="F2142">
            <v>8.2799999999999994</v>
          </cell>
        </row>
        <row r="2143">
          <cell r="A2143" t="str">
            <v>001.18.07540</v>
          </cell>
          <cell r="B2143" t="str">
            <v>Luva de redução de ferro galvanizado 1x3/4 pol</v>
          </cell>
          <cell r="C2143" t="str">
            <v>UN</v>
          </cell>
          <cell r="D2143">
            <v>1</v>
          </cell>
          <cell r="E2143">
            <v>5.3474000000000004</v>
          </cell>
          <cell r="F2143">
            <v>5.34</v>
          </cell>
        </row>
        <row r="2144">
          <cell r="A2144" t="str">
            <v>001.18.07560</v>
          </cell>
          <cell r="B2144" t="str">
            <v>Luva de redução de ferro galvanizado 1x1/2 pol</v>
          </cell>
          <cell r="C2144" t="str">
            <v>UN</v>
          </cell>
          <cell r="D2144">
            <v>1</v>
          </cell>
          <cell r="E2144">
            <v>4.9474</v>
          </cell>
          <cell r="F2144">
            <v>4.9400000000000004</v>
          </cell>
        </row>
        <row r="2145">
          <cell r="A2145" t="str">
            <v>001.18.07580</v>
          </cell>
          <cell r="B2145" t="str">
            <v>Luva de redução de ferro galvanizado 3/4x1/2 pol</v>
          </cell>
          <cell r="C2145" t="str">
            <v>UN</v>
          </cell>
          <cell r="D2145">
            <v>1</v>
          </cell>
          <cell r="E2145">
            <v>4.1474000000000002</v>
          </cell>
          <cell r="F2145">
            <v>4.1399999999999997</v>
          </cell>
        </row>
        <row r="2146">
          <cell r="A2146" t="str">
            <v>001.18.07600</v>
          </cell>
          <cell r="B2146" t="str">
            <v>Cotovelo ou joelho de ferro galvanizado 4 pol</v>
          </cell>
          <cell r="C2146" t="str">
            <v>UN</v>
          </cell>
          <cell r="D2146">
            <v>1</v>
          </cell>
          <cell r="E2146">
            <v>74.938400000000001</v>
          </cell>
          <cell r="F2146">
            <v>74.930000000000007</v>
          </cell>
        </row>
        <row r="2147">
          <cell r="A2147" t="str">
            <v>001.18.07620</v>
          </cell>
          <cell r="B2147" t="str">
            <v>Cotovelo ou joelho de ferro galvanizado 3 pol</v>
          </cell>
          <cell r="C2147" t="str">
            <v>UN</v>
          </cell>
          <cell r="D2147">
            <v>1</v>
          </cell>
          <cell r="E2147">
            <v>22.714500000000001</v>
          </cell>
          <cell r="F2147">
            <v>22.71</v>
          </cell>
        </row>
        <row r="2148">
          <cell r="A2148" t="str">
            <v>001.18.07640</v>
          </cell>
          <cell r="B2148" t="str">
            <v>Cotovelo ou joelho de ferro galvanizado 2 1/2 pol</v>
          </cell>
          <cell r="C2148" t="str">
            <v>UN</v>
          </cell>
          <cell r="D2148">
            <v>1</v>
          </cell>
          <cell r="E2148">
            <v>31.044499999999999</v>
          </cell>
          <cell r="F2148">
            <v>31.04</v>
          </cell>
        </row>
        <row r="2149">
          <cell r="A2149" t="str">
            <v>001.18.07660</v>
          </cell>
          <cell r="B2149" t="str">
            <v>Cotovelo ou joelho de ferro galvanizado 2 pol</v>
          </cell>
          <cell r="C2149" t="str">
            <v>UN</v>
          </cell>
          <cell r="D2149">
            <v>1</v>
          </cell>
          <cell r="E2149">
            <v>15.0829</v>
          </cell>
          <cell r="F2149">
            <v>15.08</v>
          </cell>
        </row>
        <row r="2150">
          <cell r="A2150" t="str">
            <v>001.18.07680</v>
          </cell>
          <cell r="B2150" t="str">
            <v>Cotovelo ou joelho de ferro galvanizado 1 1/2 pol</v>
          </cell>
          <cell r="C2150" t="str">
            <v>UN</v>
          </cell>
          <cell r="D2150">
            <v>1</v>
          </cell>
          <cell r="E2150">
            <v>10.882899999999999</v>
          </cell>
          <cell r="F2150">
            <v>10.88</v>
          </cell>
        </row>
        <row r="2151">
          <cell r="A2151" t="str">
            <v>001.18.07700</v>
          </cell>
          <cell r="B2151" t="str">
            <v>Cotovelo ou joelho de ferro galvanizado 1 1/4 pol</v>
          </cell>
          <cell r="C2151" t="str">
            <v>UN</v>
          </cell>
          <cell r="D2151">
            <v>1</v>
          </cell>
          <cell r="E2151">
            <v>8.8828999999999994</v>
          </cell>
          <cell r="F2151">
            <v>8.8800000000000008</v>
          </cell>
        </row>
        <row r="2152">
          <cell r="A2152" t="str">
            <v>001.18.07720</v>
          </cell>
          <cell r="B2152" t="str">
            <v>Cotovelo ou joelho de ferro galvanizado 1 pol</v>
          </cell>
          <cell r="C2152" t="str">
            <v>UN</v>
          </cell>
          <cell r="D2152">
            <v>1</v>
          </cell>
          <cell r="E2152">
            <v>5.4474</v>
          </cell>
          <cell r="F2152">
            <v>5.44</v>
          </cell>
        </row>
        <row r="2153">
          <cell r="A2153" t="str">
            <v>001.18.07740</v>
          </cell>
          <cell r="B2153" t="str">
            <v>Cotovelo ou joelho de ferro galvanizado 3/4 pol</v>
          </cell>
          <cell r="C2153" t="str">
            <v>UN</v>
          </cell>
          <cell r="D2153">
            <v>1</v>
          </cell>
          <cell r="E2153">
            <v>3.9474</v>
          </cell>
          <cell r="F2153">
            <v>3.94</v>
          </cell>
        </row>
        <row r="2154">
          <cell r="A2154" t="str">
            <v>001.18.07760</v>
          </cell>
          <cell r="B2154" t="str">
            <v>Cotovelo ou joelho de ferro galvanizado 1/2 pol</v>
          </cell>
          <cell r="C2154" t="str">
            <v>UN</v>
          </cell>
          <cell r="D2154">
            <v>1</v>
          </cell>
          <cell r="E2154">
            <v>9.6892999999999994</v>
          </cell>
          <cell r="F2154">
            <v>9.68</v>
          </cell>
        </row>
        <row r="2155">
          <cell r="A2155" t="str">
            <v>001.18.07780</v>
          </cell>
          <cell r="B2155" t="str">
            <v>Tee ferro galvanizado 6 pol</v>
          </cell>
          <cell r="C2155" t="str">
            <v>UN</v>
          </cell>
          <cell r="D2155">
            <v>1</v>
          </cell>
          <cell r="E2155">
            <v>43.689300000000003</v>
          </cell>
          <cell r="F2155">
            <v>43.68</v>
          </cell>
        </row>
        <row r="2156">
          <cell r="A2156" t="str">
            <v>001.18.07800</v>
          </cell>
          <cell r="B2156" t="str">
            <v>Tee ferro galvanizado 4 pol</v>
          </cell>
          <cell r="C2156" t="str">
            <v>UN</v>
          </cell>
          <cell r="D2156">
            <v>1</v>
          </cell>
          <cell r="E2156">
            <v>56.042099999999998</v>
          </cell>
          <cell r="F2156">
            <v>56.04</v>
          </cell>
        </row>
        <row r="2157">
          <cell r="A2157" t="str">
            <v>001.18.07820</v>
          </cell>
          <cell r="B2157" t="str">
            <v>Tee ferro galvanizado 3 pol</v>
          </cell>
          <cell r="C2157" t="str">
            <v>UN</v>
          </cell>
          <cell r="D2157">
            <v>1</v>
          </cell>
          <cell r="E2157">
            <v>40.106400000000001</v>
          </cell>
          <cell r="F2157">
            <v>40.1</v>
          </cell>
        </row>
        <row r="2158">
          <cell r="A2158" t="str">
            <v>001.18.07840</v>
          </cell>
          <cell r="B2158" t="str">
            <v>Tee ferro galvanizado 2 1/2 pol</v>
          </cell>
          <cell r="C2158" t="str">
            <v>UN</v>
          </cell>
          <cell r="D2158">
            <v>1</v>
          </cell>
          <cell r="E2158">
            <v>31.106400000000001</v>
          </cell>
          <cell r="F2158">
            <v>31.1</v>
          </cell>
        </row>
        <row r="2159">
          <cell r="A2159" t="str">
            <v>001.18.07860</v>
          </cell>
          <cell r="B2159" t="str">
            <v>Tee ferro galvanizado 2 pol</v>
          </cell>
          <cell r="C2159" t="str">
            <v>UN</v>
          </cell>
          <cell r="D2159">
            <v>1</v>
          </cell>
          <cell r="E2159">
            <v>18.394500000000001</v>
          </cell>
          <cell r="F2159">
            <v>18.39</v>
          </cell>
        </row>
        <row r="2160">
          <cell r="A2160" t="str">
            <v>001.18.07880</v>
          </cell>
          <cell r="B2160" t="str">
            <v>Tee ferro galvanizado 1 1/2 pol</v>
          </cell>
          <cell r="C2160" t="str">
            <v>UN</v>
          </cell>
          <cell r="D2160">
            <v>1</v>
          </cell>
          <cell r="E2160">
            <v>12.644500000000001</v>
          </cell>
          <cell r="F2160">
            <v>12.64</v>
          </cell>
        </row>
        <row r="2161">
          <cell r="A2161" t="str">
            <v>001.18.07900</v>
          </cell>
          <cell r="B2161" t="str">
            <v>Tee ferro galvanizado 1 1/4 pol</v>
          </cell>
          <cell r="C2161" t="str">
            <v>UN</v>
          </cell>
          <cell r="D2161">
            <v>1</v>
          </cell>
          <cell r="E2161">
            <v>11.4945</v>
          </cell>
          <cell r="F2161">
            <v>11.49</v>
          </cell>
        </row>
        <row r="2162">
          <cell r="A2162" t="str">
            <v>001.18.07920</v>
          </cell>
          <cell r="B2162" t="str">
            <v>Tee ferro galvanizado 1 pol</v>
          </cell>
          <cell r="C2162" t="str">
            <v>UN</v>
          </cell>
          <cell r="D2162">
            <v>1</v>
          </cell>
          <cell r="E2162">
            <v>7.3091999999999997</v>
          </cell>
          <cell r="F2162">
            <v>7.3</v>
          </cell>
        </row>
        <row r="2163">
          <cell r="A2163" t="str">
            <v>001.18.07940</v>
          </cell>
          <cell r="B2163" t="str">
            <v>Tee ferro galvanizado 3/4 pol</v>
          </cell>
          <cell r="C2163" t="str">
            <v>UN</v>
          </cell>
          <cell r="D2163">
            <v>1</v>
          </cell>
          <cell r="E2163">
            <v>5.2591999999999999</v>
          </cell>
          <cell r="F2163">
            <v>5.25</v>
          </cell>
        </row>
        <row r="2164">
          <cell r="A2164" t="str">
            <v>001.18.07960</v>
          </cell>
          <cell r="B2164" t="str">
            <v>Tee ferro galvanizado 1/2 pol</v>
          </cell>
          <cell r="C2164" t="str">
            <v>UN</v>
          </cell>
          <cell r="D2164">
            <v>1</v>
          </cell>
          <cell r="E2164">
            <v>3.8992</v>
          </cell>
          <cell r="F2164">
            <v>3.89</v>
          </cell>
        </row>
        <row r="2165">
          <cell r="A2165" t="str">
            <v>001.18.07980</v>
          </cell>
          <cell r="B2165" t="str">
            <v>Tee de redução ferro galvanizado 4x3 pol</v>
          </cell>
          <cell r="C2165" t="str">
            <v>UN</v>
          </cell>
          <cell r="D2165">
            <v>1</v>
          </cell>
          <cell r="E2165">
            <v>91.642099999999999</v>
          </cell>
          <cell r="F2165">
            <v>91.64</v>
          </cell>
        </row>
        <row r="2166">
          <cell r="A2166" t="str">
            <v>001.18.08000</v>
          </cell>
          <cell r="B2166" t="str">
            <v>Tee de redução ferro galvanizado 4x2 pol</v>
          </cell>
          <cell r="C2166" t="str">
            <v>UN</v>
          </cell>
          <cell r="D2166">
            <v>1</v>
          </cell>
          <cell r="E2166">
            <v>91.642099999999999</v>
          </cell>
          <cell r="F2166">
            <v>91.64</v>
          </cell>
        </row>
        <row r="2167">
          <cell r="A2167" t="str">
            <v>001.18.08020</v>
          </cell>
          <cell r="B2167" t="str">
            <v>Tee de redução ferro galvanizado 3x2.5 pol</v>
          </cell>
          <cell r="C2167" t="str">
            <v>UN</v>
          </cell>
          <cell r="D2167">
            <v>1</v>
          </cell>
          <cell r="E2167">
            <v>49.606400000000001</v>
          </cell>
          <cell r="F2167">
            <v>49.6</v>
          </cell>
        </row>
        <row r="2168">
          <cell r="A2168" t="str">
            <v>001.18.08040</v>
          </cell>
          <cell r="B2168" t="str">
            <v>Tee de redução ferro galvanizado 3x2 pol</v>
          </cell>
          <cell r="C2168" t="str">
            <v>UN</v>
          </cell>
          <cell r="D2168">
            <v>1</v>
          </cell>
          <cell r="E2168">
            <v>32.006399999999999</v>
          </cell>
          <cell r="F2168">
            <v>32</v>
          </cell>
        </row>
        <row r="2169">
          <cell r="A2169" t="str">
            <v>001.18.08060</v>
          </cell>
          <cell r="B2169" t="str">
            <v>Tee de redução ferro galvanizado 3x1.5 pol</v>
          </cell>
          <cell r="C2169" t="str">
            <v>UN</v>
          </cell>
          <cell r="D2169">
            <v>1</v>
          </cell>
          <cell r="E2169">
            <v>32.006399999999999</v>
          </cell>
          <cell r="F2169">
            <v>32</v>
          </cell>
        </row>
        <row r="2170">
          <cell r="A2170" t="str">
            <v>001.18.08080</v>
          </cell>
          <cell r="B2170" t="str">
            <v>Tee de redução ferro galvanizado 2.5x2 pol</v>
          </cell>
          <cell r="C2170" t="str">
            <v>UN</v>
          </cell>
          <cell r="D2170">
            <v>1</v>
          </cell>
          <cell r="E2170">
            <v>39.046399999999998</v>
          </cell>
          <cell r="F2170">
            <v>39.04</v>
          </cell>
        </row>
        <row r="2171">
          <cell r="A2171" t="str">
            <v>001.18.08100</v>
          </cell>
          <cell r="B2171" t="str">
            <v>Tee de redução ferro galvanizado 2.5x1.5 pol</v>
          </cell>
          <cell r="C2171" t="str">
            <v>UN</v>
          </cell>
          <cell r="D2171">
            <v>1</v>
          </cell>
          <cell r="E2171">
            <v>15.5564</v>
          </cell>
          <cell r="F2171">
            <v>15.55</v>
          </cell>
        </row>
        <row r="2172">
          <cell r="A2172" t="str">
            <v>001.18.08120</v>
          </cell>
          <cell r="B2172" t="str">
            <v>Tee de redução ferro galvanizado 2.5x1 1/4 pol</v>
          </cell>
          <cell r="C2172" t="str">
            <v>UN</v>
          </cell>
          <cell r="D2172">
            <v>1</v>
          </cell>
          <cell r="E2172">
            <v>27.106400000000001</v>
          </cell>
          <cell r="F2172">
            <v>27.1</v>
          </cell>
        </row>
        <row r="2173">
          <cell r="A2173" t="str">
            <v>001.18.08140</v>
          </cell>
          <cell r="B2173" t="str">
            <v>Tee de redução ferro galvanizado 2x1.5 pol</v>
          </cell>
          <cell r="C2173" t="str">
            <v>UN</v>
          </cell>
          <cell r="D2173">
            <v>1</v>
          </cell>
          <cell r="E2173">
            <v>15.044499999999999</v>
          </cell>
          <cell r="F2173">
            <v>15.04</v>
          </cell>
        </row>
        <row r="2174">
          <cell r="A2174" t="str">
            <v>001.18.08160</v>
          </cell>
          <cell r="B2174" t="str">
            <v>Tee de redução ferro galvanizado 2x1 1/4 pol</v>
          </cell>
          <cell r="C2174" t="str">
            <v>UN</v>
          </cell>
          <cell r="D2174">
            <v>1</v>
          </cell>
          <cell r="E2174">
            <v>18.044499999999999</v>
          </cell>
          <cell r="F2174">
            <v>18.04</v>
          </cell>
        </row>
        <row r="2175">
          <cell r="A2175" t="str">
            <v>001.18.08180</v>
          </cell>
          <cell r="B2175" t="str">
            <v>Tee de redução ferro galvanizado 2x1 pol</v>
          </cell>
          <cell r="C2175" t="str">
            <v>UN</v>
          </cell>
          <cell r="D2175">
            <v>1</v>
          </cell>
          <cell r="E2175">
            <v>14.5945</v>
          </cell>
          <cell r="F2175">
            <v>14.59</v>
          </cell>
        </row>
        <row r="2176">
          <cell r="A2176" t="str">
            <v>001.18.08200</v>
          </cell>
          <cell r="B2176" t="str">
            <v>Tee de redução ferro galvanizado 1.5x1 1/4 pol</v>
          </cell>
          <cell r="C2176" t="str">
            <v>UN</v>
          </cell>
          <cell r="D2176">
            <v>1</v>
          </cell>
          <cell r="E2176">
            <v>10.6645</v>
          </cell>
          <cell r="F2176">
            <v>10.66</v>
          </cell>
        </row>
        <row r="2177">
          <cell r="A2177" t="str">
            <v>001.18.08220</v>
          </cell>
          <cell r="B2177" t="str">
            <v>Tee de redução ferro galvanizado 1.5x1 pol</v>
          </cell>
          <cell r="C2177" t="str">
            <v>UN</v>
          </cell>
          <cell r="D2177">
            <v>1</v>
          </cell>
          <cell r="E2177">
            <v>14.9145</v>
          </cell>
          <cell r="F2177">
            <v>14.91</v>
          </cell>
        </row>
        <row r="2178">
          <cell r="A2178" t="str">
            <v>001.18.08240</v>
          </cell>
          <cell r="B2178" t="str">
            <v>Tee de redução ferro galvanizado 1.5x3/4 pol</v>
          </cell>
          <cell r="C2178" t="str">
            <v>UN</v>
          </cell>
          <cell r="D2178">
            <v>1</v>
          </cell>
          <cell r="E2178">
            <v>11.384499999999999</v>
          </cell>
          <cell r="F2178">
            <v>11.38</v>
          </cell>
        </row>
        <row r="2179">
          <cell r="A2179" t="str">
            <v>001.18.08260</v>
          </cell>
          <cell r="B2179" t="str">
            <v>Tee de redução ferro galvanizado 1 1/4x1 pol</v>
          </cell>
          <cell r="C2179" t="str">
            <v>UN</v>
          </cell>
          <cell r="D2179">
            <v>1</v>
          </cell>
          <cell r="E2179">
            <v>10.294499999999999</v>
          </cell>
          <cell r="F2179">
            <v>10.29</v>
          </cell>
        </row>
        <row r="2180">
          <cell r="A2180" t="str">
            <v>001.18.08280</v>
          </cell>
          <cell r="B2180" t="str">
            <v>Tee de redução ferro galvanizado 1 1/4x3/4 pol</v>
          </cell>
          <cell r="C2180" t="str">
            <v>UN</v>
          </cell>
          <cell r="D2180">
            <v>1</v>
          </cell>
          <cell r="E2180">
            <v>10.294499999999999</v>
          </cell>
          <cell r="F2180">
            <v>10.29</v>
          </cell>
        </row>
        <row r="2181">
          <cell r="A2181" t="str">
            <v>001.18.08300</v>
          </cell>
          <cell r="B2181" t="str">
            <v>Tee de redução ferro galvanizado 1 1/4x1/2 pol</v>
          </cell>
          <cell r="C2181" t="str">
            <v>UN</v>
          </cell>
          <cell r="D2181">
            <v>1</v>
          </cell>
          <cell r="E2181">
            <v>9.3945000000000007</v>
          </cell>
          <cell r="F2181">
            <v>9.39</v>
          </cell>
        </row>
        <row r="2182">
          <cell r="A2182" t="str">
            <v>001.18.08320</v>
          </cell>
          <cell r="B2182" t="str">
            <v>Tee de redução ferro galvanizado 1x3/4 pol</v>
          </cell>
          <cell r="C2182" t="str">
            <v>UN</v>
          </cell>
          <cell r="D2182">
            <v>1</v>
          </cell>
          <cell r="E2182">
            <v>5.5991999999999997</v>
          </cell>
          <cell r="F2182">
            <v>5.59</v>
          </cell>
        </row>
        <row r="2183">
          <cell r="A2183" t="str">
            <v>001.18.08340</v>
          </cell>
          <cell r="B2183" t="str">
            <v>Tee de redução ferro galvanizado 1x1/2 pol</v>
          </cell>
          <cell r="C2183" t="str">
            <v>UN</v>
          </cell>
          <cell r="D2183">
            <v>1</v>
          </cell>
          <cell r="E2183">
            <v>8.3491999999999997</v>
          </cell>
          <cell r="F2183">
            <v>8.34</v>
          </cell>
        </row>
        <row r="2184">
          <cell r="A2184" t="str">
            <v>001.18.08360</v>
          </cell>
          <cell r="B2184" t="str">
            <v>Tee fe redução ferro galvanizado 3/4x1/2 pol</v>
          </cell>
          <cell r="C2184" t="str">
            <v>UN</v>
          </cell>
          <cell r="D2184">
            <v>1</v>
          </cell>
          <cell r="E2184">
            <v>4.1992000000000003</v>
          </cell>
          <cell r="F2184">
            <v>4.1900000000000004</v>
          </cell>
        </row>
        <row r="2185">
          <cell r="A2185" t="str">
            <v>001.18.08380</v>
          </cell>
          <cell r="B2185" t="str">
            <v>Luva simples ferro galvanizado 4 pol</v>
          </cell>
          <cell r="C2185" t="str">
            <v>UN</v>
          </cell>
          <cell r="D2185">
            <v>1</v>
          </cell>
          <cell r="E2185">
            <v>35.068399999999997</v>
          </cell>
          <cell r="F2185">
            <v>35.06</v>
          </cell>
        </row>
        <row r="2186">
          <cell r="A2186" t="str">
            <v>001.18.08400</v>
          </cell>
          <cell r="B2186" t="str">
            <v>Luva simples ferro galvanizado 3 pol</v>
          </cell>
          <cell r="C2186" t="str">
            <v>UN</v>
          </cell>
          <cell r="D2186">
            <v>1</v>
          </cell>
          <cell r="E2186">
            <v>26.994499999999999</v>
          </cell>
          <cell r="F2186">
            <v>26.99</v>
          </cell>
        </row>
        <row r="2187">
          <cell r="A2187" t="str">
            <v>001.18.08420</v>
          </cell>
          <cell r="B2187" t="str">
            <v>Luva simples ferro galvanizado 2 1/2 pol</v>
          </cell>
          <cell r="C2187" t="str">
            <v>UN</v>
          </cell>
          <cell r="D2187">
            <v>1</v>
          </cell>
          <cell r="E2187">
            <v>19.5945</v>
          </cell>
          <cell r="F2187">
            <v>19.59</v>
          </cell>
        </row>
        <row r="2188">
          <cell r="A2188" t="str">
            <v>001.18.08440</v>
          </cell>
          <cell r="B2188" t="str">
            <v>Luva simples ferro galvanizado 2 pol</v>
          </cell>
          <cell r="C2188" t="str">
            <v>UN</v>
          </cell>
          <cell r="D2188">
            <v>1</v>
          </cell>
          <cell r="E2188">
            <v>11.6829</v>
          </cell>
          <cell r="F2188">
            <v>11.68</v>
          </cell>
        </row>
        <row r="2189">
          <cell r="A2189" t="str">
            <v>001.18.08460</v>
          </cell>
          <cell r="B2189" t="str">
            <v>Luva simples ferro galvanizado 1 1/2 pol</v>
          </cell>
          <cell r="C2189" t="str">
            <v>UN</v>
          </cell>
          <cell r="D2189">
            <v>1</v>
          </cell>
          <cell r="E2189">
            <v>9.0829000000000004</v>
          </cell>
          <cell r="F2189">
            <v>9.08</v>
          </cell>
        </row>
        <row r="2190">
          <cell r="A2190" t="str">
            <v>001.18.08480</v>
          </cell>
          <cell r="B2190" t="str">
            <v>Luva simples ferro galvanizado 1 1/4 pol</v>
          </cell>
          <cell r="C2190" t="str">
            <v>UN</v>
          </cell>
          <cell r="D2190">
            <v>1</v>
          </cell>
          <cell r="E2190">
            <v>7.5328999999999997</v>
          </cell>
          <cell r="F2190">
            <v>7.53</v>
          </cell>
        </row>
        <row r="2191">
          <cell r="A2191" t="str">
            <v>001.18.08500</v>
          </cell>
          <cell r="B2191" t="str">
            <v>Luva simples ferro galvanizado 1 pol</v>
          </cell>
          <cell r="C2191" t="str">
            <v>UN</v>
          </cell>
          <cell r="D2191">
            <v>1</v>
          </cell>
          <cell r="E2191">
            <v>5.1974</v>
          </cell>
          <cell r="F2191">
            <v>5.19</v>
          </cell>
        </row>
        <row r="2192">
          <cell r="A2192" t="str">
            <v>001.18.08520</v>
          </cell>
          <cell r="B2192" t="str">
            <v>Luva simples ferro galvanizado 3/4 pol</v>
          </cell>
          <cell r="C2192" t="str">
            <v>UN</v>
          </cell>
          <cell r="D2192">
            <v>1</v>
          </cell>
          <cell r="E2192">
            <v>3.9973999999999998</v>
          </cell>
          <cell r="F2192">
            <v>3.99</v>
          </cell>
        </row>
        <row r="2193">
          <cell r="A2193" t="str">
            <v>001.18.08540</v>
          </cell>
          <cell r="B2193" t="str">
            <v>Luva simples ferro galvanizado 1/2 pol</v>
          </cell>
          <cell r="C2193" t="str">
            <v>UN</v>
          </cell>
          <cell r="D2193">
            <v>1</v>
          </cell>
          <cell r="E2193">
            <v>3.2974000000000001</v>
          </cell>
          <cell r="F2193">
            <v>3.29</v>
          </cell>
        </row>
        <row r="2194">
          <cell r="A2194" t="str">
            <v>001.18.08560</v>
          </cell>
          <cell r="B2194" t="str">
            <v>União assento plano ferro galvanizado 4 pol</v>
          </cell>
          <cell r="C2194" t="str">
            <v>UN</v>
          </cell>
          <cell r="D2194">
            <v>1</v>
          </cell>
          <cell r="E2194">
            <v>58.642099999999999</v>
          </cell>
          <cell r="F2194">
            <v>58.64</v>
          </cell>
        </row>
        <row r="2195">
          <cell r="A2195" t="str">
            <v>001.18.08580</v>
          </cell>
          <cell r="B2195" t="str">
            <v>União assento plano ferro galvanizado 3 pol</v>
          </cell>
          <cell r="C2195" t="str">
            <v>UN</v>
          </cell>
          <cell r="D2195">
            <v>1</v>
          </cell>
          <cell r="E2195">
            <v>47.106400000000001</v>
          </cell>
          <cell r="F2195">
            <v>47.1</v>
          </cell>
        </row>
        <row r="2196">
          <cell r="A2196" t="str">
            <v>001.18.08600</v>
          </cell>
          <cell r="B2196" t="str">
            <v>União assento plano ferro galvanizado 2 1/2 pol</v>
          </cell>
          <cell r="C2196" t="str">
            <v>UN</v>
          </cell>
          <cell r="D2196">
            <v>1</v>
          </cell>
          <cell r="E2196">
            <v>38.556399999999996</v>
          </cell>
          <cell r="F2196">
            <v>38.549999999999997</v>
          </cell>
        </row>
        <row r="2197">
          <cell r="A2197" t="str">
            <v>001.18.08620</v>
          </cell>
          <cell r="B2197" t="str">
            <v>União assento plano ferro galvanizado 2 pol</v>
          </cell>
          <cell r="C2197" t="str">
            <v>UN</v>
          </cell>
          <cell r="D2197">
            <v>1</v>
          </cell>
          <cell r="E2197">
            <v>27.5945</v>
          </cell>
          <cell r="F2197">
            <v>27.59</v>
          </cell>
        </row>
        <row r="2198">
          <cell r="A2198" t="str">
            <v>001.18.08640</v>
          </cell>
          <cell r="B2198" t="str">
            <v>União assento plano ferro galvanizado 1 1/2 pol</v>
          </cell>
          <cell r="C2198" t="str">
            <v>UN</v>
          </cell>
          <cell r="D2198">
            <v>1</v>
          </cell>
          <cell r="E2198">
            <v>19.994499999999999</v>
          </cell>
          <cell r="F2198">
            <v>19.989999999999998</v>
          </cell>
        </row>
        <row r="2199">
          <cell r="A2199" t="str">
            <v>001.18.08660</v>
          </cell>
          <cell r="B2199" t="str">
            <v>União assento plano ferro galvanizado 1 1/4 pol</v>
          </cell>
          <cell r="C2199" t="str">
            <v>UN</v>
          </cell>
          <cell r="D2199">
            <v>1</v>
          </cell>
          <cell r="E2199">
            <v>16.994499999999999</v>
          </cell>
          <cell r="F2199">
            <v>16.989999999999998</v>
          </cell>
        </row>
        <row r="2200">
          <cell r="A2200" t="str">
            <v>001.18.08680</v>
          </cell>
          <cell r="B2200" t="str">
            <v>União assento plano ferro galvanizado 1 pol</v>
          </cell>
          <cell r="C2200" t="str">
            <v>UN</v>
          </cell>
          <cell r="D2200">
            <v>1</v>
          </cell>
          <cell r="E2200">
            <v>11.059200000000001</v>
          </cell>
          <cell r="F2200">
            <v>11.05</v>
          </cell>
        </row>
        <row r="2201">
          <cell r="A2201" t="str">
            <v>001.18.08700</v>
          </cell>
          <cell r="B2201" t="str">
            <v>União assento plano ferro galvanizado 3/4 pol</v>
          </cell>
          <cell r="C2201" t="str">
            <v>UN</v>
          </cell>
          <cell r="D2201">
            <v>1</v>
          </cell>
          <cell r="E2201">
            <v>10.459199999999999</v>
          </cell>
          <cell r="F2201">
            <v>10.45</v>
          </cell>
        </row>
        <row r="2202">
          <cell r="A2202" t="str">
            <v>001.18.08720</v>
          </cell>
          <cell r="B2202" t="str">
            <v>União assento plano ferro galvanizado 1/2 pol</v>
          </cell>
          <cell r="C2202" t="str">
            <v>UN</v>
          </cell>
          <cell r="D2202">
            <v>1</v>
          </cell>
          <cell r="E2202">
            <v>8.0592000000000006</v>
          </cell>
          <cell r="F2202">
            <v>8.0500000000000007</v>
          </cell>
        </row>
        <row r="2203">
          <cell r="A2203" t="str">
            <v>001.18.08740</v>
          </cell>
          <cell r="B2203" t="str">
            <v>Flange c/ sextavado ferro galvanizado 4 pol</v>
          </cell>
          <cell r="C2203" t="str">
            <v>UN</v>
          </cell>
          <cell r="D2203">
            <v>1</v>
          </cell>
          <cell r="E2203">
            <v>44.688400000000001</v>
          </cell>
          <cell r="F2203">
            <v>44.68</v>
          </cell>
        </row>
        <row r="2204">
          <cell r="A2204" t="str">
            <v>001.18.08760</v>
          </cell>
          <cell r="B2204" t="str">
            <v>Flange c/ sextavado ferro galvanizado 3 pol</v>
          </cell>
          <cell r="C2204" t="str">
            <v>UN</v>
          </cell>
          <cell r="D2204">
            <v>1</v>
          </cell>
          <cell r="E2204">
            <v>35.024500000000003</v>
          </cell>
          <cell r="F2204">
            <v>35.020000000000003</v>
          </cell>
        </row>
        <row r="2205">
          <cell r="A2205" t="str">
            <v>001.18.08780</v>
          </cell>
          <cell r="B2205" t="str">
            <v>Flange c/ sextavado ferro galvanizado 2 1/2 pol</v>
          </cell>
          <cell r="C2205" t="str">
            <v>UN</v>
          </cell>
          <cell r="D2205">
            <v>1</v>
          </cell>
          <cell r="E2205">
            <v>24.564499999999999</v>
          </cell>
          <cell r="F2205">
            <v>24.56</v>
          </cell>
        </row>
        <row r="2206">
          <cell r="A2206" t="str">
            <v>001.18.08800</v>
          </cell>
          <cell r="B2206" t="str">
            <v>Flange c/ sextavado ferro galvanizado 2 pol</v>
          </cell>
          <cell r="C2206" t="str">
            <v>UN</v>
          </cell>
          <cell r="D2206">
            <v>1</v>
          </cell>
          <cell r="E2206">
            <v>18.032900000000001</v>
          </cell>
          <cell r="F2206">
            <v>18.03</v>
          </cell>
        </row>
        <row r="2207">
          <cell r="A2207" t="str">
            <v>001.18.08820</v>
          </cell>
          <cell r="B2207" t="str">
            <v>Flange c/ sextavado ferro galvanizado 1 1/2 pol</v>
          </cell>
          <cell r="C2207" t="str">
            <v>UN</v>
          </cell>
          <cell r="D2207">
            <v>1</v>
          </cell>
          <cell r="E2207">
            <v>8.5328999999999997</v>
          </cell>
          <cell r="F2207">
            <v>8.5299999999999994</v>
          </cell>
        </row>
        <row r="2208">
          <cell r="A2208" t="str">
            <v>001.18.08840</v>
          </cell>
          <cell r="B2208" t="str">
            <v>Flange c/ sextavado ferro galvanizado 1 1/4 pol</v>
          </cell>
          <cell r="C2208" t="str">
            <v>UN</v>
          </cell>
          <cell r="D2208">
            <v>1</v>
          </cell>
          <cell r="E2208">
            <v>7.7828999999999997</v>
          </cell>
          <cell r="F2208">
            <v>7.78</v>
          </cell>
        </row>
        <row r="2209">
          <cell r="A2209" t="str">
            <v>001.18.08860</v>
          </cell>
          <cell r="B2209" t="str">
            <v>Flange c/ sextavado ferro galvanizado 1 pol</v>
          </cell>
          <cell r="C2209" t="str">
            <v>UN</v>
          </cell>
          <cell r="D2209">
            <v>1</v>
          </cell>
          <cell r="E2209">
            <v>5.8474000000000004</v>
          </cell>
          <cell r="F2209">
            <v>5.84</v>
          </cell>
        </row>
        <row r="2210">
          <cell r="A2210" t="str">
            <v>001.18.08880</v>
          </cell>
          <cell r="B2210" t="str">
            <v>Flange c/ sextavado ferro galvanizado 3/4 pol</v>
          </cell>
          <cell r="C2210" t="str">
            <v>UN</v>
          </cell>
          <cell r="D2210">
            <v>1</v>
          </cell>
          <cell r="E2210">
            <v>7.1773999999999996</v>
          </cell>
          <cell r="F2210">
            <v>7.17</v>
          </cell>
        </row>
        <row r="2211">
          <cell r="A2211" t="str">
            <v>001.18.08900</v>
          </cell>
          <cell r="B2211" t="str">
            <v>Flange c/ sextavado ferro galvanizado 1/2 pol</v>
          </cell>
          <cell r="C2211" t="str">
            <v>UN</v>
          </cell>
          <cell r="D2211">
            <v>1</v>
          </cell>
          <cell r="E2211">
            <v>6.2173999999999996</v>
          </cell>
          <cell r="F2211">
            <v>6.21</v>
          </cell>
        </row>
        <row r="2212">
          <cell r="A2212" t="str">
            <v>001.18.08920</v>
          </cell>
          <cell r="B2212" t="str">
            <v>Niple duplo ferro galvanizado 4 pol</v>
          </cell>
          <cell r="C2212" t="str">
            <v>UN</v>
          </cell>
          <cell r="D2212">
            <v>1</v>
          </cell>
          <cell r="E2212">
            <v>36.618400000000001</v>
          </cell>
          <cell r="F2212">
            <v>36.61</v>
          </cell>
        </row>
        <row r="2213">
          <cell r="A2213" t="str">
            <v>001.18.08940</v>
          </cell>
          <cell r="B2213" t="str">
            <v>Niple duplo ferro galvanizado 3 pol</v>
          </cell>
          <cell r="C2213" t="str">
            <v>UN</v>
          </cell>
          <cell r="D2213">
            <v>1</v>
          </cell>
          <cell r="E2213">
            <v>20.394500000000001</v>
          </cell>
          <cell r="F2213">
            <v>20.39</v>
          </cell>
        </row>
        <row r="2214">
          <cell r="A2214" t="str">
            <v>001.18.08960</v>
          </cell>
          <cell r="B2214" t="str">
            <v>Niple duplo ferro galvanizado 2 1/2 pol</v>
          </cell>
          <cell r="C2214" t="str">
            <v>UN</v>
          </cell>
          <cell r="D2214">
            <v>1</v>
          </cell>
          <cell r="E2214">
            <v>15.044499999999999</v>
          </cell>
          <cell r="F2214">
            <v>15.04</v>
          </cell>
        </row>
        <row r="2215">
          <cell r="A2215" t="str">
            <v>001.18.08980</v>
          </cell>
          <cell r="B2215" t="str">
            <v>Niple duplo ferro galvanizado 2 pol</v>
          </cell>
          <cell r="C2215" t="str">
            <v>UN</v>
          </cell>
          <cell r="D2215">
            <v>1</v>
          </cell>
          <cell r="E2215">
            <v>12.1829</v>
          </cell>
          <cell r="F2215">
            <v>12.18</v>
          </cell>
        </row>
        <row r="2216">
          <cell r="A2216" t="str">
            <v>001.18.09000</v>
          </cell>
          <cell r="B2216" t="str">
            <v>Niple duplo ferro galvanizado 1 1/2 pol</v>
          </cell>
          <cell r="C2216" t="str">
            <v>UN</v>
          </cell>
          <cell r="D2216">
            <v>1</v>
          </cell>
          <cell r="E2216">
            <v>7.5328999999999997</v>
          </cell>
          <cell r="F2216">
            <v>7.53</v>
          </cell>
        </row>
        <row r="2217">
          <cell r="A2217" t="str">
            <v>001.18.09020</v>
          </cell>
          <cell r="B2217" t="str">
            <v>Niple duplo ferro galvanizado 1 1/4 pol</v>
          </cell>
          <cell r="C2217" t="str">
            <v>UN</v>
          </cell>
          <cell r="D2217">
            <v>1</v>
          </cell>
          <cell r="E2217">
            <v>7.0829000000000004</v>
          </cell>
          <cell r="F2217">
            <v>7.08</v>
          </cell>
        </row>
        <row r="2218">
          <cell r="A2218" t="str">
            <v>001.18.09040</v>
          </cell>
          <cell r="B2218" t="str">
            <v>Niple duplo ferro galvanizado 1 pol</v>
          </cell>
          <cell r="C2218" t="str">
            <v>UN</v>
          </cell>
          <cell r="D2218">
            <v>1</v>
          </cell>
          <cell r="E2218">
            <v>4.6474000000000002</v>
          </cell>
          <cell r="F2218">
            <v>4.6399999999999997</v>
          </cell>
        </row>
        <row r="2219">
          <cell r="A2219" t="str">
            <v>001.18.09060</v>
          </cell>
          <cell r="B2219" t="str">
            <v>Niple duplo ferro galvanizado 3/4 pol</v>
          </cell>
          <cell r="C2219" t="str">
            <v>UN</v>
          </cell>
          <cell r="D2219">
            <v>1</v>
          </cell>
          <cell r="E2219">
            <v>3.5973999999999999</v>
          </cell>
          <cell r="F2219">
            <v>3.59</v>
          </cell>
        </row>
        <row r="2220">
          <cell r="A2220" t="str">
            <v>001.18.09080</v>
          </cell>
          <cell r="B2220" t="str">
            <v>Niple duplo ferro galvanizado 1/2 pol</v>
          </cell>
          <cell r="C2220" t="str">
            <v>UN</v>
          </cell>
          <cell r="D2220">
            <v>1</v>
          </cell>
          <cell r="E2220">
            <v>3.1474000000000002</v>
          </cell>
          <cell r="F2220">
            <v>3.14</v>
          </cell>
        </row>
        <row r="2221">
          <cell r="A2221" t="str">
            <v>001.18.09100</v>
          </cell>
          <cell r="B2221" t="str">
            <v>Plug ou bujão ferro galvanizado 4 pol</v>
          </cell>
          <cell r="C2221" t="str">
            <v>UN</v>
          </cell>
          <cell r="D2221">
            <v>1</v>
          </cell>
          <cell r="E2221">
            <v>35.594499999999996</v>
          </cell>
          <cell r="F2221">
            <v>35.590000000000003</v>
          </cell>
        </row>
        <row r="2222">
          <cell r="A2222" t="str">
            <v>001.18.09120</v>
          </cell>
          <cell r="B2222" t="str">
            <v>Tampão ou cap ferro galvanizado 4 pol</v>
          </cell>
          <cell r="C2222" t="str">
            <v>UN</v>
          </cell>
          <cell r="D2222">
            <v>1</v>
          </cell>
          <cell r="E2222">
            <v>23.994499999999999</v>
          </cell>
          <cell r="F2222">
            <v>23.99</v>
          </cell>
        </row>
        <row r="2223">
          <cell r="A2223" t="str">
            <v>001.18.09140</v>
          </cell>
          <cell r="B2223" t="str">
            <v>Plug ou bujão ferro galvanizado 3 pol</v>
          </cell>
          <cell r="C2223" t="str">
            <v>UN</v>
          </cell>
          <cell r="D2223">
            <v>1</v>
          </cell>
          <cell r="E2223">
            <v>19.371099999999998</v>
          </cell>
          <cell r="F2223">
            <v>19.37</v>
          </cell>
        </row>
        <row r="2224">
          <cell r="A2224" t="str">
            <v>001.18.09160</v>
          </cell>
          <cell r="B2224" t="str">
            <v>Tampão ou cap ferro galvanizado 3 pol</v>
          </cell>
          <cell r="C2224" t="str">
            <v>UN</v>
          </cell>
          <cell r="D2224">
            <v>1</v>
          </cell>
          <cell r="E2224">
            <v>16.771100000000001</v>
          </cell>
          <cell r="F2224">
            <v>16.77</v>
          </cell>
        </row>
        <row r="2225">
          <cell r="A2225" t="str">
            <v>001.18.09180</v>
          </cell>
          <cell r="B2225" t="str">
            <v>Plug ou bujão ferro galvanizado 2 1/2 pol</v>
          </cell>
          <cell r="C2225" t="str">
            <v>UN</v>
          </cell>
          <cell r="D2225">
            <v>1</v>
          </cell>
          <cell r="E2225">
            <v>15.021100000000001</v>
          </cell>
          <cell r="F2225">
            <v>15.02</v>
          </cell>
        </row>
        <row r="2226">
          <cell r="A2226" t="str">
            <v>001.18.09200</v>
          </cell>
          <cell r="B2226" t="str">
            <v>Plug ou bujão ferro galvanizado 2 pol</v>
          </cell>
          <cell r="C2226" t="str">
            <v>UN</v>
          </cell>
          <cell r="D2226">
            <v>1</v>
          </cell>
          <cell r="E2226">
            <v>6.6592000000000002</v>
          </cell>
          <cell r="F2226">
            <v>6.65</v>
          </cell>
        </row>
        <row r="2227">
          <cell r="A2227" t="str">
            <v>001.18.09220</v>
          </cell>
          <cell r="B2227" t="str">
            <v>Plug ou bujão ferro galvanizado 1 1/2 pol</v>
          </cell>
          <cell r="C2227" t="str">
            <v>UN</v>
          </cell>
          <cell r="D2227">
            <v>1</v>
          </cell>
          <cell r="E2227">
            <v>5.1592000000000002</v>
          </cell>
          <cell r="F2227">
            <v>5.15</v>
          </cell>
        </row>
        <row r="2228">
          <cell r="A2228" t="str">
            <v>001.18.09240</v>
          </cell>
          <cell r="B2228" t="str">
            <v>Plug ou bujão ferro galvanizado 1 1/4 pol</v>
          </cell>
          <cell r="C2228" t="str">
            <v>UN</v>
          </cell>
          <cell r="D2228">
            <v>1</v>
          </cell>
          <cell r="E2228">
            <v>4.2591999999999999</v>
          </cell>
          <cell r="F2228">
            <v>4.25</v>
          </cell>
        </row>
        <row r="2229">
          <cell r="A2229" t="str">
            <v>001.18.09260</v>
          </cell>
          <cell r="B2229" t="str">
            <v>Plug ou bujão ferro galvanizado 1 pol</v>
          </cell>
          <cell r="C2229" t="str">
            <v>UN</v>
          </cell>
          <cell r="D2229">
            <v>1</v>
          </cell>
          <cell r="E2229">
            <v>2.9352999999999998</v>
          </cell>
          <cell r="F2229">
            <v>2.93</v>
          </cell>
        </row>
        <row r="2230">
          <cell r="A2230" t="str">
            <v>001.18.09280</v>
          </cell>
          <cell r="B2230" t="str">
            <v>Plug ou bujão ferro galvanizado 3/4 pol</v>
          </cell>
          <cell r="C2230" t="str">
            <v>UN</v>
          </cell>
          <cell r="D2230">
            <v>1</v>
          </cell>
          <cell r="E2230">
            <v>2.9853000000000001</v>
          </cell>
          <cell r="F2230">
            <v>2.98</v>
          </cell>
        </row>
        <row r="2231">
          <cell r="A2231" t="str">
            <v>001.18.09300</v>
          </cell>
          <cell r="B2231" t="str">
            <v>Plug ou bujão ferro galvanizado 1/2 pol</v>
          </cell>
          <cell r="C2231" t="str">
            <v>UN</v>
          </cell>
          <cell r="D2231">
            <v>1</v>
          </cell>
          <cell r="E2231">
            <v>2.1353</v>
          </cell>
          <cell r="F2231">
            <v>2.13</v>
          </cell>
        </row>
        <row r="2232">
          <cell r="A2232" t="str">
            <v>001.18.09320</v>
          </cell>
          <cell r="B2232" t="str">
            <v>Tampão ou cap ferro galvanizado 2 1/2 pol</v>
          </cell>
          <cell r="C2232" t="str">
            <v>UN</v>
          </cell>
          <cell r="D2232">
            <v>1</v>
          </cell>
          <cell r="E2232">
            <v>10.171099999999999</v>
          </cell>
          <cell r="F2232">
            <v>10.17</v>
          </cell>
        </row>
        <row r="2233">
          <cell r="A2233" t="str">
            <v>001.18.09340</v>
          </cell>
          <cell r="B2233" t="str">
            <v>Tampão ou cap ferro galvanizado 2 pol</v>
          </cell>
          <cell r="C2233" t="str">
            <v>UN</v>
          </cell>
          <cell r="D2233">
            <v>1</v>
          </cell>
          <cell r="E2233">
            <v>7.7092000000000001</v>
          </cell>
          <cell r="F2233">
            <v>7.7</v>
          </cell>
        </row>
        <row r="2234">
          <cell r="A2234" t="str">
            <v>001.18.09360</v>
          </cell>
          <cell r="B2234" t="str">
            <v>Tampão ou cap ferro galvanizado 1 1/2 pol</v>
          </cell>
          <cell r="C2234" t="str">
            <v>UN</v>
          </cell>
          <cell r="D2234">
            <v>1</v>
          </cell>
          <cell r="E2234">
            <v>6.1592000000000002</v>
          </cell>
          <cell r="F2234">
            <v>6.15</v>
          </cell>
        </row>
        <row r="2235">
          <cell r="A2235" t="str">
            <v>001.18.09380</v>
          </cell>
          <cell r="B2235" t="str">
            <v>Tampão ou cap ferro galvanizado 1 1/4 pol</v>
          </cell>
          <cell r="C2235" t="str">
            <v>UN</v>
          </cell>
          <cell r="D2235">
            <v>1</v>
          </cell>
          <cell r="E2235">
            <v>6.2092000000000001</v>
          </cell>
          <cell r="F2235">
            <v>6.2</v>
          </cell>
        </row>
        <row r="2236">
          <cell r="A2236" t="str">
            <v>001.18.09400</v>
          </cell>
          <cell r="B2236" t="str">
            <v>Tampão ou cap ferro galvanizado 1 pol</v>
          </cell>
          <cell r="C2236" t="str">
            <v>UN</v>
          </cell>
          <cell r="D2236">
            <v>1</v>
          </cell>
          <cell r="E2236">
            <v>3.7353000000000001</v>
          </cell>
          <cell r="F2236">
            <v>3.73</v>
          </cell>
        </row>
        <row r="2237">
          <cell r="A2237" t="str">
            <v>001.18.09420</v>
          </cell>
          <cell r="B2237" t="str">
            <v>Tampão ou cap ferro galvanizado 3/4 pol</v>
          </cell>
          <cell r="C2237" t="str">
            <v>UN</v>
          </cell>
          <cell r="D2237">
            <v>1</v>
          </cell>
          <cell r="E2237">
            <v>2.8653</v>
          </cell>
          <cell r="F2237">
            <v>2.86</v>
          </cell>
        </row>
        <row r="2238">
          <cell r="A2238" t="str">
            <v>001.18.09440</v>
          </cell>
          <cell r="B2238" t="str">
            <v>Tampão ou cap ferro galvanizado 1/2 pol</v>
          </cell>
          <cell r="C2238" t="str">
            <v>UN</v>
          </cell>
          <cell r="D2238">
            <v>1</v>
          </cell>
          <cell r="E2238">
            <v>2.6353</v>
          </cell>
          <cell r="F2238">
            <v>2.63</v>
          </cell>
        </row>
        <row r="2239">
          <cell r="A2239" t="str">
            <v>001.18.09460</v>
          </cell>
          <cell r="B2239" t="str">
            <v>Execução de caixa p/abrigar torneira ou registro conf.detalhe n.20 do dop</v>
          </cell>
          <cell r="C2239" t="str">
            <v>CJ</v>
          </cell>
          <cell r="D2239">
            <v>1</v>
          </cell>
          <cell r="E2239">
            <v>97.621799999999993</v>
          </cell>
          <cell r="F2239">
            <v>97.62</v>
          </cell>
        </row>
        <row r="2240">
          <cell r="A2240" t="str">
            <v>001.18.09480</v>
          </cell>
          <cell r="B2240" t="str">
            <v>Fornecimento e instalação de tubo de descida para vávula de descarga de 1 1/2 pol de pvc rigido</v>
          </cell>
          <cell r="C2240" t="str">
            <v>UN</v>
          </cell>
          <cell r="D2240">
            <v>1</v>
          </cell>
          <cell r="E2240">
            <v>7.2283999999999997</v>
          </cell>
          <cell r="F2240">
            <v>7.22</v>
          </cell>
        </row>
        <row r="2241">
          <cell r="A2241" t="str">
            <v>001.18.09500</v>
          </cell>
          <cell r="B2241" t="str">
            <v>Fornecimento e instalação de ligação  para bacia sanitária em tubo em pvc rigido branco de 40mm</v>
          </cell>
          <cell r="C2241" t="str">
            <v>UN</v>
          </cell>
          <cell r="D2241">
            <v>1</v>
          </cell>
          <cell r="E2241">
            <v>7.2445000000000004</v>
          </cell>
          <cell r="F2241">
            <v>7.24</v>
          </cell>
        </row>
        <row r="2242">
          <cell r="A2242" t="str">
            <v>001.18.09520</v>
          </cell>
          <cell r="B2242" t="str">
            <v>Fornecimento e instalação de ligação para bacia sanitária tubo em pvc rigido cromado de 40mm</v>
          </cell>
          <cell r="C2242" t="str">
            <v>UN</v>
          </cell>
          <cell r="D2242">
            <v>1</v>
          </cell>
          <cell r="E2242">
            <v>11.294499999999999</v>
          </cell>
          <cell r="F2242">
            <v>11.29</v>
          </cell>
        </row>
        <row r="2243">
          <cell r="A2243" t="str">
            <v>001.18.09540</v>
          </cell>
          <cell r="B2243" t="str">
            <v>Fornecimento e instalação de ligação para bacia sanitária tubo em metal cromado de 40mm</v>
          </cell>
          <cell r="C2243" t="str">
            <v>UN</v>
          </cell>
          <cell r="D2243">
            <v>1</v>
          </cell>
          <cell r="E2243">
            <v>15.2445</v>
          </cell>
          <cell r="F2243">
            <v>15.24</v>
          </cell>
        </row>
        <row r="2244">
          <cell r="A2244" t="str">
            <v>001.18.09560</v>
          </cell>
          <cell r="B2244" t="str">
            <v>Fornecimento e instalação de ligação para bacia sanitária em bolsa de borracha</v>
          </cell>
          <cell r="C2244" t="str">
            <v>UN</v>
          </cell>
          <cell r="D2244">
            <v>1</v>
          </cell>
          <cell r="E2244">
            <v>3.0007999999999999</v>
          </cell>
          <cell r="F2244">
            <v>3</v>
          </cell>
        </row>
        <row r="2245">
          <cell r="A2245" t="str">
            <v>001.18.09580</v>
          </cell>
          <cell r="B2245" t="str">
            <v>Fornecimento e instalação de caixa de descarga externa inclusive tubo de descarga e acessórios</v>
          </cell>
          <cell r="C2245" t="str">
            <v>CJ</v>
          </cell>
          <cell r="D2245">
            <v>1</v>
          </cell>
          <cell r="E2245">
            <v>79.536600000000007</v>
          </cell>
          <cell r="F2245">
            <v>79.53</v>
          </cell>
        </row>
        <row r="2246">
          <cell r="A2246" t="str">
            <v>001.18.09600</v>
          </cell>
          <cell r="B2246" t="str">
            <v>Fornecimento e instalação de caixa de descarga de emb. inclusive tubo de descarga e acessórios</v>
          </cell>
          <cell r="C2246" t="str">
            <v>CJ</v>
          </cell>
          <cell r="D2246">
            <v>1</v>
          </cell>
          <cell r="E2246">
            <v>79.536600000000007</v>
          </cell>
          <cell r="F2246">
            <v>79.53</v>
          </cell>
        </row>
        <row r="2247">
          <cell r="A2247" t="str">
            <v>001.18.09620</v>
          </cell>
          <cell r="B2247" t="str">
            <v>Fornecimento e instalação de caixa de descarga para acoplar em bacia sanitária</v>
          </cell>
          <cell r="C2247" t="str">
            <v>UN</v>
          </cell>
          <cell r="D2247">
            <v>1</v>
          </cell>
          <cell r="E2247">
            <v>110.68510000000001</v>
          </cell>
          <cell r="F2247">
            <v>110.68</v>
          </cell>
        </row>
        <row r="2248">
          <cell r="A2248" t="str">
            <v>001.18.09640</v>
          </cell>
          <cell r="B2248" t="str">
            <v>Fornecimento e instalação de entrada padrão de água através de cavalete completo em tubo de fºgº, padrão sanemat - 3/4"</v>
          </cell>
          <cell r="C2248" t="str">
            <v>UN</v>
          </cell>
          <cell r="D2248">
            <v>1</v>
          </cell>
          <cell r="E2248">
            <v>34.5366</v>
          </cell>
          <cell r="F2248">
            <v>34.53</v>
          </cell>
        </row>
        <row r="2249">
          <cell r="A2249" t="str">
            <v>001.18.09660</v>
          </cell>
          <cell r="B2249" t="str">
            <v>Fornecimento e colocação de caixa de água de pvc, incl tampa de 1000 litros</v>
          </cell>
          <cell r="C2249" t="str">
            <v>UN</v>
          </cell>
          <cell r="D2249">
            <v>1</v>
          </cell>
          <cell r="E2249">
            <v>238.58330000000001</v>
          </cell>
          <cell r="F2249">
            <v>238.58</v>
          </cell>
        </row>
        <row r="2250">
          <cell r="A2250" t="str">
            <v>001.18.09680</v>
          </cell>
          <cell r="B2250" t="str">
            <v>Fornecimento e colocação de caixa de água de pvc, incl tampa de 500 litros</v>
          </cell>
          <cell r="C2250" t="str">
            <v>UN</v>
          </cell>
          <cell r="D2250">
            <v>1</v>
          </cell>
          <cell r="E2250">
            <v>141.8151</v>
          </cell>
          <cell r="F2250">
            <v>141.81</v>
          </cell>
        </row>
        <row r="2251">
          <cell r="A2251" t="str">
            <v>001.18.09700</v>
          </cell>
          <cell r="B2251" t="str">
            <v>Fornecimento e colocação de caixa de água de pvc, incl tampa de 310 litros</v>
          </cell>
          <cell r="C2251" t="str">
            <v>UN</v>
          </cell>
          <cell r="D2251">
            <v>1</v>
          </cell>
          <cell r="E2251">
            <v>138.744</v>
          </cell>
          <cell r="F2251">
            <v>138.74</v>
          </cell>
        </row>
        <row r="2252">
          <cell r="A2252" t="str">
            <v>001.18.09720</v>
          </cell>
          <cell r="B2252" t="str">
            <v>Fornecimento e colocação de caixa de água de pvc, incl tampa de 100 litros</v>
          </cell>
          <cell r="C2252" t="str">
            <v>UN</v>
          </cell>
          <cell r="D2252">
            <v>1</v>
          </cell>
          <cell r="E2252">
            <v>136.69659999999999</v>
          </cell>
          <cell r="F2252">
            <v>136.69</v>
          </cell>
        </row>
        <row r="2253">
          <cell r="A2253" t="str">
            <v>001.18.09760</v>
          </cell>
          <cell r="B2253" t="str">
            <v>Fornecimento e  instalação de caixa de água metálica tipo taça com altura total de 6.00 m inclusive pintura (interna e externa)  base de fixação e instalação, de 5.000 litros</v>
          </cell>
          <cell r="C2253" t="str">
            <v>UN</v>
          </cell>
          <cell r="D2253">
            <v>1</v>
          </cell>
          <cell r="E2253">
            <v>9800</v>
          </cell>
          <cell r="F2253">
            <v>9800</v>
          </cell>
        </row>
        <row r="2254">
          <cell r="A2254" t="str">
            <v>001.18.09780</v>
          </cell>
          <cell r="B2254" t="str">
            <v>Fornecimento e instalação de caixa de água enterrada, em concreto armado com capacidade para 5.000 litros</v>
          </cell>
          <cell r="C2254" t="str">
            <v>UN</v>
          </cell>
          <cell r="D2254">
            <v>1</v>
          </cell>
          <cell r="E2254">
            <v>1223.3800000000001</v>
          </cell>
          <cell r="F2254">
            <v>1223.3800000000001</v>
          </cell>
        </row>
        <row r="2255">
          <cell r="A2255" t="str">
            <v>001.18.09800</v>
          </cell>
          <cell r="B2255" t="str">
            <v>Fornecimento e instalação de caixa de água semi-enterrada com capacidade para 5.000 litros</v>
          </cell>
          <cell r="C2255" t="str">
            <v>UN</v>
          </cell>
          <cell r="D2255">
            <v>1</v>
          </cell>
          <cell r="E2255">
            <v>1885.8173999999999</v>
          </cell>
          <cell r="F2255">
            <v>1885.81</v>
          </cell>
        </row>
        <row r="2256">
          <cell r="A2256" t="str">
            <v>001.18.09820</v>
          </cell>
          <cell r="B2256" t="str">
            <v>Fornecimento e instalação de caixa de água de polietileno de 500 litros</v>
          </cell>
          <cell r="C2256" t="str">
            <v>UN</v>
          </cell>
          <cell r="D2256">
            <v>1</v>
          </cell>
          <cell r="E2256">
            <v>164.2791</v>
          </cell>
          <cell r="F2256">
            <v>164.27</v>
          </cell>
        </row>
        <row r="2257">
          <cell r="A2257" t="str">
            <v>001.18.09840</v>
          </cell>
          <cell r="B2257" t="str">
            <v>Fornecimento e instalação de mangueira marron de pvc para água de 3/4"x2,5 mm de espessura</v>
          </cell>
          <cell r="C2257" t="str">
            <v>ML</v>
          </cell>
          <cell r="D2257">
            <v>1</v>
          </cell>
          <cell r="E2257">
            <v>1.1698</v>
          </cell>
          <cell r="F2257">
            <v>1.1599999999999999</v>
          </cell>
        </row>
        <row r="2258">
          <cell r="A2258" t="str">
            <v>001.18.09860</v>
          </cell>
          <cell r="B2258" t="str">
            <v>Fornecimento e instalação de mangueira marron de pvc para água de  1"x3,0 mm de espessura</v>
          </cell>
          <cell r="C2258" t="str">
            <v>ML</v>
          </cell>
          <cell r="D2258">
            <v>1</v>
          </cell>
          <cell r="E2258">
            <v>1.6268</v>
          </cell>
          <cell r="F2258">
            <v>1.62</v>
          </cell>
        </row>
        <row r="2259">
          <cell r="A2259" t="str">
            <v>001.18.09880</v>
          </cell>
          <cell r="B2259" t="str">
            <v>Fornecimento e instalação de joelho de polietileno - 3/4" para mangueira de polietileno ou pvc marron</v>
          </cell>
          <cell r="C2259" t="str">
            <v>UN</v>
          </cell>
          <cell r="D2259">
            <v>1</v>
          </cell>
          <cell r="E2259">
            <v>1.3188</v>
          </cell>
          <cell r="F2259">
            <v>1.31</v>
          </cell>
        </row>
        <row r="2260">
          <cell r="A2260" t="str">
            <v>001.18.09900</v>
          </cell>
          <cell r="B2260" t="str">
            <v>Fornecimento e instalação de joelho de polietileno  - 1" para mangueira de polietileno ou pvc marron</v>
          </cell>
          <cell r="C2260" t="str">
            <v>UN</v>
          </cell>
          <cell r="D2260">
            <v>1</v>
          </cell>
          <cell r="E2260">
            <v>1.7687999999999999</v>
          </cell>
          <cell r="F2260">
            <v>1.76</v>
          </cell>
        </row>
        <row r="2261">
          <cell r="A2261" t="str">
            <v>001.18.09920</v>
          </cell>
          <cell r="B2261" t="str">
            <v>Fornecimento e instalação de tee de polietileno - 3/4" para mangueira de polietileno ou pvc marron</v>
          </cell>
          <cell r="C2261" t="str">
            <v>UN</v>
          </cell>
          <cell r="D2261">
            <v>1</v>
          </cell>
          <cell r="E2261">
            <v>1.8736999999999999</v>
          </cell>
          <cell r="F2261">
            <v>1.87</v>
          </cell>
        </row>
        <row r="2262">
          <cell r="A2262" t="str">
            <v>001.18.09940</v>
          </cell>
          <cell r="B2262" t="str">
            <v>Fornecimento e instalação de tee de polietileno  1"- para mangueira de polietileno ou pvc marron</v>
          </cell>
          <cell r="C2262" t="str">
            <v>UN</v>
          </cell>
          <cell r="D2262">
            <v>1</v>
          </cell>
          <cell r="E2262">
            <v>3.3237000000000001</v>
          </cell>
          <cell r="F2262">
            <v>3.32</v>
          </cell>
        </row>
        <row r="2263">
          <cell r="A2263" t="str">
            <v>001.18.09960</v>
          </cell>
          <cell r="B2263" t="str">
            <v>Fornecimento e instalação de uniao de polietileno - 3/4"- para mangueira de polietileno ou pvc marron</v>
          </cell>
          <cell r="C2263" t="str">
            <v>UN</v>
          </cell>
          <cell r="D2263">
            <v>1</v>
          </cell>
          <cell r="E2263">
            <v>2.2353000000000001</v>
          </cell>
          <cell r="F2263">
            <v>2.23</v>
          </cell>
        </row>
        <row r="2264">
          <cell r="A2264" t="str">
            <v>001.18.09980</v>
          </cell>
          <cell r="B2264" t="str">
            <v>Fornecimento e instalação de união de polietileno  - 1"-para mangueira de polietileno ou pvc marron</v>
          </cell>
          <cell r="C2264" t="str">
            <v>UN</v>
          </cell>
          <cell r="D2264">
            <v>1</v>
          </cell>
          <cell r="E2264">
            <v>2.6353</v>
          </cell>
          <cell r="F2264">
            <v>2.63</v>
          </cell>
        </row>
        <row r="2265">
          <cell r="A2265" t="str">
            <v>001.18.10000</v>
          </cell>
          <cell r="B2265" t="str">
            <v>Fornecimento e instalação de adaptador de polietileno  - 3/4"- para mangueira de polietileno ou pvc marron</v>
          </cell>
          <cell r="C2265" t="str">
            <v>UN</v>
          </cell>
          <cell r="D2265">
            <v>1</v>
          </cell>
          <cell r="E2265">
            <v>2.0284</v>
          </cell>
          <cell r="F2265">
            <v>2.02</v>
          </cell>
        </row>
        <row r="2266">
          <cell r="A2266" t="str">
            <v>001.18.10020</v>
          </cell>
          <cell r="B2266" t="str">
            <v>Fornecimento e instalação de adaptador de polietileno  - 1"- para mangueira de polietileno ou pvc marron</v>
          </cell>
          <cell r="C2266" t="str">
            <v>UN</v>
          </cell>
          <cell r="D2266">
            <v>1</v>
          </cell>
          <cell r="E2266">
            <v>2.2284000000000002</v>
          </cell>
          <cell r="F2266">
            <v>2.2200000000000002</v>
          </cell>
        </row>
        <row r="2267">
          <cell r="A2267" t="str">
            <v>001.18.10040</v>
          </cell>
          <cell r="B2267" t="str">
            <v>Registro de gaveta em acabamento bruto (amarelo) s/ canopla n.1502 4 pol</v>
          </cell>
          <cell r="C2267" t="str">
            <v>UN</v>
          </cell>
          <cell r="D2267">
            <v>1</v>
          </cell>
          <cell r="E2267">
            <v>266.48160000000001</v>
          </cell>
          <cell r="F2267">
            <v>266.48</v>
          </cell>
        </row>
        <row r="2268">
          <cell r="A2268" t="str">
            <v>001.18.10060</v>
          </cell>
          <cell r="B2268" t="str">
            <v>Registro de gaveta em acabamento bruto (amarelo) s/ canopla n.1502 3 pol</v>
          </cell>
          <cell r="C2268" t="str">
            <v>UN</v>
          </cell>
          <cell r="D2268">
            <v>1</v>
          </cell>
          <cell r="E2268">
            <v>160.52789999999999</v>
          </cell>
          <cell r="F2268">
            <v>160.52000000000001</v>
          </cell>
        </row>
        <row r="2269">
          <cell r="A2269" t="str">
            <v>001.18.10080</v>
          </cell>
          <cell r="B2269" t="str">
            <v>Registro de gaveta em acabamento bruto (amarelo) s/ canopla n.1502 2 1/2 pol</v>
          </cell>
          <cell r="C2269" t="str">
            <v>UN</v>
          </cell>
          <cell r="D2269">
            <v>1</v>
          </cell>
          <cell r="E2269">
            <v>105.44750000000001</v>
          </cell>
          <cell r="F2269">
            <v>105.44</v>
          </cell>
        </row>
        <row r="2270">
          <cell r="A2270" t="str">
            <v>001.18.10100</v>
          </cell>
          <cell r="B2270" t="str">
            <v>Registro de gaveta em acabamento bruto (amarelo) s/ canopla n.1502 2 pol</v>
          </cell>
          <cell r="C2270" t="str">
            <v>UN</v>
          </cell>
          <cell r="D2270">
            <v>1</v>
          </cell>
          <cell r="E2270">
            <v>50.472099999999998</v>
          </cell>
          <cell r="F2270">
            <v>50.47</v>
          </cell>
        </row>
        <row r="2271">
          <cell r="A2271" t="str">
            <v>001.18.10120</v>
          </cell>
          <cell r="B2271" t="str">
            <v>Registro de gaveta em acabamento bruto (amarelo) s/ canopla n.1502 1 1/2 pol</v>
          </cell>
          <cell r="C2271" t="str">
            <v>UN</v>
          </cell>
          <cell r="D2271">
            <v>1</v>
          </cell>
          <cell r="E2271">
            <v>34.041699999999999</v>
          </cell>
          <cell r="F2271">
            <v>34.04</v>
          </cell>
        </row>
        <row r="2272">
          <cell r="A2272" t="str">
            <v>001.18.10140</v>
          </cell>
          <cell r="B2272" t="str">
            <v>Registro de gaveta em acabamento bruto (amarelo) s/ canopla n.1502 1 1/4 pol</v>
          </cell>
          <cell r="C2272" t="str">
            <v>UN</v>
          </cell>
          <cell r="D2272">
            <v>1</v>
          </cell>
          <cell r="E2272">
            <v>29.171299999999999</v>
          </cell>
          <cell r="F2272">
            <v>29.17</v>
          </cell>
        </row>
        <row r="2273">
          <cell r="A2273" t="str">
            <v>001.18.10160</v>
          </cell>
          <cell r="B2273" t="str">
            <v>Registro de gaveta em acabamento bruto (amarelo) s/ canopla n.1502 1 pol</v>
          </cell>
          <cell r="C2273" t="str">
            <v>UN</v>
          </cell>
          <cell r="D2273">
            <v>1</v>
          </cell>
          <cell r="E2273">
            <v>22.0138</v>
          </cell>
          <cell r="F2273">
            <v>22.01</v>
          </cell>
        </row>
        <row r="2274">
          <cell r="A2274" t="str">
            <v>001.18.10180</v>
          </cell>
          <cell r="B2274" t="str">
            <v>Registro de gaveta em acabamento bruto (amarelo) s/ canopla n.1502 3/4 pol</v>
          </cell>
          <cell r="C2274" t="str">
            <v>UN</v>
          </cell>
          <cell r="D2274">
            <v>1</v>
          </cell>
          <cell r="E2274">
            <v>16.542999999999999</v>
          </cell>
          <cell r="F2274">
            <v>16.54</v>
          </cell>
        </row>
        <row r="2275">
          <cell r="A2275" t="str">
            <v>001.18.10200</v>
          </cell>
          <cell r="B2275" t="str">
            <v>Registro de gaveta em acabamento bruto (amarelo) s/ canopla n.1502 1/2 pol</v>
          </cell>
          <cell r="C2275" t="str">
            <v>UN</v>
          </cell>
          <cell r="D2275">
            <v>1</v>
          </cell>
          <cell r="E2275">
            <v>30.762599999999999</v>
          </cell>
          <cell r="F2275">
            <v>30.76</v>
          </cell>
        </row>
        <row r="2276">
          <cell r="A2276" t="str">
            <v>001.18.10240</v>
          </cell>
          <cell r="B2276" t="str">
            <v>Registro de gaveta cromado linha gemini embutir c/ canopla mod 44 n. 1509 deca 1 1/4 pol</v>
          </cell>
          <cell r="C2276" t="str">
            <v>UN</v>
          </cell>
          <cell r="D2276">
            <v>1</v>
          </cell>
          <cell r="E2276">
            <v>57.821300000000001</v>
          </cell>
          <cell r="F2276">
            <v>57.82</v>
          </cell>
        </row>
        <row r="2277">
          <cell r="A2277" t="str">
            <v>001.18.10260</v>
          </cell>
          <cell r="B2277" t="str">
            <v>Registro de gaveta cromado linha gemini embutir c/ canopla mod 44 n. 1509 deca 1  pol</v>
          </cell>
          <cell r="C2277" t="str">
            <v>UN</v>
          </cell>
          <cell r="D2277">
            <v>1</v>
          </cell>
          <cell r="E2277">
            <v>47.623800000000003</v>
          </cell>
          <cell r="F2277">
            <v>47.62</v>
          </cell>
        </row>
        <row r="2278">
          <cell r="A2278" t="str">
            <v>001.18.10280</v>
          </cell>
          <cell r="B2278" t="str">
            <v>Registro de gaveta cromado linha gemini embutir c/ canopla mod 44 n. 1509 deca 3/4 pol</v>
          </cell>
          <cell r="C2278" t="str">
            <v>UN</v>
          </cell>
          <cell r="D2278">
            <v>1</v>
          </cell>
          <cell r="E2278">
            <v>42.012999999999998</v>
          </cell>
          <cell r="F2278">
            <v>42.01</v>
          </cell>
        </row>
        <row r="2279">
          <cell r="A2279" t="str">
            <v>001.18.10300</v>
          </cell>
          <cell r="B2279" t="str">
            <v>Registro de gaveta cromado linha gemini embutir c/ canopla mod 44 n. 1509 deca  1/2 pol</v>
          </cell>
          <cell r="C2279" t="str">
            <v>UN</v>
          </cell>
          <cell r="D2279">
            <v>1</v>
          </cell>
          <cell r="E2279">
            <v>38.462600000000002</v>
          </cell>
          <cell r="F2279">
            <v>38.46</v>
          </cell>
        </row>
        <row r="2280">
          <cell r="A2280" t="str">
            <v>001.18.10320</v>
          </cell>
          <cell r="B2280" t="str">
            <v>Registro de gaveta cromado linha prata de embutir c/ canopla modelo 50 n 1509 deca 2 pol</v>
          </cell>
          <cell r="C2280" t="str">
            <v>UN</v>
          </cell>
          <cell r="D2280">
            <v>1</v>
          </cell>
          <cell r="E2280">
            <v>46.342100000000002</v>
          </cell>
          <cell r="F2280">
            <v>46.34</v>
          </cell>
        </row>
        <row r="2281">
          <cell r="A2281" t="str">
            <v>001.18.10340</v>
          </cell>
          <cell r="B2281" t="str">
            <v>Registro de gaveta cromado linha prata de embutir c/ canopla modelo 50 n 1509 deca 1 1/2 pol</v>
          </cell>
          <cell r="C2281" t="str">
            <v>UN</v>
          </cell>
          <cell r="D2281">
            <v>1</v>
          </cell>
          <cell r="E2281">
            <v>46.3093</v>
          </cell>
          <cell r="F2281">
            <v>46.3</v>
          </cell>
        </row>
        <row r="2282">
          <cell r="A2282" t="str">
            <v>001.18.10360</v>
          </cell>
          <cell r="B2282" t="str">
            <v>Registro de gaveta cromado linha prata de embutir c/ canopla modelo 50 n 1509 deca 1 1/4 pol</v>
          </cell>
          <cell r="C2282" t="str">
            <v>UN</v>
          </cell>
          <cell r="D2282">
            <v>1</v>
          </cell>
          <cell r="E2282">
            <v>45.161299999999997</v>
          </cell>
          <cell r="F2282">
            <v>45.16</v>
          </cell>
        </row>
        <row r="2283">
          <cell r="A2283" t="str">
            <v>001.18.10380</v>
          </cell>
          <cell r="B2283" t="str">
            <v>Registro de gaveta cromado linha prata de embutir c/ canopla modelo 50 n 1509 deca 1 pol</v>
          </cell>
          <cell r="C2283" t="str">
            <v>UN</v>
          </cell>
          <cell r="D2283">
            <v>1</v>
          </cell>
          <cell r="E2283">
            <v>31.413799999999998</v>
          </cell>
          <cell r="F2283">
            <v>31.41</v>
          </cell>
        </row>
        <row r="2284">
          <cell r="A2284" t="str">
            <v>001.18.10400</v>
          </cell>
          <cell r="B2284" t="str">
            <v>Registro de gaveta cromado linha prata de embutir c/ canopla modelo 50 n 1509 deca 3/4 pol</v>
          </cell>
          <cell r="C2284" t="str">
            <v>UN</v>
          </cell>
          <cell r="D2284">
            <v>1</v>
          </cell>
          <cell r="E2284">
            <v>34.143000000000001</v>
          </cell>
          <cell r="F2284">
            <v>34.14</v>
          </cell>
        </row>
        <row r="2285">
          <cell r="A2285" t="str">
            <v>001.18.10420</v>
          </cell>
          <cell r="B2285" t="str">
            <v>Registro de gaveta cromado linha prata de embutir c/ canopla modelo 50 n 1509 deca 1/2 pol</v>
          </cell>
          <cell r="C2285" t="str">
            <v>UN</v>
          </cell>
          <cell r="D2285">
            <v>1</v>
          </cell>
          <cell r="E2285">
            <v>26.832599999999999</v>
          </cell>
          <cell r="F2285">
            <v>26.83</v>
          </cell>
        </row>
        <row r="2286">
          <cell r="A2286" t="str">
            <v>001.18.10440</v>
          </cell>
          <cell r="B2286" t="str">
            <v>Registro de gaveta  cromado - c 39 - deca c/ canopla 1 1/2 pol</v>
          </cell>
          <cell r="C2286" t="str">
            <v>UN</v>
          </cell>
          <cell r="D2286">
            <v>1</v>
          </cell>
          <cell r="E2286">
            <v>57.471699999999998</v>
          </cell>
          <cell r="F2286">
            <v>57.47</v>
          </cell>
        </row>
        <row r="2287">
          <cell r="A2287" t="str">
            <v>001.18.10460</v>
          </cell>
          <cell r="B2287" t="str">
            <v>Registro de gaveta  cromado - c 39 - deca c/ canopla 1 pol</v>
          </cell>
          <cell r="C2287" t="str">
            <v>UN</v>
          </cell>
          <cell r="D2287">
            <v>1</v>
          </cell>
          <cell r="E2287">
            <v>34.553800000000003</v>
          </cell>
          <cell r="F2287">
            <v>34.549999999999997</v>
          </cell>
        </row>
        <row r="2288">
          <cell r="A2288" t="str">
            <v>001.18.10480</v>
          </cell>
          <cell r="B2288" t="str">
            <v>Registro de gaveta  cromado - c 39 - deca c/ canopla 3/4 pol</v>
          </cell>
          <cell r="C2288" t="str">
            <v>UN</v>
          </cell>
          <cell r="D2288">
            <v>1</v>
          </cell>
          <cell r="E2288">
            <v>29.803000000000001</v>
          </cell>
          <cell r="F2288">
            <v>29.8</v>
          </cell>
        </row>
        <row r="2289">
          <cell r="A2289" t="str">
            <v>001.18.10500</v>
          </cell>
          <cell r="B2289" t="str">
            <v>Registro de gaveta c/ acabamento bruto (amarelo) sem canopla abnt - docol -3 pol</v>
          </cell>
          <cell r="C2289" t="str">
            <v>UN</v>
          </cell>
          <cell r="D2289">
            <v>1</v>
          </cell>
          <cell r="E2289">
            <v>102.6879</v>
          </cell>
          <cell r="F2289">
            <v>102.68</v>
          </cell>
        </row>
        <row r="2290">
          <cell r="A2290" t="str">
            <v>001.18.10520</v>
          </cell>
          <cell r="B2290" t="str">
            <v>Registro de gaveta c/ acabamento bruto (amarelo) sem canopla abnt - docol -2pol</v>
          </cell>
          <cell r="C2290" t="str">
            <v>UN</v>
          </cell>
          <cell r="D2290">
            <v>1</v>
          </cell>
          <cell r="E2290">
            <v>34.262099999999997</v>
          </cell>
          <cell r="F2290">
            <v>34.26</v>
          </cell>
        </row>
        <row r="2291">
          <cell r="A2291" t="str">
            <v>001.18.10540</v>
          </cell>
          <cell r="B2291" t="str">
            <v>Registro de gaveta c/ acabamento bruto (amarelo) sem canopla abnt - docol -1 pol</v>
          </cell>
          <cell r="C2291" t="str">
            <v>UN</v>
          </cell>
          <cell r="D2291">
            <v>1</v>
          </cell>
          <cell r="E2291">
            <v>14.293799999999999</v>
          </cell>
          <cell r="F2291">
            <v>14.29</v>
          </cell>
        </row>
        <row r="2292">
          <cell r="A2292" t="str">
            <v>001.18.10560</v>
          </cell>
          <cell r="B2292" t="str">
            <v>Registro de gaveta c/ acabamento bruto (amarelo) sem canopla abnt - docol -3/4 pol</v>
          </cell>
          <cell r="C2292" t="str">
            <v>UN</v>
          </cell>
          <cell r="D2292">
            <v>1</v>
          </cell>
          <cell r="E2292">
            <v>11.683</v>
          </cell>
          <cell r="F2292">
            <v>11.68</v>
          </cell>
        </row>
        <row r="2293">
          <cell r="A2293" t="str">
            <v>001.18.10580</v>
          </cell>
          <cell r="B2293" t="str">
            <v>Acabamento cromado - linha prata de embutir c/ canopla mod itapema - docol -2 pol</v>
          </cell>
          <cell r="C2293" t="str">
            <v>UN</v>
          </cell>
          <cell r="D2293">
            <v>1</v>
          </cell>
          <cell r="E2293">
            <v>36.382100000000001</v>
          </cell>
          <cell r="F2293">
            <v>36.380000000000003</v>
          </cell>
        </row>
        <row r="2294">
          <cell r="A2294" t="str">
            <v>001.18.10600</v>
          </cell>
          <cell r="B2294" t="str">
            <v>Acabamento cromado - linha prata de embutir c/ canopla mod itapema - docol -1 1/2 pol</v>
          </cell>
          <cell r="C2294" t="str">
            <v>UN</v>
          </cell>
          <cell r="D2294">
            <v>1</v>
          </cell>
          <cell r="E2294">
            <v>37.722099999999998</v>
          </cell>
          <cell r="F2294">
            <v>37.72</v>
          </cell>
        </row>
        <row r="2295">
          <cell r="A2295" t="str">
            <v>001.18.10620</v>
          </cell>
          <cell r="B2295" t="str">
            <v>Acabamento cromado - linha prata de embutir c/ canopla mod itapema - docol -1  pol</v>
          </cell>
          <cell r="C2295" t="str">
            <v>UN</v>
          </cell>
          <cell r="D2295">
            <v>1</v>
          </cell>
          <cell r="E2295">
            <v>28.1938</v>
          </cell>
          <cell r="F2295">
            <v>28.19</v>
          </cell>
        </row>
        <row r="2296">
          <cell r="A2296" t="str">
            <v>001.18.10640</v>
          </cell>
          <cell r="B2296" t="str">
            <v>Acabamento cromado - linha prata de embutir c/ canopla mod itapema - docol -3/4  pol</v>
          </cell>
          <cell r="C2296" t="str">
            <v>UN</v>
          </cell>
          <cell r="D2296">
            <v>1</v>
          </cell>
          <cell r="E2296">
            <v>25.713000000000001</v>
          </cell>
          <cell r="F2296">
            <v>25.71</v>
          </cell>
        </row>
        <row r="2297">
          <cell r="A2297" t="str">
            <v>001.18.10660</v>
          </cell>
          <cell r="B2297" t="str">
            <v>Acabamento bruto linha popular 3/4 pol</v>
          </cell>
          <cell r="C2297" t="str">
            <v>UN</v>
          </cell>
          <cell r="D2297">
            <v>1</v>
          </cell>
          <cell r="E2297">
            <v>15.103</v>
          </cell>
          <cell r="F2297">
            <v>15.1</v>
          </cell>
        </row>
        <row r="2298">
          <cell r="A2298" t="str">
            <v>001.18.10680</v>
          </cell>
          <cell r="B2298" t="str">
            <v>Acabamento bruto linha popular 1/2 pol</v>
          </cell>
          <cell r="C2298" t="str">
            <v>UN</v>
          </cell>
          <cell r="D2298">
            <v>1</v>
          </cell>
          <cell r="E2298">
            <v>13.503</v>
          </cell>
          <cell r="F2298">
            <v>13.5</v>
          </cell>
        </row>
        <row r="2299">
          <cell r="A2299" t="str">
            <v>001.18.10700</v>
          </cell>
          <cell r="B2299" t="str">
            <v>Registro de pressão cromado linha gemini de embutir c/ canopla mod 44 n 1416 3/4 pol</v>
          </cell>
          <cell r="C2299" t="str">
            <v>UN</v>
          </cell>
          <cell r="D2299">
            <v>1</v>
          </cell>
          <cell r="E2299">
            <v>38.703000000000003</v>
          </cell>
          <cell r="F2299">
            <v>38.700000000000003</v>
          </cell>
        </row>
        <row r="2300">
          <cell r="A2300" t="str">
            <v>001.18.10720</v>
          </cell>
          <cell r="B2300" t="str">
            <v>Registro de pressão cromado linha gemini de embutir c/ canopla mod 44 n 1416 1/2 pol</v>
          </cell>
          <cell r="C2300" t="str">
            <v>UN</v>
          </cell>
          <cell r="D2300">
            <v>1</v>
          </cell>
          <cell r="E2300">
            <v>37.782600000000002</v>
          </cell>
          <cell r="F2300">
            <v>37.78</v>
          </cell>
        </row>
        <row r="2301">
          <cell r="A2301" t="str">
            <v>001.18.10740</v>
          </cell>
          <cell r="B2301" t="str">
            <v>Registro de pressão cromado linha italiana de embutir c/ canopla mod 45 n 1416 deca 3/4 pol</v>
          </cell>
          <cell r="C2301" t="str">
            <v>UN</v>
          </cell>
          <cell r="D2301">
            <v>1</v>
          </cell>
          <cell r="E2301">
            <v>53.902999999999999</v>
          </cell>
          <cell r="F2301">
            <v>53.9</v>
          </cell>
        </row>
        <row r="2302">
          <cell r="A2302" t="str">
            <v>001.18.10760</v>
          </cell>
          <cell r="B2302" t="str">
            <v>Registro de pressão cromado linha italiana de embutir c/ canopla mod 45 n 1416 deca 1/2 pol</v>
          </cell>
          <cell r="C2302" t="str">
            <v>UN</v>
          </cell>
          <cell r="D2302">
            <v>1</v>
          </cell>
          <cell r="E2302">
            <v>48.272599999999997</v>
          </cell>
          <cell r="F2302">
            <v>48.27</v>
          </cell>
        </row>
        <row r="2303">
          <cell r="A2303" t="str">
            <v>001.18.10780</v>
          </cell>
          <cell r="B2303" t="str">
            <v>Registro de pressão cromado linha prata embutir c/ canopla mod 50 n 1416 deca 3/4 pol</v>
          </cell>
          <cell r="C2303" t="str">
            <v>UN</v>
          </cell>
          <cell r="D2303">
            <v>1</v>
          </cell>
          <cell r="E2303">
            <v>34.802999999999997</v>
          </cell>
          <cell r="F2303">
            <v>34.799999999999997</v>
          </cell>
        </row>
        <row r="2304">
          <cell r="A2304" t="str">
            <v>001.18.10800</v>
          </cell>
          <cell r="B2304" t="str">
            <v>Registro de pressão cromado linha prata embutir c/ canopla mod 50 n 1416 deca 1/2 pol</v>
          </cell>
          <cell r="C2304" t="str">
            <v>UN</v>
          </cell>
          <cell r="D2304">
            <v>1</v>
          </cell>
          <cell r="E2304">
            <v>26.102599999999999</v>
          </cell>
          <cell r="F2304">
            <v>26.1</v>
          </cell>
        </row>
        <row r="2305">
          <cell r="A2305" t="str">
            <v>001.18.10820</v>
          </cell>
          <cell r="B2305" t="str">
            <v>Registro de pressão cromado de embutir c/ canopla 1193 - c 39 deca 3/4 pol</v>
          </cell>
          <cell r="C2305" t="str">
            <v>UN</v>
          </cell>
          <cell r="D2305">
            <v>1</v>
          </cell>
          <cell r="E2305">
            <v>38.493000000000002</v>
          </cell>
          <cell r="F2305">
            <v>38.49</v>
          </cell>
        </row>
        <row r="2306">
          <cell r="A2306" t="str">
            <v>001.18.10840</v>
          </cell>
          <cell r="B2306" t="str">
            <v>Registro de pressão cromado de embutir c/ canopla 1193 - c 39 deca 1/2 pol</v>
          </cell>
          <cell r="C2306" t="str">
            <v>UN</v>
          </cell>
          <cell r="D2306">
            <v>1</v>
          </cell>
          <cell r="E2306">
            <v>38.493000000000002</v>
          </cell>
          <cell r="F2306">
            <v>38.49</v>
          </cell>
        </row>
        <row r="2307">
          <cell r="A2307" t="str">
            <v>001.18.10860</v>
          </cell>
          <cell r="B2307" t="str">
            <v>Registro de pressão acabamento cromado - linha prata de embutir c/ canopla modelo itapema  - docol - 3/4 pol</v>
          </cell>
          <cell r="C2307" t="str">
            <v>UN</v>
          </cell>
          <cell r="D2307">
            <v>1</v>
          </cell>
          <cell r="E2307">
            <v>27.693000000000001</v>
          </cell>
          <cell r="F2307">
            <v>27.69</v>
          </cell>
        </row>
        <row r="2308">
          <cell r="A2308" t="str">
            <v>001.18.10880</v>
          </cell>
          <cell r="B2308" t="str">
            <v>Registro de pressão acabamento cromado - linha prata de embutir c/ canopla modelo itapema  - docol - 1/2 pol</v>
          </cell>
          <cell r="C2308" t="str">
            <v>UN</v>
          </cell>
          <cell r="D2308">
            <v>1</v>
          </cell>
          <cell r="E2308">
            <v>27.669</v>
          </cell>
          <cell r="F2308">
            <v>27.66</v>
          </cell>
        </row>
        <row r="2309">
          <cell r="A2309" t="str">
            <v>001.18.10900</v>
          </cell>
          <cell r="B2309" t="str">
            <v>Registro de pressão acabamento simples linha popular 1/2 pol</v>
          </cell>
          <cell r="C2309" t="str">
            <v>UN</v>
          </cell>
          <cell r="D2309">
            <v>1</v>
          </cell>
          <cell r="E2309">
            <v>20.603000000000002</v>
          </cell>
          <cell r="F2309">
            <v>20.6</v>
          </cell>
        </row>
        <row r="2310">
          <cell r="A2310" t="str">
            <v>001.18.10920</v>
          </cell>
          <cell r="B2310" t="str">
            <v>Registro de pressão de 1/2" (chuveiro) (mic)</v>
          </cell>
          <cell r="C2310" t="str">
            <v>UN</v>
          </cell>
          <cell r="D2310">
            <v>1</v>
          </cell>
          <cell r="E2310">
            <v>38.493000000000002</v>
          </cell>
          <cell r="F2310">
            <v>38.49</v>
          </cell>
        </row>
        <row r="2311">
          <cell r="A2311" t="str">
            <v>001.18.10940</v>
          </cell>
          <cell r="B2311" t="str">
            <v>Válvula p/ pia cromada deca n.1600 p/ lav 1x2 pol</v>
          </cell>
          <cell r="C2311" t="str">
            <v>UN</v>
          </cell>
          <cell r="D2311">
            <v>1</v>
          </cell>
          <cell r="E2311">
            <v>32.6721</v>
          </cell>
          <cell r="F2311">
            <v>32.67</v>
          </cell>
        </row>
        <row r="2312">
          <cell r="A2312" t="str">
            <v>001.18.10960</v>
          </cell>
          <cell r="B2312" t="str">
            <v>Valvula p/pia americana cromada n.1623 marca deca 1.5x3 3/4 pol</v>
          </cell>
          <cell r="C2312" t="str">
            <v>UN</v>
          </cell>
          <cell r="D2312">
            <v>1</v>
          </cell>
          <cell r="E2312">
            <v>58.8371</v>
          </cell>
          <cell r="F2312">
            <v>58.83</v>
          </cell>
        </row>
        <row r="2313">
          <cell r="A2313" t="str">
            <v>001.18.10980</v>
          </cell>
          <cell r="B2313" t="str">
            <v>Válvula de pvc para pia</v>
          </cell>
          <cell r="C2313" t="str">
            <v>UN</v>
          </cell>
          <cell r="D2313">
            <v>1</v>
          </cell>
          <cell r="E2313">
            <v>5.9752999999999998</v>
          </cell>
          <cell r="F2313">
            <v>5.97</v>
          </cell>
        </row>
        <row r="2314">
          <cell r="A2314" t="str">
            <v>001.18.11000</v>
          </cell>
          <cell r="B2314" t="str">
            <v>Válvula para lavatorio</v>
          </cell>
          <cell r="C2314" t="str">
            <v>UN</v>
          </cell>
          <cell r="D2314">
            <v>1</v>
          </cell>
          <cell r="E2314">
            <v>6.4752999999999998</v>
          </cell>
          <cell r="F2314">
            <v>6.47</v>
          </cell>
        </row>
        <row r="2315">
          <cell r="A2315" t="str">
            <v>001.18.11020</v>
          </cell>
          <cell r="B2315" t="str">
            <v>Válvula para pia n. 1600 - steves 1 x 2 pol</v>
          </cell>
          <cell r="C2315" t="str">
            <v>UN</v>
          </cell>
          <cell r="D2315">
            <v>1</v>
          </cell>
          <cell r="E2315">
            <v>29.742100000000001</v>
          </cell>
          <cell r="F2315">
            <v>29.74</v>
          </cell>
        </row>
        <row r="2316">
          <cell r="A2316" t="str">
            <v>001.18.11040</v>
          </cell>
          <cell r="B2316" t="str">
            <v>Válvula para pia n. 1600 - steves 1 1/2 x 3.3/4</v>
          </cell>
          <cell r="C2316" t="str">
            <v>UN</v>
          </cell>
          <cell r="D2316">
            <v>1</v>
          </cell>
          <cell r="E2316">
            <v>30.332100000000001</v>
          </cell>
          <cell r="F2316">
            <v>30.33</v>
          </cell>
        </row>
        <row r="2317">
          <cell r="A2317" t="str">
            <v>001.18.11060</v>
          </cell>
          <cell r="B2317" t="str">
            <v>Válvula  de pé com crivo de pvc tipo rosqueável 3/4 pol</v>
          </cell>
          <cell r="C2317" t="str">
            <v>UN</v>
          </cell>
          <cell r="D2317">
            <v>1</v>
          </cell>
          <cell r="E2317">
            <v>15.013</v>
          </cell>
          <cell r="F2317">
            <v>15.01</v>
          </cell>
        </row>
        <row r="2318">
          <cell r="A2318" t="str">
            <v>001.18.11080</v>
          </cell>
          <cell r="B2318" t="str">
            <v>Válvula  de pé com crivo de pvc tipo rosqueável 1 pol</v>
          </cell>
          <cell r="C2318" t="str">
            <v>UN</v>
          </cell>
          <cell r="D2318">
            <v>1</v>
          </cell>
          <cell r="E2318">
            <v>17.383800000000001</v>
          </cell>
          <cell r="F2318">
            <v>17.38</v>
          </cell>
        </row>
        <row r="2319">
          <cell r="A2319" t="str">
            <v>001.18.11100</v>
          </cell>
          <cell r="B2319" t="str">
            <v>Válvula  de pé com crivo de pvc tipo rosqueável 1 1/4 pol</v>
          </cell>
          <cell r="C2319" t="str">
            <v>UN</v>
          </cell>
          <cell r="D2319">
            <v>1</v>
          </cell>
          <cell r="E2319">
            <v>22.461300000000001</v>
          </cell>
          <cell r="F2319">
            <v>22.46</v>
          </cell>
        </row>
        <row r="2320">
          <cell r="A2320" t="str">
            <v>001.18.11120</v>
          </cell>
          <cell r="B2320" t="str">
            <v>Válvula de pé com crivo de pvc tipo rosqueável 1 1/2 pol</v>
          </cell>
          <cell r="C2320" t="str">
            <v>UN</v>
          </cell>
          <cell r="D2320">
            <v>1</v>
          </cell>
          <cell r="E2320">
            <v>22.0657</v>
          </cell>
          <cell r="F2320">
            <v>22.06</v>
          </cell>
        </row>
        <row r="2321">
          <cell r="A2321" t="str">
            <v>001.18.11140</v>
          </cell>
          <cell r="B2321" t="str">
            <v>Válvula de pé c/ crivo de bronze tipo rosqueável 3/4 pol</v>
          </cell>
          <cell r="C2321" t="str">
            <v>UN</v>
          </cell>
          <cell r="D2321">
            <v>1</v>
          </cell>
          <cell r="E2321">
            <v>16.573</v>
          </cell>
          <cell r="F2321">
            <v>16.57</v>
          </cell>
        </row>
        <row r="2322">
          <cell r="A2322" t="str">
            <v>001.18.11160</v>
          </cell>
          <cell r="B2322" t="str">
            <v>Válvula de pé c/ crivo de bronze tipo rosqueável 1 pol</v>
          </cell>
          <cell r="C2322" t="str">
            <v>UN</v>
          </cell>
          <cell r="D2322">
            <v>1</v>
          </cell>
          <cell r="E2322">
            <v>18.4238</v>
          </cell>
          <cell r="F2322">
            <v>18.420000000000002</v>
          </cell>
        </row>
        <row r="2323">
          <cell r="A2323" t="str">
            <v>001.18.11180</v>
          </cell>
          <cell r="B2323" t="str">
            <v>Válvula de pé c/ crivo de bronze tipo rosqueável 1 1/2 pol</v>
          </cell>
          <cell r="C2323" t="str">
            <v>UN</v>
          </cell>
          <cell r="D2323">
            <v>1</v>
          </cell>
          <cell r="E2323">
            <v>26.351700000000001</v>
          </cell>
          <cell r="F2323">
            <v>26.35</v>
          </cell>
        </row>
        <row r="2324">
          <cell r="A2324" t="str">
            <v>001.18.11200</v>
          </cell>
          <cell r="B2324" t="str">
            <v>Válvula de pé c/ crivo de bronze tipo rosqueável 2 pol</v>
          </cell>
          <cell r="C2324" t="str">
            <v>UN</v>
          </cell>
          <cell r="D2324">
            <v>1</v>
          </cell>
          <cell r="E2324">
            <v>35.9621</v>
          </cell>
          <cell r="F2324">
            <v>35.96</v>
          </cell>
        </row>
        <row r="2325">
          <cell r="A2325" t="str">
            <v>001.18.11220</v>
          </cell>
          <cell r="B2325" t="str">
            <v>Válvula de pé c/ crivo de bronze tipo rosqueável 2 1/2 pol</v>
          </cell>
          <cell r="C2325" t="str">
            <v>UN</v>
          </cell>
          <cell r="D2325">
            <v>1</v>
          </cell>
          <cell r="E2325">
            <v>53.337499999999999</v>
          </cell>
          <cell r="F2325">
            <v>53.33</v>
          </cell>
        </row>
        <row r="2326">
          <cell r="A2326" t="str">
            <v>001.18.11240</v>
          </cell>
          <cell r="B2326" t="str">
            <v>Válvula de retenção de bronze tipo rosqueável tipo vertical 3/4 pol</v>
          </cell>
          <cell r="C2326" t="str">
            <v>UN</v>
          </cell>
          <cell r="D2326">
            <v>1</v>
          </cell>
          <cell r="E2326">
            <v>17.143000000000001</v>
          </cell>
          <cell r="F2326">
            <v>17.14</v>
          </cell>
        </row>
        <row r="2327">
          <cell r="A2327" t="str">
            <v>001.18.11260</v>
          </cell>
          <cell r="B2327" t="str">
            <v>Válvula de retenção de bronze tipo rosqueável tipo vertical 1 pol</v>
          </cell>
          <cell r="C2327" t="str">
            <v>UN</v>
          </cell>
          <cell r="D2327">
            <v>1</v>
          </cell>
          <cell r="E2327">
            <v>21.623799999999999</v>
          </cell>
          <cell r="F2327">
            <v>21.62</v>
          </cell>
        </row>
        <row r="2328">
          <cell r="A2328" t="str">
            <v>001.18.11280</v>
          </cell>
          <cell r="B2328" t="str">
            <v>Válvula de retenção de bronze tipo rosqueável tipo vertical 1 1/2 pol</v>
          </cell>
          <cell r="C2328" t="str">
            <v>UN</v>
          </cell>
          <cell r="D2328">
            <v>1</v>
          </cell>
          <cell r="E2328">
            <v>29.851700000000001</v>
          </cell>
          <cell r="F2328">
            <v>29.85</v>
          </cell>
        </row>
        <row r="2329">
          <cell r="A2329" t="str">
            <v>001.18.11300</v>
          </cell>
          <cell r="B2329" t="str">
            <v>Válvula de retenção de bronze tipo rosqueável tipo vertical 2 pol</v>
          </cell>
          <cell r="C2329" t="str">
            <v>UN</v>
          </cell>
          <cell r="D2329">
            <v>1</v>
          </cell>
          <cell r="E2329">
            <v>35.882100000000001</v>
          </cell>
          <cell r="F2329">
            <v>35.880000000000003</v>
          </cell>
        </row>
        <row r="2330">
          <cell r="A2330" t="str">
            <v>001.18.11320</v>
          </cell>
          <cell r="B2330" t="str">
            <v>Válvula de retenção de bronze tipo rosqueável tipo vertical 2 1/2 pol</v>
          </cell>
          <cell r="C2330" t="str">
            <v>UN</v>
          </cell>
          <cell r="D2330">
            <v>1</v>
          </cell>
          <cell r="E2330">
            <v>64.777500000000003</v>
          </cell>
          <cell r="F2330">
            <v>64.77</v>
          </cell>
        </row>
        <row r="2331">
          <cell r="A2331" t="str">
            <v>001.18.11340</v>
          </cell>
          <cell r="B2331" t="str">
            <v>Válvula de retenção de bronze tipo rosqueável tipo horizontal 3/4 pol</v>
          </cell>
          <cell r="C2331" t="str">
            <v>UN</v>
          </cell>
          <cell r="D2331">
            <v>1</v>
          </cell>
          <cell r="E2331">
            <v>29.603000000000002</v>
          </cell>
          <cell r="F2331">
            <v>29.6</v>
          </cell>
        </row>
        <row r="2332">
          <cell r="A2332" t="str">
            <v>001.18.11360</v>
          </cell>
          <cell r="B2332" t="str">
            <v>Válvula de retenção de bronze tipo rosqueável tipo horizontal 1 pol</v>
          </cell>
          <cell r="C2332" t="str">
            <v>UN</v>
          </cell>
          <cell r="D2332">
            <v>1</v>
          </cell>
          <cell r="E2332">
            <v>37.623800000000003</v>
          </cell>
          <cell r="F2332">
            <v>37.619999999999997</v>
          </cell>
        </row>
        <row r="2333">
          <cell r="A2333" t="str">
            <v>001.18.11380</v>
          </cell>
          <cell r="B2333" t="str">
            <v>Válvula de retenção de bronze tipo rosqueável tipo horizontal 1 1/2 pol</v>
          </cell>
          <cell r="C2333" t="str">
            <v>UN</v>
          </cell>
          <cell r="D2333">
            <v>1</v>
          </cell>
          <cell r="E2333">
            <v>54.5017</v>
          </cell>
          <cell r="F2333">
            <v>54.5</v>
          </cell>
        </row>
        <row r="2334">
          <cell r="A2334" t="str">
            <v>001.18.11400</v>
          </cell>
          <cell r="B2334" t="str">
            <v>Válvula de retenção de bronze tipo rosqueável tipo horizontal 2 pol</v>
          </cell>
          <cell r="C2334" t="str">
            <v>UN</v>
          </cell>
          <cell r="D2334">
            <v>1</v>
          </cell>
          <cell r="E2334">
            <v>68.382099999999994</v>
          </cell>
          <cell r="F2334">
            <v>68.38</v>
          </cell>
        </row>
        <row r="2335">
          <cell r="A2335" t="str">
            <v>001.18.11420</v>
          </cell>
          <cell r="B2335" t="str">
            <v>Válvula de retenção de bronze tipo rosqueável tipo horizontal 2 1/2 pol</v>
          </cell>
          <cell r="C2335" t="str">
            <v>UN</v>
          </cell>
          <cell r="D2335">
            <v>1</v>
          </cell>
          <cell r="E2335">
            <v>119.7675</v>
          </cell>
          <cell r="F2335">
            <v>119.76</v>
          </cell>
        </row>
        <row r="2336">
          <cell r="A2336" t="str">
            <v>001.18.11440</v>
          </cell>
          <cell r="B2336" t="str">
            <v>Válvula de descarga hydra c/ embolo de bronze n.2515 canopla lisa cromada deca 1 1/2 pol</v>
          </cell>
          <cell r="C2336" t="str">
            <v>UN</v>
          </cell>
          <cell r="D2336">
            <v>1</v>
          </cell>
          <cell r="E2336">
            <v>92.085099999999997</v>
          </cell>
          <cell r="F2336">
            <v>92.08</v>
          </cell>
        </row>
        <row r="2337">
          <cell r="A2337" t="str">
            <v>001.18.11460</v>
          </cell>
          <cell r="B2337" t="str">
            <v>Válvula de descarga hydra c/ embolo de bronze n.2515 canopla lisa cromada deca 1 1/4 pol</v>
          </cell>
          <cell r="C2337" t="str">
            <v>UN</v>
          </cell>
          <cell r="D2337">
            <v>1</v>
          </cell>
          <cell r="E2337">
            <v>95.025099999999995</v>
          </cell>
          <cell r="F2337">
            <v>95.02</v>
          </cell>
        </row>
        <row r="2338">
          <cell r="A2338" t="str">
            <v>001.18.11480</v>
          </cell>
          <cell r="B2338" t="str">
            <v>Válvula de descarga hydra master n.2530 cromada deca 1 1/2 pol</v>
          </cell>
          <cell r="C2338" t="str">
            <v>UN</v>
          </cell>
          <cell r="D2338">
            <v>1</v>
          </cell>
          <cell r="E2338">
            <v>72.0655</v>
          </cell>
          <cell r="F2338">
            <v>72.06</v>
          </cell>
        </row>
        <row r="2339">
          <cell r="A2339" t="str">
            <v>001.18.11500</v>
          </cell>
          <cell r="B2339" t="str">
            <v>Válvula de descarga hydra master n.2530 cromada deca 1 1/4 pol</v>
          </cell>
          <cell r="C2339" t="str">
            <v>UN</v>
          </cell>
          <cell r="D2339">
            <v>1</v>
          </cell>
          <cell r="E2339">
            <v>72.0351</v>
          </cell>
          <cell r="F2339">
            <v>72.03</v>
          </cell>
        </row>
        <row r="2340">
          <cell r="A2340" t="str">
            <v>001.18.11520</v>
          </cell>
          <cell r="B2340" t="str">
            <v>Válvula de descarga docol-stander 1 1/2 pol</v>
          </cell>
          <cell r="C2340" t="str">
            <v>UN</v>
          </cell>
          <cell r="D2340">
            <v>1</v>
          </cell>
          <cell r="E2340">
            <v>60.125500000000002</v>
          </cell>
          <cell r="F2340">
            <v>60.12</v>
          </cell>
        </row>
        <row r="2341">
          <cell r="A2341" t="str">
            <v>001.18.11540</v>
          </cell>
          <cell r="B2341" t="str">
            <v>Fornecimento e instalação de torneira de pressão para pia marca deca ref. c 1157 comprimento 210mm com arejador</v>
          </cell>
          <cell r="C2341" t="str">
            <v>UN</v>
          </cell>
          <cell r="D2341">
            <v>1</v>
          </cell>
          <cell r="E2341">
            <v>70.476100000000002</v>
          </cell>
          <cell r="F2341">
            <v>70.47</v>
          </cell>
        </row>
        <row r="2342">
          <cell r="A2342" t="str">
            <v>001.18.11560</v>
          </cell>
          <cell r="B2342" t="str">
            <v>Fornecimento e instalação de torneira de pressão para pia marca deca ref. 1158 c 39 de 1/2 pol</v>
          </cell>
          <cell r="C2342" t="str">
            <v>UN</v>
          </cell>
          <cell r="D2342">
            <v>1</v>
          </cell>
          <cell r="E2342">
            <v>44.566099999999999</v>
          </cell>
          <cell r="F2342">
            <v>44.56</v>
          </cell>
        </row>
        <row r="2343">
          <cell r="A2343" t="str">
            <v>001.18.11580</v>
          </cell>
          <cell r="B2343" t="str">
            <v>Fornecimento e instalação de torneira de pressão para pia marca deca ref. 1158 c 39 de 3/4 pol</v>
          </cell>
          <cell r="C2343" t="str">
            <v>UN</v>
          </cell>
          <cell r="D2343">
            <v>1</v>
          </cell>
          <cell r="E2343">
            <v>50.616100000000003</v>
          </cell>
          <cell r="F2343">
            <v>50.61</v>
          </cell>
        </row>
        <row r="2344">
          <cell r="A2344" t="str">
            <v>001.18.11600</v>
          </cell>
          <cell r="B2344" t="str">
            <v>Fornecimento e instalação de torneira de pressão para pia marca deca ref. 1159 c 39 de 1/2 pol com arejador</v>
          </cell>
          <cell r="C2344" t="str">
            <v>UN</v>
          </cell>
          <cell r="D2344">
            <v>1</v>
          </cell>
          <cell r="E2344">
            <v>58.676099999999998</v>
          </cell>
          <cell r="F2344">
            <v>58.67</v>
          </cell>
        </row>
        <row r="2345">
          <cell r="A2345" t="str">
            <v>001.18.11620</v>
          </cell>
          <cell r="B2345" t="str">
            <v>Fornecimento e instalação de torneira de pressão para pia marca deca ref. 1159 c 39 de 3/4 pol com arejador</v>
          </cell>
          <cell r="C2345" t="str">
            <v>UN</v>
          </cell>
          <cell r="D2345">
            <v>1</v>
          </cell>
          <cell r="E2345">
            <v>58.676099999999998</v>
          </cell>
          <cell r="F2345">
            <v>58.67</v>
          </cell>
        </row>
        <row r="2346">
          <cell r="A2346" t="str">
            <v>001.18.11640</v>
          </cell>
          <cell r="B2346" t="str">
            <v>Fornecimento e instalação de torneira de pressão para pia marca deca ref. 1167 c 40 tip mesa bica móvel</v>
          </cell>
          <cell r="C2346" t="str">
            <v>UN</v>
          </cell>
          <cell r="D2346">
            <v>1</v>
          </cell>
          <cell r="E2346">
            <v>82.576099999999997</v>
          </cell>
          <cell r="F2346">
            <v>82.57</v>
          </cell>
        </row>
        <row r="2347">
          <cell r="A2347" t="str">
            <v>001.18.11660</v>
          </cell>
          <cell r="B2347" t="str">
            <v>Fornecimento e instalação de torneira de pressão para pia marca deca cromada - tipo parede - bica móvelc 50 1168</v>
          </cell>
          <cell r="C2347" t="str">
            <v>UN</v>
          </cell>
          <cell r="D2347">
            <v>1</v>
          </cell>
          <cell r="E2347">
            <v>81.676100000000005</v>
          </cell>
          <cell r="F2347">
            <v>81.67</v>
          </cell>
        </row>
        <row r="2348">
          <cell r="A2348" t="str">
            <v>001.18.11680</v>
          </cell>
          <cell r="B2348" t="str">
            <v>Fornecimento e instalação de torneira de pressao p/ pia de cozinha - tipo parede - c 39 - bica móvel de 3/4 pol</v>
          </cell>
          <cell r="C2348" t="str">
            <v>UN</v>
          </cell>
          <cell r="D2348">
            <v>1</v>
          </cell>
          <cell r="E2348">
            <v>51.556100000000001</v>
          </cell>
          <cell r="F2348">
            <v>51.55</v>
          </cell>
        </row>
        <row r="2349">
          <cell r="A2349" t="str">
            <v>001.18.11700</v>
          </cell>
          <cell r="B2349" t="str">
            <v>Fornecimento e instalação de torneira de pressão para lavatório marca deca ref. 1193 c 39 de 1/2 pol</v>
          </cell>
          <cell r="C2349" t="str">
            <v>UN</v>
          </cell>
          <cell r="D2349">
            <v>1</v>
          </cell>
          <cell r="E2349">
            <v>44.076099999999997</v>
          </cell>
          <cell r="F2349">
            <v>44.07</v>
          </cell>
        </row>
        <row r="2350">
          <cell r="A2350" t="str">
            <v>001.18.11720</v>
          </cell>
          <cell r="B2350" t="str">
            <v>Fornecimento e instalação de torneira de pressão para lavatório marca deca ref. 1194 c 45 de 1/2 pol</v>
          </cell>
          <cell r="C2350" t="str">
            <v>UN</v>
          </cell>
          <cell r="D2350">
            <v>1</v>
          </cell>
          <cell r="E2350">
            <v>117.1661</v>
          </cell>
          <cell r="F2350">
            <v>117.16</v>
          </cell>
        </row>
        <row r="2351">
          <cell r="A2351" t="str">
            <v>001.18.11740</v>
          </cell>
          <cell r="B2351" t="str">
            <v>Fornecimento e instalação de torneira de pressão para lavatório marca deca ref. 1199 c 50 de 1/2 pol</v>
          </cell>
          <cell r="C2351" t="str">
            <v>UN</v>
          </cell>
          <cell r="D2351">
            <v>1</v>
          </cell>
          <cell r="E2351">
            <v>62.186100000000003</v>
          </cell>
          <cell r="F2351">
            <v>62.18</v>
          </cell>
        </row>
        <row r="2352">
          <cell r="A2352" t="str">
            <v>001.18.11760</v>
          </cell>
          <cell r="B2352" t="str">
            <v>Fornecimento e instalação de torneira para uso geral marca deca ref. 1152 c 39 de 1/2 pol</v>
          </cell>
          <cell r="C2352" t="str">
            <v>UN</v>
          </cell>
          <cell r="D2352">
            <v>1</v>
          </cell>
          <cell r="E2352">
            <v>37.296100000000003</v>
          </cell>
          <cell r="F2352">
            <v>37.29</v>
          </cell>
        </row>
        <row r="2353">
          <cell r="A2353" t="str">
            <v>001.18.11780</v>
          </cell>
          <cell r="B2353" t="str">
            <v>Fornecimento e instalação de torneira para uso geral marca deca ref. 1152 c 39 de 3/4 pol</v>
          </cell>
          <cell r="C2353" t="str">
            <v>UN</v>
          </cell>
          <cell r="D2353">
            <v>1</v>
          </cell>
          <cell r="E2353">
            <v>40.356099999999998</v>
          </cell>
          <cell r="F2353">
            <v>40.35</v>
          </cell>
        </row>
        <row r="2354">
          <cell r="A2354" t="str">
            <v>001.18.11800</v>
          </cell>
          <cell r="B2354" t="str">
            <v>Fornecimento e instalação de torneira para uso geral marca deca ref. 1154 c 39 de 1/2 pol com arejador</v>
          </cell>
          <cell r="C2354" t="str">
            <v>UN</v>
          </cell>
          <cell r="D2354">
            <v>1</v>
          </cell>
          <cell r="E2354">
            <v>43.726100000000002</v>
          </cell>
          <cell r="F2354">
            <v>43.72</v>
          </cell>
        </row>
        <row r="2355">
          <cell r="A2355" t="str">
            <v>001.18.11820</v>
          </cell>
          <cell r="B2355" t="str">
            <v>Fornecimento e instalação de torneira para uso geral marca deca ref. 1154 c 39 de 3/4 pol com arejador</v>
          </cell>
          <cell r="C2355" t="str">
            <v>UN</v>
          </cell>
          <cell r="D2355">
            <v>1</v>
          </cell>
          <cell r="E2355">
            <v>43.726100000000002</v>
          </cell>
          <cell r="F2355">
            <v>43.72</v>
          </cell>
        </row>
        <row r="2356">
          <cell r="A2356" t="str">
            <v>001.18.11840</v>
          </cell>
          <cell r="B2356" t="str">
            <v>Fornecimento e instalação de torneira para uso geral marca deca metalica para jardim com adaptador para mangueira</v>
          </cell>
          <cell r="C2356" t="str">
            <v>UN</v>
          </cell>
          <cell r="D2356">
            <v>1</v>
          </cell>
          <cell r="E2356">
            <v>29.926100000000002</v>
          </cell>
          <cell r="F2356">
            <v>29.92</v>
          </cell>
        </row>
        <row r="2357">
          <cell r="A2357" t="str">
            <v>001.18.11860</v>
          </cell>
          <cell r="B2357" t="str">
            <v>Fornecimento e instalação de torneira para uso geral marca deca ref. 1153 c 39 com adaptador para mangueira</v>
          </cell>
          <cell r="C2357" t="str">
            <v>UN</v>
          </cell>
          <cell r="D2357">
            <v>1</v>
          </cell>
          <cell r="E2357">
            <v>47.408299999999997</v>
          </cell>
          <cell r="F2357">
            <v>47.4</v>
          </cell>
        </row>
        <row r="2358">
          <cell r="A2358" t="str">
            <v>001.18.11880</v>
          </cell>
          <cell r="B2358" t="str">
            <v>Fornecimento e instalação de torneira para uso geral marca deca ref. 1153 c 39 de 1/2 pol (maq tauque)</v>
          </cell>
          <cell r="C2358" t="str">
            <v>UN</v>
          </cell>
          <cell r="D2358">
            <v>1</v>
          </cell>
          <cell r="E2358">
            <v>40.686100000000003</v>
          </cell>
          <cell r="F2358">
            <v>40.68</v>
          </cell>
        </row>
        <row r="2359">
          <cell r="A2359" t="str">
            <v>001.18.11900</v>
          </cell>
          <cell r="B2359" t="str">
            <v>Fornecimento e instalação de bóia interna tipo (são paulo) p/ caixa de água  amarelo bruto n.1350 marca deca 2 pol</v>
          </cell>
          <cell r="C2359" t="str">
            <v>UN</v>
          </cell>
          <cell r="D2359">
            <v>1</v>
          </cell>
          <cell r="E2359">
            <v>62.978200000000001</v>
          </cell>
          <cell r="F2359">
            <v>62.97</v>
          </cell>
        </row>
        <row r="2360">
          <cell r="A2360" t="str">
            <v>001.18.11920</v>
          </cell>
          <cell r="B2360" t="str">
            <v>Fornecimento e instalação de torneira de pressão para lavatório 1/2 pol - mod. itapema - docol</v>
          </cell>
          <cell r="C2360" t="str">
            <v>UN</v>
          </cell>
          <cell r="D2360">
            <v>1</v>
          </cell>
          <cell r="E2360">
            <v>37.976100000000002</v>
          </cell>
          <cell r="F2360">
            <v>37.97</v>
          </cell>
        </row>
        <row r="2361">
          <cell r="A2361" t="str">
            <v>001.18.11940</v>
          </cell>
          <cell r="B2361" t="str">
            <v>Fornecimento e instalação de bóia interna tipo (são paulo) p/ caixa de água  amarelo bruto n.1350 marca deca 1 1/2 pol</v>
          </cell>
          <cell r="C2361" t="str">
            <v>UN</v>
          </cell>
          <cell r="D2361">
            <v>1</v>
          </cell>
          <cell r="E2361">
            <v>52.971600000000002</v>
          </cell>
          <cell r="F2361">
            <v>52.97</v>
          </cell>
        </row>
        <row r="2362">
          <cell r="A2362" t="str">
            <v>001.18.11960</v>
          </cell>
          <cell r="B2362" t="str">
            <v>Fornecimento e instalação de bóia interna tipo (são paulo) p/ caixa de água  amarelo bruto n.1350 marca deca 1 1/4 pol</v>
          </cell>
          <cell r="C2362" t="str">
            <v>UN</v>
          </cell>
          <cell r="D2362">
            <v>1</v>
          </cell>
          <cell r="E2362">
            <v>42.104500000000002</v>
          </cell>
          <cell r="F2362">
            <v>42.1</v>
          </cell>
        </row>
        <row r="2363">
          <cell r="A2363" t="str">
            <v>001.18.11980</v>
          </cell>
          <cell r="B2363" t="str">
            <v>Fornecimento e instalação de bóia interna tipo (são paulo) p/ caixa de água  amarelo bruto n.1350 marca deca 1 pol</v>
          </cell>
          <cell r="C2363" t="str">
            <v>UN</v>
          </cell>
          <cell r="D2363">
            <v>1</v>
          </cell>
          <cell r="E2363">
            <v>30.848400000000002</v>
          </cell>
          <cell r="F2363">
            <v>30.84</v>
          </cell>
        </row>
        <row r="2364">
          <cell r="A2364" t="str">
            <v>001.18.12000</v>
          </cell>
          <cell r="B2364" t="str">
            <v>Fornecimento e instalação de bóia interna tipo (são paulo) p/ caixa de água  amarelo bruto n.1350 marca deca 3/4 pol</v>
          </cell>
          <cell r="C2364" t="str">
            <v>UN</v>
          </cell>
          <cell r="D2364">
            <v>1</v>
          </cell>
          <cell r="E2364">
            <v>24.903700000000001</v>
          </cell>
          <cell r="F2364">
            <v>24.9</v>
          </cell>
        </row>
        <row r="2365">
          <cell r="A2365" t="str">
            <v>001.18.12020</v>
          </cell>
          <cell r="B2365" t="str">
            <v>Fornecimento e instalação de bóia interna tipo (são paulo) p/ caixa de água  amarelo bruto n.1350 marca deca 1/2 pol</v>
          </cell>
          <cell r="C2365" t="str">
            <v>UN</v>
          </cell>
          <cell r="D2365">
            <v>1</v>
          </cell>
          <cell r="E2365">
            <v>22.883700000000001</v>
          </cell>
          <cell r="F2365">
            <v>22.88</v>
          </cell>
        </row>
        <row r="2366">
          <cell r="A2366" t="str">
            <v>001.18.12040</v>
          </cell>
          <cell r="B2366" t="str">
            <v>Fornecimento e instalação de torneira bóia p/ caixa de água em pvc marca cipla 1 pol</v>
          </cell>
          <cell r="C2366" t="str">
            <v>UN</v>
          </cell>
          <cell r="D2366">
            <v>1</v>
          </cell>
          <cell r="E2366">
            <v>11.4284</v>
          </cell>
          <cell r="F2366">
            <v>11.42</v>
          </cell>
        </row>
        <row r="2367">
          <cell r="A2367" t="str">
            <v>001.18.12060</v>
          </cell>
          <cell r="B2367" t="str">
            <v>Fornecimento e instalação de torneira bóia p/ caixa de água em pvc marca cipla 3/4 pol</v>
          </cell>
          <cell r="C2367" t="str">
            <v>UN</v>
          </cell>
          <cell r="D2367">
            <v>1</v>
          </cell>
          <cell r="E2367">
            <v>10.733700000000001</v>
          </cell>
          <cell r="F2367">
            <v>10.73</v>
          </cell>
        </row>
        <row r="2368">
          <cell r="A2368" t="str">
            <v>001.18.12080</v>
          </cell>
          <cell r="B2368" t="str">
            <v>Fornecimento e instalação de torneira bóia p/ caixa de água em pvc marca cipla 1/2 pol</v>
          </cell>
          <cell r="C2368" t="str">
            <v>UN</v>
          </cell>
          <cell r="D2368">
            <v>1</v>
          </cell>
          <cell r="E2368">
            <v>10.733700000000001</v>
          </cell>
          <cell r="F2368">
            <v>10.73</v>
          </cell>
        </row>
        <row r="2369">
          <cell r="A2369" t="str">
            <v>001.18.12100</v>
          </cell>
          <cell r="B2369" t="str">
            <v>Fornecimento e instalação de torneira para cela conforme det. n 24 do dop</v>
          </cell>
          <cell r="C2369" t="str">
            <v>UN</v>
          </cell>
          <cell r="D2369">
            <v>1</v>
          </cell>
          <cell r="E2369">
            <v>24.2407</v>
          </cell>
          <cell r="F2369">
            <v>24.24</v>
          </cell>
        </row>
        <row r="2370">
          <cell r="A2370" t="str">
            <v>001.18.12120</v>
          </cell>
          <cell r="B2370" t="str">
            <v>Fornecimento e instalação de torneira de pressão c/ esguicho para bebedouro 1/4 pol.</v>
          </cell>
          <cell r="C2370" t="str">
            <v>UN</v>
          </cell>
          <cell r="D2370">
            <v>1</v>
          </cell>
          <cell r="E2370">
            <v>12.4861</v>
          </cell>
          <cell r="F2370">
            <v>12.48</v>
          </cell>
        </row>
        <row r="2371">
          <cell r="A2371" t="str">
            <v>001.18.12140</v>
          </cell>
          <cell r="B2371" t="str">
            <v>Fornecimento e instalação de torneira p/ uso geral metálica p/ jardim c/ adaptador p/ mangueira mod.1130 -</v>
          </cell>
          <cell r="C2371" t="str">
            <v>UN</v>
          </cell>
          <cell r="D2371">
            <v>1</v>
          </cell>
          <cell r="E2371">
            <v>39.566099999999999</v>
          </cell>
          <cell r="F2371">
            <v>39.56</v>
          </cell>
        </row>
        <row r="2372">
          <cell r="A2372" t="str">
            <v>001.18.12160</v>
          </cell>
          <cell r="B2372" t="str">
            <v>Fornecimento e instalação de torneira p/ uso geral  metálica p/ tanque mod. 1130</v>
          </cell>
          <cell r="C2372" t="str">
            <v>UN</v>
          </cell>
          <cell r="D2372">
            <v>1</v>
          </cell>
          <cell r="E2372">
            <v>39.566099999999999</v>
          </cell>
          <cell r="F2372">
            <v>39.56</v>
          </cell>
        </row>
        <row r="2373">
          <cell r="A2373" t="str">
            <v>001.18.12180</v>
          </cell>
          <cell r="B2373" t="str">
            <v>Fornecmento e instalação de torneira de pressão para pia de cozinha - docol mod. 1158 - 1/2 pol</v>
          </cell>
          <cell r="C2373" t="str">
            <v>UN</v>
          </cell>
          <cell r="D2373">
            <v>1</v>
          </cell>
          <cell r="E2373">
            <v>37.766100000000002</v>
          </cell>
          <cell r="F2373">
            <v>37.76</v>
          </cell>
        </row>
        <row r="2374">
          <cell r="A2374" t="str">
            <v>001.18.12200</v>
          </cell>
          <cell r="B2374" t="str">
            <v>Fornecimento e instalação de torneira de pressão para pia de cozinha mod. 1544 - tipo parede - bica movel</v>
          </cell>
          <cell r="C2374" t="str">
            <v>UN</v>
          </cell>
          <cell r="D2374">
            <v>1</v>
          </cell>
          <cell r="E2374">
            <v>84.7761</v>
          </cell>
          <cell r="F2374">
            <v>84.77</v>
          </cell>
        </row>
        <row r="2375">
          <cell r="A2375" t="str">
            <v>001.18.12220</v>
          </cell>
          <cell r="B2375" t="str">
            <v>Fornecimento e instalação de torneira de pressão para pia de cozinha - marca docol mod. 1158 - 3/4 pol</v>
          </cell>
          <cell r="C2375" t="str">
            <v>UN</v>
          </cell>
          <cell r="D2375">
            <v>1</v>
          </cell>
          <cell r="E2375">
            <v>37.716099999999997</v>
          </cell>
          <cell r="F2375">
            <v>37.71</v>
          </cell>
        </row>
        <row r="2376">
          <cell r="A2376" t="str">
            <v>001.18.12240</v>
          </cell>
          <cell r="B2376" t="str">
            <v>Fornecimento e instalação de torneira de pressão para pia de cozinha  - marca docol  mod. 1542 - tipo misturador p/ pia</v>
          </cell>
          <cell r="C2376" t="str">
            <v>UN</v>
          </cell>
          <cell r="D2376">
            <v>1</v>
          </cell>
          <cell r="E2376">
            <v>382.85109999999997</v>
          </cell>
          <cell r="F2376">
            <v>382.85</v>
          </cell>
        </row>
        <row r="2377">
          <cell r="A2377" t="str">
            <v>001.18.12260</v>
          </cell>
          <cell r="B2377" t="str">
            <v>Fornecimento e instalação de torneira de pvc para pia</v>
          </cell>
          <cell r="C2377" t="str">
            <v>UN</v>
          </cell>
          <cell r="D2377">
            <v>1</v>
          </cell>
          <cell r="E2377">
            <v>4.9004000000000003</v>
          </cell>
          <cell r="F2377">
            <v>4.9000000000000004</v>
          </cell>
        </row>
        <row r="2378">
          <cell r="A2378" t="str">
            <v>001.18.12280</v>
          </cell>
          <cell r="B2378" t="str">
            <v>Fornecimento e instalação de torneira de pvc para lavatorio</v>
          </cell>
          <cell r="C2378" t="str">
            <v>UN</v>
          </cell>
          <cell r="D2378">
            <v>1</v>
          </cell>
          <cell r="E2378">
            <v>7.3003999999999998</v>
          </cell>
          <cell r="F2378">
            <v>7.3</v>
          </cell>
        </row>
        <row r="2379">
          <cell r="A2379" t="str">
            <v>001.18.12300</v>
          </cell>
          <cell r="B2379" t="str">
            <v>Fornecimento e instalação de torneira de pvc para tanque</v>
          </cell>
          <cell r="C2379" t="str">
            <v>UN</v>
          </cell>
          <cell r="D2379">
            <v>1</v>
          </cell>
          <cell r="E2379">
            <v>5.3003999999999998</v>
          </cell>
          <cell r="F2379">
            <v>5.3</v>
          </cell>
        </row>
        <row r="2380">
          <cell r="A2380" t="str">
            <v>001.18.12320</v>
          </cell>
          <cell r="B2380" t="str">
            <v>Fornecimento e instalação de torneira de pvc para uso geral</v>
          </cell>
          <cell r="C2380" t="str">
            <v>UN</v>
          </cell>
          <cell r="D2380">
            <v>1</v>
          </cell>
          <cell r="E2380">
            <v>4.9004000000000003</v>
          </cell>
          <cell r="F2380">
            <v>4.9000000000000004</v>
          </cell>
        </row>
        <row r="2381">
          <cell r="A2381" t="str">
            <v>001.18.12340</v>
          </cell>
          <cell r="B2381" t="str">
            <v>Fornecimento e instalação de conjunto de metais deca para lavatório incl aparelho misturador com válvula simples ref.1875 c-45 cromado linha italiana</v>
          </cell>
          <cell r="C2381" t="str">
            <v>CJ</v>
          </cell>
          <cell r="D2381">
            <v>1</v>
          </cell>
          <cell r="E2381">
            <v>234.09110000000001</v>
          </cell>
          <cell r="F2381">
            <v>234.09</v>
          </cell>
        </row>
        <row r="2382">
          <cell r="A2382" t="str">
            <v>001.18.12360</v>
          </cell>
          <cell r="B2382" t="str">
            <v>Fornecimento e instalação de conjunto de metais deca para lavatório incl aparelho misturador com válvula simples ref 1875 c-44 cromado linha gemini</v>
          </cell>
          <cell r="C2382" t="str">
            <v>CJ</v>
          </cell>
          <cell r="D2382">
            <v>1</v>
          </cell>
          <cell r="E2382">
            <v>140.8511</v>
          </cell>
          <cell r="F2382">
            <v>140.85</v>
          </cell>
        </row>
        <row r="2383">
          <cell r="A2383" t="str">
            <v>001.18.12380</v>
          </cell>
          <cell r="B2383" t="str">
            <v>Fornecimento e instalação de conjunto de metais deca para lavatório incl aparelho misturador com válvula ref.1875 c-50 cromado linha prata</v>
          </cell>
          <cell r="C2383" t="str">
            <v>CJ</v>
          </cell>
          <cell r="D2383">
            <v>1</v>
          </cell>
          <cell r="E2383">
            <v>134.25110000000001</v>
          </cell>
          <cell r="F2383">
            <v>134.25</v>
          </cell>
        </row>
        <row r="2384">
          <cell r="A2384" t="str">
            <v>001.18.12400</v>
          </cell>
          <cell r="B2384" t="str">
            <v>Fornecimento e instalação de conjunto de metais deca para bide incl aparelho misturador c/ ducha e válvula simples ref.1895 c-45 cromado linha italiana</v>
          </cell>
          <cell r="C2384" t="str">
            <v>CJ</v>
          </cell>
          <cell r="D2384">
            <v>1</v>
          </cell>
          <cell r="E2384">
            <v>299.25110000000001</v>
          </cell>
          <cell r="F2384">
            <v>299.25</v>
          </cell>
        </row>
        <row r="2385">
          <cell r="A2385" t="str">
            <v>001.18.12420</v>
          </cell>
          <cell r="B2385" t="str">
            <v>Fornecimento e instalação de conjunto de metais deca para bide incl aparelho misturador c/ ducha e válvula simples ref. 1895 c 44 cromado linha gemini</v>
          </cell>
          <cell r="C2385" t="str">
            <v>CJ</v>
          </cell>
          <cell r="D2385">
            <v>1</v>
          </cell>
          <cell r="E2385">
            <v>179.2611</v>
          </cell>
          <cell r="F2385">
            <v>179.26</v>
          </cell>
        </row>
        <row r="2386">
          <cell r="A2386" t="str">
            <v>001.18.12440</v>
          </cell>
          <cell r="B2386" t="str">
            <v>Fornecimento e instalação de conjunto de metais deca para bide incl aparelho misturador c/ ducha e válvula simples ref.1895 c-50 cromado linha prata</v>
          </cell>
          <cell r="C2386" t="str">
            <v>CJ</v>
          </cell>
          <cell r="D2386">
            <v>1</v>
          </cell>
          <cell r="E2386">
            <v>171.27109999999999</v>
          </cell>
          <cell r="F2386">
            <v>171.27</v>
          </cell>
        </row>
        <row r="2387">
          <cell r="A2387" t="str">
            <v>001.18.12460</v>
          </cell>
          <cell r="B2387" t="str">
            <v>Fornecimento e instalação de aparelho misturador para pias com bica móvel e arejador (tipo mesa) ref 1256 c-50 cromado linha prata</v>
          </cell>
          <cell r="C2387" t="str">
            <v>UN</v>
          </cell>
          <cell r="D2387">
            <v>1</v>
          </cell>
          <cell r="E2387">
            <v>213.39109999999999</v>
          </cell>
          <cell r="F2387">
            <v>213.39</v>
          </cell>
        </row>
        <row r="2388">
          <cell r="A2388" t="str">
            <v>001.18.12480</v>
          </cell>
          <cell r="B2388" t="str">
            <v>Fornecimento e instalação de aparelho misturador p/ pia com bica móvel e arejador (tipo parede) ref 1258 c-50 cromado linha prata</v>
          </cell>
          <cell r="C2388" t="str">
            <v>UN</v>
          </cell>
          <cell r="D2388">
            <v>1</v>
          </cell>
          <cell r="E2388">
            <v>213.39109999999999</v>
          </cell>
          <cell r="F2388">
            <v>213.39</v>
          </cell>
        </row>
        <row r="2389">
          <cell r="A2389" t="str">
            <v>001.18.12500</v>
          </cell>
          <cell r="B2389" t="str">
            <v>Fornecimento e instalação de aparelho misturador p/ pia com bica móvel e arejador (tipo parede) reparo para válvula hidra</v>
          </cell>
          <cell r="C2389" t="str">
            <v>CJ</v>
          </cell>
          <cell r="D2389">
            <v>1</v>
          </cell>
          <cell r="E2389">
            <v>28.473299999999998</v>
          </cell>
          <cell r="F2389">
            <v>28.47</v>
          </cell>
        </row>
        <row r="2390">
          <cell r="A2390" t="str">
            <v>001.18.12520</v>
          </cell>
          <cell r="B2390" t="str">
            <v>Fornecimento e instalação de ducha manual linha prata mod. c-50</v>
          </cell>
          <cell r="C2390" t="str">
            <v>UN</v>
          </cell>
          <cell r="D2390">
            <v>1</v>
          </cell>
          <cell r="E2390">
            <v>77.696100000000001</v>
          </cell>
          <cell r="F2390">
            <v>77.69</v>
          </cell>
        </row>
        <row r="2391">
          <cell r="A2391" t="str">
            <v>001.18.12540</v>
          </cell>
          <cell r="B2391" t="str">
            <v>Fornecimento e instalação de torneira para uso hospitalar para lavatório com comando no piso, incluindo válvula e bica cromada</v>
          </cell>
          <cell r="C2391" t="str">
            <v>UN</v>
          </cell>
          <cell r="D2391">
            <v>1</v>
          </cell>
          <cell r="E2391">
            <v>270.2405</v>
          </cell>
          <cell r="F2391">
            <v>270.24</v>
          </cell>
        </row>
        <row r="2392">
          <cell r="A2392" t="str">
            <v>001.18.12560</v>
          </cell>
          <cell r="B2392" t="str">
            <v>Fornecimento e instalação de torneira para uso hospitalar válvula para água fria, especial para laboratório, da mont lab ou similar mod wl 08 (parede)</v>
          </cell>
          <cell r="C2392" t="str">
            <v>UN</v>
          </cell>
          <cell r="D2392">
            <v>1</v>
          </cell>
          <cell r="E2392">
            <v>115.626</v>
          </cell>
          <cell r="F2392">
            <v>115.62</v>
          </cell>
        </row>
        <row r="2393">
          <cell r="A2393" t="str">
            <v>001.18.12580</v>
          </cell>
          <cell r="B2393" t="str">
            <v>Fornecimento e instalação de torneira para uso hospitalar válvula para água fria, especial para laboratório, da mont lab ou similar mod wl 07 (bica móvel)</v>
          </cell>
          <cell r="C2393" t="str">
            <v>UN</v>
          </cell>
          <cell r="D2393">
            <v>1</v>
          </cell>
          <cell r="E2393">
            <v>151.6191</v>
          </cell>
          <cell r="F2393">
            <v>151.61000000000001</v>
          </cell>
        </row>
        <row r="2394">
          <cell r="A2394" t="str">
            <v>001.18.12600</v>
          </cell>
          <cell r="B2394" t="str">
            <v>Fornecimento e instalação sistema conjugado chuveiro lava olhos acionamento instantãneo ref. wl-1cl5 da mont lab ou similar</v>
          </cell>
          <cell r="C2394" t="str">
            <v>UN</v>
          </cell>
          <cell r="D2394">
            <v>1</v>
          </cell>
          <cell r="E2394">
            <v>1422.6664000000001</v>
          </cell>
          <cell r="F2394">
            <v>1422.66</v>
          </cell>
        </row>
        <row r="2395">
          <cell r="A2395" t="str">
            <v>001.18.12620</v>
          </cell>
          <cell r="B2395" t="str">
            <v>Fornecimento e instalação de descarga automática para mictórios - montada em caixa plástica ou metálica com tampa em aço inox escovado 190x150x80 modelo ecomax c1</v>
          </cell>
          <cell r="C2395" t="str">
            <v>UN</v>
          </cell>
          <cell r="D2395">
            <v>1</v>
          </cell>
          <cell r="E2395">
            <v>52.1417</v>
          </cell>
          <cell r="F2395">
            <v>52.14</v>
          </cell>
        </row>
        <row r="2396">
          <cell r="A2396" t="str">
            <v>001.18.12640</v>
          </cell>
          <cell r="B2396" t="str">
            <v>Fornecimento e instalação de aspersor ou irrigador para jardim de metal - diamentro 3/4"</v>
          </cell>
          <cell r="C2396" t="str">
            <v>UN</v>
          </cell>
          <cell r="D2396">
            <v>1</v>
          </cell>
          <cell r="E2396">
            <v>15</v>
          </cell>
          <cell r="F2396">
            <v>15</v>
          </cell>
        </row>
        <row r="2397">
          <cell r="A2397" t="str">
            <v>001.18.12660</v>
          </cell>
          <cell r="B2397" t="str">
            <v>Tubo cpva, aquatherm - 22 mm - 3/4" em barras de 3.00 m</v>
          </cell>
          <cell r="C2397" t="str">
            <v>ML</v>
          </cell>
          <cell r="D2397">
            <v>1</v>
          </cell>
          <cell r="E2397">
            <v>8.8134999999999994</v>
          </cell>
          <cell r="F2397">
            <v>8.81</v>
          </cell>
        </row>
        <row r="2398">
          <cell r="A2398" t="str">
            <v>001.18.12680</v>
          </cell>
          <cell r="B2398" t="str">
            <v>Tubo cpva, aquatherm - 28 mm - 1" em barras de 3.00 m</v>
          </cell>
          <cell r="C2398" t="str">
            <v>ML</v>
          </cell>
          <cell r="D2398">
            <v>1</v>
          </cell>
          <cell r="E2398">
            <v>11.75</v>
          </cell>
          <cell r="F2398">
            <v>11.75</v>
          </cell>
        </row>
        <row r="2399">
          <cell r="A2399" t="str">
            <v>001.18.12700</v>
          </cell>
          <cell r="B2399" t="str">
            <v>Joelho de 90º, aquatherm - 22 mm 3/4"</v>
          </cell>
          <cell r="C2399" t="str">
            <v>UN</v>
          </cell>
          <cell r="D2399">
            <v>1</v>
          </cell>
          <cell r="E2399">
            <v>3.6526999999999998</v>
          </cell>
          <cell r="F2399">
            <v>3.65</v>
          </cell>
        </row>
        <row r="2400">
          <cell r="A2400" t="str">
            <v>001.18.12720</v>
          </cell>
          <cell r="B2400" t="str">
            <v>Joelho de 90º, aquatherm - 28 mm 1"</v>
          </cell>
          <cell r="C2400" t="str">
            <v>UN</v>
          </cell>
          <cell r="D2400">
            <v>1</v>
          </cell>
          <cell r="E2400">
            <v>5.7949000000000002</v>
          </cell>
          <cell r="F2400">
            <v>5.79</v>
          </cell>
        </row>
        <row r="2401">
          <cell r="A2401" t="str">
            <v>001.18.12740</v>
          </cell>
          <cell r="B2401" t="str">
            <v>Tee de 90º, aquatherm - 22 mm - 3/4 "</v>
          </cell>
          <cell r="C2401" t="str">
            <v>UN</v>
          </cell>
          <cell r="D2401">
            <v>1</v>
          </cell>
          <cell r="E2401">
            <v>3.9249000000000001</v>
          </cell>
          <cell r="F2401">
            <v>3.92</v>
          </cell>
        </row>
        <row r="2402">
          <cell r="A2402" t="str">
            <v>001.18.12760</v>
          </cell>
          <cell r="B2402" t="str">
            <v>Tee de 90º, aquatherm 28 mm - 1"</v>
          </cell>
          <cell r="C2402" t="str">
            <v>UN</v>
          </cell>
          <cell r="D2402">
            <v>1</v>
          </cell>
          <cell r="E2402">
            <v>5.7873999999999999</v>
          </cell>
          <cell r="F2402">
            <v>5.78</v>
          </cell>
        </row>
        <row r="2403">
          <cell r="A2403" t="str">
            <v>001.18.12780</v>
          </cell>
          <cell r="B2403" t="str">
            <v>Conector aquatherm - 28 mm - 1"</v>
          </cell>
          <cell r="C2403" t="str">
            <v>UN</v>
          </cell>
          <cell r="D2403">
            <v>1</v>
          </cell>
          <cell r="E2403">
            <v>8.9191000000000003</v>
          </cell>
          <cell r="F2403">
            <v>8.91</v>
          </cell>
        </row>
        <row r="2404">
          <cell r="A2404" t="str">
            <v>001.18.12800</v>
          </cell>
          <cell r="B2404" t="str">
            <v>Fornecimento e instalação de louça sanitária composto por bacia, lavatório com coluna da linha ravena deca ou similar inclusive assento ap oo nas cores normais</v>
          </cell>
          <cell r="C2404" t="str">
            <v>CJ</v>
          </cell>
          <cell r="D2404">
            <v>1</v>
          </cell>
          <cell r="E2404">
            <v>289.69229999999999</v>
          </cell>
          <cell r="F2404">
            <v>289.69</v>
          </cell>
        </row>
        <row r="2405">
          <cell r="A2405" t="str">
            <v>001.18.12820</v>
          </cell>
          <cell r="B2405" t="str">
            <v>Fornecimento e instalação de bacia santária de louça ravena deca ou similar na cor normal inclusive acessorios de fixacao</v>
          </cell>
          <cell r="C2405" t="str">
            <v>UN</v>
          </cell>
          <cell r="D2405">
            <v>1</v>
          </cell>
          <cell r="E2405">
            <v>111.0167</v>
          </cell>
          <cell r="F2405">
            <v>111.01</v>
          </cell>
        </row>
        <row r="2406">
          <cell r="A2406" t="str">
            <v>001.18.12840</v>
          </cell>
          <cell r="B2406" t="str">
            <v>Fornecimento e instalação de assento plastico p/ vaso sanitario, "astra" ou similar</v>
          </cell>
          <cell r="C2406" t="str">
            <v>UN</v>
          </cell>
          <cell r="D2406">
            <v>1</v>
          </cell>
          <cell r="E2406">
            <v>15.071099999999999</v>
          </cell>
          <cell r="F2406">
            <v>15.07</v>
          </cell>
        </row>
        <row r="2407">
          <cell r="A2407" t="str">
            <v>001.18.12860</v>
          </cell>
          <cell r="B2407" t="str">
            <v>Fornecimento e instalação de assento celite mondiale - 090 gelo polar</v>
          </cell>
          <cell r="C2407" t="str">
            <v>UN</v>
          </cell>
          <cell r="D2407">
            <v>1</v>
          </cell>
          <cell r="E2407">
            <v>118.7711</v>
          </cell>
          <cell r="F2407">
            <v>118.77</v>
          </cell>
        </row>
        <row r="2408">
          <cell r="A2408" t="str">
            <v>001.18.12880</v>
          </cell>
          <cell r="B2408" t="str">
            <v>Fornecimento e instalação de assento azalia - celite</v>
          </cell>
          <cell r="C2408" t="str">
            <v>UN</v>
          </cell>
          <cell r="D2408">
            <v>1</v>
          </cell>
          <cell r="E2408">
            <v>28.101099999999999</v>
          </cell>
          <cell r="F2408">
            <v>28.1</v>
          </cell>
        </row>
        <row r="2409">
          <cell r="A2409" t="str">
            <v>001.18.12900</v>
          </cell>
          <cell r="B2409" t="str">
            <v>Fornecimento e instalação de caixa de descarga para acoplar em bacia sanitaria</v>
          </cell>
          <cell r="C2409" t="str">
            <v>UN</v>
          </cell>
          <cell r="D2409">
            <v>1</v>
          </cell>
          <cell r="E2409">
            <v>110.68510000000001</v>
          </cell>
          <cell r="F2409">
            <v>110.68</v>
          </cell>
        </row>
        <row r="2410">
          <cell r="A2410" t="str">
            <v>001.18.12920</v>
          </cell>
          <cell r="B2410" t="str">
            <v>Fornecimento e instalação de tampo em aco inox, para expurgo - 40x40 cm</v>
          </cell>
          <cell r="C2410" t="str">
            <v>UN</v>
          </cell>
          <cell r="D2410">
            <v>1</v>
          </cell>
          <cell r="E2410">
            <v>53.1066</v>
          </cell>
          <cell r="F2410">
            <v>53.1</v>
          </cell>
        </row>
        <row r="2411">
          <cell r="A2411" t="str">
            <v>001.18.12940</v>
          </cell>
          <cell r="B2411" t="str">
            <v>Fornecimento e instalação de bidê de louça linha ravena deca ou similar na cor normal inclusive acessórios de fixação</v>
          </cell>
          <cell r="C2411" t="str">
            <v>UN</v>
          </cell>
          <cell r="D2411">
            <v>1</v>
          </cell>
          <cell r="E2411">
            <v>80.653300000000002</v>
          </cell>
          <cell r="F2411">
            <v>80.650000000000006</v>
          </cell>
        </row>
        <row r="2412">
          <cell r="A2412" t="str">
            <v>001.18.12960</v>
          </cell>
          <cell r="B2412" t="str">
            <v>Fornecimento e instalação de bidê de louça branca inclusive acessórios de fixação</v>
          </cell>
          <cell r="C2412" t="str">
            <v>UN</v>
          </cell>
          <cell r="D2412">
            <v>1</v>
          </cell>
          <cell r="E2412">
            <v>69.533299999999997</v>
          </cell>
          <cell r="F2412">
            <v>69.53</v>
          </cell>
        </row>
        <row r="2413">
          <cell r="A2413" t="str">
            <v>001.18.12980</v>
          </cell>
          <cell r="B2413" t="str">
            <v>Fornecimento e instalação de lavatório c/ coluna mondiale - azalia - celite</v>
          </cell>
          <cell r="C2413" t="str">
            <v>UN</v>
          </cell>
          <cell r="D2413">
            <v>1</v>
          </cell>
          <cell r="E2413">
            <v>135.83330000000001</v>
          </cell>
          <cell r="F2413">
            <v>135.83000000000001</v>
          </cell>
        </row>
        <row r="2414">
          <cell r="A2414" t="str">
            <v>001.18.13000</v>
          </cell>
          <cell r="B2414" t="str">
            <v>Fornecimento e instalação de lavatório de plastico</v>
          </cell>
          <cell r="C2414" t="str">
            <v>UN</v>
          </cell>
          <cell r="D2414">
            <v>1</v>
          </cell>
          <cell r="E2414">
            <v>35.153300000000002</v>
          </cell>
          <cell r="F2414">
            <v>35.15</v>
          </cell>
        </row>
        <row r="2415">
          <cell r="A2415" t="str">
            <v>001.18.13020</v>
          </cell>
          <cell r="B2415" t="str">
            <v>Fornecimento e instalação de lavatório de louça l. ravena deca ou similar c/ col. na cor normal inclusive acessórios de fixação</v>
          </cell>
          <cell r="C2415" t="str">
            <v>UN</v>
          </cell>
          <cell r="D2415">
            <v>1</v>
          </cell>
          <cell r="E2415">
            <v>97.803299999999993</v>
          </cell>
          <cell r="F2415">
            <v>97.8</v>
          </cell>
        </row>
        <row r="2416">
          <cell r="A2416" t="str">
            <v>001.18.13040</v>
          </cell>
          <cell r="B2416" t="str">
            <v>Fornecimento e instalação de lavatório de louça ravena deca ou similar s/ coluna na cor normal inclusive acessorios de fixacao</v>
          </cell>
          <cell r="C2416" t="str">
            <v>UN</v>
          </cell>
          <cell r="D2416">
            <v>1</v>
          </cell>
          <cell r="E2416">
            <v>63.103299999999997</v>
          </cell>
          <cell r="F2416">
            <v>63.1</v>
          </cell>
        </row>
        <row r="2417">
          <cell r="A2417" t="str">
            <v>001.18.13060</v>
          </cell>
          <cell r="B2417" t="str">
            <v>Fornecimento e instalação de louça branca com coluna de primeira inclusive acessórios de fixação</v>
          </cell>
          <cell r="C2417" t="str">
            <v>UN</v>
          </cell>
          <cell r="D2417">
            <v>1</v>
          </cell>
          <cell r="E2417">
            <v>69.2333</v>
          </cell>
          <cell r="F2417">
            <v>69.23</v>
          </cell>
        </row>
        <row r="2418">
          <cell r="A2418" t="str">
            <v>001.18.13080</v>
          </cell>
          <cell r="B2418" t="str">
            <v>Fornecimento e instalação de lavatório de louça branca sem coluna de primeira inclusive acessórios de fixação</v>
          </cell>
          <cell r="C2418" t="str">
            <v>UN</v>
          </cell>
          <cell r="D2418">
            <v>1</v>
          </cell>
          <cell r="E2418">
            <v>46.023299999999999</v>
          </cell>
          <cell r="F2418">
            <v>46.02</v>
          </cell>
        </row>
        <row r="2419">
          <cell r="A2419" t="str">
            <v>001.18.13100</v>
          </cell>
          <cell r="B2419" t="str">
            <v>Fornecimento e instalação de cuba de sobrepor mod. l 35 da deca</v>
          </cell>
          <cell r="C2419" t="str">
            <v>UN</v>
          </cell>
          <cell r="D2419">
            <v>1</v>
          </cell>
          <cell r="E2419">
            <v>84.743300000000005</v>
          </cell>
          <cell r="F2419">
            <v>84.74</v>
          </cell>
        </row>
        <row r="2420">
          <cell r="A2420" t="str">
            <v>001.18.13120</v>
          </cell>
          <cell r="B2420" t="str">
            <v>Fornecimento e instalação de cuba de embutir(oval)mod.l.33</v>
          </cell>
          <cell r="C2420" t="str">
            <v>UN</v>
          </cell>
          <cell r="D2420">
            <v>1</v>
          </cell>
          <cell r="E2420">
            <v>53.3733</v>
          </cell>
          <cell r="F2420">
            <v>53.37</v>
          </cell>
        </row>
        <row r="2421">
          <cell r="A2421" t="str">
            <v>001.18.13140</v>
          </cell>
          <cell r="B2421" t="str">
            <v>Fornecimento e instalação de louça branca de primeira modelo m 712 com sifão integrado da deca ou similar, inclusive acessorios de fixacao</v>
          </cell>
          <cell r="C2421" t="str">
            <v>UN</v>
          </cell>
          <cell r="D2421">
            <v>1</v>
          </cell>
          <cell r="E2421">
            <v>121.5333</v>
          </cell>
          <cell r="F2421">
            <v>121.53</v>
          </cell>
        </row>
        <row r="2422">
          <cell r="A2422" t="str">
            <v>001.18.13160</v>
          </cell>
          <cell r="B2422" t="str">
            <v>Fornecimento e instalação de mictório de aço inoxidável de 1.20 m inclusive acessórios de fixação</v>
          </cell>
          <cell r="C2422" t="str">
            <v>UN</v>
          </cell>
          <cell r="D2422">
            <v>1</v>
          </cell>
          <cell r="E2422">
            <v>370.77659999999997</v>
          </cell>
          <cell r="F2422">
            <v>370.77</v>
          </cell>
        </row>
        <row r="2423">
          <cell r="A2423" t="str">
            <v>001.18.13180</v>
          </cell>
          <cell r="B2423" t="str">
            <v>Fornecimento e instalação de bacia sanitária modelo ravena com cx. acoplada</v>
          </cell>
          <cell r="C2423" t="str">
            <v>UN</v>
          </cell>
          <cell r="D2423">
            <v>1</v>
          </cell>
          <cell r="E2423">
            <v>176.2099</v>
          </cell>
          <cell r="F2423">
            <v>176.2</v>
          </cell>
        </row>
        <row r="2424">
          <cell r="A2424" t="str">
            <v>001.18.13200</v>
          </cell>
          <cell r="B2424" t="str">
            <v>Fornecimento e instalação de bacia sanitária modelo vogue  com cx. acoplada</v>
          </cell>
          <cell r="C2424" t="str">
            <v>UN</v>
          </cell>
          <cell r="D2424">
            <v>1</v>
          </cell>
          <cell r="E2424">
            <v>176.2099</v>
          </cell>
          <cell r="F2424">
            <v>176.2</v>
          </cell>
        </row>
        <row r="2425">
          <cell r="A2425" t="str">
            <v>001.18.13220</v>
          </cell>
          <cell r="B2425" t="str">
            <v>Fornecimento e instalação de bacia sanitária de louça - celite mondiale marfim - incl. acessório para fixação</v>
          </cell>
          <cell r="C2425" t="str">
            <v>UN</v>
          </cell>
          <cell r="D2425">
            <v>1</v>
          </cell>
          <cell r="E2425">
            <v>121.3717</v>
          </cell>
          <cell r="F2425">
            <v>121.37</v>
          </cell>
        </row>
        <row r="2426">
          <cell r="A2426" t="str">
            <v>001.18.13240</v>
          </cell>
          <cell r="B2426" t="str">
            <v>Fornecimento e instalação de bacia sanitária de louça - celite azalia com acessórios</v>
          </cell>
          <cell r="C2426" t="str">
            <v>UN</v>
          </cell>
          <cell r="D2426">
            <v>1</v>
          </cell>
          <cell r="E2426">
            <v>93.091700000000003</v>
          </cell>
          <cell r="F2426">
            <v>93.09</v>
          </cell>
        </row>
        <row r="2427">
          <cell r="A2427" t="str">
            <v>001.18.13260</v>
          </cell>
          <cell r="B2427" t="str">
            <v>Fornecimento e instalação de porta papel de louça  com rolete</v>
          </cell>
          <cell r="C2427" t="str">
            <v>UN</v>
          </cell>
          <cell r="D2427">
            <v>1</v>
          </cell>
          <cell r="E2427">
            <v>20.117999999999999</v>
          </cell>
          <cell r="F2427">
            <v>20.11</v>
          </cell>
        </row>
        <row r="2428">
          <cell r="A2428" t="str">
            <v>001.18.13280</v>
          </cell>
          <cell r="B2428" t="str">
            <v>Fornecimento e instalação de saboneteira de louça de primeira sem alça</v>
          </cell>
          <cell r="C2428" t="str">
            <v>UN</v>
          </cell>
          <cell r="D2428">
            <v>1</v>
          </cell>
          <cell r="E2428">
            <v>19.949100000000001</v>
          </cell>
          <cell r="F2428">
            <v>19.940000000000001</v>
          </cell>
        </row>
        <row r="2429">
          <cell r="A2429" t="str">
            <v>001.18.13300</v>
          </cell>
          <cell r="B2429" t="str">
            <v>Fornecimento e instalação de porta toalha de louça tipo cabide simples</v>
          </cell>
          <cell r="C2429" t="str">
            <v>UN</v>
          </cell>
          <cell r="D2429">
            <v>1</v>
          </cell>
          <cell r="E2429">
            <v>13.8308</v>
          </cell>
          <cell r="F2429">
            <v>13.83</v>
          </cell>
        </row>
        <row r="2430">
          <cell r="A2430" t="str">
            <v>001.18.13320</v>
          </cell>
          <cell r="B2430" t="str">
            <v>Fornecimento e instalação de cabide de louça simples - celite</v>
          </cell>
          <cell r="C2430" t="str">
            <v>UND</v>
          </cell>
          <cell r="D2430">
            <v>1</v>
          </cell>
          <cell r="E2430">
            <v>33.294699999999999</v>
          </cell>
          <cell r="F2430">
            <v>33.29</v>
          </cell>
        </row>
        <row r="2431">
          <cell r="A2431" t="str">
            <v>001.18.13340</v>
          </cell>
          <cell r="B2431" t="str">
            <v>Fornecimento e instalação de porta toalha de louça c/ barra de plástico</v>
          </cell>
          <cell r="C2431" t="str">
            <v>UN</v>
          </cell>
          <cell r="D2431">
            <v>1</v>
          </cell>
          <cell r="E2431">
            <v>28.521699999999999</v>
          </cell>
          <cell r="F2431">
            <v>28.52</v>
          </cell>
        </row>
        <row r="2432">
          <cell r="A2432" t="str">
            <v>001.18.13360</v>
          </cell>
          <cell r="B2432" t="str">
            <v>Fornecimento e instalação de saboneteira para sabão líquido marca lalekla ou similar</v>
          </cell>
          <cell r="C2432" t="str">
            <v>UN</v>
          </cell>
          <cell r="D2432">
            <v>1</v>
          </cell>
          <cell r="E2432">
            <v>24.956600000000002</v>
          </cell>
          <cell r="F2432">
            <v>24.95</v>
          </cell>
        </row>
        <row r="2433">
          <cell r="A2433" t="str">
            <v>001.18.13380</v>
          </cell>
          <cell r="B2433" t="str">
            <v>Fornecimento e instalação de porta toalha metálica para papel marca lalekla ou similar</v>
          </cell>
          <cell r="C2433" t="str">
            <v>UN</v>
          </cell>
          <cell r="D2433">
            <v>1</v>
          </cell>
          <cell r="E2433">
            <v>31.926600000000001</v>
          </cell>
          <cell r="F2433">
            <v>31.92</v>
          </cell>
        </row>
        <row r="2434">
          <cell r="A2434" t="str">
            <v>001.18.13400</v>
          </cell>
          <cell r="B2434" t="str">
            <v>Fornecimento e instalação de porta papel de metal cromado, fixado com bucha e parafuso</v>
          </cell>
          <cell r="C2434" t="str">
            <v>UN</v>
          </cell>
          <cell r="D2434">
            <v>1</v>
          </cell>
          <cell r="E2434">
            <v>13.4199</v>
          </cell>
          <cell r="F2434">
            <v>13.41</v>
          </cell>
        </row>
        <row r="2435">
          <cell r="A2435" t="str">
            <v>001.18.13420</v>
          </cell>
          <cell r="B2435" t="str">
            <v>Fornecimento e instalação de saboneteira de metal cromado, fixada com bucha e parafuso</v>
          </cell>
          <cell r="C2435" t="str">
            <v>UN</v>
          </cell>
          <cell r="D2435">
            <v>1</v>
          </cell>
          <cell r="E2435">
            <v>10.1099</v>
          </cell>
          <cell r="F2435">
            <v>10.1</v>
          </cell>
        </row>
        <row r="2436">
          <cell r="A2436" t="str">
            <v>001.18.13440</v>
          </cell>
          <cell r="B2436" t="str">
            <v>Fornecimento e instalação de cabide de metal cromado, fixado com bucha e parafuso</v>
          </cell>
          <cell r="C2436" t="str">
            <v>UN</v>
          </cell>
          <cell r="D2436">
            <v>1</v>
          </cell>
          <cell r="E2436">
            <v>16.189900000000002</v>
          </cell>
          <cell r="F2436">
            <v>16.18</v>
          </cell>
        </row>
        <row r="2437">
          <cell r="A2437" t="str">
            <v>001.18.13460</v>
          </cell>
          <cell r="B2437" t="str">
            <v>Fornecimento e instalação  de espelho para lavatorio com moldura simples e proteção de madeira na parte não espelhada dimensão 0.50 x 0.60 m</v>
          </cell>
          <cell r="C2437" t="str">
            <v>UN</v>
          </cell>
          <cell r="D2437">
            <v>1</v>
          </cell>
          <cell r="E2437">
            <v>37.387099999999997</v>
          </cell>
          <cell r="F2437">
            <v>37.380000000000003</v>
          </cell>
        </row>
        <row r="2438">
          <cell r="A2438" t="str">
            <v>001.18.13480</v>
          </cell>
          <cell r="B2438" t="str">
            <v>Fornecimento e instalação de espelho  para lavatório com moldura simples e proteção de madeira na parte não espelhada dim. 1.50 x 0.60 m</v>
          </cell>
          <cell r="C2438" t="str">
            <v>UN</v>
          </cell>
          <cell r="D2438">
            <v>1</v>
          </cell>
          <cell r="E2438">
            <v>50.143999999999998</v>
          </cell>
          <cell r="F2438">
            <v>50.14</v>
          </cell>
        </row>
        <row r="2439">
          <cell r="A2439" t="str">
            <v>001.18.13500</v>
          </cell>
          <cell r="B2439" t="str">
            <v>Fornecimento e instalação de porta papel de louça c/ rolete - celite</v>
          </cell>
          <cell r="C2439" t="str">
            <v>UN</v>
          </cell>
          <cell r="D2439">
            <v>1</v>
          </cell>
          <cell r="E2439">
            <v>28.521699999999999</v>
          </cell>
          <cell r="F2439">
            <v>28.52</v>
          </cell>
        </row>
        <row r="2440">
          <cell r="A2440" t="str">
            <v>001.18.13520</v>
          </cell>
          <cell r="B2440" t="str">
            <v>Fornecimento e instalação de porta papel de louça c/ rolete elegant - celite</v>
          </cell>
          <cell r="C2440" t="str">
            <v>UN</v>
          </cell>
          <cell r="D2440">
            <v>1</v>
          </cell>
          <cell r="E2440">
            <v>34.911700000000003</v>
          </cell>
          <cell r="F2440">
            <v>34.909999999999997</v>
          </cell>
        </row>
        <row r="2441">
          <cell r="A2441" t="str">
            <v>001.18.13540</v>
          </cell>
          <cell r="B2441" t="str">
            <v>Fornecimento e instalação de toalheiro - celite - argola</v>
          </cell>
          <cell r="C2441" t="str">
            <v>UN</v>
          </cell>
          <cell r="D2441">
            <v>1</v>
          </cell>
          <cell r="E2441">
            <v>26.110800000000001</v>
          </cell>
          <cell r="F2441">
            <v>26.11</v>
          </cell>
        </row>
        <row r="2442">
          <cell r="A2442" t="str">
            <v>001.18.13560</v>
          </cell>
          <cell r="B2442" t="str">
            <v>Fornecimento e instalação de chuveiro de pvc branco n. 1 da cipla ou similar</v>
          </cell>
          <cell r="C2442" t="str">
            <v>UN</v>
          </cell>
          <cell r="D2442">
            <v>1</v>
          </cell>
          <cell r="E2442">
            <v>7.4058999999999999</v>
          </cell>
          <cell r="F2442">
            <v>7.4</v>
          </cell>
        </row>
        <row r="2443">
          <cell r="A2443" t="str">
            <v>001.18.13580</v>
          </cell>
          <cell r="B2443" t="str">
            <v>Fornecimento e instalação de chuveiro de pvc cromado n. 2 da cipla ou similar</v>
          </cell>
          <cell r="C2443" t="str">
            <v>UN</v>
          </cell>
          <cell r="D2443">
            <v>1</v>
          </cell>
          <cell r="E2443">
            <v>15.0959</v>
          </cell>
          <cell r="F2443">
            <v>15.09</v>
          </cell>
        </row>
        <row r="2444">
          <cell r="A2444" t="str">
            <v>001.18.13600</v>
          </cell>
          <cell r="B2444" t="str">
            <v>Fornecimento e instalação de chuveiro de luxo com articulacao cromada ref. 1994 deca ou similar 1/2 pol</v>
          </cell>
          <cell r="C2444" t="str">
            <v>UN</v>
          </cell>
          <cell r="D2444">
            <v>1</v>
          </cell>
          <cell r="E2444">
            <v>148.01929999999999</v>
          </cell>
          <cell r="F2444">
            <v>148.01</v>
          </cell>
        </row>
        <row r="2445">
          <cell r="A2445" t="str">
            <v>001.18.13620</v>
          </cell>
          <cell r="B2445" t="str">
            <v>Fornecimento e instalação de chuveiro simples com articulacao cromada ref. 1995 deca ou similar 1/2 pol</v>
          </cell>
          <cell r="C2445" t="str">
            <v>UN</v>
          </cell>
          <cell r="D2445">
            <v>1</v>
          </cell>
          <cell r="E2445">
            <v>109.0193</v>
          </cell>
          <cell r="F2445">
            <v>109.01</v>
          </cell>
        </row>
        <row r="2446">
          <cell r="A2446" t="str">
            <v>001.18.13640</v>
          </cell>
          <cell r="B2446" t="str">
            <v>Fornecimento e instalação de chuveiro eletrico para 2500 w / 220 v lorenzetti ou similar</v>
          </cell>
          <cell r="C2446" t="str">
            <v>UN</v>
          </cell>
          <cell r="D2446">
            <v>1</v>
          </cell>
          <cell r="E2446">
            <v>98.663200000000003</v>
          </cell>
          <cell r="F2446">
            <v>98.66</v>
          </cell>
        </row>
        <row r="2447">
          <cell r="A2447" t="str">
            <v>001.18.13660</v>
          </cell>
          <cell r="B2447" t="str">
            <v>Fornecimento e instalação de ducha de pvc cromado articulavel 1/2 pol cipla ou similar</v>
          </cell>
          <cell r="C2447" t="str">
            <v>UN</v>
          </cell>
          <cell r="D2447">
            <v>1</v>
          </cell>
          <cell r="E2447">
            <v>7.4058999999999999</v>
          </cell>
          <cell r="F2447">
            <v>7.4</v>
          </cell>
        </row>
        <row r="2448">
          <cell r="A2448" t="str">
            <v>001.18.13680</v>
          </cell>
          <cell r="B2448" t="str">
            <v>Fornecimento e instalação de ducha ss corona com 3 temperaturas</v>
          </cell>
          <cell r="C2448" t="str">
            <v>UN</v>
          </cell>
          <cell r="D2448">
            <v>1</v>
          </cell>
          <cell r="E2448">
            <v>27.713200000000001</v>
          </cell>
          <cell r="F2448">
            <v>27.71</v>
          </cell>
        </row>
        <row r="2449">
          <cell r="A2449" t="str">
            <v>001.18.13700</v>
          </cell>
          <cell r="B2449" t="str">
            <v>Fornecimento e instalação de cuba de aço inox inclusive válvula americana n.1 - 46.5 x 31 x 15 cm</v>
          </cell>
          <cell r="C2449" t="str">
            <v>UN</v>
          </cell>
          <cell r="D2449">
            <v>1</v>
          </cell>
          <cell r="E2449">
            <v>102.1066</v>
          </cell>
          <cell r="F2449">
            <v>102.1</v>
          </cell>
        </row>
        <row r="2450">
          <cell r="A2450" t="str">
            <v>001.18.13720</v>
          </cell>
          <cell r="B2450" t="str">
            <v>Fornecimento e instalação de cuba de aço inox inclusive válvula americana n.2 - 56.0 x 33.5 x 15 cm</v>
          </cell>
          <cell r="C2450" t="str">
            <v>UN</v>
          </cell>
          <cell r="D2450">
            <v>1</v>
          </cell>
          <cell r="E2450">
            <v>118.1066</v>
          </cell>
          <cell r="F2450">
            <v>118.1</v>
          </cell>
        </row>
        <row r="2451">
          <cell r="A2451" t="str">
            <v>001.18.13740</v>
          </cell>
          <cell r="B2451" t="str">
            <v>Forneicmento e instalação de cuba de aço inox inclusive válvula americana - 40x40x20 cm</v>
          </cell>
          <cell r="C2451" t="str">
            <v>UN</v>
          </cell>
          <cell r="D2451">
            <v>1</v>
          </cell>
          <cell r="E2451">
            <v>46.061900000000001</v>
          </cell>
          <cell r="F2451">
            <v>46.06</v>
          </cell>
        </row>
        <row r="2452">
          <cell r="A2452" t="str">
            <v>001.18.13760</v>
          </cell>
          <cell r="B2452" t="str">
            <v>Fornecimento e instalação de cuba de aço inox inclusive válvula americana dupla 82 x 34 x 15 cm</v>
          </cell>
          <cell r="C2452" t="str">
            <v>UN</v>
          </cell>
          <cell r="D2452">
            <v>1</v>
          </cell>
          <cell r="E2452">
            <v>114.8351</v>
          </cell>
          <cell r="F2452">
            <v>114.83</v>
          </cell>
        </row>
        <row r="2453">
          <cell r="A2453" t="str">
            <v>001.18.13780</v>
          </cell>
          <cell r="B2453" t="str">
            <v>Fornecimento e instalação de filtro de pressão tipo salus ou similar</v>
          </cell>
          <cell r="C2453" t="str">
            <v>UN</v>
          </cell>
          <cell r="D2453">
            <v>1</v>
          </cell>
          <cell r="E2453">
            <v>16.110199999999999</v>
          </cell>
          <cell r="F2453">
            <v>16.11</v>
          </cell>
        </row>
        <row r="2454">
          <cell r="A2454" t="str">
            <v>001.18.13800</v>
          </cell>
          <cell r="B2454" t="str">
            <v>Fornecimento e instalação de tanque para lavar roupa pré-moldado de concreto modelo simples dim. 60 x 60 cm</v>
          </cell>
          <cell r="C2454" t="str">
            <v>UN</v>
          </cell>
          <cell r="D2454">
            <v>1</v>
          </cell>
          <cell r="E2454">
            <v>37.123199999999997</v>
          </cell>
          <cell r="F2454">
            <v>37.119999999999997</v>
          </cell>
        </row>
        <row r="2455">
          <cell r="A2455" t="str">
            <v>001.18.13820</v>
          </cell>
          <cell r="B2455" t="str">
            <v>Fornecimento e instalação de tanque para lavar roupa pre-moldado de concreto, 3 cubas, dim. 0,60x1,80m</v>
          </cell>
          <cell r="C2455" t="str">
            <v>UN</v>
          </cell>
          <cell r="D2455">
            <v>1</v>
          </cell>
          <cell r="E2455">
            <v>62.556899999999999</v>
          </cell>
          <cell r="F2455">
            <v>62.55</v>
          </cell>
        </row>
        <row r="2456">
          <cell r="A2456" t="str">
            <v>001.18.13840</v>
          </cell>
          <cell r="B2456" t="str">
            <v>Fornecimento e instalação de tanque para lavar roupa de louca branca tamanho médio com coluna</v>
          </cell>
          <cell r="C2456" t="str">
            <v>UN</v>
          </cell>
          <cell r="D2456">
            <v>1</v>
          </cell>
          <cell r="E2456">
            <v>180.03200000000001</v>
          </cell>
          <cell r="F2456">
            <v>180.03</v>
          </cell>
        </row>
        <row r="2457">
          <cell r="A2457" t="str">
            <v>001.18.13860</v>
          </cell>
          <cell r="B2457" t="str">
            <v>Fornecimento e instalação de tanque para lavar roupa de louca branca tamanho médio sem coluna</v>
          </cell>
          <cell r="C2457" t="str">
            <v>UN</v>
          </cell>
          <cell r="D2457">
            <v>1</v>
          </cell>
          <cell r="E2457">
            <v>149.43199999999999</v>
          </cell>
          <cell r="F2457">
            <v>149.43</v>
          </cell>
        </row>
        <row r="2458">
          <cell r="A2458" t="str">
            <v>001.18.13880</v>
          </cell>
          <cell r="B2458" t="str">
            <v>Fornecimento e instalação de tanque - celite - medio branco - c/ coluna r-002.05 c/ válvula</v>
          </cell>
          <cell r="C2458" t="str">
            <v>UN</v>
          </cell>
          <cell r="D2458">
            <v>1</v>
          </cell>
          <cell r="E2458">
            <v>144.3432</v>
          </cell>
          <cell r="F2458">
            <v>144.34</v>
          </cell>
        </row>
        <row r="2459">
          <cell r="A2459" t="str">
            <v>001.18.13900</v>
          </cell>
          <cell r="B2459" t="str">
            <v>Fornecimento e instalação de tanque decoralite simples - tam-03 - c/ valvula</v>
          </cell>
          <cell r="C2459" t="str">
            <v>UN</v>
          </cell>
          <cell r="D2459">
            <v>1</v>
          </cell>
          <cell r="E2459">
            <v>181.84530000000001</v>
          </cell>
          <cell r="F2459">
            <v>181.84</v>
          </cell>
        </row>
        <row r="2460">
          <cell r="A2460" t="str">
            <v>001.18.13920</v>
          </cell>
          <cell r="B2460" t="str">
            <v>Fornecimento e instalação de tanque de plástico - pequeno</v>
          </cell>
          <cell r="C2460" t="str">
            <v>UN</v>
          </cell>
          <cell r="D2460">
            <v>1</v>
          </cell>
          <cell r="E2460">
            <v>36.073300000000003</v>
          </cell>
          <cell r="F2460">
            <v>36.07</v>
          </cell>
        </row>
        <row r="2461">
          <cell r="A2461" t="str">
            <v>001.18.13940</v>
          </cell>
          <cell r="B2461" t="str">
            <v>Fornecimento e instalação de bebedouro -mictório - lavatório tipo cocho conforme det. num.11 - a do dop</v>
          </cell>
          <cell r="C2461" t="str">
            <v>ML</v>
          </cell>
          <cell r="D2461">
            <v>1</v>
          </cell>
          <cell r="E2461">
            <v>66.138499999999993</v>
          </cell>
          <cell r="F2461">
            <v>66.13</v>
          </cell>
        </row>
        <row r="2462">
          <cell r="A2462" t="str">
            <v>001.18.13960</v>
          </cell>
          <cell r="B2462" t="str">
            <v>Fornecimento e instalação de bebedouro elétrico elege de 40 litros</v>
          </cell>
          <cell r="C2462" t="str">
            <v>UN</v>
          </cell>
          <cell r="D2462">
            <v>1</v>
          </cell>
          <cell r="E2462">
            <v>493.88659999999999</v>
          </cell>
          <cell r="F2462">
            <v>493.88</v>
          </cell>
        </row>
        <row r="2463">
          <cell r="A2463" t="str">
            <v>001.18.13980</v>
          </cell>
          <cell r="B2463" t="str">
            <v>Fornecimento e instalação de bebedouro elétrico com filtro interno mod. bvi 040 ( 40 litros )</v>
          </cell>
          <cell r="C2463" t="str">
            <v>UN</v>
          </cell>
          <cell r="D2463">
            <v>1</v>
          </cell>
          <cell r="E2463">
            <v>703.23659999999995</v>
          </cell>
          <cell r="F2463">
            <v>703.23</v>
          </cell>
        </row>
        <row r="2464">
          <cell r="A2464" t="str">
            <v>001.18.14000</v>
          </cell>
          <cell r="B2464" t="str">
            <v>Fornecimento e instalação de bebedouro elétrico com filtro interno mod. bvi 080 ( 80 litros )</v>
          </cell>
          <cell r="C2464" t="str">
            <v>UN</v>
          </cell>
          <cell r="D2464">
            <v>1</v>
          </cell>
          <cell r="E2464">
            <v>868.23659999999995</v>
          </cell>
          <cell r="F2464">
            <v>868.23</v>
          </cell>
        </row>
        <row r="2465">
          <cell r="A2465" t="str">
            <v>001.18.14020</v>
          </cell>
          <cell r="B2465" t="str">
            <v>Tubo de ferro fundido tipo esgoto com ponta e bolsa 50 mm</v>
          </cell>
          <cell r="C2465" t="str">
            <v>ML</v>
          </cell>
          <cell r="D2465">
            <v>1</v>
          </cell>
          <cell r="E2465">
            <v>30.222000000000001</v>
          </cell>
          <cell r="F2465">
            <v>30.22</v>
          </cell>
        </row>
        <row r="2466">
          <cell r="A2466" t="str">
            <v>001.18.14040</v>
          </cell>
          <cell r="B2466" t="str">
            <v>Fornecimento e instalação de tubo de pvc rígido cor branca com ponta e bolsa em barra de 6 m diâmetro 100 mm</v>
          </cell>
          <cell r="C2466" t="str">
            <v>ML</v>
          </cell>
          <cell r="D2466">
            <v>1</v>
          </cell>
          <cell r="E2466">
            <v>8.6328999999999994</v>
          </cell>
          <cell r="F2466">
            <v>8.6300000000000008</v>
          </cell>
        </row>
        <row r="2467">
          <cell r="A2467" t="str">
            <v>001.18.14060</v>
          </cell>
          <cell r="B2467" t="str">
            <v>Fornecimento e instalação de tubo de pvc rígido cor branca com ponta e bolsa em barra de 6 m diâmetro 75 mm</v>
          </cell>
          <cell r="C2467" t="str">
            <v>ML</v>
          </cell>
          <cell r="D2467">
            <v>1</v>
          </cell>
          <cell r="E2467">
            <v>9.0402000000000005</v>
          </cell>
          <cell r="F2467">
            <v>9.0399999999999991</v>
          </cell>
        </row>
        <row r="2468">
          <cell r="A2468" t="str">
            <v>001.18.14080</v>
          </cell>
          <cell r="B2468" t="str">
            <v>Fornecimento e instalação de tubo de pvc rígido cor branca com ponta e bolsa em barra de 6 m diâmetro 50 mm</v>
          </cell>
          <cell r="C2468" t="str">
            <v>ML</v>
          </cell>
          <cell r="D2468">
            <v>1</v>
          </cell>
          <cell r="E2468">
            <v>6.6933999999999996</v>
          </cell>
          <cell r="F2468">
            <v>6.69</v>
          </cell>
        </row>
        <row r="2469">
          <cell r="A2469" t="str">
            <v>001.18.14100</v>
          </cell>
          <cell r="B2469" t="str">
            <v>Tubo de ferro fundido tipo esgoto com ponta e bolsa 150 mm</v>
          </cell>
          <cell r="C2469" t="str">
            <v>ML</v>
          </cell>
          <cell r="D2469">
            <v>1</v>
          </cell>
          <cell r="E2469">
            <v>111.3096</v>
          </cell>
          <cell r="F2469">
            <v>111.3</v>
          </cell>
        </row>
        <row r="2470">
          <cell r="A2470" t="str">
            <v>001.18.14120</v>
          </cell>
          <cell r="B2470" t="str">
            <v>Fornecimento e instalação de tubo de pvc rígido cor branca com ponta e bolsa em barra de 6m diâmetro 40 mm</v>
          </cell>
          <cell r="C2470" t="str">
            <v>ML</v>
          </cell>
          <cell r="D2470">
            <v>1</v>
          </cell>
          <cell r="E2470">
            <v>4.2640000000000002</v>
          </cell>
          <cell r="F2470">
            <v>4.26</v>
          </cell>
        </row>
        <row r="2471">
          <cell r="A2471" t="str">
            <v>001.18.14140</v>
          </cell>
          <cell r="B2471" t="str">
            <v>Tubo de ferro fundido tipo esgoto com ponta e bolsa 100 mm</v>
          </cell>
          <cell r="C2471" t="str">
            <v>ML</v>
          </cell>
          <cell r="D2471">
            <v>1</v>
          </cell>
          <cell r="E2471">
            <v>62.589599999999997</v>
          </cell>
          <cell r="F2471">
            <v>62.58</v>
          </cell>
        </row>
        <row r="2472">
          <cell r="A2472" t="str">
            <v>001.18.14160</v>
          </cell>
          <cell r="B2472" t="str">
            <v>Tubo de ferro fundido tipo esgoto com ponta e bolsa 75 mm</v>
          </cell>
          <cell r="C2472" t="str">
            <v>ML</v>
          </cell>
          <cell r="D2472">
            <v>1</v>
          </cell>
          <cell r="E2472">
            <v>45.003300000000003</v>
          </cell>
          <cell r="F2472">
            <v>45</v>
          </cell>
        </row>
        <row r="2473">
          <cell r="A2473" t="str">
            <v>001.18.14180</v>
          </cell>
          <cell r="B2473" t="str">
            <v>Joelho 90º  de ferro fundido tipo esgoto diam.150 mm</v>
          </cell>
          <cell r="C2473" t="str">
            <v>UN</v>
          </cell>
          <cell r="D2473">
            <v>1</v>
          </cell>
          <cell r="E2473">
            <v>76.886499999999998</v>
          </cell>
          <cell r="F2473">
            <v>76.88</v>
          </cell>
        </row>
        <row r="2474">
          <cell r="A2474" t="str">
            <v>001.18.14200</v>
          </cell>
          <cell r="B2474" t="str">
            <v>Joelho 90º  de ferro fundido tipo esgoto diam.100 mm</v>
          </cell>
          <cell r="C2474" t="str">
            <v>UN</v>
          </cell>
          <cell r="D2474">
            <v>1</v>
          </cell>
          <cell r="E2474">
            <v>52.619</v>
          </cell>
          <cell r="F2474">
            <v>52.61</v>
          </cell>
        </row>
        <row r="2475">
          <cell r="A2475" t="str">
            <v>001.18.14220</v>
          </cell>
          <cell r="B2475" t="str">
            <v>Joelho 90º  de ferro fundido tipo esgoto diam. 75 mm</v>
          </cell>
          <cell r="C2475" t="str">
            <v>UN</v>
          </cell>
          <cell r="D2475">
            <v>1</v>
          </cell>
          <cell r="E2475">
            <v>37.807200000000002</v>
          </cell>
          <cell r="F2475">
            <v>37.799999999999997</v>
          </cell>
        </row>
        <row r="2476">
          <cell r="A2476" t="str">
            <v>001.18.14240</v>
          </cell>
          <cell r="B2476" t="str">
            <v>Joelho 90º  de ferro fundido tipo esgoto diam. 50 mm</v>
          </cell>
          <cell r="C2476" t="str">
            <v>UN</v>
          </cell>
          <cell r="D2476">
            <v>1</v>
          </cell>
          <cell r="E2476">
            <v>24.280999999999999</v>
          </cell>
          <cell r="F2476">
            <v>24.28</v>
          </cell>
        </row>
        <row r="2477">
          <cell r="A2477" t="str">
            <v>001.18.14260</v>
          </cell>
          <cell r="B2477" t="str">
            <v>Junção de 45º  de ferro fundido tipo esgoto diam. 50x50   mm</v>
          </cell>
          <cell r="C2477" t="str">
            <v>UN</v>
          </cell>
          <cell r="D2477">
            <v>1</v>
          </cell>
          <cell r="E2477">
            <v>34.475700000000003</v>
          </cell>
          <cell r="F2477">
            <v>34.47</v>
          </cell>
        </row>
        <row r="2478">
          <cell r="A2478" t="str">
            <v>001.18.14280</v>
          </cell>
          <cell r="B2478" t="str">
            <v>Junção de 45º  de ferro fundido tipo esgoto diam. 75x50   mm</v>
          </cell>
          <cell r="C2478" t="str">
            <v>UN</v>
          </cell>
          <cell r="D2478">
            <v>1</v>
          </cell>
          <cell r="E2478">
            <v>37.825699999999998</v>
          </cell>
          <cell r="F2478">
            <v>37.82</v>
          </cell>
        </row>
        <row r="2479">
          <cell r="A2479" t="str">
            <v>001.18.14300</v>
          </cell>
          <cell r="B2479" t="str">
            <v>Junção de 45º  de ferro fundido tipo esgoto diam. 75x75   mm</v>
          </cell>
          <cell r="C2479" t="str">
            <v>UN</v>
          </cell>
          <cell r="D2479">
            <v>1</v>
          </cell>
          <cell r="E2479">
            <v>51.588000000000001</v>
          </cell>
          <cell r="F2479">
            <v>51.58</v>
          </cell>
        </row>
        <row r="2480">
          <cell r="A2480" t="str">
            <v>001.18.14320</v>
          </cell>
          <cell r="B2480" t="str">
            <v>Junção de 45º  de ferro fundido tipo esgoto diam. 100x50  mm</v>
          </cell>
          <cell r="C2480" t="str">
            <v>UN</v>
          </cell>
          <cell r="D2480">
            <v>1</v>
          </cell>
          <cell r="E2480">
            <v>54.3352</v>
          </cell>
          <cell r="F2480">
            <v>54.33</v>
          </cell>
        </row>
        <row r="2481">
          <cell r="A2481" t="str">
            <v>001.18.14340</v>
          </cell>
          <cell r="B2481" t="str">
            <v>Junção de 45º  de ferro fundido tipo esgoto diam. 100x75  mm</v>
          </cell>
          <cell r="C2481" t="str">
            <v>UN</v>
          </cell>
          <cell r="D2481">
            <v>1</v>
          </cell>
          <cell r="E2481">
            <v>64.967500000000001</v>
          </cell>
          <cell r="F2481">
            <v>64.959999999999994</v>
          </cell>
        </row>
        <row r="2482">
          <cell r="A2482" t="str">
            <v>001.18.14360</v>
          </cell>
          <cell r="B2482" t="str">
            <v>Junção de 45º  de ferro fundido tipo esgoto diam. 100x100 mm</v>
          </cell>
          <cell r="C2482" t="str">
            <v>UN</v>
          </cell>
          <cell r="D2482">
            <v>1</v>
          </cell>
          <cell r="E2482">
            <v>76.299899999999994</v>
          </cell>
          <cell r="F2482">
            <v>76.290000000000006</v>
          </cell>
        </row>
        <row r="2483">
          <cell r="A2483" t="str">
            <v>001.18.14380</v>
          </cell>
          <cell r="B2483" t="str">
            <v>Junção de 45º  de ferro fundido tipo esgoto diam. 150x75  mm</v>
          </cell>
          <cell r="C2483" t="str">
            <v>UN</v>
          </cell>
          <cell r="D2483">
            <v>1</v>
          </cell>
          <cell r="E2483">
            <v>77.706900000000005</v>
          </cell>
          <cell r="F2483">
            <v>77.7</v>
          </cell>
        </row>
        <row r="2484">
          <cell r="A2484" t="str">
            <v>001.18.14400</v>
          </cell>
          <cell r="B2484" t="str">
            <v>Junção de 45º  de ferro fundido tipo esgoto diam. 150x100 mm</v>
          </cell>
          <cell r="C2484" t="str">
            <v>UN</v>
          </cell>
          <cell r="D2484">
            <v>1</v>
          </cell>
          <cell r="E2484">
            <v>101.93689999999999</v>
          </cell>
          <cell r="F2484">
            <v>101.93</v>
          </cell>
        </row>
        <row r="2485">
          <cell r="A2485" t="str">
            <v>001.18.14420</v>
          </cell>
          <cell r="B2485" t="str">
            <v>Junção de 45º  de ferro fundido tipo esgoto diam  150x150 mm</v>
          </cell>
          <cell r="C2485" t="str">
            <v>UN</v>
          </cell>
          <cell r="D2485">
            <v>1</v>
          </cell>
          <cell r="E2485">
            <v>122.5731</v>
          </cell>
          <cell r="F2485">
            <v>122.57</v>
          </cell>
        </row>
        <row r="2486">
          <cell r="A2486" t="str">
            <v>001.18.14440</v>
          </cell>
          <cell r="B2486" t="str">
            <v>Junção dupla de 45º de ferro fundido tipo esgoto diam. 100x100 mm</v>
          </cell>
          <cell r="C2486" t="str">
            <v>UN</v>
          </cell>
          <cell r="D2486">
            <v>1</v>
          </cell>
          <cell r="E2486">
            <v>81.119900000000001</v>
          </cell>
          <cell r="F2486">
            <v>81.11</v>
          </cell>
        </row>
        <row r="2487">
          <cell r="A2487" t="str">
            <v>001.18.14460</v>
          </cell>
          <cell r="B2487" t="str">
            <v>Luva bipartida  de ferro fundido tipo esgoto diam. 150 mm</v>
          </cell>
          <cell r="C2487" t="str">
            <v>UN</v>
          </cell>
          <cell r="D2487">
            <v>1</v>
          </cell>
          <cell r="E2487">
            <v>63.1965</v>
          </cell>
          <cell r="F2487">
            <v>63.19</v>
          </cell>
        </row>
        <row r="2488">
          <cell r="A2488" t="str">
            <v>001.18.14480</v>
          </cell>
          <cell r="B2488" t="str">
            <v>Luva bipartida  de ferro fundido tipo esgoto diam. 100 mm</v>
          </cell>
          <cell r="C2488" t="str">
            <v>UN</v>
          </cell>
          <cell r="D2488">
            <v>1</v>
          </cell>
          <cell r="E2488">
            <v>38.095799999999997</v>
          </cell>
          <cell r="F2488">
            <v>38.090000000000003</v>
          </cell>
        </row>
        <row r="2489">
          <cell r="A2489" t="str">
            <v>001.18.14500</v>
          </cell>
          <cell r="B2489" t="str">
            <v>Luva bipartida  de ferro fundido tipo esgoto diam. 75  mm</v>
          </cell>
          <cell r="C2489" t="str">
            <v>UN</v>
          </cell>
          <cell r="D2489">
            <v>1</v>
          </cell>
          <cell r="E2489">
            <v>30.702400000000001</v>
          </cell>
          <cell r="F2489">
            <v>30.7</v>
          </cell>
        </row>
        <row r="2490">
          <cell r="A2490" t="str">
            <v>001.18.14520</v>
          </cell>
          <cell r="B2490" t="str">
            <v>Luva bipartida  de ferro fundido tipo esgoto diam. 50  mm</v>
          </cell>
          <cell r="C2490" t="str">
            <v>UN</v>
          </cell>
          <cell r="D2490">
            <v>1</v>
          </cell>
          <cell r="E2490">
            <v>22.130600000000001</v>
          </cell>
          <cell r="F2490">
            <v>22.13</v>
          </cell>
        </row>
        <row r="2491">
          <cell r="A2491" t="str">
            <v>001.18.14540</v>
          </cell>
          <cell r="B2491" t="str">
            <v>Fornecimento e instalação de placa cega de ferro fundido tipo esgoto diam.150 mm</v>
          </cell>
          <cell r="C2491" t="str">
            <v>UN</v>
          </cell>
          <cell r="D2491">
            <v>1</v>
          </cell>
          <cell r="E2491">
            <v>36.133400000000002</v>
          </cell>
          <cell r="F2491">
            <v>36.130000000000003</v>
          </cell>
        </row>
        <row r="2492">
          <cell r="A2492" t="str">
            <v>001.18.14560</v>
          </cell>
          <cell r="B2492" t="str">
            <v>Fornecimento e instalação de placa cega de ferro fundido tipo esgoto diam.100 mm</v>
          </cell>
          <cell r="C2492" t="str">
            <v>UN</v>
          </cell>
          <cell r="D2492">
            <v>1</v>
          </cell>
          <cell r="E2492">
            <v>21.876999999999999</v>
          </cell>
          <cell r="F2492">
            <v>21.87</v>
          </cell>
        </row>
        <row r="2493">
          <cell r="A2493" t="str">
            <v>001.18.14580</v>
          </cell>
          <cell r="B2493" t="str">
            <v>Fornecimento e instalação de placa cega de ferro fundido tipo esgoto diam. 75  mm</v>
          </cell>
          <cell r="C2493" t="str">
            <v>UN</v>
          </cell>
          <cell r="D2493">
            <v>1</v>
          </cell>
          <cell r="E2493">
            <v>18.817299999999999</v>
          </cell>
          <cell r="F2493">
            <v>18.809999999999999</v>
          </cell>
        </row>
        <row r="2494">
          <cell r="A2494" t="str">
            <v>001.18.14600</v>
          </cell>
          <cell r="B2494" t="str">
            <v>Fornecimento e instalação de placa cega de ferro fundido tipo esgoto diam. 50  mm</v>
          </cell>
          <cell r="C2494" t="str">
            <v>UN</v>
          </cell>
          <cell r="D2494">
            <v>1</v>
          </cell>
          <cell r="E2494">
            <v>12.9061</v>
          </cell>
          <cell r="F2494">
            <v>12.9</v>
          </cell>
        </row>
        <row r="2495">
          <cell r="A2495" t="str">
            <v>001.18.14620</v>
          </cell>
          <cell r="B2495" t="str">
            <v>Fornecimento e instalação de joelho de 45º de ferro fundido tipo esgoto  diam. 150 mm</v>
          </cell>
          <cell r="C2495" t="str">
            <v>UN</v>
          </cell>
          <cell r="D2495">
            <v>1</v>
          </cell>
          <cell r="E2495">
            <v>65.796499999999995</v>
          </cell>
          <cell r="F2495">
            <v>65.790000000000006</v>
          </cell>
        </row>
        <row r="2496">
          <cell r="A2496" t="str">
            <v>001.18.14640</v>
          </cell>
          <cell r="B2496" t="str">
            <v>Fornecimento e instalação de joelho de 45º de ferro fundido tipo esgoto  diam. 100 mm</v>
          </cell>
          <cell r="C2496" t="str">
            <v>UN</v>
          </cell>
          <cell r="D2496">
            <v>1</v>
          </cell>
          <cell r="E2496">
            <v>41.855800000000002</v>
          </cell>
          <cell r="F2496">
            <v>41.85</v>
          </cell>
        </row>
        <row r="2497">
          <cell r="A2497" t="str">
            <v>001.18.14660</v>
          </cell>
          <cell r="B2497" t="str">
            <v>Fornecimento e instalação de joleho de 45º de ferro fundido tipo esgoto  diam.  75  mm</v>
          </cell>
          <cell r="C2497" t="str">
            <v>UN</v>
          </cell>
          <cell r="D2497">
            <v>1</v>
          </cell>
          <cell r="E2497">
            <v>30.840599999999998</v>
          </cell>
          <cell r="F2497">
            <v>30.84</v>
          </cell>
        </row>
        <row r="2498">
          <cell r="A2498" t="str">
            <v>001.18.14680</v>
          </cell>
          <cell r="B2498" t="str">
            <v>Fornecimento e instalação de joelho de 45º de ferro fundido tipo esgoto  diam.  50  mm</v>
          </cell>
          <cell r="C2498" t="str">
            <v>UN</v>
          </cell>
          <cell r="D2498">
            <v>1</v>
          </cell>
          <cell r="E2498">
            <v>24.352399999999999</v>
          </cell>
          <cell r="F2498">
            <v>24.35</v>
          </cell>
        </row>
        <row r="2499">
          <cell r="A2499" t="str">
            <v>001.18.14700</v>
          </cell>
          <cell r="B2499" t="str">
            <v>Fornecimento e instalação de bucha de redução de ferro fundido tipo esgoto diam. 150x100 mm</v>
          </cell>
          <cell r="C2499" t="str">
            <v>UN</v>
          </cell>
          <cell r="D2499">
            <v>1</v>
          </cell>
          <cell r="E2499">
            <v>48.129399999999997</v>
          </cell>
          <cell r="F2499">
            <v>48.12</v>
          </cell>
        </row>
        <row r="2500">
          <cell r="A2500" t="str">
            <v>001.18.14720</v>
          </cell>
          <cell r="B2500" t="str">
            <v>Fornecimento e instalação de bucha de redução de ferro fundido tipo esgoto diam. 100x75  mm</v>
          </cell>
          <cell r="C2500" t="str">
            <v>UN</v>
          </cell>
          <cell r="D2500">
            <v>1</v>
          </cell>
          <cell r="E2500">
            <v>24.4129</v>
          </cell>
          <cell r="F2500">
            <v>24.41</v>
          </cell>
        </row>
        <row r="2501">
          <cell r="A2501" t="str">
            <v>001.18.14740</v>
          </cell>
          <cell r="B2501" t="str">
            <v>Fornecimento e instalação de bucha de redução de ferro fundido tipo esgoto diam. 75x50   mm</v>
          </cell>
          <cell r="C2501" t="str">
            <v>UN</v>
          </cell>
          <cell r="D2501">
            <v>1</v>
          </cell>
          <cell r="E2501">
            <v>15.606999999999999</v>
          </cell>
          <cell r="F2501">
            <v>15.6</v>
          </cell>
        </row>
        <row r="2502">
          <cell r="A2502" t="str">
            <v>001.18.14760</v>
          </cell>
          <cell r="B2502" t="str">
            <v>Fornecimento e instalação de joelho de 90º com visita de ferro galvanizado fundido tipo esgoto diam. 100x50 mm</v>
          </cell>
          <cell r="C2502" t="str">
            <v>UN</v>
          </cell>
          <cell r="D2502">
            <v>1</v>
          </cell>
          <cell r="E2502">
            <v>56.325800000000001</v>
          </cell>
          <cell r="F2502">
            <v>56.32</v>
          </cell>
        </row>
        <row r="2503">
          <cell r="A2503" t="str">
            <v>001.18.14800</v>
          </cell>
          <cell r="B2503" t="str">
            <v>Fornecimento e instalação de tee sanitário de ferro fundido tipo esgoto diam.150x100 mm</v>
          </cell>
          <cell r="C2503" t="str">
            <v>UN</v>
          </cell>
          <cell r="D2503">
            <v>1</v>
          </cell>
          <cell r="E2503">
            <v>83.498800000000003</v>
          </cell>
          <cell r="F2503">
            <v>83.49</v>
          </cell>
        </row>
        <row r="2504">
          <cell r="A2504" t="str">
            <v>001.18.14820</v>
          </cell>
          <cell r="B2504" t="str">
            <v>Fornecimento e instalação de tee sanitário de ferro fundido tipo esgoto diam.100x100 mm</v>
          </cell>
          <cell r="C2504" t="str">
            <v>UN</v>
          </cell>
          <cell r="D2504">
            <v>1</v>
          </cell>
          <cell r="E2504">
            <v>64.459900000000005</v>
          </cell>
          <cell r="F2504">
            <v>64.45</v>
          </cell>
        </row>
        <row r="2505">
          <cell r="A2505" t="str">
            <v>001.18.14840</v>
          </cell>
          <cell r="B2505" t="str">
            <v>Fornecimento e instalação de tee sanitário de ferro fundido tipo esgoto diam. 75x100 mm</v>
          </cell>
          <cell r="C2505" t="str">
            <v>UN</v>
          </cell>
          <cell r="D2505">
            <v>1</v>
          </cell>
          <cell r="E2505">
            <v>53.167499999999997</v>
          </cell>
          <cell r="F2505">
            <v>53.16</v>
          </cell>
        </row>
        <row r="2506">
          <cell r="A2506" t="str">
            <v>001.18.14860</v>
          </cell>
          <cell r="B2506" t="str">
            <v>Fornecimento e instalação de tee sanitário de ferro fundido tipo esgoto diam. 50x100 mm</v>
          </cell>
          <cell r="C2506" t="str">
            <v>UN</v>
          </cell>
          <cell r="D2506">
            <v>1</v>
          </cell>
          <cell r="E2506">
            <v>51.602899999999998</v>
          </cell>
          <cell r="F2506">
            <v>51.6</v>
          </cell>
        </row>
        <row r="2507">
          <cell r="A2507" t="str">
            <v>001.18.14880</v>
          </cell>
          <cell r="B2507" t="str">
            <v>Fornecimento e instalação de tee sanitário de ferro fundido tipo esgoto diam. 75x75   mm</v>
          </cell>
          <cell r="C2507" t="str">
            <v>UN</v>
          </cell>
          <cell r="D2507">
            <v>1</v>
          </cell>
          <cell r="E2507">
            <v>47.917999999999999</v>
          </cell>
          <cell r="F2507">
            <v>47.91</v>
          </cell>
        </row>
        <row r="2508">
          <cell r="A2508" t="str">
            <v>001.18.14900</v>
          </cell>
          <cell r="B2508" t="str">
            <v>Fornecimento e instalação de tee sanitário de ferro fundido tipo esgoto diam. 75x50   mm</v>
          </cell>
          <cell r="C2508" t="str">
            <v>UN</v>
          </cell>
          <cell r="D2508">
            <v>1</v>
          </cell>
          <cell r="E2508">
            <v>40.425699999999999</v>
          </cell>
          <cell r="F2508">
            <v>40.42</v>
          </cell>
        </row>
        <row r="2509">
          <cell r="A2509" t="str">
            <v>001.18.14920</v>
          </cell>
          <cell r="B2509" t="str">
            <v>Fornecimento e instalação de tee sanitário de ferro fundido tipo esgoto diam. 50x50   mm</v>
          </cell>
          <cell r="C2509" t="str">
            <v>UN</v>
          </cell>
          <cell r="D2509">
            <v>1</v>
          </cell>
          <cell r="E2509">
            <v>32.525700000000001</v>
          </cell>
          <cell r="F2509">
            <v>32.520000000000003</v>
          </cell>
        </row>
        <row r="2510">
          <cell r="A2510" t="str">
            <v>001.18.14940</v>
          </cell>
          <cell r="B2510" t="str">
            <v>Fornecimento e instalação de curva 90º de pvc rígido cor branca  diam.100 mm</v>
          </cell>
          <cell r="C2510" t="str">
            <v>UN</v>
          </cell>
          <cell r="D2510">
            <v>1</v>
          </cell>
          <cell r="E2510">
            <v>21.766400000000001</v>
          </cell>
          <cell r="F2510">
            <v>21.76</v>
          </cell>
        </row>
        <row r="2511">
          <cell r="A2511" t="str">
            <v>001.18.14960</v>
          </cell>
          <cell r="B2511" t="str">
            <v>Fornecimento e instalação de curva 90º de pvc rígido cor branca  diam. 75 mm</v>
          </cell>
          <cell r="C2511" t="str">
            <v>UN</v>
          </cell>
          <cell r="D2511">
            <v>1</v>
          </cell>
          <cell r="E2511">
            <v>20.185099999999998</v>
          </cell>
          <cell r="F2511">
            <v>20.18</v>
          </cell>
        </row>
        <row r="2512">
          <cell r="A2512" t="str">
            <v>001.18.14980</v>
          </cell>
          <cell r="B2512" t="str">
            <v>Fornecimento e instalação de curva 90º de pvc rígido cor branca   diam. 50 mm</v>
          </cell>
          <cell r="C2512" t="str">
            <v>UN</v>
          </cell>
          <cell r="D2512">
            <v>1</v>
          </cell>
          <cell r="E2512">
            <v>6.7161</v>
          </cell>
          <cell r="F2512">
            <v>6.71</v>
          </cell>
        </row>
        <row r="2513">
          <cell r="A2513" t="str">
            <v>001.18.15000</v>
          </cell>
          <cell r="B2513" t="str">
            <v>Fornecimento e instalação de curva 90º de pvc rígido cor branca   diam. 150 mm</v>
          </cell>
          <cell r="C2513" t="str">
            <v>UN</v>
          </cell>
          <cell r="D2513">
            <v>1</v>
          </cell>
          <cell r="E2513">
            <v>52.871099999999998</v>
          </cell>
          <cell r="F2513">
            <v>52.87</v>
          </cell>
        </row>
        <row r="2514">
          <cell r="A2514" t="str">
            <v>001.18.15020</v>
          </cell>
          <cell r="B2514" t="str">
            <v>Fornecimento e instalação de curva 45º de pvc rígido cor branca   diam.100 mm</v>
          </cell>
          <cell r="C2514" t="str">
            <v>UN</v>
          </cell>
          <cell r="D2514">
            <v>1</v>
          </cell>
          <cell r="E2514">
            <v>17.2864</v>
          </cell>
          <cell r="F2514">
            <v>17.28</v>
          </cell>
        </row>
        <row r="2515">
          <cell r="A2515" t="str">
            <v>001.18.15040</v>
          </cell>
          <cell r="B2515" t="str">
            <v>Fornecimento e instalação de curva 45º de pvc rígido cor branca   diam. 75 mm</v>
          </cell>
          <cell r="C2515" t="str">
            <v>UN</v>
          </cell>
          <cell r="D2515">
            <v>1</v>
          </cell>
          <cell r="E2515">
            <v>14.7851</v>
          </cell>
          <cell r="F2515">
            <v>14.78</v>
          </cell>
        </row>
        <row r="2516">
          <cell r="A2516" t="str">
            <v>001.18.15060</v>
          </cell>
          <cell r="B2516" t="str">
            <v>Fornecimento e instalação de curva 45º de pvc rígido cor branca   diam. 50 mm</v>
          </cell>
          <cell r="C2516" t="str">
            <v>UN</v>
          </cell>
          <cell r="D2516">
            <v>1</v>
          </cell>
          <cell r="E2516">
            <v>7.8560999999999996</v>
          </cell>
          <cell r="F2516">
            <v>7.85</v>
          </cell>
        </row>
        <row r="2517">
          <cell r="A2517" t="str">
            <v>001.18.15080</v>
          </cell>
          <cell r="B2517" t="str">
            <v>Fornecimento e instalação de joelho 90º com anel de borracha, de pvc rígido cor branca   diam. 50 mm</v>
          </cell>
          <cell r="C2517" t="str">
            <v>UN</v>
          </cell>
          <cell r="D2517">
            <v>1</v>
          </cell>
          <cell r="E2517">
            <v>3.7461000000000002</v>
          </cell>
          <cell r="F2517">
            <v>3.74</v>
          </cell>
        </row>
        <row r="2518">
          <cell r="A2518" t="str">
            <v>001.18.15100</v>
          </cell>
          <cell r="B2518" t="str">
            <v>Fornecimento e instalação de capa de pvc rígido cor branca   diam.100 mm</v>
          </cell>
          <cell r="C2518" t="str">
            <v>UN</v>
          </cell>
          <cell r="D2518">
            <v>1</v>
          </cell>
          <cell r="E2518">
            <v>9.8910999999999998</v>
          </cell>
          <cell r="F2518">
            <v>9.89</v>
          </cell>
        </row>
        <row r="2519">
          <cell r="A2519" t="str">
            <v>001.18.15120</v>
          </cell>
          <cell r="B2519" t="str">
            <v>Fornecimento e instalação de capa de pvc rígido cor branca  diam. 75 mm</v>
          </cell>
          <cell r="C2519" t="str">
            <v>UN</v>
          </cell>
          <cell r="D2519">
            <v>1</v>
          </cell>
          <cell r="E2519">
            <v>7.6268000000000002</v>
          </cell>
          <cell r="F2519">
            <v>7.62</v>
          </cell>
        </row>
        <row r="2520">
          <cell r="A2520" t="str">
            <v>001.18.15140</v>
          </cell>
          <cell r="B2520" t="str">
            <v>Fornecimento e instalação de capa de pvc rígido cor branca   diam. 50 mm</v>
          </cell>
          <cell r="C2520" t="str">
            <v>UN</v>
          </cell>
          <cell r="D2520">
            <v>1</v>
          </cell>
          <cell r="E2520">
            <v>4.9226999999999999</v>
          </cell>
          <cell r="F2520">
            <v>4.92</v>
          </cell>
        </row>
        <row r="2521">
          <cell r="A2521" t="str">
            <v>001.18.15160</v>
          </cell>
          <cell r="B2521" t="str">
            <v>Fornecimento e instalação de joelho 45º de pvc rígido cor branca  diam.100 mm</v>
          </cell>
          <cell r="C2521" t="str">
            <v>UN</v>
          </cell>
          <cell r="D2521">
            <v>1</v>
          </cell>
          <cell r="E2521">
            <v>6.5864000000000003</v>
          </cell>
          <cell r="F2521">
            <v>6.58</v>
          </cell>
        </row>
        <row r="2522">
          <cell r="A2522" t="str">
            <v>001.18.15180</v>
          </cell>
          <cell r="B2522" t="str">
            <v>Fornecimento e instalação de joelho 45º de pvc rígido cor branca   diam. 75 mm</v>
          </cell>
          <cell r="C2522" t="str">
            <v>UN</v>
          </cell>
          <cell r="D2522">
            <v>1</v>
          </cell>
          <cell r="E2522">
            <v>5.1351000000000004</v>
          </cell>
          <cell r="F2522">
            <v>5.13</v>
          </cell>
        </row>
        <row r="2523">
          <cell r="A2523" t="str">
            <v>001.18.15200</v>
          </cell>
          <cell r="B2523" t="str">
            <v>Fornecimento e instalação de joelho 45º de pvc rígido cor branca   diam. 50 mm</v>
          </cell>
          <cell r="C2523" t="str">
            <v>UN</v>
          </cell>
          <cell r="D2523">
            <v>1</v>
          </cell>
          <cell r="E2523">
            <v>4.2161</v>
          </cell>
          <cell r="F2523">
            <v>4.21</v>
          </cell>
        </row>
        <row r="2524">
          <cell r="A2524" t="str">
            <v>001.18.15220</v>
          </cell>
          <cell r="B2524" t="str">
            <v>Fornecimento e instalação de junção invertida de pvc rígido branca para estoto primário diam. 50x50mm</v>
          </cell>
          <cell r="C2524" t="str">
            <v>UN</v>
          </cell>
          <cell r="D2524">
            <v>1</v>
          </cell>
          <cell r="E2524">
            <v>9.1685999999999996</v>
          </cell>
          <cell r="F2524">
            <v>9.16</v>
          </cell>
        </row>
        <row r="2525">
          <cell r="A2525" t="str">
            <v>001.18.15240</v>
          </cell>
          <cell r="B2525" t="str">
            <v>Fornecimento e instalação de junção dupla invertida de pvc rígido branca para esgoto primário diam. 100 x 50 mm</v>
          </cell>
          <cell r="C2525" t="str">
            <v>UN</v>
          </cell>
          <cell r="D2525">
            <v>1</v>
          </cell>
          <cell r="E2525">
            <v>13.478400000000001</v>
          </cell>
          <cell r="F2525">
            <v>13.47</v>
          </cell>
        </row>
        <row r="2526">
          <cell r="A2526" t="str">
            <v>001.18.15260</v>
          </cell>
          <cell r="B2526" t="str">
            <v>Fornecimento e instalação de junção simples de pvc rígido branca  diam. 100x100 mm</v>
          </cell>
          <cell r="C2526" t="str">
            <v>UN</v>
          </cell>
          <cell r="D2526">
            <v>1</v>
          </cell>
          <cell r="E2526">
            <v>12.238799999999999</v>
          </cell>
          <cell r="F2526">
            <v>12.23</v>
          </cell>
        </row>
        <row r="2527">
          <cell r="A2527" t="str">
            <v>001.18.15280</v>
          </cell>
          <cell r="B2527" t="str">
            <v>Fornecimento e instalação de junção simples de pvc rígido branca  diam. 100x75 mm</v>
          </cell>
          <cell r="C2527" t="str">
            <v>UN</v>
          </cell>
          <cell r="D2527">
            <v>1</v>
          </cell>
          <cell r="E2527">
            <v>11.598800000000001</v>
          </cell>
          <cell r="F2527">
            <v>11.59</v>
          </cell>
        </row>
        <row r="2528">
          <cell r="A2528" t="str">
            <v>001.18.15300</v>
          </cell>
          <cell r="B2528" t="str">
            <v>Fornecimento e instalação de junção simples de pvc rígido branca  diam. 100x50 mm</v>
          </cell>
          <cell r="C2528" t="str">
            <v>UN</v>
          </cell>
          <cell r="D2528">
            <v>1</v>
          </cell>
          <cell r="E2528">
            <v>9.9087999999999994</v>
          </cell>
          <cell r="F2528">
            <v>9.9</v>
          </cell>
        </row>
        <row r="2529">
          <cell r="A2529" t="str">
            <v>001.18.15320</v>
          </cell>
          <cell r="B2529" t="str">
            <v>Fornecimento e instalação de junção simples de pvc rígido branca  diam. 75x75 mm</v>
          </cell>
          <cell r="C2529" t="str">
            <v>UN</v>
          </cell>
          <cell r="D2529">
            <v>1</v>
          </cell>
          <cell r="E2529">
            <v>10.2576</v>
          </cell>
          <cell r="F2529">
            <v>10.25</v>
          </cell>
        </row>
        <row r="2530">
          <cell r="A2530" t="str">
            <v>001.18.15340</v>
          </cell>
          <cell r="B2530" t="str">
            <v>Fornecimento e instalação de junção simples de pvc rígido branca  diam. 75x50 mm</v>
          </cell>
          <cell r="C2530" t="str">
            <v>UN</v>
          </cell>
          <cell r="D2530">
            <v>1</v>
          </cell>
          <cell r="E2530">
            <v>8.3376000000000001</v>
          </cell>
          <cell r="F2530">
            <v>8.33</v>
          </cell>
        </row>
        <row r="2531">
          <cell r="A2531" t="str">
            <v>001.18.15360</v>
          </cell>
          <cell r="B2531" t="str">
            <v>Fornecimento e instalação de junção simples de pvc rígido branca  diam. 50x50 mm</v>
          </cell>
          <cell r="C2531" t="str">
            <v>UN</v>
          </cell>
          <cell r="D2531">
            <v>1</v>
          </cell>
          <cell r="E2531">
            <v>6.0385999999999997</v>
          </cell>
          <cell r="F2531">
            <v>6.03</v>
          </cell>
        </row>
        <row r="2532">
          <cell r="A2532" t="str">
            <v>001.18.15380</v>
          </cell>
          <cell r="B2532" t="str">
            <v>Fornecimento e instalação de joelho 90º de pvc rígido branco  diam.75 mm</v>
          </cell>
          <cell r="C2532" t="str">
            <v>UN</v>
          </cell>
          <cell r="D2532">
            <v>1</v>
          </cell>
          <cell r="E2532">
            <v>6.4351000000000003</v>
          </cell>
          <cell r="F2532">
            <v>6.43</v>
          </cell>
        </row>
        <row r="2533">
          <cell r="A2533" t="str">
            <v>001.18.15400</v>
          </cell>
          <cell r="B2533" t="str">
            <v>Fornecimento e instalação de joelho 90º de pvc rígido branco  diam.50 mm</v>
          </cell>
          <cell r="C2533" t="str">
            <v>UN</v>
          </cell>
          <cell r="D2533">
            <v>1</v>
          </cell>
          <cell r="E2533">
            <v>4.9961000000000002</v>
          </cell>
          <cell r="F2533">
            <v>4.99</v>
          </cell>
        </row>
        <row r="2534">
          <cell r="A2534" t="str">
            <v>001.18.15420</v>
          </cell>
          <cell r="B2534" t="str">
            <v>Fornecimento e instalação de joelho 90º de pvc rígido branco  diam.100 mm</v>
          </cell>
          <cell r="C2534" t="str">
            <v>UN</v>
          </cell>
          <cell r="D2534">
            <v>1</v>
          </cell>
          <cell r="E2534">
            <v>35.368400000000001</v>
          </cell>
          <cell r="F2534">
            <v>35.36</v>
          </cell>
        </row>
        <row r="2535">
          <cell r="A2535" t="str">
            <v>001.18.15440</v>
          </cell>
          <cell r="B2535" t="str">
            <v>Fornecimento e instalação de joelho 90º curto com visita pvc branco para esgoto primário diam.100x75 mm</v>
          </cell>
          <cell r="C2535" t="str">
            <v>UN</v>
          </cell>
          <cell r="D2535">
            <v>1</v>
          </cell>
          <cell r="E2535">
            <v>11.756399999999999</v>
          </cell>
          <cell r="F2535">
            <v>11.75</v>
          </cell>
        </row>
        <row r="2536">
          <cell r="A2536" t="str">
            <v>001.18.15460</v>
          </cell>
          <cell r="B2536" t="str">
            <v>Fornecimento e instalação de joelho 90º curto com visita pvc branco para esgoto primário diam.100x50 mm</v>
          </cell>
          <cell r="C2536" t="str">
            <v>UN</v>
          </cell>
          <cell r="D2536">
            <v>1</v>
          </cell>
          <cell r="E2536">
            <v>10.2851</v>
          </cell>
          <cell r="F2536">
            <v>10.28</v>
          </cell>
        </row>
        <row r="2537">
          <cell r="A2537" t="str">
            <v>001.18.15480</v>
          </cell>
          <cell r="B2537" t="str">
            <v>Fornecimento e instalação de joelho 90º curto com visita pvc branco para esgoto primário diam. 75x50 mm</v>
          </cell>
          <cell r="C2537" t="str">
            <v>UN</v>
          </cell>
          <cell r="D2537">
            <v>1</v>
          </cell>
          <cell r="E2537">
            <v>7.3661000000000003</v>
          </cell>
          <cell r="F2537">
            <v>7.36</v>
          </cell>
        </row>
        <row r="2538">
          <cell r="A2538" t="str">
            <v>001.18.15500</v>
          </cell>
          <cell r="B2538" t="str">
            <v>Fornecimento e instalação de tee sanitário curto com visita pvc branco  diam.100x100 mm</v>
          </cell>
          <cell r="C2538" t="str">
            <v>UN</v>
          </cell>
          <cell r="D2538">
            <v>1</v>
          </cell>
          <cell r="E2538">
            <v>10.3588</v>
          </cell>
          <cell r="F2538">
            <v>10.35</v>
          </cell>
        </row>
        <row r="2539">
          <cell r="A2539" t="str">
            <v>001.18.15520</v>
          </cell>
          <cell r="B2539" t="str">
            <v>Fornecimento e instalação de tee sanitário curto com visita pvc branco  diam. 100x75 mm</v>
          </cell>
          <cell r="C2539" t="str">
            <v>UN</v>
          </cell>
          <cell r="D2539">
            <v>1</v>
          </cell>
          <cell r="E2539">
            <v>14.658799999999999</v>
          </cell>
          <cell r="F2539">
            <v>14.65</v>
          </cell>
        </row>
        <row r="2540">
          <cell r="A2540" t="str">
            <v>001.18.15540</v>
          </cell>
          <cell r="B2540" t="str">
            <v>Fornecimento e instalação de tee sanitário curto com visita pvc branco  diam. 100x50 mm</v>
          </cell>
          <cell r="C2540" t="str">
            <v>UN</v>
          </cell>
          <cell r="D2540">
            <v>1</v>
          </cell>
          <cell r="E2540">
            <v>9.9588999999999999</v>
          </cell>
          <cell r="F2540">
            <v>9.9499999999999993</v>
          </cell>
        </row>
        <row r="2541">
          <cell r="A2541" t="str">
            <v>001.18.15560</v>
          </cell>
          <cell r="B2541" t="str">
            <v>Fornecimento e instalação de tee sanitário curto com visita pvc branco  diam. 75x75 mm</v>
          </cell>
          <cell r="C2541" t="str">
            <v>UN</v>
          </cell>
          <cell r="D2541">
            <v>1</v>
          </cell>
          <cell r="E2541">
            <v>8.4876000000000005</v>
          </cell>
          <cell r="F2541">
            <v>8.48</v>
          </cell>
        </row>
        <row r="2542">
          <cell r="A2542" t="str">
            <v>001.18.15580</v>
          </cell>
          <cell r="B2542" t="str">
            <v>Fornecimento e instalação de tee sanitário curto com visita pvc branco  diam. 75x50 mm</v>
          </cell>
          <cell r="C2542" t="str">
            <v>UN</v>
          </cell>
          <cell r="D2542">
            <v>1</v>
          </cell>
          <cell r="E2542">
            <v>7.9775999999999998</v>
          </cell>
          <cell r="F2542">
            <v>7.97</v>
          </cell>
        </row>
        <row r="2543">
          <cell r="A2543" t="str">
            <v>001.18.15600</v>
          </cell>
          <cell r="B2543" t="str">
            <v>Fornecimento e instalação de tee sanitário curto com visita pvc branco  diam. 50x50 mm</v>
          </cell>
          <cell r="C2543" t="str">
            <v>UN</v>
          </cell>
          <cell r="D2543">
            <v>1</v>
          </cell>
          <cell r="E2543">
            <v>5.6685999999999996</v>
          </cell>
          <cell r="F2543">
            <v>5.66</v>
          </cell>
        </row>
        <row r="2544">
          <cell r="A2544" t="str">
            <v>001.18.15620</v>
          </cell>
          <cell r="B2544" t="str">
            <v>Fornecimento e instalação de tee sanitário curto com visita pvc branco para esgoto primário diam.150mm</v>
          </cell>
          <cell r="C2544" t="str">
            <v>UN</v>
          </cell>
          <cell r="D2544">
            <v>1</v>
          </cell>
          <cell r="E2544">
            <v>27.0684</v>
          </cell>
          <cell r="F2544">
            <v>27.06</v>
          </cell>
        </row>
        <row r="2545">
          <cell r="A2545" t="str">
            <v>001.18.15640</v>
          </cell>
          <cell r="B2545" t="str">
            <v>Fornecimento e instalação de ligação para saída de vaso sanitário pvc branco  diam.100 mm</v>
          </cell>
          <cell r="C2545" t="str">
            <v>UN</v>
          </cell>
          <cell r="D2545">
            <v>1</v>
          </cell>
          <cell r="E2545">
            <v>21.4711</v>
          </cell>
          <cell r="F2545">
            <v>21.47</v>
          </cell>
        </row>
        <row r="2546">
          <cell r="A2546" t="str">
            <v>001.18.15660</v>
          </cell>
          <cell r="B2546" t="str">
            <v>Fornecimento e instalação de luva simpels pvc branco  diam.100 mm</v>
          </cell>
          <cell r="C2546" t="str">
            <v>UN</v>
          </cell>
          <cell r="D2546">
            <v>1</v>
          </cell>
          <cell r="E2546">
            <v>6.1264000000000003</v>
          </cell>
          <cell r="F2546">
            <v>6.12</v>
          </cell>
        </row>
        <row r="2547">
          <cell r="A2547" t="str">
            <v>001.18.15680</v>
          </cell>
          <cell r="B2547" t="str">
            <v>Fornecimento e instalação de luva simpels pvc branco  diam.75 mm</v>
          </cell>
          <cell r="C2547" t="str">
            <v>UN</v>
          </cell>
          <cell r="D2547">
            <v>1</v>
          </cell>
          <cell r="E2547">
            <v>5.6951000000000001</v>
          </cell>
          <cell r="F2547">
            <v>5.69</v>
          </cell>
        </row>
        <row r="2548">
          <cell r="A2548" t="str">
            <v>001.18.15700</v>
          </cell>
          <cell r="B2548" t="str">
            <v>Fornecimento e instalação de luva simpels pvc branco  diam. 50 mm</v>
          </cell>
          <cell r="C2548" t="str">
            <v>UN</v>
          </cell>
          <cell r="D2548">
            <v>1</v>
          </cell>
          <cell r="E2548">
            <v>5.3060999999999998</v>
          </cell>
          <cell r="F2548">
            <v>5.3</v>
          </cell>
        </row>
        <row r="2549">
          <cell r="A2549" t="str">
            <v>001.18.15720</v>
          </cell>
          <cell r="B2549" t="str">
            <v>Fornecimento e instalação de luva simpels pvc branco  diam.150 mm</v>
          </cell>
          <cell r="C2549" t="str">
            <v>UN</v>
          </cell>
          <cell r="D2549">
            <v>1</v>
          </cell>
          <cell r="E2549">
            <v>5.1184000000000003</v>
          </cell>
          <cell r="F2549">
            <v>5.1100000000000003</v>
          </cell>
        </row>
        <row r="2550">
          <cell r="A2550" t="str">
            <v>001.18.15740</v>
          </cell>
          <cell r="B2550" t="str">
            <v>Fornecimento e instalação de luva dupla pvc branco  diam.100 mm</v>
          </cell>
          <cell r="C2550" t="str">
            <v>UN</v>
          </cell>
          <cell r="D2550">
            <v>1</v>
          </cell>
          <cell r="E2550">
            <v>6.4363999999999999</v>
          </cell>
          <cell r="F2550">
            <v>6.43</v>
          </cell>
        </row>
        <row r="2551">
          <cell r="A2551" t="str">
            <v>001.18.15760</v>
          </cell>
          <cell r="B2551" t="str">
            <v>Fornecimento e instalação de luva dupla pvc branco  diam.50 mm</v>
          </cell>
          <cell r="C2551" t="str">
            <v>UN</v>
          </cell>
          <cell r="D2551">
            <v>1</v>
          </cell>
          <cell r="E2551">
            <v>3.7061000000000002</v>
          </cell>
          <cell r="F2551">
            <v>3.7</v>
          </cell>
        </row>
        <row r="2552">
          <cell r="A2552" t="str">
            <v>001.18.15780</v>
          </cell>
          <cell r="B2552" t="str">
            <v>Fornecimento e instalação de luva dupla pvc branco  diam.75 mm</v>
          </cell>
          <cell r="C2552" t="str">
            <v>UN</v>
          </cell>
          <cell r="D2552">
            <v>1</v>
          </cell>
          <cell r="E2552">
            <v>5.2150999999999996</v>
          </cell>
          <cell r="F2552">
            <v>5.21</v>
          </cell>
        </row>
        <row r="2553">
          <cell r="A2553" t="str">
            <v>001.18.15800</v>
          </cell>
          <cell r="B2553" t="str">
            <v>Fornecimento e instalação de luva dupla pvc branco  diam.150 mm</v>
          </cell>
          <cell r="C2553" t="str">
            <v>UN</v>
          </cell>
          <cell r="D2553">
            <v>1</v>
          </cell>
          <cell r="E2553">
            <v>5.1184000000000003</v>
          </cell>
          <cell r="F2553">
            <v>5.1100000000000003</v>
          </cell>
        </row>
        <row r="2554">
          <cell r="A2554" t="str">
            <v>001.18.15820</v>
          </cell>
          <cell r="B2554" t="str">
            <v>Fornecimento e instalação de luva de correr pvc branco  diam.100 mm</v>
          </cell>
          <cell r="C2554" t="str">
            <v>UN</v>
          </cell>
          <cell r="D2554">
            <v>1</v>
          </cell>
          <cell r="E2554">
            <v>5.1184000000000003</v>
          </cell>
          <cell r="F2554">
            <v>5.1100000000000003</v>
          </cell>
        </row>
        <row r="2555">
          <cell r="A2555" t="str">
            <v>001.18.15840</v>
          </cell>
          <cell r="B2555" t="str">
            <v>Fornecimento e instalação de luva de correr pvc branco  diam. 75 mm</v>
          </cell>
          <cell r="C2555" t="str">
            <v>UN</v>
          </cell>
          <cell r="D2555">
            <v>1</v>
          </cell>
          <cell r="E2555">
            <v>8.6350999999999996</v>
          </cell>
          <cell r="F2555">
            <v>8.6300000000000008</v>
          </cell>
        </row>
        <row r="2556">
          <cell r="A2556" t="str">
            <v>001.18.15860</v>
          </cell>
          <cell r="B2556" t="str">
            <v>Fornecimento e instalação de luva de correr pvc branco  diam. 50 mm</v>
          </cell>
          <cell r="C2556" t="str">
            <v>UN</v>
          </cell>
          <cell r="D2556">
            <v>1</v>
          </cell>
          <cell r="E2556">
            <v>6.8160999999999996</v>
          </cell>
          <cell r="F2556">
            <v>6.81</v>
          </cell>
        </row>
        <row r="2557">
          <cell r="A2557" t="str">
            <v>001.18.15880</v>
          </cell>
          <cell r="B2557" t="str">
            <v>Fornecimento e instalação de plug pvc diam. 100 mm</v>
          </cell>
          <cell r="C2557" t="str">
            <v>UN</v>
          </cell>
          <cell r="D2557">
            <v>1</v>
          </cell>
          <cell r="E2557">
            <v>5.3211000000000004</v>
          </cell>
          <cell r="F2557">
            <v>5.32</v>
          </cell>
        </row>
        <row r="2558">
          <cell r="A2558" t="str">
            <v>001.18.15900</v>
          </cell>
          <cell r="B2558" t="str">
            <v>Fornecimento e instalação de plug de pvc diam.75 mm</v>
          </cell>
          <cell r="C2558" t="str">
            <v>UN</v>
          </cell>
          <cell r="D2558">
            <v>1</v>
          </cell>
          <cell r="E2558">
            <v>4.1668000000000003</v>
          </cell>
          <cell r="F2558">
            <v>4.16</v>
          </cell>
        </row>
        <row r="2559">
          <cell r="A2559" t="str">
            <v>001.18.15920</v>
          </cell>
          <cell r="B2559" t="str">
            <v>Fornecimento e instalação de plug de pvc branco diam. 50 mm</v>
          </cell>
          <cell r="C2559" t="str">
            <v>UN</v>
          </cell>
          <cell r="D2559">
            <v>1</v>
          </cell>
          <cell r="E2559">
            <v>2.8127</v>
          </cell>
          <cell r="F2559">
            <v>2.81</v>
          </cell>
        </row>
        <row r="2560">
          <cell r="A2560" t="str">
            <v>001.18.15940</v>
          </cell>
          <cell r="B2560" t="str">
            <v>Fornecimento e instalação de redução excêntrica pvc branco  diam.100x75 mm</v>
          </cell>
          <cell r="C2560" t="str">
            <v>UN</v>
          </cell>
          <cell r="D2560">
            <v>1</v>
          </cell>
          <cell r="E2560">
            <v>7.7763999999999998</v>
          </cell>
          <cell r="F2560">
            <v>7.77</v>
          </cell>
        </row>
        <row r="2561">
          <cell r="A2561" t="str">
            <v>001.18.15960</v>
          </cell>
          <cell r="B2561" t="str">
            <v>Fornecimento e instalação de redução excêntrica pvc branco  diam.100x50 mm</v>
          </cell>
          <cell r="C2561" t="str">
            <v>UN</v>
          </cell>
          <cell r="D2561">
            <v>1</v>
          </cell>
          <cell r="E2561">
            <v>6.3851000000000004</v>
          </cell>
          <cell r="F2561">
            <v>6.38</v>
          </cell>
        </row>
        <row r="2562">
          <cell r="A2562" t="str">
            <v>001.18.15980</v>
          </cell>
          <cell r="B2562" t="str">
            <v>Fornecimento e instalação de redução excêntrica pvc branco  diam.75x50 mm</v>
          </cell>
          <cell r="C2562" t="str">
            <v>UN</v>
          </cell>
          <cell r="D2562">
            <v>1</v>
          </cell>
          <cell r="E2562">
            <v>5.3060999999999998</v>
          </cell>
          <cell r="F2562">
            <v>5.3</v>
          </cell>
        </row>
        <row r="2563">
          <cell r="A2563" t="str">
            <v>001.18.16000</v>
          </cell>
          <cell r="B2563" t="str">
            <v>Fornecimento e instalação de vedação de saída de vaso sanitário pvc branco  diam.100 mm</v>
          </cell>
          <cell r="C2563" t="str">
            <v>UN</v>
          </cell>
          <cell r="D2563">
            <v>1</v>
          </cell>
          <cell r="E2563">
            <v>5.6974</v>
          </cell>
          <cell r="F2563">
            <v>5.69</v>
          </cell>
        </row>
        <row r="2564">
          <cell r="A2564" t="str">
            <v>001.18.16020</v>
          </cell>
          <cell r="B2564" t="str">
            <v>Fornecimento e instalação de terminal de ventilação pvc branco  diam.50 mm</v>
          </cell>
          <cell r="C2564" t="str">
            <v>UN</v>
          </cell>
          <cell r="D2564">
            <v>1</v>
          </cell>
          <cell r="E2564">
            <v>7.2061000000000002</v>
          </cell>
          <cell r="F2564">
            <v>7.2</v>
          </cell>
        </row>
        <row r="2565">
          <cell r="A2565" t="str">
            <v>001.18.16040</v>
          </cell>
          <cell r="B2565" t="str">
            <v>Fornecimento e instalação de curva 90º de pvc rígido cor branca diam.40 mm</v>
          </cell>
          <cell r="C2565" t="str">
            <v>UN</v>
          </cell>
          <cell r="D2565">
            <v>1</v>
          </cell>
          <cell r="E2565">
            <v>4.5160999999999998</v>
          </cell>
          <cell r="F2565">
            <v>4.51</v>
          </cell>
        </row>
        <row r="2566">
          <cell r="A2566" t="str">
            <v>001.18.16060</v>
          </cell>
          <cell r="B2566" t="str">
            <v>Fornecimento e instalação de curva 45º de pvc rígido cor branca  diam.40 mm</v>
          </cell>
          <cell r="C2566" t="str">
            <v>UN</v>
          </cell>
          <cell r="D2566">
            <v>1</v>
          </cell>
          <cell r="E2566">
            <v>4.5160999999999998</v>
          </cell>
          <cell r="F2566">
            <v>4.51</v>
          </cell>
        </row>
        <row r="2567">
          <cell r="A2567" t="str">
            <v>001.18.16080</v>
          </cell>
          <cell r="B2567" t="str">
            <v>Fornecimento e instalação de joelho 90º pvc rígido cor branca  diam.40 mm</v>
          </cell>
          <cell r="C2567" t="str">
            <v>UN</v>
          </cell>
          <cell r="D2567">
            <v>1</v>
          </cell>
          <cell r="E2567">
            <v>4.3560999999999996</v>
          </cell>
          <cell r="F2567">
            <v>4.3499999999999996</v>
          </cell>
        </row>
        <row r="2568">
          <cell r="A2568" t="str">
            <v>001.18.16100</v>
          </cell>
          <cell r="B2568" t="str">
            <v>Fornecimento e instalação de joelho 45º pvc rígido cor branca  diam.40 mm</v>
          </cell>
          <cell r="C2568" t="str">
            <v>UN</v>
          </cell>
          <cell r="D2568">
            <v>1</v>
          </cell>
          <cell r="E2568">
            <v>4.5660999999999996</v>
          </cell>
          <cell r="F2568">
            <v>4.5599999999999996</v>
          </cell>
        </row>
        <row r="2569">
          <cell r="A2569" t="str">
            <v>001.18.16120</v>
          </cell>
          <cell r="B2569" t="str">
            <v>Fornecimento e instalação de tee 90º pvc rígido cor branca diam.40 mm</v>
          </cell>
          <cell r="C2569" t="str">
            <v>UN</v>
          </cell>
          <cell r="D2569">
            <v>1</v>
          </cell>
          <cell r="E2569">
            <v>4.1685999999999996</v>
          </cell>
          <cell r="F2569">
            <v>4.16</v>
          </cell>
        </row>
        <row r="2570">
          <cell r="A2570" t="str">
            <v>001.18.16140</v>
          </cell>
          <cell r="B2570" t="str">
            <v>Fornecimento e instalação de junção 45º pvc rígido cor branca  diam.40 mm</v>
          </cell>
          <cell r="C2570" t="str">
            <v>UN</v>
          </cell>
          <cell r="D2570">
            <v>1</v>
          </cell>
          <cell r="E2570">
            <v>4.1685999999999996</v>
          </cell>
          <cell r="F2570">
            <v>4.16</v>
          </cell>
        </row>
        <row r="2571">
          <cell r="A2571" t="str">
            <v>001.18.16160</v>
          </cell>
          <cell r="B2571" t="str">
            <v>Fornecimento e instalação de bucha de redução pvc rígido cor branca para esgoto secundário diam.50 mm x 40 mm</v>
          </cell>
          <cell r="C2571" t="str">
            <v>UN</v>
          </cell>
          <cell r="D2571">
            <v>1</v>
          </cell>
          <cell r="E2571">
            <v>3.7961</v>
          </cell>
          <cell r="F2571">
            <v>3.79</v>
          </cell>
        </row>
        <row r="2572">
          <cell r="A2572" t="str">
            <v>001.18.16180</v>
          </cell>
          <cell r="B2572" t="str">
            <v>Fornecimento e instalação de joelho 90º soldável e com rosca cor branca para esgoto secundário diam.40 mm x 1.1/4 pol</v>
          </cell>
          <cell r="C2572" t="str">
            <v>UN</v>
          </cell>
          <cell r="D2572">
            <v>1</v>
          </cell>
          <cell r="E2572">
            <v>4.7150999999999996</v>
          </cell>
          <cell r="F2572">
            <v>4.71</v>
          </cell>
        </row>
        <row r="2573">
          <cell r="A2573" t="str">
            <v>001.18.16200</v>
          </cell>
          <cell r="B2573" t="str">
            <v>Fornecimento e instalação de joelho 90º soldável e com rosca cor branca para esgoto sedundário diam.40 mm x 1 pol</v>
          </cell>
          <cell r="C2573" t="str">
            <v>UN</v>
          </cell>
          <cell r="D2573">
            <v>1</v>
          </cell>
          <cell r="E2573">
            <v>5.4250999999999996</v>
          </cell>
          <cell r="F2573">
            <v>5.42</v>
          </cell>
        </row>
        <row r="2574">
          <cell r="A2574" t="str">
            <v>001.18.16220</v>
          </cell>
          <cell r="B2574" t="str">
            <v>Fornecimento e instalação de adaptador para sifão soldável pvc rígido cor branca para esgoto secundário diam.1.1/4 x 40 mm</v>
          </cell>
          <cell r="C2574" t="str">
            <v>UN</v>
          </cell>
          <cell r="D2574">
            <v>1</v>
          </cell>
          <cell r="E2574">
            <v>2.5573999999999999</v>
          </cell>
          <cell r="F2574">
            <v>2.5499999999999998</v>
          </cell>
        </row>
        <row r="2575">
          <cell r="A2575" t="str">
            <v>001.18.16240</v>
          </cell>
          <cell r="B2575" t="str">
            <v>Fornecimento e instalação de adaptador para junta elástica para sifão metálico pvc rígido cor branca para esgoto secundário diam.1 1/2 x 40 mm</v>
          </cell>
          <cell r="C2575" t="str">
            <v>UN</v>
          </cell>
          <cell r="D2575">
            <v>1</v>
          </cell>
          <cell r="E2575">
            <v>3.7810999999999999</v>
          </cell>
          <cell r="F2575">
            <v>3.78</v>
          </cell>
        </row>
        <row r="2576">
          <cell r="A2576" t="str">
            <v>001.18.16260</v>
          </cell>
          <cell r="B2576" t="str">
            <v>Fornecimento e instalação de luva pvc rígido cor branca para estogo secundário diam.40 mm</v>
          </cell>
          <cell r="C2576" t="str">
            <v>UN</v>
          </cell>
          <cell r="D2576">
            <v>1</v>
          </cell>
          <cell r="E2576">
            <v>4.1851000000000003</v>
          </cell>
          <cell r="F2576">
            <v>4.18</v>
          </cell>
        </row>
        <row r="2577">
          <cell r="A2577" t="str">
            <v>001.18.16280</v>
          </cell>
          <cell r="B2577" t="str">
            <v>Fornecimento e instalação de caixa sifonada de de pvc rígido branco para esgoto secundário tigre com saída de 50 mm e grelha quadrada simples n.101 150x150x50 mm</v>
          </cell>
          <cell r="C2577" t="str">
            <v>UN</v>
          </cell>
          <cell r="D2577">
            <v>1</v>
          </cell>
          <cell r="E2577">
            <v>19.846599999999999</v>
          </cell>
          <cell r="F2577">
            <v>19.84</v>
          </cell>
        </row>
        <row r="2578">
          <cell r="A2578" t="str">
            <v>001.18.16300</v>
          </cell>
          <cell r="B2578" t="str">
            <v>Fornecimento e instalação de caixa sifonada de de pvc rígido branco para esgoto secundário tigre com grelha quadrada e porta grelha cromados n.103 150x150x50 mm</v>
          </cell>
          <cell r="C2578" t="str">
            <v>UN</v>
          </cell>
          <cell r="D2578">
            <v>1</v>
          </cell>
          <cell r="E2578">
            <v>19.846599999999999</v>
          </cell>
          <cell r="F2578">
            <v>19.84</v>
          </cell>
        </row>
        <row r="2579">
          <cell r="A2579" t="str">
            <v>001.18.16320</v>
          </cell>
          <cell r="B2579" t="str">
            <v>Fornecimento e instalação de caixa sifonada de de pvc rígido branco para esgoto secundário tigre com grelha quadrada cromada e porta grelha cinza n.105 150x150x50 mm</v>
          </cell>
          <cell r="C2579" t="str">
            <v>UN</v>
          </cell>
          <cell r="D2579">
            <v>1</v>
          </cell>
          <cell r="E2579">
            <v>19.846599999999999</v>
          </cell>
          <cell r="F2579">
            <v>19.84</v>
          </cell>
        </row>
        <row r="2580">
          <cell r="A2580" t="str">
            <v>001.18.16340</v>
          </cell>
          <cell r="B2580" t="str">
            <v>Fornecimento e instalação de caixa sifonada de de pvc rígido branco para esgoto secundário tigre com grelha redonda simples n.102 150x150x50 mm</v>
          </cell>
          <cell r="C2580" t="str">
            <v>UN</v>
          </cell>
          <cell r="D2580">
            <v>1</v>
          </cell>
          <cell r="E2580">
            <v>18.8566</v>
          </cell>
          <cell r="F2580">
            <v>18.850000000000001</v>
          </cell>
        </row>
        <row r="2581">
          <cell r="A2581" t="str">
            <v>001.18.16360</v>
          </cell>
          <cell r="B2581" t="str">
            <v>Fornecimento e instalação de caixa sifonada de de pvc rígido branco para esgoto secundário tigre com grelha redonda cromada e porta grelha cromados n.104 150x150x50 mm</v>
          </cell>
          <cell r="C2581" t="str">
            <v>UN</v>
          </cell>
          <cell r="D2581">
            <v>1</v>
          </cell>
          <cell r="E2581">
            <v>18.8566</v>
          </cell>
          <cell r="F2581">
            <v>18.850000000000001</v>
          </cell>
        </row>
        <row r="2582">
          <cell r="A2582" t="str">
            <v>001.18.16380</v>
          </cell>
          <cell r="B2582" t="str">
            <v>Fornecimento e instalação de caixa sifonada de de pvc rígido branco para esgoto secundário tigre com grelha redonda cromada e porta grelha cromados n.106 150x150x50 mm</v>
          </cell>
          <cell r="C2582" t="str">
            <v>UN</v>
          </cell>
          <cell r="D2582">
            <v>1</v>
          </cell>
          <cell r="E2582">
            <v>18.8566</v>
          </cell>
          <cell r="F2582">
            <v>18.850000000000001</v>
          </cell>
        </row>
        <row r="2583">
          <cell r="A2583" t="str">
            <v>001.18.16400</v>
          </cell>
          <cell r="B2583" t="str">
            <v>Fornecimento e instalações de caixa sifonada de de pvc rígido branco para esgoto secundário tigre com grelha redonda cromada e porta grelha cromados n.104 150x185x75 mm</v>
          </cell>
          <cell r="C2583" t="str">
            <v>UN</v>
          </cell>
          <cell r="D2583">
            <v>1</v>
          </cell>
          <cell r="E2583">
            <v>19.776599999999998</v>
          </cell>
          <cell r="F2583">
            <v>19.77</v>
          </cell>
        </row>
        <row r="2584">
          <cell r="A2584" t="str">
            <v>001.18.16420</v>
          </cell>
          <cell r="B2584" t="str">
            <v>Fornecimento e instalação de caixa sifonada de de pvc rígido branco para esgoto secundário tigre com saída de 40 mm e uma só entrada com grelha redonda simples n.31 100x100x40 mm</v>
          </cell>
          <cell r="C2584" t="str">
            <v>UN</v>
          </cell>
          <cell r="D2584">
            <v>1</v>
          </cell>
          <cell r="E2584">
            <v>14.3066</v>
          </cell>
          <cell r="F2584">
            <v>14.3</v>
          </cell>
        </row>
        <row r="2585">
          <cell r="A2585" t="str">
            <v>001.18.16440</v>
          </cell>
          <cell r="B2585" t="str">
            <v>Fornecimento e instalação de caixa sifonada de de pvc rígido branco para esgoto secundário tigre com grelha redonda e porta grelha cromados n.34 100x100x40 mm</v>
          </cell>
          <cell r="C2585" t="str">
            <v>UN</v>
          </cell>
          <cell r="D2585">
            <v>1</v>
          </cell>
          <cell r="E2585">
            <v>14.3066</v>
          </cell>
          <cell r="F2585">
            <v>14.3</v>
          </cell>
        </row>
        <row r="2586">
          <cell r="A2586" t="str">
            <v>001.18.16460</v>
          </cell>
          <cell r="B2586" t="str">
            <v>Fornecimento e instalação de caixa sifonada de de pvc rígido branco para esgoto secundário tigre com grelha redonda e porta grelha cromados n.64 100x100x40 mm</v>
          </cell>
          <cell r="C2586" t="str">
            <v>UN</v>
          </cell>
          <cell r="D2586">
            <v>1</v>
          </cell>
          <cell r="E2586">
            <v>16.236599999999999</v>
          </cell>
          <cell r="F2586">
            <v>16.23</v>
          </cell>
        </row>
        <row r="2587">
          <cell r="A2587" t="str">
            <v>001.18.16480</v>
          </cell>
          <cell r="B2587" t="str">
            <v>Fornecimento e instalação de caixa  seca de pvc rígido branco e cinza p/ esgoto secundário de altura regulável para cozinha, box, terraço redonda c/grelha simples n 142 100x100x40 mm</v>
          </cell>
          <cell r="C2587" t="str">
            <v>UN</v>
          </cell>
          <cell r="D2587">
            <v>1</v>
          </cell>
          <cell r="E2587">
            <v>20.156600000000001</v>
          </cell>
          <cell r="F2587">
            <v>20.149999999999999</v>
          </cell>
        </row>
        <row r="2588">
          <cell r="A2588" t="str">
            <v>001.18.16500</v>
          </cell>
          <cell r="B2588" t="str">
            <v>Fornecimento e instalação de caixa seca de pvc rígido branco e cinza p/ esgoto secundário de altura regulável para cozinha, box, terraço redonda c/grelha e porta grelha cromados n 144 100x100x40 mm</v>
          </cell>
          <cell r="C2588" t="str">
            <v>UN</v>
          </cell>
          <cell r="D2588">
            <v>1</v>
          </cell>
          <cell r="E2588">
            <v>16.236599999999999</v>
          </cell>
          <cell r="F2588">
            <v>16.23</v>
          </cell>
        </row>
        <row r="2589">
          <cell r="A2589" t="str">
            <v>001.18.16520</v>
          </cell>
          <cell r="B2589" t="str">
            <v>Fornecimento e instalação de caixa seca de pvc rígido branco e cinza p/ esgoto secundário de altura regulável para cozinha, box, terraço redonda c/grelha cromada e porta grelha cinza n.146 100x100x40 mm</v>
          </cell>
          <cell r="C2589" t="str">
            <v>UN</v>
          </cell>
          <cell r="D2589">
            <v>1</v>
          </cell>
          <cell r="E2589">
            <v>16.236599999999999</v>
          </cell>
          <cell r="F2589">
            <v>16.23</v>
          </cell>
        </row>
        <row r="2590">
          <cell r="A2590" t="str">
            <v>001.18.16540</v>
          </cell>
          <cell r="B2590" t="str">
            <v>Fornecimento e instalação de ralo seco pvc branco e cinza rígido p/ esgoto secundário,para terraço, quadrado c/grelha simples n 211 100x53x40 mm</v>
          </cell>
          <cell r="C2590" t="str">
            <v>UN</v>
          </cell>
          <cell r="D2590">
            <v>1</v>
          </cell>
          <cell r="E2590">
            <v>12.5166</v>
          </cell>
          <cell r="F2590">
            <v>12.51</v>
          </cell>
        </row>
        <row r="2591">
          <cell r="A2591" t="str">
            <v>001.18.16560</v>
          </cell>
          <cell r="B2591" t="str">
            <v>Fornecimento e instalação de ralo seco pvc branco e cinza rígido p/ esgoto secundário,para terraço, quadrado c/grelha cromada n 215 100x53x40 mm</v>
          </cell>
          <cell r="C2591" t="str">
            <v>UN</v>
          </cell>
          <cell r="D2591">
            <v>1</v>
          </cell>
          <cell r="E2591">
            <v>12.5166</v>
          </cell>
          <cell r="F2591">
            <v>12.51</v>
          </cell>
        </row>
        <row r="2592">
          <cell r="A2592" t="str">
            <v>001.18.16580</v>
          </cell>
          <cell r="B2592" t="str">
            <v>Fornecimento e instalação de ralo seco pvc branco e cinza rígido p/ esgoto secundário, c/ saída soldável, c/ grelha simples n.5 100x40 mm</v>
          </cell>
          <cell r="C2592" t="str">
            <v>UN</v>
          </cell>
          <cell r="D2592">
            <v>1</v>
          </cell>
          <cell r="E2592">
            <v>11.2866</v>
          </cell>
          <cell r="F2592">
            <v>11.28</v>
          </cell>
        </row>
        <row r="2593">
          <cell r="A2593" t="str">
            <v>001.18.16600</v>
          </cell>
          <cell r="B2593" t="str">
            <v>Fornecimento e instalação de ralo seco pvc branco e cinza rígido p/ esgoto secundário,c/ saída soldável  c/ grelha cromada n.6 100x40 mm</v>
          </cell>
          <cell r="C2593" t="str">
            <v>UN</v>
          </cell>
          <cell r="D2593">
            <v>1</v>
          </cell>
          <cell r="E2593">
            <v>12.5466</v>
          </cell>
          <cell r="F2593">
            <v>12.54</v>
          </cell>
        </row>
        <row r="2594">
          <cell r="A2594" t="str">
            <v>001.18.16620</v>
          </cell>
          <cell r="B2594" t="str">
            <v>Fornecimento e instalação de ralo sifonado cônico pvc branco e cinza rígido p/ esgoto secundário, de altura regulável c/grelha simples n 212 100x40 mm</v>
          </cell>
          <cell r="C2594" t="str">
            <v>UN</v>
          </cell>
          <cell r="D2594">
            <v>1</v>
          </cell>
          <cell r="E2594">
            <v>16.886600000000001</v>
          </cell>
          <cell r="F2594">
            <v>16.88</v>
          </cell>
        </row>
        <row r="2595">
          <cell r="A2595" t="str">
            <v>001.18.16640</v>
          </cell>
          <cell r="B2595" t="str">
            <v>Fornecimento e instalação de ralo sifonado cônico pvc branco e cinza rígido p/ esgoto secundário, de altura regulável c/grelha cromada n 216 100x40 mm</v>
          </cell>
          <cell r="C2595" t="str">
            <v>UN</v>
          </cell>
          <cell r="D2595">
            <v>1</v>
          </cell>
          <cell r="E2595">
            <v>12.5466</v>
          </cell>
          <cell r="F2595">
            <v>12.54</v>
          </cell>
        </row>
        <row r="2596">
          <cell r="A2596" t="str">
            <v>001.18.16660</v>
          </cell>
          <cell r="B2596" t="str">
            <v>Fornecimento e instalaçao de ralo sifonado pvc branco e cinza rígido p/ esgoto secundário, para terraço, quadrado com grelha simples n. 201 100 x 53 x 40 mm</v>
          </cell>
          <cell r="C2596" t="str">
            <v>UN</v>
          </cell>
          <cell r="D2596">
            <v>1</v>
          </cell>
          <cell r="E2596">
            <v>11.666600000000001</v>
          </cell>
          <cell r="F2596">
            <v>11.66</v>
          </cell>
        </row>
        <row r="2597">
          <cell r="A2597" t="str">
            <v>001.18.16680</v>
          </cell>
          <cell r="B2597" t="str">
            <v>Fornecimento e instalação de ralo sifonado pvc branco e cinza rígido p/ esgoto secundário, para terraço, quadrado com grelha cromada n. 205 100 x 53 x 40 mm</v>
          </cell>
          <cell r="C2597" t="str">
            <v>UN</v>
          </cell>
          <cell r="D2597">
            <v>1</v>
          </cell>
          <cell r="E2597">
            <v>12.5466</v>
          </cell>
          <cell r="F2597">
            <v>12.54</v>
          </cell>
        </row>
        <row r="2598">
          <cell r="A2598" t="str">
            <v>001.18.16700</v>
          </cell>
          <cell r="B2598" t="str">
            <v>Fornecimento e instalação de sifão de metal cromado de 1 x 1.5 pol para lavatório ou pia</v>
          </cell>
          <cell r="C2598" t="str">
            <v>UN</v>
          </cell>
          <cell r="D2598">
            <v>1</v>
          </cell>
          <cell r="E2598">
            <v>75.479299999999995</v>
          </cell>
          <cell r="F2598">
            <v>75.47</v>
          </cell>
        </row>
        <row r="2599">
          <cell r="A2599" t="str">
            <v>001.18.16720</v>
          </cell>
          <cell r="B2599" t="str">
            <v>Fornecimento e instalação de sifão de metal cromado de 1.5 x 1.5 pol para pia americana</v>
          </cell>
          <cell r="C2599" t="str">
            <v>UN</v>
          </cell>
          <cell r="D2599">
            <v>1</v>
          </cell>
          <cell r="E2599">
            <v>79.689300000000003</v>
          </cell>
          <cell r="F2599">
            <v>79.680000000000007</v>
          </cell>
        </row>
        <row r="2600">
          <cell r="A2600" t="str">
            <v>001.18.16740</v>
          </cell>
          <cell r="B2600" t="str">
            <v>Fornecimento e instalação de sifão de metal cromado de 2 x 1 pol para mictorio</v>
          </cell>
          <cell r="C2600" t="str">
            <v>UN</v>
          </cell>
          <cell r="D2600">
            <v>1</v>
          </cell>
          <cell r="E2600">
            <v>85.389300000000006</v>
          </cell>
          <cell r="F2600">
            <v>85.38</v>
          </cell>
        </row>
        <row r="2601">
          <cell r="A2601" t="str">
            <v>001.18.16760</v>
          </cell>
          <cell r="B2601" t="str">
            <v>Fornecimento e instalação de sifão de metal cromado de 1.1/4 x 1.5 pol para tanque</v>
          </cell>
          <cell r="C2601" t="str">
            <v>UN</v>
          </cell>
          <cell r="D2601">
            <v>1</v>
          </cell>
          <cell r="E2601">
            <v>79.959299999999999</v>
          </cell>
          <cell r="F2601">
            <v>79.95</v>
          </cell>
        </row>
        <row r="2602">
          <cell r="A2602" t="str">
            <v>001.18.16780</v>
          </cell>
          <cell r="B2602" t="str">
            <v>Fornecimento e instalação de sifão de pvc cromado de 1 x 1.5 pol para pia ou lavatorio</v>
          </cell>
          <cell r="C2602" t="str">
            <v>UN</v>
          </cell>
          <cell r="D2602">
            <v>1</v>
          </cell>
          <cell r="E2602">
            <v>9.0183999999999997</v>
          </cell>
          <cell r="F2602">
            <v>9.01</v>
          </cell>
        </row>
        <row r="2603">
          <cell r="A2603" t="str">
            <v>001.18.16800</v>
          </cell>
          <cell r="B2603" t="str">
            <v>Fornecimento e instalação de sifão de pvc cromado de 1 x 1.5 pol para pia ou lavatorio</v>
          </cell>
          <cell r="C2603" t="str">
            <v>UN</v>
          </cell>
          <cell r="D2603">
            <v>1</v>
          </cell>
          <cell r="E2603">
            <v>9.0183999999999997</v>
          </cell>
          <cell r="F2603">
            <v>9.01</v>
          </cell>
        </row>
        <row r="2604">
          <cell r="A2604" t="str">
            <v>001.18.16820</v>
          </cell>
          <cell r="B2604" t="str">
            <v>Execução de caixa de inspeção em alvenaria de tijolos maciço de 1/2 vez revestida com argamassa de cimento e areia 1:3 com impermeabilizante e tampa de concreto armado (e=0.07 m) conf. det. n. 15 dop 20 x 20 x 20 cm</v>
          </cell>
          <cell r="C2604" t="str">
            <v>UN</v>
          </cell>
          <cell r="D2604">
            <v>1</v>
          </cell>
          <cell r="E2604">
            <v>23.018699999999999</v>
          </cell>
          <cell r="F2604">
            <v>23.01</v>
          </cell>
        </row>
        <row r="2605">
          <cell r="A2605" t="str">
            <v>001.18.16840</v>
          </cell>
          <cell r="B2605" t="str">
            <v>Execução de caixa de inspeção em alvenaria de tijolos maciço de 1/2 vez revestida com argamassa de cimento e areia 1:3 com impermeabilizante e tampa de concreto armado (e=0.07 m) conf. det. n. 15 dop 30 x 30 x 20 cm</v>
          </cell>
          <cell r="C2605" t="str">
            <v>UN</v>
          </cell>
          <cell r="D2605">
            <v>1</v>
          </cell>
          <cell r="E2605">
            <v>39.692799999999998</v>
          </cell>
          <cell r="F2605">
            <v>39.69</v>
          </cell>
        </row>
        <row r="2606">
          <cell r="A2606" t="str">
            <v>001.18.16860</v>
          </cell>
          <cell r="B2606" t="str">
            <v>Execução de caixa de inspeção em alvenaria de tijolos maciço de 1/2 vez revestida com argamassa de cimento e areia 1:3 com impermeabilizante e tampa de concreto armado (e=0.07 m) conf. det. n. 15 dop 40 x 40 x 30 cm</v>
          </cell>
          <cell r="C2606" t="str">
            <v>UN</v>
          </cell>
          <cell r="D2606">
            <v>1</v>
          </cell>
          <cell r="E2606">
            <v>54.316299999999998</v>
          </cell>
          <cell r="F2606">
            <v>54.31</v>
          </cell>
        </row>
        <row r="2607">
          <cell r="A2607" t="str">
            <v>001.18.16880</v>
          </cell>
          <cell r="B2607" t="str">
            <v>Execução de caixa de inspeção em alvenaria de tijolos maciço de 1/2 vez revestida com argamassa de cimento e areia 1:3 com impermeabilizante e tampa de concreto armado (e=0.07 m) conf. det. n. 15 dop 50 x 50 x 30 cm</v>
          </cell>
          <cell r="C2607" t="str">
            <v>UN</v>
          </cell>
          <cell r="D2607">
            <v>1</v>
          </cell>
          <cell r="E2607">
            <v>66.207700000000003</v>
          </cell>
          <cell r="F2607">
            <v>66.2</v>
          </cell>
        </row>
        <row r="2608">
          <cell r="A2608" t="str">
            <v>001.18.16900</v>
          </cell>
          <cell r="B2608" t="str">
            <v>Execução de caixa de inspeção em alvenaria de tijolos maciço de 1/2 vez revestida com argamassa de cimento e areia 1:3 com impermeabilizante e tampa de concreto armado (e=0.07 m) conf. det. n. 15 dop 50 x 50 x 40 cm</v>
          </cell>
          <cell r="C2608" t="str">
            <v>UN</v>
          </cell>
          <cell r="D2608">
            <v>1</v>
          </cell>
          <cell r="E2608">
            <v>71.093000000000004</v>
          </cell>
          <cell r="F2608">
            <v>71.09</v>
          </cell>
        </row>
        <row r="2609">
          <cell r="A2609" t="str">
            <v>001.18.16920</v>
          </cell>
          <cell r="B2609" t="str">
            <v>Execução de caixa de inspeção em alvenaria de tijolos maciço de 1/2 vez revestida com argamassa de cimento e areia 1:3 com impermeabilizante e tampa de concreto armado (e=0.07 m) conf. det. n. 15 dop 60 x 60 x 50 cm</v>
          </cell>
          <cell r="C2609" t="str">
            <v>UN</v>
          </cell>
          <cell r="D2609">
            <v>1</v>
          </cell>
          <cell r="E2609">
            <v>97.166700000000006</v>
          </cell>
          <cell r="F2609">
            <v>97.16</v>
          </cell>
        </row>
        <row r="2610">
          <cell r="A2610" t="str">
            <v>001.18.16940</v>
          </cell>
          <cell r="B2610" t="str">
            <v>Execução de caixa de inspeção em alvenaria de tijolos maciço de 1/2 vez revestida com argamassa de cimento e areia 1:3 com impermeabilizante e tampa de concreto armado (e=0.07 m) conf. det. n. 15 dop 70 x 70 x 50 cm</v>
          </cell>
          <cell r="C2610" t="str">
            <v>UN</v>
          </cell>
          <cell r="D2610">
            <v>1</v>
          </cell>
          <cell r="E2610">
            <v>112.90600000000001</v>
          </cell>
          <cell r="F2610">
            <v>112.9</v>
          </cell>
        </row>
        <row r="2611">
          <cell r="A2611" t="str">
            <v>001.18.16960</v>
          </cell>
          <cell r="B2611" t="str">
            <v>Execução de caixa de inspeção em alvenaria de tijolos maciço de 1/2 vez revestida com argamassa de cimento e areia 1:3 com impermeabilizante e tampa de concreto armado (e=0.07 m) conf. det. n. 15 dop 80 x 80 x 60 cm</v>
          </cell>
          <cell r="C2611" t="str">
            <v>UN</v>
          </cell>
          <cell r="D2611">
            <v>1</v>
          </cell>
          <cell r="E2611">
            <v>143.99090000000001</v>
          </cell>
          <cell r="F2611">
            <v>143.99</v>
          </cell>
        </row>
        <row r="2612">
          <cell r="A2612" t="str">
            <v>001.18.16980</v>
          </cell>
          <cell r="B2612" t="str">
            <v>Execução de caixa de inspeção em alvenaria de tijolos maciço de 1/2 vez revestida com argamassa de cimento e areia 1:3 com impermeabilizante e tampa de concreto armado (e=0.07 m) conf. det. n. 15 dop 100 x 100 x 100 cm</v>
          </cell>
          <cell r="C2612" t="str">
            <v>UN</v>
          </cell>
          <cell r="D2612">
            <v>1</v>
          </cell>
          <cell r="E2612">
            <v>239.63319999999999</v>
          </cell>
          <cell r="F2612">
            <v>239.63</v>
          </cell>
        </row>
        <row r="2613">
          <cell r="A2613" t="str">
            <v>001.18.17000</v>
          </cell>
          <cell r="B2613" t="str">
            <v>Execução de caixa de gordura diâmetro 300 mm x 500 mm de altura livre conf.det.nº14 dop</v>
          </cell>
          <cell r="C2613" t="str">
            <v>UN</v>
          </cell>
          <cell r="D2613">
            <v>1</v>
          </cell>
          <cell r="E2613">
            <v>69.361099999999993</v>
          </cell>
          <cell r="F2613">
            <v>69.36</v>
          </cell>
        </row>
        <row r="2614">
          <cell r="A2614" t="str">
            <v>001.18.17020</v>
          </cell>
          <cell r="B2614" t="str">
            <v>Execução de caixa de gordura diâmetro 150 mm</v>
          </cell>
          <cell r="C2614" t="str">
            <v>UN</v>
          </cell>
          <cell r="D2614">
            <v>1</v>
          </cell>
          <cell r="E2614">
            <v>37.523299999999999</v>
          </cell>
          <cell r="F2614">
            <v>37.520000000000003</v>
          </cell>
        </row>
        <row r="2615">
          <cell r="A2615" t="str">
            <v>001.18.17040</v>
          </cell>
          <cell r="B2615" t="str">
            <v>Execução de caixa de gordura de pvc(cx43)c/tampa de alumínio 250x230x75mm</v>
          </cell>
          <cell r="C2615" t="str">
            <v>UN</v>
          </cell>
          <cell r="D2615">
            <v>1</v>
          </cell>
          <cell r="E2615">
            <v>55.006599999999999</v>
          </cell>
          <cell r="F2615">
            <v>55</v>
          </cell>
        </row>
        <row r="2616">
          <cell r="A2616" t="str">
            <v>001.18.17060</v>
          </cell>
          <cell r="B2616" t="str">
            <v>Execução de caixa de gordura de pvc (cx43)c/tampa de pvc 250x230x75mm</v>
          </cell>
          <cell r="C2616" t="str">
            <v>UN</v>
          </cell>
          <cell r="D2616">
            <v>1</v>
          </cell>
          <cell r="E2616">
            <v>21.7866</v>
          </cell>
          <cell r="F2616">
            <v>21.78</v>
          </cell>
        </row>
        <row r="2617">
          <cell r="A2617" t="str">
            <v>001.18.17080</v>
          </cell>
          <cell r="B2617" t="str">
            <v>Execução de fossa séptica conf. det. n. 8 dop 1.60 x 0.80 x 1.50 m</v>
          </cell>
          <cell r="C2617" t="str">
            <v>UN</v>
          </cell>
          <cell r="D2617">
            <v>1</v>
          </cell>
          <cell r="E2617">
            <v>908.39160000000004</v>
          </cell>
          <cell r="F2617">
            <v>908.39</v>
          </cell>
        </row>
        <row r="2618">
          <cell r="A2618" t="str">
            <v>001.18.17100</v>
          </cell>
          <cell r="B2618" t="str">
            <v>Execução de fossa séptica conf. det. n. 2.50 x 1.15 x 1.50 m</v>
          </cell>
          <cell r="C2618" t="str">
            <v>UN</v>
          </cell>
          <cell r="D2618">
            <v>1</v>
          </cell>
          <cell r="E2618">
            <v>1448.3966</v>
          </cell>
          <cell r="F2618">
            <v>1448.39</v>
          </cell>
        </row>
        <row r="2619">
          <cell r="A2619" t="str">
            <v>001.18.17120</v>
          </cell>
          <cell r="B2619" t="str">
            <v>Execução de fossa séptica conf. det. n. 2.80 x 1.40 x 1.50 m</v>
          </cell>
          <cell r="C2619" t="str">
            <v>UN</v>
          </cell>
          <cell r="D2619">
            <v>1</v>
          </cell>
          <cell r="E2619">
            <v>1655.1405999999999</v>
          </cell>
          <cell r="F2619">
            <v>1655.14</v>
          </cell>
        </row>
        <row r="2620">
          <cell r="A2620" t="str">
            <v>001.18.17140</v>
          </cell>
          <cell r="B2620" t="str">
            <v>Execução de fossa séptica conf. det. n. 3.20 x 1.60 x 1.80 m</v>
          </cell>
          <cell r="C2620" t="str">
            <v>UN</v>
          </cell>
          <cell r="D2620">
            <v>1</v>
          </cell>
          <cell r="E2620">
            <v>2211.8546000000001</v>
          </cell>
          <cell r="F2620">
            <v>2211.85</v>
          </cell>
        </row>
        <row r="2621">
          <cell r="A2621" t="str">
            <v>001.18.17160</v>
          </cell>
          <cell r="B2621" t="str">
            <v>Execução de fossa séptica conf. det. n. 3.50 x 1.75 x 1.80 m</v>
          </cell>
          <cell r="C2621" t="str">
            <v>UN</v>
          </cell>
          <cell r="D2621">
            <v>1</v>
          </cell>
          <cell r="E2621">
            <v>2521.6977000000002</v>
          </cell>
          <cell r="F2621">
            <v>2521.69</v>
          </cell>
        </row>
        <row r="2622">
          <cell r="A2622" t="str">
            <v>001.18.17180</v>
          </cell>
          <cell r="B2622" t="str">
            <v>Execução de fossa séptica conf. det. n. 3.80 x 1.90 x 1.80 m</v>
          </cell>
          <cell r="C2622" t="str">
            <v>UN</v>
          </cell>
          <cell r="D2622">
            <v>1</v>
          </cell>
          <cell r="E2622">
            <v>2708.9414000000002</v>
          </cell>
          <cell r="F2622">
            <v>2708.94</v>
          </cell>
        </row>
        <row r="2623">
          <cell r="A2623" t="str">
            <v>001.18.17200</v>
          </cell>
          <cell r="B2623" t="str">
            <v>Execução de fossa séptica conf. det. n. 4.00 x 2.00 x 1.80 m</v>
          </cell>
          <cell r="C2623" t="str">
            <v>UN</v>
          </cell>
          <cell r="D2623">
            <v>1</v>
          </cell>
          <cell r="E2623">
            <v>2926.1678999999999</v>
          </cell>
          <cell r="F2623">
            <v>2926.16</v>
          </cell>
        </row>
        <row r="2624">
          <cell r="A2624" t="str">
            <v>001.18.17220</v>
          </cell>
          <cell r="B2624" t="str">
            <v>Execução de sumidouro conf. det. n. 12 dop diâmetro 1.50 m e profundidade 1.50 m</v>
          </cell>
          <cell r="C2624" t="str">
            <v>UN</v>
          </cell>
          <cell r="D2624">
            <v>1</v>
          </cell>
          <cell r="E2624">
            <v>535.28309999999999</v>
          </cell>
          <cell r="F2624">
            <v>535.28</v>
          </cell>
        </row>
        <row r="2625">
          <cell r="A2625" t="str">
            <v>001.18.17240</v>
          </cell>
          <cell r="B2625" t="str">
            <v>Execução de sumidouro conf. det. n. 12 dop diâmetro 1.50 e prof. 2.00 m</v>
          </cell>
          <cell r="C2625" t="str">
            <v>UN</v>
          </cell>
          <cell r="D2625">
            <v>1</v>
          </cell>
          <cell r="E2625">
            <v>616.70659999999998</v>
          </cell>
          <cell r="F2625">
            <v>616.70000000000005</v>
          </cell>
        </row>
        <row r="2626">
          <cell r="A2626" t="str">
            <v>001.18.17260</v>
          </cell>
          <cell r="B2626" t="str">
            <v>Execução de sumidouro conf. det. n. 12 dop diâmetro 1.50 e prof. 3.00 m</v>
          </cell>
          <cell r="C2626" t="str">
            <v>UN</v>
          </cell>
          <cell r="D2626">
            <v>1</v>
          </cell>
          <cell r="E2626">
            <v>793.49300000000005</v>
          </cell>
          <cell r="F2626">
            <v>793.49</v>
          </cell>
        </row>
        <row r="2627">
          <cell r="A2627" t="str">
            <v>001.18.17280</v>
          </cell>
          <cell r="B2627" t="str">
            <v>Execução de sumidouro conf. det. n. 12 dop diâmetro 2.00 m e prof. 2.00 m</v>
          </cell>
          <cell r="C2627" t="str">
            <v>UN</v>
          </cell>
          <cell r="D2627">
            <v>1</v>
          </cell>
          <cell r="E2627">
            <v>911.30610000000001</v>
          </cell>
          <cell r="F2627">
            <v>911.3</v>
          </cell>
        </row>
        <row r="2628">
          <cell r="A2628" t="str">
            <v>001.18.17300</v>
          </cell>
          <cell r="B2628" t="str">
            <v>Execução de sumidouro conf. det. n. 12 dop diâmetro 2.00 m e prof. 3.00m</v>
          </cell>
          <cell r="C2628" t="str">
            <v>UN</v>
          </cell>
          <cell r="D2628">
            <v>1</v>
          </cell>
          <cell r="E2628">
            <v>1156.9050999999999</v>
          </cell>
          <cell r="F2628">
            <v>1156.9000000000001</v>
          </cell>
        </row>
        <row r="2629">
          <cell r="A2629" t="str">
            <v>001.18.17320</v>
          </cell>
          <cell r="B2629" t="str">
            <v>Execução de sumidouro conf. det. n. 12 dop diâmetro 2.00 e prof. 3.20 m</v>
          </cell>
          <cell r="C2629" t="str">
            <v>UN</v>
          </cell>
          <cell r="D2629">
            <v>1</v>
          </cell>
          <cell r="E2629">
            <v>1206.4373000000001</v>
          </cell>
          <cell r="F2629">
            <v>1206.43</v>
          </cell>
        </row>
        <row r="2630">
          <cell r="A2630" t="str">
            <v>001.18.17340</v>
          </cell>
          <cell r="B2630" t="str">
            <v>Execução de sumidouro conf. det. n. 12 dop diâmetro 2.00 m e prof. 4.15 m</v>
          </cell>
          <cell r="C2630" t="str">
            <v>UN</v>
          </cell>
          <cell r="D2630">
            <v>1</v>
          </cell>
          <cell r="E2630">
            <v>1440.0535</v>
          </cell>
          <cell r="F2630">
            <v>1440.05</v>
          </cell>
        </row>
        <row r="2631">
          <cell r="A2631" t="str">
            <v>001.18.17360</v>
          </cell>
          <cell r="B2631" t="str">
            <v>Execução de sumidouro conf. det. n. 12 dop diâmetro 2.00 m e prof. 4.50 m</v>
          </cell>
          <cell r="C2631" t="str">
            <v>UN</v>
          </cell>
          <cell r="D2631">
            <v>1</v>
          </cell>
          <cell r="E2631">
            <v>1526.3561</v>
          </cell>
          <cell r="F2631">
            <v>1526.35</v>
          </cell>
        </row>
        <row r="2632">
          <cell r="A2632" t="str">
            <v>001.18.17380</v>
          </cell>
          <cell r="B2632" t="str">
            <v>Execução de sumidouro conf. det. n. 12 dop diâmetro 3.00 m e prof. 3.30 m</v>
          </cell>
          <cell r="C2632" t="str">
            <v>UN</v>
          </cell>
          <cell r="D2632">
            <v>1</v>
          </cell>
          <cell r="E2632">
            <v>2184.3787000000002</v>
          </cell>
          <cell r="F2632">
            <v>2184.37</v>
          </cell>
        </row>
        <row r="2633">
          <cell r="A2633" t="str">
            <v>001.18.17400</v>
          </cell>
          <cell r="B2633" t="str">
            <v>Execução de filtro anaeróbico d = 2,20 m, conforme detalhe do dvop</v>
          </cell>
          <cell r="C2633" t="str">
            <v>UN</v>
          </cell>
          <cell r="D2633">
            <v>1</v>
          </cell>
          <cell r="E2633">
            <v>7371.6616999999997</v>
          </cell>
          <cell r="F2633">
            <v>7371.66</v>
          </cell>
        </row>
        <row r="2634">
          <cell r="A2634" t="str">
            <v>001.18.17420</v>
          </cell>
          <cell r="B2634" t="str">
            <v>Fornecimento e aplicação de brita nr. 4</v>
          </cell>
          <cell r="C2634" t="str">
            <v>M3</v>
          </cell>
          <cell r="D2634">
            <v>1</v>
          </cell>
          <cell r="E2634">
            <v>54.696800000000003</v>
          </cell>
          <cell r="F2634">
            <v>54.69</v>
          </cell>
        </row>
        <row r="2635">
          <cell r="A2635" t="str">
            <v>001.18.17440</v>
          </cell>
          <cell r="B2635" t="str">
            <v>Fornecimento e instalação de escada de marinheiro com 8 degraus</v>
          </cell>
          <cell r="C2635" t="str">
            <v>UN</v>
          </cell>
          <cell r="D2635">
            <v>1</v>
          </cell>
          <cell r="E2635">
            <v>57.917700000000004</v>
          </cell>
          <cell r="F2635">
            <v>57.91</v>
          </cell>
        </row>
        <row r="2636">
          <cell r="A2636" t="str">
            <v>001.18.17460</v>
          </cell>
          <cell r="B2636" t="str">
            <v>Fornecimento e instalação de bomba dosadora de cloro mod.10, v=2,05 l/h</v>
          </cell>
          <cell r="C2636" t="str">
            <v>UN</v>
          </cell>
          <cell r="D2636">
            <v>1</v>
          </cell>
          <cell r="E2636">
            <v>643.6694</v>
          </cell>
          <cell r="F2636">
            <v>643.66</v>
          </cell>
        </row>
        <row r="2637">
          <cell r="A2637" t="str">
            <v>001.18.17480</v>
          </cell>
          <cell r="B2637" t="str">
            <v>Fornecimento e instalação bomba dosadora de cloro mod. v - 1,5 com vazao maxima de 1,5 l/h de injetronic ou similar</v>
          </cell>
          <cell r="C2637" t="str">
            <v>UN</v>
          </cell>
          <cell r="D2637">
            <v>1</v>
          </cell>
          <cell r="E2637">
            <v>670.47329999999999</v>
          </cell>
          <cell r="F2637">
            <v>670.47</v>
          </cell>
        </row>
        <row r="2638">
          <cell r="A2638" t="str">
            <v>001.18.17500</v>
          </cell>
          <cell r="B2638" t="str">
            <v>Execução de caixa de alvenaria para abrigar bomba dosadora de cloro</v>
          </cell>
          <cell r="C2638" t="str">
            <v>UN</v>
          </cell>
          <cell r="D2638">
            <v>1</v>
          </cell>
          <cell r="E2638">
            <v>97.621799999999993</v>
          </cell>
          <cell r="F2638">
            <v>97.62</v>
          </cell>
        </row>
        <row r="2639">
          <cell r="A2639" t="str">
            <v>001.18.17520</v>
          </cell>
          <cell r="B2639" t="str">
            <v>Execução de vala de infiltração com seção trapezoidal (base menor=0,50 m, base maior = 1,00 m), contendo camadas de brita nº 04 (0,20 m e 0,30 m) areia grossa( 0,50 m) e aterro ( 0,50m), inclusive 2 (dois) tubos de pvc perfurados p/ dreno - 100 mm, conf</v>
          </cell>
          <cell r="C2639" t="str">
            <v>ML</v>
          </cell>
          <cell r="D2639">
            <v>1</v>
          </cell>
          <cell r="E2639">
            <v>65.308000000000007</v>
          </cell>
          <cell r="F2639">
            <v>65.3</v>
          </cell>
        </row>
        <row r="2640">
          <cell r="A2640" t="str">
            <v>001.18.17540</v>
          </cell>
          <cell r="B2640" t="str">
            <v>Fornecimento, assentamento e rejuntamento de tubos de concreto com armação simples 1000 mm</v>
          </cell>
          <cell r="C2640" t="str">
            <v>ML</v>
          </cell>
          <cell r="D2640">
            <v>1</v>
          </cell>
          <cell r="E2640">
            <v>153.1694</v>
          </cell>
          <cell r="F2640">
            <v>153.16</v>
          </cell>
        </row>
        <row r="2641">
          <cell r="A2641" t="str">
            <v>001.18.17560</v>
          </cell>
          <cell r="B2641" t="str">
            <v>Fornecimento, assentamento e rejuntamento de tubos de concreto com armação simples  800 mm</v>
          </cell>
          <cell r="C2641" t="str">
            <v>ML</v>
          </cell>
          <cell r="D2641">
            <v>1</v>
          </cell>
          <cell r="E2641">
            <v>111.8449</v>
          </cell>
          <cell r="F2641">
            <v>111.84</v>
          </cell>
        </row>
        <row r="2642">
          <cell r="A2642" t="str">
            <v>001.18.17580</v>
          </cell>
          <cell r="B2642" t="str">
            <v>Fornecimento, assentamento e rejuntamento de tubos de concreto com armação simples  600 mm</v>
          </cell>
          <cell r="C2642" t="str">
            <v>ML</v>
          </cell>
          <cell r="D2642">
            <v>1</v>
          </cell>
          <cell r="E2642">
            <v>84.959599999999995</v>
          </cell>
          <cell r="F2642">
            <v>84.95</v>
          </cell>
        </row>
        <row r="2643">
          <cell r="A2643" t="str">
            <v>001.18.17600</v>
          </cell>
          <cell r="B2643" t="str">
            <v>Fornecimento, assentamento e rejuntamento de tubos de concreto com armação simples  400 mm</v>
          </cell>
          <cell r="C2643" t="str">
            <v>ML</v>
          </cell>
          <cell r="D2643">
            <v>1</v>
          </cell>
          <cell r="E2643">
            <v>44.826799999999999</v>
          </cell>
          <cell r="F2643">
            <v>44.82</v>
          </cell>
        </row>
        <row r="2644">
          <cell r="A2644" t="str">
            <v>001.18.17620</v>
          </cell>
          <cell r="B2644" t="str">
            <v>Fornecimento, assentamento e rejuntamento de tubos de concreto com armação dupla 1000 mm</v>
          </cell>
          <cell r="C2644" t="str">
            <v>ML</v>
          </cell>
          <cell r="D2644">
            <v>1</v>
          </cell>
          <cell r="E2644">
            <v>188.1694</v>
          </cell>
          <cell r="F2644">
            <v>188.16</v>
          </cell>
        </row>
        <row r="2645">
          <cell r="A2645" t="str">
            <v>001.18.17640</v>
          </cell>
          <cell r="B2645" t="str">
            <v>Fornecimento, assentamento e rejuntamento de tubos de concreto com armação dupla  800 mm</v>
          </cell>
          <cell r="C2645" t="str">
            <v>ML</v>
          </cell>
          <cell r="D2645">
            <v>1</v>
          </cell>
          <cell r="E2645">
            <v>135.8449</v>
          </cell>
          <cell r="F2645">
            <v>135.84</v>
          </cell>
        </row>
        <row r="2646">
          <cell r="A2646" t="str">
            <v>001.18.17660</v>
          </cell>
          <cell r="B2646" t="str">
            <v>Fornecimento, assentamento e rejuntamento de tubos de concreto sem armação  600 mm</v>
          </cell>
          <cell r="C2646" t="str">
            <v>ML</v>
          </cell>
          <cell r="D2646">
            <v>1</v>
          </cell>
          <cell r="E2646">
            <v>66.193399999999997</v>
          </cell>
          <cell r="F2646">
            <v>66.19</v>
          </cell>
        </row>
        <row r="2647">
          <cell r="A2647" t="str">
            <v>001.18.17680</v>
          </cell>
          <cell r="B2647" t="str">
            <v>Fornecimento, assentamento e rejuntamento de tubos de concreto sem armação  500 mm</v>
          </cell>
          <cell r="C2647" t="str">
            <v>ML</v>
          </cell>
          <cell r="D2647">
            <v>1</v>
          </cell>
          <cell r="E2647">
            <v>48.988700000000001</v>
          </cell>
          <cell r="F2647">
            <v>48.98</v>
          </cell>
        </row>
        <row r="2648">
          <cell r="A2648" t="str">
            <v>001.18.17700</v>
          </cell>
          <cell r="B2648" t="str">
            <v>Fornecimento, assentamento e rejuntamento de tubos de concreto sem armação  400 mm</v>
          </cell>
          <cell r="C2648" t="str">
            <v>ML</v>
          </cell>
          <cell r="D2648">
            <v>1</v>
          </cell>
          <cell r="E2648">
            <v>34.826799999999999</v>
          </cell>
          <cell r="F2648">
            <v>34.82</v>
          </cell>
        </row>
        <row r="2649">
          <cell r="A2649" t="str">
            <v>001.18.17720</v>
          </cell>
          <cell r="B2649" t="str">
            <v>Fornecimento, assentamento e rejuntamento de tubos de concreto sem armação  350 mm</v>
          </cell>
          <cell r="C2649" t="str">
            <v>ML</v>
          </cell>
          <cell r="D2649">
            <v>1</v>
          </cell>
          <cell r="E2649">
            <v>26.326799999999999</v>
          </cell>
          <cell r="F2649">
            <v>26.32</v>
          </cell>
        </row>
        <row r="2650">
          <cell r="A2650" t="str">
            <v>001.18.17740</v>
          </cell>
          <cell r="B2650" t="str">
            <v>Fornecimento, assentamento e rejuntamento de tubos de concreto sem armação  300 mm</v>
          </cell>
          <cell r="C2650" t="str">
            <v>ML</v>
          </cell>
          <cell r="D2650">
            <v>1</v>
          </cell>
          <cell r="E2650">
            <v>21.933</v>
          </cell>
          <cell r="F2650">
            <v>21.93</v>
          </cell>
        </row>
        <row r="2651">
          <cell r="A2651" t="str">
            <v>001.18.17760</v>
          </cell>
          <cell r="B2651" t="str">
            <v>Fornecimento, assentamento e rejuntamento de tubos de concreto sem armação  250 mm</v>
          </cell>
          <cell r="C2651" t="str">
            <v>ML</v>
          </cell>
          <cell r="D2651">
            <v>1</v>
          </cell>
          <cell r="E2651">
            <v>20.933</v>
          </cell>
          <cell r="F2651">
            <v>20.93</v>
          </cell>
        </row>
        <row r="2652">
          <cell r="A2652" t="str">
            <v>001.18.17780</v>
          </cell>
          <cell r="B2652" t="str">
            <v>Fornecimento, assentamento e rejuntamento de tubos de concreto sem armação  200 mm</v>
          </cell>
          <cell r="C2652" t="str">
            <v>ML</v>
          </cell>
          <cell r="D2652">
            <v>1</v>
          </cell>
          <cell r="E2652">
            <v>16.712599999999998</v>
          </cell>
          <cell r="F2652">
            <v>16.71</v>
          </cell>
        </row>
        <row r="2653">
          <cell r="A2653" t="str">
            <v>001.18.17800</v>
          </cell>
          <cell r="B2653" t="str">
            <v>Fornecimento, assentamento e rejuntamento de tubos de concreto sem armação  150 mm</v>
          </cell>
          <cell r="C2653" t="str">
            <v>ML</v>
          </cell>
          <cell r="D2653">
            <v>1</v>
          </cell>
          <cell r="E2653">
            <v>14.7126</v>
          </cell>
          <cell r="F2653">
            <v>14.71</v>
          </cell>
        </row>
        <row r="2654">
          <cell r="A2654" t="str">
            <v>001.18.17820</v>
          </cell>
          <cell r="B2654" t="str">
            <v>Fornecimento, assentamento e rejuntamento de tubos de concreto sem armação  100 mm</v>
          </cell>
          <cell r="C2654" t="str">
            <v>ML</v>
          </cell>
          <cell r="D2654">
            <v>1</v>
          </cell>
          <cell r="E2654">
            <v>11.6639</v>
          </cell>
          <cell r="F2654">
            <v>11.66</v>
          </cell>
        </row>
        <row r="2655">
          <cell r="A2655" t="str">
            <v>001.18.17840</v>
          </cell>
          <cell r="B2655" t="str">
            <v>Fornecimento, assentamento e rejuntamento de tubo de concreto poroso mf 400 mm</v>
          </cell>
          <cell r="C2655" t="str">
            <v>ML</v>
          </cell>
          <cell r="D2655">
            <v>1</v>
          </cell>
          <cell r="E2655">
            <v>38.326799999999999</v>
          </cell>
          <cell r="F2655">
            <v>38.32</v>
          </cell>
        </row>
        <row r="2656">
          <cell r="A2656" t="str">
            <v>001.18.17860</v>
          </cell>
          <cell r="B2656" t="str">
            <v>Fornecimento, assentamento e rejuntamento de tubo de concreto poroso mf 350 mm</v>
          </cell>
          <cell r="C2656" t="str">
            <v>ML</v>
          </cell>
          <cell r="D2656">
            <v>1</v>
          </cell>
          <cell r="E2656">
            <v>28.326799999999999</v>
          </cell>
          <cell r="F2656">
            <v>28.32</v>
          </cell>
        </row>
        <row r="2657">
          <cell r="A2657" t="str">
            <v>001.18.17880</v>
          </cell>
          <cell r="B2657" t="str">
            <v>Fornecimento, assentamento e rejuntamento de tubo de concreto poroso mf 300 mm</v>
          </cell>
          <cell r="C2657" t="str">
            <v>ML</v>
          </cell>
          <cell r="D2657">
            <v>1</v>
          </cell>
          <cell r="E2657">
            <v>19.188300000000002</v>
          </cell>
          <cell r="F2657">
            <v>19.18</v>
          </cell>
        </row>
        <row r="2658">
          <cell r="A2658" t="str">
            <v>001.18.17900</v>
          </cell>
          <cell r="B2658" t="str">
            <v>Fornecimento, assentamento e rejuntamento de tubo de concreto poroso mf 250 mm</v>
          </cell>
          <cell r="C2658" t="str">
            <v>ML</v>
          </cell>
          <cell r="D2658">
            <v>1</v>
          </cell>
          <cell r="E2658">
            <v>22.433</v>
          </cell>
          <cell r="F2658">
            <v>22.43</v>
          </cell>
        </row>
        <row r="2659">
          <cell r="A2659" t="str">
            <v>001.18.17920</v>
          </cell>
          <cell r="B2659" t="str">
            <v>Fornecimento, assentamento e rejuntamento de tubo de concreto poroso mf 200 mm</v>
          </cell>
          <cell r="C2659" t="str">
            <v>ML</v>
          </cell>
          <cell r="D2659">
            <v>1</v>
          </cell>
          <cell r="E2659">
            <v>16.912600000000001</v>
          </cell>
          <cell r="F2659">
            <v>16.91</v>
          </cell>
        </row>
        <row r="2660">
          <cell r="A2660" t="str">
            <v>001.18.17940</v>
          </cell>
          <cell r="B2660" t="str">
            <v>Fornecimento, assentamento e rejuntamento de tubo de concreto poroso mf 150 mm</v>
          </cell>
          <cell r="C2660" t="str">
            <v>ML</v>
          </cell>
          <cell r="D2660">
            <v>1</v>
          </cell>
          <cell r="E2660">
            <v>16.912600000000001</v>
          </cell>
          <cell r="F2660">
            <v>16.91</v>
          </cell>
        </row>
        <row r="2661">
          <cell r="A2661" t="str">
            <v>001.18.17960</v>
          </cell>
          <cell r="B2661" t="str">
            <v>Fornecimento, assentamento e rejuntamento de tubo de concreto poroso mf 100 mm</v>
          </cell>
          <cell r="C2661" t="str">
            <v>ML</v>
          </cell>
          <cell r="D2661">
            <v>1</v>
          </cell>
          <cell r="E2661">
            <v>16.0639</v>
          </cell>
          <cell r="F2661">
            <v>16.059999999999999</v>
          </cell>
        </row>
        <row r="2662">
          <cell r="A2662" t="str">
            <v>001.18.17980</v>
          </cell>
          <cell r="B2662" t="str">
            <v>Fornecimento de camada filtrante de areia 0.30 m e pedra 0.60 m (seixo rolado) apiloado s/ escavação</v>
          </cell>
          <cell r="C2662" t="str">
            <v>ML</v>
          </cell>
          <cell r="D2662">
            <v>1</v>
          </cell>
          <cell r="E2662">
            <v>44.652200000000001</v>
          </cell>
          <cell r="F2662">
            <v>44.65</v>
          </cell>
        </row>
        <row r="2663">
          <cell r="A2663" t="str">
            <v>001.18.18000</v>
          </cell>
          <cell r="B2663" t="str">
            <v>Fornecimento de dreno em pedra (cascalho) seccao trapezoidal base maior 60 cm base menor 30 cm e altura 50 cm incl escavação</v>
          </cell>
          <cell r="C2663" t="str">
            <v>ML</v>
          </cell>
          <cell r="D2663">
            <v>1</v>
          </cell>
          <cell r="E2663">
            <v>7.6702000000000004</v>
          </cell>
          <cell r="F2663">
            <v>7.67</v>
          </cell>
        </row>
        <row r="2664">
          <cell r="A2664" t="str">
            <v>001.18.18020</v>
          </cell>
          <cell r="B2664" t="str">
            <v>Fornecimento de dreno com secao trapezoidal (base menor = 0,50m, base maior = 1,0m e altura de 1,50m), em camadas de brita nº 2 e 4 e areia grossa inclusive tubo de pvc perfurado d=1,50 mm, conf. det. do dvop</v>
          </cell>
          <cell r="C2664" t="str">
            <v>ML</v>
          </cell>
          <cell r="D2664">
            <v>1</v>
          </cell>
          <cell r="E2664">
            <v>73.835999999999999</v>
          </cell>
          <cell r="F2664">
            <v>73.83</v>
          </cell>
        </row>
        <row r="2665">
          <cell r="A2665" t="str">
            <v>001.18.18040</v>
          </cell>
          <cell r="B2665" t="str">
            <v>Escavacao mecânica de valas em material de 1º categoria</v>
          </cell>
          <cell r="C2665" t="str">
            <v>M3</v>
          </cell>
          <cell r="D2665">
            <v>1</v>
          </cell>
          <cell r="E2665">
            <v>2.44</v>
          </cell>
          <cell r="F2665">
            <v>2.44</v>
          </cell>
        </row>
        <row r="2666">
          <cell r="A2666" t="str">
            <v>001.18.18060</v>
          </cell>
          <cell r="B2666" t="str">
            <v>Reaterro e compactação mecânica de valas</v>
          </cell>
          <cell r="C2666" t="str">
            <v>M3</v>
          </cell>
          <cell r="D2666">
            <v>1</v>
          </cell>
          <cell r="E2666">
            <v>2.37</v>
          </cell>
          <cell r="F2666">
            <v>2.37</v>
          </cell>
        </row>
        <row r="2667">
          <cell r="A2667" t="str">
            <v>001.18.18080</v>
          </cell>
          <cell r="B2667" t="str">
            <v>Execução de poço de visita conf. det. do dop n.4 120x120x50 cm</v>
          </cell>
          <cell r="C2667" t="str">
            <v>UN</v>
          </cell>
          <cell r="D2667">
            <v>1</v>
          </cell>
          <cell r="E2667">
            <v>666.88250000000005</v>
          </cell>
          <cell r="F2667">
            <v>666.88</v>
          </cell>
        </row>
        <row r="2668">
          <cell r="A2668" t="str">
            <v>001.18.18100</v>
          </cell>
          <cell r="B2668" t="str">
            <v>Execução de poço de visita conf. det. do dop n.4 120x120x70 cm</v>
          </cell>
          <cell r="C2668" t="str">
            <v>UN</v>
          </cell>
          <cell r="D2668">
            <v>1</v>
          </cell>
          <cell r="E2668">
            <v>753.57719999999995</v>
          </cell>
          <cell r="F2668">
            <v>753.57</v>
          </cell>
        </row>
        <row r="2669">
          <cell r="A2669" t="str">
            <v>001.18.18120</v>
          </cell>
          <cell r="B2669" t="str">
            <v>Execução de poço de visita conf. det. do dop n.4 120x120x105 cm</v>
          </cell>
          <cell r="C2669" t="str">
            <v>UN</v>
          </cell>
          <cell r="D2669">
            <v>1</v>
          </cell>
          <cell r="E2669">
            <v>910.01900000000001</v>
          </cell>
          <cell r="F2669">
            <v>910.01</v>
          </cell>
        </row>
        <row r="2670">
          <cell r="A2670" t="str">
            <v>001.18.18140</v>
          </cell>
          <cell r="B2670" t="str">
            <v>Execução de poço de visita conf. det. do dop n.4 120x120x120 cm</v>
          </cell>
          <cell r="C2670" t="str">
            <v>UN</v>
          </cell>
          <cell r="D2670">
            <v>1</v>
          </cell>
          <cell r="E2670">
            <v>964.1268</v>
          </cell>
          <cell r="F2670">
            <v>964.12</v>
          </cell>
        </row>
        <row r="2671">
          <cell r="A2671" t="str">
            <v>001.18.18160</v>
          </cell>
          <cell r="B2671" t="str">
            <v>Execução de poço de visita conf. det. do dop n.4 120x120x140 cm</v>
          </cell>
          <cell r="C2671" t="str">
            <v>UN</v>
          </cell>
          <cell r="D2671">
            <v>1</v>
          </cell>
          <cell r="E2671">
            <v>1338.0420999999999</v>
          </cell>
          <cell r="F2671">
            <v>1338.04</v>
          </cell>
        </row>
        <row r="2672">
          <cell r="A2672" t="str">
            <v>001.18.18180</v>
          </cell>
          <cell r="B2672" t="str">
            <v>Execução de poço de visita conf. det. do dop n.4 120x120x190 cm</v>
          </cell>
          <cell r="C2672" t="str">
            <v>UN</v>
          </cell>
          <cell r="D2672">
            <v>1</v>
          </cell>
          <cell r="E2672">
            <v>1316.0499</v>
          </cell>
          <cell r="F2672">
            <v>1316.04</v>
          </cell>
        </row>
        <row r="2673">
          <cell r="A2673" t="str">
            <v>001.18.18200</v>
          </cell>
          <cell r="B2673" t="str">
            <v>Fornecimento e instalação de tubo leve de pvc rígido branco c/ ponta e bolsa lisa em barra 6 m diâmetro 450 mm</v>
          </cell>
          <cell r="C2673" t="str">
            <v>ML</v>
          </cell>
          <cell r="D2673">
            <v>1</v>
          </cell>
          <cell r="E2673">
            <v>82.278400000000005</v>
          </cell>
          <cell r="F2673">
            <v>82.27</v>
          </cell>
        </row>
        <row r="2674">
          <cell r="A2674" t="str">
            <v>001.18.18220</v>
          </cell>
          <cell r="B2674" t="str">
            <v>Fornecimento e instalação de tubo leve de pvc rígido branco c/ ponta e bolsa lisa em barra 6 m diâmetro 400 mm</v>
          </cell>
          <cell r="C2674" t="str">
            <v>ML</v>
          </cell>
          <cell r="D2674">
            <v>1</v>
          </cell>
          <cell r="E2674">
            <v>82.537999999999997</v>
          </cell>
          <cell r="F2674">
            <v>82.53</v>
          </cell>
        </row>
        <row r="2675">
          <cell r="A2675" t="str">
            <v>001.18.18240</v>
          </cell>
          <cell r="B2675" t="str">
            <v>Fornecimento e instalação de tubo leve de pvc rígido branco c/ ponta e bolsa lisa em barra 6 m diâmetro 300 mm</v>
          </cell>
          <cell r="C2675" t="str">
            <v>ML</v>
          </cell>
          <cell r="D2675">
            <v>1</v>
          </cell>
          <cell r="E2675">
            <v>55.057499999999997</v>
          </cell>
          <cell r="F2675">
            <v>55.05</v>
          </cell>
        </row>
        <row r="2676">
          <cell r="A2676" t="str">
            <v>001.18.18260</v>
          </cell>
          <cell r="B2676" t="str">
            <v>Fornecimento e instalaçao de tubo leve de pvc rígido branco c/ ponta e bolsa lisa em barra 6 m diâmetro 250 mm</v>
          </cell>
          <cell r="C2676" t="str">
            <v>ML</v>
          </cell>
          <cell r="D2676">
            <v>1</v>
          </cell>
          <cell r="E2676">
            <v>33.882899999999999</v>
          </cell>
          <cell r="F2676">
            <v>33.880000000000003</v>
          </cell>
        </row>
        <row r="2677">
          <cell r="A2677" t="str">
            <v>001.18.18280</v>
          </cell>
          <cell r="B2677" t="str">
            <v>Fornecimento e instalação de tubo leve de pvc rígido branco c/ ponta e bolsa lisa em barra 6 m diâmetro 200 mm</v>
          </cell>
          <cell r="C2677" t="str">
            <v>ML</v>
          </cell>
          <cell r="D2677">
            <v>1</v>
          </cell>
          <cell r="E2677">
            <v>23.3216</v>
          </cell>
          <cell r="F2677">
            <v>23.32</v>
          </cell>
        </row>
        <row r="2678">
          <cell r="A2678" t="str">
            <v>001.18.18300</v>
          </cell>
          <cell r="B2678" t="str">
            <v>Fornecimento e instalação de tubo leve de pvc rígido branco c/ ponta e bolsa lisa em barra 6 m diâmetro 150 mm</v>
          </cell>
          <cell r="C2678" t="str">
            <v>ML</v>
          </cell>
          <cell r="D2678">
            <v>1</v>
          </cell>
          <cell r="E2678">
            <v>19.729199999999999</v>
          </cell>
          <cell r="F2678">
            <v>19.72</v>
          </cell>
        </row>
        <row r="2679">
          <cell r="A2679" t="str">
            <v>001.18.18320</v>
          </cell>
          <cell r="B2679" t="str">
            <v>Fornecimento e instalação de tubo leve de pvc rígido branco c/ ponta e bolsa lisa em barra 6 m diâmetro 125 mm</v>
          </cell>
          <cell r="C2679" t="str">
            <v>ML</v>
          </cell>
          <cell r="D2679">
            <v>1</v>
          </cell>
          <cell r="E2679">
            <v>19.7224</v>
          </cell>
          <cell r="F2679">
            <v>19.72</v>
          </cell>
        </row>
        <row r="2680">
          <cell r="A2680" t="str">
            <v>001.18.18340</v>
          </cell>
          <cell r="B2680" t="str">
            <v>Fornecimento e Instalação de Calha condutor (redondo ou retangular) e rufo em chapa galvanizada n.26 corte 25 cm</v>
          </cell>
          <cell r="C2680" t="str">
            <v>ML</v>
          </cell>
          <cell r="D2680">
            <v>1</v>
          </cell>
          <cell r="E2680">
            <v>14.2499</v>
          </cell>
          <cell r="F2680">
            <v>14.24</v>
          </cell>
        </row>
        <row r="2681">
          <cell r="A2681" t="str">
            <v>001.18.18380</v>
          </cell>
          <cell r="B2681" t="str">
            <v>Fornecimento e Instalação de Calha condutor (redondo ou retangular) e rufo em chapa galvanizada n.26 corte 40 cm</v>
          </cell>
          <cell r="C2681" t="str">
            <v>ML</v>
          </cell>
          <cell r="D2681">
            <v>1</v>
          </cell>
          <cell r="E2681">
            <v>19.180700000000002</v>
          </cell>
          <cell r="F2681">
            <v>19.18</v>
          </cell>
        </row>
        <row r="2682">
          <cell r="A2682" t="str">
            <v>001.18.18420</v>
          </cell>
          <cell r="B2682" t="str">
            <v>Fornecimento e Instalação de Calha condutor (redondo ou retangular) e rufo em chapa n. 24 corte 25 cm</v>
          </cell>
          <cell r="C2682" t="str">
            <v>ML</v>
          </cell>
          <cell r="D2682">
            <v>1</v>
          </cell>
          <cell r="E2682">
            <v>15.558</v>
          </cell>
          <cell r="F2682">
            <v>15.55</v>
          </cell>
        </row>
        <row r="2683">
          <cell r="A2683" t="str">
            <v>001.18.18440</v>
          </cell>
          <cell r="B2683" t="str">
            <v>Fornecimento e Instalação de Calha condutor (redondo ou retangular) e rufo em chapa n. 24 corte 30 cm</v>
          </cell>
          <cell r="C2683" t="str">
            <v>ML</v>
          </cell>
          <cell r="D2683">
            <v>1</v>
          </cell>
          <cell r="E2683">
            <v>16.896999999999998</v>
          </cell>
          <cell r="F2683">
            <v>16.89</v>
          </cell>
        </row>
        <row r="2684">
          <cell r="A2684" t="str">
            <v>001.18.18460</v>
          </cell>
          <cell r="B2684" t="str">
            <v>Fornecimento e Instalação de Calha condutor (redondo ou retangular) e rufo em chapa n. 24 corte 40 cm</v>
          </cell>
          <cell r="C2684" t="str">
            <v>ML</v>
          </cell>
          <cell r="D2684">
            <v>1</v>
          </cell>
          <cell r="E2684">
            <v>18.022500000000001</v>
          </cell>
          <cell r="F2684">
            <v>18.02</v>
          </cell>
        </row>
        <row r="2685">
          <cell r="A2685" t="str">
            <v>001.18.18480</v>
          </cell>
          <cell r="B2685" t="str">
            <v>Fornecimento e Instalação de Calha condutor (redondo ou retangular) e rufo em chapa n. 24 corte 50 cm</v>
          </cell>
          <cell r="C2685" t="str">
            <v>ML</v>
          </cell>
          <cell r="D2685">
            <v>1</v>
          </cell>
          <cell r="E2685">
            <v>22.132200000000001</v>
          </cell>
          <cell r="F2685">
            <v>22.13</v>
          </cell>
        </row>
        <row r="2686">
          <cell r="A2686" t="str">
            <v>001.18.18500</v>
          </cell>
          <cell r="B2686" t="str">
            <v>Fornecimento e Instalação de Calha condutor (redondo ou retangular) e rufo em chapa n. 24 corte 120 cm</v>
          </cell>
          <cell r="C2686" t="str">
            <v>M</v>
          </cell>
          <cell r="D2686">
            <v>1</v>
          </cell>
          <cell r="E2686">
            <v>20.301300000000001</v>
          </cell>
          <cell r="F2686">
            <v>20.3</v>
          </cell>
        </row>
        <row r="2687">
          <cell r="A2687" t="str">
            <v>001.18.18520</v>
          </cell>
          <cell r="B2687" t="str">
            <v>Fornecimento e instalação de tubo de pvc rígido série r em barra de 6 m cor bege com ponta lisa diâm. 150 mm</v>
          </cell>
          <cell r="C2687" t="str">
            <v>ML</v>
          </cell>
          <cell r="D2687">
            <v>1</v>
          </cell>
          <cell r="E2687">
            <v>21.769500000000001</v>
          </cell>
          <cell r="F2687">
            <v>21.76</v>
          </cell>
        </row>
        <row r="2688">
          <cell r="A2688" t="str">
            <v>001.18.18540</v>
          </cell>
          <cell r="B2688" t="str">
            <v>Fornecimento e instalação de tubo de pvc rígido série r em barra de 6 m cor bege com ponta lisa diâm. 100 mm</v>
          </cell>
          <cell r="C2688" t="str">
            <v>ML</v>
          </cell>
          <cell r="D2688">
            <v>1</v>
          </cell>
          <cell r="E2688">
            <v>9.0772999999999993</v>
          </cell>
          <cell r="F2688">
            <v>9.07</v>
          </cell>
        </row>
        <row r="2689">
          <cell r="A2689" t="str">
            <v>001.18.18560</v>
          </cell>
          <cell r="B2689" t="str">
            <v>Fornecimento e instalação de tubo de pvc rígido série r em barra de 6 m cor bege com ponta lisa diâm. 75 mm</v>
          </cell>
          <cell r="C2689" t="str">
            <v>ML</v>
          </cell>
          <cell r="D2689">
            <v>1</v>
          </cell>
          <cell r="E2689">
            <v>7.9356999999999998</v>
          </cell>
          <cell r="F2689">
            <v>7.93</v>
          </cell>
        </row>
        <row r="2690">
          <cell r="A2690" t="str">
            <v>001.18.18580</v>
          </cell>
          <cell r="B2690" t="str">
            <v>Fornecimento e instalação de conexões de pvc p/ tubo série r curva curta 87º 30'  diâm.150 mm</v>
          </cell>
          <cell r="C2690" t="str">
            <v>UN</v>
          </cell>
          <cell r="D2690">
            <v>1</v>
          </cell>
          <cell r="E2690">
            <v>67.028400000000005</v>
          </cell>
          <cell r="F2690">
            <v>67.02</v>
          </cell>
        </row>
        <row r="2691">
          <cell r="A2691" t="str">
            <v>001.18.18600</v>
          </cell>
          <cell r="B2691" t="str">
            <v>Fornecimento e instalação de conexões de pvc p/ tubo série r curva curta 87º 30'  diâm.100 mm</v>
          </cell>
          <cell r="C2691" t="str">
            <v>UN</v>
          </cell>
          <cell r="D2691">
            <v>1</v>
          </cell>
          <cell r="E2691">
            <v>19.816400000000002</v>
          </cell>
          <cell r="F2691">
            <v>19.809999999999999</v>
          </cell>
        </row>
        <row r="2692">
          <cell r="A2692" t="str">
            <v>001.18.18620</v>
          </cell>
          <cell r="B2692" t="str">
            <v>Fornecimento e instalação de conexões de pvc p/ tubo série r curva curta 87º 30'  diâm. 75 mm</v>
          </cell>
          <cell r="C2692" t="str">
            <v>UN</v>
          </cell>
          <cell r="D2692">
            <v>1</v>
          </cell>
          <cell r="E2692">
            <v>13.4351</v>
          </cell>
          <cell r="F2692">
            <v>13.43</v>
          </cell>
        </row>
        <row r="2693">
          <cell r="A2693" t="str">
            <v>001.18.18640</v>
          </cell>
          <cell r="B2693" t="str">
            <v>Execução de caixa de passagem conf. det. n7 do dop 30 x 30 x 30 cm</v>
          </cell>
          <cell r="C2693" t="str">
            <v>UN</v>
          </cell>
          <cell r="D2693">
            <v>1</v>
          </cell>
          <cell r="E2693">
            <v>38.293300000000002</v>
          </cell>
          <cell r="F2693">
            <v>38.29</v>
          </cell>
        </row>
        <row r="2694">
          <cell r="A2694" t="str">
            <v>001.18.18660</v>
          </cell>
          <cell r="B2694" t="str">
            <v>Execução de caixa de passagem conf. det. n7 do dop 40 x 40 x 40 cm</v>
          </cell>
          <cell r="C2694" t="str">
            <v>UN</v>
          </cell>
          <cell r="D2694">
            <v>1</v>
          </cell>
          <cell r="E2694">
            <v>57.826900000000002</v>
          </cell>
          <cell r="F2694">
            <v>57.82</v>
          </cell>
        </row>
        <row r="2695">
          <cell r="A2695" t="str">
            <v>001.18.18680</v>
          </cell>
          <cell r="B2695" t="str">
            <v>Execução de caixa de passagem conf. det. n7 do dop 50 x 50 x 50 cm</v>
          </cell>
          <cell r="C2695" t="str">
            <v>UN</v>
          </cell>
          <cell r="D2695">
            <v>1</v>
          </cell>
          <cell r="E2695">
            <v>83.098500000000001</v>
          </cell>
          <cell r="F2695">
            <v>83.09</v>
          </cell>
        </row>
        <row r="2696">
          <cell r="A2696" t="str">
            <v>001.18.18700</v>
          </cell>
          <cell r="B2696" t="str">
            <v>Execução de caixa de passagem conf. det. n7 do dop 60 x 60 x 60 cm</v>
          </cell>
          <cell r="C2696" t="str">
            <v>UN</v>
          </cell>
          <cell r="D2696">
            <v>1</v>
          </cell>
          <cell r="E2696">
            <v>110.54170000000001</v>
          </cell>
          <cell r="F2696">
            <v>110.54</v>
          </cell>
        </row>
        <row r="2697">
          <cell r="A2697" t="str">
            <v>001.18.18720</v>
          </cell>
          <cell r="B2697" t="str">
            <v>Execução de caixa de passagem conf. det. n7 do dop 70 x 70 x 70 cm</v>
          </cell>
          <cell r="C2697" t="str">
            <v>UN</v>
          </cell>
          <cell r="D2697">
            <v>1</v>
          </cell>
          <cell r="E2697">
            <v>113.3698</v>
          </cell>
          <cell r="F2697">
            <v>113.36</v>
          </cell>
        </row>
        <row r="2698">
          <cell r="A2698" t="str">
            <v>001.18.18740</v>
          </cell>
          <cell r="B2698" t="str">
            <v>Execução de caixa de passagem conf. det. n7 do dop 80 x 80 x 80 cm</v>
          </cell>
          <cell r="C2698" t="str">
            <v>UN</v>
          </cell>
          <cell r="D2698">
            <v>1</v>
          </cell>
          <cell r="E2698">
            <v>144.0453</v>
          </cell>
          <cell r="F2698">
            <v>144.04</v>
          </cell>
        </row>
        <row r="2699">
          <cell r="A2699" t="str">
            <v>001.18.18760</v>
          </cell>
          <cell r="B2699" t="str">
            <v>Execução de caixa de passagem conf. det. n7 do dop 90 x 90 x 90 cm</v>
          </cell>
          <cell r="C2699" t="str">
            <v>UN</v>
          </cell>
          <cell r="D2699">
            <v>1</v>
          </cell>
          <cell r="E2699">
            <v>239.24590000000001</v>
          </cell>
          <cell r="F2699">
            <v>239.24</v>
          </cell>
        </row>
        <row r="2700">
          <cell r="A2700" t="str">
            <v>001.18.18780</v>
          </cell>
          <cell r="B2700" t="str">
            <v>Execução de caixa de passagem conf. det. n7 do dop 100 x 100 x 100 cm</v>
          </cell>
          <cell r="C2700" t="str">
            <v>UN</v>
          </cell>
          <cell r="D2700">
            <v>1</v>
          </cell>
          <cell r="E2700">
            <v>239.63319999999999</v>
          </cell>
          <cell r="F2700">
            <v>239.63</v>
          </cell>
        </row>
        <row r="2701">
          <cell r="A2701" t="str">
            <v>001.18.18800</v>
          </cell>
          <cell r="B2701" t="str">
            <v>Execução de caixa de passagem conf. det. n7 do dop 100 x 100 x 120 cm</v>
          </cell>
          <cell r="C2701" t="str">
            <v>UND</v>
          </cell>
          <cell r="D2701">
            <v>1</v>
          </cell>
          <cell r="E2701">
            <v>327.39640000000003</v>
          </cell>
          <cell r="F2701">
            <v>327.39</v>
          </cell>
        </row>
        <row r="2702">
          <cell r="A2702" t="str">
            <v>001.18.18820</v>
          </cell>
          <cell r="B2702" t="str">
            <v>Execução de caixa de passagem conf. det. n7 do dop 110 x 0.60 x 0.60 cm</v>
          </cell>
          <cell r="C2702" t="str">
            <v>UN</v>
          </cell>
          <cell r="D2702">
            <v>1</v>
          </cell>
          <cell r="E2702">
            <v>13.180199999999999</v>
          </cell>
          <cell r="F2702">
            <v>13.18</v>
          </cell>
        </row>
        <row r="2703">
          <cell r="A2703" t="str">
            <v>001.18.18840</v>
          </cell>
          <cell r="B2703" t="str">
            <v>Fornecimento e instalação de curva 90º de pvc rígido diâm. 100 mm</v>
          </cell>
          <cell r="C2703" t="str">
            <v>UN</v>
          </cell>
          <cell r="D2703">
            <v>1</v>
          </cell>
          <cell r="E2703">
            <v>21.766400000000001</v>
          </cell>
          <cell r="F2703">
            <v>21.76</v>
          </cell>
        </row>
        <row r="2704">
          <cell r="A2704" t="str">
            <v>001.18.18860</v>
          </cell>
          <cell r="B2704" t="str">
            <v>Fornecimento e instalação de curva 90º de pvc rígido diâm.  75 mm</v>
          </cell>
          <cell r="C2704" t="str">
            <v>UN</v>
          </cell>
          <cell r="D2704">
            <v>1</v>
          </cell>
          <cell r="E2704">
            <v>20.185099999999998</v>
          </cell>
          <cell r="F2704">
            <v>20.18</v>
          </cell>
        </row>
        <row r="2705">
          <cell r="A2705" t="str">
            <v>001.18.18880</v>
          </cell>
          <cell r="B2705" t="str">
            <v>Fornecimento e instalação de ralo seco vertical em ferro fundido diâm.100 mm</v>
          </cell>
          <cell r="C2705" t="str">
            <v>UN</v>
          </cell>
          <cell r="D2705">
            <v>1</v>
          </cell>
          <cell r="E2705">
            <v>12.5474</v>
          </cell>
          <cell r="F2705">
            <v>12.54</v>
          </cell>
        </row>
        <row r="2706">
          <cell r="A2706" t="str">
            <v>001.18.18900</v>
          </cell>
          <cell r="B2706" t="str">
            <v>Execução de caixa de areia dimensões 50 x 50 x 50 cm</v>
          </cell>
          <cell r="C2706" t="str">
            <v>UN</v>
          </cell>
          <cell r="D2706">
            <v>1</v>
          </cell>
          <cell r="E2706">
            <v>83.098500000000001</v>
          </cell>
          <cell r="F2706">
            <v>83.09</v>
          </cell>
        </row>
        <row r="2707">
          <cell r="A2707" t="str">
            <v>001.18.18920</v>
          </cell>
          <cell r="B2707" t="str">
            <v>Fornecimento e assentamento de grelha de ferro para caixa de passagem conf. det n.5 dop dim. 60 x 60 cm</v>
          </cell>
          <cell r="C2707" t="str">
            <v>UN</v>
          </cell>
          <cell r="D2707">
            <v>1</v>
          </cell>
          <cell r="E2707">
            <v>365.58199999999999</v>
          </cell>
          <cell r="F2707">
            <v>365.58</v>
          </cell>
        </row>
        <row r="2708">
          <cell r="A2708" t="str">
            <v>001.18.18940</v>
          </cell>
          <cell r="B2708" t="str">
            <v>Fornecimento e assentamento de grelha de ferro para caixa de passagem conf. det n.5 dop dim. 100 x 100 cm</v>
          </cell>
          <cell r="C2708" t="str">
            <v>UN</v>
          </cell>
          <cell r="D2708">
            <v>1</v>
          </cell>
          <cell r="E2708">
            <v>601.59860000000003</v>
          </cell>
          <cell r="F2708">
            <v>601.59</v>
          </cell>
        </row>
        <row r="2709">
          <cell r="A2709" t="str">
            <v>001.18.18960</v>
          </cell>
          <cell r="B2709" t="str">
            <v>Fornecimento e assentamento de grelha de ferro para caixa de passagem conf. det. n.5a dop. dim. 60 x 60 cm</v>
          </cell>
          <cell r="C2709" t="str">
            <v>UN</v>
          </cell>
          <cell r="D2709">
            <v>1</v>
          </cell>
          <cell r="E2709">
            <v>230.58199999999999</v>
          </cell>
          <cell r="F2709">
            <v>230.58</v>
          </cell>
        </row>
        <row r="2710">
          <cell r="A2710" t="str">
            <v>001.18.18980</v>
          </cell>
          <cell r="B2710" t="str">
            <v>Fornecimento e assentamento de grelha de ferro para caixa de passagem conf. det. n.5a dop. dim. 100 x 100 cm</v>
          </cell>
          <cell r="C2710" t="str">
            <v>UN</v>
          </cell>
          <cell r="D2710">
            <v>1</v>
          </cell>
          <cell r="E2710">
            <v>381.09859999999998</v>
          </cell>
          <cell r="F2710">
            <v>381.09</v>
          </cell>
        </row>
        <row r="2711">
          <cell r="A2711" t="str">
            <v>001.18.19000</v>
          </cell>
          <cell r="B2711" t="str">
            <v>Fornecimento e assentamento de grelha de ferro para canaleta conf. det. n.6 dop largura 0.56 m</v>
          </cell>
          <cell r="C2711" t="str">
            <v>ML</v>
          </cell>
          <cell r="D2711">
            <v>1</v>
          </cell>
          <cell r="E2711">
            <v>139.77850000000001</v>
          </cell>
          <cell r="F2711">
            <v>139.77000000000001</v>
          </cell>
        </row>
        <row r="2712">
          <cell r="A2712" t="str">
            <v>001.18.19020</v>
          </cell>
          <cell r="B2712" t="str">
            <v>Execução de canaleta para talude em concreto simples traço 1:4:8 com 8 cm espessura conf. det. n.32 e 33</v>
          </cell>
          <cell r="C2712" t="str">
            <v>ML</v>
          </cell>
          <cell r="D2712">
            <v>1</v>
          </cell>
          <cell r="E2712">
            <v>26.660699999999999</v>
          </cell>
          <cell r="F2712">
            <v>26.66</v>
          </cell>
        </row>
        <row r="2713">
          <cell r="A2713" t="str">
            <v>001.18.19040</v>
          </cell>
          <cell r="B2713" t="str">
            <v>Execução de canaleta de tijolo maciço 1/2 vez l=0,30 m inclusive grelha de ferro</v>
          </cell>
          <cell r="C2713" t="str">
            <v>ML</v>
          </cell>
          <cell r="D2713">
            <v>1</v>
          </cell>
          <cell r="E2713">
            <v>72.394800000000004</v>
          </cell>
          <cell r="F2713">
            <v>72.39</v>
          </cell>
        </row>
        <row r="2714">
          <cell r="A2714" t="str">
            <v>001.18.19060</v>
          </cell>
          <cell r="B2714" t="str">
            <v>Fornecimento e instalação de extintor de incêndio tipo manual com suporte de parede, água pressurizada 10 litros</v>
          </cell>
          <cell r="C2714" t="str">
            <v>UN</v>
          </cell>
          <cell r="D2714">
            <v>1</v>
          </cell>
          <cell r="E2714">
            <v>53</v>
          </cell>
          <cell r="F2714">
            <v>53</v>
          </cell>
        </row>
        <row r="2715">
          <cell r="A2715" t="str">
            <v>001.18.19080</v>
          </cell>
          <cell r="B2715" t="str">
            <v>Fornecimento e instalação de extintor de incêndio tipo manual com suporte de parede, co2 - gas carbonico 6 kg</v>
          </cell>
          <cell r="C2715" t="str">
            <v>UN</v>
          </cell>
          <cell r="D2715">
            <v>1</v>
          </cell>
          <cell r="E2715">
            <v>178</v>
          </cell>
          <cell r="F2715">
            <v>178</v>
          </cell>
        </row>
        <row r="2716">
          <cell r="A2716" t="str">
            <v>001.18.19100</v>
          </cell>
          <cell r="B2716" t="str">
            <v>Fornecimento e instalação de extintor de incêndio tipo manual com suporte de parede, pó químico seco 4 kg</v>
          </cell>
          <cell r="C2716" t="str">
            <v>UN</v>
          </cell>
          <cell r="D2716">
            <v>1</v>
          </cell>
          <cell r="E2716">
            <v>55</v>
          </cell>
          <cell r="F2716">
            <v>55</v>
          </cell>
        </row>
        <row r="2717">
          <cell r="A2717" t="str">
            <v>001.18.19120</v>
          </cell>
          <cell r="B2717" t="str">
            <v>Fornecimento e instalação de tubo de aço galvanizado - classe média - tipo manesmann diâm. 63 mm</v>
          </cell>
          <cell r="C2717" t="str">
            <v>M</v>
          </cell>
          <cell r="D2717">
            <v>1</v>
          </cell>
          <cell r="E2717">
            <v>36.841999999999999</v>
          </cell>
          <cell r="F2717">
            <v>36.840000000000003</v>
          </cell>
        </row>
        <row r="2718">
          <cell r="A2718" t="str">
            <v>001.18.19140</v>
          </cell>
          <cell r="B2718" t="str">
            <v>Fornecimento e instalação de tubo de aço galvanizado - classe média - tipo manesmann diâm. 75 mm</v>
          </cell>
          <cell r="C2718" t="str">
            <v>M</v>
          </cell>
          <cell r="D2718">
            <v>1</v>
          </cell>
          <cell r="E2718">
            <v>41.195300000000003</v>
          </cell>
          <cell r="F2718">
            <v>41.19</v>
          </cell>
        </row>
        <row r="2719">
          <cell r="A2719" t="str">
            <v>001.18.19160</v>
          </cell>
          <cell r="B2719" t="str">
            <v>Fornecimento e instalação de luva c/ rosca - classe 10 - tipo tupyou similar diâm. 63 mm</v>
          </cell>
          <cell r="C2719" t="str">
            <v>UN</v>
          </cell>
          <cell r="D2719">
            <v>1</v>
          </cell>
          <cell r="E2719">
            <v>19.082899999999999</v>
          </cell>
          <cell r="F2719">
            <v>19.079999999999998</v>
          </cell>
        </row>
        <row r="2720">
          <cell r="A2720" t="str">
            <v>001.18.19180</v>
          </cell>
          <cell r="B2720" t="str">
            <v>Fornecimento e instalação de luva c/ rosca - classe 10 - tipo tupyou similar diâm. 75 mm</v>
          </cell>
          <cell r="C2720" t="str">
            <v>UN</v>
          </cell>
          <cell r="D2720">
            <v>1</v>
          </cell>
          <cell r="E2720">
            <v>26.994499999999999</v>
          </cell>
          <cell r="F2720">
            <v>26.99</v>
          </cell>
        </row>
        <row r="2721">
          <cell r="A2721" t="str">
            <v>001.18.19200</v>
          </cell>
          <cell r="B2721" t="str">
            <v>Fornecimento e instalação de joelho 90º aço galvanizado - tupy ou similar diâm. 63 mm</v>
          </cell>
          <cell r="C2721" t="str">
            <v>UN</v>
          </cell>
          <cell r="D2721">
            <v>1</v>
          </cell>
          <cell r="E2721">
            <v>30.532900000000001</v>
          </cell>
          <cell r="F2721">
            <v>30.53</v>
          </cell>
        </row>
        <row r="2722">
          <cell r="A2722" t="str">
            <v>001.18.19220</v>
          </cell>
          <cell r="B2722" t="str">
            <v>Fornecimento e instalação de joelho 90º aço galvanizado - tupy ou similar diâm. 75 mm</v>
          </cell>
          <cell r="C2722" t="str">
            <v>UN</v>
          </cell>
          <cell r="D2722">
            <v>1</v>
          </cell>
          <cell r="E2722">
            <v>34.044499999999999</v>
          </cell>
          <cell r="F2722">
            <v>34.04</v>
          </cell>
        </row>
        <row r="2723">
          <cell r="A2723" t="str">
            <v>001.18.19240</v>
          </cell>
          <cell r="B2723" t="str">
            <v>Fornecimento e instalação de tee aço galvanizado - tupyou similar diâm. 63 mm</v>
          </cell>
          <cell r="C2723" t="str">
            <v>UN</v>
          </cell>
          <cell r="D2723">
            <v>1</v>
          </cell>
          <cell r="E2723">
            <v>30.5945</v>
          </cell>
          <cell r="F2723">
            <v>30.59</v>
          </cell>
        </row>
        <row r="2724">
          <cell r="A2724" t="str">
            <v>001.18.19260</v>
          </cell>
          <cell r="B2724" t="str">
            <v>Fornecimento e instalação de flanges aço galvanizado - tupy ou similar diâm. 75 mm</v>
          </cell>
          <cell r="C2724" t="str">
            <v>UN</v>
          </cell>
          <cell r="D2724">
            <v>1</v>
          </cell>
          <cell r="E2724">
            <v>24.564499999999999</v>
          </cell>
          <cell r="F2724">
            <v>24.56</v>
          </cell>
        </row>
        <row r="2725">
          <cell r="A2725" t="str">
            <v>001.18.19280</v>
          </cell>
          <cell r="B2725" t="str">
            <v>Fornecimento e instalação de niple duplo de aço galvanizado - tupy ou similar diâm. 63 mm</v>
          </cell>
          <cell r="C2725" t="str">
            <v>UN</v>
          </cell>
          <cell r="D2725">
            <v>1</v>
          </cell>
          <cell r="E2725">
            <v>14.5329</v>
          </cell>
          <cell r="F2725">
            <v>14.53</v>
          </cell>
        </row>
        <row r="2726">
          <cell r="A2726" t="str">
            <v>001.18.19300</v>
          </cell>
          <cell r="B2726" t="str">
            <v>Fornecimento e instalação de niple duplo de aço galvanizado - tupy ou similar diâm. 75 mm</v>
          </cell>
          <cell r="C2726" t="str">
            <v>UN</v>
          </cell>
          <cell r="D2726">
            <v>1</v>
          </cell>
          <cell r="E2726">
            <v>20.394500000000001</v>
          </cell>
          <cell r="F2726">
            <v>20.39</v>
          </cell>
        </row>
        <row r="2727">
          <cell r="A2727" t="str">
            <v>001.18.19320</v>
          </cell>
          <cell r="B2727" t="str">
            <v>Fornecimento e instalação de luva de união c/ assento em bronze - tupy ou similar diâm. 63 mm</v>
          </cell>
          <cell r="C2727" t="str">
            <v>UN</v>
          </cell>
          <cell r="D2727">
            <v>1</v>
          </cell>
          <cell r="E2727">
            <v>38.044499999999999</v>
          </cell>
          <cell r="F2727">
            <v>38.04</v>
          </cell>
        </row>
        <row r="2728">
          <cell r="A2728" t="str">
            <v>001.18.19340</v>
          </cell>
          <cell r="B2728" t="str">
            <v>Fornecimento e instalação de luva de união c/ assento em bronze - tupy ou similar diâm. 75 mm</v>
          </cell>
          <cell r="C2728" t="str">
            <v>UN</v>
          </cell>
          <cell r="D2728">
            <v>1</v>
          </cell>
          <cell r="E2728">
            <v>47.106400000000001</v>
          </cell>
          <cell r="F2728">
            <v>47.1</v>
          </cell>
        </row>
        <row r="2729">
          <cell r="A2729" t="str">
            <v>001.18.19360</v>
          </cell>
          <cell r="B2729" t="str">
            <v>Fornecimento e instalação de registro de gaveta em bronze - acabamento bruto - niágara  ou similar diâm.63 mm</v>
          </cell>
          <cell r="C2729" t="str">
            <v>UN</v>
          </cell>
          <cell r="D2729">
            <v>1</v>
          </cell>
          <cell r="E2729">
            <v>93.832099999999997</v>
          </cell>
          <cell r="F2729">
            <v>93.83</v>
          </cell>
        </row>
        <row r="2730">
          <cell r="A2730" t="str">
            <v>001.18.19380</v>
          </cell>
          <cell r="B2730" t="str">
            <v>Fornecimento e instalação de registro de gaveta em bronze - acabamento bruto - niágara  ou similar diâm.75 mm</v>
          </cell>
          <cell r="C2730" t="str">
            <v>UN</v>
          </cell>
          <cell r="D2730">
            <v>1</v>
          </cell>
          <cell r="E2730">
            <v>147.52789999999999</v>
          </cell>
          <cell r="F2730">
            <v>147.52000000000001</v>
          </cell>
        </row>
      </sheetData>
      <sheetData sheetId="1"/>
      <sheetData sheetId="2"/>
      <sheetData sheetId="3"/>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Orc-Casablanca"/>
      <sheetName val="Obra"/>
      <sheetName val="Orçamento"/>
    </sheetNames>
    <sheetDataSet>
      <sheetData sheetId="0"/>
      <sheetData sheetId="1"/>
      <sheetData sheetId="2">
        <row r="10">
          <cell r="A10" t="str">
            <v>I</v>
          </cell>
          <cell r="B10" t="str">
            <v>ENTRADA DO CONDOMÍNIO</v>
          </cell>
        </row>
        <row r="11">
          <cell r="A11">
            <v>1</v>
          </cell>
          <cell r="B11" t="str">
            <v>Demolições e Retiradas</v>
          </cell>
        </row>
        <row r="12">
          <cell r="A12" t="str">
            <v>1.1</v>
          </cell>
          <cell r="B12" t="str">
            <v>Demolição da Guarita existente</v>
          </cell>
          <cell r="C12" t="str">
            <v>m²</v>
          </cell>
          <cell r="D12">
            <v>6.67</v>
          </cell>
          <cell r="F12">
            <v>29.56</v>
          </cell>
          <cell r="G12">
            <v>29.56</v>
          </cell>
          <cell r="H12">
            <v>197.16</v>
          </cell>
        </row>
        <row r="13">
          <cell r="A13" t="str">
            <v>1.2</v>
          </cell>
          <cell r="B13" t="str">
            <v>Retirada de grades de ferro</v>
          </cell>
          <cell r="C13" t="str">
            <v>m²</v>
          </cell>
          <cell r="D13">
            <v>57</v>
          </cell>
          <cell r="F13">
            <v>2.11</v>
          </cell>
          <cell r="G13">
            <v>2.11</v>
          </cell>
          <cell r="H13">
            <v>120.27</v>
          </cell>
        </row>
        <row r="14">
          <cell r="A14" t="str">
            <v>1.3</v>
          </cell>
          <cell r="B14" t="str">
            <v>Retirada do portão de veículos</v>
          </cell>
          <cell r="C14" t="str">
            <v>m²</v>
          </cell>
          <cell r="D14">
            <v>12</v>
          </cell>
          <cell r="F14">
            <v>2.11</v>
          </cell>
          <cell r="G14">
            <v>2.11</v>
          </cell>
          <cell r="H14">
            <v>25.32</v>
          </cell>
        </row>
        <row r="15">
          <cell r="A15" t="str">
            <v>1.4</v>
          </cell>
          <cell r="B15" t="str">
            <v>Demolição de escadas e calçadas de concreto</v>
          </cell>
          <cell r="C15" t="str">
            <v>m²</v>
          </cell>
          <cell r="D15">
            <v>20</v>
          </cell>
          <cell r="F15">
            <v>3.44</v>
          </cell>
          <cell r="G15">
            <v>3.44</v>
          </cell>
          <cell r="H15">
            <v>68.8</v>
          </cell>
        </row>
        <row r="16">
          <cell r="A16" t="str">
            <v>1.5</v>
          </cell>
          <cell r="B16" t="str">
            <v>Demolição de jardins - gramas e arbuatos</v>
          </cell>
          <cell r="C16" t="str">
            <v>m²</v>
          </cell>
          <cell r="D16">
            <v>75</v>
          </cell>
          <cell r="F16">
            <v>1</v>
          </cell>
          <cell r="G16">
            <v>1</v>
          </cell>
          <cell r="H16">
            <v>75</v>
          </cell>
        </row>
        <row r="17">
          <cell r="A17" t="str">
            <v>1.6</v>
          </cell>
          <cell r="B17" t="str">
            <v>Demolição de muretas de jardins</v>
          </cell>
          <cell r="C17" t="str">
            <v>m</v>
          </cell>
          <cell r="D17">
            <v>60</v>
          </cell>
          <cell r="F17">
            <v>9.93</v>
          </cell>
          <cell r="G17">
            <v>9.93</v>
          </cell>
          <cell r="H17">
            <v>595.79999999999995</v>
          </cell>
        </row>
        <row r="18">
          <cell r="A18" t="str">
            <v>1.7</v>
          </cell>
          <cell r="B18" t="str">
            <v>Remoção de entulhos, inclusive carga manual em caçambas</v>
          </cell>
          <cell r="C18" t="str">
            <v>m³</v>
          </cell>
          <cell r="D18">
            <v>30</v>
          </cell>
          <cell r="E18">
            <v>12</v>
          </cell>
          <cell r="F18">
            <v>2.2200000000000002</v>
          </cell>
          <cell r="G18">
            <v>14.22</v>
          </cell>
          <cell r="H18">
            <v>426.6</v>
          </cell>
        </row>
        <row r="19">
          <cell r="A19" t="str">
            <v>1.8</v>
          </cell>
          <cell r="B19" t="str">
            <v>Tapume</v>
          </cell>
          <cell r="G19">
            <v>0</v>
          </cell>
          <cell r="H19">
            <v>0</v>
          </cell>
        </row>
        <row r="20">
          <cell r="A20" t="str">
            <v>1.9</v>
          </cell>
          <cell r="B20" t="str">
            <v>Tapume em chapa de madeira compensada resinada, inclusive portões e pintura - H=2,10m</v>
          </cell>
          <cell r="C20" t="str">
            <v>ml</v>
          </cell>
          <cell r="D20">
            <v>30</v>
          </cell>
          <cell r="E20">
            <v>25.07</v>
          </cell>
          <cell r="F20">
            <v>24.88</v>
          </cell>
          <cell r="G20">
            <v>49.95</v>
          </cell>
          <cell r="H20">
            <v>1498.5</v>
          </cell>
        </row>
        <row r="21">
          <cell r="A21" t="str">
            <v>1.10</v>
          </cell>
          <cell r="B21" t="str">
            <v>Diversos</v>
          </cell>
          <cell r="G21">
            <v>0</v>
          </cell>
          <cell r="H21">
            <v>0</v>
          </cell>
        </row>
        <row r="22">
          <cell r="A22" t="str">
            <v>1.11</v>
          </cell>
          <cell r="B22" t="str">
            <v>Escada de acesso em concreto apoiada no terreno - 2,20x1,75m - 5 degraus de 35x18cm, inclusive revestimento cerâmico</v>
          </cell>
          <cell r="C22" t="str">
            <v>m²</v>
          </cell>
          <cell r="D22">
            <v>3.85</v>
          </cell>
          <cell r="E22">
            <v>143.15</v>
          </cell>
          <cell r="F22">
            <v>75.23</v>
          </cell>
          <cell r="G22">
            <v>218.38</v>
          </cell>
          <cell r="H22">
            <v>840.76</v>
          </cell>
        </row>
        <row r="23">
          <cell r="A23" t="str">
            <v>1.12</v>
          </cell>
          <cell r="B23" t="str">
            <v>Rampa para pedestre com inclinação de 6,5%, em concreto, conforme projeto, inclusive revestimento cerâmico</v>
          </cell>
          <cell r="C23" t="str">
            <v>m²</v>
          </cell>
          <cell r="D23">
            <v>20.440000000000001</v>
          </cell>
          <cell r="E23">
            <v>221.53</v>
          </cell>
          <cell r="F23">
            <v>114.84</v>
          </cell>
          <cell r="G23">
            <v>336.37</v>
          </cell>
          <cell r="H23">
            <v>6875.4</v>
          </cell>
        </row>
        <row r="24">
          <cell r="A24" t="str">
            <v>1.13</v>
          </cell>
          <cell r="B24" t="str">
            <v>Corrimão em tubo galvanizado e tela - H=0,80m</v>
          </cell>
          <cell r="C24" t="str">
            <v>ml</v>
          </cell>
          <cell r="D24">
            <v>42</v>
          </cell>
          <cell r="E24">
            <v>60.35</v>
          </cell>
          <cell r="F24">
            <v>13.09</v>
          </cell>
          <cell r="G24">
            <v>73.44</v>
          </cell>
          <cell r="H24">
            <v>3084.48</v>
          </cell>
        </row>
        <row r="25">
          <cell r="A25" t="str">
            <v>1.14</v>
          </cell>
          <cell r="B25" t="str">
            <v>Piso anti-derrapante (no nível da calçada, Portão frontal e Gaiola), inclusive regularização</v>
          </cell>
          <cell r="C25" t="str">
            <v>m²</v>
          </cell>
          <cell r="D25">
            <v>28</v>
          </cell>
          <cell r="E25">
            <v>31.91</v>
          </cell>
          <cell r="F25">
            <v>17.309999999999999</v>
          </cell>
          <cell r="G25">
            <v>49.22</v>
          </cell>
          <cell r="H25">
            <v>1378.16</v>
          </cell>
        </row>
        <row r="26">
          <cell r="A26" t="str">
            <v>1.15</v>
          </cell>
          <cell r="B26" t="str">
            <v>Elevação do muro existente (H=1,00m)</v>
          </cell>
          <cell r="C26" t="str">
            <v>ml</v>
          </cell>
          <cell r="D26">
            <v>9.9</v>
          </cell>
          <cell r="E26">
            <v>22.05</v>
          </cell>
          <cell r="F26">
            <v>20.3</v>
          </cell>
          <cell r="G26">
            <v>42.35</v>
          </cell>
          <cell r="H26">
            <v>419.26</v>
          </cell>
        </row>
        <row r="27">
          <cell r="A27" t="str">
            <v>1.16</v>
          </cell>
          <cell r="B27" t="str">
            <v xml:space="preserve">Revestimento e pintura do muro, inclusive confecção de frisos </v>
          </cell>
          <cell r="C27" t="str">
            <v>m²</v>
          </cell>
          <cell r="D27">
            <v>29.7</v>
          </cell>
          <cell r="E27">
            <v>10.09</v>
          </cell>
          <cell r="F27">
            <v>15.73</v>
          </cell>
          <cell r="G27">
            <v>25.82</v>
          </cell>
          <cell r="H27">
            <v>766.85</v>
          </cell>
        </row>
        <row r="28">
          <cell r="A28" t="str">
            <v>1.17</v>
          </cell>
          <cell r="B28" t="str">
            <v>Muro com H=1,20m - proteção de lixeira</v>
          </cell>
          <cell r="C28" t="str">
            <v>m²</v>
          </cell>
          <cell r="D28">
            <v>4.32</v>
          </cell>
          <cell r="E28">
            <v>38.369999999999997</v>
          </cell>
          <cell r="F28">
            <v>65.989999999999995</v>
          </cell>
          <cell r="G28">
            <v>104.35999999999999</v>
          </cell>
          <cell r="H28">
            <v>450.83</v>
          </cell>
        </row>
        <row r="29">
          <cell r="A29" t="str">
            <v>1.18</v>
          </cell>
          <cell r="B29" t="str">
            <v xml:space="preserve">Mureta de contenção de aterro </v>
          </cell>
          <cell r="C29" t="str">
            <v>ml</v>
          </cell>
          <cell r="D29">
            <v>26.5</v>
          </cell>
          <cell r="E29">
            <v>9.61</v>
          </cell>
          <cell r="F29">
            <v>14.74</v>
          </cell>
          <cell r="G29">
            <v>24.35</v>
          </cell>
          <cell r="H29">
            <v>645.27</v>
          </cell>
        </row>
        <row r="30">
          <cell r="A30" t="str">
            <v>1.19</v>
          </cell>
          <cell r="B30" t="str">
            <v>Aquisição de material de aterro para talude</v>
          </cell>
          <cell r="C30" t="str">
            <v>m³</v>
          </cell>
          <cell r="D30">
            <v>30</v>
          </cell>
          <cell r="E30">
            <v>13</v>
          </cell>
          <cell r="F30">
            <v>12.72</v>
          </cell>
          <cell r="G30">
            <v>25.72</v>
          </cell>
          <cell r="H30">
            <v>771.6</v>
          </cell>
        </row>
        <row r="31">
          <cell r="A31" t="str">
            <v>1.20</v>
          </cell>
          <cell r="B31" t="str">
            <v>Jardins - gramado em talude</v>
          </cell>
          <cell r="C31" t="str">
            <v>m²</v>
          </cell>
          <cell r="D31">
            <v>50</v>
          </cell>
          <cell r="E31">
            <v>5.88</v>
          </cell>
          <cell r="F31">
            <v>3.1</v>
          </cell>
          <cell r="G31">
            <v>8.98</v>
          </cell>
          <cell r="H31">
            <v>449</v>
          </cell>
        </row>
        <row r="32">
          <cell r="A32" t="str">
            <v>1.21</v>
          </cell>
          <cell r="B32" t="str">
            <v>Fornecimento e assentamento de Portão para veículos -6,00x2,50m, inclusive sistema elétrico</v>
          </cell>
          <cell r="C32" t="str">
            <v>ud</v>
          </cell>
          <cell r="D32">
            <v>1</v>
          </cell>
          <cell r="E32">
            <v>3750</v>
          </cell>
          <cell r="F32">
            <v>174.15</v>
          </cell>
          <cell r="G32">
            <v>3924.15</v>
          </cell>
          <cell r="H32">
            <v>3924.15</v>
          </cell>
        </row>
        <row r="33">
          <cell r="A33" t="str">
            <v>1.22</v>
          </cell>
          <cell r="B33" t="str">
            <v>TOTAL DO GRUPO</v>
          </cell>
          <cell r="G33">
            <v>0</v>
          </cell>
          <cell r="H33">
            <v>0</v>
          </cell>
        </row>
        <row r="34">
          <cell r="A34" t="str">
            <v>1.23</v>
          </cell>
          <cell r="G34">
            <v>0</v>
          </cell>
          <cell r="H34">
            <v>0</v>
          </cell>
        </row>
        <row r="35">
          <cell r="A35" t="str">
            <v>1.24</v>
          </cell>
          <cell r="B35" t="str">
            <v>PÓRTICO DE ACESSO</v>
          </cell>
          <cell r="G35">
            <v>0</v>
          </cell>
          <cell r="H35">
            <v>0</v>
          </cell>
        </row>
        <row r="36">
          <cell r="A36" t="str">
            <v>1.25</v>
          </cell>
          <cell r="B36" t="str">
            <v>Fundação</v>
          </cell>
          <cell r="G36">
            <v>0</v>
          </cell>
          <cell r="H36">
            <v>0</v>
          </cell>
        </row>
        <row r="37">
          <cell r="A37" t="str">
            <v>1.26</v>
          </cell>
          <cell r="B37" t="str">
            <v>Demolição de concreto armado (Sub-Solo e furos na laje)</v>
          </cell>
          <cell r="C37" t="str">
            <v>m³</v>
          </cell>
          <cell r="D37">
            <v>0.85</v>
          </cell>
          <cell r="F37">
            <v>146.26</v>
          </cell>
          <cell r="G37">
            <v>146.26</v>
          </cell>
          <cell r="H37">
            <v>124.32</v>
          </cell>
        </row>
        <row r="38">
          <cell r="A38" t="str">
            <v>1.27</v>
          </cell>
          <cell r="B38" t="str">
            <v>Escavação manual para blocos</v>
          </cell>
          <cell r="C38" t="str">
            <v>m³</v>
          </cell>
          <cell r="D38">
            <v>6.12</v>
          </cell>
          <cell r="F38">
            <v>13.01</v>
          </cell>
          <cell r="G38">
            <v>13.01</v>
          </cell>
          <cell r="H38">
            <v>79.62</v>
          </cell>
        </row>
        <row r="39">
          <cell r="A39" t="str">
            <v>1.28</v>
          </cell>
          <cell r="B39" t="str">
            <v>Bloco de concreto</v>
          </cell>
          <cell r="G39">
            <v>0</v>
          </cell>
          <cell r="H39">
            <v>0</v>
          </cell>
        </row>
        <row r="40">
          <cell r="A40" t="str">
            <v>1.29</v>
          </cell>
          <cell r="B40" t="str">
            <v>concreto simples</v>
          </cell>
          <cell r="C40" t="str">
            <v>m³</v>
          </cell>
          <cell r="D40">
            <v>2.4</v>
          </cell>
          <cell r="E40">
            <v>178.3</v>
          </cell>
          <cell r="F40">
            <v>55.06</v>
          </cell>
          <cell r="G40">
            <v>233.36</v>
          </cell>
          <cell r="H40">
            <v>560.05999999999995</v>
          </cell>
        </row>
        <row r="41">
          <cell r="A41" t="str">
            <v>1.30</v>
          </cell>
          <cell r="B41" t="str">
            <v>Forma comum</v>
          </cell>
          <cell r="C41" t="str">
            <v>m²</v>
          </cell>
          <cell r="D41">
            <v>4.2</v>
          </cell>
          <cell r="E41">
            <v>14.43</v>
          </cell>
          <cell r="F41">
            <v>11.04</v>
          </cell>
          <cell r="G41">
            <v>25.47</v>
          </cell>
          <cell r="H41">
            <v>106.97</v>
          </cell>
        </row>
        <row r="42">
          <cell r="A42" t="str">
            <v>1.31</v>
          </cell>
          <cell r="B42" t="str">
            <v>Aço CA-50/60</v>
          </cell>
          <cell r="C42" t="str">
            <v>kg</v>
          </cell>
          <cell r="D42">
            <v>190</v>
          </cell>
          <cell r="E42">
            <v>2.7</v>
          </cell>
          <cell r="F42">
            <v>0.9</v>
          </cell>
          <cell r="G42">
            <v>3.6</v>
          </cell>
          <cell r="H42">
            <v>684</v>
          </cell>
        </row>
        <row r="43">
          <cell r="A43" t="str">
            <v>1.32</v>
          </cell>
          <cell r="B43" t="str">
            <v>Estrutura de concreto</v>
          </cell>
          <cell r="G43">
            <v>0</v>
          </cell>
          <cell r="H43">
            <v>0</v>
          </cell>
        </row>
        <row r="44">
          <cell r="A44" t="str">
            <v>1.33</v>
          </cell>
          <cell r="B44" t="str">
            <v>concreto simples</v>
          </cell>
          <cell r="C44" t="str">
            <v>m³</v>
          </cell>
          <cell r="D44">
            <v>5.64</v>
          </cell>
          <cell r="E44">
            <v>178.3</v>
          </cell>
          <cell r="F44">
            <v>78.150000000000006</v>
          </cell>
          <cell r="G44">
            <v>256.45000000000005</v>
          </cell>
          <cell r="H44">
            <v>1446.37</v>
          </cell>
        </row>
        <row r="45">
          <cell r="A45" t="str">
            <v>1.34</v>
          </cell>
          <cell r="B45" t="str">
            <v>Forma comum</v>
          </cell>
          <cell r="C45" t="str">
            <v>m²</v>
          </cell>
          <cell r="D45">
            <v>63.04</v>
          </cell>
          <cell r="E45">
            <v>14.92</v>
          </cell>
          <cell r="F45">
            <v>13.81</v>
          </cell>
          <cell r="G45">
            <v>28.73</v>
          </cell>
          <cell r="H45">
            <v>1811.13</v>
          </cell>
        </row>
        <row r="46">
          <cell r="A46" t="str">
            <v>1.35</v>
          </cell>
          <cell r="B46" t="str">
            <v>Aço CA-50/60</v>
          </cell>
          <cell r="C46" t="str">
            <v>kg</v>
          </cell>
          <cell r="D46">
            <v>560</v>
          </cell>
          <cell r="E46">
            <v>2.7</v>
          </cell>
          <cell r="F46">
            <v>0.9</v>
          </cell>
          <cell r="G46">
            <v>3.6</v>
          </cell>
          <cell r="H46">
            <v>2016</v>
          </cell>
        </row>
        <row r="47">
          <cell r="A47" t="str">
            <v>1.36</v>
          </cell>
          <cell r="B47" t="str">
            <v>Vigas de perfis metálicos (treliça) interligando os pilares do Pórtico</v>
          </cell>
          <cell r="C47" t="str">
            <v>ml</v>
          </cell>
          <cell r="D47">
            <v>23.2</v>
          </cell>
          <cell r="E47">
            <v>85.62</v>
          </cell>
          <cell r="F47">
            <v>42.81</v>
          </cell>
          <cell r="G47">
            <v>128.43</v>
          </cell>
          <cell r="H47">
            <v>2979.57</v>
          </cell>
        </row>
        <row r="48">
          <cell r="A48" t="str">
            <v>1.37</v>
          </cell>
          <cell r="B48" t="str">
            <v>Laje pré-moldada de concreto  (teto do Pórtico)</v>
          </cell>
          <cell r="C48" t="str">
            <v>m²</v>
          </cell>
          <cell r="D48">
            <v>12.88</v>
          </cell>
          <cell r="E48">
            <v>37.14</v>
          </cell>
          <cell r="F48">
            <v>6.32</v>
          </cell>
          <cell r="G48">
            <v>43.46</v>
          </cell>
          <cell r="H48">
            <v>559.76</v>
          </cell>
        </row>
        <row r="49">
          <cell r="A49" t="str">
            <v>1.38</v>
          </cell>
          <cell r="B49" t="str">
            <v>Alvenaria</v>
          </cell>
          <cell r="G49">
            <v>0</v>
          </cell>
          <cell r="H49">
            <v>0</v>
          </cell>
        </row>
        <row r="50">
          <cell r="A50" t="str">
            <v>1.39</v>
          </cell>
          <cell r="B50" t="str">
            <v>Alvenaria de enchimento entre pilares</v>
          </cell>
          <cell r="C50" t="str">
            <v>m³</v>
          </cell>
          <cell r="D50">
            <v>3</v>
          </cell>
          <cell r="E50">
            <v>62.55</v>
          </cell>
          <cell r="F50">
            <v>73.25</v>
          </cell>
          <cell r="G50">
            <v>135.80000000000001</v>
          </cell>
          <cell r="H50">
            <v>407.4</v>
          </cell>
        </row>
        <row r="51">
          <cell r="A51" t="str">
            <v>1.40</v>
          </cell>
          <cell r="B51" t="str">
            <v>Revestimento</v>
          </cell>
          <cell r="G51">
            <v>0</v>
          </cell>
          <cell r="H51">
            <v>0</v>
          </cell>
        </row>
        <row r="52">
          <cell r="A52" t="str">
            <v>1.41</v>
          </cell>
          <cell r="B52" t="str">
            <v>Revestimento (alvenaria, pilares e laje)</v>
          </cell>
          <cell r="C52" t="str">
            <v>m²</v>
          </cell>
          <cell r="D52">
            <v>89.43</v>
          </cell>
          <cell r="E52">
            <v>4.3600000000000003</v>
          </cell>
          <cell r="F52">
            <v>9.0500000000000007</v>
          </cell>
          <cell r="G52">
            <v>13.41</v>
          </cell>
          <cell r="H52">
            <v>1199.25</v>
          </cell>
        </row>
        <row r="53">
          <cell r="A53" t="str">
            <v>1.42</v>
          </cell>
          <cell r="B53" t="str">
            <v>Cobertura</v>
          </cell>
          <cell r="G53">
            <v>0</v>
          </cell>
          <cell r="H53">
            <v>0</v>
          </cell>
        </row>
        <row r="54">
          <cell r="A54" t="str">
            <v>1.43</v>
          </cell>
          <cell r="B54" t="str">
            <v xml:space="preserve">Estrutura metálica de sustentação da telha </v>
          </cell>
          <cell r="C54" t="str">
            <v>m²</v>
          </cell>
          <cell r="D54">
            <v>32.200000000000003</v>
          </cell>
          <cell r="E54">
            <v>50.4</v>
          </cell>
          <cell r="G54">
            <v>50.4</v>
          </cell>
          <cell r="H54">
            <v>1622.88</v>
          </cell>
        </row>
        <row r="55">
          <cell r="A55" t="str">
            <v>1.44</v>
          </cell>
          <cell r="B55" t="str">
            <v>Telha de policarbonato</v>
          </cell>
          <cell r="C55" t="str">
            <v>m²</v>
          </cell>
          <cell r="D55">
            <v>32.200000000000003</v>
          </cell>
          <cell r="E55">
            <v>46.92</v>
          </cell>
          <cell r="F55">
            <v>15</v>
          </cell>
          <cell r="G55">
            <v>61.92</v>
          </cell>
          <cell r="H55">
            <v>1993.82</v>
          </cell>
        </row>
        <row r="56">
          <cell r="A56" t="str">
            <v>1.45</v>
          </cell>
          <cell r="B56" t="str">
            <v>Pintura</v>
          </cell>
          <cell r="G56">
            <v>0</v>
          </cell>
          <cell r="H56">
            <v>0</v>
          </cell>
        </row>
        <row r="57">
          <cell r="A57" t="str">
            <v>1.46</v>
          </cell>
          <cell r="B57" t="str">
            <v>Da estrutura metálica com tinta esmalte</v>
          </cell>
          <cell r="C57" t="str">
            <v>m²</v>
          </cell>
          <cell r="D57">
            <v>41.92</v>
          </cell>
          <cell r="E57">
            <v>2.64</v>
          </cell>
          <cell r="F57">
            <v>2.85</v>
          </cell>
          <cell r="G57">
            <v>5.49</v>
          </cell>
          <cell r="H57">
            <v>230.14</v>
          </cell>
        </row>
        <row r="58">
          <cell r="A58" t="str">
            <v>1.47</v>
          </cell>
          <cell r="B58" t="str">
            <v>pintura externa com textura acrílica aplicada a rolo</v>
          </cell>
          <cell r="C58" t="str">
            <v>m²</v>
          </cell>
          <cell r="D58">
            <v>33.25</v>
          </cell>
          <cell r="E58">
            <v>2.85</v>
          </cell>
          <cell r="F58">
            <v>2.33</v>
          </cell>
          <cell r="G58">
            <v>5.18</v>
          </cell>
          <cell r="H58">
            <v>172.23</v>
          </cell>
        </row>
        <row r="59">
          <cell r="A59" t="str">
            <v>1.48</v>
          </cell>
          <cell r="B59" t="str">
            <v>Latex acrilica - paredes e tetos</v>
          </cell>
          <cell r="C59" t="str">
            <v>m²</v>
          </cell>
          <cell r="D59">
            <v>56.18</v>
          </cell>
          <cell r="E59">
            <v>2.4700000000000002</v>
          </cell>
          <cell r="F59">
            <v>4.8</v>
          </cell>
          <cell r="G59">
            <v>7.27</v>
          </cell>
          <cell r="H59">
            <v>408.42</v>
          </cell>
        </row>
        <row r="60">
          <cell r="A60" t="str">
            <v>1.49</v>
          </cell>
          <cell r="B60" t="str">
            <v>TOTAL DO GRUPO</v>
          </cell>
          <cell r="G60">
            <v>0</v>
          </cell>
          <cell r="H60">
            <v>0</v>
          </cell>
        </row>
        <row r="61">
          <cell r="A61" t="str">
            <v>1.50</v>
          </cell>
          <cell r="G61">
            <v>0</v>
          </cell>
          <cell r="H61">
            <v>0</v>
          </cell>
        </row>
        <row r="62">
          <cell r="A62" t="str">
            <v>1.51</v>
          </cell>
          <cell r="B62" t="str">
            <v>GUARITA E PRAÇA DOS MOTORISTAS</v>
          </cell>
          <cell r="G62">
            <v>0</v>
          </cell>
          <cell r="H62">
            <v>0</v>
          </cell>
        </row>
        <row r="63">
          <cell r="A63" t="str">
            <v>1.52</v>
          </cell>
          <cell r="B63" t="str">
            <v>Estrutura de concreto (pilares e cintas)</v>
          </cell>
          <cell r="G63">
            <v>0</v>
          </cell>
          <cell r="H63">
            <v>0</v>
          </cell>
        </row>
        <row r="64">
          <cell r="A64" t="str">
            <v>1.53</v>
          </cell>
          <cell r="B64" t="str">
            <v>concreto simples</v>
          </cell>
          <cell r="C64" t="str">
            <v>m³</v>
          </cell>
          <cell r="D64">
            <v>1.1499999999999999</v>
          </cell>
          <cell r="E64">
            <v>178.3</v>
          </cell>
          <cell r="F64">
            <v>78.150000000000006</v>
          </cell>
          <cell r="G64">
            <v>256.45000000000005</v>
          </cell>
          <cell r="H64">
            <v>294.91000000000003</v>
          </cell>
        </row>
        <row r="65">
          <cell r="A65" t="str">
            <v>1.54</v>
          </cell>
          <cell r="B65" t="str">
            <v>Forma comum</v>
          </cell>
          <cell r="C65" t="str">
            <v>m²</v>
          </cell>
          <cell r="D65">
            <v>24.88</v>
          </cell>
          <cell r="E65">
            <v>14.92</v>
          </cell>
          <cell r="F65">
            <v>13.81</v>
          </cell>
          <cell r="G65">
            <v>28.73</v>
          </cell>
          <cell r="H65">
            <v>714.8</v>
          </cell>
        </row>
        <row r="66">
          <cell r="A66" t="str">
            <v>1.55</v>
          </cell>
          <cell r="B66" t="str">
            <v>Aço CA-50/60</v>
          </cell>
          <cell r="C66" t="str">
            <v>kg</v>
          </cell>
          <cell r="D66">
            <v>115</v>
          </cell>
          <cell r="E66">
            <v>2.7</v>
          </cell>
          <cell r="F66">
            <v>0.9</v>
          </cell>
          <cell r="G66">
            <v>3.6</v>
          </cell>
          <cell r="H66">
            <v>414</v>
          </cell>
        </row>
        <row r="67">
          <cell r="A67" t="str">
            <v>1.56</v>
          </cell>
          <cell r="B67" t="str">
            <v>Laje pré-moldada pra cobertura</v>
          </cell>
          <cell r="C67" t="str">
            <v>m²</v>
          </cell>
          <cell r="D67">
            <v>27.26</v>
          </cell>
          <cell r="E67">
            <v>37.14</v>
          </cell>
          <cell r="F67">
            <v>6.32</v>
          </cell>
          <cell r="G67">
            <v>43.46</v>
          </cell>
          <cell r="H67">
            <v>1184.71</v>
          </cell>
        </row>
        <row r="68">
          <cell r="A68" t="str">
            <v>1.57</v>
          </cell>
          <cell r="B68" t="str">
            <v>Impermeabilização da laje de cobertura (regularização, manta asfaltica e proteção mecânica)</v>
          </cell>
          <cell r="C68" t="str">
            <v>m²</v>
          </cell>
          <cell r="D68">
            <v>27.26</v>
          </cell>
          <cell r="E68">
            <v>36.11</v>
          </cell>
          <cell r="F68">
            <v>5.84</v>
          </cell>
          <cell r="G68">
            <v>41.95</v>
          </cell>
          <cell r="H68">
            <v>1143.55</v>
          </cell>
        </row>
        <row r="69">
          <cell r="A69" t="str">
            <v>1.58</v>
          </cell>
          <cell r="B69" t="str">
            <v>Alvenaria</v>
          </cell>
          <cell r="G69">
            <v>0</v>
          </cell>
          <cell r="H69">
            <v>0</v>
          </cell>
        </row>
        <row r="70">
          <cell r="A70" t="str">
            <v>1.59</v>
          </cell>
          <cell r="B70" t="str">
            <v xml:space="preserve">Alvenaria de elevação em tijolos cerâmicos de 8 furos </v>
          </cell>
          <cell r="C70" t="str">
            <v>m²</v>
          </cell>
          <cell r="D70">
            <v>60.5</v>
          </cell>
          <cell r="E70">
            <v>5.2</v>
          </cell>
          <cell r="F70">
            <v>9.1999999999999993</v>
          </cell>
          <cell r="G70">
            <v>14.399999999999999</v>
          </cell>
          <cell r="H70">
            <v>871.2</v>
          </cell>
        </row>
        <row r="71">
          <cell r="A71" t="str">
            <v>1.60</v>
          </cell>
          <cell r="B71" t="str">
            <v>Esquadrias</v>
          </cell>
          <cell r="G71">
            <v>0</v>
          </cell>
          <cell r="H71">
            <v>0</v>
          </cell>
        </row>
        <row r="72">
          <cell r="A72" t="str">
            <v>1.61</v>
          </cell>
          <cell r="B72" t="str">
            <v>Porta de alumínio com vidro - 0,80x2,10m</v>
          </cell>
          <cell r="C72" t="str">
            <v>ud</v>
          </cell>
          <cell r="D72">
            <v>2</v>
          </cell>
          <cell r="E72">
            <v>484.98</v>
          </cell>
          <cell r="F72">
            <v>47.57</v>
          </cell>
          <cell r="G72">
            <v>532.55000000000007</v>
          </cell>
          <cell r="H72">
            <v>1065.0999999999999</v>
          </cell>
        </row>
        <row r="73">
          <cell r="A73" t="str">
            <v>1.62</v>
          </cell>
          <cell r="B73" t="str">
            <v>Porta de madeira para sanitário, completa</v>
          </cell>
          <cell r="C73" t="str">
            <v>ud</v>
          </cell>
          <cell r="D73">
            <v>1</v>
          </cell>
          <cell r="E73">
            <v>145.97</v>
          </cell>
          <cell r="F73">
            <v>39.22</v>
          </cell>
          <cell r="G73">
            <v>185.19</v>
          </cell>
          <cell r="H73">
            <v>185.19</v>
          </cell>
        </row>
        <row r="74">
          <cell r="A74" t="str">
            <v>1.63</v>
          </cell>
          <cell r="B74" t="str">
            <v>Vitrô de alumínio</v>
          </cell>
          <cell r="C74" t="str">
            <v>m²</v>
          </cell>
          <cell r="D74">
            <v>2.02</v>
          </cell>
          <cell r="E74">
            <v>201.02</v>
          </cell>
          <cell r="F74">
            <v>28.32</v>
          </cell>
          <cell r="G74">
            <v>229.34</v>
          </cell>
          <cell r="H74">
            <v>463.26</v>
          </cell>
        </row>
        <row r="75">
          <cell r="A75" t="str">
            <v>1.64</v>
          </cell>
          <cell r="B75" t="str">
            <v>Vidro laminado múltiplo - 25 mm, inclusive perfis metálicos</v>
          </cell>
          <cell r="C75" t="str">
            <v>m²</v>
          </cell>
          <cell r="D75">
            <v>4.0999999999999996</v>
          </cell>
          <cell r="E75">
            <v>980</v>
          </cell>
          <cell r="F75">
            <v>25</v>
          </cell>
          <cell r="G75">
            <v>1005</v>
          </cell>
          <cell r="H75">
            <v>4120.5</v>
          </cell>
        </row>
        <row r="76">
          <cell r="A76" t="str">
            <v>1.65</v>
          </cell>
          <cell r="B76" t="str">
            <v xml:space="preserve">Revestimento  </v>
          </cell>
          <cell r="G76">
            <v>0</v>
          </cell>
          <cell r="H76">
            <v>0</v>
          </cell>
        </row>
        <row r="77">
          <cell r="A77" t="str">
            <v>1.66</v>
          </cell>
          <cell r="B77" t="str">
            <v>Chapisco de aderência com argamassa de cimento e areia no traço 1:4</v>
          </cell>
          <cell r="C77" t="str">
            <v>m²</v>
          </cell>
          <cell r="D77">
            <v>148.26</v>
          </cell>
          <cell r="E77">
            <v>1.01</v>
          </cell>
          <cell r="F77">
            <v>1.99</v>
          </cell>
          <cell r="G77">
            <v>3</v>
          </cell>
          <cell r="H77">
            <v>444.78</v>
          </cell>
        </row>
        <row r="78">
          <cell r="A78" t="str">
            <v>1.67</v>
          </cell>
          <cell r="B78" t="str">
            <v>Emboço com argamassa mista de cimento e areia no traço 1:4</v>
          </cell>
          <cell r="C78" t="str">
            <v>m²</v>
          </cell>
          <cell r="D78">
            <v>15</v>
          </cell>
          <cell r="E78">
            <v>2.13</v>
          </cell>
          <cell r="F78">
            <v>4.53</v>
          </cell>
          <cell r="G78">
            <v>6.66</v>
          </cell>
          <cell r="H78">
            <v>99.9</v>
          </cell>
        </row>
        <row r="79">
          <cell r="A79" t="str">
            <v>1.68</v>
          </cell>
          <cell r="B79" t="str">
            <v xml:space="preserve">Reboco paulista com argamassa mista de cimento, cal e areia </v>
          </cell>
          <cell r="C79" t="str">
            <v>m²</v>
          </cell>
          <cell r="D79">
            <v>133.26</v>
          </cell>
          <cell r="E79">
            <v>3.36</v>
          </cell>
          <cell r="F79">
            <v>7.05</v>
          </cell>
          <cell r="G79">
            <v>10.41</v>
          </cell>
          <cell r="H79">
            <v>1387.23</v>
          </cell>
        </row>
        <row r="80">
          <cell r="A80" t="str">
            <v>1.69</v>
          </cell>
          <cell r="B80" t="str">
            <v>Revestimento com azulejos juntas a prumo, assentados com argamassa pré-fabricada, inclusive rejuntamento com pasta de cimento branco</v>
          </cell>
          <cell r="C80" t="str">
            <v>m²</v>
          </cell>
          <cell r="D80">
            <v>15</v>
          </cell>
          <cell r="E80">
            <v>18.77</v>
          </cell>
          <cell r="F80">
            <v>5.03</v>
          </cell>
          <cell r="G80">
            <v>23.8</v>
          </cell>
          <cell r="H80">
            <v>357</v>
          </cell>
        </row>
        <row r="81">
          <cell r="A81" t="str">
            <v>1.70</v>
          </cell>
          <cell r="B81" t="str">
            <v>Piso</v>
          </cell>
          <cell r="G81">
            <v>0</v>
          </cell>
          <cell r="H81">
            <v>0</v>
          </cell>
        </row>
        <row r="82">
          <cell r="A82" t="str">
            <v>1.71</v>
          </cell>
          <cell r="B82" t="str">
            <v>Regularização da laje para receber o piso</v>
          </cell>
          <cell r="C82" t="str">
            <v>m²</v>
          </cell>
          <cell r="D82">
            <v>17.2</v>
          </cell>
          <cell r="E82">
            <v>10.26</v>
          </cell>
          <cell r="F82">
            <v>5.58</v>
          </cell>
          <cell r="G82">
            <v>15.84</v>
          </cell>
          <cell r="H82">
            <v>272.44</v>
          </cell>
        </row>
        <row r="83">
          <cell r="A83" t="str">
            <v>1.72</v>
          </cell>
          <cell r="B83" t="str">
            <v>Piso cerâmico</v>
          </cell>
          <cell r="C83" t="str">
            <v>m²</v>
          </cell>
          <cell r="D83">
            <v>17.2</v>
          </cell>
          <cell r="E83">
            <v>31.91</v>
          </cell>
          <cell r="F83">
            <v>10.01</v>
          </cell>
          <cell r="G83">
            <v>41.92</v>
          </cell>
          <cell r="H83">
            <v>721.02</v>
          </cell>
        </row>
        <row r="84">
          <cell r="A84" t="str">
            <v>1.73</v>
          </cell>
          <cell r="B84" t="str">
            <v>Rodapé de cerâmica</v>
          </cell>
          <cell r="C84" t="str">
            <v>ml</v>
          </cell>
          <cell r="D84">
            <v>26</v>
          </cell>
          <cell r="E84">
            <v>3.2</v>
          </cell>
          <cell r="F84">
            <v>2.73</v>
          </cell>
          <cell r="G84">
            <v>5.93</v>
          </cell>
          <cell r="H84">
            <v>154.18</v>
          </cell>
        </row>
        <row r="85">
          <cell r="A85" t="str">
            <v>1.74</v>
          </cell>
          <cell r="B85" t="str">
            <v>Pintura</v>
          </cell>
          <cell r="G85">
            <v>0</v>
          </cell>
          <cell r="H85">
            <v>0</v>
          </cell>
        </row>
        <row r="86">
          <cell r="A86" t="str">
            <v>1.75</v>
          </cell>
          <cell r="B86" t="str">
            <v>Intrna com Latex acrílica em paredes e teto</v>
          </cell>
          <cell r="C86" t="str">
            <v>m²</v>
          </cell>
          <cell r="D86">
            <v>92.26</v>
          </cell>
          <cell r="E86">
            <v>3.11</v>
          </cell>
          <cell r="F86">
            <v>4.9800000000000004</v>
          </cell>
          <cell r="G86">
            <v>8.09</v>
          </cell>
          <cell r="H86">
            <v>746.38</v>
          </cell>
        </row>
        <row r="87">
          <cell r="A87" t="str">
            <v>1.76</v>
          </cell>
          <cell r="B87" t="str">
            <v>Externa</v>
          </cell>
          <cell r="C87" t="str">
            <v>m²</v>
          </cell>
          <cell r="D87">
            <v>58</v>
          </cell>
          <cell r="E87">
            <v>2.85</v>
          </cell>
          <cell r="F87">
            <v>2.33</v>
          </cell>
          <cell r="G87">
            <v>5.18</v>
          </cell>
          <cell r="H87">
            <v>300.44</v>
          </cell>
        </row>
        <row r="88">
          <cell r="A88" t="str">
            <v>1.77</v>
          </cell>
          <cell r="B88" t="str">
            <v>Instalações Hidro-sanitárias da guarita</v>
          </cell>
          <cell r="G88">
            <v>0</v>
          </cell>
          <cell r="H88">
            <v>0</v>
          </cell>
        </row>
        <row r="89">
          <cell r="A89" t="str">
            <v>1.78</v>
          </cell>
          <cell r="B89" t="str">
            <v>louças sanitárias e Metais</v>
          </cell>
          <cell r="C89" t="str">
            <v>vb</v>
          </cell>
          <cell r="D89">
            <v>1</v>
          </cell>
          <cell r="E89">
            <v>500</v>
          </cell>
          <cell r="F89">
            <v>100</v>
          </cell>
          <cell r="G89">
            <v>600</v>
          </cell>
          <cell r="H89">
            <v>600</v>
          </cell>
        </row>
        <row r="90">
          <cell r="A90" t="str">
            <v>1.79</v>
          </cell>
          <cell r="B90" t="str">
            <v>Balcão em granito - 2,00x0,60m</v>
          </cell>
          <cell r="C90" t="str">
            <v>ud</v>
          </cell>
          <cell r="D90">
            <v>1</v>
          </cell>
          <cell r="E90">
            <v>200</v>
          </cell>
          <cell r="F90">
            <v>50</v>
          </cell>
          <cell r="G90">
            <v>250</v>
          </cell>
          <cell r="H90">
            <v>250</v>
          </cell>
        </row>
        <row r="91">
          <cell r="A91" t="str">
            <v>1.80</v>
          </cell>
          <cell r="B91" t="str">
            <v>Tubulações de agua e esgoto, interligando aos pontos existentes</v>
          </cell>
          <cell r="C91" t="str">
            <v>vb</v>
          </cell>
          <cell r="D91">
            <v>1</v>
          </cell>
          <cell r="E91">
            <v>500</v>
          </cell>
          <cell r="F91">
            <v>100</v>
          </cell>
          <cell r="G91">
            <v>600</v>
          </cell>
          <cell r="H91">
            <v>600</v>
          </cell>
        </row>
        <row r="92">
          <cell r="A92" t="str">
            <v>1.81</v>
          </cell>
          <cell r="B92" t="str">
            <v>Instalações Elétricas</v>
          </cell>
          <cell r="G92">
            <v>0</v>
          </cell>
          <cell r="H92">
            <v>0</v>
          </cell>
        </row>
        <row r="93">
          <cell r="A93" t="str">
            <v>1.82</v>
          </cell>
          <cell r="B93" t="str">
            <v>Fios, eletrodutos, luminárias, interligação dos sistemas eletrônicos, etc.</v>
          </cell>
          <cell r="C93" t="str">
            <v>vb</v>
          </cell>
          <cell r="D93">
            <v>1</v>
          </cell>
          <cell r="E93">
            <v>1300</v>
          </cell>
          <cell r="F93">
            <v>260</v>
          </cell>
          <cell r="G93">
            <v>1560</v>
          </cell>
          <cell r="H93">
            <v>1560</v>
          </cell>
        </row>
        <row r="94">
          <cell r="A94" t="str">
            <v>1.83</v>
          </cell>
          <cell r="B94" t="str">
            <v>TOTAL DO GRUPO</v>
          </cell>
          <cell r="G94">
            <v>0</v>
          </cell>
          <cell r="H94">
            <v>0</v>
          </cell>
        </row>
        <row r="95">
          <cell r="A95" t="str">
            <v>1.84</v>
          </cell>
          <cell r="G95">
            <v>0</v>
          </cell>
          <cell r="H95">
            <v>0</v>
          </cell>
        </row>
        <row r="96">
          <cell r="A96" t="str">
            <v>1.85</v>
          </cell>
          <cell r="B96" t="str">
            <v>GAIOLA DE RETENÇÃO</v>
          </cell>
          <cell r="G96">
            <v>0</v>
          </cell>
          <cell r="H96">
            <v>0</v>
          </cell>
        </row>
        <row r="97">
          <cell r="A97" t="str">
            <v>1.86</v>
          </cell>
          <cell r="B97" t="str">
            <v>Paineis de vidro temperado 10mm, fixado em estrutura metálica tubular, inclusive porta de abrir 1,00x2,20m com fechadura elétrica - 8,00x2,30m</v>
          </cell>
          <cell r="C97" t="str">
            <v>m²</v>
          </cell>
          <cell r="D97">
            <v>18.399999999999999</v>
          </cell>
          <cell r="E97">
            <v>268.10000000000002</v>
          </cell>
          <cell r="F97">
            <v>23.63</v>
          </cell>
          <cell r="G97">
            <v>291.73</v>
          </cell>
          <cell r="H97">
            <v>5367.83</v>
          </cell>
        </row>
        <row r="98">
          <cell r="A98" t="str">
            <v>1.87</v>
          </cell>
          <cell r="B98" t="str">
            <v xml:space="preserve">Alambrado em tubo galvanizado e tela, inclusive porta no mesmo padrâo </v>
          </cell>
          <cell r="C98" t="str">
            <v>m²</v>
          </cell>
          <cell r="D98">
            <v>14.6</v>
          </cell>
          <cell r="E98">
            <v>45.3</v>
          </cell>
          <cell r="F98">
            <v>23.63</v>
          </cell>
          <cell r="G98">
            <v>68.929999999999993</v>
          </cell>
          <cell r="H98">
            <v>1006.37</v>
          </cell>
        </row>
        <row r="99">
          <cell r="A99" t="str">
            <v>1.88</v>
          </cell>
          <cell r="B99" t="str">
            <v>TOTAL DO GRUPO</v>
          </cell>
          <cell r="G99">
            <v>0</v>
          </cell>
          <cell r="H99">
            <v>0</v>
          </cell>
        </row>
        <row r="100">
          <cell r="A100" t="str">
            <v>1.89</v>
          </cell>
          <cell r="G100">
            <v>0</v>
          </cell>
          <cell r="H100">
            <v>0</v>
          </cell>
        </row>
        <row r="101">
          <cell r="A101" t="str">
            <v>1.90</v>
          </cell>
          <cell r="B101" t="str">
            <v>HALL SOCIAL/SALÃO DE FESTAS  E SANITÁRIOS</v>
          </cell>
          <cell r="G101">
            <v>0</v>
          </cell>
          <cell r="H101">
            <v>0</v>
          </cell>
        </row>
        <row r="102">
          <cell r="A102" t="str">
            <v>1.91</v>
          </cell>
          <cell r="B102" t="str">
            <v>Demolições e Retiradas</v>
          </cell>
          <cell r="G102">
            <v>0</v>
          </cell>
          <cell r="H102">
            <v>0</v>
          </cell>
        </row>
        <row r="103">
          <cell r="A103" t="str">
            <v>1.92</v>
          </cell>
          <cell r="B103" t="str">
            <v>Demolição de alvenaria, inclusive do revestimento</v>
          </cell>
          <cell r="C103" t="str">
            <v>m²</v>
          </cell>
          <cell r="D103">
            <v>14.27</v>
          </cell>
          <cell r="F103">
            <v>4.68</v>
          </cell>
          <cell r="G103">
            <v>4.68</v>
          </cell>
          <cell r="H103">
            <v>66.78</v>
          </cell>
        </row>
        <row r="104">
          <cell r="A104" t="str">
            <v>1.93</v>
          </cell>
          <cell r="B104" t="str">
            <v>Demolição de jardineiras</v>
          </cell>
          <cell r="C104" t="str">
            <v>m²</v>
          </cell>
          <cell r="D104">
            <v>8.17</v>
          </cell>
          <cell r="F104">
            <v>4.68</v>
          </cell>
          <cell r="G104">
            <v>4.68</v>
          </cell>
          <cell r="H104">
            <v>38.229999999999997</v>
          </cell>
        </row>
        <row r="105">
          <cell r="A105" t="str">
            <v>1.94</v>
          </cell>
          <cell r="B105" t="str">
            <v>Demolição de azulejo</v>
          </cell>
          <cell r="C105" t="str">
            <v>m²</v>
          </cell>
          <cell r="D105">
            <v>150</v>
          </cell>
          <cell r="F105">
            <v>6.87</v>
          </cell>
          <cell r="G105">
            <v>6.87</v>
          </cell>
          <cell r="H105">
            <v>1030.5</v>
          </cell>
        </row>
        <row r="106">
          <cell r="A106" t="str">
            <v>1.95</v>
          </cell>
          <cell r="B106" t="str">
            <v>Demolição de piso de ardósia</v>
          </cell>
          <cell r="C106" t="str">
            <v>m²</v>
          </cell>
          <cell r="D106">
            <v>44.8</v>
          </cell>
          <cell r="F106">
            <v>6.87</v>
          </cell>
          <cell r="G106">
            <v>6.87</v>
          </cell>
          <cell r="H106">
            <v>307.77</v>
          </cell>
        </row>
        <row r="107">
          <cell r="A107" t="str">
            <v>1.96</v>
          </cell>
          <cell r="B107" t="str">
            <v>Demolição de piso cerâmico</v>
          </cell>
          <cell r="C107" t="str">
            <v>m²</v>
          </cell>
          <cell r="D107">
            <v>27.02</v>
          </cell>
          <cell r="F107">
            <v>5.91</v>
          </cell>
          <cell r="G107">
            <v>5.91</v>
          </cell>
          <cell r="H107">
            <v>159.68</v>
          </cell>
        </row>
        <row r="108">
          <cell r="A108" t="str">
            <v>1.97</v>
          </cell>
          <cell r="B108" t="str">
            <v>Demolição da laje da sauna</v>
          </cell>
          <cell r="C108" t="str">
            <v>m²</v>
          </cell>
          <cell r="D108">
            <v>6.15</v>
          </cell>
          <cell r="F108">
            <v>13.13</v>
          </cell>
          <cell r="G108">
            <v>13.13</v>
          </cell>
          <cell r="H108">
            <v>80.739999999999995</v>
          </cell>
        </row>
        <row r="109">
          <cell r="A109" t="str">
            <v>1.98</v>
          </cell>
          <cell r="B109" t="str">
            <v>Remanejamento de porta de vidro temperado, de correr (Hall Social), para a parte frontal do Salão de Festas - 4,00x2,10m</v>
          </cell>
          <cell r="C109" t="str">
            <v>ud</v>
          </cell>
          <cell r="D109">
            <v>1</v>
          </cell>
          <cell r="F109">
            <v>320</v>
          </cell>
          <cell r="G109">
            <v>320</v>
          </cell>
          <cell r="H109">
            <v>320</v>
          </cell>
        </row>
        <row r="110">
          <cell r="A110" t="str">
            <v>1.99</v>
          </cell>
          <cell r="B110" t="str">
            <v>Remanejamento de porta de correr do Salão de Festa para a parte ampliada - 4,00x2,10m</v>
          </cell>
          <cell r="C110" t="str">
            <v>ud</v>
          </cell>
          <cell r="D110">
            <v>1</v>
          </cell>
          <cell r="F110">
            <v>320</v>
          </cell>
          <cell r="G110">
            <v>320</v>
          </cell>
          <cell r="H110">
            <v>320</v>
          </cell>
        </row>
        <row r="111">
          <cell r="A111" t="str">
            <v>1.100</v>
          </cell>
          <cell r="B111" t="str">
            <v>Remanejamento de janela da copa para a nova cozinha</v>
          </cell>
          <cell r="C111" t="str">
            <v>ud</v>
          </cell>
          <cell r="D111">
            <v>1</v>
          </cell>
          <cell r="F111">
            <v>28.49</v>
          </cell>
          <cell r="G111">
            <v>28.49</v>
          </cell>
          <cell r="H111">
            <v>28.49</v>
          </cell>
        </row>
        <row r="112">
          <cell r="A112" t="str">
            <v>1.101</v>
          </cell>
          <cell r="B112" t="str">
            <v>Remanejamento de janela dos sanitários do Salão de Festa para os novos Sanitários (antiga sauna)</v>
          </cell>
          <cell r="C112" t="str">
            <v>ud</v>
          </cell>
          <cell r="D112">
            <v>2</v>
          </cell>
          <cell r="F112">
            <v>15</v>
          </cell>
          <cell r="G112">
            <v>15</v>
          </cell>
          <cell r="H112">
            <v>30</v>
          </cell>
        </row>
        <row r="113">
          <cell r="A113" t="str">
            <v>1.102</v>
          </cell>
          <cell r="B113" t="str">
            <v>Retirada de painel fixo  de vidro temperado (Salão de Festas)</v>
          </cell>
          <cell r="C113" t="str">
            <v>m²</v>
          </cell>
          <cell r="D113">
            <v>5.88</v>
          </cell>
          <cell r="F113">
            <v>2.78</v>
          </cell>
          <cell r="G113">
            <v>2.78</v>
          </cell>
          <cell r="H113">
            <v>16.34</v>
          </cell>
        </row>
        <row r="114">
          <cell r="A114" t="str">
            <v>1.103</v>
          </cell>
          <cell r="B114" t="str">
            <v>Retirada de louças sanitárias e bancadas, inclusive instalaçãoes hidro-sanitárias dos sanitários a demolir</v>
          </cell>
          <cell r="C114" t="str">
            <v>ud</v>
          </cell>
          <cell r="D114">
            <v>5</v>
          </cell>
          <cell r="F114">
            <v>8.39</v>
          </cell>
          <cell r="G114">
            <v>8.39</v>
          </cell>
          <cell r="H114">
            <v>41.95</v>
          </cell>
        </row>
        <row r="115">
          <cell r="A115" t="str">
            <v>1.104</v>
          </cell>
          <cell r="B115" t="str">
            <v>Retirada de esquadrias de madeira, incluside aduelas e acessorios</v>
          </cell>
          <cell r="C115" t="str">
            <v>ud</v>
          </cell>
          <cell r="D115">
            <v>2</v>
          </cell>
          <cell r="F115">
            <v>5.66</v>
          </cell>
          <cell r="G115">
            <v>5.66</v>
          </cell>
          <cell r="H115">
            <v>11.32</v>
          </cell>
        </row>
        <row r="116">
          <cell r="A116" t="str">
            <v>1.105</v>
          </cell>
          <cell r="B116" t="str">
            <v>Estrutura de concreto (pilares e vigas)</v>
          </cell>
          <cell r="G116">
            <v>0</v>
          </cell>
          <cell r="H116">
            <v>0</v>
          </cell>
        </row>
        <row r="117">
          <cell r="A117" t="str">
            <v>1.106</v>
          </cell>
          <cell r="B117" t="str">
            <v>concreto simples</v>
          </cell>
          <cell r="C117" t="str">
            <v>m³</v>
          </cell>
          <cell r="D117">
            <v>1.34</v>
          </cell>
          <cell r="E117">
            <v>178.3</v>
          </cell>
          <cell r="F117">
            <v>78.150000000000006</v>
          </cell>
          <cell r="G117">
            <v>256.45000000000005</v>
          </cell>
          <cell r="H117">
            <v>343.64</v>
          </cell>
        </row>
        <row r="118">
          <cell r="A118" t="str">
            <v>1.107</v>
          </cell>
          <cell r="B118" t="str">
            <v>Forma comum</v>
          </cell>
          <cell r="C118" t="str">
            <v>m²</v>
          </cell>
          <cell r="D118">
            <v>28.95</v>
          </cell>
          <cell r="E118">
            <v>14.92</v>
          </cell>
          <cell r="F118">
            <v>13.81</v>
          </cell>
          <cell r="G118">
            <v>28.73</v>
          </cell>
          <cell r="H118">
            <v>831.73</v>
          </cell>
        </row>
        <row r="119">
          <cell r="A119" t="str">
            <v>1.108</v>
          </cell>
          <cell r="B119" t="str">
            <v>Aço CA-50/60</v>
          </cell>
          <cell r="C119" t="str">
            <v>kg</v>
          </cell>
          <cell r="D119">
            <v>134</v>
          </cell>
          <cell r="E119">
            <v>2.7</v>
          </cell>
          <cell r="F119">
            <v>0.9</v>
          </cell>
          <cell r="G119">
            <v>3.6</v>
          </cell>
          <cell r="H119">
            <v>482.4</v>
          </cell>
        </row>
        <row r="120">
          <cell r="A120" t="str">
            <v>1.109</v>
          </cell>
          <cell r="B120" t="str">
            <v>Alvenaria</v>
          </cell>
          <cell r="G120">
            <v>0</v>
          </cell>
          <cell r="H120">
            <v>0</v>
          </cell>
        </row>
        <row r="121">
          <cell r="A121" t="str">
            <v>1.110</v>
          </cell>
          <cell r="B121" t="str">
            <v xml:space="preserve">Alvenaria de elevação em tijolos cerâmicos de 8 furos </v>
          </cell>
          <cell r="C121" t="str">
            <v>m²</v>
          </cell>
          <cell r="D121">
            <v>75.52</v>
          </cell>
          <cell r="E121">
            <v>5.2</v>
          </cell>
          <cell r="F121">
            <v>9.1999999999999993</v>
          </cell>
          <cell r="G121">
            <v>14.399999999999999</v>
          </cell>
          <cell r="H121">
            <v>1087.48</v>
          </cell>
        </row>
        <row r="122">
          <cell r="A122" t="str">
            <v>1.111</v>
          </cell>
          <cell r="B122" t="str">
            <v>Vergas de concreto</v>
          </cell>
          <cell r="C122" t="str">
            <v>m³</v>
          </cell>
          <cell r="D122">
            <v>0.1</v>
          </cell>
          <cell r="E122">
            <v>321.19</v>
          </cell>
          <cell r="F122">
            <v>165.92</v>
          </cell>
          <cell r="G122">
            <v>487.11</v>
          </cell>
          <cell r="H122">
            <v>48.71</v>
          </cell>
        </row>
        <row r="123">
          <cell r="A123" t="str">
            <v>1.112</v>
          </cell>
          <cell r="B123" t="str">
            <v>Alvenaria em gesso acartonado</v>
          </cell>
          <cell r="C123" t="str">
            <v>m²</v>
          </cell>
          <cell r="D123">
            <v>16.2</v>
          </cell>
          <cell r="E123">
            <v>60</v>
          </cell>
          <cell r="F123">
            <v>12</v>
          </cell>
          <cell r="G123">
            <v>72</v>
          </cell>
          <cell r="H123">
            <v>1166.4000000000001</v>
          </cell>
        </row>
        <row r="124">
          <cell r="A124" t="str">
            <v>1.113</v>
          </cell>
          <cell r="B124" t="str">
            <v>Divisórias em granitos para os sanitários com H=1,80m</v>
          </cell>
          <cell r="C124" t="str">
            <v>m²</v>
          </cell>
          <cell r="D124">
            <v>3.42</v>
          </cell>
          <cell r="E124">
            <v>160</v>
          </cell>
          <cell r="F124">
            <v>33.49</v>
          </cell>
          <cell r="G124">
            <v>193.49</v>
          </cell>
          <cell r="H124">
            <v>661.73</v>
          </cell>
        </row>
        <row r="125">
          <cell r="A125" t="str">
            <v>1.114</v>
          </cell>
          <cell r="B125" t="str">
            <v>Esquadrias</v>
          </cell>
          <cell r="G125">
            <v>0</v>
          </cell>
          <cell r="H125">
            <v>0</v>
          </cell>
        </row>
        <row r="126">
          <cell r="A126" t="str">
            <v>1.115</v>
          </cell>
          <cell r="B126" t="str">
            <v>Painel de vidro temperado 10mm (3,10x2,10m), com 02 folhas de abrir e molas hdráulicas - Hall Social/ Serviço</v>
          </cell>
          <cell r="C126" t="str">
            <v>ud</v>
          </cell>
          <cell r="D126">
            <v>1</v>
          </cell>
          <cell r="E126">
            <v>3030</v>
          </cell>
          <cell r="G126">
            <v>3030</v>
          </cell>
          <cell r="H126">
            <v>3030</v>
          </cell>
        </row>
        <row r="127">
          <cell r="A127" t="str">
            <v>1.116</v>
          </cell>
          <cell r="B127" t="str">
            <v>Porta de correr em vidro temperado -10mm- 3,30x2,10m - 01 folhas - Parte ampliada do Salão de Festas</v>
          </cell>
          <cell r="C127" t="str">
            <v>ud</v>
          </cell>
          <cell r="D127">
            <v>1</v>
          </cell>
          <cell r="E127">
            <v>2287</v>
          </cell>
          <cell r="G127">
            <v>2287</v>
          </cell>
          <cell r="H127">
            <v>2287</v>
          </cell>
        </row>
        <row r="128">
          <cell r="A128" t="str">
            <v>1.117</v>
          </cell>
          <cell r="B128" t="str">
            <v>Porta com duas laterais fixas e vão central de abrir  em vidro temperado -10mm- 2,00x2,10m  - Entrada do Hall Social</v>
          </cell>
          <cell r="C128" t="str">
            <v>ud</v>
          </cell>
          <cell r="D128">
            <v>1</v>
          </cell>
          <cell r="E128">
            <v>1965</v>
          </cell>
          <cell r="G128">
            <v>1965</v>
          </cell>
          <cell r="H128">
            <v>1965</v>
          </cell>
        </row>
        <row r="129">
          <cell r="A129" t="str">
            <v>1.118</v>
          </cell>
          <cell r="B129" t="str">
            <v>Porta de alumínio com vidro tipo vai-vem - 0,90x2,10</v>
          </cell>
          <cell r="C129" t="str">
            <v>ud</v>
          </cell>
          <cell r="D129">
            <v>1</v>
          </cell>
          <cell r="E129">
            <v>486.63</v>
          </cell>
          <cell r="F129">
            <v>32.36</v>
          </cell>
          <cell r="G129">
            <v>518.99</v>
          </cell>
          <cell r="H129">
            <v>518.99</v>
          </cell>
        </row>
        <row r="130">
          <cell r="A130" t="str">
            <v>1.119</v>
          </cell>
          <cell r="B130" t="str">
            <v xml:space="preserve">Porta de madeira completa, para os sanitários e cozinha </v>
          </cell>
          <cell r="C130" t="str">
            <v>ud</v>
          </cell>
          <cell r="D130">
            <v>4</v>
          </cell>
          <cell r="E130">
            <v>145.19999999999999</v>
          </cell>
          <cell r="F130">
            <v>39.22</v>
          </cell>
          <cell r="G130">
            <v>184.42</v>
          </cell>
          <cell r="H130">
            <v>737.68</v>
          </cell>
        </row>
        <row r="131">
          <cell r="A131" t="str">
            <v>1.120</v>
          </cell>
          <cell r="B131" t="str">
            <v>Cobertura  (parte ampliada)</v>
          </cell>
          <cell r="G131">
            <v>0</v>
          </cell>
          <cell r="H131">
            <v>0</v>
          </cell>
        </row>
        <row r="132">
          <cell r="A132" t="str">
            <v>1.121</v>
          </cell>
          <cell r="B132" t="str">
            <v xml:space="preserve">Estrutura metálica </v>
          </cell>
          <cell r="C132" t="str">
            <v>m²</v>
          </cell>
          <cell r="D132">
            <v>41.28</v>
          </cell>
          <cell r="E132">
            <v>63</v>
          </cell>
          <cell r="G132">
            <v>63</v>
          </cell>
          <cell r="H132">
            <v>2600.64</v>
          </cell>
        </row>
        <row r="133">
          <cell r="A133" t="str">
            <v>1.122</v>
          </cell>
          <cell r="B133" t="str">
            <v>Telha térmica trapezoidal tipo sanduiche</v>
          </cell>
          <cell r="C133" t="str">
            <v>m²</v>
          </cell>
          <cell r="D133">
            <v>41.28</v>
          </cell>
          <cell r="E133">
            <v>85</v>
          </cell>
          <cell r="F133">
            <v>2.65</v>
          </cell>
          <cell r="G133">
            <v>87.65</v>
          </cell>
          <cell r="H133">
            <v>3618.19</v>
          </cell>
        </row>
        <row r="134">
          <cell r="A134" t="str">
            <v>1.123</v>
          </cell>
          <cell r="B134" t="str">
            <v>Calha metálica</v>
          </cell>
          <cell r="C134" t="str">
            <v>ml</v>
          </cell>
          <cell r="D134">
            <v>7.94</v>
          </cell>
          <cell r="E134">
            <v>22.5</v>
          </cell>
          <cell r="G134">
            <v>22.5</v>
          </cell>
          <cell r="H134">
            <v>178.65</v>
          </cell>
        </row>
        <row r="135">
          <cell r="A135" t="str">
            <v>1.124</v>
          </cell>
          <cell r="B135" t="str">
            <v>Rufo metálico</v>
          </cell>
          <cell r="C135" t="str">
            <v>ml</v>
          </cell>
          <cell r="D135">
            <v>18.34</v>
          </cell>
          <cell r="E135">
            <v>13.18</v>
          </cell>
          <cell r="G135">
            <v>13.18</v>
          </cell>
          <cell r="H135">
            <v>241.72</v>
          </cell>
        </row>
        <row r="136">
          <cell r="A136" t="str">
            <v>1.125</v>
          </cell>
          <cell r="B136" t="str">
            <v>Tubos de descida para águas pluviais, inclusive conexões</v>
          </cell>
          <cell r="C136" t="str">
            <v>ml</v>
          </cell>
          <cell r="D136">
            <v>18</v>
          </cell>
          <cell r="E136">
            <v>6.04</v>
          </cell>
          <cell r="F136">
            <v>5.67</v>
          </cell>
          <cell r="G136">
            <v>11.71</v>
          </cell>
          <cell r="H136">
            <v>210.78</v>
          </cell>
        </row>
        <row r="137">
          <cell r="A137" t="str">
            <v>1.126</v>
          </cell>
          <cell r="B137" t="str">
            <v>Revestimento</v>
          </cell>
          <cell r="G137">
            <v>0</v>
          </cell>
          <cell r="H137">
            <v>0</v>
          </cell>
        </row>
        <row r="138">
          <cell r="A138" t="str">
            <v>1.127</v>
          </cell>
          <cell r="B138" t="str">
            <v>Chapisco de aderência com argamassa de cimento e areia no traço 1:4</v>
          </cell>
          <cell r="C138" t="str">
            <v>m²</v>
          </cell>
          <cell r="D138">
            <v>151.04</v>
          </cell>
          <cell r="E138">
            <v>1.01</v>
          </cell>
          <cell r="F138">
            <v>1.99</v>
          </cell>
          <cell r="G138">
            <v>3</v>
          </cell>
          <cell r="H138">
            <v>453.12</v>
          </cell>
        </row>
        <row r="139">
          <cell r="A139" t="str">
            <v>1.128</v>
          </cell>
          <cell r="B139" t="str">
            <v>Emboço com argamassa mista de cimento e areia no traço 1:4</v>
          </cell>
          <cell r="C139" t="str">
            <v>m²</v>
          </cell>
          <cell r="D139">
            <v>118.74</v>
          </cell>
          <cell r="E139">
            <v>2.13</v>
          </cell>
          <cell r="F139">
            <v>4.53</v>
          </cell>
          <cell r="G139">
            <v>6.66</v>
          </cell>
          <cell r="H139">
            <v>790.8</v>
          </cell>
        </row>
        <row r="140">
          <cell r="A140" t="str">
            <v>1.129</v>
          </cell>
          <cell r="B140" t="str">
            <v xml:space="preserve">Reboco paulista com argamassa mista de cimento, cal e areia </v>
          </cell>
          <cell r="C140" t="str">
            <v>m²</v>
          </cell>
          <cell r="D140">
            <v>183.44</v>
          </cell>
          <cell r="E140">
            <v>3.36</v>
          </cell>
          <cell r="F140">
            <v>7.05</v>
          </cell>
          <cell r="G140">
            <v>10.41</v>
          </cell>
          <cell r="H140">
            <v>1909.61</v>
          </cell>
        </row>
        <row r="141">
          <cell r="A141" t="str">
            <v>1.130</v>
          </cell>
          <cell r="B141" t="str">
            <v>Revestimento com azulejos juntas a prumo, assentados com argamassa pré-fabricada, inclusive rejuntamento com pasta de cimento branco</v>
          </cell>
          <cell r="C141" t="str">
            <v>m²</v>
          </cell>
          <cell r="D141">
            <v>118.74</v>
          </cell>
          <cell r="E141">
            <v>18.77</v>
          </cell>
          <cell r="F141">
            <v>5.03</v>
          </cell>
          <cell r="G141">
            <v>23.8</v>
          </cell>
          <cell r="H141">
            <v>2826.01</v>
          </cell>
        </row>
        <row r="142">
          <cell r="A142" t="str">
            <v>1.131</v>
          </cell>
          <cell r="B142" t="str">
            <v>Piso</v>
          </cell>
          <cell r="G142">
            <v>0</v>
          </cell>
          <cell r="H142">
            <v>0</v>
          </cell>
        </row>
        <row r="143">
          <cell r="A143" t="str">
            <v>1.132</v>
          </cell>
          <cell r="B143" t="str">
            <v>Regularização de laje para piso</v>
          </cell>
          <cell r="C143" t="str">
            <v>m²</v>
          </cell>
          <cell r="D143">
            <v>105.59</v>
          </cell>
          <cell r="E143">
            <v>10.26</v>
          </cell>
          <cell r="F143">
            <v>5.58</v>
          </cell>
          <cell r="G143">
            <v>15.84</v>
          </cell>
          <cell r="H143">
            <v>1672.54</v>
          </cell>
        </row>
        <row r="144">
          <cell r="A144" t="str">
            <v>1.133</v>
          </cell>
          <cell r="B144" t="str">
            <v>Piso de granito</v>
          </cell>
          <cell r="C144" t="str">
            <v>m²</v>
          </cell>
          <cell r="D144">
            <v>105.59</v>
          </cell>
          <cell r="E144">
            <v>83.77</v>
          </cell>
          <cell r="F144">
            <v>8.93</v>
          </cell>
          <cell r="G144">
            <v>92.699999999999989</v>
          </cell>
          <cell r="H144">
            <v>9788.19</v>
          </cell>
        </row>
        <row r="145">
          <cell r="A145" t="str">
            <v>1.134</v>
          </cell>
          <cell r="B145" t="str">
            <v>Reconstituição de piso de granito nos locais de demolição</v>
          </cell>
          <cell r="C145" t="str">
            <v>vb</v>
          </cell>
          <cell r="D145">
            <v>1</v>
          </cell>
          <cell r="E145">
            <v>350</v>
          </cell>
          <cell r="F145">
            <v>35</v>
          </cell>
          <cell r="G145">
            <v>385</v>
          </cell>
          <cell r="H145">
            <v>385</v>
          </cell>
        </row>
        <row r="146">
          <cell r="A146" t="str">
            <v>1.135</v>
          </cell>
          <cell r="B146" t="str">
            <v>Piso de cerâmica nos sanitáriose copa/cozinha</v>
          </cell>
          <cell r="C146" t="str">
            <v>m²</v>
          </cell>
          <cell r="D146">
            <v>20.38</v>
          </cell>
          <cell r="E146">
            <v>31.91</v>
          </cell>
          <cell r="F146">
            <v>10.01</v>
          </cell>
          <cell r="G146">
            <v>41.92</v>
          </cell>
          <cell r="H146">
            <v>854.32</v>
          </cell>
        </row>
        <row r="147">
          <cell r="A147" t="str">
            <v>1.136</v>
          </cell>
          <cell r="B147" t="str">
            <v xml:space="preserve">Forro </v>
          </cell>
          <cell r="G147">
            <v>0</v>
          </cell>
          <cell r="H147">
            <v>0</v>
          </cell>
        </row>
        <row r="148">
          <cell r="A148" t="str">
            <v>1.137</v>
          </cell>
          <cell r="B148" t="str">
            <v>Forro de gêsso, inclusive roda forro - Parte ampliada e sanitários</v>
          </cell>
          <cell r="C148" t="str">
            <v>m²</v>
          </cell>
          <cell r="D148">
            <v>54.8</v>
          </cell>
          <cell r="E148">
            <v>25</v>
          </cell>
          <cell r="G148">
            <v>25</v>
          </cell>
          <cell r="H148">
            <v>1370</v>
          </cell>
        </row>
        <row r="149">
          <cell r="A149" t="str">
            <v>1.138</v>
          </cell>
          <cell r="B149" t="str">
            <v>Moldura de gêsso</v>
          </cell>
          <cell r="C149" t="str">
            <v>ml</v>
          </cell>
          <cell r="D149">
            <v>27</v>
          </cell>
          <cell r="E149">
            <v>6</v>
          </cell>
          <cell r="G149">
            <v>6</v>
          </cell>
          <cell r="H149">
            <v>162</v>
          </cell>
        </row>
        <row r="150">
          <cell r="A150" t="str">
            <v>1.139</v>
          </cell>
          <cell r="B150" t="str">
            <v xml:space="preserve">Pintura </v>
          </cell>
          <cell r="G150">
            <v>0</v>
          </cell>
          <cell r="H150">
            <v>0</v>
          </cell>
        </row>
        <row r="151">
          <cell r="A151" t="str">
            <v>1.140</v>
          </cell>
          <cell r="B151" t="str">
            <v xml:space="preserve">Pintura em paredes internas com latex acrílica sobre massa corrida em paredes novas e forro de gesso </v>
          </cell>
          <cell r="C151" t="str">
            <v>m²</v>
          </cell>
          <cell r="D151">
            <v>172.36</v>
          </cell>
          <cell r="E151">
            <v>3.11</v>
          </cell>
          <cell r="F151">
            <v>4.9800000000000004</v>
          </cell>
          <cell r="G151">
            <v>8.09</v>
          </cell>
          <cell r="H151">
            <v>1394.39</v>
          </cell>
        </row>
        <row r="152">
          <cell r="A152" t="str">
            <v>1.141</v>
          </cell>
          <cell r="B152" t="str">
            <v xml:space="preserve">Pintura em paredes internas com latex acrílica com retoque de massa corrida, onde for necessário, nas paredes tetos existentes  </v>
          </cell>
          <cell r="C152" t="str">
            <v>m²</v>
          </cell>
          <cell r="D152">
            <v>489.86</v>
          </cell>
          <cell r="E152">
            <v>2.06</v>
          </cell>
          <cell r="F152">
            <v>3.42</v>
          </cell>
          <cell r="G152">
            <v>5.48</v>
          </cell>
          <cell r="H152">
            <v>2684.43</v>
          </cell>
        </row>
        <row r="153">
          <cell r="A153" t="str">
            <v>1.142</v>
          </cell>
          <cell r="B153" t="str">
            <v>Pintura esmalte em esquadrias de madeira</v>
          </cell>
          <cell r="C153" t="str">
            <v>m²</v>
          </cell>
          <cell r="D153">
            <v>35.28</v>
          </cell>
          <cell r="E153">
            <v>5.61</v>
          </cell>
          <cell r="F153">
            <v>5.51</v>
          </cell>
          <cell r="G153">
            <v>11.120000000000001</v>
          </cell>
          <cell r="H153">
            <v>392.31</v>
          </cell>
        </row>
        <row r="154">
          <cell r="A154" t="str">
            <v>1.143</v>
          </cell>
          <cell r="B154" t="str">
            <v>Pintura esmalte em esquadrias metálicas</v>
          </cell>
          <cell r="C154" t="str">
            <v>m²</v>
          </cell>
          <cell r="D154">
            <v>8.4</v>
          </cell>
          <cell r="E154">
            <v>2.36</v>
          </cell>
          <cell r="F154">
            <v>4.53</v>
          </cell>
          <cell r="G154">
            <v>6.8900000000000006</v>
          </cell>
          <cell r="H154">
            <v>57.87</v>
          </cell>
        </row>
        <row r="155">
          <cell r="A155" t="str">
            <v>1.144</v>
          </cell>
          <cell r="B155" t="str">
            <v>Serviços Complementares</v>
          </cell>
          <cell r="G155">
            <v>0</v>
          </cell>
          <cell r="H155">
            <v>0</v>
          </cell>
        </row>
        <row r="156">
          <cell r="A156" t="str">
            <v>1.145</v>
          </cell>
          <cell r="B156" t="str">
            <v>Passa pratos - 1,2x1,00m, inclusive bancada de 1,70x0,70m</v>
          </cell>
          <cell r="C156" t="str">
            <v>ud</v>
          </cell>
          <cell r="D156">
            <v>1</v>
          </cell>
          <cell r="E156">
            <v>285</v>
          </cell>
          <cell r="F156">
            <v>70</v>
          </cell>
          <cell r="G156">
            <v>355</v>
          </cell>
          <cell r="H156">
            <v>355</v>
          </cell>
        </row>
        <row r="157">
          <cell r="A157" t="str">
            <v>1.146</v>
          </cell>
          <cell r="B157" t="str">
            <v>Bancada de granito 8,14x0,60m</v>
          </cell>
          <cell r="C157" t="str">
            <v>m²</v>
          </cell>
          <cell r="D157">
            <v>4.88</v>
          </cell>
          <cell r="E157">
            <v>185</v>
          </cell>
          <cell r="F157">
            <v>45</v>
          </cell>
          <cell r="G157">
            <v>230</v>
          </cell>
          <cell r="H157">
            <v>1122.4000000000001</v>
          </cell>
        </row>
        <row r="158">
          <cell r="A158" t="str">
            <v>1.147</v>
          </cell>
          <cell r="B158" t="str">
            <v>Cuba de aço inox</v>
          </cell>
          <cell r="C158" t="str">
            <v>ud</v>
          </cell>
          <cell r="D158">
            <v>1</v>
          </cell>
          <cell r="E158">
            <v>60</v>
          </cell>
          <cell r="G158">
            <v>60</v>
          </cell>
          <cell r="H158">
            <v>60</v>
          </cell>
        </row>
        <row r="159">
          <cell r="A159" t="str">
            <v>1.148</v>
          </cell>
          <cell r="B159" t="str">
            <v>Tanque inox</v>
          </cell>
          <cell r="C159" t="str">
            <v>ud</v>
          </cell>
          <cell r="D159">
            <v>1</v>
          </cell>
          <cell r="E159">
            <v>235</v>
          </cell>
          <cell r="F159">
            <v>13.6</v>
          </cell>
          <cell r="G159">
            <v>248.6</v>
          </cell>
          <cell r="H159">
            <v>248.6</v>
          </cell>
        </row>
        <row r="160">
          <cell r="A160" t="str">
            <v>1.149</v>
          </cell>
          <cell r="B160" t="str">
            <v>Acessórios para tanque e pia, inclusive torneiras</v>
          </cell>
          <cell r="C160" t="str">
            <v>vb</v>
          </cell>
          <cell r="D160">
            <v>1</v>
          </cell>
          <cell r="E160">
            <v>295.58</v>
          </cell>
          <cell r="F160">
            <v>43.34</v>
          </cell>
          <cell r="G160">
            <v>338.91999999999996</v>
          </cell>
          <cell r="H160">
            <v>338.92</v>
          </cell>
        </row>
        <row r="161">
          <cell r="A161" t="str">
            <v>1.150</v>
          </cell>
          <cell r="B161" t="str">
            <v>Instalações Hidro-sanitárias</v>
          </cell>
          <cell r="G161">
            <v>0</v>
          </cell>
          <cell r="H161">
            <v>0</v>
          </cell>
        </row>
        <row r="162">
          <cell r="A162" t="str">
            <v>1.151</v>
          </cell>
          <cell r="B162" t="str">
            <v>Fornecimento e instalação de vaso sanitário, incl. Válvula de descarga e acessórios</v>
          </cell>
          <cell r="C162" t="str">
            <v>ud</v>
          </cell>
          <cell r="D162">
            <v>2</v>
          </cell>
          <cell r="E162">
            <v>260.06</v>
          </cell>
          <cell r="F162">
            <v>49.7</v>
          </cell>
          <cell r="G162">
            <v>309.76</v>
          </cell>
          <cell r="H162">
            <v>619.52</v>
          </cell>
        </row>
        <row r="163">
          <cell r="A163" t="str">
            <v>1.152</v>
          </cell>
          <cell r="B163" t="str">
            <v>Bancada de granito para lavatório com 02 cubas de ebutir, inclusive acessórios (torneiras, valvulas, sifões,etc.) - 2,10x0,60m</v>
          </cell>
          <cell r="C163" t="str">
            <v>cj</v>
          </cell>
          <cell r="D163">
            <v>1</v>
          </cell>
          <cell r="E163">
            <v>560.9</v>
          </cell>
          <cell r="F163">
            <v>93.34</v>
          </cell>
          <cell r="G163">
            <v>654.24</v>
          </cell>
          <cell r="H163">
            <v>654.24</v>
          </cell>
        </row>
        <row r="164">
          <cell r="A164" t="str">
            <v>1.153</v>
          </cell>
          <cell r="B164" t="str">
            <v>Bancada de granito para lavatório com 01 cubas de ebutir, inclusive acessórios (torneira, válvula, sifão,etc.) - 0,95x0,60m</v>
          </cell>
          <cell r="C164" t="str">
            <v>cj</v>
          </cell>
          <cell r="D164">
            <v>1</v>
          </cell>
          <cell r="E164">
            <v>300.45999999999998</v>
          </cell>
          <cell r="F164">
            <v>44.47</v>
          </cell>
          <cell r="G164">
            <v>344.92999999999995</v>
          </cell>
          <cell r="H164">
            <v>344.93</v>
          </cell>
        </row>
        <row r="165">
          <cell r="A165" t="str">
            <v>1.154</v>
          </cell>
          <cell r="B165" t="str">
            <v>Mictório de louça, inclusive acessórios ( descarga automática, etc.)</v>
          </cell>
          <cell r="C165" t="str">
            <v>ud</v>
          </cell>
          <cell r="D165">
            <v>1</v>
          </cell>
          <cell r="E165">
            <v>304.19</v>
          </cell>
          <cell r="F165">
            <v>39.909999999999997</v>
          </cell>
          <cell r="G165">
            <v>344.1</v>
          </cell>
          <cell r="H165">
            <v>344.1</v>
          </cell>
        </row>
        <row r="166">
          <cell r="A166" t="str">
            <v>1.155</v>
          </cell>
          <cell r="B166" t="str">
            <v>Adequação das tubulações de água e esgôto</v>
          </cell>
          <cell r="C166" t="str">
            <v>vb</v>
          </cell>
          <cell r="D166">
            <v>1</v>
          </cell>
          <cell r="E166">
            <v>500</v>
          </cell>
          <cell r="F166">
            <v>100</v>
          </cell>
          <cell r="G166">
            <v>600</v>
          </cell>
          <cell r="H166">
            <v>600</v>
          </cell>
        </row>
        <row r="167">
          <cell r="A167" t="str">
            <v>1.156</v>
          </cell>
          <cell r="B167" t="str">
            <v>Instalações Elétricas</v>
          </cell>
          <cell r="G167">
            <v>0</v>
          </cell>
          <cell r="H167">
            <v>0</v>
          </cell>
        </row>
        <row r="168">
          <cell r="A168" t="str">
            <v>1.157</v>
          </cell>
          <cell r="B168" t="str">
            <v>Luminárias</v>
          </cell>
          <cell r="C168" t="str">
            <v>pt</v>
          </cell>
          <cell r="D168">
            <v>10</v>
          </cell>
          <cell r="E168">
            <v>150</v>
          </cell>
          <cell r="F168">
            <v>18</v>
          </cell>
          <cell r="G168">
            <v>168</v>
          </cell>
          <cell r="H168">
            <v>1680</v>
          </cell>
        </row>
        <row r="169">
          <cell r="A169" t="str">
            <v>1.158</v>
          </cell>
          <cell r="B169" t="str">
            <v>Tomadas e interruptores</v>
          </cell>
          <cell r="C169" t="str">
            <v>pt</v>
          </cell>
          <cell r="D169">
            <v>10</v>
          </cell>
          <cell r="E169">
            <v>32</v>
          </cell>
          <cell r="F169">
            <v>6.4</v>
          </cell>
          <cell r="G169">
            <v>38.4</v>
          </cell>
          <cell r="H169">
            <v>384</v>
          </cell>
        </row>
        <row r="170">
          <cell r="A170" t="str">
            <v>1.159</v>
          </cell>
          <cell r="B170" t="str">
            <v>TOTAL DO GRUPO</v>
          </cell>
          <cell r="G170">
            <v>0</v>
          </cell>
          <cell r="H170">
            <v>0</v>
          </cell>
        </row>
        <row r="171">
          <cell r="A171" t="str">
            <v>1.160</v>
          </cell>
          <cell r="G171">
            <v>0</v>
          </cell>
          <cell r="H171">
            <v>0</v>
          </cell>
        </row>
        <row r="172">
          <cell r="A172" t="str">
            <v>1.161</v>
          </cell>
          <cell r="B172" t="str">
            <v>DEPÓSITO DE MATERIAIS DE PISCINA</v>
          </cell>
          <cell r="G172">
            <v>0</v>
          </cell>
          <cell r="H172">
            <v>0</v>
          </cell>
        </row>
        <row r="173">
          <cell r="A173" t="str">
            <v>1.162</v>
          </cell>
          <cell r="B173" t="str">
            <v>Serviços Preliminares</v>
          </cell>
          <cell r="G173">
            <v>0</v>
          </cell>
          <cell r="H173">
            <v>0</v>
          </cell>
        </row>
        <row r="174">
          <cell r="A174" t="str">
            <v>1.163</v>
          </cell>
          <cell r="B174" t="str">
            <v>retirada de reboco danificado</v>
          </cell>
          <cell r="C174" t="str">
            <v>m2</v>
          </cell>
          <cell r="D174">
            <v>6</v>
          </cell>
          <cell r="F174">
            <v>2.78</v>
          </cell>
          <cell r="G174">
            <v>2.78</v>
          </cell>
          <cell r="H174">
            <v>16.68</v>
          </cell>
        </row>
        <row r="175">
          <cell r="A175" t="str">
            <v>1.164</v>
          </cell>
          <cell r="B175" t="str">
            <v>Estrutura</v>
          </cell>
          <cell r="G175">
            <v>0</v>
          </cell>
          <cell r="H175">
            <v>0</v>
          </cell>
        </row>
        <row r="176">
          <cell r="A176" t="str">
            <v>1.165</v>
          </cell>
          <cell r="B176" t="str">
            <v>concreto estrutural - fck = 180 kg/cm2</v>
          </cell>
          <cell r="C176" t="str">
            <v>m3</v>
          </cell>
          <cell r="D176">
            <v>0.66649999999999998</v>
          </cell>
          <cell r="E176">
            <v>178.3</v>
          </cell>
          <cell r="F176">
            <v>78.150000000000006</v>
          </cell>
          <cell r="G176">
            <v>256.45000000000005</v>
          </cell>
          <cell r="H176">
            <v>170.92</v>
          </cell>
        </row>
        <row r="177">
          <cell r="A177" t="str">
            <v>1.166</v>
          </cell>
          <cell r="B177" t="str">
            <v>forma comum para estrutura-utilizacao 3 vezes</v>
          </cell>
          <cell r="C177" t="str">
            <v>m2</v>
          </cell>
          <cell r="D177">
            <v>15.7294</v>
          </cell>
          <cell r="E177">
            <v>14.92</v>
          </cell>
          <cell r="F177">
            <v>13.81</v>
          </cell>
          <cell r="G177">
            <v>28.73</v>
          </cell>
          <cell r="H177">
            <v>451.9</v>
          </cell>
        </row>
        <row r="178">
          <cell r="A178" t="str">
            <v>1.167</v>
          </cell>
          <cell r="B178" t="str">
            <v>aço ca-50/60</v>
          </cell>
          <cell r="C178" t="str">
            <v>kg</v>
          </cell>
          <cell r="D178">
            <v>53.32</v>
          </cell>
          <cell r="E178">
            <v>2.7</v>
          </cell>
          <cell r="F178">
            <v>0.9</v>
          </cell>
          <cell r="G178">
            <v>3.6</v>
          </cell>
          <cell r="H178">
            <v>191.95</v>
          </cell>
        </row>
        <row r="179">
          <cell r="A179" t="str">
            <v>1.168</v>
          </cell>
          <cell r="B179" t="str">
            <v>Impermeabilização</v>
          </cell>
          <cell r="G179">
            <v>0</v>
          </cell>
          <cell r="H179">
            <v>0</v>
          </cell>
        </row>
        <row r="180">
          <cell r="A180" t="str">
            <v>1.169</v>
          </cell>
          <cell r="B180" t="str">
            <v>impermeabilização parede na divisa</v>
          </cell>
          <cell r="C180" t="str">
            <v>m2</v>
          </cell>
          <cell r="D180">
            <v>12</v>
          </cell>
          <cell r="E180">
            <v>3.7</v>
          </cell>
          <cell r="F180">
            <v>14.74</v>
          </cell>
          <cell r="G180">
            <v>18.440000000000001</v>
          </cell>
          <cell r="H180">
            <v>221.28</v>
          </cell>
        </row>
        <row r="181">
          <cell r="A181" t="str">
            <v>1.170</v>
          </cell>
          <cell r="B181" t="str">
            <v>Alvenaria</v>
          </cell>
          <cell r="G181">
            <v>0</v>
          </cell>
          <cell r="H181">
            <v>0</v>
          </cell>
        </row>
        <row r="182">
          <cell r="A182" t="str">
            <v>1.171</v>
          </cell>
          <cell r="B182" t="str">
            <v>alvenaria de tijolo 8 furos 1/2 vez</v>
          </cell>
          <cell r="C182" t="str">
            <v>m2</v>
          </cell>
          <cell r="D182">
            <v>32.519999999999996</v>
          </cell>
          <cell r="E182">
            <v>5.2</v>
          </cell>
          <cell r="F182">
            <v>9.1999999999999993</v>
          </cell>
          <cell r="G182">
            <v>14.399999999999999</v>
          </cell>
          <cell r="H182">
            <v>468.28</v>
          </cell>
        </row>
        <row r="183">
          <cell r="A183" t="str">
            <v>1.172</v>
          </cell>
          <cell r="B183" t="str">
            <v>alvenaria de elemento vazado de concreto</v>
          </cell>
          <cell r="C183" t="str">
            <v>m2</v>
          </cell>
          <cell r="D183">
            <v>4.5999999999999996</v>
          </cell>
          <cell r="E183">
            <v>34.99</v>
          </cell>
          <cell r="F183">
            <v>13.83</v>
          </cell>
          <cell r="G183">
            <v>48.82</v>
          </cell>
          <cell r="H183">
            <v>224.57</v>
          </cell>
        </row>
        <row r="184">
          <cell r="A184" t="str">
            <v>1.173</v>
          </cell>
          <cell r="B184" t="str">
            <v>Cobertura</v>
          </cell>
          <cell r="G184">
            <v>0</v>
          </cell>
          <cell r="H184">
            <v>0</v>
          </cell>
        </row>
        <row r="185">
          <cell r="A185" t="str">
            <v>1.174</v>
          </cell>
          <cell r="B185" t="str">
            <v>estrutura de madeira para telhas plan</v>
          </cell>
          <cell r="C185" t="str">
            <v>m2</v>
          </cell>
          <cell r="D185">
            <v>14</v>
          </cell>
          <cell r="E185">
            <v>12.84</v>
          </cell>
          <cell r="F185">
            <v>13.81</v>
          </cell>
          <cell r="G185">
            <v>26.65</v>
          </cell>
          <cell r="H185">
            <v>373.1</v>
          </cell>
        </row>
        <row r="186">
          <cell r="A186" t="str">
            <v>1.175</v>
          </cell>
          <cell r="B186" t="str">
            <v>cobertura com telha cerâmica do tipo plan ( semelhante a existente)</v>
          </cell>
          <cell r="C186" t="str">
            <v>m2</v>
          </cell>
          <cell r="D186">
            <v>14</v>
          </cell>
          <cell r="E186">
            <v>6.75</v>
          </cell>
          <cell r="F186">
            <v>9.48</v>
          </cell>
          <cell r="G186">
            <v>16.23</v>
          </cell>
          <cell r="H186">
            <v>227.22</v>
          </cell>
        </row>
        <row r="187">
          <cell r="A187" t="str">
            <v>1.176</v>
          </cell>
          <cell r="B187" t="str">
            <v>rufo metálico</v>
          </cell>
          <cell r="C187" t="str">
            <v>ml</v>
          </cell>
          <cell r="D187">
            <v>7.1999999999999993</v>
          </cell>
          <cell r="E187">
            <v>13.18</v>
          </cell>
          <cell r="G187">
            <v>13.18</v>
          </cell>
          <cell r="H187">
            <v>94.89</v>
          </cell>
        </row>
        <row r="188">
          <cell r="A188" t="str">
            <v>1.177</v>
          </cell>
          <cell r="B188" t="str">
            <v>Esquadrias</v>
          </cell>
          <cell r="G188">
            <v>0</v>
          </cell>
          <cell r="H188">
            <v>0</v>
          </cell>
        </row>
        <row r="189">
          <cell r="A189" t="str">
            <v>1.178</v>
          </cell>
          <cell r="B189" t="str">
            <v xml:space="preserve">porta de entrada em metal e vidro   (0,90X2,10)m    </v>
          </cell>
          <cell r="C189" t="str">
            <v>ud</v>
          </cell>
          <cell r="D189">
            <v>1</v>
          </cell>
          <cell r="E189">
            <v>323.56</v>
          </cell>
          <cell r="F189">
            <v>54.94</v>
          </cell>
          <cell r="G189">
            <v>378.5</v>
          </cell>
          <cell r="H189">
            <v>378.5</v>
          </cell>
        </row>
        <row r="190">
          <cell r="A190" t="str">
            <v>1.179</v>
          </cell>
          <cell r="B190" t="str">
            <v>Revestimento</v>
          </cell>
          <cell r="G190">
            <v>0</v>
          </cell>
          <cell r="H190">
            <v>0</v>
          </cell>
        </row>
        <row r="191">
          <cell r="A191" t="str">
            <v>1.180</v>
          </cell>
          <cell r="B191" t="str">
            <v>chapisco de cimento e areia 1:3</v>
          </cell>
          <cell r="C191" t="str">
            <v>m2</v>
          </cell>
          <cell r="D191">
            <v>65.040000000000006</v>
          </cell>
          <cell r="E191">
            <v>1.01</v>
          </cell>
          <cell r="F191">
            <v>1.99</v>
          </cell>
          <cell r="G191">
            <v>3</v>
          </cell>
          <cell r="H191">
            <v>195.12</v>
          </cell>
        </row>
        <row r="192">
          <cell r="A192" t="str">
            <v>1.181</v>
          </cell>
          <cell r="B192" t="str">
            <v>reboco paulista</v>
          </cell>
          <cell r="C192" t="str">
            <v>m2</v>
          </cell>
          <cell r="D192">
            <v>65.040000000000006</v>
          </cell>
          <cell r="E192">
            <v>3.36</v>
          </cell>
          <cell r="F192">
            <v>7.05</v>
          </cell>
          <cell r="G192">
            <v>10.41</v>
          </cell>
          <cell r="H192">
            <v>677.06</v>
          </cell>
        </row>
        <row r="193">
          <cell r="A193" t="str">
            <v>1.182</v>
          </cell>
          <cell r="B193" t="str">
            <v>Pisos</v>
          </cell>
          <cell r="G193">
            <v>0</v>
          </cell>
          <cell r="H193">
            <v>0</v>
          </cell>
        </row>
        <row r="194">
          <cell r="A194" t="str">
            <v>1.183</v>
          </cell>
          <cell r="B194" t="str">
            <v>lastro de contra piso esp. =5 cm</v>
          </cell>
          <cell r="C194" t="str">
            <v>m2</v>
          </cell>
          <cell r="D194">
            <v>11.55</v>
          </cell>
          <cell r="E194">
            <v>8</v>
          </cell>
          <cell r="F194">
            <v>8.39</v>
          </cell>
          <cell r="G194">
            <v>16.39</v>
          </cell>
          <cell r="H194">
            <v>189.3</v>
          </cell>
        </row>
        <row r="195">
          <cell r="A195" t="str">
            <v>1.184</v>
          </cell>
          <cell r="B195" t="str">
            <v xml:space="preserve">cimentado desempenado </v>
          </cell>
          <cell r="C195" t="str">
            <v>m2</v>
          </cell>
          <cell r="D195">
            <v>11.55</v>
          </cell>
          <cell r="E195">
            <v>2.27</v>
          </cell>
          <cell r="F195">
            <v>9.48</v>
          </cell>
          <cell r="G195">
            <v>11.75</v>
          </cell>
          <cell r="H195">
            <v>135.71</v>
          </cell>
        </row>
        <row r="196">
          <cell r="A196" t="str">
            <v>1.185</v>
          </cell>
          <cell r="B196" t="str">
            <v>Forro</v>
          </cell>
          <cell r="G196">
            <v>0</v>
          </cell>
          <cell r="H196">
            <v>0</v>
          </cell>
        </row>
        <row r="197">
          <cell r="A197" t="str">
            <v>1.186</v>
          </cell>
          <cell r="B197" t="str">
            <v xml:space="preserve">forro de madeira </v>
          </cell>
          <cell r="C197" t="str">
            <v>m2</v>
          </cell>
          <cell r="D197">
            <v>11.55</v>
          </cell>
          <cell r="E197">
            <v>15.32</v>
          </cell>
          <cell r="F197">
            <v>11.95</v>
          </cell>
          <cell r="G197">
            <v>27.27</v>
          </cell>
          <cell r="H197">
            <v>314.95999999999998</v>
          </cell>
        </row>
        <row r="198">
          <cell r="A198" t="str">
            <v>1.187</v>
          </cell>
          <cell r="B198" t="str">
            <v>cimalha de madeira</v>
          </cell>
          <cell r="C198" t="str">
            <v>ml</v>
          </cell>
          <cell r="D198">
            <v>13.68</v>
          </cell>
          <cell r="E198">
            <v>0.89</v>
          </cell>
          <cell r="F198">
            <v>0.9</v>
          </cell>
          <cell r="G198">
            <v>1.79</v>
          </cell>
          <cell r="H198">
            <v>24.48</v>
          </cell>
        </row>
        <row r="199">
          <cell r="A199" t="str">
            <v>1.188</v>
          </cell>
          <cell r="B199" t="str">
            <v>Pintura</v>
          </cell>
          <cell r="G199">
            <v>0</v>
          </cell>
          <cell r="H199">
            <v>0</v>
          </cell>
        </row>
        <row r="200">
          <cell r="A200" t="str">
            <v>1.189</v>
          </cell>
          <cell r="B200" t="str">
            <v>pintura acrílica com retoque de massa - 2 demãos (interna)</v>
          </cell>
          <cell r="C200" t="str">
            <v>m2</v>
          </cell>
          <cell r="D200">
            <v>38.303999999999995</v>
          </cell>
          <cell r="E200">
            <v>2.06</v>
          </cell>
          <cell r="F200">
            <v>3.42</v>
          </cell>
          <cell r="G200">
            <v>5.48</v>
          </cell>
          <cell r="H200">
            <v>209.9</v>
          </cell>
        </row>
        <row r="201">
          <cell r="A201" t="str">
            <v>1.190</v>
          </cell>
          <cell r="B201" t="str">
            <v>pintura esmalte em esquadrias metálicas</v>
          </cell>
          <cell r="C201" t="str">
            <v>m2</v>
          </cell>
          <cell r="D201">
            <v>4.7250000000000005</v>
          </cell>
          <cell r="E201">
            <v>5.61</v>
          </cell>
          <cell r="F201">
            <v>5.51</v>
          </cell>
          <cell r="G201">
            <v>11.120000000000001</v>
          </cell>
          <cell r="H201">
            <v>52.54</v>
          </cell>
        </row>
        <row r="202">
          <cell r="A202" t="str">
            <v>1.191</v>
          </cell>
          <cell r="B202" t="str">
            <v>pintura em verniz em forro de madeira e portas</v>
          </cell>
          <cell r="C202" t="str">
            <v>m2</v>
          </cell>
          <cell r="D202">
            <v>13.68</v>
          </cell>
          <cell r="E202">
            <v>2.61</v>
          </cell>
          <cell r="F202">
            <v>3.24</v>
          </cell>
          <cell r="G202">
            <v>5.85</v>
          </cell>
          <cell r="H202">
            <v>80.02</v>
          </cell>
        </row>
        <row r="203">
          <cell r="A203" t="str">
            <v>1.192</v>
          </cell>
          <cell r="B203" t="str">
            <v>pintura externa com textura acrílica aplicada a rolo</v>
          </cell>
          <cell r="C203" t="str">
            <v>m2</v>
          </cell>
          <cell r="D203">
            <v>45.5</v>
          </cell>
          <cell r="E203">
            <v>2.85</v>
          </cell>
          <cell r="F203">
            <v>2.33</v>
          </cell>
          <cell r="G203">
            <v>5.18</v>
          </cell>
          <cell r="H203">
            <v>235.69</v>
          </cell>
        </row>
        <row r="204">
          <cell r="A204" t="str">
            <v>1.193</v>
          </cell>
          <cell r="B204" t="str">
            <v>Instalações Elétricas</v>
          </cell>
          <cell r="G204">
            <v>0</v>
          </cell>
          <cell r="H204">
            <v>0</v>
          </cell>
        </row>
        <row r="205">
          <cell r="A205" t="str">
            <v>1.194</v>
          </cell>
          <cell r="B205" t="str">
            <v>instalações de pontos de tomadas</v>
          </cell>
          <cell r="C205" t="str">
            <v>ud</v>
          </cell>
          <cell r="D205">
            <v>2</v>
          </cell>
          <cell r="E205">
            <v>32</v>
          </cell>
          <cell r="F205">
            <v>6.4</v>
          </cell>
          <cell r="G205">
            <v>38.4</v>
          </cell>
          <cell r="H205">
            <v>76.8</v>
          </cell>
        </row>
        <row r="206">
          <cell r="A206" t="str">
            <v>1.195</v>
          </cell>
          <cell r="B206" t="str">
            <v xml:space="preserve">instalação de pontos de iluminação </v>
          </cell>
          <cell r="C206" t="str">
            <v>ud</v>
          </cell>
          <cell r="D206">
            <v>2</v>
          </cell>
          <cell r="E206">
            <v>90</v>
          </cell>
          <cell r="F206">
            <v>18</v>
          </cell>
          <cell r="G206">
            <v>108</v>
          </cell>
          <cell r="H206">
            <v>216</v>
          </cell>
        </row>
        <row r="207">
          <cell r="A207" t="str">
            <v>1.196</v>
          </cell>
          <cell r="B207" t="str">
            <v>instalação de interruptores</v>
          </cell>
          <cell r="C207" t="str">
            <v>ud</v>
          </cell>
          <cell r="D207">
            <v>1</v>
          </cell>
          <cell r="E207">
            <v>32</v>
          </cell>
          <cell r="F207">
            <v>6.4</v>
          </cell>
          <cell r="G207">
            <v>38.4</v>
          </cell>
          <cell r="H207">
            <v>38.4</v>
          </cell>
        </row>
        <row r="208">
          <cell r="A208" t="str">
            <v>1.197</v>
          </cell>
          <cell r="B208" t="str">
            <v>TOTAL DO GRUPO</v>
          </cell>
          <cell r="G208">
            <v>0</v>
          </cell>
          <cell r="H208">
            <v>0</v>
          </cell>
        </row>
        <row r="209">
          <cell r="A209" t="str">
            <v>1.198</v>
          </cell>
          <cell r="G209">
            <v>0</v>
          </cell>
          <cell r="H209">
            <v>0</v>
          </cell>
        </row>
        <row r="210">
          <cell r="A210" t="str">
            <v>1.199</v>
          </cell>
          <cell r="B210" t="str">
            <v xml:space="preserve">AMPLIAÇÃO E REFORMA DA CASA DO CASEIRO </v>
          </cell>
          <cell r="G210">
            <v>0</v>
          </cell>
          <cell r="H210">
            <v>0</v>
          </cell>
        </row>
        <row r="211">
          <cell r="A211" t="str">
            <v>1.200</v>
          </cell>
          <cell r="B211" t="str">
            <v>Serviços Preliminares</v>
          </cell>
          <cell r="G211">
            <v>0</v>
          </cell>
          <cell r="H211">
            <v>0</v>
          </cell>
        </row>
        <row r="212">
          <cell r="A212" t="str">
            <v>1.201</v>
          </cell>
          <cell r="B212" t="str">
            <v>tapume em chapa de madeira compensada pintada</v>
          </cell>
          <cell r="C212" t="str">
            <v>ml</v>
          </cell>
          <cell r="D212">
            <v>30</v>
          </cell>
          <cell r="E212">
            <v>25.07</v>
          </cell>
          <cell r="F212">
            <v>24.88</v>
          </cell>
          <cell r="G212">
            <v>49.95</v>
          </cell>
          <cell r="H212">
            <v>1498.5</v>
          </cell>
        </row>
        <row r="213">
          <cell r="A213" t="str">
            <v>1.202</v>
          </cell>
          <cell r="B213" t="str">
            <v>demolição de alvenaria das paredes e floreiras ,inclusive retirada de esquadrias</v>
          </cell>
          <cell r="C213" t="str">
            <v>m3</v>
          </cell>
          <cell r="D213">
            <v>6.0539999999999994</v>
          </cell>
          <cell r="F213">
            <v>12.72</v>
          </cell>
          <cell r="G213">
            <v>12.72</v>
          </cell>
          <cell r="H213">
            <v>77</v>
          </cell>
        </row>
        <row r="214">
          <cell r="A214" t="str">
            <v>1.203</v>
          </cell>
          <cell r="B214" t="str">
            <v>demolição de instalações hidro-sanitárias</v>
          </cell>
          <cell r="C214" t="str">
            <v>vb</v>
          </cell>
          <cell r="D214">
            <v>1</v>
          </cell>
          <cell r="F214">
            <v>30</v>
          </cell>
          <cell r="G214">
            <v>30</v>
          </cell>
          <cell r="H214">
            <v>30</v>
          </cell>
        </row>
        <row r="215">
          <cell r="A215" t="str">
            <v>1.204</v>
          </cell>
          <cell r="B215" t="str">
            <v>remoção de instalações elétricas</v>
          </cell>
          <cell r="C215" t="str">
            <v>vb</v>
          </cell>
          <cell r="D215">
            <v>1</v>
          </cell>
          <cell r="F215">
            <v>30</v>
          </cell>
          <cell r="G215">
            <v>30</v>
          </cell>
          <cell r="H215">
            <v>30</v>
          </cell>
        </row>
        <row r="216">
          <cell r="A216" t="str">
            <v>1.205</v>
          </cell>
          <cell r="B216" t="str">
            <v>retirada de material de demolição</v>
          </cell>
          <cell r="C216" t="str">
            <v>m3</v>
          </cell>
          <cell r="D216">
            <v>10</v>
          </cell>
          <cell r="E216">
            <v>12</v>
          </cell>
          <cell r="F216">
            <v>2.2200000000000002</v>
          </cell>
          <cell r="G216">
            <v>14.22</v>
          </cell>
          <cell r="H216">
            <v>142.19999999999999</v>
          </cell>
        </row>
        <row r="217">
          <cell r="A217" t="str">
            <v>1.206</v>
          </cell>
          <cell r="B217" t="str">
            <v xml:space="preserve">retirada do balcão da pia de cozinha </v>
          </cell>
          <cell r="C217" t="str">
            <v>ud</v>
          </cell>
          <cell r="D217">
            <v>1</v>
          </cell>
          <cell r="F217">
            <v>12.5</v>
          </cell>
          <cell r="G217">
            <v>12.5</v>
          </cell>
          <cell r="H217">
            <v>12.5</v>
          </cell>
        </row>
        <row r="218">
          <cell r="A218" t="str">
            <v>1.207</v>
          </cell>
          <cell r="B218" t="str">
            <v>retirada de reboco danificado</v>
          </cell>
          <cell r="C218" t="str">
            <v>m2</v>
          </cell>
          <cell r="D218">
            <v>27.4</v>
          </cell>
          <cell r="F218">
            <v>2.78</v>
          </cell>
          <cell r="G218">
            <v>2.78</v>
          </cell>
          <cell r="H218">
            <v>76.17</v>
          </cell>
        </row>
        <row r="219">
          <cell r="A219" t="str">
            <v>1.208</v>
          </cell>
          <cell r="B219" t="str">
            <v>demolição do piso no dormitório das crianças</v>
          </cell>
          <cell r="C219" t="str">
            <v>m2</v>
          </cell>
          <cell r="D219">
            <v>11.1</v>
          </cell>
          <cell r="F219">
            <v>5.91</v>
          </cell>
          <cell r="G219">
            <v>5.91</v>
          </cell>
          <cell r="H219">
            <v>65.599999999999994</v>
          </cell>
        </row>
        <row r="220">
          <cell r="A220" t="str">
            <v>1.209</v>
          </cell>
          <cell r="B220" t="str">
            <v>Estrutura</v>
          </cell>
          <cell r="G220">
            <v>0</v>
          </cell>
          <cell r="H220">
            <v>0</v>
          </cell>
        </row>
        <row r="221">
          <cell r="A221" t="str">
            <v>1.210</v>
          </cell>
          <cell r="B221" t="str">
            <v>concreto simples</v>
          </cell>
          <cell r="C221" t="str">
            <v>m3</v>
          </cell>
          <cell r="D221">
            <v>0.58530000000000015</v>
          </cell>
          <cell r="E221">
            <v>178.3</v>
          </cell>
          <cell r="F221">
            <v>78.150000000000006</v>
          </cell>
          <cell r="G221">
            <v>256.45000000000005</v>
          </cell>
          <cell r="H221">
            <v>150.1</v>
          </cell>
        </row>
        <row r="222">
          <cell r="A222" t="str">
            <v>1.211</v>
          </cell>
          <cell r="B222" t="str">
            <v>Forma comum</v>
          </cell>
          <cell r="C222" t="str">
            <v>m2</v>
          </cell>
          <cell r="D222">
            <v>15.96</v>
          </cell>
          <cell r="E222">
            <v>14.92</v>
          </cell>
          <cell r="F222">
            <v>13.81</v>
          </cell>
          <cell r="G222">
            <v>28.73</v>
          </cell>
          <cell r="H222">
            <v>458.53</v>
          </cell>
        </row>
        <row r="223">
          <cell r="A223" t="str">
            <v>1.212</v>
          </cell>
          <cell r="B223" t="str">
            <v>Aço CA-50/60</v>
          </cell>
          <cell r="C223" t="str">
            <v>kg</v>
          </cell>
          <cell r="D223">
            <v>58.53</v>
          </cell>
          <cell r="E223">
            <v>2.7</v>
          </cell>
          <cell r="F223">
            <v>0.9</v>
          </cell>
          <cell r="G223">
            <v>3.6</v>
          </cell>
          <cell r="H223">
            <v>210.7</v>
          </cell>
        </row>
        <row r="224">
          <cell r="A224" t="str">
            <v>1.213</v>
          </cell>
          <cell r="B224" t="str">
            <v>Imprmeabilização</v>
          </cell>
          <cell r="G224">
            <v>0</v>
          </cell>
          <cell r="H224">
            <v>0</v>
          </cell>
        </row>
        <row r="225">
          <cell r="A225" t="str">
            <v>1.214</v>
          </cell>
          <cell r="B225" t="str">
            <v>impermeabilização parede na divisa</v>
          </cell>
          <cell r="C225" t="str">
            <v>m2</v>
          </cell>
          <cell r="D225">
            <v>24</v>
          </cell>
          <cell r="E225">
            <v>3.7</v>
          </cell>
          <cell r="F225">
            <v>14.74</v>
          </cell>
          <cell r="G225">
            <v>18.440000000000001</v>
          </cell>
          <cell r="H225">
            <v>442.56</v>
          </cell>
        </row>
        <row r="226">
          <cell r="A226" t="str">
            <v>1.215</v>
          </cell>
          <cell r="B226" t="str">
            <v>impermeabilização c/argamassa 1:3 e aditivo e com</v>
          </cell>
          <cell r="G226">
            <v>0</v>
          </cell>
          <cell r="H226">
            <v>0</v>
          </cell>
        </row>
        <row r="227">
          <cell r="A227" t="str">
            <v>1.216</v>
          </cell>
          <cell r="B227" t="str">
            <v>02 demãos de neutrol 45</v>
          </cell>
          <cell r="C227" t="str">
            <v>m2</v>
          </cell>
          <cell r="D227">
            <v>4.4080000000000004</v>
          </cell>
          <cell r="E227">
            <v>5.52</v>
          </cell>
          <cell r="F227">
            <v>10.95</v>
          </cell>
          <cell r="G227">
            <v>16.47</v>
          </cell>
          <cell r="H227">
            <v>72.59</v>
          </cell>
        </row>
        <row r="228">
          <cell r="A228" t="str">
            <v>1.217</v>
          </cell>
          <cell r="B228" t="str">
            <v>Alvenaria</v>
          </cell>
          <cell r="G228">
            <v>0</v>
          </cell>
          <cell r="H228">
            <v>0</v>
          </cell>
        </row>
        <row r="229">
          <cell r="A229" t="str">
            <v>1.218</v>
          </cell>
          <cell r="B229" t="str">
            <v>alvenaria de tijolo 8 furos 1/2 vez</v>
          </cell>
          <cell r="C229" t="str">
            <v>m2</v>
          </cell>
          <cell r="D229">
            <v>40</v>
          </cell>
          <cell r="E229">
            <v>5.2</v>
          </cell>
          <cell r="F229">
            <v>9.1999999999999993</v>
          </cell>
          <cell r="G229">
            <v>14.399999999999999</v>
          </cell>
          <cell r="H229">
            <v>576</v>
          </cell>
        </row>
        <row r="230">
          <cell r="A230" t="str">
            <v>1.219</v>
          </cell>
          <cell r="B230" t="str">
            <v>Cobertura</v>
          </cell>
          <cell r="G230">
            <v>0</v>
          </cell>
          <cell r="H230">
            <v>0</v>
          </cell>
        </row>
        <row r="231">
          <cell r="A231" t="str">
            <v>1.220</v>
          </cell>
          <cell r="B231" t="str">
            <v>estrutura de madeira para telhas plan</v>
          </cell>
          <cell r="C231" t="str">
            <v>m2</v>
          </cell>
          <cell r="D231">
            <v>15</v>
          </cell>
          <cell r="E231">
            <v>12.84</v>
          </cell>
          <cell r="F231">
            <v>13.81</v>
          </cell>
          <cell r="G231">
            <v>26.65</v>
          </cell>
          <cell r="H231">
            <v>399.75</v>
          </cell>
        </row>
        <row r="232">
          <cell r="A232" t="str">
            <v>1.221</v>
          </cell>
          <cell r="B232" t="str">
            <v>cobertura com telha cerâmica do tipo plan ( semelhante a existente)</v>
          </cell>
          <cell r="C232" t="str">
            <v>m2</v>
          </cell>
          <cell r="D232">
            <v>15</v>
          </cell>
          <cell r="E232">
            <v>6.75</v>
          </cell>
          <cell r="F232">
            <v>9.48</v>
          </cell>
          <cell r="G232">
            <v>16.23</v>
          </cell>
          <cell r="H232">
            <v>243.45</v>
          </cell>
        </row>
        <row r="233">
          <cell r="A233" t="str">
            <v>1.222</v>
          </cell>
          <cell r="B233" t="str">
            <v>rufo metálico</v>
          </cell>
          <cell r="C233" t="str">
            <v>ml</v>
          </cell>
          <cell r="D233">
            <v>4</v>
          </cell>
          <cell r="E233">
            <v>13.18</v>
          </cell>
          <cell r="G233">
            <v>13.18</v>
          </cell>
          <cell r="H233">
            <v>52.72</v>
          </cell>
        </row>
        <row r="234">
          <cell r="A234" t="str">
            <v>1.223</v>
          </cell>
          <cell r="B234" t="str">
            <v>revisão geral no telhado existente</v>
          </cell>
          <cell r="C234" t="str">
            <v>m2</v>
          </cell>
          <cell r="D234">
            <v>36.729999999999997</v>
          </cell>
          <cell r="F234">
            <v>0.47</v>
          </cell>
          <cell r="G234">
            <v>0.47</v>
          </cell>
          <cell r="H234">
            <v>17.260000000000002</v>
          </cell>
        </row>
        <row r="235">
          <cell r="A235" t="str">
            <v>1.224</v>
          </cell>
          <cell r="B235" t="str">
            <v>Esquadrias</v>
          </cell>
          <cell r="G235">
            <v>0</v>
          </cell>
          <cell r="H235">
            <v>0</v>
          </cell>
        </row>
        <row r="236">
          <cell r="A236" t="str">
            <v>1.225</v>
          </cell>
          <cell r="B236" t="str">
            <v>esquadrias metálica executada conforme modelo existente - para cozinha</v>
          </cell>
          <cell r="C236" t="str">
            <v>m2</v>
          </cell>
          <cell r="D236">
            <v>1</v>
          </cell>
          <cell r="E236">
            <v>140</v>
          </cell>
          <cell r="F236">
            <v>17.87</v>
          </cell>
          <cell r="G236">
            <v>157.87</v>
          </cell>
          <cell r="H236">
            <v>157.87</v>
          </cell>
        </row>
        <row r="237">
          <cell r="A237" t="str">
            <v>1.226</v>
          </cell>
          <cell r="B237" t="str">
            <v xml:space="preserve">porta de entrada em metal e vidro   (0,80X2,10)m    </v>
          </cell>
          <cell r="C237" t="str">
            <v>ud</v>
          </cell>
          <cell r="D237">
            <v>1</v>
          </cell>
          <cell r="E237">
            <v>323.56</v>
          </cell>
          <cell r="F237">
            <v>54.94</v>
          </cell>
          <cell r="G237">
            <v>378.5</v>
          </cell>
          <cell r="H237">
            <v>378.5</v>
          </cell>
        </row>
        <row r="238">
          <cell r="A238" t="str">
            <v>1.227</v>
          </cell>
          <cell r="B238" t="str">
            <v>remanejamento de porta metálica (0,80X2,10)m - cozinha</v>
          </cell>
          <cell r="C238" t="str">
            <v>ud</v>
          </cell>
          <cell r="D238">
            <v>1</v>
          </cell>
          <cell r="F238">
            <v>33.54</v>
          </cell>
          <cell r="G238">
            <v>33.54</v>
          </cell>
          <cell r="H238">
            <v>33.54</v>
          </cell>
        </row>
        <row r="239">
          <cell r="A239" t="str">
            <v>1.228</v>
          </cell>
          <cell r="B239" t="str">
            <v>remanejamento de porta de madeira (0,80X 2,10)m - dormitório</v>
          </cell>
          <cell r="C239" t="str">
            <v>ud</v>
          </cell>
          <cell r="D239">
            <v>1</v>
          </cell>
          <cell r="F239">
            <v>35.68</v>
          </cell>
          <cell r="G239">
            <v>35.68</v>
          </cell>
          <cell r="H239">
            <v>35.68</v>
          </cell>
        </row>
        <row r="240">
          <cell r="A240" t="str">
            <v>1.229</v>
          </cell>
          <cell r="B240" t="str">
            <v>remanejamento de porta de madeira (0,60X 2,10)m - banheiro</v>
          </cell>
          <cell r="C240" t="str">
            <v>ud</v>
          </cell>
          <cell r="D240">
            <v>1</v>
          </cell>
          <cell r="F240">
            <v>35.68</v>
          </cell>
          <cell r="G240">
            <v>35.68</v>
          </cell>
          <cell r="H240">
            <v>35.68</v>
          </cell>
        </row>
        <row r="241">
          <cell r="A241" t="str">
            <v>1.230</v>
          </cell>
          <cell r="B241" t="str">
            <v>fornecimento e colocação de porta de madeira (0,80x2,10)m - dormitório das crianças</v>
          </cell>
          <cell r="C241" t="str">
            <v>ud</v>
          </cell>
          <cell r="D241">
            <v>1</v>
          </cell>
          <cell r="E241">
            <v>145.97</v>
          </cell>
          <cell r="F241">
            <v>39.22</v>
          </cell>
          <cell r="G241">
            <v>185.19</v>
          </cell>
          <cell r="H241">
            <v>185.19</v>
          </cell>
        </row>
        <row r="242">
          <cell r="A242" t="str">
            <v>1.231</v>
          </cell>
          <cell r="B242" t="str">
            <v>Revestimento</v>
          </cell>
          <cell r="G242">
            <v>0</v>
          </cell>
          <cell r="H242">
            <v>0</v>
          </cell>
        </row>
        <row r="243">
          <cell r="A243" t="str">
            <v>1.232</v>
          </cell>
          <cell r="B243" t="str">
            <v>chapisco de cimento e areia 1:3</v>
          </cell>
          <cell r="C243" t="str">
            <v>m2</v>
          </cell>
          <cell r="D243">
            <v>104.64</v>
          </cell>
          <cell r="E243">
            <v>1.01</v>
          </cell>
          <cell r="F243">
            <v>1.99</v>
          </cell>
          <cell r="G243">
            <v>3</v>
          </cell>
          <cell r="H243">
            <v>313.92</v>
          </cell>
        </row>
        <row r="244">
          <cell r="A244" t="str">
            <v>1.233</v>
          </cell>
          <cell r="B244" t="str">
            <v>reboco paulista</v>
          </cell>
          <cell r="C244" t="str">
            <v>m2</v>
          </cell>
          <cell r="D244">
            <v>78.292000000000002</v>
          </cell>
          <cell r="E244">
            <v>3.36</v>
          </cell>
          <cell r="F244">
            <v>7.05</v>
          </cell>
          <cell r="G244">
            <v>10.41</v>
          </cell>
          <cell r="H244">
            <v>815.01</v>
          </cell>
        </row>
        <row r="245">
          <cell r="A245" t="str">
            <v>1.234</v>
          </cell>
          <cell r="B245" t="str">
            <v>emboco p/assentamento de azulejo</v>
          </cell>
          <cell r="C245" t="str">
            <v>m2</v>
          </cell>
          <cell r="D245">
            <v>26.35</v>
          </cell>
          <cell r="E245">
            <v>2.13</v>
          </cell>
          <cell r="F245">
            <v>4.53</v>
          </cell>
          <cell r="G245">
            <v>6.66</v>
          </cell>
          <cell r="H245">
            <v>175.49</v>
          </cell>
        </row>
        <row r="246">
          <cell r="A246" t="str">
            <v>1.235</v>
          </cell>
          <cell r="B246" t="str">
            <v>revestimento com cerâmica  20x20cm</v>
          </cell>
          <cell r="C246" t="str">
            <v>m2</v>
          </cell>
          <cell r="D246">
            <v>26.347999999999999</v>
          </cell>
          <cell r="E246">
            <v>13.77</v>
          </cell>
          <cell r="F246">
            <v>4.5999999999999996</v>
          </cell>
          <cell r="G246">
            <v>18.369999999999997</v>
          </cell>
          <cell r="H246">
            <v>484.01</v>
          </cell>
        </row>
        <row r="247">
          <cell r="A247" t="str">
            <v>1.236</v>
          </cell>
          <cell r="B247" t="str">
            <v>Pisos</v>
          </cell>
          <cell r="G247">
            <v>0</v>
          </cell>
          <cell r="H247">
            <v>0</v>
          </cell>
        </row>
        <row r="248">
          <cell r="A248" t="str">
            <v>1.237</v>
          </cell>
          <cell r="B248" t="str">
            <v>lastro de contra piso esp. =5 cm</v>
          </cell>
          <cell r="C248" t="str">
            <v>m2</v>
          </cell>
          <cell r="D248">
            <v>21.25</v>
          </cell>
          <cell r="E248">
            <v>7.46</v>
          </cell>
          <cell r="F248">
            <v>8.91</v>
          </cell>
          <cell r="G248">
            <v>16.37</v>
          </cell>
          <cell r="H248">
            <v>347.86</v>
          </cell>
        </row>
        <row r="249">
          <cell r="A249" t="str">
            <v>1.238</v>
          </cell>
          <cell r="B249" t="str">
            <v>regularização de base com argamassa no traço 1:3</v>
          </cell>
          <cell r="G249">
            <v>0</v>
          </cell>
          <cell r="H249">
            <v>0</v>
          </cell>
        </row>
        <row r="250">
          <cell r="A250" t="str">
            <v>1.239</v>
          </cell>
          <cell r="B250" t="str">
            <v>esp.= 3cm</v>
          </cell>
          <cell r="C250" t="str">
            <v>m2</v>
          </cell>
          <cell r="D250">
            <v>21.25</v>
          </cell>
          <cell r="E250">
            <v>6.16</v>
          </cell>
          <cell r="F250">
            <v>3.34</v>
          </cell>
          <cell r="G250">
            <v>9.5</v>
          </cell>
          <cell r="H250">
            <v>201.87</v>
          </cell>
        </row>
        <row r="251">
          <cell r="A251" t="str">
            <v>1.240</v>
          </cell>
          <cell r="B251" t="str">
            <v>piso em cerâmica semelhante ao existente - complementação na cozinha e troca total no dormitório das crianças</v>
          </cell>
          <cell r="C251" t="str">
            <v>m2</v>
          </cell>
          <cell r="D251">
            <v>21.25</v>
          </cell>
          <cell r="E251">
            <v>13.77</v>
          </cell>
          <cell r="F251">
            <v>4.5999999999999996</v>
          </cell>
          <cell r="G251">
            <v>18.369999999999997</v>
          </cell>
          <cell r="H251">
            <v>390.36</v>
          </cell>
        </row>
        <row r="252">
          <cell r="A252" t="str">
            <v>1.241</v>
          </cell>
          <cell r="B252" t="str">
            <v>rodapé cerâmico no dormitório das crianças</v>
          </cell>
          <cell r="C252" t="str">
            <v>m2</v>
          </cell>
          <cell r="D252">
            <v>10.639999999999999</v>
          </cell>
          <cell r="E252">
            <v>1.25</v>
          </cell>
          <cell r="F252">
            <v>0.79</v>
          </cell>
          <cell r="G252">
            <v>2.04</v>
          </cell>
          <cell r="H252">
            <v>21.7</v>
          </cell>
        </row>
        <row r="253">
          <cell r="A253" t="str">
            <v>1.242</v>
          </cell>
          <cell r="B253" t="str">
            <v>Forro</v>
          </cell>
          <cell r="G253">
            <v>0</v>
          </cell>
          <cell r="H253">
            <v>0</v>
          </cell>
        </row>
        <row r="254">
          <cell r="A254" t="str">
            <v>1.243</v>
          </cell>
          <cell r="B254" t="str">
            <v>forro de madeira confoeme o existente</v>
          </cell>
          <cell r="C254" t="str">
            <v>m2</v>
          </cell>
          <cell r="D254">
            <v>14.55</v>
          </cell>
          <cell r="E254">
            <v>15.32</v>
          </cell>
          <cell r="F254">
            <v>11.95</v>
          </cell>
          <cell r="G254">
            <v>27.27</v>
          </cell>
          <cell r="H254">
            <v>396.77</v>
          </cell>
        </row>
        <row r="255">
          <cell r="A255" t="str">
            <v>1.244</v>
          </cell>
          <cell r="B255" t="str">
            <v>cimalha de madeira</v>
          </cell>
          <cell r="C255" t="str">
            <v>ml</v>
          </cell>
          <cell r="D255">
            <v>15.11</v>
          </cell>
          <cell r="E255">
            <v>0.89</v>
          </cell>
          <cell r="F255">
            <v>0.9</v>
          </cell>
          <cell r="G255">
            <v>1.79</v>
          </cell>
          <cell r="H255">
            <v>27.04</v>
          </cell>
        </row>
        <row r="256">
          <cell r="A256" t="str">
            <v>1.245</v>
          </cell>
          <cell r="B256" t="str">
            <v>Pintura</v>
          </cell>
          <cell r="G256">
            <v>0</v>
          </cell>
          <cell r="H256">
            <v>0</v>
          </cell>
        </row>
        <row r="257">
          <cell r="A257" t="str">
            <v>1.246</v>
          </cell>
          <cell r="B257" t="str">
            <v>pintura acrílica com retoque de massa - 2 demãos (interna)</v>
          </cell>
          <cell r="C257" t="str">
            <v>m2</v>
          </cell>
          <cell r="D257">
            <v>68.88</v>
          </cell>
          <cell r="E257">
            <v>2.06</v>
          </cell>
          <cell r="F257">
            <v>3.42</v>
          </cell>
          <cell r="G257">
            <v>5.48</v>
          </cell>
          <cell r="H257">
            <v>377.46</v>
          </cell>
        </row>
        <row r="258">
          <cell r="A258" t="str">
            <v>1.247</v>
          </cell>
          <cell r="B258" t="str">
            <v>pintura esmalte em esquadrias metálicas</v>
          </cell>
          <cell r="C258" t="str">
            <v>m2</v>
          </cell>
          <cell r="D258">
            <v>21</v>
          </cell>
          <cell r="E258">
            <v>5.61</v>
          </cell>
          <cell r="F258">
            <v>5.51</v>
          </cell>
          <cell r="G258">
            <v>11.120000000000001</v>
          </cell>
          <cell r="H258">
            <v>233.52</v>
          </cell>
        </row>
        <row r="259">
          <cell r="A259" t="str">
            <v>1.248</v>
          </cell>
          <cell r="B259" t="str">
            <v>pintura em verniz em forro de madeira e portas</v>
          </cell>
          <cell r="C259" t="str">
            <v>m2</v>
          </cell>
          <cell r="D259">
            <v>45.501999999999995</v>
          </cell>
          <cell r="E259">
            <v>2.61</v>
          </cell>
          <cell r="F259">
            <v>3.24</v>
          </cell>
          <cell r="G259">
            <v>5.85</v>
          </cell>
          <cell r="H259">
            <v>266.18</v>
          </cell>
        </row>
        <row r="260">
          <cell r="A260" t="str">
            <v>1.249</v>
          </cell>
          <cell r="B260" t="str">
            <v>pintura externa com textura acrílica aplicada a rolo</v>
          </cell>
          <cell r="C260" t="str">
            <v>m2</v>
          </cell>
          <cell r="D260">
            <v>104.77012000000001</v>
          </cell>
          <cell r="E260">
            <v>2.85</v>
          </cell>
          <cell r="F260">
            <v>2.33</v>
          </cell>
          <cell r="G260">
            <v>5.18</v>
          </cell>
          <cell r="H260">
            <v>542.70000000000005</v>
          </cell>
        </row>
        <row r="261">
          <cell r="A261" t="str">
            <v>1.250</v>
          </cell>
          <cell r="B261" t="str">
            <v>Serviços Complementares</v>
          </cell>
          <cell r="G261">
            <v>0</v>
          </cell>
          <cell r="H261">
            <v>0</v>
          </cell>
        </row>
        <row r="262">
          <cell r="A262" t="str">
            <v>1.251</v>
          </cell>
          <cell r="B262" t="str">
            <v>recolocação da bancada da cozinha</v>
          </cell>
          <cell r="C262" t="str">
            <v>ud</v>
          </cell>
          <cell r="D262">
            <v>1</v>
          </cell>
          <cell r="F262">
            <v>17.5</v>
          </cell>
          <cell r="G262">
            <v>17.5</v>
          </cell>
          <cell r="H262">
            <v>17.5</v>
          </cell>
        </row>
        <row r="263">
          <cell r="A263" t="str">
            <v>1.252</v>
          </cell>
          <cell r="B263" t="str">
            <v>Instalações Hidro-sanitárias</v>
          </cell>
          <cell r="G263">
            <v>0</v>
          </cell>
          <cell r="H263">
            <v>0</v>
          </cell>
        </row>
        <row r="264">
          <cell r="A264" t="str">
            <v>1.253</v>
          </cell>
          <cell r="B264" t="str">
            <v>prolongamento de um ponto de água e de esgoto</v>
          </cell>
          <cell r="C264" t="str">
            <v>ud</v>
          </cell>
          <cell r="D264">
            <v>1</v>
          </cell>
          <cell r="E264">
            <v>50</v>
          </cell>
          <cell r="F264">
            <v>75</v>
          </cell>
          <cell r="G264">
            <v>125</v>
          </cell>
          <cell r="H264">
            <v>125</v>
          </cell>
        </row>
        <row r="265">
          <cell r="A265" t="str">
            <v>1.254</v>
          </cell>
          <cell r="B265" t="str">
            <v>execução de caixa de gordura</v>
          </cell>
          <cell r="C265" t="str">
            <v>ud</v>
          </cell>
          <cell r="D265">
            <v>1</v>
          </cell>
          <cell r="E265">
            <v>40.700000000000003</v>
          </cell>
          <cell r="F265">
            <v>9.4499999999999993</v>
          </cell>
          <cell r="G265">
            <v>50.150000000000006</v>
          </cell>
          <cell r="H265">
            <v>50.15</v>
          </cell>
        </row>
        <row r="266">
          <cell r="A266" t="str">
            <v>1.255</v>
          </cell>
          <cell r="B266" t="str">
            <v>revisão geral das instalações hidro sanitárias</v>
          </cell>
          <cell r="C266" t="str">
            <v>vb</v>
          </cell>
          <cell r="D266">
            <v>1</v>
          </cell>
          <cell r="E266">
            <v>100</v>
          </cell>
          <cell r="F266">
            <v>100</v>
          </cell>
          <cell r="G266">
            <v>200</v>
          </cell>
          <cell r="H266">
            <v>200</v>
          </cell>
        </row>
        <row r="267">
          <cell r="A267" t="str">
            <v>1.256</v>
          </cell>
          <cell r="B267" t="str">
            <v>Instalações Elétricas</v>
          </cell>
          <cell r="G267">
            <v>0</v>
          </cell>
          <cell r="H267">
            <v>0</v>
          </cell>
        </row>
        <row r="268">
          <cell r="A268" t="str">
            <v>1.257</v>
          </cell>
          <cell r="B268" t="str">
            <v>instalações de pontos de tomadas</v>
          </cell>
          <cell r="C268" t="str">
            <v>ud</v>
          </cell>
          <cell r="D268">
            <v>5</v>
          </cell>
          <cell r="E268">
            <v>32</v>
          </cell>
          <cell r="F268">
            <v>6.4</v>
          </cell>
          <cell r="G268">
            <v>38.4</v>
          </cell>
          <cell r="H268">
            <v>192</v>
          </cell>
        </row>
        <row r="269">
          <cell r="A269" t="str">
            <v>1.258</v>
          </cell>
          <cell r="B269" t="str">
            <v xml:space="preserve">instalação de pontos de iluminação </v>
          </cell>
          <cell r="C269" t="str">
            <v>ud</v>
          </cell>
          <cell r="D269">
            <v>3</v>
          </cell>
          <cell r="E269">
            <v>90</v>
          </cell>
          <cell r="F269">
            <v>18</v>
          </cell>
          <cell r="G269">
            <v>108</v>
          </cell>
          <cell r="H269">
            <v>324</v>
          </cell>
        </row>
        <row r="270">
          <cell r="A270" t="str">
            <v>1.259</v>
          </cell>
          <cell r="B270" t="str">
            <v>instalação de interruptores</v>
          </cell>
          <cell r="C270" t="str">
            <v>ud</v>
          </cell>
          <cell r="D270">
            <v>3</v>
          </cell>
          <cell r="E270">
            <v>32</v>
          </cell>
          <cell r="F270">
            <v>6.4</v>
          </cell>
          <cell r="G270">
            <v>38.4</v>
          </cell>
          <cell r="H270">
            <v>115.2</v>
          </cell>
        </row>
        <row r="271">
          <cell r="A271" t="str">
            <v>1.260</v>
          </cell>
          <cell r="B271" t="str">
            <v>TOTAL DO GRUPO</v>
          </cell>
          <cell r="G271">
            <v>0</v>
          </cell>
          <cell r="H271">
            <v>0</v>
          </cell>
        </row>
        <row r="272">
          <cell r="A272" t="str">
            <v>1.261</v>
          </cell>
          <cell r="G272">
            <v>0</v>
          </cell>
          <cell r="H272">
            <v>0</v>
          </cell>
        </row>
        <row r="273">
          <cell r="A273" t="str">
            <v>1.262</v>
          </cell>
          <cell r="B273" t="str">
            <v>ÁREA DE CHURRASQUEIRA</v>
          </cell>
          <cell r="G273">
            <v>0</v>
          </cell>
          <cell r="H273">
            <v>0</v>
          </cell>
        </row>
        <row r="274">
          <cell r="A274" t="str">
            <v>1.263</v>
          </cell>
          <cell r="B274" t="str">
            <v>Serviços Preliminares</v>
          </cell>
          <cell r="G274">
            <v>0</v>
          </cell>
          <cell r="H274">
            <v>0</v>
          </cell>
        </row>
        <row r="275">
          <cell r="A275" t="str">
            <v>1.264</v>
          </cell>
          <cell r="B275" t="str">
            <v>retirada de reboco danificado</v>
          </cell>
          <cell r="C275" t="str">
            <v>m2</v>
          </cell>
          <cell r="D275">
            <v>20</v>
          </cell>
          <cell r="F275">
            <v>2.78</v>
          </cell>
          <cell r="G275">
            <v>2.78</v>
          </cell>
          <cell r="H275">
            <v>55.6</v>
          </cell>
        </row>
        <row r="276">
          <cell r="A276" t="str">
            <v>1.265</v>
          </cell>
          <cell r="B276" t="str">
            <v xml:space="preserve">demolição de alvenaria das floreiras </v>
          </cell>
          <cell r="C276" t="str">
            <v>m2</v>
          </cell>
          <cell r="D276">
            <v>1.8</v>
          </cell>
          <cell r="F276">
            <v>1.9</v>
          </cell>
          <cell r="G276">
            <v>1.9</v>
          </cell>
          <cell r="H276">
            <v>3.42</v>
          </cell>
        </row>
        <row r="277">
          <cell r="A277" t="str">
            <v>1.266</v>
          </cell>
          <cell r="B277" t="str">
            <v>retirada do vigamento de madeira do pergolado</v>
          </cell>
          <cell r="C277" t="str">
            <v>vb</v>
          </cell>
          <cell r="D277">
            <v>1</v>
          </cell>
          <cell r="F277">
            <v>120</v>
          </cell>
          <cell r="G277">
            <v>120</v>
          </cell>
          <cell r="H277">
            <v>120</v>
          </cell>
        </row>
        <row r="278">
          <cell r="A278" t="str">
            <v>1.267</v>
          </cell>
          <cell r="B278" t="str">
            <v>Estrutura</v>
          </cell>
          <cell r="G278">
            <v>0</v>
          </cell>
          <cell r="H278">
            <v>0</v>
          </cell>
        </row>
        <row r="279">
          <cell r="A279" t="str">
            <v>1.268</v>
          </cell>
          <cell r="B279" t="str">
            <v>remanejamento de pilares do pergolado com recuperação dos mesmos</v>
          </cell>
          <cell r="C279" t="str">
            <v>ud</v>
          </cell>
          <cell r="D279">
            <v>8</v>
          </cell>
          <cell r="E279">
            <v>5</v>
          </cell>
          <cell r="F279">
            <v>15</v>
          </cell>
          <cell r="G279">
            <v>20</v>
          </cell>
          <cell r="H279">
            <v>160</v>
          </cell>
        </row>
        <row r="280">
          <cell r="A280" t="str">
            <v>1.269</v>
          </cell>
          <cell r="B280" t="str">
            <v>pilares de madeira semelhante aos existentes fixados na laje de piso através de peças metálicas</v>
          </cell>
          <cell r="C280" t="str">
            <v>ud</v>
          </cell>
          <cell r="D280">
            <v>2</v>
          </cell>
          <cell r="E280">
            <v>112</v>
          </cell>
          <cell r="F280">
            <v>15</v>
          </cell>
          <cell r="G280">
            <v>127</v>
          </cell>
          <cell r="H280">
            <v>254</v>
          </cell>
        </row>
        <row r="281">
          <cell r="A281" t="str">
            <v>1.270</v>
          </cell>
          <cell r="B281" t="str">
            <v>vigas de madeira para suporte da cobertura em policarbonato</v>
          </cell>
          <cell r="C281" t="str">
            <v>ml</v>
          </cell>
          <cell r="D281">
            <v>19</v>
          </cell>
          <cell r="E281">
            <v>56</v>
          </cell>
          <cell r="F281">
            <v>7.5</v>
          </cell>
          <cell r="G281">
            <v>63.5</v>
          </cell>
          <cell r="H281">
            <v>1206.5</v>
          </cell>
        </row>
        <row r="282">
          <cell r="A282" t="str">
            <v>1.271</v>
          </cell>
          <cell r="B282" t="str">
            <v>Impermeabilização</v>
          </cell>
          <cell r="G282">
            <v>0</v>
          </cell>
          <cell r="H282">
            <v>0</v>
          </cell>
        </row>
        <row r="283">
          <cell r="A283" t="str">
            <v>1.272</v>
          </cell>
          <cell r="B283" t="str">
            <v>impermeabilização parede na divisa</v>
          </cell>
          <cell r="C283" t="str">
            <v>m2</v>
          </cell>
          <cell r="D283">
            <v>32</v>
          </cell>
          <cell r="E283">
            <v>3.7</v>
          </cell>
          <cell r="F283">
            <v>14.74</v>
          </cell>
          <cell r="G283">
            <v>18.440000000000001</v>
          </cell>
          <cell r="H283">
            <v>590.08000000000004</v>
          </cell>
        </row>
        <row r="284">
          <cell r="A284" t="str">
            <v>1.273</v>
          </cell>
          <cell r="B284" t="str">
            <v>Alvenaria</v>
          </cell>
          <cell r="G284">
            <v>0</v>
          </cell>
          <cell r="H284">
            <v>0</v>
          </cell>
        </row>
        <row r="285">
          <cell r="A285" t="str">
            <v>1.274</v>
          </cell>
          <cell r="B285" t="str">
            <v>alvenaria de tijolo 8 furos 1/2 vez para balcão e floreiras</v>
          </cell>
          <cell r="C285" t="str">
            <v>m2</v>
          </cell>
          <cell r="D285">
            <v>2</v>
          </cell>
          <cell r="E285">
            <v>5.2</v>
          </cell>
          <cell r="F285">
            <v>9.1999999999999993</v>
          </cell>
          <cell r="G285">
            <v>14.399999999999999</v>
          </cell>
          <cell r="H285">
            <v>28.8</v>
          </cell>
        </row>
        <row r="286">
          <cell r="A286" t="str">
            <v>1.275</v>
          </cell>
          <cell r="B286" t="str">
            <v>Cobertura</v>
          </cell>
          <cell r="G286">
            <v>0</v>
          </cell>
          <cell r="H286">
            <v>0</v>
          </cell>
        </row>
        <row r="287">
          <cell r="A287" t="str">
            <v>1.276</v>
          </cell>
          <cell r="B287" t="str">
            <v>estrutura de madeira para telhas plan</v>
          </cell>
          <cell r="C287" t="str">
            <v>m2</v>
          </cell>
          <cell r="D287">
            <v>54.88</v>
          </cell>
          <cell r="E287">
            <v>12.84</v>
          </cell>
          <cell r="F287">
            <v>13.81</v>
          </cell>
          <cell r="G287">
            <v>26.65</v>
          </cell>
          <cell r="H287">
            <v>1462.55</v>
          </cell>
        </row>
        <row r="288">
          <cell r="A288" t="str">
            <v>1.277</v>
          </cell>
          <cell r="B288" t="str">
            <v>cobertura com telha cerâmica do tipo plan ( semelhante a existente)</v>
          </cell>
          <cell r="C288" t="str">
            <v>m2</v>
          </cell>
          <cell r="D288">
            <v>54.88</v>
          </cell>
          <cell r="E288">
            <v>6.75</v>
          </cell>
          <cell r="F288">
            <v>9.48</v>
          </cell>
          <cell r="G288">
            <v>16.23</v>
          </cell>
          <cell r="H288">
            <v>890.7</v>
          </cell>
        </row>
        <row r="289">
          <cell r="A289" t="str">
            <v>1.278</v>
          </cell>
          <cell r="B289" t="str">
            <v>rufo metálico</v>
          </cell>
          <cell r="C289" t="str">
            <v>ml</v>
          </cell>
          <cell r="D289">
            <v>7</v>
          </cell>
          <cell r="E289">
            <v>13.18</v>
          </cell>
          <cell r="G289">
            <v>13.18</v>
          </cell>
          <cell r="H289">
            <v>92.26</v>
          </cell>
        </row>
        <row r="290">
          <cell r="A290" t="str">
            <v>1.279</v>
          </cell>
          <cell r="B290" t="str">
            <v>calha em pvc</v>
          </cell>
          <cell r="C290" t="str">
            <v>ml</v>
          </cell>
          <cell r="D290">
            <v>5</v>
          </cell>
          <cell r="E290">
            <v>10</v>
          </cell>
          <cell r="F290">
            <v>5</v>
          </cell>
          <cell r="G290">
            <v>15</v>
          </cell>
          <cell r="H290">
            <v>75</v>
          </cell>
        </row>
        <row r="291">
          <cell r="A291" t="str">
            <v>1.280</v>
          </cell>
          <cell r="B291" t="str">
            <v>descida para águas pluviais inclusive conexões</v>
          </cell>
          <cell r="C291" t="str">
            <v>ml</v>
          </cell>
          <cell r="D291">
            <v>3</v>
          </cell>
          <cell r="E291">
            <v>6.04</v>
          </cell>
          <cell r="F291">
            <v>5.67</v>
          </cell>
          <cell r="G291">
            <v>11.71</v>
          </cell>
          <cell r="H291">
            <v>35.130000000000003</v>
          </cell>
        </row>
        <row r="292">
          <cell r="A292" t="str">
            <v>1.281</v>
          </cell>
          <cell r="B292" t="str">
            <v xml:space="preserve">cobertura com telha de policarbonato </v>
          </cell>
          <cell r="C292" t="str">
            <v>m2</v>
          </cell>
          <cell r="D292">
            <v>33.9</v>
          </cell>
          <cell r="E292">
            <v>46.92</v>
          </cell>
          <cell r="F292">
            <v>15</v>
          </cell>
          <cell r="G292">
            <v>61.92</v>
          </cell>
          <cell r="H292">
            <v>2099.08</v>
          </cell>
        </row>
        <row r="293">
          <cell r="A293" t="str">
            <v>1.282</v>
          </cell>
          <cell r="B293" t="str">
            <v>fechamento de oitão em madeira de lei -empenas com encaixe tipo macho-fêmea</v>
          </cell>
          <cell r="C293" t="str">
            <v>m2</v>
          </cell>
          <cell r="D293">
            <v>5.3</v>
          </cell>
          <cell r="E293">
            <v>15.32</v>
          </cell>
          <cell r="F293">
            <v>11.95</v>
          </cell>
          <cell r="G293">
            <v>27.27</v>
          </cell>
          <cell r="H293">
            <v>144.53</v>
          </cell>
        </row>
        <row r="294">
          <cell r="A294" t="str">
            <v>1.283</v>
          </cell>
          <cell r="B294" t="str">
            <v>Revestimento</v>
          </cell>
          <cell r="G294">
            <v>0</v>
          </cell>
          <cell r="H294">
            <v>0</v>
          </cell>
        </row>
        <row r="295">
          <cell r="A295" t="str">
            <v>1.284</v>
          </cell>
          <cell r="B295" t="str">
            <v>chapisco de cimento e areia 1:3</v>
          </cell>
          <cell r="C295" t="str">
            <v>m2</v>
          </cell>
          <cell r="D295">
            <v>27.2</v>
          </cell>
          <cell r="E295">
            <v>1.01</v>
          </cell>
          <cell r="F295">
            <v>1.99</v>
          </cell>
          <cell r="G295">
            <v>3</v>
          </cell>
          <cell r="H295">
            <v>81.599999999999994</v>
          </cell>
        </row>
        <row r="296">
          <cell r="A296" t="str">
            <v>1.285</v>
          </cell>
          <cell r="B296" t="str">
            <v>reboco paulista</v>
          </cell>
          <cell r="C296" t="str">
            <v>m2</v>
          </cell>
          <cell r="D296">
            <v>27.2</v>
          </cell>
          <cell r="E296">
            <v>3.36</v>
          </cell>
          <cell r="F296">
            <v>7.05</v>
          </cell>
          <cell r="G296">
            <v>10.41</v>
          </cell>
          <cell r="H296">
            <v>283.14999999999998</v>
          </cell>
        </row>
        <row r="297">
          <cell r="A297" t="str">
            <v>1.286</v>
          </cell>
          <cell r="B297" t="str">
            <v>revestimento cerâmico nas bancadas,balcão</v>
          </cell>
          <cell r="C297" t="str">
            <v>m2</v>
          </cell>
          <cell r="D297">
            <v>11.469999999999999</v>
          </cell>
          <cell r="E297">
            <v>16.53</v>
          </cell>
          <cell r="F297">
            <v>10.01</v>
          </cell>
          <cell r="G297">
            <v>26.54</v>
          </cell>
          <cell r="H297">
            <v>304.41000000000003</v>
          </cell>
        </row>
        <row r="298">
          <cell r="A298" t="str">
            <v>1.287</v>
          </cell>
          <cell r="B298" t="str">
            <v>Pisos</v>
          </cell>
          <cell r="G298">
            <v>0</v>
          </cell>
          <cell r="H298">
            <v>0</v>
          </cell>
        </row>
        <row r="299">
          <cell r="A299" t="str">
            <v>1.288</v>
          </cell>
          <cell r="B299" t="str">
            <v>lastro de contra piso esp. =5 cm</v>
          </cell>
          <cell r="C299" t="str">
            <v>m2</v>
          </cell>
          <cell r="D299">
            <v>73.13</v>
          </cell>
          <cell r="E299">
            <v>7.46</v>
          </cell>
          <cell r="F299">
            <v>8.91</v>
          </cell>
          <cell r="G299">
            <v>16.37</v>
          </cell>
          <cell r="H299">
            <v>1197.1300000000001</v>
          </cell>
        </row>
        <row r="300">
          <cell r="A300" t="str">
            <v>1.289</v>
          </cell>
          <cell r="B300" t="str">
            <v>regularização de base com argamassa no traço 1:3</v>
          </cell>
          <cell r="C300" t="str">
            <v>m2</v>
          </cell>
          <cell r="D300">
            <v>73.13</v>
          </cell>
          <cell r="E300">
            <v>6.16</v>
          </cell>
          <cell r="F300">
            <v>3.34</v>
          </cell>
          <cell r="G300">
            <v>9.5</v>
          </cell>
          <cell r="H300">
            <v>694.73</v>
          </cell>
        </row>
        <row r="301">
          <cell r="A301" t="str">
            <v>1.290</v>
          </cell>
          <cell r="B301" t="str">
            <v>piso cerâmico</v>
          </cell>
          <cell r="C301" t="str">
            <v>m2</v>
          </cell>
          <cell r="D301">
            <v>73.13</v>
          </cell>
          <cell r="E301">
            <v>31.91</v>
          </cell>
          <cell r="F301">
            <v>10.01</v>
          </cell>
          <cell r="G301">
            <v>41.92</v>
          </cell>
          <cell r="H301">
            <v>3065.6</v>
          </cell>
        </row>
        <row r="302">
          <cell r="A302" t="str">
            <v>1.291</v>
          </cell>
          <cell r="B302" t="str">
            <v>Pintura</v>
          </cell>
          <cell r="G302">
            <v>0</v>
          </cell>
          <cell r="H302">
            <v>0</v>
          </cell>
        </row>
        <row r="303">
          <cell r="A303" t="str">
            <v>1.292</v>
          </cell>
          <cell r="B303" t="str">
            <v>pintura  com textura acrílica aplicada a rolo</v>
          </cell>
          <cell r="C303" t="str">
            <v>m2</v>
          </cell>
          <cell r="D303">
            <v>68.709999999999994</v>
          </cell>
          <cell r="E303">
            <v>2.85</v>
          </cell>
          <cell r="F303">
            <v>2.33</v>
          </cell>
          <cell r="G303">
            <v>5.18</v>
          </cell>
          <cell r="H303">
            <v>355.91</v>
          </cell>
        </row>
        <row r="304">
          <cell r="A304" t="str">
            <v>1.293</v>
          </cell>
          <cell r="B304" t="str">
            <v>Instalações Elétricas</v>
          </cell>
          <cell r="G304">
            <v>0</v>
          </cell>
          <cell r="H304">
            <v>0</v>
          </cell>
        </row>
        <row r="305">
          <cell r="A305" t="str">
            <v>1.294</v>
          </cell>
          <cell r="B305" t="str">
            <v>instalações de pontos de tomadas</v>
          </cell>
          <cell r="C305" t="str">
            <v>ud</v>
          </cell>
          <cell r="D305">
            <v>5</v>
          </cell>
          <cell r="E305">
            <v>32</v>
          </cell>
          <cell r="F305">
            <v>6.4</v>
          </cell>
          <cell r="G305">
            <v>38.4</v>
          </cell>
          <cell r="H305">
            <v>192</v>
          </cell>
        </row>
        <row r="306">
          <cell r="A306" t="str">
            <v>1.295</v>
          </cell>
          <cell r="B306" t="str">
            <v xml:space="preserve">instalação de pontos de iluminação </v>
          </cell>
          <cell r="C306" t="str">
            <v>ud</v>
          </cell>
          <cell r="D306">
            <v>6</v>
          </cell>
          <cell r="E306">
            <v>90</v>
          </cell>
          <cell r="F306">
            <v>18</v>
          </cell>
          <cell r="G306">
            <v>108</v>
          </cell>
          <cell r="H306">
            <v>648</v>
          </cell>
        </row>
        <row r="307">
          <cell r="A307" t="str">
            <v>1.296</v>
          </cell>
          <cell r="B307" t="str">
            <v>instalação de interruptores</v>
          </cell>
          <cell r="C307" t="str">
            <v>ud</v>
          </cell>
          <cell r="D307">
            <v>2</v>
          </cell>
          <cell r="E307">
            <v>32</v>
          </cell>
          <cell r="F307">
            <v>6.4</v>
          </cell>
          <cell r="G307">
            <v>38.4</v>
          </cell>
          <cell r="H307">
            <v>76.8</v>
          </cell>
        </row>
        <row r="308">
          <cell r="A308" t="str">
            <v>1.297</v>
          </cell>
          <cell r="B308" t="str">
            <v>Instalações Hidro-sanitárias</v>
          </cell>
          <cell r="G308">
            <v>0</v>
          </cell>
          <cell r="H308">
            <v>0</v>
          </cell>
        </row>
        <row r="309">
          <cell r="A309" t="str">
            <v>1.298</v>
          </cell>
          <cell r="B309" t="str">
            <v>prolongamento de um ponto de água e de esgoto</v>
          </cell>
          <cell r="C309" t="str">
            <v>ud</v>
          </cell>
          <cell r="D309">
            <v>1</v>
          </cell>
          <cell r="E309">
            <v>50</v>
          </cell>
          <cell r="F309">
            <v>75</v>
          </cell>
          <cell r="G309">
            <v>125</v>
          </cell>
          <cell r="H309">
            <v>125</v>
          </cell>
        </row>
        <row r="310">
          <cell r="A310" t="str">
            <v>1.299</v>
          </cell>
          <cell r="B310" t="str">
            <v>execução de caixa de gordura</v>
          </cell>
          <cell r="C310" t="str">
            <v>ud</v>
          </cell>
          <cell r="D310">
            <v>1</v>
          </cell>
          <cell r="E310">
            <v>40.700000000000003</v>
          </cell>
          <cell r="F310">
            <v>9.4499999999999993</v>
          </cell>
          <cell r="G310">
            <v>50.150000000000006</v>
          </cell>
          <cell r="H310">
            <v>50.15</v>
          </cell>
        </row>
        <row r="311">
          <cell r="A311" t="str">
            <v>1.300</v>
          </cell>
          <cell r="B311" t="str">
            <v>Serviços complementeres</v>
          </cell>
          <cell r="G311">
            <v>0</v>
          </cell>
          <cell r="H311">
            <v>0</v>
          </cell>
        </row>
        <row r="312">
          <cell r="A312" t="str">
            <v>1.301</v>
          </cell>
          <cell r="B312" t="str">
            <v>bancada seca em granito polido largura e 60cm</v>
          </cell>
          <cell r="C312" t="str">
            <v>ml</v>
          </cell>
          <cell r="D312">
            <v>2.1</v>
          </cell>
          <cell r="E312">
            <v>125</v>
          </cell>
          <cell r="F312">
            <v>24.1</v>
          </cell>
          <cell r="G312">
            <v>149.1</v>
          </cell>
          <cell r="H312">
            <v>313.11</v>
          </cell>
        </row>
        <row r="313">
          <cell r="A313" t="str">
            <v>1.302</v>
          </cell>
          <cell r="B313" t="str">
            <v>bancada em granito polido com uma cuba inox -largura de 60cm</v>
          </cell>
          <cell r="C313" t="str">
            <v>ml</v>
          </cell>
          <cell r="D313">
            <v>2.1</v>
          </cell>
          <cell r="E313">
            <v>172.9</v>
          </cell>
          <cell r="F313">
            <v>24.1</v>
          </cell>
          <cell r="G313">
            <v>197</v>
          </cell>
          <cell r="H313">
            <v>413.7</v>
          </cell>
        </row>
        <row r="314">
          <cell r="A314" t="str">
            <v>1.303</v>
          </cell>
          <cell r="B314" t="str">
            <v>metais para cuba (válvula ,sifão e torneira)</v>
          </cell>
          <cell r="C314" t="str">
            <v>vb</v>
          </cell>
          <cell r="D314">
            <v>1</v>
          </cell>
          <cell r="E314">
            <v>145.49</v>
          </cell>
          <cell r="F314">
            <v>21.67</v>
          </cell>
          <cell r="G314">
            <v>167.16000000000003</v>
          </cell>
          <cell r="H314">
            <v>167.16</v>
          </cell>
        </row>
        <row r="315">
          <cell r="A315" t="str">
            <v>1.304</v>
          </cell>
          <cell r="B315" t="str">
            <v>tampo em granito sobre mureta de alvenaria - largura de 40cm</v>
          </cell>
          <cell r="C315" t="str">
            <v>ml</v>
          </cell>
          <cell r="D315">
            <v>2.5</v>
          </cell>
          <cell r="E315">
            <v>120</v>
          </cell>
          <cell r="F315">
            <v>22.1</v>
          </cell>
          <cell r="G315">
            <v>142.1</v>
          </cell>
          <cell r="H315">
            <v>355.25</v>
          </cell>
        </row>
        <row r="316">
          <cell r="A316" t="str">
            <v>1.305</v>
          </cell>
          <cell r="B316" t="str">
            <v>TOTAL DO GRUPO</v>
          </cell>
          <cell r="G316">
            <v>0</v>
          </cell>
          <cell r="H316">
            <v>0</v>
          </cell>
        </row>
        <row r="317">
          <cell r="A317" t="str">
            <v>1.306</v>
          </cell>
          <cell r="G317">
            <v>0</v>
          </cell>
          <cell r="H317">
            <v>0</v>
          </cell>
        </row>
        <row r="318">
          <cell r="A318" t="str">
            <v>1.307</v>
          </cell>
          <cell r="B318" t="str">
            <v>ÁREA DE SAUNA</v>
          </cell>
          <cell r="G318">
            <v>0</v>
          </cell>
          <cell r="H318">
            <v>0</v>
          </cell>
        </row>
        <row r="319">
          <cell r="A319" t="str">
            <v>1.308</v>
          </cell>
          <cell r="B319" t="str">
            <v>Serviços Preliminares</v>
          </cell>
          <cell r="G319">
            <v>0</v>
          </cell>
          <cell r="H319">
            <v>0</v>
          </cell>
        </row>
        <row r="320">
          <cell r="A320" t="str">
            <v>1.309</v>
          </cell>
          <cell r="B320" t="str">
            <v>retirada de reboco danificado</v>
          </cell>
          <cell r="C320" t="str">
            <v>m2</v>
          </cell>
          <cell r="D320">
            <v>15</v>
          </cell>
          <cell r="F320">
            <v>2.78</v>
          </cell>
          <cell r="G320">
            <v>2.78</v>
          </cell>
          <cell r="H320">
            <v>41.7</v>
          </cell>
        </row>
        <row r="321">
          <cell r="A321" t="str">
            <v>1.310</v>
          </cell>
          <cell r="B321" t="str">
            <v>Demolição de churrasqueira existente</v>
          </cell>
          <cell r="C321" t="str">
            <v>ud</v>
          </cell>
          <cell r="D321">
            <v>1</v>
          </cell>
          <cell r="F321">
            <v>75</v>
          </cell>
          <cell r="G321">
            <v>75</v>
          </cell>
          <cell r="H321">
            <v>75</v>
          </cell>
        </row>
        <row r="322">
          <cell r="A322" t="str">
            <v>1.311</v>
          </cell>
          <cell r="B322" t="str">
            <v>Retirada de folhas de portas de madeira</v>
          </cell>
          <cell r="C322" t="str">
            <v>ud</v>
          </cell>
          <cell r="D322">
            <v>3</v>
          </cell>
          <cell r="F322">
            <v>2.2000000000000002</v>
          </cell>
          <cell r="G322">
            <v>2.2000000000000002</v>
          </cell>
          <cell r="H322">
            <v>6.6</v>
          </cell>
        </row>
        <row r="323">
          <cell r="A323" t="str">
            <v>1.312</v>
          </cell>
          <cell r="B323" t="str">
            <v>retirada das bancadas de granito com possibilidade de reaproveitamento</v>
          </cell>
          <cell r="C323" t="str">
            <v>ud</v>
          </cell>
          <cell r="D323">
            <v>3</v>
          </cell>
          <cell r="F323">
            <v>15</v>
          </cell>
          <cell r="G323">
            <v>15</v>
          </cell>
          <cell r="H323">
            <v>45</v>
          </cell>
        </row>
        <row r="324">
          <cell r="A324" t="str">
            <v>1.313</v>
          </cell>
          <cell r="B324" t="str">
            <v>Retirada de forro de madeira</v>
          </cell>
          <cell r="C324" t="str">
            <v>m²</v>
          </cell>
          <cell r="D324">
            <v>36</v>
          </cell>
          <cell r="F324">
            <v>8.73</v>
          </cell>
          <cell r="G324">
            <v>8.73</v>
          </cell>
          <cell r="H324">
            <v>314.27999999999997</v>
          </cell>
        </row>
        <row r="325">
          <cell r="A325" t="str">
            <v>1.314</v>
          </cell>
          <cell r="B325" t="str">
            <v>Retirada parcial da cobertura (telhas e madeiramento)</v>
          </cell>
          <cell r="C325" t="str">
            <v>m²</v>
          </cell>
          <cell r="D325">
            <v>25</v>
          </cell>
          <cell r="F325">
            <v>5.69</v>
          </cell>
          <cell r="G325">
            <v>5.69</v>
          </cell>
          <cell r="H325">
            <v>142.25</v>
          </cell>
        </row>
        <row r="326">
          <cell r="A326" t="str">
            <v>1.315</v>
          </cell>
          <cell r="B326" t="str">
            <v>Retirada de piso existente</v>
          </cell>
          <cell r="C326" t="str">
            <v>m²</v>
          </cell>
          <cell r="D326">
            <v>22</v>
          </cell>
          <cell r="F326">
            <v>5.91</v>
          </cell>
          <cell r="G326">
            <v>5.91</v>
          </cell>
          <cell r="H326">
            <v>130.02000000000001</v>
          </cell>
        </row>
        <row r="327">
          <cell r="A327" t="str">
            <v>1.316</v>
          </cell>
          <cell r="G327">
            <v>0</v>
          </cell>
          <cell r="H327">
            <v>0</v>
          </cell>
        </row>
        <row r="328">
          <cell r="A328" t="str">
            <v>1.317</v>
          </cell>
          <cell r="B328" t="str">
            <v>Estrutura</v>
          </cell>
          <cell r="G328">
            <v>0</v>
          </cell>
          <cell r="H328">
            <v>0</v>
          </cell>
        </row>
        <row r="329">
          <cell r="A329" t="str">
            <v>1.318</v>
          </cell>
          <cell r="B329" t="str">
            <v>concreto estrutural - fck = 180 kg/cm2</v>
          </cell>
          <cell r="C329" t="str">
            <v>m3</v>
          </cell>
          <cell r="D329">
            <v>0.5</v>
          </cell>
          <cell r="E329">
            <v>178.3</v>
          </cell>
          <cell r="F329">
            <v>78.150000000000006</v>
          </cell>
          <cell r="G329">
            <v>256.45000000000005</v>
          </cell>
          <cell r="H329">
            <v>128.22</v>
          </cell>
        </row>
        <row r="330">
          <cell r="A330" t="str">
            <v>1.319</v>
          </cell>
          <cell r="B330" t="str">
            <v>forma comum para estrutura-utilizacao 3 vezes</v>
          </cell>
          <cell r="C330" t="str">
            <v>m2</v>
          </cell>
          <cell r="D330">
            <v>11.8</v>
          </cell>
          <cell r="E330">
            <v>14.92</v>
          </cell>
          <cell r="F330">
            <v>13.81</v>
          </cell>
          <cell r="G330">
            <v>28.73</v>
          </cell>
          <cell r="H330">
            <v>339.01</v>
          </cell>
        </row>
        <row r="331">
          <cell r="A331" t="str">
            <v>1.320</v>
          </cell>
          <cell r="B331" t="str">
            <v>aço ca-50/60</v>
          </cell>
          <cell r="C331" t="str">
            <v>kg</v>
          </cell>
          <cell r="D331">
            <v>40</v>
          </cell>
          <cell r="E331">
            <v>2.7</v>
          </cell>
          <cell r="F331">
            <v>0.9</v>
          </cell>
          <cell r="G331">
            <v>3.6</v>
          </cell>
          <cell r="H331">
            <v>144</v>
          </cell>
        </row>
        <row r="332">
          <cell r="A332" t="str">
            <v>1.321</v>
          </cell>
          <cell r="B332" t="str">
            <v>Laje pré-moldada para forro</v>
          </cell>
          <cell r="C332" t="str">
            <v>m²</v>
          </cell>
          <cell r="D332">
            <v>22.23</v>
          </cell>
          <cell r="E332">
            <v>24.52</v>
          </cell>
          <cell r="F332">
            <v>5.42</v>
          </cell>
          <cell r="G332">
            <v>29.939999999999998</v>
          </cell>
          <cell r="H332">
            <v>665.56</v>
          </cell>
        </row>
        <row r="333">
          <cell r="A333" t="str">
            <v>1.322</v>
          </cell>
          <cell r="B333" t="str">
            <v>Impermeabilização</v>
          </cell>
          <cell r="G333">
            <v>0</v>
          </cell>
          <cell r="H333">
            <v>0</v>
          </cell>
        </row>
        <row r="334">
          <cell r="A334" t="str">
            <v>1.323</v>
          </cell>
          <cell r="B334" t="str">
            <v>impermeabilização parede na divisa</v>
          </cell>
          <cell r="C334" t="str">
            <v>m2</v>
          </cell>
          <cell r="D334">
            <v>12</v>
          </cell>
          <cell r="E334">
            <v>3.7</v>
          </cell>
          <cell r="F334">
            <v>14.74</v>
          </cell>
          <cell r="G334">
            <v>18.440000000000001</v>
          </cell>
          <cell r="H334">
            <v>221.28</v>
          </cell>
        </row>
        <row r="335">
          <cell r="A335" t="str">
            <v>1.324</v>
          </cell>
          <cell r="B335" t="str">
            <v>Alvenaria</v>
          </cell>
          <cell r="G335">
            <v>0</v>
          </cell>
          <cell r="H335">
            <v>0</v>
          </cell>
        </row>
        <row r="336">
          <cell r="A336" t="str">
            <v>1.325</v>
          </cell>
          <cell r="B336" t="str">
            <v>alvenaria de tijolo 8 furos 1/2 vez</v>
          </cell>
          <cell r="C336" t="str">
            <v>m2</v>
          </cell>
          <cell r="D336">
            <v>40</v>
          </cell>
          <cell r="E336">
            <v>5.2</v>
          </cell>
          <cell r="F336">
            <v>9.1999999999999993</v>
          </cell>
          <cell r="G336">
            <v>14.399999999999999</v>
          </cell>
          <cell r="H336">
            <v>576</v>
          </cell>
        </row>
        <row r="337">
          <cell r="A337" t="str">
            <v>1.326</v>
          </cell>
          <cell r="B337" t="str">
            <v>Cobertura</v>
          </cell>
          <cell r="G337">
            <v>0</v>
          </cell>
          <cell r="H337">
            <v>0</v>
          </cell>
        </row>
        <row r="338">
          <cell r="A338" t="str">
            <v>1.327</v>
          </cell>
          <cell r="B338" t="str">
            <v>Recolocação do madeiramento da cobertura com substituição das peças danificadas</v>
          </cell>
          <cell r="C338" t="str">
            <v>m2</v>
          </cell>
          <cell r="D338">
            <v>25</v>
          </cell>
          <cell r="E338">
            <v>2.4300000000000002</v>
          </cell>
          <cell r="F338">
            <v>11.04</v>
          </cell>
          <cell r="G338">
            <v>13.469999999999999</v>
          </cell>
          <cell r="H338">
            <v>336.75</v>
          </cell>
        </row>
        <row r="339">
          <cell r="A339" t="str">
            <v>1.328</v>
          </cell>
          <cell r="B339" t="str">
            <v>Recolocação da cobertura com telhas tipo "plan" com substituição das telhas danificadas</v>
          </cell>
          <cell r="C339" t="str">
            <v>m2</v>
          </cell>
          <cell r="D339">
            <v>25</v>
          </cell>
          <cell r="E339">
            <v>1.35</v>
          </cell>
          <cell r="F339">
            <v>9.48</v>
          </cell>
          <cell r="G339">
            <v>10.83</v>
          </cell>
          <cell r="H339">
            <v>270.75</v>
          </cell>
        </row>
        <row r="340">
          <cell r="A340" t="str">
            <v>1.329</v>
          </cell>
          <cell r="B340" t="str">
            <v>rufo metálico</v>
          </cell>
          <cell r="C340" t="str">
            <v>ml</v>
          </cell>
          <cell r="D340">
            <v>9.5</v>
          </cell>
          <cell r="E340">
            <v>13.18</v>
          </cell>
          <cell r="G340">
            <v>13.18</v>
          </cell>
          <cell r="H340">
            <v>125.21</v>
          </cell>
        </row>
        <row r="341">
          <cell r="A341" t="str">
            <v>1.330</v>
          </cell>
          <cell r="B341" t="str">
            <v>Esquadrias</v>
          </cell>
          <cell r="G341">
            <v>0</v>
          </cell>
          <cell r="H341">
            <v>0</v>
          </cell>
        </row>
        <row r="342">
          <cell r="A342" t="str">
            <v>1.331</v>
          </cell>
          <cell r="B342" t="str">
            <v>Janela de alumínio tipo maxim-ar com vidro</v>
          </cell>
          <cell r="C342" t="str">
            <v>m²</v>
          </cell>
          <cell r="D342">
            <v>3.5</v>
          </cell>
          <cell r="E342">
            <v>270.81</v>
          </cell>
          <cell r="F342">
            <v>17.12</v>
          </cell>
          <cell r="G342">
            <v>287.93</v>
          </cell>
          <cell r="H342">
            <v>1007.75</v>
          </cell>
        </row>
        <row r="343">
          <cell r="A343" t="str">
            <v>1.332</v>
          </cell>
          <cell r="B343" t="str">
            <v xml:space="preserve">porta de entrada em aluminio e vidro   (0,80X2,10)m    </v>
          </cell>
          <cell r="C343" t="str">
            <v>ud</v>
          </cell>
          <cell r="D343">
            <v>1</v>
          </cell>
          <cell r="E343">
            <v>315</v>
          </cell>
          <cell r="F343">
            <v>54.94</v>
          </cell>
          <cell r="G343">
            <v>369.94</v>
          </cell>
          <cell r="H343">
            <v>369.94</v>
          </cell>
        </row>
        <row r="344">
          <cell r="A344" t="str">
            <v>1.333</v>
          </cell>
          <cell r="B344" t="str">
            <v>Remanejamento da porta da sáuna antiga para a nova</v>
          </cell>
          <cell r="C344" t="str">
            <v>ud</v>
          </cell>
          <cell r="D344">
            <v>1</v>
          </cell>
          <cell r="F344">
            <v>54.94</v>
          </cell>
          <cell r="G344">
            <v>54.94</v>
          </cell>
          <cell r="H344">
            <v>54.94</v>
          </cell>
        </row>
        <row r="345">
          <cell r="A345" t="str">
            <v>1.334</v>
          </cell>
          <cell r="B345" t="str">
            <v>Colocação de folhas de porta - 0,60x2,10m (banheiros e deposito)</v>
          </cell>
          <cell r="C345" t="str">
            <v>ud</v>
          </cell>
          <cell r="D345">
            <v>3</v>
          </cell>
          <cell r="F345">
            <v>33.54</v>
          </cell>
          <cell r="G345">
            <v>33.54</v>
          </cell>
          <cell r="H345">
            <v>100.62</v>
          </cell>
        </row>
        <row r="346">
          <cell r="A346" t="str">
            <v>1.335</v>
          </cell>
          <cell r="B346" t="str">
            <v>Revestimento</v>
          </cell>
          <cell r="G346">
            <v>0</v>
          </cell>
          <cell r="H346">
            <v>0</v>
          </cell>
        </row>
        <row r="347">
          <cell r="A347" t="str">
            <v>1.336</v>
          </cell>
          <cell r="B347" t="str">
            <v>chapisco de cimento e areia 1:3</v>
          </cell>
          <cell r="C347" t="str">
            <v>m2</v>
          </cell>
          <cell r="D347">
            <v>115</v>
          </cell>
          <cell r="E347">
            <v>1.01</v>
          </cell>
          <cell r="F347">
            <v>1.99</v>
          </cell>
          <cell r="G347">
            <v>3</v>
          </cell>
          <cell r="H347">
            <v>345</v>
          </cell>
        </row>
        <row r="348">
          <cell r="A348" t="str">
            <v>1.337</v>
          </cell>
          <cell r="B348" t="str">
            <v>reboco paulista</v>
          </cell>
          <cell r="C348" t="str">
            <v>m2</v>
          </cell>
          <cell r="D348">
            <v>115</v>
          </cell>
          <cell r="E348">
            <v>3.36</v>
          </cell>
          <cell r="F348">
            <v>7.05</v>
          </cell>
          <cell r="G348">
            <v>10.41</v>
          </cell>
          <cell r="H348">
            <v>1197.1500000000001</v>
          </cell>
        </row>
        <row r="349">
          <cell r="A349" t="str">
            <v>1.338</v>
          </cell>
          <cell r="B349" t="str">
            <v>revestimento com cerâmica  20x20cm</v>
          </cell>
          <cell r="C349" t="str">
            <v>m²</v>
          </cell>
          <cell r="D349">
            <v>45</v>
          </cell>
          <cell r="E349">
            <v>13.77</v>
          </cell>
          <cell r="F349">
            <v>4.5999999999999996</v>
          </cell>
          <cell r="G349">
            <v>18.369999999999997</v>
          </cell>
          <cell r="H349">
            <v>826.65</v>
          </cell>
        </row>
        <row r="350">
          <cell r="A350" t="str">
            <v>1.339</v>
          </cell>
          <cell r="B350" t="str">
            <v>Pisos</v>
          </cell>
          <cell r="G350">
            <v>0</v>
          </cell>
          <cell r="H350">
            <v>0</v>
          </cell>
        </row>
        <row r="351">
          <cell r="A351" t="str">
            <v>1.340</v>
          </cell>
          <cell r="B351" t="str">
            <v>Degraus (escadas)</v>
          </cell>
          <cell r="C351" t="str">
            <v>ud</v>
          </cell>
          <cell r="D351">
            <v>1</v>
          </cell>
          <cell r="E351">
            <v>497.25</v>
          </cell>
          <cell r="F351">
            <v>739.58</v>
          </cell>
          <cell r="G351">
            <v>1236.83</v>
          </cell>
          <cell r="H351">
            <v>1236.83</v>
          </cell>
        </row>
        <row r="352">
          <cell r="A352" t="str">
            <v>1.341</v>
          </cell>
          <cell r="B352" t="str">
            <v>regularização de base com argamassa no traço 1:3</v>
          </cell>
          <cell r="C352" t="str">
            <v>m2</v>
          </cell>
          <cell r="D352">
            <v>15</v>
          </cell>
          <cell r="E352">
            <v>6.16</v>
          </cell>
          <cell r="F352">
            <v>3.34</v>
          </cell>
          <cell r="G352">
            <v>9.5</v>
          </cell>
          <cell r="H352">
            <v>142.5</v>
          </cell>
        </row>
        <row r="353">
          <cell r="A353" t="str">
            <v>1.342</v>
          </cell>
          <cell r="B353" t="str">
            <v>piso cerâmico anti derrapante</v>
          </cell>
          <cell r="C353" t="str">
            <v>m2</v>
          </cell>
          <cell r="D353">
            <v>15</v>
          </cell>
          <cell r="E353">
            <v>31.91</v>
          </cell>
          <cell r="F353">
            <v>10.01</v>
          </cell>
          <cell r="G353">
            <v>41.92</v>
          </cell>
          <cell r="H353">
            <v>628.79999999999995</v>
          </cell>
        </row>
        <row r="354">
          <cell r="A354" t="str">
            <v>1.343</v>
          </cell>
          <cell r="B354" t="str">
            <v>Rodapé de piso cerâmico</v>
          </cell>
          <cell r="C354" t="str">
            <v>ml</v>
          </cell>
          <cell r="D354">
            <v>12</v>
          </cell>
          <cell r="E354">
            <v>1.25</v>
          </cell>
          <cell r="F354">
            <v>0.79</v>
          </cell>
          <cell r="G354">
            <v>2.04</v>
          </cell>
          <cell r="H354">
            <v>24.48</v>
          </cell>
        </row>
        <row r="355">
          <cell r="A355" t="str">
            <v>1.344</v>
          </cell>
          <cell r="B355" t="str">
            <v>Forro</v>
          </cell>
          <cell r="G355">
            <v>0</v>
          </cell>
          <cell r="H355">
            <v>0</v>
          </cell>
        </row>
        <row r="356">
          <cell r="A356" t="str">
            <v>1.345</v>
          </cell>
          <cell r="B356" t="str">
            <v>forro de PVC (COLOCADO)</v>
          </cell>
          <cell r="C356" t="str">
            <v>m2</v>
          </cell>
          <cell r="D356">
            <v>10.5</v>
          </cell>
          <cell r="E356">
            <v>26</v>
          </cell>
          <cell r="G356">
            <v>26</v>
          </cell>
          <cell r="H356">
            <v>273</v>
          </cell>
        </row>
        <row r="357">
          <cell r="A357" t="str">
            <v>1.346</v>
          </cell>
          <cell r="B357" t="str">
            <v>Roda foro de PVC</v>
          </cell>
          <cell r="C357" t="str">
            <v>ml</v>
          </cell>
          <cell r="D357">
            <v>26</v>
          </cell>
          <cell r="E357">
            <v>2.0499999999999998</v>
          </cell>
          <cell r="G357">
            <v>2.0499999999999998</v>
          </cell>
          <cell r="H357">
            <v>53.3</v>
          </cell>
        </row>
        <row r="358">
          <cell r="A358" t="str">
            <v>1.347</v>
          </cell>
          <cell r="B358" t="str">
            <v>Pintura</v>
          </cell>
          <cell r="G358">
            <v>0</v>
          </cell>
          <cell r="H358">
            <v>0</v>
          </cell>
        </row>
        <row r="359">
          <cell r="A359" t="str">
            <v>1.348</v>
          </cell>
          <cell r="B359" t="str">
            <v>pintura acrílica com retoque de massa - 2 demãos (interna)</v>
          </cell>
          <cell r="C359" t="str">
            <v>m2</v>
          </cell>
          <cell r="D359">
            <v>38.1</v>
          </cell>
          <cell r="E359">
            <v>2.06</v>
          </cell>
          <cell r="F359">
            <v>3.42</v>
          </cell>
          <cell r="G359">
            <v>5.48</v>
          </cell>
          <cell r="H359">
            <v>208.78</v>
          </cell>
        </row>
        <row r="360">
          <cell r="A360" t="str">
            <v>1.349</v>
          </cell>
          <cell r="B360" t="str">
            <v>pintura esmalte em esquadrias de madeira</v>
          </cell>
          <cell r="C360" t="str">
            <v>m2</v>
          </cell>
          <cell r="D360">
            <v>5.0999999999999996</v>
          </cell>
          <cell r="E360">
            <v>5.61</v>
          </cell>
          <cell r="F360">
            <v>5.51</v>
          </cell>
          <cell r="G360">
            <v>11.120000000000001</v>
          </cell>
          <cell r="H360">
            <v>56.71</v>
          </cell>
        </row>
        <row r="361">
          <cell r="A361" t="str">
            <v>1.350</v>
          </cell>
          <cell r="B361" t="str">
            <v>pintura externa com textura acrílica aplicada a rolo</v>
          </cell>
          <cell r="C361" t="str">
            <v>m2</v>
          </cell>
          <cell r="D361">
            <v>28.27</v>
          </cell>
          <cell r="E361">
            <v>2.85</v>
          </cell>
          <cell r="F361">
            <v>2.33</v>
          </cell>
          <cell r="G361">
            <v>5.18</v>
          </cell>
          <cell r="H361">
            <v>146.43</v>
          </cell>
        </row>
        <row r="362">
          <cell r="A362" t="str">
            <v>1.351</v>
          </cell>
          <cell r="B362" t="str">
            <v>pintura acrílica com massa corrida acrílica a duas demãos (interna)</v>
          </cell>
          <cell r="C362" t="str">
            <v>m2</v>
          </cell>
          <cell r="D362">
            <v>50</v>
          </cell>
          <cell r="E362">
            <v>3.11</v>
          </cell>
          <cell r="F362">
            <v>4.9800000000000004</v>
          </cell>
          <cell r="G362">
            <v>8.09</v>
          </cell>
          <cell r="H362">
            <v>404.5</v>
          </cell>
        </row>
        <row r="363">
          <cell r="A363" t="str">
            <v>1.352</v>
          </cell>
          <cell r="B363" t="str">
            <v>Instalações Elétricas</v>
          </cell>
          <cell r="G363">
            <v>0</v>
          </cell>
          <cell r="H363">
            <v>0</v>
          </cell>
        </row>
        <row r="364">
          <cell r="A364" t="str">
            <v>1.353</v>
          </cell>
          <cell r="B364" t="str">
            <v>instalações de pontos de tomadas</v>
          </cell>
          <cell r="C364" t="str">
            <v>ud</v>
          </cell>
          <cell r="D364">
            <v>5</v>
          </cell>
          <cell r="E364">
            <v>32</v>
          </cell>
          <cell r="F364">
            <v>6.4</v>
          </cell>
          <cell r="G364">
            <v>38.4</v>
          </cell>
          <cell r="H364">
            <v>192</v>
          </cell>
        </row>
        <row r="365">
          <cell r="A365" t="str">
            <v>1.354</v>
          </cell>
          <cell r="B365" t="str">
            <v xml:space="preserve">instalação de pontos de iluminação </v>
          </cell>
          <cell r="C365" t="str">
            <v>ud</v>
          </cell>
          <cell r="D365">
            <v>5</v>
          </cell>
          <cell r="E365">
            <v>90</v>
          </cell>
          <cell r="F365">
            <v>18</v>
          </cell>
          <cell r="G365">
            <v>108</v>
          </cell>
          <cell r="H365">
            <v>540</v>
          </cell>
        </row>
        <row r="366">
          <cell r="A366" t="str">
            <v>1.355</v>
          </cell>
          <cell r="B366" t="str">
            <v>instalação de interruptores</v>
          </cell>
          <cell r="C366" t="str">
            <v>ud</v>
          </cell>
          <cell r="D366">
            <v>3</v>
          </cell>
          <cell r="E366">
            <v>32</v>
          </cell>
          <cell r="F366">
            <v>6.4</v>
          </cell>
          <cell r="G366">
            <v>38.4</v>
          </cell>
          <cell r="H366">
            <v>115.2</v>
          </cell>
        </row>
        <row r="367">
          <cell r="A367" t="str">
            <v>1.356</v>
          </cell>
          <cell r="B367" t="str">
            <v>TOTAL DO GRUPO</v>
          </cell>
          <cell r="G367">
            <v>0</v>
          </cell>
          <cell r="H367">
            <v>0</v>
          </cell>
        </row>
        <row r="368">
          <cell r="A368" t="str">
            <v>1.357</v>
          </cell>
          <cell r="G368">
            <v>0</v>
          </cell>
          <cell r="H368">
            <v>0</v>
          </cell>
        </row>
        <row r="369">
          <cell r="A369" t="str">
            <v>1.358</v>
          </cell>
          <cell r="B369" t="str">
            <v>REVITALIZAÇÃO DA TORRE</v>
          </cell>
          <cell r="G369">
            <v>0</v>
          </cell>
          <cell r="H369">
            <v>0</v>
          </cell>
        </row>
        <row r="370">
          <cell r="A370" t="str">
            <v>1.359</v>
          </cell>
          <cell r="B370" t="str">
            <v>Revestimento</v>
          </cell>
          <cell r="G370">
            <v>0</v>
          </cell>
          <cell r="H370">
            <v>0</v>
          </cell>
        </row>
        <row r="371">
          <cell r="A371" t="str">
            <v>1.360</v>
          </cell>
          <cell r="B371" t="str">
            <v>Substituição do revestimento cerâmico existente nas sacadas por outra de cor mais clara</v>
          </cell>
          <cell r="C371" t="str">
            <v>m²</v>
          </cell>
          <cell r="D371">
            <v>70</v>
          </cell>
          <cell r="E371">
            <v>18.440000000000001</v>
          </cell>
          <cell r="F371">
            <v>17.63</v>
          </cell>
          <cell r="G371">
            <v>36.07</v>
          </cell>
          <cell r="H371">
            <v>2524.9</v>
          </cell>
        </row>
        <row r="372">
          <cell r="A372" t="str">
            <v>1.361</v>
          </cell>
          <cell r="B372" t="str">
            <v>Cobrimento das floreiras sob janelas com placas de granito, com inclinação para fora</v>
          </cell>
          <cell r="C372" t="str">
            <v>m²</v>
          </cell>
          <cell r="D372">
            <v>128.5</v>
          </cell>
          <cell r="E372">
            <v>121.88</v>
          </cell>
          <cell r="F372">
            <v>26.8</v>
          </cell>
          <cell r="G372">
            <v>148.68</v>
          </cell>
          <cell r="H372">
            <v>19105.38</v>
          </cell>
        </row>
        <row r="373">
          <cell r="A373" t="str">
            <v>1.362</v>
          </cell>
          <cell r="B373" t="str">
            <v xml:space="preserve">Fornecimento e colocação de sistema de brise com ângulo fixo, baseado em painel modular 84R, fixado em porta paineis, formando ângulo de 45° de fabricação HUNTER DOUGLAS </v>
          </cell>
          <cell r="C373" t="str">
            <v>m²</v>
          </cell>
          <cell r="D373">
            <v>458.72</v>
          </cell>
          <cell r="E373">
            <v>190.57</v>
          </cell>
          <cell r="F373">
            <v>15</v>
          </cell>
          <cell r="G373">
            <v>205.57</v>
          </cell>
          <cell r="H373">
            <v>94299.07</v>
          </cell>
        </row>
        <row r="374">
          <cell r="A374" t="str">
            <v>1.363</v>
          </cell>
          <cell r="B374" t="str">
            <v>Fornecimento e colocação de tela na parte interna dos brises, para evitar entrada de pássaros</v>
          </cell>
          <cell r="C374" t="str">
            <v>m²</v>
          </cell>
          <cell r="D374">
            <v>458.72</v>
          </cell>
          <cell r="E374">
            <v>3</v>
          </cell>
          <cell r="F374">
            <v>2</v>
          </cell>
          <cell r="G374">
            <v>5</v>
          </cell>
          <cell r="H374">
            <v>2293.6</v>
          </cell>
        </row>
        <row r="375">
          <cell r="A375" t="str">
            <v>1.364</v>
          </cell>
          <cell r="B375" t="str">
            <v xml:space="preserve">Pintura </v>
          </cell>
          <cell r="G375">
            <v>0</v>
          </cell>
          <cell r="H375">
            <v>0</v>
          </cell>
        </row>
        <row r="376">
          <cell r="A376" t="str">
            <v>1.365</v>
          </cell>
          <cell r="B376" t="str">
            <v xml:space="preserve">Apintura externa da Torre deverá obedecer as seguintes etapas: </v>
          </cell>
          <cell r="G376">
            <v>0</v>
          </cell>
          <cell r="H376">
            <v>0</v>
          </cell>
        </row>
        <row r="377">
          <cell r="A377" t="str">
            <v>1.366</v>
          </cell>
          <cell r="B377" t="str">
            <v xml:space="preserve">a - Remoçao de parte do revestimento danificado pelas infiltrações </v>
          </cell>
          <cell r="G377">
            <v>0</v>
          </cell>
          <cell r="H377">
            <v>0</v>
          </cell>
        </row>
        <row r="378">
          <cell r="A378" t="str">
            <v>1.367</v>
          </cell>
          <cell r="B378" t="str">
            <v>b - Recuperação do revestimento danificado com argamassa pronta -uso exterior</v>
          </cell>
          <cell r="E378" t="str">
            <v xml:space="preserve"> </v>
          </cell>
          <cell r="G378" t="e">
            <v>#VALUE!</v>
          </cell>
          <cell r="H378" t="e">
            <v>#VALUE!</v>
          </cell>
        </row>
        <row r="379">
          <cell r="A379" t="str">
            <v>1.368</v>
          </cell>
          <cell r="B379" t="str">
            <v>c - Reparo das trincas e fissuras com Selatrinca e Igolflex;</v>
          </cell>
          <cell r="G379">
            <v>0</v>
          </cell>
          <cell r="H379">
            <v>0</v>
          </cell>
        </row>
        <row r="380">
          <cell r="A380" t="str">
            <v>1.369</v>
          </cell>
          <cell r="B380" t="str">
            <v>d - Aplicação de textura nos pontos calafetados;</v>
          </cell>
          <cell r="G380">
            <v>0</v>
          </cell>
          <cell r="H380">
            <v>0</v>
          </cell>
        </row>
        <row r="381">
          <cell r="A381" t="str">
            <v>1.370</v>
          </cell>
          <cell r="B381" t="str">
            <v>d - Aplicação uma demão de fundo preparador ou selador acrílico;</v>
          </cell>
          <cell r="G381">
            <v>0</v>
          </cell>
          <cell r="H381">
            <v>0</v>
          </cell>
        </row>
        <row r="382">
          <cell r="A382" t="str">
            <v>1.371</v>
          </cell>
          <cell r="B382" t="str">
            <v>e - Aplicação de silicone nas janelas</v>
          </cell>
          <cell r="G382">
            <v>0</v>
          </cell>
          <cell r="H382">
            <v>0</v>
          </cell>
        </row>
        <row r="383">
          <cell r="A383" t="str">
            <v>1.372</v>
          </cell>
          <cell r="B383" t="str">
            <v>f - Aplicação de duas demãos de latex acrílico como acabamento final;</v>
          </cell>
          <cell r="G383">
            <v>0</v>
          </cell>
          <cell r="H383">
            <v>0</v>
          </cell>
        </row>
        <row r="384">
          <cell r="A384" t="str">
            <v>1.373</v>
          </cell>
          <cell r="B384" t="str">
            <v>g - Limpeza das janelas devido a sujeiras durante os serviços.</v>
          </cell>
          <cell r="C384" t="str">
            <v>m²</v>
          </cell>
          <cell r="D384">
            <v>5024.6499999999996</v>
          </cell>
          <cell r="E384">
            <v>3.35</v>
          </cell>
          <cell r="F384">
            <v>4.5</v>
          </cell>
          <cell r="G384">
            <v>7.85</v>
          </cell>
          <cell r="H384">
            <v>39443.5</v>
          </cell>
        </row>
        <row r="385">
          <cell r="A385" t="str">
            <v>1.374</v>
          </cell>
          <cell r="B385" t="str">
            <v>Pintura do sub-solo com latex acrílica, com retoque de massa corrida, onde for necessário, nas paredes, pilares e tetos</v>
          </cell>
          <cell r="C385" t="str">
            <v>m²</v>
          </cell>
          <cell r="D385">
            <v>1578.41</v>
          </cell>
          <cell r="E385">
            <v>2.06</v>
          </cell>
          <cell r="F385">
            <v>3.42</v>
          </cell>
          <cell r="G385">
            <v>5.48</v>
          </cell>
          <cell r="H385">
            <v>8649.68</v>
          </cell>
        </row>
        <row r="386">
          <cell r="A386" t="str">
            <v>1.375</v>
          </cell>
          <cell r="B386" t="str">
            <v>Pintura das paredes das rampas de entrada de veículos com latex acrílica, com retoque de textura, onde for necessário.</v>
          </cell>
          <cell r="C386" t="str">
            <v>m²</v>
          </cell>
          <cell r="D386">
            <v>36</v>
          </cell>
          <cell r="E386">
            <v>2.06</v>
          </cell>
          <cell r="F386">
            <v>3.42</v>
          </cell>
          <cell r="G386">
            <v>5.48</v>
          </cell>
          <cell r="H386">
            <v>197.28</v>
          </cell>
        </row>
        <row r="387">
          <cell r="A387" t="str">
            <v>1.376</v>
          </cell>
          <cell r="B387" t="str">
            <v>TOTAL DO GRUPO</v>
          </cell>
          <cell r="G387">
            <v>0</v>
          </cell>
          <cell r="H387">
            <v>0</v>
          </cell>
        </row>
        <row r="388">
          <cell r="A388" t="str">
            <v>1.377</v>
          </cell>
          <cell r="G388">
            <v>0</v>
          </cell>
          <cell r="H388">
            <v>0</v>
          </cell>
        </row>
        <row r="389">
          <cell r="A389" t="str">
            <v>1.378</v>
          </cell>
          <cell r="B389" t="str">
            <v>REVITALIZAÇÃO - ÁREA EXTERNA AO REDOR DO PRÉDIO / RAMPA DE ACESSO A PISCINA</v>
          </cell>
          <cell r="G389">
            <v>0</v>
          </cell>
          <cell r="H389">
            <v>0</v>
          </cell>
        </row>
        <row r="390">
          <cell r="A390" t="str">
            <v>1.379</v>
          </cell>
          <cell r="G390">
            <v>0</v>
          </cell>
          <cell r="H390">
            <v>0</v>
          </cell>
        </row>
        <row r="391">
          <cell r="A391" t="str">
            <v>1.380</v>
          </cell>
          <cell r="B391" t="str">
            <v xml:space="preserve"> Pintura de muros obedecendo o mesmo processo da torre</v>
          </cell>
          <cell r="C391" t="str">
            <v>m2</v>
          </cell>
          <cell r="D391">
            <v>160</v>
          </cell>
          <cell r="E391">
            <v>3.35</v>
          </cell>
          <cell r="F391">
            <v>4.5</v>
          </cell>
          <cell r="G391">
            <v>7.85</v>
          </cell>
          <cell r="H391">
            <v>1256</v>
          </cell>
        </row>
        <row r="392">
          <cell r="A392" t="str">
            <v>1.381</v>
          </cell>
          <cell r="B392" t="str">
            <v xml:space="preserve">Demolição de Floreiras </v>
          </cell>
          <cell r="C392" t="str">
            <v>m2</v>
          </cell>
          <cell r="D392">
            <v>42.16</v>
          </cell>
          <cell r="F392">
            <v>2.5499999999999998</v>
          </cell>
          <cell r="G392">
            <v>2.5499999999999998</v>
          </cell>
          <cell r="H392">
            <v>107.5</v>
          </cell>
        </row>
        <row r="393">
          <cell r="A393" t="str">
            <v>1.382</v>
          </cell>
          <cell r="B393" t="str">
            <v>Demolição de pergolado na área próxima da piscina</v>
          </cell>
          <cell r="C393" t="str">
            <v>m2</v>
          </cell>
          <cell r="D393">
            <v>7.28</v>
          </cell>
          <cell r="F393">
            <v>5.69</v>
          </cell>
          <cell r="G393">
            <v>5.69</v>
          </cell>
          <cell r="H393">
            <v>41.42</v>
          </cell>
        </row>
        <row r="394">
          <cell r="A394" t="str">
            <v>1.383</v>
          </cell>
          <cell r="B394" t="str">
            <v>Rampa para pedestre com inclinação de 6,5%, em concreto, conforme projeto, inclusive revestimento cerâmico</v>
          </cell>
          <cell r="C394" t="str">
            <v>m²</v>
          </cell>
          <cell r="D394">
            <v>20.440000000000001</v>
          </cell>
          <cell r="E394">
            <v>221.53</v>
          </cell>
          <cell r="F394">
            <v>114.84</v>
          </cell>
          <cell r="G394">
            <v>336.37</v>
          </cell>
          <cell r="H394">
            <v>6875.4</v>
          </cell>
        </row>
        <row r="395">
          <cell r="A395" t="str">
            <v>1.384</v>
          </cell>
          <cell r="B395" t="str">
            <v>Remanejamento de parte do guarda corpo para o patamar de chegada da rampa</v>
          </cell>
          <cell r="C395" t="str">
            <v>ml</v>
          </cell>
          <cell r="D395">
            <v>1.6</v>
          </cell>
          <cell r="F395">
            <v>2.11</v>
          </cell>
          <cell r="G395">
            <v>2.11</v>
          </cell>
          <cell r="H395">
            <v>3.37</v>
          </cell>
        </row>
        <row r="396">
          <cell r="A396" t="str">
            <v>1.385</v>
          </cell>
          <cell r="B396" t="str">
            <v>Execução de guarda corpo conforme o existente</v>
          </cell>
          <cell r="C396" t="str">
            <v>ml</v>
          </cell>
          <cell r="D396">
            <v>1</v>
          </cell>
          <cell r="E396">
            <v>450</v>
          </cell>
          <cell r="G396">
            <v>450</v>
          </cell>
          <cell r="H396">
            <v>450</v>
          </cell>
        </row>
        <row r="397">
          <cell r="A397" t="str">
            <v>1.386</v>
          </cell>
          <cell r="B397" t="str">
            <v>Execução de Floreiras conforme projeto</v>
          </cell>
          <cell r="C397" t="str">
            <v>ml</v>
          </cell>
          <cell r="D397">
            <v>50.71</v>
          </cell>
          <cell r="E397">
            <v>6.58</v>
          </cell>
          <cell r="F397">
            <v>6.09</v>
          </cell>
          <cell r="G397">
            <v>12.67</v>
          </cell>
          <cell r="H397">
            <v>642.49</v>
          </cell>
        </row>
        <row r="398">
          <cell r="A398" t="str">
            <v>1.387</v>
          </cell>
          <cell r="B398" t="str">
            <v>Limpeza geral do revestimento em pedra pirinópolis com reparos no rejuntamento, substituição de pedras danificada e posterior inpermeabilização</v>
          </cell>
          <cell r="C398" t="str">
            <v>m2</v>
          </cell>
          <cell r="D398">
            <v>715.86</v>
          </cell>
          <cell r="E398">
            <v>2</v>
          </cell>
          <cell r="F398">
            <v>4</v>
          </cell>
          <cell r="G398">
            <v>6</v>
          </cell>
          <cell r="H398">
            <v>4295.16</v>
          </cell>
        </row>
        <row r="399">
          <cell r="A399" t="str">
            <v>1.388</v>
          </cell>
          <cell r="B399" t="str">
            <v>Remoção de entulhos, inclusive carga manual em caçambas</v>
          </cell>
          <cell r="C399" t="str">
            <v>m³</v>
          </cell>
          <cell r="D399">
            <v>30</v>
          </cell>
          <cell r="E399">
            <v>12</v>
          </cell>
          <cell r="F399">
            <v>2.2200000000000002</v>
          </cell>
          <cell r="G399">
            <v>14.22</v>
          </cell>
          <cell r="H399">
            <v>426.6</v>
          </cell>
        </row>
      </sheetData>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Orc-Casablanca"/>
      <sheetName val="Obra"/>
      <sheetName val="Orçamento"/>
    </sheetNames>
    <sheetDataSet>
      <sheetData sheetId="0"/>
      <sheetData sheetId="1"/>
      <sheetData sheetId="2">
        <row r="10">
          <cell r="A10" t="str">
            <v>I</v>
          </cell>
          <cell r="B10" t="str">
            <v>ENTRADA DO CONDOMÍNIO</v>
          </cell>
        </row>
        <row r="11">
          <cell r="A11">
            <v>1</v>
          </cell>
          <cell r="B11" t="str">
            <v>Demolições e Retiradas</v>
          </cell>
        </row>
        <row r="12">
          <cell r="A12" t="str">
            <v>1.1</v>
          </cell>
          <cell r="B12" t="str">
            <v>Demolição da Guarita existente</v>
          </cell>
          <cell r="C12" t="str">
            <v>m²</v>
          </cell>
          <cell r="D12">
            <v>6.67</v>
          </cell>
          <cell r="F12">
            <v>29.56</v>
          </cell>
          <cell r="G12">
            <v>29.56</v>
          </cell>
          <cell r="H12">
            <v>197.16</v>
          </cell>
        </row>
        <row r="13">
          <cell r="A13" t="str">
            <v>1.2</v>
          </cell>
          <cell r="B13" t="str">
            <v>Retirada de grades de ferro</v>
          </cell>
          <cell r="C13" t="str">
            <v>m²</v>
          </cell>
          <cell r="D13">
            <v>57</v>
          </cell>
          <cell r="F13">
            <v>2.11</v>
          </cell>
          <cell r="G13">
            <v>2.11</v>
          </cell>
          <cell r="H13">
            <v>120.27</v>
          </cell>
        </row>
        <row r="14">
          <cell r="A14" t="str">
            <v>1.3</v>
          </cell>
          <cell r="B14" t="str">
            <v>Retirada do portão de veículos</v>
          </cell>
          <cell r="C14" t="str">
            <v>m²</v>
          </cell>
          <cell r="D14">
            <v>12</v>
          </cell>
          <cell r="F14">
            <v>2.11</v>
          </cell>
          <cell r="G14">
            <v>2.11</v>
          </cell>
          <cell r="H14">
            <v>25.32</v>
          </cell>
        </row>
        <row r="15">
          <cell r="A15" t="str">
            <v>1.4</v>
          </cell>
          <cell r="B15" t="str">
            <v>Demolição de escadas e calçadas de concreto</v>
          </cell>
          <cell r="C15" t="str">
            <v>m²</v>
          </cell>
          <cell r="D15">
            <v>20</v>
          </cell>
          <cell r="F15">
            <v>3.44</v>
          </cell>
          <cell r="G15">
            <v>3.44</v>
          </cell>
          <cell r="H15">
            <v>68.8</v>
          </cell>
        </row>
        <row r="16">
          <cell r="A16" t="str">
            <v>1.5</v>
          </cell>
          <cell r="B16" t="str">
            <v>Demolição de jardins - gramas e arbuatos</v>
          </cell>
          <cell r="C16" t="str">
            <v>m²</v>
          </cell>
          <cell r="D16">
            <v>75</v>
          </cell>
          <cell r="F16">
            <v>1</v>
          </cell>
          <cell r="G16">
            <v>1</v>
          </cell>
          <cell r="H16">
            <v>75</v>
          </cell>
        </row>
        <row r="17">
          <cell r="A17" t="str">
            <v>1.6</v>
          </cell>
          <cell r="B17" t="str">
            <v>Demolição de muretas de jardins</v>
          </cell>
          <cell r="C17" t="str">
            <v>m</v>
          </cell>
          <cell r="D17">
            <v>60</v>
          </cell>
          <cell r="F17">
            <v>9.93</v>
          </cell>
          <cell r="G17">
            <v>9.93</v>
          </cell>
          <cell r="H17">
            <v>595.79999999999995</v>
          </cell>
        </row>
        <row r="18">
          <cell r="A18" t="str">
            <v>1.7</v>
          </cell>
          <cell r="B18" t="str">
            <v>Remoção de entulhos, inclusive carga manual em caçambas</v>
          </cell>
          <cell r="C18" t="str">
            <v>m³</v>
          </cell>
          <cell r="D18">
            <v>30</v>
          </cell>
          <cell r="E18">
            <v>12</v>
          </cell>
          <cell r="F18">
            <v>2.2200000000000002</v>
          </cell>
          <cell r="G18">
            <v>14.22</v>
          </cell>
          <cell r="H18">
            <v>426.6</v>
          </cell>
        </row>
        <row r="19">
          <cell r="A19" t="str">
            <v>1.8</v>
          </cell>
          <cell r="B19" t="str">
            <v>Tapume</v>
          </cell>
          <cell r="G19">
            <v>0</v>
          </cell>
          <cell r="H19">
            <v>0</v>
          </cell>
        </row>
        <row r="20">
          <cell r="A20" t="str">
            <v>1.9</v>
          </cell>
          <cell r="B20" t="str">
            <v>Tapume em chapa de madeira compensada resinada, inclusive portões e pintura - H=2,10m</v>
          </cell>
          <cell r="C20" t="str">
            <v>ml</v>
          </cell>
          <cell r="D20">
            <v>30</v>
          </cell>
          <cell r="E20">
            <v>25.07</v>
          </cell>
          <cell r="F20">
            <v>24.88</v>
          </cell>
          <cell r="G20">
            <v>49.95</v>
          </cell>
          <cell r="H20">
            <v>1498.5</v>
          </cell>
        </row>
        <row r="21">
          <cell r="A21" t="str">
            <v>1.10</v>
          </cell>
          <cell r="B21" t="str">
            <v>Diversos</v>
          </cell>
          <cell r="G21">
            <v>0</v>
          </cell>
          <cell r="H21">
            <v>0</v>
          </cell>
        </row>
        <row r="22">
          <cell r="A22" t="str">
            <v>1.11</v>
          </cell>
          <cell r="B22" t="str">
            <v>Escada de acesso em concreto apoiada no terreno - 2,20x1,75m - 5 degraus de 35x18cm, inclusive revestimento cerâmico</v>
          </cell>
          <cell r="C22" t="str">
            <v>m²</v>
          </cell>
          <cell r="D22">
            <v>3.85</v>
          </cell>
          <cell r="E22">
            <v>143.15</v>
          </cell>
          <cell r="F22">
            <v>75.23</v>
          </cell>
          <cell r="G22">
            <v>218.38</v>
          </cell>
          <cell r="H22">
            <v>840.76</v>
          </cell>
        </row>
        <row r="23">
          <cell r="A23" t="str">
            <v>1.12</v>
          </cell>
          <cell r="B23" t="str">
            <v>Rampa para pedestre com inclinação de 6,5%, em concreto, conforme projeto, inclusive revestimento cerâmico</v>
          </cell>
          <cell r="C23" t="str">
            <v>m²</v>
          </cell>
          <cell r="D23">
            <v>20.440000000000001</v>
          </cell>
          <cell r="E23">
            <v>221.53</v>
          </cell>
          <cell r="F23">
            <v>114.84</v>
          </cell>
          <cell r="G23">
            <v>336.37</v>
          </cell>
          <cell r="H23">
            <v>6875.4</v>
          </cell>
        </row>
        <row r="24">
          <cell r="A24" t="str">
            <v>1.13</v>
          </cell>
          <cell r="B24" t="str">
            <v>Corrimão em tubo galvanizado e tela - H=0,80m</v>
          </cell>
          <cell r="C24" t="str">
            <v>ml</v>
          </cell>
          <cell r="D24">
            <v>42</v>
          </cell>
          <cell r="E24">
            <v>60.35</v>
          </cell>
          <cell r="F24">
            <v>13.09</v>
          </cell>
          <cell r="G24">
            <v>73.44</v>
          </cell>
          <cell r="H24">
            <v>3084.48</v>
          </cell>
        </row>
        <row r="25">
          <cell r="A25" t="str">
            <v>1.14</v>
          </cell>
          <cell r="B25" t="str">
            <v>Piso anti-derrapante (no nível da calçada, Portão frontal e Gaiola), inclusive regularização</v>
          </cell>
          <cell r="C25" t="str">
            <v>m²</v>
          </cell>
          <cell r="D25">
            <v>28</v>
          </cell>
          <cell r="E25">
            <v>31.91</v>
          </cell>
          <cell r="F25">
            <v>17.309999999999999</v>
          </cell>
          <cell r="G25">
            <v>49.22</v>
          </cell>
          <cell r="H25">
            <v>1378.16</v>
          </cell>
        </row>
        <row r="26">
          <cell r="A26" t="str">
            <v>1.15</v>
          </cell>
          <cell r="B26" t="str">
            <v>Elevação do muro existente (H=1,00m)</v>
          </cell>
          <cell r="C26" t="str">
            <v>ml</v>
          </cell>
          <cell r="D26">
            <v>9.9</v>
          </cell>
          <cell r="E26">
            <v>22.05</v>
          </cell>
          <cell r="F26">
            <v>20.3</v>
          </cell>
          <cell r="G26">
            <v>42.35</v>
          </cell>
          <cell r="H26">
            <v>419.26</v>
          </cell>
        </row>
        <row r="27">
          <cell r="A27" t="str">
            <v>1.16</v>
          </cell>
          <cell r="B27" t="str">
            <v xml:space="preserve">Revestimento e pintura do muro, inclusive confecção de frisos </v>
          </cell>
          <cell r="C27" t="str">
            <v>m²</v>
          </cell>
          <cell r="D27">
            <v>29.7</v>
          </cell>
          <cell r="E27">
            <v>10.09</v>
          </cell>
          <cell r="F27">
            <v>15.73</v>
          </cell>
          <cell r="G27">
            <v>25.82</v>
          </cell>
          <cell r="H27">
            <v>766.85</v>
          </cell>
        </row>
        <row r="28">
          <cell r="A28" t="str">
            <v>1.17</v>
          </cell>
          <cell r="B28" t="str">
            <v>Muro com H=1,20m - proteção de lixeira</v>
          </cell>
          <cell r="C28" t="str">
            <v>m²</v>
          </cell>
          <cell r="D28">
            <v>4.32</v>
          </cell>
          <cell r="E28">
            <v>38.369999999999997</v>
          </cell>
          <cell r="F28">
            <v>65.989999999999995</v>
          </cell>
          <cell r="G28">
            <v>104.35999999999999</v>
          </cell>
          <cell r="H28">
            <v>450.83</v>
          </cell>
        </row>
        <row r="29">
          <cell r="A29" t="str">
            <v>1.18</v>
          </cell>
          <cell r="B29" t="str">
            <v xml:space="preserve">Mureta de contenção de aterro </v>
          </cell>
          <cell r="C29" t="str">
            <v>ml</v>
          </cell>
          <cell r="D29">
            <v>26.5</v>
          </cell>
          <cell r="E29">
            <v>9.61</v>
          </cell>
          <cell r="F29">
            <v>14.74</v>
          </cell>
          <cell r="G29">
            <v>24.35</v>
          </cell>
          <cell r="H29">
            <v>645.27</v>
          </cell>
        </row>
        <row r="30">
          <cell r="A30" t="str">
            <v>1.19</v>
          </cell>
          <cell r="B30" t="str">
            <v>Aquisição de material de aterro para talude</v>
          </cell>
          <cell r="C30" t="str">
            <v>m³</v>
          </cell>
          <cell r="D30">
            <v>30</v>
          </cell>
          <cell r="E30">
            <v>13</v>
          </cell>
          <cell r="F30">
            <v>12.72</v>
          </cell>
          <cell r="G30">
            <v>25.72</v>
          </cell>
          <cell r="H30">
            <v>771.6</v>
          </cell>
        </row>
        <row r="31">
          <cell r="A31" t="str">
            <v>1.20</v>
          </cell>
          <cell r="B31" t="str">
            <v>Jardins - gramado em talude</v>
          </cell>
          <cell r="C31" t="str">
            <v>m²</v>
          </cell>
          <cell r="D31">
            <v>50</v>
          </cell>
          <cell r="E31">
            <v>5.88</v>
          </cell>
          <cell r="F31">
            <v>3.1</v>
          </cell>
          <cell r="G31">
            <v>8.98</v>
          </cell>
          <cell r="H31">
            <v>449</v>
          </cell>
        </row>
        <row r="32">
          <cell r="A32" t="str">
            <v>1.21</v>
          </cell>
          <cell r="B32" t="str">
            <v>Fornecimento e assentamento de Portão para veículos -6,00x2,50m, inclusive sistema elétrico</v>
          </cell>
          <cell r="C32" t="str">
            <v>ud</v>
          </cell>
          <cell r="D32">
            <v>1</v>
          </cell>
          <cell r="E32">
            <v>3750</v>
          </cell>
          <cell r="F32">
            <v>174.15</v>
          </cell>
          <cell r="G32">
            <v>3924.15</v>
          </cell>
          <cell r="H32">
            <v>3924.15</v>
          </cell>
        </row>
        <row r="33">
          <cell r="A33" t="str">
            <v>1.22</v>
          </cell>
          <cell r="B33" t="str">
            <v>TOTAL DO GRUPO</v>
          </cell>
          <cell r="G33">
            <v>0</v>
          </cell>
          <cell r="H33">
            <v>0</v>
          </cell>
        </row>
        <row r="34">
          <cell r="A34" t="str">
            <v>1.23</v>
          </cell>
          <cell r="G34">
            <v>0</v>
          </cell>
          <cell r="H34">
            <v>0</v>
          </cell>
        </row>
        <row r="35">
          <cell r="A35" t="str">
            <v>1.24</v>
          </cell>
          <cell r="B35" t="str">
            <v>PÓRTICO DE ACESSO</v>
          </cell>
          <cell r="G35">
            <v>0</v>
          </cell>
          <cell r="H35">
            <v>0</v>
          </cell>
        </row>
        <row r="36">
          <cell r="A36" t="str">
            <v>1.25</v>
          </cell>
          <cell r="B36" t="str">
            <v>Fundação</v>
          </cell>
          <cell r="G36">
            <v>0</v>
          </cell>
          <cell r="H36">
            <v>0</v>
          </cell>
        </row>
        <row r="37">
          <cell r="A37" t="str">
            <v>1.26</v>
          </cell>
          <cell r="B37" t="str">
            <v>Demolição de concreto armado (Sub-Solo e furos na laje)</v>
          </cell>
          <cell r="C37" t="str">
            <v>m³</v>
          </cell>
          <cell r="D37">
            <v>0.85</v>
          </cell>
          <cell r="F37">
            <v>146.26</v>
          </cell>
          <cell r="G37">
            <v>146.26</v>
          </cell>
          <cell r="H37">
            <v>124.32</v>
          </cell>
        </row>
        <row r="38">
          <cell r="A38" t="str">
            <v>1.27</v>
          </cell>
          <cell r="B38" t="str">
            <v>Escavação manual para blocos</v>
          </cell>
          <cell r="C38" t="str">
            <v>m³</v>
          </cell>
          <cell r="D38">
            <v>6.12</v>
          </cell>
          <cell r="F38">
            <v>13.01</v>
          </cell>
          <cell r="G38">
            <v>13.01</v>
          </cell>
          <cell r="H38">
            <v>79.62</v>
          </cell>
        </row>
        <row r="39">
          <cell r="A39" t="str">
            <v>1.28</v>
          </cell>
          <cell r="B39" t="str">
            <v>Bloco de concreto</v>
          </cell>
          <cell r="G39">
            <v>0</v>
          </cell>
          <cell r="H39">
            <v>0</v>
          </cell>
        </row>
        <row r="40">
          <cell r="A40" t="str">
            <v>1.29</v>
          </cell>
          <cell r="B40" t="str">
            <v>concreto simples</v>
          </cell>
          <cell r="C40" t="str">
            <v>m³</v>
          </cell>
          <cell r="D40">
            <v>2.4</v>
          </cell>
          <cell r="E40">
            <v>178.3</v>
          </cell>
          <cell r="F40">
            <v>55.06</v>
          </cell>
          <cell r="G40">
            <v>233.36</v>
          </cell>
          <cell r="H40">
            <v>560.05999999999995</v>
          </cell>
        </row>
        <row r="41">
          <cell r="A41" t="str">
            <v>1.30</v>
          </cell>
          <cell r="B41" t="str">
            <v>Forma comum</v>
          </cell>
          <cell r="C41" t="str">
            <v>m²</v>
          </cell>
          <cell r="D41">
            <v>4.2</v>
          </cell>
          <cell r="E41">
            <v>14.43</v>
          </cell>
          <cell r="F41">
            <v>11.04</v>
          </cell>
          <cell r="G41">
            <v>25.47</v>
          </cell>
          <cell r="H41">
            <v>106.97</v>
          </cell>
        </row>
        <row r="42">
          <cell r="A42" t="str">
            <v>1.31</v>
          </cell>
          <cell r="B42" t="str">
            <v>Aço CA-50/60</v>
          </cell>
          <cell r="C42" t="str">
            <v>kg</v>
          </cell>
          <cell r="D42">
            <v>190</v>
          </cell>
          <cell r="E42">
            <v>2.7</v>
          </cell>
          <cell r="F42">
            <v>0.9</v>
          </cell>
          <cell r="G42">
            <v>3.6</v>
          </cell>
          <cell r="H42">
            <v>684</v>
          </cell>
        </row>
        <row r="43">
          <cell r="A43" t="str">
            <v>1.32</v>
          </cell>
          <cell r="B43" t="str">
            <v>Estrutura de concreto</v>
          </cell>
          <cell r="G43">
            <v>0</v>
          </cell>
          <cell r="H43">
            <v>0</v>
          </cell>
        </row>
        <row r="44">
          <cell r="A44" t="str">
            <v>1.33</v>
          </cell>
          <cell r="B44" t="str">
            <v>concreto simples</v>
          </cell>
          <cell r="C44" t="str">
            <v>m³</v>
          </cell>
          <cell r="D44">
            <v>5.64</v>
          </cell>
          <cell r="E44">
            <v>178.3</v>
          </cell>
          <cell r="F44">
            <v>78.150000000000006</v>
          </cell>
          <cell r="G44">
            <v>256.45000000000005</v>
          </cell>
          <cell r="H44">
            <v>1446.37</v>
          </cell>
        </row>
        <row r="45">
          <cell r="A45" t="str">
            <v>1.34</v>
          </cell>
          <cell r="B45" t="str">
            <v>Forma comum</v>
          </cell>
          <cell r="C45" t="str">
            <v>m²</v>
          </cell>
          <cell r="D45">
            <v>63.04</v>
          </cell>
          <cell r="E45">
            <v>14.92</v>
          </cell>
          <cell r="F45">
            <v>13.81</v>
          </cell>
          <cell r="G45">
            <v>28.73</v>
          </cell>
          <cell r="H45">
            <v>1811.13</v>
          </cell>
        </row>
        <row r="46">
          <cell r="A46" t="str">
            <v>1.35</v>
          </cell>
          <cell r="B46" t="str">
            <v>Aço CA-50/60</v>
          </cell>
          <cell r="C46" t="str">
            <v>kg</v>
          </cell>
          <cell r="D46">
            <v>560</v>
          </cell>
          <cell r="E46">
            <v>2.7</v>
          </cell>
          <cell r="F46">
            <v>0.9</v>
          </cell>
          <cell r="G46">
            <v>3.6</v>
          </cell>
          <cell r="H46">
            <v>2016</v>
          </cell>
        </row>
        <row r="47">
          <cell r="A47" t="str">
            <v>1.36</v>
          </cell>
          <cell r="B47" t="str">
            <v>Vigas de perfis metálicos (treliça) interligando os pilares do Pórtico</v>
          </cell>
          <cell r="C47" t="str">
            <v>ml</v>
          </cell>
          <cell r="D47">
            <v>23.2</v>
          </cell>
          <cell r="E47">
            <v>85.62</v>
          </cell>
          <cell r="F47">
            <v>42.81</v>
          </cell>
          <cell r="G47">
            <v>128.43</v>
          </cell>
          <cell r="H47">
            <v>2979.57</v>
          </cell>
        </row>
        <row r="48">
          <cell r="A48" t="str">
            <v>1.37</v>
          </cell>
          <cell r="B48" t="str">
            <v>Laje pré-moldada de concreto  (teto do Pórtico)</v>
          </cell>
          <cell r="C48" t="str">
            <v>m²</v>
          </cell>
          <cell r="D48">
            <v>12.88</v>
          </cell>
          <cell r="E48">
            <v>37.14</v>
          </cell>
          <cell r="F48">
            <v>6.32</v>
          </cell>
          <cell r="G48">
            <v>43.46</v>
          </cell>
          <cell r="H48">
            <v>559.76</v>
          </cell>
        </row>
        <row r="49">
          <cell r="A49" t="str">
            <v>1.38</v>
          </cell>
          <cell r="B49" t="str">
            <v>Alvenaria</v>
          </cell>
          <cell r="G49">
            <v>0</v>
          </cell>
          <cell r="H49">
            <v>0</v>
          </cell>
        </row>
        <row r="50">
          <cell r="A50" t="str">
            <v>1.39</v>
          </cell>
          <cell r="B50" t="str">
            <v>Alvenaria de enchimento entre pilares</v>
          </cell>
          <cell r="C50" t="str">
            <v>m³</v>
          </cell>
          <cell r="D50">
            <v>3</v>
          </cell>
          <cell r="E50">
            <v>62.55</v>
          </cell>
          <cell r="F50">
            <v>73.25</v>
          </cell>
          <cell r="G50">
            <v>135.80000000000001</v>
          </cell>
          <cell r="H50">
            <v>407.4</v>
          </cell>
        </row>
        <row r="51">
          <cell r="A51" t="str">
            <v>1.40</v>
          </cell>
          <cell r="B51" t="str">
            <v>Revestimento</v>
          </cell>
          <cell r="G51">
            <v>0</v>
          </cell>
          <cell r="H51">
            <v>0</v>
          </cell>
        </row>
        <row r="52">
          <cell r="A52" t="str">
            <v>1.41</v>
          </cell>
          <cell r="B52" t="str">
            <v>Revestimento (alvenaria, pilares e laje)</v>
          </cell>
          <cell r="C52" t="str">
            <v>m²</v>
          </cell>
          <cell r="D52">
            <v>89.43</v>
          </cell>
          <cell r="E52">
            <v>4.3600000000000003</v>
          </cell>
          <cell r="F52">
            <v>9.0500000000000007</v>
          </cell>
          <cell r="G52">
            <v>13.41</v>
          </cell>
          <cell r="H52">
            <v>1199.25</v>
          </cell>
        </row>
        <row r="53">
          <cell r="A53" t="str">
            <v>1.42</v>
          </cell>
          <cell r="B53" t="str">
            <v>Cobertura</v>
          </cell>
          <cell r="G53">
            <v>0</v>
          </cell>
          <cell r="H53">
            <v>0</v>
          </cell>
        </row>
        <row r="54">
          <cell r="A54" t="str">
            <v>1.43</v>
          </cell>
          <cell r="B54" t="str">
            <v xml:space="preserve">Estrutura metálica de sustentação da telha </v>
          </cell>
          <cell r="C54" t="str">
            <v>m²</v>
          </cell>
          <cell r="D54">
            <v>32.200000000000003</v>
          </cell>
          <cell r="E54">
            <v>50.4</v>
          </cell>
          <cell r="G54">
            <v>50.4</v>
          </cell>
          <cell r="H54">
            <v>1622.88</v>
          </cell>
        </row>
        <row r="55">
          <cell r="A55" t="str">
            <v>1.44</v>
          </cell>
          <cell r="B55" t="str">
            <v>Telha de policarbonato</v>
          </cell>
          <cell r="C55" t="str">
            <v>m²</v>
          </cell>
          <cell r="D55">
            <v>32.200000000000003</v>
          </cell>
          <cell r="E55">
            <v>46.92</v>
          </cell>
          <cell r="F55">
            <v>15</v>
          </cell>
          <cell r="G55">
            <v>61.92</v>
          </cell>
          <cell r="H55">
            <v>1993.82</v>
          </cell>
        </row>
        <row r="56">
          <cell r="A56" t="str">
            <v>1.45</v>
          </cell>
          <cell r="B56" t="str">
            <v>Pintura</v>
          </cell>
          <cell r="G56">
            <v>0</v>
          </cell>
          <cell r="H56">
            <v>0</v>
          </cell>
        </row>
        <row r="57">
          <cell r="A57" t="str">
            <v>1.46</v>
          </cell>
          <cell r="B57" t="str">
            <v>Da estrutura metálica com tinta esmalte</v>
          </cell>
          <cell r="C57" t="str">
            <v>m²</v>
          </cell>
          <cell r="D57">
            <v>41.92</v>
          </cell>
          <cell r="E57">
            <v>2.64</v>
          </cell>
          <cell r="F57">
            <v>2.85</v>
          </cell>
          <cell r="G57">
            <v>5.49</v>
          </cell>
          <cell r="H57">
            <v>230.14</v>
          </cell>
        </row>
        <row r="58">
          <cell r="A58" t="str">
            <v>1.47</v>
          </cell>
          <cell r="B58" t="str">
            <v>pintura externa com textura acrílica aplicada a rolo</v>
          </cell>
          <cell r="C58" t="str">
            <v>m²</v>
          </cell>
          <cell r="D58">
            <v>33.25</v>
          </cell>
          <cell r="E58">
            <v>2.85</v>
          </cell>
          <cell r="F58">
            <v>2.33</v>
          </cell>
          <cell r="G58">
            <v>5.18</v>
          </cell>
          <cell r="H58">
            <v>172.23</v>
          </cell>
        </row>
        <row r="59">
          <cell r="A59" t="str">
            <v>1.48</v>
          </cell>
          <cell r="B59" t="str">
            <v>Latex acrilica - paredes e tetos</v>
          </cell>
          <cell r="C59" t="str">
            <v>m²</v>
          </cell>
          <cell r="D59">
            <v>56.18</v>
          </cell>
          <cell r="E59">
            <v>2.4700000000000002</v>
          </cell>
          <cell r="F59">
            <v>4.8</v>
          </cell>
          <cell r="G59">
            <v>7.27</v>
          </cell>
          <cell r="H59">
            <v>408.42</v>
          </cell>
        </row>
        <row r="60">
          <cell r="A60" t="str">
            <v>1.49</v>
          </cell>
          <cell r="B60" t="str">
            <v>TOTAL DO GRUPO</v>
          </cell>
          <cell r="G60">
            <v>0</v>
          </cell>
          <cell r="H60">
            <v>0</v>
          </cell>
        </row>
        <row r="61">
          <cell r="A61" t="str">
            <v>1.50</v>
          </cell>
          <cell r="G61">
            <v>0</v>
          </cell>
          <cell r="H61">
            <v>0</v>
          </cell>
        </row>
        <row r="62">
          <cell r="A62" t="str">
            <v>1.51</v>
          </cell>
          <cell r="B62" t="str">
            <v>GUARITA E PRAÇA DOS MOTORISTAS</v>
          </cell>
          <cell r="G62">
            <v>0</v>
          </cell>
          <cell r="H62">
            <v>0</v>
          </cell>
        </row>
        <row r="63">
          <cell r="A63" t="str">
            <v>1.52</v>
          </cell>
          <cell r="B63" t="str">
            <v>Estrutura de concreto (pilares e cintas)</v>
          </cell>
          <cell r="G63">
            <v>0</v>
          </cell>
          <cell r="H63">
            <v>0</v>
          </cell>
        </row>
        <row r="64">
          <cell r="A64" t="str">
            <v>1.53</v>
          </cell>
          <cell r="B64" t="str">
            <v>concreto simples</v>
          </cell>
          <cell r="C64" t="str">
            <v>m³</v>
          </cell>
          <cell r="D64">
            <v>1.1499999999999999</v>
          </cell>
          <cell r="E64">
            <v>178.3</v>
          </cell>
          <cell r="F64">
            <v>78.150000000000006</v>
          </cell>
          <cell r="G64">
            <v>256.45000000000005</v>
          </cell>
          <cell r="H64">
            <v>294.91000000000003</v>
          </cell>
        </row>
        <row r="65">
          <cell r="A65" t="str">
            <v>1.54</v>
          </cell>
          <cell r="B65" t="str">
            <v>Forma comum</v>
          </cell>
          <cell r="C65" t="str">
            <v>m²</v>
          </cell>
          <cell r="D65">
            <v>24.88</v>
          </cell>
          <cell r="E65">
            <v>14.92</v>
          </cell>
          <cell r="F65">
            <v>13.81</v>
          </cell>
          <cell r="G65">
            <v>28.73</v>
          </cell>
          <cell r="H65">
            <v>714.8</v>
          </cell>
        </row>
        <row r="66">
          <cell r="A66" t="str">
            <v>1.55</v>
          </cell>
          <cell r="B66" t="str">
            <v>Aço CA-50/60</v>
          </cell>
          <cell r="C66" t="str">
            <v>kg</v>
          </cell>
          <cell r="D66">
            <v>115</v>
          </cell>
          <cell r="E66">
            <v>2.7</v>
          </cell>
          <cell r="F66">
            <v>0.9</v>
          </cell>
          <cell r="G66">
            <v>3.6</v>
          </cell>
          <cell r="H66">
            <v>414</v>
          </cell>
        </row>
        <row r="67">
          <cell r="A67" t="str">
            <v>1.56</v>
          </cell>
          <cell r="B67" t="str">
            <v>Laje pré-moldada pra cobertura</v>
          </cell>
          <cell r="C67" t="str">
            <v>m²</v>
          </cell>
          <cell r="D67">
            <v>27.26</v>
          </cell>
          <cell r="E67">
            <v>37.14</v>
          </cell>
          <cell r="F67">
            <v>6.32</v>
          </cell>
          <cell r="G67">
            <v>43.46</v>
          </cell>
          <cell r="H67">
            <v>1184.71</v>
          </cell>
        </row>
        <row r="68">
          <cell r="A68" t="str">
            <v>1.57</v>
          </cell>
          <cell r="B68" t="str">
            <v>Impermeabilização da laje de cobertura (regularização, manta asfaltica e proteção mecânica)</v>
          </cell>
          <cell r="C68" t="str">
            <v>m²</v>
          </cell>
          <cell r="D68">
            <v>27.26</v>
          </cell>
          <cell r="E68">
            <v>36.11</v>
          </cell>
          <cell r="F68">
            <v>5.84</v>
          </cell>
          <cell r="G68">
            <v>41.95</v>
          </cell>
          <cell r="H68">
            <v>1143.55</v>
          </cell>
        </row>
        <row r="69">
          <cell r="A69" t="str">
            <v>1.58</v>
          </cell>
          <cell r="B69" t="str">
            <v>Alvenaria</v>
          </cell>
          <cell r="G69">
            <v>0</v>
          </cell>
          <cell r="H69">
            <v>0</v>
          </cell>
        </row>
        <row r="70">
          <cell r="A70" t="str">
            <v>1.59</v>
          </cell>
          <cell r="B70" t="str">
            <v xml:space="preserve">Alvenaria de elevação em tijolos cerâmicos de 8 furos </v>
          </cell>
          <cell r="C70" t="str">
            <v>m²</v>
          </cell>
          <cell r="D70">
            <v>60.5</v>
          </cell>
          <cell r="E70">
            <v>5.2</v>
          </cell>
          <cell r="F70">
            <v>9.1999999999999993</v>
          </cell>
          <cell r="G70">
            <v>14.399999999999999</v>
          </cell>
          <cell r="H70">
            <v>871.2</v>
          </cell>
        </row>
        <row r="71">
          <cell r="A71" t="str">
            <v>1.60</v>
          </cell>
          <cell r="B71" t="str">
            <v>Esquadrias</v>
          </cell>
          <cell r="G71">
            <v>0</v>
          </cell>
          <cell r="H71">
            <v>0</v>
          </cell>
        </row>
        <row r="72">
          <cell r="A72" t="str">
            <v>1.61</v>
          </cell>
          <cell r="B72" t="str">
            <v>Porta de alumínio com vidro - 0,80x2,10m</v>
          </cell>
          <cell r="C72" t="str">
            <v>ud</v>
          </cell>
          <cell r="D72">
            <v>2</v>
          </cell>
          <cell r="E72">
            <v>484.98</v>
          </cell>
          <cell r="F72">
            <v>47.57</v>
          </cell>
          <cell r="G72">
            <v>532.55000000000007</v>
          </cell>
          <cell r="H72">
            <v>1065.0999999999999</v>
          </cell>
        </row>
        <row r="73">
          <cell r="A73" t="str">
            <v>1.62</v>
          </cell>
          <cell r="B73" t="str">
            <v>Porta de madeira para sanitário, completa</v>
          </cell>
          <cell r="C73" t="str">
            <v>ud</v>
          </cell>
          <cell r="D73">
            <v>1</v>
          </cell>
          <cell r="E73">
            <v>145.97</v>
          </cell>
          <cell r="F73">
            <v>39.22</v>
          </cell>
          <cell r="G73">
            <v>185.19</v>
          </cell>
          <cell r="H73">
            <v>185.19</v>
          </cell>
        </row>
        <row r="74">
          <cell r="A74" t="str">
            <v>1.63</v>
          </cell>
          <cell r="B74" t="str">
            <v>Vitrô de alumínio</v>
          </cell>
          <cell r="C74" t="str">
            <v>m²</v>
          </cell>
          <cell r="D74">
            <v>2.02</v>
          </cell>
          <cell r="E74">
            <v>201.02</v>
          </cell>
          <cell r="F74">
            <v>28.32</v>
          </cell>
          <cell r="G74">
            <v>229.34</v>
          </cell>
          <cell r="H74">
            <v>463.26</v>
          </cell>
        </row>
        <row r="75">
          <cell r="A75" t="str">
            <v>1.64</v>
          </cell>
          <cell r="B75" t="str">
            <v>Vidro laminado múltiplo - 25 mm, inclusive perfis metálicos</v>
          </cell>
          <cell r="C75" t="str">
            <v>m²</v>
          </cell>
          <cell r="D75">
            <v>4.0999999999999996</v>
          </cell>
          <cell r="E75">
            <v>980</v>
          </cell>
          <cell r="F75">
            <v>25</v>
          </cell>
          <cell r="G75">
            <v>1005</v>
          </cell>
          <cell r="H75">
            <v>4120.5</v>
          </cell>
        </row>
        <row r="76">
          <cell r="A76" t="str">
            <v>1.65</v>
          </cell>
          <cell r="B76" t="str">
            <v xml:space="preserve">Revestimento  </v>
          </cell>
          <cell r="G76">
            <v>0</v>
          </cell>
          <cell r="H76">
            <v>0</v>
          </cell>
        </row>
        <row r="77">
          <cell r="A77" t="str">
            <v>1.66</v>
          </cell>
          <cell r="B77" t="str">
            <v>Chapisco de aderência com argamassa de cimento e areia no traço 1:4</v>
          </cell>
          <cell r="C77" t="str">
            <v>m²</v>
          </cell>
          <cell r="D77">
            <v>148.26</v>
          </cell>
          <cell r="E77">
            <v>1.01</v>
          </cell>
          <cell r="F77">
            <v>1.99</v>
          </cell>
          <cell r="G77">
            <v>3</v>
          </cell>
          <cell r="H77">
            <v>444.78</v>
          </cell>
        </row>
        <row r="78">
          <cell r="A78" t="str">
            <v>1.67</v>
          </cell>
          <cell r="B78" t="str">
            <v>Emboço com argamassa mista de cimento e areia no traço 1:4</v>
          </cell>
          <cell r="C78" t="str">
            <v>m²</v>
          </cell>
          <cell r="D78">
            <v>15</v>
          </cell>
          <cell r="E78">
            <v>2.13</v>
          </cell>
          <cell r="F78">
            <v>4.53</v>
          </cell>
          <cell r="G78">
            <v>6.66</v>
          </cell>
          <cell r="H78">
            <v>99.9</v>
          </cell>
        </row>
        <row r="79">
          <cell r="A79" t="str">
            <v>1.68</v>
          </cell>
          <cell r="B79" t="str">
            <v xml:space="preserve">Reboco paulista com argamassa mista de cimento, cal e areia </v>
          </cell>
          <cell r="C79" t="str">
            <v>m²</v>
          </cell>
          <cell r="D79">
            <v>133.26</v>
          </cell>
          <cell r="E79">
            <v>3.36</v>
          </cell>
          <cell r="F79">
            <v>7.05</v>
          </cell>
          <cell r="G79">
            <v>10.41</v>
          </cell>
          <cell r="H79">
            <v>1387.23</v>
          </cell>
        </row>
        <row r="80">
          <cell r="A80" t="str">
            <v>1.69</v>
          </cell>
          <cell r="B80" t="str">
            <v>Revestimento com azulejos juntas a prumo, assentados com argamassa pré-fabricada, inclusive rejuntamento com pasta de cimento branco</v>
          </cell>
          <cell r="C80" t="str">
            <v>m²</v>
          </cell>
          <cell r="D80">
            <v>15</v>
          </cell>
          <cell r="E80">
            <v>18.77</v>
          </cell>
          <cell r="F80">
            <v>5.03</v>
          </cell>
          <cell r="G80">
            <v>23.8</v>
          </cell>
          <cell r="H80">
            <v>357</v>
          </cell>
        </row>
        <row r="81">
          <cell r="A81" t="str">
            <v>1.70</v>
          </cell>
          <cell r="B81" t="str">
            <v>Piso</v>
          </cell>
          <cell r="G81">
            <v>0</v>
          </cell>
          <cell r="H81">
            <v>0</v>
          </cell>
        </row>
        <row r="82">
          <cell r="A82" t="str">
            <v>1.71</v>
          </cell>
          <cell r="B82" t="str">
            <v>Regularização da laje para receber o piso</v>
          </cell>
          <cell r="C82" t="str">
            <v>m²</v>
          </cell>
          <cell r="D82">
            <v>17.2</v>
          </cell>
          <cell r="E82">
            <v>10.26</v>
          </cell>
          <cell r="F82">
            <v>5.58</v>
          </cell>
          <cell r="G82">
            <v>15.84</v>
          </cell>
          <cell r="H82">
            <v>272.44</v>
          </cell>
        </row>
        <row r="83">
          <cell r="A83" t="str">
            <v>1.72</v>
          </cell>
          <cell r="B83" t="str">
            <v>Piso cerâmico</v>
          </cell>
          <cell r="C83" t="str">
            <v>m²</v>
          </cell>
          <cell r="D83">
            <v>17.2</v>
          </cell>
          <cell r="E83">
            <v>31.91</v>
          </cell>
          <cell r="F83">
            <v>10.01</v>
          </cell>
          <cell r="G83">
            <v>41.92</v>
          </cell>
          <cell r="H83">
            <v>721.02</v>
          </cell>
        </row>
        <row r="84">
          <cell r="A84" t="str">
            <v>1.73</v>
          </cell>
          <cell r="B84" t="str">
            <v>Rodapé de cerâmica</v>
          </cell>
          <cell r="C84" t="str">
            <v>ml</v>
          </cell>
          <cell r="D84">
            <v>26</v>
          </cell>
          <cell r="E84">
            <v>3.2</v>
          </cell>
          <cell r="F84">
            <v>2.73</v>
          </cell>
          <cell r="G84">
            <v>5.93</v>
          </cell>
          <cell r="H84">
            <v>154.18</v>
          </cell>
        </row>
        <row r="85">
          <cell r="A85" t="str">
            <v>1.74</v>
          </cell>
          <cell r="B85" t="str">
            <v>Pintura</v>
          </cell>
          <cell r="G85">
            <v>0</v>
          </cell>
          <cell r="H85">
            <v>0</v>
          </cell>
        </row>
        <row r="86">
          <cell r="A86" t="str">
            <v>1.75</v>
          </cell>
          <cell r="B86" t="str">
            <v>Intrna com Latex acrílica em paredes e teto</v>
          </cell>
          <cell r="C86" t="str">
            <v>m²</v>
          </cell>
          <cell r="D86">
            <v>92.26</v>
          </cell>
          <cell r="E86">
            <v>3.11</v>
          </cell>
          <cell r="F86">
            <v>4.9800000000000004</v>
          </cell>
          <cell r="G86">
            <v>8.09</v>
          </cell>
          <cell r="H86">
            <v>746.38</v>
          </cell>
        </row>
        <row r="87">
          <cell r="A87" t="str">
            <v>1.76</v>
          </cell>
          <cell r="B87" t="str">
            <v>Externa</v>
          </cell>
          <cell r="C87" t="str">
            <v>m²</v>
          </cell>
          <cell r="D87">
            <v>58</v>
          </cell>
          <cell r="E87">
            <v>2.85</v>
          </cell>
          <cell r="F87">
            <v>2.33</v>
          </cell>
          <cell r="G87">
            <v>5.18</v>
          </cell>
          <cell r="H87">
            <v>300.44</v>
          </cell>
        </row>
        <row r="88">
          <cell r="A88" t="str">
            <v>1.77</v>
          </cell>
          <cell r="B88" t="str">
            <v>Instalações Hidro-sanitárias da guarita</v>
          </cell>
          <cell r="G88">
            <v>0</v>
          </cell>
          <cell r="H88">
            <v>0</v>
          </cell>
        </row>
        <row r="89">
          <cell r="A89" t="str">
            <v>1.78</v>
          </cell>
          <cell r="B89" t="str">
            <v>louças sanitárias e Metais</v>
          </cell>
          <cell r="C89" t="str">
            <v>vb</v>
          </cell>
          <cell r="D89">
            <v>1</v>
          </cell>
          <cell r="E89">
            <v>500</v>
          </cell>
          <cell r="F89">
            <v>100</v>
          </cell>
          <cell r="G89">
            <v>600</v>
          </cell>
          <cell r="H89">
            <v>600</v>
          </cell>
        </row>
        <row r="90">
          <cell r="A90" t="str">
            <v>1.79</v>
          </cell>
          <cell r="B90" t="str">
            <v>Balcão em granito - 2,00x0,60m</v>
          </cell>
          <cell r="C90" t="str">
            <v>ud</v>
          </cell>
          <cell r="D90">
            <v>1</v>
          </cell>
          <cell r="E90">
            <v>200</v>
          </cell>
          <cell r="F90">
            <v>50</v>
          </cell>
          <cell r="G90">
            <v>250</v>
          </cell>
          <cell r="H90">
            <v>250</v>
          </cell>
        </row>
        <row r="91">
          <cell r="A91" t="str">
            <v>1.80</v>
          </cell>
          <cell r="B91" t="str">
            <v>Tubulações de agua e esgoto, interligando aos pontos existentes</v>
          </cell>
          <cell r="C91" t="str">
            <v>vb</v>
          </cell>
          <cell r="D91">
            <v>1</v>
          </cell>
          <cell r="E91">
            <v>500</v>
          </cell>
          <cell r="F91">
            <v>100</v>
          </cell>
          <cell r="G91">
            <v>600</v>
          </cell>
          <cell r="H91">
            <v>600</v>
          </cell>
        </row>
        <row r="92">
          <cell r="A92" t="str">
            <v>1.81</v>
          </cell>
          <cell r="B92" t="str">
            <v>Instalações Elétricas</v>
          </cell>
          <cell r="G92">
            <v>0</v>
          </cell>
          <cell r="H92">
            <v>0</v>
          </cell>
        </row>
        <row r="93">
          <cell r="A93" t="str">
            <v>1.82</v>
          </cell>
          <cell r="B93" t="str">
            <v>Fios, eletrodutos, luminárias, interligação dos sistemas eletrônicos, etc.</v>
          </cell>
          <cell r="C93" t="str">
            <v>vb</v>
          </cell>
          <cell r="D93">
            <v>1</v>
          </cell>
          <cell r="E93">
            <v>1300</v>
          </cell>
          <cell r="F93">
            <v>260</v>
          </cell>
          <cell r="G93">
            <v>1560</v>
          </cell>
          <cell r="H93">
            <v>1560</v>
          </cell>
        </row>
        <row r="94">
          <cell r="A94" t="str">
            <v>1.83</v>
          </cell>
          <cell r="B94" t="str">
            <v>TOTAL DO GRUPO</v>
          </cell>
          <cell r="G94">
            <v>0</v>
          </cell>
          <cell r="H94">
            <v>0</v>
          </cell>
        </row>
        <row r="95">
          <cell r="A95" t="str">
            <v>1.84</v>
          </cell>
          <cell r="G95">
            <v>0</v>
          </cell>
          <cell r="H95">
            <v>0</v>
          </cell>
        </row>
        <row r="96">
          <cell r="A96" t="str">
            <v>1.85</v>
          </cell>
          <cell r="B96" t="str">
            <v>GAIOLA DE RETENÇÃO</v>
          </cell>
          <cell r="G96">
            <v>0</v>
          </cell>
          <cell r="H96">
            <v>0</v>
          </cell>
        </row>
        <row r="97">
          <cell r="A97" t="str">
            <v>1.86</v>
          </cell>
          <cell r="B97" t="str">
            <v>Paineis de vidro temperado 10mm, fixado em estrutura metálica tubular, inclusive porta de abrir 1,00x2,20m com fechadura elétrica - 8,00x2,30m</v>
          </cell>
          <cell r="C97" t="str">
            <v>m²</v>
          </cell>
          <cell r="D97">
            <v>18.399999999999999</v>
          </cell>
          <cell r="E97">
            <v>268.10000000000002</v>
          </cell>
          <cell r="F97">
            <v>23.63</v>
          </cell>
          <cell r="G97">
            <v>291.73</v>
          </cell>
          <cell r="H97">
            <v>5367.83</v>
          </cell>
        </row>
        <row r="98">
          <cell r="A98" t="str">
            <v>1.87</v>
          </cell>
          <cell r="B98" t="str">
            <v xml:space="preserve">Alambrado em tubo galvanizado e tela, inclusive porta no mesmo padrâo </v>
          </cell>
          <cell r="C98" t="str">
            <v>m²</v>
          </cell>
          <cell r="D98">
            <v>14.6</v>
          </cell>
          <cell r="E98">
            <v>45.3</v>
          </cell>
          <cell r="F98">
            <v>23.63</v>
          </cell>
          <cell r="G98">
            <v>68.929999999999993</v>
          </cell>
          <cell r="H98">
            <v>1006.37</v>
          </cell>
        </row>
        <row r="99">
          <cell r="A99" t="str">
            <v>1.88</v>
          </cell>
          <cell r="B99" t="str">
            <v>TOTAL DO GRUPO</v>
          </cell>
          <cell r="G99">
            <v>0</v>
          </cell>
          <cell r="H99">
            <v>0</v>
          </cell>
        </row>
        <row r="100">
          <cell r="A100" t="str">
            <v>1.89</v>
          </cell>
          <cell r="G100">
            <v>0</v>
          </cell>
          <cell r="H100">
            <v>0</v>
          </cell>
        </row>
        <row r="101">
          <cell r="A101" t="str">
            <v>1.90</v>
          </cell>
          <cell r="B101" t="str">
            <v>HALL SOCIAL/SALÃO DE FESTAS  E SANITÁRIOS</v>
          </cell>
          <cell r="G101">
            <v>0</v>
          </cell>
          <cell r="H101">
            <v>0</v>
          </cell>
        </row>
        <row r="102">
          <cell r="A102" t="str">
            <v>1.91</v>
          </cell>
          <cell r="B102" t="str">
            <v>Demolições e Retiradas</v>
          </cell>
          <cell r="G102">
            <v>0</v>
          </cell>
          <cell r="H102">
            <v>0</v>
          </cell>
        </row>
        <row r="103">
          <cell r="A103" t="str">
            <v>1.92</v>
          </cell>
          <cell r="B103" t="str">
            <v>Demolição de alvenaria, inclusive do revestimento</v>
          </cell>
          <cell r="C103" t="str">
            <v>m²</v>
          </cell>
          <cell r="D103">
            <v>14.27</v>
          </cell>
          <cell r="F103">
            <v>4.68</v>
          </cell>
          <cell r="G103">
            <v>4.68</v>
          </cell>
          <cell r="H103">
            <v>66.78</v>
          </cell>
        </row>
        <row r="104">
          <cell r="A104" t="str">
            <v>1.93</v>
          </cell>
          <cell r="B104" t="str">
            <v>Demolição de jardineiras</v>
          </cell>
          <cell r="C104" t="str">
            <v>m²</v>
          </cell>
          <cell r="D104">
            <v>8.17</v>
          </cell>
          <cell r="F104">
            <v>4.68</v>
          </cell>
          <cell r="G104">
            <v>4.68</v>
          </cell>
          <cell r="H104">
            <v>38.229999999999997</v>
          </cell>
        </row>
        <row r="105">
          <cell r="A105" t="str">
            <v>1.94</v>
          </cell>
          <cell r="B105" t="str">
            <v>Demolição de azulejo</v>
          </cell>
          <cell r="C105" t="str">
            <v>m²</v>
          </cell>
          <cell r="D105">
            <v>150</v>
          </cell>
          <cell r="F105">
            <v>6.87</v>
          </cell>
          <cell r="G105">
            <v>6.87</v>
          </cell>
          <cell r="H105">
            <v>1030.5</v>
          </cell>
        </row>
        <row r="106">
          <cell r="A106" t="str">
            <v>1.95</v>
          </cell>
          <cell r="B106" t="str">
            <v>Demolição de piso de ardósia</v>
          </cell>
          <cell r="C106" t="str">
            <v>m²</v>
          </cell>
          <cell r="D106">
            <v>44.8</v>
          </cell>
          <cell r="F106">
            <v>6.87</v>
          </cell>
          <cell r="G106">
            <v>6.87</v>
          </cell>
          <cell r="H106">
            <v>307.77</v>
          </cell>
        </row>
        <row r="107">
          <cell r="A107" t="str">
            <v>1.96</v>
          </cell>
          <cell r="B107" t="str">
            <v>Demolição de piso cerâmico</v>
          </cell>
          <cell r="C107" t="str">
            <v>m²</v>
          </cell>
          <cell r="D107">
            <v>27.02</v>
          </cell>
          <cell r="F107">
            <v>5.91</v>
          </cell>
          <cell r="G107">
            <v>5.91</v>
          </cell>
          <cell r="H107">
            <v>159.68</v>
          </cell>
        </row>
        <row r="108">
          <cell r="A108" t="str">
            <v>1.97</v>
          </cell>
          <cell r="B108" t="str">
            <v>Demolição da laje da sauna</v>
          </cell>
          <cell r="C108" t="str">
            <v>m²</v>
          </cell>
          <cell r="D108">
            <v>6.15</v>
          </cell>
          <cell r="F108">
            <v>13.13</v>
          </cell>
          <cell r="G108">
            <v>13.13</v>
          </cell>
          <cell r="H108">
            <v>80.739999999999995</v>
          </cell>
        </row>
        <row r="109">
          <cell r="A109" t="str">
            <v>1.98</v>
          </cell>
          <cell r="B109" t="str">
            <v>Remanejamento de porta de vidro temperado, de correr (Hall Social), para a parte frontal do Salão de Festas - 4,00x2,10m</v>
          </cell>
          <cell r="C109" t="str">
            <v>ud</v>
          </cell>
          <cell r="D109">
            <v>1</v>
          </cell>
          <cell r="F109">
            <v>320</v>
          </cell>
          <cell r="G109">
            <v>320</v>
          </cell>
          <cell r="H109">
            <v>320</v>
          </cell>
        </row>
        <row r="110">
          <cell r="A110" t="str">
            <v>1.99</v>
          </cell>
          <cell r="B110" t="str">
            <v>Remanejamento de porta de correr do Salão de Festa para a parte ampliada - 4,00x2,10m</v>
          </cell>
          <cell r="C110" t="str">
            <v>ud</v>
          </cell>
          <cell r="D110">
            <v>1</v>
          </cell>
          <cell r="F110">
            <v>320</v>
          </cell>
          <cell r="G110">
            <v>320</v>
          </cell>
          <cell r="H110">
            <v>320</v>
          </cell>
        </row>
        <row r="111">
          <cell r="A111" t="str">
            <v>1.100</v>
          </cell>
          <cell r="B111" t="str">
            <v>Remanejamento de janela da copa para a nova cozinha</v>
          </cell>
          <cell r="C111" t="str">
            <v>ud</v>
          </cell>
          <cell r="D111">
            <v>1</v>
          </cell>
          <cell r="F111">
            <v>28.49</v>
          </cell>
          <cell r="G111">
            <v>28.49</v>
          </cell>
          <cell r="H111">
            <v>28.49</v>
          </cell>
        </row>
        <row r="112">
          <cell r="A112" t="str">
            <v>1.101</v>
          </cell>
          <cell r="B112" t="str">
            <v>Remanejamento de janela dos sanitários do Salão de Festa para os novos Sanitários (antiga sauna)</v>
          </cell>
          <cell r="C112" t="str">
            <v>ud</v>
          </cell>
          <cell r="D112">
            <v>2</v>
          </cell>
          <cell r="F112">
            <v>15</v>
          </cell>
          <cell r="G112">
            <v>15</v>
          </cell>
          <cell r="H112">
            <v>30</v>
          </cell>
        </row>
        <row r="113">
          <cell r="A113" t="str">
            <v>1.102</v>
          </cell>
          <cell r="B113" t="str">
            <v>Retirada de painel fixo  de vidro temperado (Salão de Festas)</v>
          </cell>
          <cell r="C113" t="str">
            <v>m²</v>
          </cell>
          <cell r="D113">
            <v>5.88</v>
          </cell>
          <cell r="F113">
            <v>2.78</v>
          </cell>
          <cell r="G113">
            <v>2.78</v>
          </cell>
          <cell r="H113">
            <v>16.34</v>
          </cell>
        </row>
        <row r="114">
          <cell r="A114" t="str">
            <v>1.103</v>
          </cell>
          <cell r="B114" t="str">
            <v>Retirada de louças sanitárias e bancadas, inclusive instalaçãoes hidro-sanitárias dos sanitários a demolir</v>
          </cell>
          <cell r="C114" t="str">
            <v>ud</v>
          </cell>
          <cell r="D114">
            <v>5</v>
          </cell>
          <cell r="F114">
            <v>8.39</v>
          </cell>
          <cell r="G114">
            <v>8.39</v>
          </cell>
          <cell r="H114">
            <v>41.95</v>
          </cell>
        </row>
        <row r="115">
          <cell r="A115" t="str">
            <v>1.104</v>
          </cell>
          <cell r="B115" t="str">
            <v>Retirada de esquadrias de madeira, incluside aduelas e acessorios</v>
          </cell>
          <cell r="C115" t="str">
            <v>ud</v>
          </cell>
          <cell r="D115">
            <v>2</v>
          </cell>
          <cell r="F115">
            <v>5.66</v>
          </cell>
          <cell r="G115">
            <v>5.66</v>
          </cell>
          <cell r="H115">
            <v>11.32</v>
          </cell>
        </row>
        <row r="116">
          <cell r="A116" t="str">
            <v>1.105</v>
          </cell>
          <cell r="B116" t="str">
            <v>Estrutura de concreto (pilares e vigas)</v>
          </cell>
          <cell r="G116">
            <v>0</v>
          </cell>
          <cell r="H116">
            <v>0</v>
          </cell>
        </row>
        <row r="117">
          <cell r="A117" t="str">
            <v>1.106</v>
          </cell>
          <cell r="B117" t="str">
            <v>concreto simples</v>
          </cell>
          <cell r="C117" t="str">
            <v>m³</v>
          </cell>
          <cell r="D117">
            <v>1.34</v>
          </cell>
          <cell r="E117">
            <v>178.3</v>
          </cell>
          <cell r="F117">
            <v>78.150000000000006</v>
          </cell>
          <cell r="G117">
            <v>256.45000000000005</v>
          </cell>
          <cell r="H117">
            <v>343.64</v>
          </cell>
        </row>
        <row r="118">
          <cell r="A118" t="str">
            <v>1.107</v>
          </cell>
          <cell r="B118" t="str">
            <v>Forma comum</v>
          </cell>
          <cell r="C118" t="str">
            <v>m²</v>
          </cell>
          <cell r="D118">
            <v>28.95</v>
          </cell>
          <cell r="E118">
            <v>14.92</v>
          </cell>
          <cell r="F118">
            <v>13.81</v>
          </cell>
          <cell r="G118">
            <v>28.73</v>
          </cell>
          <cell r="H118">
            <v>831.73</v>
          </cell>
        </row>
        <row r="119">
          <cell r="A119" t="str">
            <v>1.108</v>
          </cell>
          <cell r="B119" t="str">
            <v>Aço CA-50/60</v>
          </cell>
          <cell r="C119" t="str">
            <v>kg</v>
          </cell>
          <cell r="D119">
            <v>134</v>
          </cell>
          <cell r="E119">
            <v>2.7</v>
          </cell>
          <cell r="F119">
            <v>0.9</v>
          </cell>
          <cell r="G119">
            <v>3.6</v>
          </cell>
          <cell r="H119">
            <v>482.4</v>
          </cell>
        </row>
        <row r="120">
          <cell r="A120" t="str">
            <v>1.109</v>
          </cell>
          <cell r="B120" t="str">
            <v>Alvenaria</v>
          </cell>
          <cell r="G120">
            <v>0</v>
          </cell>
          <cell r="H120">
            <v>0</v>
          </cell>
        </row>
        <row r="121">
          <cell r="A121" t="str">
            <v>1.110</v>
          </cell>
          <cell r="B121" t="str">
            <v xml:space="preserve">Alvenaria de elevação em tijolos cerâmicos de 8 furos </v>
          </cell>
          <cell r="C121" t="str">
            <v>m²</v>
          </cell>
          <cell r="D121">
            <v>75.52</v>
          </cell>
          <cell r="E121">
            <v>5.2</v>
          </cell>
          <cell r="F121">
            <v>9.1999999999999993</v>
          </cell>
          <cell r="G121">
            <v>14.399999999999999</v>
          </cell>
          <cell r="H121">
            <v>1087.48</v>
          </cell>
        </row>
        <row r="122">
          <cell r="A122" t="str">
            <v>1.111</v>
          </cell>
          <cell r="B122" t="str">
            <v>Vergas de concreto</v>
          </cell>
          <cell r="C122" t="str">
            <v>m³</v>
          </cell>
          <cell r="D122">
            <v>0.1</v>
          </cell>
          <cell r="E122">
            <v>321.19</v>
          </cell>
          <cell r="F122">
            <v>165.92</v>
          </cell>
          <cell r="G122">
            <v>487.11</v>
          </cell>
          <cell r="H122">
            <v>48.71</v>
          </cell>
        </row>
        <row r="123">
          <cell r="A123" t="str">
            <v>1.112</v>
          </cell>
          <cell r="B123" t="str">
            <v>Alvenaria em gesso acartonado</v>
          </cell>
          <cell r="C123" t="str">
            <v>m²</v>
          </cell>
          <cell r="D123">
            <v>16.2</v>
          </cell>
          <cell r="E123">
            <v>60</v>
          </cell>
          <cell r="F123">
            <v>12</v>
          </cell>
          <cell r="G123">
            <v>72</v>
          </cell>
          <cell r="H123">
            <v>1166.4000000000001</v>
          </cell>
        </row>
        <row r="124">
          <cell r="A124" t="str">
            <v>1.113</v>
          </cell>
          <cell r="B124" t="str">
            <v>Divisórias em granitos para os sanitários com H=1,80m</v>
          </cell>
          <cell r="C124" t="str">
            <v>m²</v>
          </cell>
          <cell r="D124">
            <v>3.42</v>
          </cell>
          <cell r="E124">
            <v>160</v>
          </cell>
          <cell r="F124">
            <v>33.49</v>
          </cell>
          <cell r="G124">
            <v>193.49</v>
          </cell>
          <cell r="H124">
            <v>661.73</v>
          </cell>
        </row>
        <row r="125">
          <cell r="A125" t="str">
            <v>1.114</v>
          </cell>
          <cell r="B125" t="str">
            <v>Esquadrias</v>
          </cell>
          <cell r="G125">
            <v>0</v>
          </cell>
          <cell r="H125">
            <v>0</v>
          </cell>
        </row>
        <row r="126">
          <cell r="A126" t="str">
            <v>1.115</v>
          </cell>
          <cell r="B126" t="str">
            <v>Painel de vidro temperado 10mm (3,10x2,10m), com 02 folhas de abrir e molas hdráulicas - Hall Social/ Serviço</v>
          </cell>
          <cell r="C126" t="str">
            <v>ud</v>
          </cell>
          <cell r="D126">
            <v>1</v>
          </cell>
          <cell r="E126">
            <v>3030</v>
          </cell>
          <cell r="G126">
            <v>3030</v>
          </cell>
          <cell r="H126">
            <v>3030</v>
          </cell>
        </row>
        <row r="127">
          <cell r="A127" t="str">
            <v>1.116</v>
          </cell>
          <cell r="B127" t="str">
            <v>Porta de correr em vidro temperado -10mm- 3,30x2,10m - 01 folhas - Parte ampliada do Salão de Festas</v>
          </cell>
          <cell r="C127" t="str">
            <v>ud</v>
          </cell>
          <cell r="D127">
            <v>1</v>
          </cell>
          <cell r="E127">
            <v>2287</v>
          </cell>
          <cell r="G127">
            <v>2287</v>
          </cell>
          <cell r="H127">
            <v>2287</v>
          </cell>
        </row>
        <row r="128">
          <cell r="A128" t="str">
            <v>1.117</v>
          </cell>
          <cell r="B128" t="str">
            <v>Porta com duas laterais fixas e vão central de abrir  em vidro temperado -10mm- 2,00x2,10m  - Entrada do Hall Social</v>
          </cell>
          <cell r="C128" t="str">
            <v>ud</v>
          </cell>
          <cell r="D128">
            <v>1</v>
          </cell>
          <cell r="E128">
            <v>1965</v>
          </cell>
          <cell r="G128">
            <v>1965</v>
          </cell>
          <cell r="H128">
            <v>1965</v>
          </cell>
        </row>
        <row r="129">
          <cell r="A129" t="str">
            <v>1.118</v>
          </cell>
          <cell r="B129" t="str">
            <v>Porta de alumínio com vidro tipo vai-vem - 0,90x2,10</v>
          </cell>
          <cell r="C129" t="str">
            <v>ud</v>
          </cell>
          <cell r="D129">
            <v>1</v>
          </cell>
          <cell r="E129">
            <v>486.63</v>
          </cell>
          <cell r="F129">
            <v>32.36</v>
          </cell>
          <cell r="G129">
            <v>518.99</v>
          </cell>
          <cell r="H129">
            <v>518.99</v>
          </cell>
        </row>
        <row r="130">
          <cell r="A130" t="str">
            <v>1.119</v>
          </cell>
          <cell r="B130" t="str">
            <v xml:space="preserve">Porta de madeira completa, para os sanitários e cozinha </v>
          </cell>
          <cell r="C130" t="str">
            <v>ud</v>
          </cell>
          <cell r="D130">
            <v>4</v>
          </cell>
          <cell r="E130">
            <v>145.19999999999999</v>
          </cell>
          <cell r="F130">
            <v>39.22</v>
          </cell>
          <cell r="G130">
            <v>184.42</v>
          </cell>
          <cell r="H130">
            <v>737.68</v>
          </cell>
        </row>
        <row r="131">
          <cell r="A131" t="str">
            <v>1.120</v>
          </cell>
          <cell r="B131" t="str">
            <v>Cobertura  (parte ampliada)</v>
          </cell>
          <cell r="G131">
            <v>0</v>
          </cell>
          <cell r="H131">
            <v>0</v>
          </cell>
        </row>
        <row r="132">
          <cell r="A132" t="str">
            <v>1.121</v>
          </cell>
          <cell r="B132" t="str">
            <v xml:space="preserve">Estrutura metálica </v>
          </cell>
          <cell r="C132" t="str">
            <v>m²</v>
          </cell>
          <cell r="D132">
            <v>41.28</v>
          </cell>
          <cell r="E132">
            <v>63</v>
          </cell>
          <cell r="G132">
            <v>63</v>
          </cell>
          <cell r="H132">
            <v>2600.64</v>
          </cell>
        </row>
        <row r="133">
          <cell r="A133" t="str">
            <v>1.122</v>
          </cell>
          <cell r="B133" t="str">
            <v>Telha térmica trapezoidal tipo sanduiche</v>
          </cell>
          <cell r="C133" t="str">
            <v>m²</v>
          </cell>
          <cell r="D133">
            <v>41.28</v>
          </cell>
          <cell r="E133">
            <v>85</v>
          </cell>
          <cell r="F133">
            <v>2.65</v>
          </cell>
          <cell r="G133">
            <v>87.65</v>
          </cell>
          <cell r="H133">
            <v>3618.19</v>
          </cell>
        </row>
        <row r="134">
          <cell r="A134" t="str">
            <v>1.123</v>
          </cell>
          <cell r="B134" t="str">
            <v>Calha metálica</v>
          </cell>
          <cell r="C134" t="str">
            <v>ml</v>
          </cell>
          <cell r="D134">
            <v>7.94</v>
          </cell>
          <cell r="E134">
            <v>22.5</v>
          </cell>
          <cell r="G134">
            <v>22.5</v>
          </cell>
          <cell r="H134">
            <v>178.65</v>
          </cell>
        </row>
        <row r="135">
          <cell r="A135" t="str">
            <v>1.124</v>
          </cell>
          <cell r="B135" t="str">
            <v>Rufo metálico</v>
          </cell>
          <cell r="C135" t="str">
            <v>ml</v>
          </cell>
          <cell r="D135">
            <v>18.34</v>
          </cell>
          <cell r="E135">
            <v>13.18</v>
          </cell>
          <cell r="G135">
            <v>13.18</v>
          </cell>
          <cell r="H135">
            <v>241.72</v>
          </cell>
        </row>
        <row r="136">
          <cell r="A136" t="str">
            <v>1.125</v>
          </cell>
          <cell r="B136" t="str">
            <v>Tubos de descida para águas pluviais, inclusive conexões</v>
          </cell>
          <cell r="C136" t="str">
            <v>ml</v>
          </cell>
          <cell r="D136">
            <v>18</v>
          </cell>
          <cell r="E136">
            <v>6.04</v>
          </cell>
          <cell r="F136">
            <v>5.67</v>
          </cell>
          <cell r="G136">
            <v>11.71</v>
          </cell>
          <cell r="H136">
            <v>210.78</v>
          </cell>
        </row>
        <row r="137">
          <cell r="A137" t="str">
            <v>1.126</v>
          </cell>
          <cell r="B137" t="str">
            <v>Revestimento</v>
          </cell>
          <cell r="G137">
            <v>0</v>
          </cell>
          <cell r="H137">
            <v>0</v>
          </cell>
        </row>
        <row r="138">
          <cell r="A138" t="str">
            <v>1.127</v>
          </cell>
          <cell r="B138" t="str">
            <v>Chapisco de aderência com argamassa de cimento e areia no traço 1:4</v>
          </cell>
          <cell r="C138" t="str">
            <v>m²</v>
          </cell>
          <cell r="D138">
            <v>151.04</v>
          </cell>
          <cell r="E138">
            <v>1.01</v>
          </cell>
          <cell r="F138">
            <v>1.99</v>
          </cell>
          <cell r="G138">
            <v>3</v>
          </cell>
          <cell r="H138">
            <v>453.12</v>
          </cell>
        </row>
        <row r="139">
          <cell r="A139" t="str">
            <v>1.128</v>
          </cell>
          <cell r="B139" t="str">
            <v>Emboço com argamassa mista de cimento e areia no traço 1:4</v>
          </cell>
          <cell r="C139" t="str">
            <v>m²</v>
          </cell>
          <cell r="D139">
            <v>118.74</v>
          </cell>
          <cell r="E139">
            <v>2.13</v>
          </cell>
          <cell r="F139">
            <v>4.53</v>
          </cell>
          <cell r="G139">
            <v>6.66</v>
          </cell>
          <cell r="H139">
            <v>790.8</v>
          </cell>
        </row>
        <row r="140">
          <cell r="A140" t="str">
            <v>1.129</v>
          </cell>
          <cell r="B140" t="str">
            <v xml:space="preserve">Reboco paulista com argamassa mista de cimento, cal e areia </v>
          </cell>
          <cell r="C140" t="str">
            <v>m²</v>
          </cell>
          <cell r="D140">
            <v>183.44</v>
          </cell>
          <cell r="E140">
            <v>3.36</v>
          </cell>
          <cell r="F140">
            <v>7.05</v>
          </cell>
          <cell r="G140">
            <v>10.41</v>
          </cell>
          <cell r="H140">
            <v>1909.61</v>
          </cell>
        </row>
        <row r="141">
          <cell r="A141" t="str">
            <v>1.130</v>
          </cell>
          <cell r="B141" t="str">
            <v>Revestimento com azulejos juntas a prumo, assentados com argamassa pré-fabricada, inclusive rejuntamento com pasta de cimento branco</v>
          </cell>
          <cell r="C141" t="str">
            <v>m²</v>
          </cell>
          <cell r="D141">
            <v>118.74</v>
          </cell>
          <cell r="E141">
            <v>18.77</v>
          </cell>
          <cell r="F141">
            <v>5.03</v>
          </cell>
          <cell r="G141">
            <v>23.8</v>
          </cell>
          <cell r="H141">
            <v>2826.01</v>
          </cell>
        </row>
        <row r="142">
          <cell r="A142" t="str">
            <v>1.131</v>
          </cell>
          <cell r="B142" t="str">
            <v>Piso</v>
          </cell>
          <cell r="G142">
            <v>0</v>
          </cell>
          <cell r="H142">
            <v>0</v>
          </cell>
        </row>
        <row r="143">
          <cell r="A143" t="str">
            <v>1.132</v>
          </cell>
          <cell r="B143" t="str">
            <v>Regularização de laje para piso</v>
          </cell>
          <cell r="C143" t="str">
            <v>m²</v>
          </cell>
          <cell r="D143">
            <v>105.59</v>
          </cell>
          <cell r="E143">
            <v>10.26</v>
          </cell>
          <cell r="F143">
            <v>5.58</v>
          </cell>
          <cell r="G143">
            <v>15.84</v>
          </cell>
          <cell r="H143">
            <v>1672.54</v>
          </cell>
        </row>
        <row r="144">
          <cell r="A144" t="str">
            <v>1.133</v>
          </cell>
          <cell r="B144" t="str">
            <v>Piso de granito</v>
          </cell>
          <cell r="C144" t="str">
            <v>m²</v>
          </cell>
          <cell r="D144">
            <v>105.59</v>
          </cell>
          <cell r="E144">
            <v>83.77</v>
          </cell>
          <cell r="F144">
            <v>8.93</v>
          </cell>
          <cell r="G144">
            <v>92.699999999999989</v>
          </cell>
          <cell r="H144">
            <v>9788.19</v>
          </cell>
        </row>
        <row r="145">
          <cell r="A145" t="str">
            <v>1.134</v>
          </cell>
          <cell r="B145" t="str">
            <v>Reconstituição de piso de granito nos locais de demolição</v>
          </cell>
          <cell r="C145" t="str">
            <v>vb</v>
          </cell>
          <cell r="D145">
            <v>1</v>
          </cell>
          <cell r="E145">
            <v>350</v>
          </cell>
          <cell r="F145">
            <v>35</v>
          </cell>
          <cell r="G145">
            <v>385</v>
          </cell>
          <cell r="H145">
            <v>385</v>
          </cell>
        </row>
        <row r="146">
          <cell r="A146" t="str">
            <v>1.135</v>
          </cell>
          <cell r="B146" t="str">
            <v>Piso de cerâmica nos sanitáriose copa/cozinha</v>
          </cell>
          <cell r="C146" t="str">
            <v>m²</v>
          </cell>
          <cell r="D146">
            <v>20.38</v>
          </cell>
          <cell r="E146">
            <v>31.91</v>
          </cell>
          <cell r="F146">
            <v>10.01</v>
          </cell>
          <cell r="G146">
            <v>41.92</v>
          </cell>
          <cell r="H146">
            <v>854.32</v>
          </cell>
        </row>
        <row r="147">
          <cell r="A147" t="str">
            <v>1.136</v>
          </cell>
          <cell r="B147" t="str">
            <v xml:space="preserve">Forro </v>
          </cell>
          <cell r="G147">
            <v>0</v>
          </cell>
          <cell r="H147">
            <v>0</v>
          </cell>
        </row>
        <row r="148">
          <cell r="A148" t="str">
            <v>1.137</v>
          </cell>
          <cell r="B148" t="str">
            <v>Forro de gêsso, inclusive roda forro - Parte ampliada e sanitários</v>
          </cell>
          <cell r="C148" t="str">
            <v>m²</v>
          </cell>
          <cell r="D148">
            <v>54.8</v>
          </cell>
          <cell r="E148">
            <v>25</v>
          </cell>
          <cell r="G148">
            <v>25</v>
          </cell>
          <cell r="H148">
            <v>1370</v>
          </cell>
        </row>
        <row r="149">
          <cell r="A149" t="str">
            <v>1.138</v>
          </cell>
          <cell r="B149" t="str">
            <v>Moldura de gêsso</v>
          </cell>
          <cell r="C149" t="str">
            <v>ml</v>
          </cell>
          <cell r="D149">
            <v>27</v>
          </cell>
          <cell r="E149">
            <v>6</v>
          </cell>
          <cell r="G149">
            <v>6</v>
          </cell>
          <cell r="H149">
            <v>162</v>
          </cell>
        </row>
        <row r="150">
          <cell r="A150" t="str">
            <v>1.139</v>
          </cell>
          <cell r="B150" t="str">
            <v xml:space="preserve">Pintura </v>
          </cell>
          <cell r="G150">
            <v>0</v>
          </cell>
          <cell r="H150">
            <v>0</v>
          </cell>
        </row>
        <row r="151">
          <cell r="A151" t="str">
            <v>1.140</v>
          </cell>
          <cell r="B151" t="str">
            <v xml:space="preserve">Pintura em paredes internas com latex acrílica sobre massa corrida em paredes novas e forro de gesso </v>
          </cell>
          <cell r="C151" t="str">
            <v>m²</v>
          </cell>
          <cell r="D151">
            <v>172.36</v>
          </cell>
          <cell r="E151">
            <v>3.11</v>
          </cell>
          <cell r="F151">
            <v>4.9800000000000004</v>
          </cell>
          <cell r="G151">
            <v>8.09</v>
          </cell>
          <cell r="H151">
            <v>1394.39</v>
          </cell>
        </row>
        <row r="152">
          <cell r="A152" t="str">
            <v>1.141</v>
          </cell>
          <cell r="B152" t="str">
            <v xml:space="preserve">Pintura em paredes internas com latex acrílica com retoque de massa corrida, onde for necessário, nas paredes tetos existentes  </v>
          </cell>
          <cell r="C152" t="str">
            <v>m²</v>
          </cell>
          <cell r="D152">
            <v>489.86</v>
          </cell>
          <cell r="E152">
            <v>2.06</v>
          </cell>
          <cell r="F152">
            <v>3.42</v>
          </cell>
          <cell r="G152">
            <v>5.48</v>
          </cell>
          <cell r="H152">
            <v>2684.43</v>
          </cell>
        </row>
        <row r="153">
          <cell r="A153" t="str">
            <v>1.142</v>
          </cell>
          <cell r="B153" t="str">
            <v>Pintura esmalte em esquadrias de madeira</v>
          </cell>
          <cell r="C153" t="str">
            <v>m²</v>
          </cell>
          <cell r="D153">
            <v>35.28</v>
          </cell>
          <cell r="E153">
            <v>5.61</v>
          </cell>
          <cell r="F153">
            <v>5.51</v>
          </cell>
          <cell r="G153">
            <v>11.120000000000001</v>
          </cell>
          <cell r="H153">
            <v>392.31</v>
          </cell>
        </row>
        <row r="154">
          <cell r="A154" t="str">
            <v>1.143</v>
          </cell>
          <cell r="B154" t="str">
            <v>Pintura esmalte em esquadrias metálicas</v>
          </cell>
          <cell r="C154" t="str">
            <v>m²</v>
          </cell>
          <cell r="D154">
            <v>8.4</v>
          </cell>
          <cell r="E154">
            <v>2.36</v>
          </cell>
          <cell r="F154">
            <v>4.53</v>
          </cell>
          <cell r="G154">
            <v>6.8900000000000006</v>
          </cell>
          <cell r="H154">
            <v>57.87</v>
          </cell>
        </row>
        <row r="155">
          <cell r="A155" t="str">
            <v>1.144</v>
          </cell>
          <cell r="B155" t="str">
            <v>Serviços Complementares</v>
          </cell>
          <cell r="G155">
            <v>0</v>
          </cell>
          <cell r="H155">
            <v>0</v>
          </cell>
        </row>
        <row r="156">
          <cell r="A156" t="str">
            <v>1.145</v>
          </cell>
          <cell r="B156" t="str">
            <v>Passa pratos - 1,2x1,00m, inclusive bancada de 1,70x0,70m</v>
          </cell>
          <cell r="C156" t="str">
            <v>ud</v>
          </cell>
          <cell r="D156">
            <v>1</v>
          </cell>
          <cell r="E156">
            <v>285</v>
          </cell>
          <cell r="F156">
            <v>70</v>
          </cell>
          <cell r="G156">
            <v>355</v>
          </cell>
          <cell r="H156">
            <v>355</v>
          </cell>
        </row>
        <row r="157">
          <cell r="A157" t="str">
            <v>1.146</v>
          </cell>
          <cell r="B157" t="str">
            <v>Bancada de granito 8,14x0,60m</v>
          </cell>
          <cell r="C157" t="str">
            <v>m²</v>
          </cell>
          <cell r="D157">
            <v>4.88</v>
          </cell>
          <cell r="E157">
            <v>185</v>
          </cell>
          <cell r="F157">
            <v>45</v>
          </cell>
          <cell r="G157">
            <v>230</v>
          </cell>
          <cell r="H157">
            <v>1122.4000000000001</v>
          </cell>
        </row>
        <row r="158">
          <cell r="A158" t="str">
            <v>1.147</v>
          </cell>
          <cell r="B158" t="str">
            <v>Cuba de aço inox</v>
          </cell>
          <cell r="C158" t="str">
            <v>ud</v>
          </cell>
          <cell r="D158">
            <v>1</v>
          </cell>
          <cell r="E158">
            <v>60</v>
          </cell>
          <cell r="G158">
            <v>60</v>
          </cell>
          <cell r="H158">
            <v>60</v>
          </cell>
        </row>
        <row r="159">
          <cell r="A159" t="str">
            <v>1.148</v>
          </cell>
          <cell r="B159" t="str">
            <v>Tanque inox</v>
          </cell>
          <cell r="C159" t="str">
            <v>ud</v>
          </cell>
          <cell r="D159">
            <v>1</v>
          </cell>
          <cell r="E159">
            <v>235</v>
          </cell>
          <cell r="F159">
            <v>13.6</v>
          </cell>
          <cell r="G159">
            <v>248.6</v>
          </cell>
          <cell r="H159">
            <v>248.6</v>
          </cell>
        </row>
        <row r="160">
          <cell r="A160" t="str">
            <v>1.149</v>
          </cell>
          <cell r="B160" t="str">
            <v>Acessórios para tanque e pia, inclusive torneiras</v>
          </cell>
          <cell r="C160" t="str">
            <v>vb</v>
          </cell>
          <cell r="D160">
            <v>1</v>
          </cell>
          <cell r="E160">
            <v>295.58</v>
          </cell>
          <cell r="F160">
            <v>43.34</v>
          </cell>
          <cell r="G160">
            <v>338.91999999999996</v>
          </cell>
          <cell r="H160">
            <v>338.92</v>
          </cell>
        </row>
        <row r="161">
          <cell r="A161" t="str">
            <v>1.150</v>
          </cell>
          <cell r="B161" t="str">
            <v>Instalações Hidro-sanitárias</v>
          </cell>
          <cell r="G161">
            <v>0</v>
          </cell>
          <cell r="H161">
            <v>0</v>
          </cell>
        </row>
        <row r="162">
          <cell r="A162" t="str">
            <v>1.151</v>
          </cell>
          <cell r="B162" t="str">
            <v>Fornecimento e instalação de vaso sanitário, incl. Válvula de descarga e acessórios</v>
          </cell>
          <cell r="C162" t="str">
            <v>ud</v>
          </cell>
          <cell r="D162">
            <v>2</v>
          </cell>
          <cell r="E162">
            <v>260.06</v>
          </cell>
          <cell r="F162">
            <v>49.7</v>
          </cell>
          <cell r="G162">
            <v>309.76</v>
          </cell>
          <cell r="H162">
            <v>619.52</v>
          </cell>
        </row>
        <row r="163">
          <cell r="A163" t="str">
            <v>1.152</v>
          </cell>
          <cell r="B163" t="str">
            <v>Bancada de granito para lavatório com 02 cubas de ebutir, inclusive acessórios (torneiras, valvulas, sifões,etc.) - 2,10x0,60m</v>
          </cell>
          <cell r="C163" t="str">
            <v>cj</v>
          </cell>
          <cell r="D163">
            <v>1</v>
          </cell>
          <cell r="E163">
            <v>560.9</v>
          </cell>
          <cell r="F163">
            <v>93.34</v>
          </cell>
          <cell r="G163">
            <v>654.24</v>
          </cell>
          <cell r="H163">
            <v>654.24</v>
          </cell>
        </row>
        <row r="164">
          <cell r="A164" t="str">
            <v>1.153</v>
          </cell>
          <cell r="B164" t="str">
            <v>Bancada de granito para lavatório com 01 cubas de ebutir, inclusive acessórios (torneira, válvula, sifão,etc.) - 0,95x0,60m</v>
          </cell>
          <cell r="C164" t="str">
            <v>cj</v>
          </cell>
          <cell r="D164">
            <v>1</v>
          </cell>
          <cell r="E164">
            <v>300.45999999999998</v>
          </cell>
          <cell r="F164">
            <v>44.47</v>
          </cell>
          <cell r="G164">
            <v>344.92999999999995</v>
          </cell>
          <cell r="H164">
            <v>344.93</v>
          </cell>
        </row>
        <row r="165">
          <cell r="A165" t="str">
            <v>1.154</v>
          </cell>
          <cell r="B165" t="str">
            <v>Mictório de louça, inclusive acessórios ( descarga automática, etc.)</v>
          </cell>
          <cell r="C165" t="str">
            <v>ud</v>
          </cell>
          <cell r="D165">
            <v>1</v>
          </cell>
          <cell r="E165">
            <v>304.19</v>
          </cell>
          <cell r="F165">
            <v>39.909999999999997</v>
          </cell>
          <cell r="G165">
            <v>344.1</v>
          </cell>
          <cell r="H165">
            <v>344.1</v>
          </cell>
        </row>
        <row r="166">
          <cell r="A166" t="str">
            <v>1.155</v>
          </cell>
          <cell r="B166" t="str">
            <v>Adequação das tubulações de água e esgôto</v>
          </cell>
          <cell r="C166" t="str">
            <v>vb</v>
          </cell>
          <cell r="D166">
            <v>1</v>
          </cell>
          <cell r="E166">
            <v>500</v>
          </cell>
          <cell r="F166">
            <v>100</v>
          </cell>
          <cell r="G166">
            <v>600</v>
          </cell>
          <cell r="H166">
            <v>600</v>
          </cell>
        </row>
        <row r="167">
          <cell r="A167" t="str">
            <v>1.156</v>
          </cell>
          <cell r="B167" t="str">
            <v>Instalações Elétricas</v>
          </cell>
          <cell r="G167">
            <v>0</v>
          </cell>
          <cell r="H167">
            <v>0</v>
          </cell>
        </row>
        <row r="168">
          <cell r="A168" t="str">
            <v>1.157</v>
          </cell>
          <cell r="B168" t="str">
            <v>Luminárias</v>
          </cell>
          <cell r="C168" t="str">
            <v>pt</v>
          </cell>
          <cell r="D168">
            <v>10</v>
          </cell>
          <cell r="E168">
            <v>150</v>
          </cell>
          <cell r="F168">
            <v>18</v>
          </cell>
          <cell r="G168">
            <v>168</v>
          </cell>
          <cell r="H168">
            <v>1680</v>
          </cell>
        </row>
        <row r="169">
          <cell r="A169" t="str">
            <v>1.158</v>
          </cell>
          <cell r="B169" t="str">
            <v>Tomadas e interruptores</v>
          </cell>
          <cell r="C169" t="str">
            <v>pt</v>
          </cell>
          <cell r="D169">
            <v>10</v>
          </cell>
          <cell r="E169">
            <v>32</v>
          </cell>
          <cell r="F169">
            <v>6.4</v>
          </cell>
          <cell r="G169">
            <v>38.4</v>
          </cell>
          <cell r="H169">
            <v>384</v>
          </cell>
        </row>
        <row r="170">
          <cell r="A170" t="str">
            <v>1.159</v>
          </cell>
          <cell r="B170" t="str">
            <v>TOTAL DO GRUPO</v>
          </cell>
          <cell r="G170">
            <v>0</v>
          </cell>
          <cell r="H170">
            <v>0</v>
          </cell>
        </row>
        <row r="171">
          <cell r="A171" t="str">
            <v>1.160</v>
          </cell>
          <cell r="G171">
            <v>0</v>
          </cell>
          <cell r="H171">
            <v>0</v>
          </cell>
        </row>
        <row r="172">
          <cell r="A172" t="str">
            <v>1.161</v>
          </cell>
          <cell r="B172" t="str">
            <v>DEPÓSITO DE MATERIAIS DE PISCINA</v>
          </cell>
          <cell r="G172">
            <v>0</v>
          </cell>
          <cell r="H172">
            <v>0</v>
          </cell>
        </row>
        <row r="173">
          <cell r="A173" t="str">
            <v>1.162</v>
          </cell>
          <cell r="B173" t="str">
            <v>Serviços Preliminares</v>
          </cell>
          <cell r="G173">
            <v>0</v>
          </cell>
          <cell r="H173">
            <v>0</v>
          </cell>
        </row>
        <row r="174">
          <cell r="A174" t="str">
            <v>1.163</v>
          </cell>
          <cell r="B174" t="str">
            <v>retirada de reboco danificado</v>
          </cell>
          <cell r="C174" t="str">
            <v>m2</v>
          </cell>
          <cell r="D174">
            <v>6</v>
          </cell>
          <cell r="F174">
            <v>2.78</v>
          </cell>
          <cell r="G174">
            <v>2.78</v>
          </cell>
          <cell r="H174">
            <v>16.68</v>
          </cell>
        </row>
        <row r="175">
          <cell r="A175" t="str">
            <v>1.164</v>
          </cell>
          <cell r="B175" t="str">
            <v>Estrutura</v>
          </cell>
          <cell r="G175">
            <v>0</v>
          </cell>
          <cell r="H175">
            <v>0</v>
          </cell>
        </row>
        <row r="176">
          <cell r="A176" t="str">
            <v>1.165</v>
          </cell>
          <cell r="B176" t="str">
            <v>concreto estrutural - fck = 180 kg/cm2</v>
          </cell>
          <cell r="C176" t="str">
            <v>m3</v>
          </cell>
          <cell r="D176">
            <v>0.66649999999999998</v>
          </cell>
          <cell r="E176">
            <v>178.3</v>
          </cell>
          <cell r="F176">
            <v>78.150000000000006</v>
          </cell>
          <cell r="G176">
            <v>256.45000000000005</v>
          </cell>
          <cell r="H176">
            <v>170.92</v>
          </cell>
        </row>
        <row r="177">
          <cell r="A177" t="str">
            <v>1.166</v>
          </cell>
          <cell r="B177" t="str">
            <v>forma comum para estrutura-utilizacao 3 vezes</v>
          </cell>
          <cell r="C177" t="str">
            <v>m2</v>
          </cell>
          <cell r="D177">
            <v>15.7294</v>
          </cell>
          <cell r="E177">
            <v>14.92</v>
          </cell>
          <cell r="F177">
            <v>13.81</v>
          </cell>
          <cell r="G177">
            <v>28.73</v>
          </cell>
          <cell r="H177">
            <v>451.9</v>
          </cell>
        </row>
        <row r="178">
          <cell r="A178" t="str">
            <v>1.167</v>
          </cell>
          <cell r="B178" t="str">
            <v>aço ca-50/60</v>
          </cell>
          <cell r="C178" t="str">
            <v>kg</v>
          </cell>
          <cell r="D178">
            <v>53.32</v>
          </cell>
          <cell r="E178">
            <v>2.7</v>
          </cell>
          <cell r="F178">
            <v>0.9</v>
          </cell>
          <cell r="G178">
            <v>3.6</v>
          </cell>
          <cell r="H178">
            <v>191.95</v>
          </cell>
        </row>
        <row r="179">
          <cell r="A179" t="str">
            <v>1.168</v>
          </cell>
          <cell r="B179" t="str">
            <v>Impermeabilização</v>
          </cell>
          <cell r="G179">
            <v>0</v>
          </cell>
          <cell r="H179">
            <v>0</v>
          </cell>
        </row>
        <row r="180">
          <cell r="A180" t="str">
            <v>1.169</v>
          </cell>
          <cell r="B180" t="str">
            <v>impermeabilização parede na divisa</v>
          </cell>
          <cell r="C180" t="str">
            <v>m2</v>
          </cell>
          <cell r="D180">
            <v>12</v>
          </cell>
          <cell r="E180">
            <v>3.7</v>
          </cell>
          <cell r="F180">
            <v>14.74</v>
          </cell>
          <cell r="G180">
            <v>18.440000000000001</v>
          </cell>
          <cell r="H180">
            <v>221.28</v>
          </cell>
        </row>
        <row r="181">
          <cell r="A181" t="str">
            <v>1.170</v>
          </cell>
          <cell r="B181" t="str">
            <v>Alvenaria</v>
          </cell>
          <cell r="G181">
            <v>0</v>
          </cell>
          <cell r="H181">
            <v>0</v>
          </cell>
        </row>
        <row r="182">
          <cell r="A182" t="str">
            <v>1.171</v>
          </cell>
          <cell r="B182" t="str">
            <v>alvenaria de tijolo 8 furos 1/2 vez</v>
          </cell>
          <cell r="C182" t="str">
            <v>m2</v>
          </cell>
          <cell r="D182">
            <v>32.519999999999996</v>
          </cell>
          <cell r="E182">
            <v>5.2</v>
          </cell>
          <cell r="F182">
            <v>9.1999999999999993</v>
          </cell>
          <cell r="G182">
            <v>14.399999999999999</v>
          </cell>
          <cell r="H182">
            <v>468.28</v>
          </cell>
        </row>
        <row r="183">
          <cell r="A183" t="str">
            <v>1.172</v>
          </cell>
          <cell r="B183" t="str">
            <v>alvenaria de elemento vazado de concreto</v>
          </cell>
          <cell r="C183" t="str">
            <v>m2</v>
          </cell>
          <cell r="D183">
            <v>4.5999999999999996</v>
          </cell>
          <cell r="E183">
            <v>34.99</v>
          </cell>
          <cell r="F183">
            <v>13.83</v>
          </cell>
          <cell r="G183">
            <v>48.82</v>
          </cell>
          <cell r="H183">
            <v>224.57</v>
          </cell>
        </row>
        <row r="184">
          <cell r="A184" t="str">
            <v>1.173</v>
          </cell>
          <cell r="B184" t="str">
            <v>Cobertura</v>
          </cell>
          <cell r="G184">
            <v>0</v>
          </cell>
          <cell r="H184">
            <v>0</v>
          </cell>
        </row>
        <row r="185">
          <cell r="A185" t="str">
            <v>1.174</v>
          </cell>
          <cell r="B185" t="str">
            <v>estrutura de madeira para telhas plan</v>
          </cell>
          <cell r="C185" t="str">
            <v>m2</v>
          </cell>
          <cell r="D185">
            <v>14</v>
          </cell>
          <cell r="E185">
            <v>12.84</v>
          </cell>
          <cell r="F185">
            <v>13.81</v>
          </cell>
          <cell r="G185">
            <v>26.65</v>
          </cell>
          <cell r="H185">
            <v>373.1</v>
          </cell>
        </row>
        <row r="186">
          <cell r="A186" t="str">
            <v>1.175</v>
          </cell>
          <cell r="B186" t="str">
            <v>cobertura com telha cerâmica do tipo plan ( semelhante a existente)</v>
          </cell>
          <cell r="C186" t="str">
            <v>m2</v>
          </cell>
          <cell r="D186">
            <v>14</v>
          </cell>
          <cell r="E186">
            <v>6.75</v>
          </cell>
          <cell r="F186">
            <v>9.48</v>
          </cell>
          <cell r="G186">
            <v>16.23</v>
          </cell>
          <cell r="H186">
            <v>227.22</v>
          </cell>
        </row>
        <row r="187">
          <cell r="A187" t="str">
            <v>1.176</v>
          </cell>
          <cell r="B187" t="str">
            <v>rufo metálico</v>
          </cell>
          <cell r="C187" t="str">
            <v>ml</v>
          </cell>
          <cell r="D187">
            <v>7.1999999999999993</v>
          </cell>
          <cell r="E187">
            <v>13.18</v>
          </cell>
          <cell r="G187">
            <v>13.18</v>
          </cell>
          <cell r="H187">
            <v>94.89</v>
          </cell>
        </row>
        <row r="188">
          <cell r="A188" t="str">
            <v>1.177</v>
          </cell>
          <cell r="B188" t="str">
            <v>Esquadrias</v>
          </cell>
          <cell r="G188">
            <v>0</v>
          </cell>
          <cell r="H188">
            <v>0</v>
          </cell>
        </row>
        <row r="189">
          <cell r="A189" t="str">
            <v>1.178</v>
          </cell>
          <cell r="B189" t="str">
            <v xml:space="preserve">porta de entrada em metal e vidro   (0,90X2,10)m    </v>
          </cell>
          <cell r="C189" t="str">
            <v>ud</v>
          </cell>
          <cell r="D189">
            <v>1</v>
          </cell>
          <cell r="E189">
            <v>323.56</v>
          </cell>
          <cell r="F189">
            <v>54.94</v>
          </cell>
          <cell r="G189">
            <v>378.5</v>
          </cell>
          <cell r="H189">
            <v>378.5</v>
          </cell>
        </row>
        <row r="190">
          <cell r="A190" t="str">
            <v>1.179</v>
          </cell>
          <cell r="B190" t="str">
            <v>Revestimento</v>
          </cell>
          <cell r="G190">
            <v>0</v>
          </cell>
          <cell r="H190">
            <v>0</v>
          </cell>
        </row>
        <row r="191">
          <cell r="A191" t="str">
            <v>1.180</v>
          </cell>
          <cell r="B191" t="str">
            <v>chapisco de cimento e areia 1:3</v>
          </cell>
          <cell r="C191" t="str">
            <v>m2</v>
          </cell>
          <cell r="D191">
            <v>65.040000000000006</v>
          </cell>
          <cell r="E191">
            <v>1.01</v>
          </cell>
          <cell r="F191">
            <v>1.99</v>
          </cell>
          <cell r="G191">
            <v>3</v>
          </cell>
          <cell r="H191">
            <v>195.12</v>
          </cell>
        </row>
        <row r="192">
          <cell r="A192" t="str">
            <v>1.181</v>
          </cell>
          <cell r="B192" t="str">
            <v>reboco paulista</v>
          </cell>
          <cell r="C192" t="str">
            <v>m2</v>
          </cell>
          <cell r="D192">
            <v>65.040000000000006</v>
          </cell>
          <cell r="E192">
            <v>3.36</v>
          </cell>
          <cell r="F192">
            <v>7.05</v>
          </cell>
          <cell r="G192">
            <v>10.41</v>
          </cell>
          <cell r="H192">
            <v>677.06</v>
          </cell>
        </row>
        <row r="193">
          <cell r="A193" t="str">
            <v>1.182</v>
          </cell>
          <cell r="B193" t="str">
            <v>Pisos</v>
          </cell>
          <cell r="G193">
            <v>0</v>
          </cell>
          <cell r="H193">
            <v>0</v>
          </cell>
        </row>
        <row r="194">
          <cell r="A194" t="str">
            <v>1.183</v>
          </cell>
          <cell r="B194" t="str">
            <v>lastro de contra piso esp. =5 cm</v>
          </cell>
          <cell r="C194" t="str">
            <v>m2</v>
          </cell>
          <cell r="D194">
            <v>11.55</v>
          </cell>
          <cell r="E194">
            <v>8</v>
          </cell>
          <cell r="F194">
            <v>8.39</v>
          </cell>
          <cell r="G194">
            <v>16.39</v>
          </cell>
          <cell r="H194">
            <v>189.3</v>
          </cell>
        </row>
        <row r="195">
          <cell r="A195" t="str">
            <v>1.184</v>
          </cell>
          <cell r="B195" t="str">
            <v xml:space="preserve">cimentado desempenado </v>
          </cell>
          <cell r="C195" t="str">
            <v>m2</v>
          </cell>
          <cell r="D195">
            <v>11.55</v>
          </cell>
          <cell r="E195">
            <v>2.27</v>
          </cell>
          <cell r="F195">
            <v>9.48</v>
          </cell>
          <cell r="G195">
            <v>11.75</v>
          </cell>
          <cell r="H195">
            <v>135.71</v>
          </cell>
        </row>
        <row r="196">
          <cell r="A196" t="str">
            <v>1.185</v>
          </cell>
          <cell r="B196" t="str">
            <v>Forro</v>
          </cell>
          <cell r="G196">
            <v>0</v>
          </cell>
          <cell r="H196">
            <v>0</v>
          </cell>
        </row>
        <row r="197">
          <cell r="A197" t="str">
            <v>1.186</v>
          </cell>
          <cell r="B197" t="str">
            <v xml:space="preserve">forro de madeira </v>
          </cell>
          <cell r="C197" t="str">
            <v>m2</v>
          </cell>
          <cell r="D197">
            <v>11.55</v>
          </cell>
          <cell r="E197">
            <v>15.32</v>
          </cell>
          <cell r="F197">
            <v>11.95</v>
          </cell>
          <cell r="G197">
            <v>27.27</v>
          </cell>
          <cell r="H197">
            <v>314.95999999999998</v>
          </cell>
        </row>
        <row r="198">
          <cell r="A198" t="str">
            <v>1.187</v>
          </cell>
          <cell r="B198" t="str">
            <v>cimalha de madeira</v>
          </cell>
          <cell r="C198" t="str">
            <v>ml</v>
          </cell>
          <cell r="D198">
            <v>13.68</v>
          </cell>
          <cell r="E198">
            <v>0.89</v>
          </cell>
          <cell r="F198">
            <v>0.9</v>
          </cell>
          <cell r="G198">
            <v>1.79</v>
          </cell>
          <cell r="H198">
            <v>24.48</v>
          </cell>
        </row>
        <row r="199">
          <cell r="A199" t="str">
            <v>1.188</v>
          </cell>
          <cell r="B199" t="str">
            <v>Pintura</v>
          </cell>
          <cell r="G199">
            <v>0</v>
          </cell>
          <cell r="H199">
            <v>0</v>
          </cell>
        </row>
        <row r="200">
          <cell r="A200" t="str">
            <v>1.189</v>
          </cell>
          <cell r="B200" t="str">
            <v>pintura acrílica com retoque de massa - 2 demãos (interna)</v>
          </cell>
          <cell r="C200" t="str">
            <v>m2</v>
          </cell>
          <cell r="D200">
            <v>38.303999999999995</v>
          </cell>
          <cell r="E200">
            <v>2.06</v>
          </cell>
          <cell r="F200">
            <v>3.42</v>
          </cell>
          <cell r="G200">
            <v>5.48</v>
          </cell>
          <cell r="H200">
            <v>209.9</v>
          </cell>
        </row>
        <row r="201">
          <cell r="A201" t="str">
            <v>1.190</v>
          </cell>
          <cell r="B201" t="str">
            <v>pintura esmalte em esquadrias metálicas</v>
          </cell>
          <cell r="C201" t="str">
            <v>m2</v>
          </cell>
          <cell r="D201">
            <v>4.7250000000000005</v>
          </cell>
          <cell r="E201">
            <v>5.61</v>
          </cell>
          <cell r="F201">
            <v>5.51</v>
          </cell>
          <cell r="G201">
            <v>11.120000000000001</v>
          </cell>
          <cell r="H201">
            <v>52.54</v>
          </cell>
        </row>
        <row r="202">
          <cell r="A202" t="str">
            <v>1.191</v>
          </cell>
          <cell r="B202" t="str">
            <v>pintura em verniz em forro de madeira e portas</v>
          </cell>
          <cell r="C202" t="str">
            <v>m2</v>
          </cell>
          <cell r="D202">
            <v>13.68</v>
          </cell>
          <cell r="E202">
            <v>2.61</v>
          </cell>
          <cell r="F202">
            <v>3.24</v>
          </cell>
          <cell r="G202">
            <v>5.85</v>
          </cell>
          <cell r="H202">
            <v>80.02</v>
          </cell>
        </row>
        <row r="203">
          <cell r="A203" t="str">
            <v>1.192</v>
          </cell>
          <cell r="B203" t="str">
            <v>pintura externa com textura acrílica aplicada a rolo</v>
          </cell>
          <cell r="C203" t="str">
            <v>m2</v>
          </cell>
          <cell r="D203">
            <v>45.5</v>
          </cell>
          <cell r="E203">
            <v>2.85</v>
          </cell>
          <cell r="F203">
            <v>2.33</v>
          </cell>
          <cell r="G203">
            <v>5.18</v>
          </cell>
          <cell r="H203">
            <v>235.69</v>
          </cell>
        </row>
        <row r="204">
          <cell r="A204" t="str">
            <v>1.193</v>
          </cell>
          <cell r="B204" t="str">
            <v>Instalações Elétricas</v>
          </cell>
          <cell r="G204">
            <v>0</v>
          </cell>
          <cell r="H204">
            <v>0</v>
          </cell>
        </row>
        <row r="205">
          <cell r="A205" t="str">
            <v>1.194</v>
          </cell>
          <cell r="B205" t="str">
            <v>instalações de pontos de tomadas</v>
          </cell>
          <cell r="C205" t="str">
            <v>ud</v>
          </cell>
          <cell r="D205">
            <v>2</v>
          </cell>
          <cell r="E205">
            <v>32</v>
          </cell>
          <cell r="F205">
            <v>6.4</v>
          </cell>
          <cell r="G205">
            <v>38.4</v>
          </cell>
          <cell r="H205">
            <v>76.8</v>
          </cell>
        </row>
        <row r="206">
          <cell r="A206" t="str">
            <v>1.195</v>
          </cell>
          <cell r="B206" t="str">
            <v xml:space="preserve">instalação de pontos de iluminação </v>
          </cell>
          <cell r="C206" t="str">
            <v>ud</v>
          </cell>
          <cell r="D206">
            <v>2</v>
          </cell>
          <cell r="E206">
            <v>90</v>
          </cell>
          <cell r="F206">
            <v>18</v>
          </cell>
          <cell r="G206">
            <v>108</v>
          </cell>
          <cell r="H206">
            <v>216</v>
          </cell>
        </row>
        <row r="207">
          <cell r="A207" t="str">
            <v>1.196</v>
          </cell>
          <cell r="B207" t="str">
            <v>instalação de interruptores</v>
          </cell>
          <cell r="C207" t="str">
            <v>ud</v>
          </cell>
          <cell r="D207">
            <v>1</v>
          </cell>
          <cell r="E207">
            <v>32</v>
          </cell>
          <cell r="F207">
            <v>6.4</v>
          </cell>
          <cell r="G207">
            <v>38.4</v>
          </cell>
          <cell r="H207">
            <v>38.4</v>
          </cell>
        </row>
        <row r="208">
          <cell r="A208" t="str">
            <v>1.197</v>
          </cell>
          <cell r="B208" t="str">
            <v>TOTAL DO GRUPO</v>
          </cell>
          <cell r="G208">
            <v>0</v>
          </cell>
          <cell r="H208">
            <v>0</v>
          </cell>
        </row>
        <row r="209">
          <cell r="A209" t="str">
            <v>1.198</v>
          </cell>
          <cell r="G209">
            <v>0</v>
          </cell>
          <cell r="H209">
            <v>0</v>
          </cell>
        </row>
        <row r="210">
          <cell r="A210" t="str">
            <v>1.199</v>
          </cell>
          <cell r="B210" t="str">
            <v xml:space="preserve">AMPLIAÇÃO E REFORMA DA CASA DO CASEIRO </v>
          </cell>
          <cell r="G210">
            <v>0</v>
          </cell>
          <cell r="H210">
            <v>0</v>
          </cell>
        </row>
        <row r="211">
          <cell r="A211" t="str">
            <v>1.200</v>
          </cell>
          <cell r="B211" t="str">
            <v>Serviços Preliminares</v>
          </cell>
          <cell r="G211">
            <v>0</v>
          </cell>
          <cell r="H211">
            <v>0</v>
          </cell>
        </row>
        <row r="212">
          <cell r="A212" t="str">
            <v>1.201</v>
          </cell>
          <cell r="B212" t="str">
            <v>tapume em chapa de madeira compensada pintada</v>
          </cell>
          <cell r="C212" t="str">
            <v>ml</v>
          </cell>
          <cell r="D212">
            <v>30</v>
          </cell>
          <cell r="E212">
            <v>25.07</v>
          </cell>
          <cell r="F212">
            <v>24.88</v>
          </cell>
          <cell r="G212">
            <v>49.95</v>
          </cell>
          <cell r="H212">
            <v>1498.5</v>
          </cell>
        </row>
        <row r="213">
          <cell r="A213" t="str">
            <v>1.202</v>
          </cell>
          <cell r="B213" t="str">
            <v>demolição de alvenaria das paredes e floreiras ,inclusive retirada de esquadrias</v>
          </cell>
          <cell r="C213" t="str">
            <v>m3</v>
          </cell>
          <cell r="D213">
            <v>6.0539999999999994</v>
          </cell>
          <cell r="F213">
            <v>12.72</v>
          </cell>
          <cell r="G213">
            <v>12.72</v>
          </cell>
          <cell r="H213">
            <v>77</v>
          </cell>
        </row>
        <row r="214">
          <cell r="A214" t="str">
            <v>1.203</v>
          </cell>
          <cell r="B214" t="str">
            <v>demolição de instalações hidro-sanitárias</v>
          </cell>
          <cell r="C214" t="str">
            <v>vb</v>
          </cell>
          <cell r="D214">
            <v>1</v>
          </cell>
          <cell r="F214">
            <v>30</v>
          </cell>
          <cell r="G214">
            <v>30</v>
          </cell>
          <cell r="H214">
            <v>30</v>
          </cell>
        </row>
        <row r="215">
          <cell r="A215" t="str">
            <v>1.204</v>
          </cell>
          <cell r="B215" t="str">
            <v>remoção de instalações elétricas</v>
          </cell>
          <cell r="C215" t="str">
            <v>vb</v>
          </cell>
          <cell r="D215">
            <v>1</v>
          </cell>
          <cell r="F215">
            <v>30</v>
          </cell>
          <cell r="G215">
            <v>30</v>
          </cell>
          <cell r="H215">
            <v>30</v>
          </cell>
        </row>
        <row r="216">
          <cell r="A216" t="str">
            <v>1.205</v>
          </cell>
          <cell r="B216" t="str">
            <v>retirada de material de demolição</v>
          </cell>
          <cell r="C216" t="str">
            <v>m3</v>
          </cell>
          <cell r="D216">
            <v>10</v>
          </cell>
          <cell r="E216">
            <v>12</v>
          </cell>
          <cell r="F216">
            <v>2.2200000000000002</v>
          </cell>
          <cell r="G216">
            <v>14.22</v>
          </cell>
          <cell r="H216">
            <v>142.19999999999999</v>
          </cell>
        </row>
        <row r="217">
          <cell r="A217" t="str">
            <v>1.206</v>
          </cell>
          <cell r="B217" t="str">
            <v xml:space="preserve">retirada do balcão da pia de cozinha </v>
          </cell>
          <cell r="C217" t="str">
            <v>ud</v>
          </cell>
          <cell r="D217">
            <v>1</v>
          </cell>
          <cell r="F217">
            <v>12.5</v>
          </cell>
          <cell r="G217">
            <v>12.5</v>
          </cell>
          <cell r="H217">
            <v>12.5</v>
          </cell>
        </row>
        <row r="218">
          <cell r="A218" t="str">
            <v>1.207</v>
          </cell>
          <cell r="B218" t="str">
            <v>retirada de reboco danificado</v>
          </cell>
          <cell r="C218" t="str">
            <v>m2</v>
          </cell>
          <cell r="D218">
            <v>27.4</v>
          </cell>
          <cell r="F218">
            <v>2.78</v>
          </cell>
          <cell r="G218">
            <v>2.78</v>
          </cell>
          <cell r="H218">
            <v>76.17</v>
          </cell>
        </row>
        <row r="219">
          <cell r="A219" t="str">
            <v>1.208</v>
          </cell>
          <cell r="B219" t="str">
            <v>demolição do piso no dormitório das crianças</v>
          </cell>
          <cell r="C219" t="str">
            <v>m2</v>
          </cell>
          <cell r="D219">
            <v>11.1</v>
          </cell>
          <cell r="F219">
            <v>5.91</v>
          </cell>
          <cell r="G219">
            <v>5.91</v>
          </cell>
          <cell r="H219">
            <v>65.599999999999994</v>
          </cell>
        </row>
        <row r="220">
          <cell r="A220" t="str">
            <v>1.209</v>
          </cell>
          <cell r="B220" t="str">
            <v>Estrutura</v>
          </cell>
          <cell r="G220">
            <v>0</v>
          </cell>
          <cell r="H220">
            <v>0</v>
          </cell>
        </row>
        <row r="221">
          <cell r="A221" t="str">
            <v>1.210</v>
          </cell>
          <cell r="B221" t="str">
            <v>concreto simples</v>
          </cell>
          <cell r="C221" t="str">
            <v>m3</v>
          </cell>
          <cell r="D221">
            <v>0.58530000000000015</v>
          </cell>
          <cell r="E221">
            <v>178.3</v>
          </cell>
          <cell r="F221">
            <v>78.150000000000006</v>
          </cell>
          <cell r="G221">
            <v>256.45000000000005</v>
          </cell>
          <cell r="H221">
            <v>150.1</v>
          </cell>
        </row>
        <row r="222">
          <cell r="A222" t="str">
            <v>1.211</v>
          </cell>
          <cell r="B222" t="str">
            <v>Forma comum</v>
          </cell>
          <cell r="C222" t="str">
            <v>m2</v>
          </cell>
          <cell r="D222">
            <v>15.96</v>
          </cell>
          <cell r="E222">
            <v>14.92</v>
          </cell>
          <cell r="F222">
            <v>13.81</v>
          </cell>
          <cell r="G222">
            <v>28.73</v>
          </cell>
          <cell r="H222">
            <v>458.53</v>
          </cell>
        </row>
        <row r="223">
          <cell r="A223" t="str">
            <v>1.212</v>
          </cell>
          <cell r="B223" t="str">
            <v>Aço CA-50/60</v>
          </cell>
          <cell r="C223" t="str">
            <v>kg</v>
          </cell>
          <cell r="D223">
            <v>58.53</v>
          </cell>
          <cell r="E223">
            <v>2.7</v>
          </cell>
          <cell r="F223">
            <v>0.9</v>
          </cell>
          <cell r="G223">
            <v>3.6</v>
          </cell>
          <cell r="H223">
            <v>210.7</v>
          </cell>
        </row>
        <row r="224">
          <cell r="A224" t="str">
            <v>1.213</v>
          </cell>
          <cell r="B224" t="str">
            <v>Imprmeabilização</v>
          </cell>
          <cell r="G224">
            <v>0</v>
          </cell>
          <cell r="H224">
            <v>0</v>
          </cell>
        </row>
        <row r="225">
          <cell r="A225" t="str">
            <v>1.214</v>
          </cell>
          <cell r="B225" t="str">
            <v>impermeabilização parede na divisa</v>
          </cell>
          <cell r="C225" t="str">
            <v>m2</v>
          </cell>
          <cell r="D225">
            <v>24</v>
          </cell>
          <cell r="E225">
            <v>3.7</v>
          </cell>
          <cell r="F225">
            <v>14.74</v>
          </cell>
          <cell r="G225">
            <v>18.440000000000001</v>
          </cell>
          <cell r="H225">
            <v>442.56</v>
          </cell>
        </row>
        <row r="226">
          <cell r="A226" t="str">
            <v>1.215</v>
          </cell>
          <cell r="B226" t="str">
            <v>impermeabilização c/argamassa 1:3 e aditivo e com</v>
          </cell>
          <cell r="G226">
            <v>0</v>
          </cell>
          <cell r="H226">
            <v>0</v>
          </cell>
        </row>
        <row r="227">
          <cell r="A227" t="str">
            <v>1.216</v>
          </cell>
          <cell r="B227" t="str">
            <v>02 demãos de neutrol 45</v>
          </cell>
          <cell r="C227" t="str">
            <v>m2</v>
          </cell>
          <cell r="D227">
            <v>4.4080000000000004</v>
          </cell>
          <cell r="E227">
            <v>5.52</v>
          </cell>
          <cell r="F227">
            <v>10.95</v>
          </cell>
          <cell r="G227">
            <v>16.47</v>
          </cell>
          <cell r="H227">
            <v>72.59</v>
          </cell>
        </row>
        <row r="228">
          <cell r="A228" t="str">
            <v>1.217</v>
          </cell>
          <cell r="B228" t="str">
            <v>Alvenaria</v>
          </cell>
          <cell r="G228">
            <v>0</v>
          </cell>
          <cell r="H228">
            <v>0</v>
          </cell>
        </row>
        <row r="229">
          <cell r="A229" t="str">
            <v>1.218</v>
          </cell>
          <cell r="B229" t="str">
            <v>alvenaria de tijolo 8 furos 1/2 vez</v>
          </cell>
          <cell r="C229" t="str">
            <v>m2</v>
          </cell>
          <cell r="D229">
            <v>40</v>
          </cell>
          <cell r="E229">
            <v>5.2</v>
          </cell>
          <cell r="F229">
            <v>9.1999999999999993</v>
          </cell>
          <cell r="G229">
            <v>14.399999999999999</v>
          </cell>
          <cell r="H229">
            <v>576</v>
          </cell>
        </row>
        <row r="230">
          <cell r="A230" t="str">
            <v>1.219</v>
          </cell>
          <cell r="B230" t="str">
            <v>Cobertura</v>
          </cell>
          <cell r="G230">
            <v>0</v>
          </cell>
          <cell r="H230">
            <v>0</v>
          </cell>
        </row>
        <row r="231">
          <cell r="A231" t="str">
            <v>1.220</v>
          </cell>
          <cell r="B231" t="str">
            <v>estrutura de madeira para telhas plan</v>
          </cell>
          <cell r="C231" t="str">
            <v>m2</v>
          </cell>
          <cell r="D231">
            <v>15</v>
          </cell>
          <cell r="E231">
            <v>12.84</v>
          </cell>
          <cell r="F231">
            <v>13.81</v>
          </cell>
          <cell r="G231">
            <v>26.65</v>
          </cell>
          <cell r="H231">
            <v>399.75</v>
          </cell>
        </row>
        <row r="232">
          <cell r="A232" t="str">
            <v>1.221</v>
          </cell>
          <cell r="B232" t="str">
            <v>cobertura com telha cerâmica do tipo plan ( semelhante a existente)</v>
          </cell>
          <cell r="C232" t="str">
            <v>m2</v>
          </cell>
          <cell r="D232">
            <v>15</v>
          </cell>
          <cell r="E232">
            <v>6.75</v>
          </cell>
          <cell r="F232">
            <v>9.48</v>
          </cell>
          <cell r="G232">
            <v>16.23</v>
          </cell>
          <cell r="H232">
            <v>243.45</v>
          </cell>
        </row>
        <row r="233">
          <cell r="A233" t="str">
            <v>1.222</v>
          </cell>
          <cell r="B233" t="str">
            <v>rufo metálico</v>
          </cell>
          <cell r="C233" t="str">
            <v>ml</v>
          </cell>
          <cell r="D233">
            <v>4</v>
          </cell>
          <cell r="E233">
            <v>13.18</v>
          </cell>
          <cell r="G233">
            <v>13.18</v>
          </cell>
          <cell r="H233">
            <v>52.72</v>
          </cell>
        </row>
        <row r="234">
          <cell r="A234" t="str">
            <v>1.223</v>
          </cell>
          <cell r="B234" t="str">
            <v>revisão geral no telhado existente</v>
          </cell>
          <cell r="C234" t="str">
            <v>m2</v>
          </cell>
          <cell r="D234">
            <v>36.729999999999997</v>
          </cell>
          <cell r="F234">
            <v>0.47</v>
          </cell>
          <cell r="G234">
            <v>0.47</v>
          </cell>
          <cell r="H234">
            <v>17.260000000000002</v>
          </cell>
        </row>
        <row r="235">
          <cell r="A235" t="str">
            <v>1.224</v>
          </cell>
          <cell r="B235" t="str">
            <v>Esquadrias</v>
          </cell>
          <cell r="G235">
            <v>0</v>
          </cell>
          <cell r="H235">
            <v>0</v>
          </cell>
        </row>
        <row r="236">
          <cell r="A236" t="str">
            <v>1.225</v>
          </cell>
          <cell r="B236" t="str">
            <v>esquadrias metálica executada conforme modelo existente - para cozinha</v>
          </cell>
          <cell r="C236" t="str">
            <v>m2</v>
          </cell>
          <cell r="D236">
            <v>1</v>
          </cell>
          <cell r="E236">
            <v>140</v>
          </cell>
          <cell r="F236">
            <v>17.87</v>
          </cell>
          <cell r="G236">
            <v>157.87</v>
          </cell>
          <cell r="H236">
            <v>157.87</v>
          </cell>
        </row>
        <row r="237">
          <cell r="A237" t="str">
            <v>1.226</v>
          </cell>
          <cell r="B237" t="str">
            <v xml:space="preserve">porta de entrada em metal e vidro   (0,80X2,10)m    </v>
          </cell>
          <cell r="C237" t="str">
            <v>ud</v>
          </cell>
          <cell r="D237">
            <v>1</v>
          </cell>
          <cell r="E237">
            <v>323.56</v>
          </cell>
          <cell r="F237">
            <v>54.94</v>
          </cell>
          <cell r="G237">
            <v>378.5</v>
          </cell>
          <cell r="H237">
            <v>378.5</v>
          </cell>
        </row>
        <row r="238">
          <cell r="A238" t="str">
            <v>1.227</v>
          </cell>
          <cell r="B238" t="str">
            <v>remanejamento de porta metálica (0,80X2,10)m - cozinha</v>
          </cell>
          <cell r="C238" t="str">
            <v>ud</v>
          </cell>
          <cell r="D238">
            <v>1</v>
          </cell>
          <cell r="F238">
            <v>33.54</v>
          </cell>
          <cell r="G238">
            <v>33.54</v>
          </cell>
          <cell r="H238">
            <v>33.54</v>
          </cell>
        </row>
        <row r="239">
          <cell r="A239" t="str">
            <v>1.228</v>
          </cell>
          <cell r="B239" t="str">
            <v>remanejamento de porta de madeira (0,80X 2,10)m - dormitório</v>
          </cell>
          <cell r="C239" t="str">
            <v>ud</v>
          </cell>
          <cell r="D239">
            <v>1</v>
          </cell>
          <cell r="F239">
            <v>35.68</v>
          </cell>
          <cell r="G239">
            <v>35.68</v>
          </cell>
          <cell r="H239">
            <v>35.68</v>
          </cell>
        </row>
        <row r="240">
          <cell r="A240" t="str">
            <v>1.229</v>
          </cell>
          <cell r="B240" t="str">
            <v>remanejamento de porta de madeira (0,60X 2,10)m - banheiro</v>
          </cell>
          <cell r="C240" t="str">
            <v>ud</v>
          </cell>
          <cell r="D240">
            <v>1</v>
          </cell>
          <cell r="F240">
            <v>35.68</v>
          </cell>
          <cell r="G240">
            <v>35.68</v>
          </cell>
          <cell r="H240">
            <v>35.68</v>
          </cell>
        </row>
        <row r="241">
          <cell r="A241" t="str">
            <v>1.230</v>
          </cell>
          <cell r="B241" t="str">
            <v>fornecimento e colocação de porta de madeira (0,80x2,10)m - dormitório das crianças</v>
          </cell>
          <cell r="C241" t="str">
            <v>ud</v>
          </cell>
          <cell r="D241">
            <v>1</v>
          </cell>
          <cell r="E241">
            <v>145.97</v>
          </cell>
          <cell r="F241">
            <v>39.22</v>
          </cell>
          <cell r="G241">
            <v>185.19</v>
          </cell>
          <cell r="H241">
            <v>185.19</v>
          </cell>
        </row>
        <row r="242">
          <cell r="A242" t="str">
            <v>1.231</v>
          </cell>
          <cell r="B242" t="str">
            <v>Revestimento</v>
          </cell>
          <cell r="G242">
            <v>0</v>
          </cell>
          <cell r="H242">
            <v>0</v>
          </cell>
        </row>
        <row r="243">
          <cell r="A243" t="str">
            <v>1.232</v>
          </cell>
          <cell r="B243" t="str">
            <v>chapisco de cimento e areia 1:3</v>
          </cell>
          <cell r="C243" t="str">
            <v>m2</v>
          </cell>
          <cell r="D243">
            <v>104.64</v>
          </cell>
          <cell r="E243">
            <v>1.01</v>
          </cell>
          <cell r="F243">
            <v>1.99</v>
          </cell>
          <cell r="G243">
            <v>3</v>
          </cell>
          <cell r="H243">
            <v>313.92</v>
          </cell>
        </row>
        <row r="244">
          <cell r="A244" t="str">
            <v>1.233</v>
          </cell>
          <cell r="B244" t="str">
            <v>reboco paulista</v>
          </cell>
          <cell r="C244" t="str">
            <v>m2</v>
          </cell>
          <cell r="D244">
            <v>78.292000000000002</v>
          </cell>
          <cell r="E244">
            <v>3.36</v>
          </cell>
          <cell r="F244">
            <v>7.05</v>
          </cell>
          <cell r="G244">
            <v>10.41</v>
          </cell>
          <cell r="H244">
            <v>815.01</v>
          </cell>
        </row>
        <row r="245">
          <cell r="A245" t="str">
            <v>1.234</v>
          </cell>
          <cell r="B245" t="str">
            <v>emboco p/assentamento de azulejo</v>
          </cell>
          <cell r="C245" t="str">
            <v>m2</v>
          </cell>
          <cell r="D245">
            <v>26.35</v>
          </cell>
          <cell r="E245">
            <v>2.13</v>
          </cell>
          <cell r="F245">
            <v>4.53</v>
          </cell>
          <cell r="G245">
            <v>6.66</v>
          </cell>
          <cell r="H245">
            <v>175.49</v>
          </cell>
        </row>
        <row r="246">
          <cell r="A246" t="str">
            <v>1.235</v>
          </cell>
          <cell r="B246" t="str">
            <v>revestimento com cerâmica  20x20cm</v>
          </cell>
          <cell r="C246" t="str">
            <v>m2</v>
          </cell>
          <cell r="D246">
            <v>26.347999999999999</v>
          </cell>
          <cell r="E246">
            <v>13.77</v>
          </cell>
          <cell r="F246">
            <v>4.5999999999999996</v>
          </cell>
          <cell r="G246">
            <v>18.369999999999997</v>
          </cell>
          <cell r="H246">
            <v>484.01</v>
          </cell>
        </row>
        <row r="247">
          <cell r="A247" t="str">
            <v>1.236</v>
          </cell>
          <cell r="B247" t="str">
            <v>Pisos</v>
          </cell>
          <cell r="G247">
            <v>0</v>
          </cell>
          <cell r="H247">
            <v>0</v>
          </cell>
        </row>
        <row r="248">
          <cell r="A248" t="str">
            <v>1.237</v>
          </cell>
          <cell r="B248" t="str">
            <v>lastro de contra piso esp. =5 cm</v>
          </cell>
          <cell r="C248" t="str">
            <v>m2</v>
          </cell>
          <cell r="D248">
            <v>21.25</v>
          </cell>
          <cell r="E248">
            <v>7.46</v>
          </cell>
          <cell r="F248">
            <v>8.91</v>
          </cell>
          <cell r="G248">
            <v>16.37</v>
          </cell>
          <cell r="H248">
            <v>347.86</v>
          </cell>
        </row>
        <row r="249">
          <cell r="A249" t="str">
            <v>1.238</v>
          </cell>
          <cell r="B249" t="str">
            <v>regularização de base com argamassa no traço 1:3</v>
          </cell>
          <cell r="G249">
            <v>0</v>
          </cell>
          <cell r="H249">
            <v>0</v>
          </cell>
        </row>
        <row r="250">
          <cell r="A250" t="str">
            <v>1.239</v>
          </cell>
          <cell r="B250" t="str">
            <v>esp.= 3cm</v>
          </cell>
          <cell r="C250" t="str">
            <v>m2</v>
          </cell>
          <cell r="D250">
            <v>21.25</v>
          </cell>
          <cell r="E250">
            <v>6.16</v>
          </cell>
          <cell r="F250">
            <v>3.34</v>
          </cell>
          <cell r="G250">
            <v>9.5</v>
          </cell>
          <cell r="H250">
            <v>201.87</v>
          </cell>
        </row>
        <row r="251">
          <cell r="A251" t="str">
            <v>1.240</v>
          </cell>
          <cell r="B251" t="str">
            <v>piso em cerâmica semelhante ao existente - complementação na cozinha e troca total no dormitório das crianças</v>
          </cell>
          <cell r="C251" t="str">
            <v>m2</v>
          </cell>
          <cell r="D251">
            <v>21.25</v>
          </cell>
          <cell r="E251">
            <v>13.77</v>
          </cell>
          <cell r="F251">
            <v>4.5999999999999996</v>
          </cell>
          <cell r="G251">
            <v>18.369999999999997</v>
          </cell>
          <cell r="H251">
            <v>390.36</v>
          </cell>
        </row>
        <row r="252">
          <cell r="A252" t="str">
            <v>1.241</v>
          </cell>
          <cell r="B252" t="str">
            <v>rodapé cerâmico no dormitório das crianças</v>
          </cell>
          <cell r="C252" t="str">
            <v>m2</v>
          </cell>
          <cell r="D252">
            <v>10.639999999999999</v>
          </cell>
          <cell r="E252">
            <v>1.25</v>
          </cell>
          <cell r="F252">
            <v>0.79</v>
          </cell>
          <cell r="G252">
            <v>2.04</v>
          </cell>
          <cell r="H252">
            <v>21.7</v>
          </cell>
        </row>
        <row r="253">
          <cell r="A253" t="str">
            <v>1.242</v>
          </cell>
          <cell r="B253" t="str">
            <v>Forro</v>
          </cell>
          <cell r="G253">
            <v>0</v>
          </cell>
          <cell r="H253">
            <v>0</v>
          </cell>
        </row>
        <row r="254">
          <cell r="A254" t="str">
            <v>1.243</v>
          </cell>
          <cell r="B254" t="str">
            <v>forro de madeira confoeme o existente</v>
          </cell>
          <cell r="C254" t="str">
            <v>m2</v>
          </cell>
          <cell r="D254">
            <v>14.55</v>
          </cell>
          <cell r="E254">
            <v>15.32</v>
          </cell>
          <cell r="F254">
            <v>11.95</v>
          </cell>
          <cell r="G254">
            <v>27.27</v>
          </cell>
          <cell r="H254">
            <v>396.77</v>
          </cell>
        </row>
        <row r="255">
          <cell r="A255" t="str">
            <v>1.244</v>
          </cell>
          <cell r="B255" t="str">
            <v>cimalha de madeira</v>
          </cell>
          <cell r="C255" t="str">
            <v>ml</v>
          </cell>
          <cell r="D255">
            <v>15.11</v>
          </cell>
          <cell r="E255">
            <v>0.89</v>
          </cell>
          <cell r="F255">
            <v>0.9</v>
          </cell>
          <cell r="G255">
            <v>1.79</v>
          </cell>
          <cell r="H255">
            <v>27.04</v>
          </cell>
        </row>
        <row r="256">
          <cell r="A256" t="str">
            <v>1.245</v>
          </cell>
          <cell r="B256" t="str">
            <v>Pintura</v>
          </cell>
          <cell r="G256">
            <v>0</v>
          </cell>
          <cell r="H256">
            <v>0</v>
          </cell>
        </row>
        <row r="257">
          <cell r="A257" t="str">
            <v>1.246</v>
          </cell>
          <cell r="B257" t="str">
            <v>pintura acrílica com retoque de massa - 2 demãos (interna)</v>
          </cell>
          <cell r="C257" t="str">
            <v>m2</v>
          </cell>
          <cell r="D257">
            <v>68.88</v>
          </cell>
          <cell r="E257">
            <v>2.06</v>
          </cell>
          <cell r="F257">
            <v>3.42</v>
          </cell>
          <cell r="G257">
            <v>5.48</v>
          </cell>
          <cell r="H257">
            <v>377.46</v>
          </cell>
        </row>
        <row r="258">
          <cell r="A258" t="str">
            <v>1.247</v>
          </cell>
          <cell r="B258" t="str">
            <v>pintura esmalte em esquadrias metálicas</v>
          </cell>
          <cell r="C258" t="str">
            <v>m2</v>
          </cell>
          <cell r="D258">
            <v>21</v>
          </cell>
          <cell r="E258">
            <v>5.61</v>
          </cell>
          <cell r="F258">
            <v>5.51</v>
          </cell>
          <cell r="G258">
            <v>11.120000000000001</v>
          </cell>
          <cell r="H258">
            <v>233.52</v>
          </cell>
        </row>
        <row r="259">
          <cell r="A259" t="str">
            <v>1.248</v>
          </cell>
          <cell r="B259" t="str">
            <v>pintura em verniz em forro de madeira e portas</v>
          </cell>
          <cell r="C259" t="str">
            <v>m2</v>
          </cell>
          <cell r="D259">
            <v>45.501999999999995</v>
          </cell>
          <cell r="E259">
            <v>2.61</v>
          </cell>
          <cell r="F259">
            <v>3.24</v>
          </cell>
          <cell r="G259">
            <v>5.85</v>
          </cell>
          <cell r="H259">
            <v>266.18</v>
          </cell>
        </row>
        <row r="260">
          <cell r="A260" t="str">
            <v>1.249</v>
          </cell>
          <cell r="B260" t="str">
            <v>pintura externa com textura acrílica aplicada a rolo</v>
          </cell>
          <cell r="C260" t="str">
            <v>m2</v>
          </cell>
          <cell r="D260">
            <v>104.77012000000001</v>
          </cell>
          <cell r="E260">
            <v>2.85</v>
          </cell>
          <cell r="F260">
            <v>2.33</v>
          </cell>
          <cell r="G260">
            <v>5.18</v>
          </cell>
          <cell r="H260">
            <v>542.70000000000005</v>
          </cell>
        </row>
        <row r="261">
          <cell r="A261" t="str">
            <v>1.250</v>
          </cell>
          <cell r="B261" t="str">
            <v>Serviços Complementares</v>
          </cell>
          <cell r="G261">
            <v>0</v>
          </cell>
          <cell r="H261">
            <v>0</v>
          </cell>
        </row>
        <row r="262">
          <cell r="A262" t="str">
            <v>1.251</v>
          </cell>
          <cell r="B262" t="str">
            <v>recolocação da bancada da cozinha</v>
          </cell>
          <cell r="C262" t="str">
            <v>ud</v>
          </cell>
          <cell r="D262">
            <v>1</v>
          </cell>
          <cell r="F262">
            <v>17.5</v>
          </cell>
          <cell r="G262">
            <v>17.5</v>
          </cell>
          <cell r="H262">
            <v>17.5</v>
          </cell>
        </row>
        <row r="263">
          <cell r="A263" t="str">
            <v>1.252</v>
          </cell>
          <cell r="B263" t="str">
            <v>Instalações Hidro-sanitárias</v>
          </cell>
          <cell r="G263">
            <v>0</v>
          </cell>
          <cell r="H263">
            <v>0</v>
          </cell>
        </row>
        <row r="264">
          <cell r="A264" t="str">
            <v>1.253</v>
          </cell>
          <cell r="B264" t="str">
            <v>prolongamento de um ponto de água e de esgoto</v>
          </cell>
          <cell r="C264" t="str">
            <v>ud</v>
          </cell>
          <cell r="D264">
            <v>1</v>
          </cell>
          <cell r="E264">
            <v>50</v>
          </cell>
          <cell r="F264">
            <v>75</v>
          </cell>
          <cell r="G264">
            <v>125</v>
          </cell>
          <cell r="H264">
            <v>125</v>
          </cell>
        </row>
        <row r="265">
          <cell r="A265" t="str">
            <v>1.254</v>
          </cell>
          <cell r="B265" t="str">
            <v>execução de caixa de gordura</v>
          </cell>
          <cell r="C265" t="str">
            <v>ud</v>
          </cell>
          <cell r="D265">
            <v>1</v>
          </cell>
          <cell r="E265">
            <v>40.700000000000003</v>
          </cell>
          <cell r="F265">
            <v>9.4499999999999993</v>
          </cell>
          <cell r="G265">
            <v>50.150000000000006</v>
          </cell>
          <cell r="H265">
            <v>50.15</v>
          </cell>
        </row>
        <row r="266">
          <cell r="A266" t="str">
            <v>1.255</v>
          </cell>
          <cell r="B266" t="str">
            <v>revisão geral das instalações hidro sanitárias</v>
          </cell>
          <cell r="C266" t="str">
            <v>vb</v>
          </cell>
          <cell r="D266">
            <v>1</v>
          </cell>
          <cell r="E266">
            <v>100</v>
          </cell>
          <cell r="F266">
            <v>100</v>
          </cell>
          <cell r="G266">
            <v>200</v>
          </cell>
          <cell r="H266">
            <v>200</v>
          </cell>
        </row>
        <row r="267">
          <cell r="A267" t="str">
            <v>1.256</v>
          </cell>
          <cell r="B267" t="str">
            <v>Instalações Elétricas</v>
          </cell>
          <cell r="G267">
            <v>0</v>
          </cell>
          <cell r="H267">
            <v>0</v>
          </cell>
        </row>
        <row r="268">
          <cell r="A268" t="str">
            <v>1.257</v>
          </cell>
          <cell r="B268" t="str">
            <v>instalações de pontos de tomadas</v>
          </cell>
          <cell r="C268" t="str">
            <v>ud</v>
          </cell>
          <cell r="D268">
            <v>5</v>
          </cell>
          <cell r="E268">
            <v>32</v>
          </cell>
          <cell r="F268">
            <v>6.4</v>
          </cell>
          <cell r="G268">
            <v>38.4</v>
          </cell>
          <cell r="H268">
            <v>192</v>
          </cell>
        </row>
        <row r="269">
          <cell r="A269" t="str">
            <v>1.258</v>
          </cell>
          <cell r="B269" t="str">
            <v xml:space="preserve">instalação de pontos de iluminação </v>
          </cell>
          <cell r="C269" t="str">
            <v>ud</v>
          </cell>
          <cell r="D269">
            <v>3</v>
          </cell>
          <cell r="E269">
            <v>90</v>
          </cell>
          <cell r="F269">
            <v>18</v>
          </cell>
          <cell r="G269">
            <v>108</v>
          </cell>
          <cell r="H269">
            <v>324</v>
          </cell>
        </row>
        <row r="270">
          <cell r="A270" t="str">
            <v>1.259</v>
          </cell>
          <cell r="B270" t="str">
            <v>instalação de interruptores</v>
          </cell>
          <cell r="C270" t="str">
            <v>ud</v>
          </cell>
          <cell r="D270">
            <v>3</v>
          </cell>
          <cell r="E270">
            <v>32</v>
          </cell>
          <cell r="F270">
            <v>6.4</v>
          </cell>
          <cell r="G270">
            <v>38.4</v>
          </cell>
          <cell r="H270">
            <v>115.2</v>
          </cell>
        </row>
        <row r="271">
          <cell r="A271" t="str">
            <v>1.260</v>
          </cell>
          <cell r="B271" t="str">
            <v>TOTAL DO GRUPO</v>
          </cell>
          <cell r="G271">
            <v>0</v>
          </cell>
          <cell r="H271">
            <v>0</v>
          </cell>
        </row>
        <row r="272">
          <cell r="A272" t="str">
            <v>1.261</v>
          </cell>
          <cell r="G272">
            <v>0</v>
          </cell>
          <cell r="H272">
            <v>0</v>
          </cell>
        </row>
        <row r="273">
          <cell r="A273" t="str">
            <v>1.262</v>
          </cell>
          <cell r="B273" t="str">
            <v>ÁREA DE CHURRASQUEIRA</v>
          </cell>
          <cell r="G273">
            <v>0</v>
          </cell>
          <cell r="H273">
            <v>0</v>
          </cell>
        </row>
        <row r="274">
          <cell r="A274" t="str">
            <v>1.263</v>
          </cell>
          <cell r="B274" t="str">
            <v>Serviços Preliminares</v>
          </cell>
          <cell r="G274">
            <v>0</v>
          </cell>
          <cell r="H274">
            <v>0</v>
          </cell>
        </row>
        <row r="275">
          <cell r="A275" t="str">
            <v>1.264</v>
          </cell>
          <cell r="B275" t="str">
            <v>retirada de reboco danificado</v>
          </cell>
          <cell r="C275" t="str">
            <v>m2</v>
          </cell>
          <cell r="D275">
            <v>20</v>
          </cell>
          <cell r="F275">
            <v>2.78</v>
          </cell>
          <cell r="G275">
            <v>2.78</v>
          </cell>
          <cell r="H275">
            <v>55.6</v>
          </cell>
        </row>
        <row r="276">
          <cell r="A276" t="str">
            <v>1.265</v>
          </cell>
          <cell r="B276" t="str">
            <v xml:space="preserve">demolição de alvenaria das floreiras </v>
          </cell>
          <cell r="C276" t="str">
            <v>m2</v>
          </cell>
          <cell r="D276">
            <v>1.8</v>
          </cell>
          <cell r="F276">
            <v>1.9</v>
          </cell>
          <cell r="G276">
            <v>1.9</v>
          </cell>
          <cell r="H276">
            <v>3.42</v>
          </cell>
        </row>
        <row r="277">
          <cell r="A277" t="str">
            <v>1.266</v>
          </cell>
          <cell r="B277" t="str">
            <v>retirada do vigamento de madeira do pergolado</v>
          </cell>
          <cell r="C277" t="str">
            <v>vb</v>
          </cell>
          <cell r="D277">
            <v>1</v>
          </cell>
          <cell r="F277">
            <v>120</v>
          </cell>
          <cell r="G277">
            <v>120</v>
          </cell>
          <cell r="H277">
            <v>120</v>
          </cell>
        </row>
        <row r="278">
          <cell r="A278" t="str">
            <v>1.267</v>
          </cell>
          <cell r="B278" t="str">
            <v>Estrutura</v>
          </cell>
          <cell r="G278">
            <v>0</v>
          </cell>
          <cell r="H278">
            <v>0</v>
          </cell>
        </row>
        <row r="279">
          <cell r="A279" t="str">
            <v>1.268</v>
          </cell>
          <cell r="B279" t="str">
            <v>remanejamento de pilares do pergolado com recuperação dos mesmos</v>
          </cell>
          <cell r="C279" t="str">
            <v>ud</v>
          </cell>
          <cell r="D279">
            <v>8</v>
          </cell>
          <cell r="E279">
            <v>5</v>
          </cell>
          <cell r="F279">
            <v>15</v>
          </cell>
          <cell r="G279">
            <v>20</v>
          </cell>
          <cell r="H279">
            <v>160</v>
          </cell>
        </row>
        <row r="280">
          <cell r="A280" t="str">
            <v>1.269</v>
          </cell>
          <cell r="B280" t="str">
            <v>pilares de madeira semelhante aos existentes fixados na laje de piso através de peças metálicas</v>
          </cell>
          <cell r="C280" t="str">
            <v>ud</v>
          </cell>
          <cell r="D280">
            <v>2</v>
          </cell>
          <cell r="E280">
            <v>112</v>
          </cell>
          <cell r="F280">
            <v>15</v>
          </cell>
          <cell r="G280">
            <v>127</v>
          </cell>
          <cell r="H280">
            <v>254</v>
          </cell>
        </row>
        <row r="281">
          <cell r="A281" t="str">
            <v>1.270</v>
          </cell>
          <cell r="B281" t="str">
            <v>vigas de madeira para suporte da cobertura em policarbonato</v>
          </cell>
          <cell r="C281" t="str">
            <v>ml</v>
          </cell>
          <cell r="D281">
            <v>19</v>
          </cell>
          <cell r="E281">
            <v>56</v>
          </cell>
          <cell r="F281">
            <v>7.5</v>
          </cell>
          <cell r="G281">
            <v>63.5</v>
          </cell>
          <cell r="H281">
            <v>1206.5</v>
          </cell>
        </row>
        <row r="282">
          <cell r="A282" t="str">
            <v>1.271</v>
          </cell>
          <cell r="B282" t="str">
            <v>Impermeabilização</v>
          </cell>
          <cell r="G282">
            <v>0</v>
          </cell>
          <cell r="H282">
            <v>0</v>
          </cell>
        </row>
        <row r="283">
          <cell r="A283" t="str">
            <v>1.272</v>
          </cell>
          <cell r="B283" t="str">
            <v>impermeabilização parede na divisa</v>
          </cell>
          <cell r="C283" t="str">
            <v>m2</v>
          </cell>
          <cell r="D283">
            <v>32</v>
          </cell>
          <cell r="E283">
            <v>3.7</v>
          </cell>
          <cell r="F283">
            <v>14.74</v>
          </cell>
          <cell r="G283">
            <v>18.440000000000001</v>
          </cell>
          <cell r="H283">
            <v>590.08000000000004</v>
          </cell>
        </row>
        <row r="284">
          <cell r="A284" t="str">
            <v>1.273</v>
          </cell>
          <cell r="B284" t="str">
            <v>Alvenaria</v>
          </cell>
          <cell r="G284">
            <v>0</v>
          </cell>
          <cell r="H284">
            <v>0</v>
          </cell>
        </row>
        <row r="285">
          <cell r="A285" t="str">
            <v>1.274</v>
          </cell>
          <cell r="B285" t="str">
            <v>alvenaria de tijolo 8 furos 1/2 vez para balcão e floreiras</v>
          </cell>
          <cell r="C285" t="str">
            <v>m2</v>
          </cell>
          <cell r="D285">
            <v>2</v>
          </cell>
          <cell r="E285">
            <v>5.2</v>
          </cell>
          <cell r="F285">
            <v>9.1999999999999993</v>
          </cell>
          <cell r="G285">
            <v>14.399999999999999</v>
          </cell>
          <cell r="H285">
            <v>28.8</v>
          </cell>
        </row>
        <row r="286">
          <cell r="A286" t="str">
            <v>1.275</v>
          </cell>
          <cell r="B286" t="str">
            <v>Cobertura</v>
          </cell>
          <cell r="G286">
            <v>0</v>
          </cell>
          <cell r="H286">
            <v>0</v>
          </cell>
        </row>
        <row r="287">
          <cell r="A287" t="str">
            <v>1.276</v>
          </cell>
          <cell r="B287" t="str">
            <v>estrutura de madeira para telhas plan</v>
          </cell>
          <cell r="C287" t="str">
            <v>m2</v>
          </cell>
          <cell r="D287">
            <v>54.88</v>
          </cell>
          <cell r="E287">
            <v>12.84</v>
          </cell>
          <cell r="F287">
            <v>13.81</v>
          </cell>
          <cell r="G287">
            <v>26.65</v>
          </cell>
          <cell r="H287">
            <v>1462.55</v>
          </cell>
        </row>
        <row r="288">
          <cell r="A288" t="str">
            <v>1.277</v>
          </cell>
          <cell r="B288" t="str">
            <v>cobertura com telha cerâmica do tipo plan ( semelhante a existente)</v>
          </cell>
          <cell r="C288" t="str">
            <v>m2</v>
          </cell>
          <cell r="D288">
            <v>54.88</v>
          </cell>
          <cell r="E288">
            <v>6.75</v>
          </cell>
          <cell r="F288">
            <v>9.48</v>
          </cell>
          <cell r="G288">
            <v>16.23</v>
          </cell>
          <cell r="H288">
            <v>890.7</v>
          </cell>
        </row>
        <row r="289">
          <cell r="A289" t="str">
            <v>1.278</v>
          </cell>
          <cell r="B289" t="str">
            <v>rufo metálico</v>
          </cell>
          <cell r="C289" t="str">
            <v>ml</v>
          </cell>
          <cell r="D289">
            <v>7</v>
          </cell>
          <cell r="E289">
            <v>13.18</v>
          </cell>
          <cell r="G289">
            <v>13.18</v>
          </cell>
          <cell r="H289">
            <v>92.26</v>
          </cell>
        </row>
        <row r="290">
          <cell r="A290" t="str">
            <v>1.279</v>
          </cell>
          <cell r="B290" t="str">
            <v>calha em pvc</v>
          </cell>
          <cell r="C290" t="str">
            <v>ml</v>
          </cell>
          <cell r="D290">
            <v>5</v>
          </cell>
          <cell r="E290">
            <v>10</v>
          </cell>
          <cell r="F290">
            <v>5</v>
          </cell>
          <cell r="G290">
            <v>15</v>
          </cell>
          <cell r="H290">
            <v>75</v>
          </cell>
        </row>
        <row r="291">
          <cell r="A291" t="str">
            <v>1.280</v>
          </cell>
          <cell r="B291" t="str">
            <v>descida para águas pluviais inclusive conexões</v>
          </cell>
          <cell r="C291" t="str">
            <v>ml</v>
          </cell>
          <cell r="D291">
            <v>3</v>
          </cell>
          <cell r="E291">
            <v>6.04</v>
          </cell>
          <cell r="F291">
            <v>5.67</v>
          </cell>
          <cell r="G291">
            <v>11.71</v>
          </cell>
          <cell r="H291">
            <v>35.130000000000003</v>
          </cell>
        </row>
        <row r="292">
          <cell r="A292" t="str">
            <v>1.281</v>
          </cell>
          <cell r="B292" t="str">
            <v xml:space="preserve">cobertura com telha de policarbonato </v>
          </cell>
          <cell r="C292" t="str">
            <v>m2</v>
          </cell>
          <cell r="D292">
            <v>33.9</v>
          </cell>
          <cell r="E292">
            <v>46.92</v>
          </cell>
          <cell r="F292">
            <v>15</v>
          </cell>
          <cell r="G292">
            <v>61.92</v>
          </cell>
          <cell r="H292">
            <v>2099.08</v>
          </cell>
        </row>
        <row r="293">
          <cell r="A293" t="str">
            <v>1.282</v>
          </cell>
          <cell r="B293" t="str">
            <v>fechamento de oitão em madeira de lei -empenas com encaixe tipo macho-fêmea</v>
          </cell>
          <cell r="C293" t="str">
            <v>m2</v>
          </cell>
          <cell r="D293">
            <v>5.3</v>
          </cell>
          <cell r="E293">
            <v>15.32</v>
          </cell>
          <cell r="F293">
            <v>11.95</v>
          </cell>
          <cell r="G293">
            <v>27.27</v>
          </cell>
          <cell r="H293">
            <v>144.53</v>
          </cell>
        </row>
        <row r="294">
          <cell r="A294" t="str">
            <v>1.283</v>
          </cell>
          <cell r="B294" t="str">
            <v>Revestimento</v>
          </cell>
          <cell r="G294">
            <v>0</v>
          </cell>
          <cell r="H294">
            <v>0</v>
          </cell>
        </row>
        <row r="295">
          <cell r="A295" t="str">
            <v>1.284</v>
          </cell>
          <cell r="B295" t="str">
            <v>chapisco de cimento e areia 1:3</v>
          </cell>
          <cell r="C295" t="str">
            <v>m2</v>
          </cell>
          <cell r="D295">
            <v>27.2</v>
          </cell>
          <cell r="E295">
            <v>1.01</v>
          </cell>
          <cell r="F295">
            <v>1.99</v>
          </cell>
          <cell r="G295">
            <v>3</v>
          </cell>
          <cell r="H295">
            <v>81.599999999999994</v>
          </cell>
        </row>
        <row r="296">
          <cell r="A296" t="str">
            <v>1.285</v>
          </cell>
          <cell r="B296" t="str">
            <v>reboco paulista</v>
          </cell>
          <cell r="C296" t="str">
            <v>m2</v>
          </cell>
          <cell r="D296">
            <v>27.2</v>
          </cell>
          <cell r="E296">
            <v>3.36</v>
          </cell>
          <cell r="F296">
            <v>7.05</v>
          </cell>
          <cell r="G296">
            <v>10.41</v>
          </cell>
          <cell r="H296">
            <v>283.14999999999998</v>
          </cell>
        </row>
        <row r="297">
          <cell r="A297" t="str">
            <v>1.286</v>
          </cell>
          <cell r="B297" t="str">
            <v>revestimento cerâmico nas bancadas,balcão</v>
          </cell>
          <cell r="C297" t="str">
            <v>m2</v>
          </cell>
          <cell r="D297">
            <v>11.469999999999999</v>
          </cell>
          <cell r="E297">
            <v>16.53</v>
          </cell>
          <cell r="F297">
            <v>10.01</v>
          </cell>
          <cell r="G297">
            <v>26.54</v>
          </cell>
          <cell r="H297">
            <v>304.41000000000003</v>
          </cell>
        </row>
        <row r="298">
          <cell r="A298" t="str">
            <v>1.287</v>
          </cell>
          <cell r="B298" t="str">
            <v>Pisos</v>
          </cell>
          <cell r="G298">
            <v>0</v>
          </cell>
          <cell r="H298">
            <v>0</v>
          </cell>
        </row>
        <row r="299">
          <cell r="A299" t="str">
            <v>1.288</v>
          </cell>
          <cell r="B299" t="str">
            <v>lastro de contra piso esp. =5 cm</v>
          </cell>
          <cell r="C299" t="str">
            <v>m2</v>
          </cell>
          <cell r="D299">
            <v>73.13</v>
          </cell>
          <cell r="E299">
            <v>7.46</v>
          </cell>
          <cell r="F299">
            <v>8.91</v>
          </cell>
          <cell r="G299">
            <v>16.37</v>
          </cell>
          <cell r="H299">
            <v>1197.1300000000001</v>
          </cell>
        </row>
        <row r="300">
          <cell r="A300" t="str">
            <v>1.289</v>
          </cell>
          <cell r="B300" t="str">
            <v>regularização de base com argamassa no traço 1:3</v>
          </cell>
          <cell r="C300" t="str">
            <v>m2</v>
          </cell>
          <cell r="D300">
            <v>73.13</v>
          </cell>
          <cell r="E300">
            <v>6.16</v>
          </cell>
          <cell r="F300">
            <v>3.34</v>
          </cell>
          <cell r="G300">
            <v>9.5</v>
          </cell>
          <cell r="H300">
            <v>694.73</v>
          </cell>
        </row>
        <row r="301">
          <cell r="A301" t="str">
            <v>1.290</v>
          </cell>
          <cell r="B301" t="str">
            <v>piso cerâmico</v>
          </cell>
          <cell r="C301" t="str">
            <v>m2</v>
          </cell>
          <cell r="D301">
            <v>73.13</v>
          </cell>
          <cell r="E301">
            <v>31.91</v>
          </cell>
          <cell r="F301">
            <v>10.01</v>
          </cell>
          <cell r="G301">
            <v>41.92</v>
          </cell>
          <cell r="H301">
            <v>3065.6</v>
          </cell>
        </row>
        <row r="302">
          <cell r="A302" t="str">
            <v>1.291</v>
          </cell>
          <cell r="B302" t="str">
            <v>Pintura</v>
          </cell>
          <cell r="G302">
            <v>0</v>
          </cell>
          <cell r="H302">
            <v>0</v>
          </cell>
        </row>
        <row r="303">
          <cell r="A303" t="str">
            <v>1.292</v>
          </cell>
          <cell r="B303" t="str">
            <v>pintura  com textura acrílica aplicada a rolo</v>
          </cell>
          <cell r="C303" t="str">
            <v>m2</v>
          </cell>
          <cell r="D303">
            <v>68.709999999999994</v>
          </cell>
          <cell r="E303">
            <v>2.85</v>
          </cell>
          <cell r="F303">
            <v>2.33</v>
          </cell>
          <cell r="G303">
            <v>5.18</v>
          </cell>
          <cell r="H303">
            <v>355.91</v>
          </cell>
        </row>
        <row r="304">
          <cell r="A304" t="str">
            <v>1.293</v>
          </cell>
          <cell r="B304" t="str">
            <v>Instalações Elétricas</v>
          </cell>
          <cell r="G304">
            <v>0</v>
          </cell>
          <cell r="H304">
            <v>0</v>
          </cell>
        </row>
        <row r="305">
          <cell r="A305" t="str">
            <v>1.294</v>
          </cell>
          <cell r="B305" t="str">
            <v>instalações de pontos de tomadas</v>
          </cell>
          <cell r="C305" t="str">
            <v>ud</v>
          </cell>
          <cell r="D305">
            <v>5</v>
          </cell>
          <cell r="E305">
            <v>32</v>
          </cell>
          <cell r="F305">
            <v>6.4</v>
          </cell>
          <cell r="G305">
            <v>38.4</v>
          </cell>
          <cell r="H305">
            <v>192</v>
          </cell>
        </row>
        <row r="306">
          <cell r="A306" t="str">
            <v>1.295</v>
          </cell>
          <cell r="B306" t="str">
            <v xml:space="preserve">instalação de pontos de iluminação </v>
          </cell>
          <cell r="C306" t="str">
            <v>ud</v>
          </cell>
          <cell r="D306">
            <v>6</v>
          </cell>
          <cell r="E306">
            <v>90</v>
          </cell>
          <cell r="F306">
            <v>18</v>
          </cell>
          <cell r="G306">
            <v>108</v>
          </cell>
          <cell r="H306">
            <v>648</v>
          </cell>
        </row>
        <row r="307">
          <cell r="A307" t="str">
            <v>1.296</v>
          </cell>
          <cell r="B307" t="str">
            <v>instalação de interruptores</v>
          </cell>
          <cell r="C307" t="str">
            <v>ud</v>
          </cell>
          <cell r="D307">
            <v>2</v>
          </cell>
          <cell r="E307">
            <v>32</v>
          </cell>
          <cell r="F307">
            <v>6.4</v>
          </cell>
          <cell r="G307">
            <v>38.4</v>
          </cell>
          <cell r="H307">
            <v>76.8</v>
          </cell>
        </row>
        <row r="308">
          <cell r="A308" t="str">
            <v>1.297</v>
          </cell>
          <cell r="B308" t="str">
            <v>Instalações Hidro-sanitárias</v>
          </cell>
          <cell r="G308">
            <v>0</v>
          </cell>
          <cell r="H308">
            <v>0</v>
          </cell>
        </row>
        <row r="309">
          <cell r="A309" t="str">
            <v>1.298</v>
          </cell>
          <cell r="B309" t="str">
            <v>prolongamento de um ponto de água e de esgoto</v>
          </cell>
          <cell r="C309" t="str">
            <v>ud</v>
          </cell>
          <cell r="D309">
            <v>1</v>
          </cell>
          <cell r="E309">
            <v>50</v>
          </cell>
          <cell r="F309">
            <v>75</v>
          </cell>
          <cell r="G309">
            <v>125</v>
          </cell>
          <cell r="H309">
            <v>125</v>
          </cell>
        </row>
        <row r="310">
          <cell r="A310" t="str">
            <v>1.299</v>
          </cell>
          <cell r="B310" t="str">
            <v>execução de caixa de gordura</v>
          </cell>
          <cell r="C310" t="str">
            <v>ud</v>
          </cell>
          <cell r="D310">
            <v>1</v>
          </cell>
          <cell r="E310">
            <v>40.700000000000003</v>
          </cell>
          <cell r="F310">
            <v>9.4499999999999993</v>
          </cell>
          <cell r="G310">
            <v>50.150000000000006</v>
          </cell>
          <cell r="H310">
            <v>50.15</v>
          </cell>
        </row>
        <row r="311">
          <cell r="A311" t="str">
            <v>1.300</v>
          </cell>
          <cell r="B311" t="str">
            <v>Serviços complementeres</v>
          </cell>
          <cell r="G311">
            <v>0</v>
          </cell>
          <cell r="H311">
            <v>0</v>
          </cell>
        </row>
        <row r="312">
          <cell r="A312" t="str">
            <v>1.301</v>
          </cell>
          <cell r="B312" t="str">
            <v>bancada seca em granito polido largura e 60cm</v>
          </cell>
          <cell r="C312" t="str">
            <v>ml</v>
          </cell>
          <cell r="D312">
            <v>2.1</v>
          </cell>
          <cell r="E312">
            <v>125</v>
          </cell>
          <cell r="F312">
            <v>24.1</v>
          </cell>
          <cell r="G312">
            <v>149.1</v>
          </cell>
          <cell r="H312">
            <v>313.11</v>
          </cell>
        </row>
        <row r="313">
          <cell r="A313" t="str">
            <v>1.302</v>
          </cell>
          <cell r="B313" t="str">
            <v>bancada em granito polido com uma cuba inox -largura de 60cm</v>
          </cell>
          <cell r="C313" t="str">
            <v>ml</v>
          </cell>
          <cell r="D313">
            <v>2.1</v>
          </cell>
          <cell r="E313">
            <v>172.9</v>
          </cell>
          <cell r="F313">
            <v>24.1</v>
          </cell>
          <cell r="G313">
            <v>197</v>
          </cell>
          <cell r="H313">
            <v>413.7</v>
          </cell>
        </row>
        <row r="314">
          <cell r="A314" t="str">
            <v>1.303</v>
          </cell>
          <cell r="B314" t="str">
            <v>metais para cuba (válvula ,sifão e torneira)</v>
          </cell>
          <cell r="C314" t="str">
            <v>vb</v>
          </cell>
          <cell r="D314">
            <v>1</v>
          </cell>
          <cell r="E314">
            <v>145.49</v>
          </cell>
          <cell r="F314">
            <v>21.67</v>
          </cell>
          <cell r="G314">
            <v>167.16000000000003</v>
          </cell>
          <cell r="H314">
            <v>167.16</v>
          </cell>
        </row>
        <row r="315">
          <cell r="A315" t="str">
            <v>1.304</v>
          </cell>
          <cell r="B315" t="str">
            <v>tampo em granito sobre mureta de alvenaria - largura de 40cm</v>
          </cell>
          <cell r="C315" t="str">
            <v>ml</v>
          </cell>
          <cell r="D315">
            <v>2.5</v>
          </cell>
          <cell r="E315">
            <v>120</v>
          </cell>
          <cell r="F315">
            <v>22.1</v>
          </cell>
          <cell r="G315">
            <v>142.1</v>
          </cell>
          <cell r="H315">
            <v>355.25</v>
          </cell>
        </row>
        <row r="316">
          <cell r="A316" t="str">
            <v>1.305</v>
          </cell>
          <cell r="B316" t="str">
            <v>TOTAL DO GRUPO</v>
          </cell>
          <cell r="G316">
            <v>0</v>
          </cell>
          <cell r="H316">
            <v>0</v>
          </cell>
        </row>
        <row r="317">
          <cell r="A317" t="str">
            <v>1.306</v>
          </cell>
          <cell r="G317">
            <v>0</v>
          </cell>
          <cell r="H317">
            <v>0</v>
          </cell>
        </row>
        <row r="318">
          <cell r="A318" t="str">
            <v>1.307</v>
          </cell>
          <cell r="B318" t="str">
            <v>ÁREA DE SAUNA</v>
          </cell>
          <cell r="G318">
            <v>0</v>
          </cell>
          <cell r="H318">
            <v>0</v>
          </cell>
        </row>
        <row r="319">
          <cell r="A319" t="str">
            <v>1.308</v>
          </cell>
          <cell r="B319" t="str">
            <v>Serviços Preliminares</v>
          </cell>
          <cell r="G319">
            <v>0</v>
          </cell>
          <cell r="H319">
            <v>0</v>
          </cell>
        </row>
        <row r="320">
          <cell r="A320" t="str">
            <v>1.309</v>
          </cell>
          <cell r="B320" t="str">
            <v>retirada de reboco danificado</v>
          </cell>
          <cell r="C320" t="str">
            <v>m2</v>
          </cell>
          <cell r="D320">
            <v>15</v>
          </cell>
          <cell r="F320">
            <v>2.78</v>
          </cell>
          <cell r="G320">
            <v>2.78</v>
          </cell>
          <cell r="H320">
            <v>41.7</v>
          </cell>
        </row>
        <row r="321">
          <cell r="A321" t="str">
            <v>1.310</v>
          </cell>
          <cell r="B321" t="str">
            <v>Demolição de churrasqueira existente</v>
          </cell>
          <cell r="C321" t="str">
            <v>ud</v>
          </cell>
          <cell r="D321">
            <v>1</v>
          </cell>
          <cell r="F321">
            <v>75</v>
          </cell>
          <cell r="G321">
            <v>75</v>
          </cell>
          <cell r="H321">
            <v>75</v>
          </cell>
        </row>
        <row r="322">
          <cell r="A322" t="str">
            <v>1.311</v>
          </cell>
          <cell r="B322" t="str">
            <v>Retirada de folhas de portas de madeira</v>
          </cell>
          <cell r="C322" t="str">
            <v>ud</v>
          </cell>
          <cell r="D322">
            <v>3</v>
          </cell>
          <cell r="F322">
            <v>2.2000000000000002</v>
          </cell>
          <cell r="G322">
            <v>2.2000000000000002</v>
          </cell>
          <cell r="H322">
            <v>6.6</v>
          </cell>
        </row>
        <row r="323">
          <cell r="A323" t="str">
            <v>1.312</v>
          </cell>
          <cell r="B323" t="str">
            <v>retirada das bancadas de granito com possibilidade de reaproveitamento</v>
          </cell>
          <cell r="C323" t="str">
            <v>ud</v>
          </cell>
          <cell r="D323">
            <v>3</v>
          </cell>
          <cell r="F323">
            <v>15</v>
          </cell>
          <cell r="G323">
            <v>15</v>
          </cell>
          <cell r="H323">
            <v>45</v>
          </cell>
        </row>
        <row r="324">
          <cell r="A324" t="str">
            <v>1.313</v>
          </cell>
          <cell r="B324" t="str">
            <v>Retirada de forro de madeira</v>
          </cell>
          <cell r="C324" t="str">
            <v>m²</v>
          </cell>
          <cell r="D324">
            <v>36</v>
          </cell>
          <cell r="F324">
            <v>8.73</v>
          </cell>
          <cell r="G324">
            <v>8.73</v>
          </cell>
          <cell r="H324">
            <v>314.27999999999997</v>
          </cell>
        </row>
        <row r="325">
          <cell r="A325" t="str">
            <v>1.314</v>
          </cell>
          <cell r="B325" t="str">
            <v>Retirada parcial da cobertura (telhas e madeiramento)</v>
          </cell>
          <cell r="C325" t="str">
            <v>m²</v>
          </cell>
          <cell r="D325">
            <v>25</v>
          </cell>
          <cell r="F325">
            <v>5.69</v>
          </cell>
          <cell r="G325">
            <v>5.69</v>
          </cell>
          <cell r="H325">
            <v>142.25</v>
          </cell>
        </row>
        <row r="326">
          <cell r="A326" t="str">
            <v>1.315</v>
          </cell>
          <cell r="B326" t="str">
            <v>Retirada de piso existente</v>
          </cell>
          <cell r="C326" t="str">
            <v>m²</v>
          </cell>
          <cell r="D326">
            <v>22</v>
          </cell>
          <cell r="F326">
            <v>5.91</v>
          </cell>
          <cell r="G326">
            <v>5.91</v>
          </cell>
          <cell r="H326">
            <v>130.02000000000001</v>
          </cell>
        </row>
        <row r="327">
          <cell r="A327" t="str">
            <v>1.316</v>
          </cell>
          <cell r="G327">
            <v>0</v>
          </cell>
          <cell r="H327">
            <v>0</v>
          </cell>
        </row>
        <row r="328">
          <cell r="A328" t="str">
            <v>1.317</v>
          </cell>
          <cell r="B328" t="str">
            <v>Estrutura</v>
          </cell>
          <cell r="G328">
            <v>0</v>
          </cell>
          <cell r="H328">
            <v>0</v>
          </cell>
        </row>
        <row r="329">
          <cell r="A329" t="str">
            <v>1.318</v>
          </cell>
          <cell r="B329" t="str">
            <v>concreto estrutural - fck = 180 kg/cm2</v>
          </cell>
          <cell r="C329" t="str">
            <v>m3</v>
          </cell>
          <cell r="D329">
            <v>0.5</v>
          </cell>
          <cell r="E329">
            <v>178.3</v>
          </cell>
          <cell r="F329">
            <v>78.150000000000006</v>
          </cell>
          <cell r="G329">
            <v>256.45000000000005</v>
          </cell>
          <cell r="H329">
            <v>128.22</v>
          </cell>
        </row>
        <row r="330">
          <cell r="A330" t="str">
            <v>1.319</v>
          </cell>
          <cell r="B330" t="str">
            <v>forma comum para estrutura-utilizacao 3 vezes</v>
          </cell>
          <cell r="C330" t="str">
            <v>m2</v>
          </cell>
          <cell r="D330">
            <v>11.8</v>
          </cell>
          <cell r="E330">
            <v>14.92</v>
          </cell>
          <cell r="F330">
            <v>13.81</v>
          </cell>
          <cell r="G330">
            <v>28.73</v>
          </cell>
          <cell r="H330">
            <v>339.01</v>
          </cell>
        </row>
        <row r="331">
          <cell r="A331" t="str">
            <v>1.320</v>
          </cell>
          <cell r="B331" t="str">
            <v>aço ca-50/60</v>
          </cell>
          <cell r="C331" t="str">
            <v>kg</v>
          </cell>
          <cell r="D331">
            <v>40</v>
          </cell>
          <cell r="E331">
            <v>2.7</v>
          </cell>
          <cell r="F331">
            <v>0.9</v>
          </cell>
          <cell r="G331">
            <v>3.6</v>
          </cell>
          <cell r="H331">
            <v>144</v>
          </cell>
        </row>
        <row r="332">
          <cell r="A332" t="str">
            <v>1.321</v>
          </cell>
          <cell r="B332" t="str">
            <v>Laje pré-moldada para forro</v>
          </cell>
          <cell r="C332" t="str">
            <v>m²</v>
          </cell>
          <cell r="D332">
            <v>22.23</v>
          </cell>
          <cell r="E332">
            <v>24.52</v>
          </cell>
          <cell r="F332">
            <v>5.42</v>
          </cell>
          <cell r="G332">
            <v>29.939999999999998</v>
          </cell>
          <cell r="H332">
            <v>665.56</v>
          </cell>
        </row>
        <row r="333">
          <cell r="A333" t="str">
            <v>1.322</v>
          </cell>
          <cell r="B333" t="str">
            <v>Impermeabilização</v>
          </cell>
          <cell r="G333">
            <v>0</v>
          </cell>
          <cell r="H333">
            <v>0</v>
          </cell>
        </row>
        <row r="334">
          <cell r="A334" t="str">
            <v>1.323</v>
          </cell>
          <cell r="B334" t="str">
            <v>impermeabilização parede na divisa</v>
          </cell>
          <cell r="C334" t="str">
            <v>m2</v>
          </cell>
          <cell r="D334">
            <v>12</v>
          </cell>
          <cell r="E334">
            <v>3.7</v>
          </cell>
          <cell r="F334">
            <v>14.74</v>
          </cell>
          <cell r="G334">
            <v>18.440000000000001</v>
          </cell>
          <cell r="H334">
            <v>221.28</v>
          </cell>
        </row>
        <row r="335">
          <cell r="A335" t="str">
            <v>1.324</v>
          </cell>
          <cell r="B335" t="str">
            <v>Alvenaria</v>
          </cell>
          <cell r="G335">
            <v>0</v>
          </cell>
          <cell r="H335">
            <v>0</v>
          </cell>
        </row>
        <row r="336">
          <cell r="A336" t="str">
            <v>1.325</v>
          </cell>
          <cell r="B336" t="str">
            <v>alvenaria de tijolo 8 furos 1/2 vez</v>
          </cell>
          <cell r="C336" t="str">
            <v>m2</v>
          </cell>
          <cell r="D336">
            <v>40</v>
          </cell>
          <cell r="E336">
            <v>5.2</v>
          </cell>
          <cell r="F336">
            <v>9.1999999999999993</v>
          </cell>
          <cell r="G336">
            <v>14.399999999999999</v>
          </cell>
          <cell r="H336">
            <v>576</v>
          </cell>
        </row>
        <row r="337">
          <cell r="A337" t="str">
            <v>1.326</v>
          </cell>
          <cell r="B337" t="str">
            <v>Cobertura</v>
          </cell>
          <cell r="G337">
            <v>0</v>
          </cell>
          <cell r="H337">
            <v>0</v>
          </cell>
        </row>
        <row r="338">
          <cell r="A338" t="str">
            <v>1.327</v>
          </cell>
          <cell r="B338" t="str">
            <v>Recolocação do madeiramento da cobertura com substituição das peças danificadas</v>
          </cell>
          <cell r="C338" t="str">
            <v>m2</v>
          </cell>
          <cell r="D338">
            <v>25</v>
          </cell>
          <cell r="E338">
            <v>2.4300000000000002</v>
          </cell>
          <cell r="F338">
            <v>11.04</v>
          </cell>
          <cell r="G338">
            <v>13.469999999999999</v>
          </cell>
          <cell r="H338">
            <v>336.75</v>
          </cell>
        </row>
        <row r="339">
          <cell r="A339" t="str">
            <v>1.328</v>
          </cell>
          <cell r="B339" t="str">
            <v>Recolocação da cobertura com telhas tipo "plan" com substituição das telhas danificadas</v>
          </cell>
          <cell r="C339" t="str">
            <v>m2</v>
          </cell>
          <cell r="D339">
            <v>25</v>
          </cell>
          <cell r="E339">
            <v>1.35</v>
          </cell>
          <cell r="F339">
            <v>9.48</v>
          </cell>
          <cell r="G339">
            <v>10.83</v>
          </cell>
          <cell r="H339">
            <v>270.75</v>
          </cell>
        </row>
        <row r="340">
          <cell r="A340" t="str">
            <v>1.329</v>
          </cell>
          <cell r="B340" t="str">
            <v>rufo metálico</v>
          </cell>
          <cell r="C340" t="str">
            <v>ml</v>
          </cell>
          <cell r="D340">
            <v>9.5</v>
          </cell>
          <cell r="E340">
            <v>13.18</v>
          </cell>
          <cell r="G340">
            <v>13.18</v>
          </cell>
          <cell r="H340">
            <v>125.21</v>
          </cell>
        </row>
        <row r="341">
          <cell r="A341" t="str">
            <v>1.330</v>
          </cell>
          <cell r="B341" t="str">
            <v>Esquadrias</v>
          </cell>
          <cell r="G341">
            <v>0</v>
          </cell>
          <cell r="H341">
            <v>0</v>
          </cell>
        </row>
        <row r="342">
          <cell r="A342" t="str">
            <v>1.331</v>
          </cell>
          <cell r="B342" t="str">
            <v>Janela de alumínio tipo maxim-ar com vidro</v>
          </cell>
          <cell r="C342" t="str">
            <v>m²</v>
          </cell>
          <cell r="D342">
            <v>3.5</v>
          </cell>
          <cell r="E342">
            <v>270.81</v>
          </cell>
          <cell r="F342">
            <v>17.12</v>
          </cell>
          <cell r="G342">
            <v>287.93</v>
          </cell>
          <cell r="H342">
            <v>1007.75</v>
          </cell>
        </row>
        <row r="343">
          <cell r="A343" t="str">
            <v>1.332</v>
          </cell>
          <cell r="B343" t="str">
            <v xml:space="preserve">porta de entrada em aluminio e vidro   (0,80X2,10)m    </v>
          </cell>
          <cell r="C343" t="str">
            <v>ud</v>
          </cell>
          <cell r="D343">
            <v>1</v>
          </cell>
          <cell r="E343">
            <v>315</v>
          </cell>
          <cell r="F343">
            <v>54.94</v>
          </cell>
          <cell r="G343">
            <v>369.94</v>
          </cell>
          <cell r="H343">
            <v>369.94</v>
          </cell>
        </row>
        <row r="344">
          <cell r="A344" t="str">
            <v>1.333</v>
          </cell>
          <cell r="B344" t="str">
            <v>Remanejamento da porta da sáuna antiga para a nova</v>
          </cell>
          <cell r="C344" t="str">
            <v>ud</v>
          </cell>
          <cell r="D344">
            <v>1</v>
          </cell>
          <cell r="F344">
            <v>54.94</v>
          </cell>
          <cell r="G344">
            <v>54.94</v>
          </cell>
          <cell r="H344">
            <v>54.94</v>
          </cell>
        </row>
        <row r="345">
          <cell r="A345" t="str">
            <v>1.334</v>
          </cell>
          <cell r="B345" t="str">
            <v>Colocação de folhas de porta - 0,60x2,10m (banheiros e deposito)</v>
          </cell>
          <cell r="C345" t="str">
            <v>ud</v>
          </cell>
          <cell r="D345">
            <v>3</v>
          </cell>
          <cell r="F345">
            <v>33.54</v>
          </cell>
          <cell r="G345">
            <v>33.54</v>
          </cell>
          <cell r="H345">
            <v>100.62</v>
          </cell>
        </row>
        <row r="346">
          <cell r="A346" t="str">
            <v>1.335</v>
          </cell>
          <cell r="B346" t="str">
            <v>Revestimento</v>
          </cell>
          <cell r="G346">
            <v>0</v>
          </cell>
          <cell r="H346">
            <v>0</v>
          </cell>
        </row>
        <row r="347">
          <cell r="A347" t="str">
            <v>1.336</v>
          </cell>
          <cell r="B347" t="str">
            <v>chapisco de cimento e areia 1:3</v>
          </cell>
          <cell r="C347" t="str">
            <v>m2</v>
          </cell>
          <cell r="D347">
            <v>115</v>
          </cell>
          <cell r="E347">
            <v>1.01</v>
          </cell>
          <cell r="F347">
            <v>1.99</v>
          </cell>
          <cell r="G347">
            <v>3</v>
          </cell>
          <cell r="H347">
            <v>345</v>
          </cell>
        </row>
        <row r="348">
          <cell r="A348" t="str">
            <v>1.337</v>
          </cell>
          <cell r="B348" t="str">
            <v>reboco paulista</v>
          </cell>
          <cell r="C348" t="str">
            <v>m2</v>
          </cell>
          <cell r="D348">
            <v>115</v>
          </cell>
          <cell r="E348">
            <v>3.36</v>
          </cell>
          <cell r="F348">
            <v>7.05</v>
          </cell>
          <cell r="G348">
            <v>10.41</v>
          </cell>
          <cell r="H348">
            <v>1197.1500000000001</v>
          </cell>
        </row>
        <row r="349">
          <cell r="A349" t="str">
            <v>1.338</v>
          </cell>
          <cell r="B349" t="str">
            <v>revestimento com cerâmica  20x20cm</v>
          </cell>
          <cell r="C349" t="str">
            <v>m²</v>
          </cell>
          <cell r="D349">
            <v>45</v>
          </cell>
          <cell r="E349">
            <v>13.77</v>
          </cell>
          <cell r="F349">
            <v>4.5999999999999996</v>
          </cell>
          <cell r="G349">
            <v>18.369999999999997</v>
          </cell>
          <cell r="H349">
            <v>826.65</v>
          </cell>
        </row>
        <row r="350">
          <cell r="A350" t="str">
            <v>1.339</v>
          </cell>
          <cell r="B350" t="str">
            <v>Pisos</v>
          </cell>
          <cell r="G350">
            <v>0</v>
          </cell>
          <cell r="H350">
            <v>0</v>
          </cell>
        </row>
        <row r="351">
          <cell r="A351" t="str">
            <v>1.340</v>
          </cell>
          <cell r="B351" t="str">
            <v>Degraus (escadas)</v>
          </cell>
          <cell r="C351" t="str">
            <v>ud</v>
          </cell>
          <cell r="D351">
            <v>1</v>
          </cell>
          <cell r="E351">
            <v>497.25</v>
          </cell>
          <cell r="F351">
            <v>739.58</v>
          </cell>
          <cell r="G351">
            <v>1236.83</v>
          </cell>
          <cell r="H351">
            <v>1236.83</v>
          </cell>
        </row>
        <row r="352">
          <cell r="A352" t="str">
            <v>1.341</v>
          </cell>
          <cell r="B352" t="str">
            <v>regularização de base com argamassa no traço 1:3</v>
          </cell>
          <cell r="C352" t="str">
            <v>m2</v>
          </cell>
          <cell r="D352">
            <v>15</v>
          </cell>
          <cell r="E352">
            <v>6.16</v>
          </cell>
          <cell r="F352">
            <v>3.34</v>
          </cell>
          <cell r="G352">
            <v>9.5</v>
          </cell>
          <cell r="H352">
            <v>142.5</v>
          </cell>
        </row>
        <row r="353">
          <cell r="A353" t="str">
            <v>1.342</v>
          </cell>
          <cell r="B353" t="str">
            <v>piso cerâmico anti derrapante</v>
          </cell>
          <cell r="C353" t="str">
            <v>m2</v>
          </cell>
          <cell r="D353">
            <v>15</v>
          </cell>
          <cell r="E353">
            <v>31.91</v>
          </cell>
          <cell r="F353">
            <v>10.01</v>
          </cell>
          <cell r="G353">
            <v>41.92</v>
          </cell>
          <cell r="H353">
            <v>628.79999999999995</v>
          </cell>
        </row>
        <row r="354">
          <cell r="A354" t="str">
            <v>1.343</v>
          </cell>
          <cell r="B354" t="str">
            <v>Rodapé de piso cerâmico</v>
          </cell>
          <cell r="C354" t="str">
            <v>ml</v>
          </cell>
          <cell r="D354">
            <v>12</v>
          </cell>
          <cell r="E354">
            <v>1.25</v>
          </cell>
          <cell r="F354">
            <v>0.79</v>
          </cell>
          <cell r="G354">
            <v>2.04</v>
          </cell>
          <cell r="H354">
            <v>24.48</v>
          </cell>
        </row>
        <row r="355">
          <cell r="A355" t="str">
            <v>1.344</v>
          </cell>
          <cell r="B355" t="str">
            <v>Forro</v>
          </cell>
          <cell r="G355">
            <v>0</v>
          </cell>
          <cell r="H355">
            <v>0</v>
          </cell>
        </row>
        <row r="356">
          <cell r="A356" t="str">
            <v>1.345</v>
          </cell>
          <cell r="B356" t="str">
            <v>forro de PVC (COLOCADO)</v>
          </cell>
          <cell r="C356" t="str">
            <v>m2</v>
          </cell>
          <cell r="D356">
            <v>10.5</v>
          </cell>
          <cell r="E356">
            <v>26</v>
          </cell>
          <cell r="G356">
            <v>26</v>
          </cell>
          <cell r="H356">
            <v>273</v>
          </cell>
        </row>
        <row r="357">
          <cell r="A357" t="str">
            <v>1.346</v>
          </cell>
          <cell r="B357" t="str">
            <v>Roda foro de PVC</v>
          </cell>
          <cell r="C357" t="str">
            <v>ml</v>
          </cell>
          <cell r="D357">
            <v>26</v>
          </cell>
          <cell r="E357">
            <v>2.0499999999999998</v>
          </cell>
          <cell r="G357">
            <v>2.0499999999999998</v>
          </cell>
          <cell r="H357">
            <v>53.3</v>
          </cell>
        </row>
        <row r="358">
          <cell r="A358" t="str">
            <v>1.347</v>
          </cell>
          <cell r="B358" t="str">
            <v>Pintura</v>
          </cell>
          <cell r="G358">
            <v>0</v>
          </cell>
          <cell r="H358">
            <v>0</v>
          </cell>
        </row>
        <row r="359">
          <cell r="A359" t="str">
            <v>1.348</v>
          </cell>
          <cell r="B359" t="str">
            <v>pintura acrílica com retoque de massa - 2 demãos (interna)</v>
          </cell>
          <cell r="C359" t="str">
            <v>m2</v>
          </cell>
          <cell r="D359">
            <v>38.1</v>
          </cell>
          <cell r="E359">
            <v>2.06</v>
          </cell>
          <cell r="F359">
            <v>3.42</v>
          </cell>
          <cell r="G359">
            <v>5.48</v>
          </cell>
          <cell r="H359">
            <v>208.78</v>
          </cell>
        </row>
        <row r="360">
          <cell r="A360" t="str">
            <v>1.349</v>
          </cell>
          <cell r="B360" t="str">
            <v>pintura esmalte em esquadrias de madeira</v>
          </cell>
          <cell r="C360" t="str">
            <v>m2</v>
          </cell>
          <cell r="D360">
            <v>5.0999999999999996</v>
          </cell>
          <cell r="E360">
            <v>5.61</v>
          </cell>
          <cell r="F360">
            <v>5.51</v>
          </cell>
          <cell r="G360">
            <v>11.120000000000001</v>
          </cell>
          <cell r="H360">
            <v>56.71</v>
          </cell>
        </row>
        <row r="361">
          <cell r="A361" t="str">
            <v>1.350</v>
          </cell>
          <cell r="B361" t="str">
            <v>pintura externa com textura acrílica aplicada a rolo</v>
          </cell>
          <cell r="C361" t="str">
            <v>m2</v>
          </cell>
          <cell r="D361">
            <v>28.27</v>
          </cell>
          <cell r="E361">
            <v>2.85</v>
          </cell>
          <cell r="F361">
            <v>2.33</v>
          </cell>
          <cell r="G361">
            <v>5.18</v>
          </cell>
          <cell r="H361">
            <v>146.43</v>
          </cell>
        </row>
        <row r="362">
          <cell r="A362" t="str">
            <v>1.351</v>
          </cell>
          <cell r="B362" t="str">
            <v>pintura acrílica com massa corrida acrílica a duas demãos (interna)</v>
          </cell>
          <cell r="C362" t="str">
            <v>m2</v>
          </cell>
          <cell r="D362">
            <v>50</v>
          </cell>
          <cell r="E362">
            <v>3.11</v>
          </cell>
          <cell r="F362">
            <v>4.9800000000000004</v>
          </cell>
          <cell r="G362">
            <v>8.09</v>
          </cell>
          <cell r="H362">
            <v>404.5</v>
          </cell>
        </row>
        <row r="363">
          <cell r="A363" t="str">
            <v>1.352</v>
          </cell>
          <cell r="B363" t="str">
            <v>Instalações Elétricas</v>
          </cell>
          <cell r="G363">
            <v>0</v>
          </cell>
          <cell r="H363">
            <v>0</v>
          </cell>
        </row>
        <row r="364">
          <cell r="A364" t="str">
            <v>1.353</v>
          </cell>
          <cell r="B364" t="str">
            <v>instalações de pontos de tomadas</v>
          </cell>
          <cell r="C364" t="str">
            <v>ud</v>
          </cell>
          <cell r="D364">
            <v>5</v>
          </cell>
          <cell r="E364">
            <v>32</v>
          </cell>
          <cell r="F364">
            <v>6.4</v>
          </cell>
          <cell r="G364">
            <v>38.4</v>
          </cell>
          <cell r="H364">
            <v>192</v>
          </cell>
        </row>
        <row r="365">
          <cell r="A365" t="str">
            <v>1.354</v>
          </cell>
          <cell r="B365" t="str">
            <v xml:space="preserve">instalação de pontos de iluminação </v>
          </cell>
          <cell r="C365" t="str">
            <v>ud</v>
          </cell>
          <cell r="D365">
            <v>5</v>
          </cell>
          <cell r="E365">
            <v>90</v>
          </cell>
          <cell r="F365">
            <v>18</v>
          </cell>
          <cell r="G365">
            <v>108</v>
          </cell>
          <cell r="H365">
            <v>540</v>
          </cell>
        </row>
        <row r="366">
          <cell r="A366" t="str">
            <v>1.355</v>
          </cell>
          <cell r="B366" t="str">
            <v>instalação de interruptores</v>
          </cell>
          <cell r="C366" t="str">
            <v>ud</v>
          </cell>
          <cell r="D366">
            <v>3</v>
          </cell>
          <cell r="E366">
            <v>32</v>
          </cell>
          <cell r="F366">
            <v>6.4</v>
          </cell>
          <cell r="G366">
            <v>38.4</v>
          </cell>
          <cell r="H366">
            <v>115.2</v>
          </cell>
        </row>
        <row r="367">
          <cell r="A367" t="str">
            <v>1.356</v>
          </cell>
          <cell r="B367" t="str">
            <v>TOTAL DO GRUPO</v>
          </cell>
          <cell r="G367">
            <v>0</v>
          </cell>
          <cell r="H367">
            <v>0</v>
          </cell>
        </row>
        <row r="368">
          <cell r="A368" t="str">
            <v>1.357</v>
          </cell>
          <cell r="G368">
            <v>0</v>
          </cell>
          <cell r="H368">
            <v>0</v>
          </cell>
        </row>
        <row r="369">
          <cell r="A369" t="str">
            <v>1.358</v>
          </cell>
          <cell r="B369" t="str">
            <v>REVITALIZAÇÃO DA TORRE</v>
          </cell>
          <cell r="G369">
            <v>0</v>
          </cell>
          <cell r="H369">
            <v>0</v>
          </cell>
        </row>
        <row r="370">
          <cell r="A370" t="str">
            <v>1.359</v>
          </cell>
          <cell r="B370" t="str">
            <v>Revestimento</v>
          </cell>
          <cell r="G370">
            <v>0</v>
          </cell>
          <cell r="H370">
            <v>0</v>
          </cell>
        </row>
        <row r="371">
          <cell r="A371" t="str">
            <v>1.360</v>
          </cell>
          <cell r="B371" t="str">
            <v>Substituição do revestimento cerâmico existente nas sacadas por outra de cor mais clara</v>
          </cell>
          <cell r="C371" t="str">
            <v>m²</v>
          </cell>
          <cell r="D371">
            <v>70</v>
          </cell>
          <cell r="E371">
            <v>18.440000000000001</v>
          </cell>
          <cell r="F371">
            <v>17.63</v>
          </cell>
          <cell r="G371">
            <v>36.07</v>
          </cell>
          <cell r="H371">
            <v>2524.9</v>
          </cell>
        </row>
        <row r="372">
          <cell r="A372" t="str">
            <v>1.361</v>
          </cell>
          <cell r="B372" t="str">
            <v>Cobrimento das floreiras sob janelas com placas de granito, com inclinação para fora</v>
          </cell>
          <cell r="C372" t="str">
            <v>m²</v>
          </cell>
          <cell r="D372">
            <v>128.5</v>
          </cell>
          <cell r="E372">
            <v>121.88</v>
          </cell>
          <cell r="F372">
            <v>26.8</v>
          </cell>
          <cell r="G372">
            <v>148.68</v>
          </cell>
          <cell r="H372">
            <v>19105.38</v>
          </cell>
        </row>
        <row r="373">
          <cell r="A373" t="str">
            <v>1.362</v>
          </cell>
          <cell r="B373" t="str">
            <v xml:space="preserve">Fornecimento e colocação de sistema de brise com ângulo fixo, baseado em painel modular 84R, fixado em porta paineis, formando ângulo de 45° de fabricação HUNTER DOUGLAS </v>
          </cell>
          <cell r="C373" t="str">
            <v>m²</v>
          </cell>
          <cell r="D373">
            <v>458.72</v>
          </cell>
          <cell r="E373">
            <v>190.57</v>
          </cell>
          <cell r="F373">
            <v>15</v>
          </cell>
          <cell r="G373">
            <v>205.57</v>
          </cell>
          <cell r="H373">
            <v>94299.07</v>
          </cell>
        </row>
        <row r="374">
          <cell r="A374" t="str">
            <v>1.363</v>
          </cell>
          <cell r="B374" t="str">
            <v>Fornecimento e colocação de tela na parte interna dos brises, para evitar entrada de pássaros</v>
          </cell>
          <cell r="C374" t="str">
            <v>m²</v>
          </cell>
          <cell r="D374">
            <v>458.72</v>
          </cell>
          <cell r="E374">
            <v>3</v>
          </cell>
          <cell r="F374">
            <v>2</v>
          </cell>
          <cell r="G374">
            <v>5</v>
          </cell>
          <cell r="H374">
            <v>2293.6</v>
          </cell>
        </row>
        <row r="375">
          <cell r="A375" t="str">
            <v>1.364</v>
          </cell>
          <cell r="B375" t="str">
            <v xml:space="preserve">Pintura </v>
          </cell>
          <cell r="G375">
            <v>0</v>
          </cell>
          <cell r="H375">
            <v>0</v>
          </cell>
        </row>
        <row r="376">
          <cell r="A376" t="str">
            <v>1.365</v>
          </cell>
          <cell r="B376" t="str">
            <v xml:space="preserve">Apintura externa da Torre deverá obedecer as seguintes etapas: </v>
          </cell>
          <cell r="G376">
            <v>0</v>
          </cell>
          <cell r="H376">
            <v>0</v>
          </cell>
        </row>
        <row r="377">
          <cell r="A377" t="str">
            <v>1.366</v>
          </cell>
          <cell r="B377" t="str">
            <v xml:space="preserve">a - Remoçao de parte do revestimento danificado pelas infiltrações </v>
          </cell>
          <cell r="G377">
            <v>0</v>
          </cell>
          <cell r="H377">
            <v>0</v>
          </cell>
        </row>
        <row r="378">
          <cell r="A378" t="str">
            <v>1.367</v>
          </cell>
          <cell r="B378" t="str">
            <v>b - Recuperação do revestimento danificado com argamassa pronta -uso exterior</v>
          </cell>
          <cell r="E378" t="str">
            <v/>
          </cell>
          <cell r="G378" t="e">
            <v>#VALUE!</v>
          </cell>
          <cell r="H378" t="e">
            <v>#VALUE!</v>
          </cell>
        </row>
        <row r="379">
          <cell r="A379" t="str">
            <v>1.368</v>
          </cell>
          <cell r="B379" t="str">
            <v>c - Reparo das trincas e fissuras com Selatrinca e Igolflex;</v>
          </cell>
          <cell r="G379">
            <v>0</v>
          </cell>
          <cell r="H379">
            <v>0</v>
          </cell>
        </row>
        <row r="380">
          <cell r="A380" t="str">
            <v>1.369</v>
          </cell>
          <cell r="B380" t="str">
            <v>d - Aplicação de textura nos pontos calafetados;</v>
          </cell>
          <cell r="G380">
            <v>0</v>
          </cell>
          <cell r="H380">
            <v>0</v>
          </cell>
        </row>
        <row r="381">
          <cell r="A381" t="str">
            <v>1.370</v>
          </cell>
          <cell r="B381" t="str">
            <v>d - Aplicação uma demão de fundo preparador ou selador acrílico;</v>
          </cell>
          <cell r="G381">
            <v>0</v>
          </cell>
          <cell r="H381">
            <v>0</v>
          </cell>
        </row>
        <row r="382">
          <cell r="A382" t="str">
            <v>1.371</v>
          </cell>
          <cell r="B382" t="str">
            <v>e - Aplicação de silicone nas janelas</v>
          </cell>
          <cell r="G382">
            <v>0</v>
          </cell>
          <cell r="H382">
            <v>0</v>
          </cell>
        </row>
        <row r="383">
          <cell r="A383" t="str">
            <v>1.372</v>
          </cell>
          <cell r="B383" t="str">
            <v>f - Aplicação de duas demãos de latex acrílico como acabamento final;</v>
          </cell>
          <cell r="G383">
            <v>0</v>
          </cell>
          <cell r="H383">
            <v>0</v>
          </cell>
        </row>
        <row r="384">
          <cell r="A384" t="str">
            <v>1.373</v>
          </cell>
          <cell r="B384" t="str">
            <v>g - Limpeza das janelas devido a sujeiras durante os serviços.</v>
          </cell>
          <cell r="C384" t="str">
            <v>m²</v>
          </cell>
          <cell r="D384">
            <v>5024.6499999999996</v>
          </cell>
          <cell r="E384">
            <v>3.35</v>
          </cell>
          <cell r="F384">
            <v>4.5</v>
          </cell>
          <cell r="G384">
            <v>7.85</v>
          </cell>
          <cell r="H384">
            <v>39443.5</v>
          </cell>
        </row>
        <row r="385">
          <cell r="A385" t="str">
            <v>1.374</v>
          </cell>
          <cell r="B385" t="str">
            <v>Pintura do sub-solo com latex acrílica, com retoque de massa corrida, onde for necessário, nas paredes, pilares e tetos</v>
          </cell>
          <cell r="C385" t="str">
            <v>m²</v>
          </cell>
          <cell r="D385">
            <v>1578.41</v>
          </cell>
          <cell r="E385">
            <v>2.06</v>
          </cell>
          <cell r="F385">
            <v>3.42</v>
          </cell>
          <cell r="G385">
            <v>5.48</v>
          </cell>
          <cell r="H385">
            <v>8649.68</v>
          </cell>
        </row>
        <row r="386">
          <cell r="A386" t="str">
            <v>1.375</v>
          </cell>
          <cell r="B386" t="str">
            <v>Pintura das paredes das rampas de entrada de veículos com latex acrílica, com retoque de textura, onde for necessário.</v>
          </cell>
          <cell r="C386" t="str">
            <v>m²</v>
          </cell>
          <cell r="D386">
            <v>36</v>
          </cell>
          <cell r="E386">
            <v>2.06</v>
          </cell>
          <cell r="F386">
            <v>3.42</v>
          </cell>
          <cell r="G386">
            <v>5.48</v>
          </cell>
          <cell r="H386">
            <v>197.28</v>
          </cell>
        </row>
        <row r="387">
          <cell r="A387" t="str">
            <v>1.376</v>
          </cell>
          <cell r="B387" t="str">
            <v>TOTAL DO GRUPO</v>
          </cell>
          <cell r="G387">
            <v>0</v>
          </cell>
          <cell r="H387">
            <v>0</v>
          </cell>
        </row>
        <row r="388">
          <cell r="A388" t="str">
            <v>1.377</v>
          </cell>
          <cell r="G388">
            <v>0</v>
          </cell>
          <cell r="H388">
            <v>0</v>
          </cell>
        </row>
        <row r="389">
          <cell r="A389" t="str">
            <v>1.378</v>
          </cell>
          <cell r="B389" t="str">
            <v>REVITALIZAÇÃO - ÁREA EXTERNA AO REDOR DO PRÉDIO / RAMPA DE ACESSO A PISCINA</v>
          </cell>
          <cell r="G389">
            <v>0</v>
          </cell>
          <cell r="H389">
            <v>0</v>
          </cell>
        </row>
        <row r="390">
          <cell r="A390" t="str">
            <v>1.379</v>
          </cell>
          <cell r="G390">
            <v>0</v>
          </cell>
          <cell r="H390">
            <v>0</v>
          </cell>
        </row>
        <row r="391">
          <cell r="A391" t="str">
            <v>1.380</v>
          </cell>
          <cell r="B391" t="str">
            <v xml:space="preserve"> Pintura de muros obedecendo o mesmo processo da torre</v>
          </cell>
          <cell r="C391" t="str">
            <v>m2</v>
          </cell>
          <cell r="D391">
            <v>160</v>
          </cell>
          <cell r="E391">
            <v>3.35</v>
          </cell>
          <cell r="F391">
            <v>4.5</v>
          </cell>
          <cell r="G391">
            <v>7.85</v>
          </cell>
          <cell r="H391">
            <v>1256</v>
          </cell>
        </row>
        <row r="392">
          <cell r="A392" t="str">
            <v>1.381</v>
          </cell>
          <cell r="B392" t="str">
            <v xml:space="preserve">Demolição de Floreiras </v>
          </cell>
          <cell r="C392" t="str">
            <v>m2</v>
          </cell>
          <cell r="D392">
            <v>42.16</v>
          </cell>
          <cell r="F392">
            <v>2.5499999999999998</v>
          </cell>
          <cell r="G392">
            <v>2.5499999999999998</v>
          </cell>
          <cell r="H392">
            <v>107.5</v>
          </cell>
        </row>
        <row r="393">
          <cell r="A393" t="str">
            <v>1.382</v>
          </cell>
          <cell r="B393" t="str">
            <v>Demolição de pergolado na área próxima da piscina</v>
          </cell>
          <cell r="C393" t="str">
            <v>m2</v>
          </cell>
          <cell r="D393">
            <v>7.28</v>
          </cell>
          <cell r="F393">
            <v>5.69</v>
          </cell>
          <cell r="G393">
            <v>5.69</v>
          </cell>
          <cell r="H393">
            <v>41.42</v>
          </cell>
        </row>
        <row r="394">
          <cell r="A394" t="str">
            <v>1.383</v>
          </cell>
          <cell r="B394" t="str">
            <v>Rampa para pedestre com inclinação de 6,5%, em concreto, conforme projeto, inclusive revestimento cerâmico</v>
          </cell>
          <cell r="C394" t="str">
            <v>m²</v>
          </cell>
          <cell r="D394">
            <v>20.440000000000001</v>
          </cell>
          <cell r="E394">
            <v>221.53</v>
          </cell>
          <cell r="F394">
            <v>114.84</v>
          </cell>
          <cell r="G394">
            <v>336.37</v>
          </cell>
          <cell r="H394">
            <v>6875.4</v>
          </cell>
        </row>
        <row r="395">
          <cell r="A395" t="str">
            <v>1.384</v>
          </cell>
          <cell r="B395" t="str">
            <v>Remanejamento de parte do guarda corpo para o patamar de chegada da rampa</v>
          </cell>
          <cell r="C395" t="str">
            <v>ml</v>
          </cell>
          <cell r="D395">
            <v>1.6</v>
          </cell>
          <cell r="F395">
            <v>2.11</v>
          </cell>
          <cell r="G395">
            <v>2.11</v>
          </cell>
          <cell r="H395">
            <v>3.37</v>
          </cell>
        </row>
        <row r="396">
          <cell r="A396" t="str">
            <v>1.385</v>
          </cell>
          <cell r="B396" t="str">
            <v>Execução de guarda corpo conforme o existente</v>
          </cell>
          <cell r="C396" t="str">
            <v>ml</v>
          </cell>
          <cell r="D396">
            <v>1</v>
          </cell>
          <cell r="E396">
            <v>450</v>
          </cell>
          <cell r="G396">
            <v>450</v>
          </cell>
          <cell r="H396">
            <v>450</v>
          </cell>
        </row>
        <row r="397">
          <cell r="A397" t="str">
            <v>1.386</v>
          </cell>
          <cell r="B397" t="str">
            <v>Execução de Floreiras conforme projeto</v>
          </cell>
          <cell r="C397" t="str">
            <v>ml</v>
          </cell>
          <cell r="D397">
            <v>50.71</v>
          </cell>
          <cell r="E397">
            <v>6.58</v>
          </cell>
          <cell r="F397">
            <v>6.09</v>
          </cell>
          <cell r="G397">
            <v>12.67</v>
          </cell>
          <cell r="H397">
            <v>642.49</v>
          </cell>
        </row>
        <row r="398">
          <cell r="A398" t="str">
            <v>1.387</v>
          </cell>
          <cell r="B398" t="str">
            <v>Limpeza geral do revestimento em pedra pirinópolis com reparos no rejuntamento, substituição de pedras danificada e posterior inpermeabilização</v>
          </cell>
          <cell r="C398" t="str">
            <v>m2</v>
          </cell>
          <cell r="D398">
            <v>715.86</v>
          </cell>
          <cell r="E398">
            <v>2</v>
          </cell>
          <cell r="F398">
            <v>4</v>
          </cell>
          <cell r="G398">
            <v>6</v>
          </cell>
          <cell r="H398">
            <v>4295.16</v>
          </cell>
        </row>
        <row r="399">
          <cell r="A399" t="str">
            <v>1.388</v>
          </cell>
          <cell r="B399" t="str">
            <v>Remoção de entulhos, inclusive carga manual em caçambas</v>
          </cell>
          <cell r="C399" t="str">
            <v>m³</v>
          </cell>
          <cell r="D399">
            <v>30</v>
          </cell>
          <cell r="E399">
            <v>12</v>
          </cell>
          <cell r="F399">
            <v>2.2200000000000002</v>
          </cell>
          <cell r="G399">
            <v>14.22</v>
          </cell>
          <cell r="H399">
            <v>426.6</v>
          </cell>
        </row>
      </sheetData>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ços"/>
      <sheetName val="Orçamento"/>
      <sheetName val="Transporte"/>
      <sheetName val="Plan2"/>
    </sheetNames>
    <sheetDataSet>
      <sheetData sheetId="0">
        <row r="3">
          <cell r="B3" t="str">
            <v>Atividades Auxiliares ou Básica</v>
          </cell>
          <cell r="F3" t="str">
            <v>Und Com</v>
          </cell>
          <cell r="G3" t="str">
            <v>Und</v>
          </cell>
          <cell r="H3" t="str">
            <v>Und Com</v>
          </cell>
          <cell r="I3" t="str">
            <v>Und</v>
          </cell>
          <cell r="J3" t="str">
            <v>Und Com</v>
          </cell>
          <cell r="K3" t="str">
            <v>Und</v>
          </cell>
          <cell r="L3" t="str">
            <v>Und Com</v>
          </cell>
          <cell r="M3" t="str">
            <v>Und</v>
          </cell>
          <cell r="N3" t="str">
            <v>Und Com</v>
          </cell>
          <cell r="O3" t="str">
            <v>Und</v>
          </cell>
          <cell r="P3" t="str">
            <v>Und Com</v>
          </cell>
          <cell r="Q3" t="str">
            <v>Und</v>
          </cell>
          <cell r="R3" t="str">
            <v>Und Com</v>
          </cell>
          <cell r="S3" t="str">
            <v>Und</v>
          </cell>
          <cell r="T3" t="str">
            <v>Und Com</v>
          </cell>
          <cell r="U3" t="str">
            <v>Und</v>
          </cell>
          <cell r="V3" t="str">
            <v>Und Com</v>
          </cell>
          <cell r="W3" t="str">
            <v>Und</v>
          </cell>
          <cell r="X3" t="str">
            <v>Und Com</v>
          </cell>
          <cell r="Y3" t="str">
            <v>Und</v>
          </cell>
          <cell r="Z3" t="str">
            <v>Und Com</v>
          </cell>
          <cell r="AA3" t="str">
            <v>Und</v>
          </cell>
          <cell r="AB3" t="str">
            <v>Und Com</v>
          </cell>
          <cell r="AC3" t="str">
            <v>Und</v>
          </cell>
          <cell r="AD3" t="str">
            <v>Und Com</v>
          </cell>
          <cell r="AE3" t="str">
            <v>Und</v>
          </cell>
          <cell r="AF3" t="str">
            <v>Und Com</v>
          </cell>
        </row>
        <row r="4">
          <cell r="A4" t="str">
            <v>1 A 00 001 00</v>
          </cell>
          <cell r="B4" t="str">
            <v>Transporte local c/ basc. 5m3 rodov. não pav.</v>
          </cell>
          <cell r="E4" t="str">
            <v>tkm</v>
          </cell>
          <cell r="G4">
            <v>0.37</v>
          </cell>
          <cell r="M4">
            <v>0.4</v>
          </cell>
          <cell r="O4" t="str">
            <v>excluído</v>
          </cell>
          <cell r="Q4" t="str">
            <v>excluído</v>
          </cell>
          <cell r="S4" t="str">
            <v>excluído</v>
          </cell>
          <cell r="U4" t="str">
            <v>excluído</v>
          </cell>
          <cell r="W4" t="str">
            <v>excluído</v>
          </cell>
        </row>
        <row r="5">
          <cell r="A5" t="str">
            <v>1 A 00 001 05</v>
          </cell>
          <cell r="B5" t="str">
            <v>Transp. local c/ basc. 10m3 rodov. não pav (const)</v>
          </cell>
          <cell r="E5" t="str">
            <v>tkm</v>
          </cell>
          <cell r="G5">
            <v>0.31</v>
          </cell>
          <cell r="M5">
            <v>0.35</v>
          </cell>
          <cell r="O5">
            <v>0.35</v>
          </cell>
          <cell r="Q5">
            <v>0.34</v>
          </cell>
          <cell r="S5">
            <v>0.34</v>
          </cell>
          <cell r="U5">
            <v>0.34</v>
          </cell>
          <cell r="W5">
            <v>0.35</v>
          </cell>
          <cell r="Y5">
            <v>0.39</v>
          </cell>
        </row>
        <row r="6">
          <cell r="A6" t="str">
            <v>1 A 00 001 06</v>
          </cell>
          <cell r="B6" t="str">
            <v>Transp. local c/ basc. 10m3 rodov. não pav (consv)</v>
          </cell>
          <cell r="E6" t="str">
            <v>tkm</v>
          </cell>
          <cell r="G6">
            <v>0.38</v>
          </cell>
          <cell r="M6">
            <v>0.42</v>
          </cell>
          <cell r="O6">
            <v>0.42</v>
          </cell>
          <cell r="Q6">
            <v>0.41</v>
          </cell>
          <cell r="S6">
            <v>0.41</v>
          </cell>
          <cell r="U6">
            <v>0.41</v>
          </cell>
          <cell r="W6">
            <v>0.42</v>
          </cell>
          <cell r="Y6">
            <v>0.34</v>
          </cell>
        </row>
        <row r="7">
          <cell r="A7" t="str">
            <v>1 A 00 001 07</v>
          </cell>
          <cell r="B7" t="str">
            <v>Transp. local c/ basc. 10m3 rodov. não pav (restr)</v>
          </cell>
          <cell r="E7" t="str">
            <v>tkm</v>
          </cell>
          <cell r="G7">
            <v>0.37</v>
          </cell>
          <cell r="M7">
            <v>0.4</v>
          </cell>
          <cell r="O7">
            <v>0.41</v>
          </cell>
          <cell r="Q7">
            <v>0.4</v>
          </cell>
          <cell r="S7">
            <v>0.4</v>
          </cell>
          <cell r="U7">
            <v>0.4</v>
          </cell>
          <cell r="W7">
            <v>0.41</v>
          </cell>
          <cell r="Y7">
            <v>0.41</v>
          </cell>
        </row>
        <row r="8">
          <cell r="A8" t="str">
            <v>1 A 00 001 08</v>
          </cell>
          <cell r="B8" t="str">
            <v>Transporte local c/ basc. p/ rocha rodov. não pav.</v>
          </cell>
          <cell r="E8" t="str">
            <v>tkm</v>
          </cell>
          <cell r="G8">
            <v>0.43</v>
          </cell>
          <cell r="M8">
            <v>0.49</v>
          </cell>
          <cell r="O8">
            <v>0.49</v>
          </cell>
          <cell r="Q8">
            <v>0.48</v>
          </cell>
          <cell r="S8">
            <v>0.48</v>
          </cell>
          <cell r="U8">
            <v>0.49</v>
          </cell>
          <cell r="W8">
            <v>0.5</v>
          </cell>
          <cell r="Y8">
            <v>0.39</v>
          </cell>
        </row>
        <row r="9">
          <cell r="A9" t="str">
            <v>1 A 00 001 40</v>
          </cell>
          <cell r="B9" t="str">
            <v>Transp. local c/ carroceria 15 t rodov. não pav.</v>
          </cell>
          <cell r="E9" t="str">
            <v>tkm</v>
          </cell>
          <cell r="G9">
            <v>0.4</v>
          </cell>
          <cell r="M9">
            <v>0.44</v>
          </cell>
          <cell r="O9">
            <v>0.45</v>
          </cell>
          <cell r="Q9">
            <v>0.44</v>
          </cell>
          <cell r="S9">
            <v>0.44</v>
          </cell>
          <cell r="U9">
            <v>0.44</v>
          </cell>
          <cell r="W9">
            <v>0.45</v>
          </cell>
          <cell r="Y9">
            <v>0.48</v>
          </cell>
        </row>
        <row r="10">
          <cell r="A10" t="str">
            <v>1 A 00 001 41</v>
          </cell>
          <cell r="B10" t="str">
            <v>Transporte local c/ carroceria 4t rodov. não pav.</v>
          </cell>
          <cell r="E10" t="str">
            <v>tkm</v>
          </cell>
          <cell r="G10">
            <v>0.51</v>
          </cell>
          <cell r="M10">
            <v>0.57999999999999996</v>
          </cell>
          <cell r="O10">
            <v>0.57999999999999996</v>
          </cell>
          <cell r="Q10">
            <v>0.56999999999999995</v>
          </cell>
          <cell r="S10">
            <v>0.56999999999999995</v>
          </cell>
          <cell r="U10">
            <v>0.57999999999999996</v>
          </cell>
          <cell r="W10">
            <v>0.57999999999999996</v>
          </cell>
          <cell r="Y10">
            <v>0.43</v>
          </cell>
        </row>
        <row r="11">
          <cell r="A11" t="str">
            <v>1 A 00 001 50</v>
          </cell>
          <cell r="B11" t="str">
            <v>Transporte local c/ betoneira rodov. não pav.</v>
          </cell>
          <cell r="E11" t="str">
            <v>tkm</v>
          </cell>
          <cell r="G11">
            <v>0.46</v>
          </cell>
          <cell r="M11">
            <v>0.54</v>
          </cell>
          <cell r="O11">
            <v>0.54</v>
          </cell>
          <cell r="Q11">
            <v>0.52</v>
          </cell>
          <cell r="S11">
            <v>0.52</v>
          </cell>
          <cell r="U11">
            <v>0.54</v>
          </cell>
          <cell r="W11">
            <v>0.54</v>
          </cell>
          <cell r="Y11">
            <v>0.56000000000000005</v>
          </cell>
        </row>
        <row r="12">
          <cell r="A12" t="str">
            <v>1 A 00 001 60</v>
          </cell>
          <cell r="B12" t="str">
            <v>Transp. local c/ carroc. c/ guind. rodov. não pav.</v>
          </cell>
          <cell r="E12" t="str">
            <v>tkm</v>
          </cell>
          <cell r="G12">
            <v>0.55000000000000004</v>
          </cell>
          <cell r="M12">
            <v>0.61</v>
          </cell>
          <cell r="O12">
            <v>0.61</v>
          </cell>
          <cell r="Q12">
            <v>0.59</v>
          </cell>
          <cell r="S12">
            <v>0.59</v>
          </cell>
          <cell r="U12">
            <v>0.61</v>
          </cell>
          <cell r="W12">
            <v>0.61</v>
          </cell>
          <cell r="Y12">
            <v>0.51</v>
          </cell>
        </row>
        <row r="13">
          <cell r="A13" t="str">
            <v>1 A 00 001 90</v>
          </cell>
          <cell r="B13" t="str">
            <v>Transporte comercial c/ carroc. rodov. não pav.</v>
          </cell>
          <cell r="E13" t="str">
            <v>tkm</v>
          </cell>
          <cell r="G13">
            <v>0.24</v>
          </cell>
          <cell r="M13">
            <v>0.27</v>
          </cell>
          <cell r="O13">
            <v>0.27</v>
          </cell>
          <cell r="Q13">
            <v>0.26</v>
          </cell>
          <cell r="S13">
            <v>0.26</v>
          </cell>
          <cell r="U13">
            <v>0.26</v>
          </cell>
          <cell r="W13">
            <v>0.27</v>
          </cell>
          <cell r="Y13">
            <v>0.59</v>
          </cell>
        </row>
        <row r="14">
          <cell r="A14" t="str">
            <v>1 A 00 002 00</v>
          </cell>
          <cell r="B14" t="str">
            <v>Transporte local c/ basc. 5m3 rodov. pav.</v>
          </cell>
          <cell r="E14" t="str">
            <v>tkm</v>
          </cell>
          <cell r="G14">
            <v>0.28999999999999998</v>
          </cell>
          <cell r="M14">
            <v>0.32</v>
          </cell>
          <cell r="O14">
            <v>0.32</v>
          </cell>
          <cell r="Q14">
            <v>0.31</v>
          </cell>
          <cell r="S14">
            <v>0.31</v>
          </cell>
          <cell r="U14">
            <v>0.31</v>
          </cell>
          <cell r="W14">
            <v>0.31</v>
          </cell>
          <cell r="Y14">
            <v>0.26</v>
          </cell>
        </row>
        <row r="15">
          <cell r="A15" t="str">
            <v>1 A 00 002 03</v>
          </cell>
          <cell r="B15" t="str">
            <v>Transp. local material para remendos</v>
          </cell>
          <cell r="E15" t="str">
            <v>tkm</v>
          </cell>
          <cell r="G15">
            <v>0.56999999999999995</v>
          </cell>
          <cell r="M15">
            <v>0.66</v>
          </cell>
          <cell r="O15">
            <v>0.66</v>
          </cell>
          <cell r="Q15">
            <v>0.64</v>
          </cell>
          <cell r="S15">
            <v>0.64</v>
          </cell>
          <cell r="U15">
            <v>0.65</v>
          </cell>
          <cell r="W15">
            <v>0.65</v>
          </cell>
          <cell r="Y15">
            <v>0.27</v>
          </cell>
        </row>
        <row r="16">
          <cell r="A16" t="str">
            <v>1 A 00 002 05</v>
          </cell>
          <cell r="B16" t="str">
            <v>Transp. local c/ basc. 10m3 rodov. pav. (const)</v>
          </cell>
          <cell r="E16" t="str">
            <v>tkm</v>
          </cell>
          <cell r="G16">
            <v>0.24</v>
          </cell>
          <cell r="M16">
            <v>0.27</v>
          </cell>
          <cell r="O16">
            <v>0.27</v>
          </cell>
          <cell r="Q16">
            <v>0.26</v>
          </cell>
          <cell r="S16">
            <v>0.26</v>
          </cell>
          <cell r="U16">
            <v>0.26</v>
          </cell>
          <cell r="W16">
            <v>0.27</v>
          </cell>
          <cell r="Y16">
            <v>0.31</v>
          </cell>
        </row>
        <row r="17">
          <cell r="A17" t="str">
            <v>1 A 00 002 06</v>
          </cell>
          <cell r="B17" t="str">
            <v>Transp. local c/ basc. 10m3 rodov. pav. (consv)</v>
          </cell>
          <cell r="E17" t="str">
            <v>tkm</v>
          </cell>
          <cell r="G17">
            <v>0.28000000000000003</v>
          </cell>
          <cell r="M17">
            <v>0.31</v>
          </cell>
          <cell r="O17">
            <v>0.32</v>
          </cell>
          <cell r="Q17">
            <v>0.31</v>
          </cell>
          <cell r="S17">
            <v>0.31</v>
          </cell>
          <cell r="U17">
            <v>0.31</v>
          </cell>
          <cell r="W17">
            <v>0.32</v>
          </cell>
          <cell r="Y17">
            <v>0.63</v>
          </cell>
        </row>
        <row r="18">
          <cell r="A18" t="str">
            <v>1 A 00 002 07</v>
          </cell>
          <cell r="B18" t="str">
            <v>Transp. local c/ basc. 10m3 rodov. pav. (restr)</v>
          </cell>
          <cell r="E18" t="str">
            <v>tkm</v>
          </cell>
          <cell r="G18">
            <v>0.27</v>
          </cell>
          <cell r="M18">
            <v>0.3</v>
          </cell>
          <cell r="O18">
            <v>0.31</v>
          </cell>
          <cell r="Q18">
            <v>0.3</v>
          </cell>
          <cell r="S18">
            <v>0.3</v>
          </cell>
          <cell r="U18">
            <v>0.3</v>
          </cell>
          <cell r="W18">
            <v>0.31</v>
          </cell>
          <cell r="Y18">
            <v>0.26</v>
          </cell>
        </row>
        <row r="19">
          <cell r="A19" t="str">
            <v>1 A 00 002 08</v>
          </cell>
          <cell r="B19" t="str">
            <v>Transporte local c/ basc. p/ rocha rodov. pav.</v>
          </cell>
          <cell r="E19" t="str">
            <v>tkm</v>
          </cell>
          <cell r="G19">
            <v>0.32</v>
          </cell>
          <cell r="M19">
            <v>0.36</v>
          </cell>
          <cell r="O19">
            <v>0.37</v>
          </cell>
          <cell r="Q19">
            <v>0.36</v>
          </cell>
          <cell r="S19">
            <v>0.36</v>
          </cell>
          <cell r="U19">
            <v>0.36</v>
          </cell>
          <cell r="W19">
            <v>0.37</v>
          </cell>
          <cell r="Y19">
            <v>0.3</v>
          </cell>
        </row>
        <row r="20">
          <cell r="A20" t="str">
            <v>1 A 00 002 40</v>
          </cell>
          <cell r="B20" t="str">
            <v>Transporte local c/ carroceria 15 t rodov. pav.</v>
          </cell>
          <cell r="E20" t="str">
            <v>tkm</v>
          </cell>
          <cell r="G20">
            <v>0.3</v>
          </cell>
          <cell r="M20">
            <v>0.33</v>
          </cell>
          <cell r="O20">
            <v>0.34</v>
          </cell>
          <cell r="Q20">
            <v>0.33</v>
          </cell>
          <cell r="S20">
            <v>0.33</v>
          </cell>
          <cell r="U20">
            <v>0.33</v>
          </cell>
          <cell r="W20">
            <v>0.34</v>
          </cell>
          <cell r="Y20">
            <v>0.28999999999999998</v>
          </cell>
        </row>
        <row r="21">
          <cell r="A21" t="str">
            <v>1 A 00 002 41</v>
          </cell>
          <cell r="B21" t="str">
            <v>Transporte local c/ carroceria 4t rodov. pav.</v>
          </cell>
          <cell r="E21" t="str">
            <v>tkm</v>
          </cell>
          <cell r="G21">
            <v>0.4</v>
          </cell>
          <cell r="M21">
            <v>0.45</v>
          </cell>
          <cell r="O21">
            <v>0.45</v>
          </cell>
          <cell r="Q21">
            <v>0.44</v>
          </cell>
          <cell r="S21">
            <v>0.44</v>
          </cell>
          <cell r="U21">
            <v>0.45</v>
          </cell>
          <cell r="W21">
            <v>0.45</v>
          </cell>
          <cell r="Y21">
            <v>0.36</v>
          </cell>
        </row>
        <row r="22">
          <cell r="A22" t="str">
            <v>1 A 00 002 50</v>
          </cell>
          <cell r="B22" t="str">
            <v>Transporte local c/ betoneira rodov. pav.</v>
          </cell>
          <cell r="E22" t="str">
            <v>tkm</v>
          </cell>
          <cell r="G22">
            <v>0.34</v>
          </cell>
          <cell r="M22">
            <v>0.4</v>
          </cell>
          <cell r="O22">
            <v>0.4</v>
          </cell>
          <cell r="Q22">
            <v>0.38</v>
          </cell>
          <cell r="S22">
            <v>0.38</v>
          </cell>
          <cell r="U22">
            <v>0.4</v>
          </cell>
          <cell r="W22">
            <v>0.4</v>
          </cell>
          <cell r="Y22">
            <v>0.32</v>
          </cell>
        </row>
        <row r="23">
          <cell r="A23" t="str">
            <v>1 A 00 002 60</v>
          </cell>
          <cell r="B23" t="str">
            <v>Transp. local c/ carroceria c/ guind. rodov. pav.</v>
          </cell>
          <cell r="E23" t="str">
            <v>tkm</v>
          </cell>
          <cell r="G23">
            <v>0.49</v>
          </cell>
          <cell r="M23">
            <v>0.55000000000000004</v>
          </cell>
          <cell r="O23">
            <v>0.55000000000000004</v>
          </cell>
          <cell r="Q23">
            <v>0.53</v>
          </cell>
          <cell r="S23">
            <v>0.53</v>
          </cell>
          <cell r="U23">
            <v>0.54</v>
          </cell>
          <cell r="W23">
            <v>0.54</v>
          </cell>
          <cell r="Y23">
            <v>0.43</v>
          </cell>
        </row>
        <row r="24">
          <cell r="A24" t="str">
            <v>1 A 00 002 90</v>
          </cell>
          <cell r="B24" t="str">
            <v>Transporte comercial c/ carroceria rodov. pav.</v>
          </cell>
          <cell r="E24" t="str">
            <v>tkm</v>
          </cell>
          <cell r="G24">
            <v>0.16</v>
          </cell>
          <cell r="M24">
            <v>0.18</v>
          </cell>
          <cell r="O24">
            <v>0.18</v>
          </cell>
          <cell r="Q24">
            <v>0.17</v>
          </cell>
          <cell r="S24">
            <v>0.17</v>
          </cell>
          <cell r="U24">
            <v>0.17</v>
          </cell>
          <cell r="W24">
            <v>0.18</v>
          </cell>
          <cell r="Y24">
            <v>0.38</v>
          </cell>
        </row>
        <row r="25">
          <cell r="A25" t="str">
            <v>1 A 00 102 00</v>
          </cell>
          <cell r="B25" t="str">
            <v>Transporte local de material betuminoso</v>
          </cell>
          <cell r="E25" t="str">
            <v>tkm</v>
          </cell>
          <cell r="G25">
            <v>0.65</v>
          </cell>
          <cell r="M25">
            <v>0.73</v>
          </cell>
          <cell r="O25">
            <v>0.73</v>
          </cell>
          <cell r="Q25">
            <v>0.7</v>
          </cell>
          <cell r="S25">
            <v>0.7</v>
          </cell>
          <cell r="U25">
            <v>0.74</v>
          </cell>
          <cell r="W25">
            <v>0.74</v>
          </cell>
          <cell r="Y25">
            <v>0.52</v>
          </cell>
        </row>
        <row r="26">
          <cell r="A26" t="str">
            <v>1 A 00 112 90</v>
          </cell>
          <cell r="B26" t="str">
            <v>Transporte comercial material betuminoso a quente</v>
          </cell>
          <cell r="E26" t="str">
            <v>tkm</v>
          </cell>
          <cell r="G26">
            <v>0</v>
          </cell>
          <cell r="M26">
            <v>0</v>
          </cell>
          <cell r="O26">
            <v>0</v>
          </cell>
          <cell r="Q26">
            <v>0</v>
          </cell>
          <cell r="S26">
            <v>0</v>
          </cell>
          <cell r="U26">
            <v>0</v>
          </cell>
          <cell r="W26">
            <v>0</v>
          </cell>
          <cell r="Y26">
            <v>0.17</v>
          </cell>
        </row>
        <row r="27">
          <cell r="A27" t="str">
            <v>1 A 00 112 91</v>
          </cell>
          <cell r="B27" t="str">
            <v>Transporte comercial material betuminoso a frio</v>
          </cell>
          <cell r="E27" t="str">
            <v>tkm</v>
          </cell>
          <cell r="G27">
            <v>0</v>
          </cell>
          <cell r="M27">
            <v>0</v>
          </cell>
          <cell r="O27">
            <v>0</v>
          </cell>
          <cell r="Q27">
            <v>0</v>
          </cell>
          <cell r="S27">
            <v>0</v>
          </cell>
          <cell r="U27">
            <v>0</v>
          </cell>
          <cell r="W27">
            <v>0</v>
          </cell>
          <cell r="Y27">
            <v>0.18</v>
          </cell>
        </row>
        <row r="28">
          <cell r="A28" t="str">
            <v>1 A 00 201 70</v>
          </cell>
          <cell r="B28" t="str">
            <v>Transp. local água c/ cam. tanque rodov. não pav.</v>
          </cell>
          <cell r="E28" t="str">
            <v>tkm</v>
          </cell>
          <cell r="G28">
            <v>0.44</v>
          </cell>
          <cell r="M28">
            <v>0.49</v>
          </cell>
          <cell r="O28">
            <v>0.5</v>
          </cell>
          <cell r="Q28">
            <v>0.48</v>
          </cell>
          <cell r="S28">
            <v>0.48</v>
          </cell>
          <cell r="U28">
            <v>0.48</v>
          </cell>
          <cell r="W28">
            <v>0.5</v>
          </cell>
          <cell r="Y28">
            <v>0.72</v>
          </cell>
        </row>
        <row r="29">
          <cell r="A29" t="str">
            <v>1 A 00 202 70</v>
          </cell>
          <cell r="B29" t="str">
            <v>Transp. local de água c/ cam. tanque rodov. pav.</v>
          </cell>
          <cell r="E29" t="str">
            <v>tkm</v>
          </cell>
          <cell r="G29">
            <v>0.33</v>
          </cell>
          <cell r="M29">
            <v>0.37</v>
          </cell>
          <cell r="O29">
            <v>0.37</v>
          </cell>
          <cell r="Q29">
            <v>0.36</v>
          </cell>
          <cell r="S29">
            <v>0.36</v>
          </cell>
          <cell r="U29">
            <v>0.36</v>
          </cell>
          <cell r="W29">
            <v>0.37</v>
          </cell>
          <cell r="Y29">
            <v>0</v>
          </cell>
        </row>
        <row r="30">
          <cell r="A30" t="str">
            <v>1 A 00 301 00</v>
          </cell>
          <cell r="B30" t="str">
            <v>Fornecimento de Aço CA-25</v>
          </cell>
          <cell r="E30" t="str">
            <v>kg</v>
          </cell>
          <cell r="G30">
            <v>1.81</v>
          </cell>
          <cell r="M30">
            <v>2.12</v>
          </cell>
          <cell r="O30">
            <v>2.12</v>
          </cell>
          <cell r="Q30">
            <v>2.33</v>
          </cell>
          <cell r="S30">
            <v>2.33</v>
          </cell>
          <cell r="U30">
            <v>2.36</v>
          </cell>
          <cell r="W30">
            <v>2.36</v>
          </cell>
          <cell r="Y30">
            <v>0</v>
          </cell>
        </row>
        <row r="31">
          <cell r="A31" t="str">
            <v>1 A 00 302 00</v>
          </cell>
          <cell r="B31" t="str">
            <v>Fornecimento de Aço CA-50</v>
          </cell>
          <cell r="E31" t="str">
            <v>kg</v>
          </cell>
          <cell r="G31">
            <v>1.81</v>
          </cell>
          <cell r="M31">
            <v>1.95</v>
          </cell>
          <cell r="O31">
            <v>2.09</v>
          </cell>
          <cell r="Q31">
            <v>2.09</v>
          </cell>
          <cell r="S31">
            <v>2.09</v>
          </cell>
          <cell r="U31">
            <v>2.2799999999999998</v>
          </cell>
          <cell r="W31">
            <v>2.2799999999999998</v>
          </cell>
          <cell r="Y31">
            <v>0.48</v>
          </cell>
        </row>
        <row r="32">
          <cell r="A32" t="str">
            <v>1 A 00 303 00</v>
          </cell>
          <cell r="B32" t="str">
            <v>Fornecimento de Aço CA-60</v>
          </cell>
          <cell r="E32" t="str">
            <v>kg</v>
          </cell>
          <cell r="G32">
            <v>2.12</v>
          </cell>
          <cell r="M32">
            <v>2.09</v>
          </cell>
          <cell r="O32">
            <v>2.2599999999999998</v>
          </cell>
          <cell r="Q32">
            <v>2.25</v>
          </cell>
          <cell r="S32">
            <v>2.25</v>
          </cell>
          <cell r="U32">
            <v>2.46</v>
          </cell>
          <cell r="W32">
            <v>2.46</v>
          </cell>
          <cell r="Y32">
            <v>0.36</v>
          </cell>
        </row>
        <row r="33">
          <cell r="A33" t="str">
            <v>1 A 00 717 00</v>
          </cell>
          <cell r="B33" t="str">
            <v>Brita Comercial</v>
          </cell>
          <cell r="E33" t="str">
            <v>m3</v>
          </cell>
          <cell r="G33">
            <v>22</v>
          </cell>
          <cell r="M33">
            <v>20</v>
          </cell>
          <cell r="O33">
            <v>20</v>
          </cell>
          <cell r="Q33">
            <v>22</v>
          </cell>
          <cell r="S33">
            <v>23</v>
          </cell>
          <cell r="U33">
            <v>23</v>
          </cell>
          <cell r="W33">
            <v>20</v>
          </cell>
          <cell r="Y33">
            <v>2.36</v>
          </cell>
        </row>
        <row r="34">
          <cell r="A34" t="str">
            <v>1 A 00 961 00</v>
          </cell>
          <cell r="B34" t="str">
            <v>Peças de Desgaste do Britador 30m3/h</v>
          </cell>
          <cell r="E34" t="str">
            <v>cjh</v>
          </cell>
          <cell r="G34">
            <v>19.920000000000002</v>
          </cell>
          <cell r="M34">
            <v>23.36</v>
          </cell>
          <cell r="O34">
            <v>23.36</v>
          </cell>
          <cell r="Q34">
            <v>23.36</v>
          </cell>
          <cell r="S34">
            <v>23.36</v>
          </cell>
          <cell r="U34">
            <v>22.84</v>
          </cell>
          <cell r="W34">
            <v>22.84</v>
          </cell>
          <cell r="Y34">
            <v>22.36</v>
          </cell>
        </row>
        <row r="35">
          <cell r="A35" t="str">
            <v>1 A 00 962 00</v>
          </cell>
          <cell r="B35" t="str">
            <v>Peças de Desgaste do Britador 9 a 20m3/h</v>
          </cell>
          <cell r="E35" t="str">
            <v>cjh</v>
          </cell>
          <cell r="G35">
            <v>9.06</v>
          </cell>
          <cell r="M35">
            <v>13.31</v>
          </cell>
          <cell r="O35">
            <v>13.31</v>
          </cell>
          <cell r="Q35">
            <v>13.31</v>
          </cell>
          <cell r="S35">
            <v>13.31</v>
          </cell>
          <cell r="U35">
            <v>12.73</v>
          </cell>
          <cell r="W35">
            <v>12.73</v>
          </cell>
          <cell r="Y35">
            <v>12.73</v>
          </cell>
        </row>
        <row r="36">
          <cell r="A36" t="str">
            <v>1 A 00 963 00</v>
          </cell>
          <cell r="B36" t="str">
            <v>Peças de Desgaste do Britador 80m3/h</v>
          </cell>
          <cell r="E36" t="str">
            <v>cjh</v>
          </cell>
          <cell r="G36">
            <v>61.37</v>
          </cell>
          <cell r="M36">
            <v>61.37</v>
          </cell>
          <cell r="O36">
            <v>61.37</v>
          </cell>
          <cell r="Q36">
            <v>61.37</v>
          </cell>
          <cell r="S36">
            <v>61.37</v>
          </cell>
          <cell r="U36">
            <v>61.37</v>
          </cell>
          <cell r="W36">
            <v>61.37</v>
          </cell>
          <cell r="Y36">
            <v>61.37</v>
          </cell>
        </row>
        <row r="37">
          <cell r="A37" t="str">
            <v>1 A 00 964 00</v>
          </cell>
          <cell r="B37" t="str">
            <v>Peças de desgaste britador prod. de rachão</v>
          </cell>
          <cell r="E37" t="str">
            <v>cjh</v>
          </cell>
          <cell r="G37">
            <v>18.07</v>
          </cell>
          <cell r="M37">
            <v>18.07</v>
          </cell>
          <cell r="O37">
            <v>18.07</v>
          </cell>
          <cell r="Q37">
            <v>18.07</v>
          </cell>
          <cell r="S37">
            <v>18.07</v>
          </cell>
          <cell r="U37">
            <v>18.07</v>
          </cell>
          <cell r="W37">
            <v>18.07</v>
          </cell>
          <cell r="Y37">
            <v>18.07</v>
          </cell>
        </row>
        <row r="38">
          <cell r="A38" t="str">
            <v>1 A 01 100 01</v>
          </cell>
          <cell r="B38" t="str">
            <v>Limpeza camada vegetal em jazida (const e restr.)</v>
          </cell>
          <cell r="E38" t="str">
            <v>m2</v>
          </cell>
          <cell r="G38">
            <v>0.2</v>
          </cell>
          <cell r="M38">
            <v>0.2</v>
          </cell>
          <cell r="O38">
            <v>0.23</v>
          </cell>
          <cell r="Q38">
            <v>0.22</v>
          </cell>
          <cell r="S38">
            <v>0.22</v>
          </cell>
          <cell r="U38">
            <v>0.24</v>
          </cell>
          <cell r="W38">
            <v>0.24</v>
          </cell>
          <cell r="Y38">
            <v>0.23</v>
          </cell>
        </row>
        <row r="39">
          <cell r="A39" t="str">
            <v>1 A 01 100 02</v>
          </cell>
          <cell r="B39" t="str">
            <v>Limpeza de camada vegetal em jazida (consv)</v>
          </cell>
          <cell r="E39" t="str">
            <v>m2</v>
          </cell>
          <cell r="G39">
            <v>0.48</v>
          </cell>
          <cell r="M39">
            <v>0.48</v>
          </cell>
          <cell r="O39">
            <v>0.48</v>
          </cell>
          <cell r="Q39">
            <v>0.47</v>
          </cell>
          <cell r="S39">
            <v>0.47</v>
          </cell>
          <cell r="U39">
            <v>0.49</v>
          </cell>
          <cell r="W39">
            <v>0.49</v>
          </cell>
          <cell r="Y39">
            <v>0.48</v>
          </cell>
        </row>
        <row r="40">
          <cell r="A40" t="str">
            <v>1 A 01 105 01</v>
          </cell>
          <cell r="B40" t="str">
            <v>Expurgo de jazida (const e restr)</v>
          </cell>
          <cell r="E40" t="str">
            <v>m3</v>
          </cell>
          <cell r="G40">
            <v>1.06</v>
          </cell>
          <cell r="M40">
            <v>1.0900000000000001</v>
          </cell>
          <cell r="O40">
            <v>1.22</v>
          </cell>
          <cell r="Q40">
            <v>1.19</v>
          </cell>
          <cell r="S40">
            <v>1.19</v>
          </cell>
          <cell r="U40">
            <v>1.28</v>
          </cell>
          <cell r="W40">
            <v>1.28</v>
          </cell>
          <cell r="Y40">
            <v>1.25</v>
          </cell>
        </row>
        <row r="41">
          <cell r="A41" t="str">
            <v>1 A 01 105 02</v>
          </cell>
          <cell r="B41" t="str">
            <v>Expurgo de jazida (consv)</v>
          </cell>
          <cell r="E41" t="str">
            <v>m3</v>
          </cell>
          <cell r="G41">
            <v>2.61</v>
          </cell>
          <cell r="M41">
            <v>2.62</v>
          </cell>
          <cell r="O41">
            <v>2.62</v>
          </cell>
          <cell r="Q41">
            <v>2.57</v>
          </cell>
          <cell r="S41">
            <v>2.57</v>
          </cell>
          <cell r="U41">
            <v>2.66</v>
          </cell>
          <cell r="W41">
            <v>2.66</v>
          </cell>
          <cell r="Y41">
            <v>2.6</v>
          </cell>
        </row>
        <row r="42">
          <cell r="A42" t="str">
            <v>1 A 01 111 00</v>
          </cell>
          <cell r="B42" t="str">
            <v>Material de base (consv)</v>
          </cell>
          <cell r="E42" t="str">
            <v>m3</v>
          </cell>
          <cell r="G42">
            <v>0</v>
          </cell>
          <cell r="M42">
            <v>0</v>
          </cell>
          <cell r="O42">
            <v>0</v>
          </cell>
          <cell r="Q42">
            <v>0</v>
          </cell>
          <cell r="S42">
            <v>0</v>
          </cell>
          <cell r="U42">
            <v>0</v>
          </cell>
          <cell r="W42">
            <v>0</v>
          </cell>
          <cell r="Y42">
            <v>0</v>
          </cell>
        </row>
        <row r="43">
          <cell r="A43" t="str">
            <v>1 A 01 111 01</v>
          </cell>
          <cell r="B43" t="str">
            <v>Esc. e carga material de jazida (consv)</v>
          </cell>
          <cell r="E43" t="str">
            <v>m3</v>
          </cell>
          <cell r="G43">
            <v>4.9000000000000004</v>
          </cell>
          <cell r="M43">
            <v>5.07</v>
          </cell>
          <cell r="O43">
            <v>5.13</v>
          </cell>
          <cell r="Q43">
            <v>5.0599999999999996</v>
          </cell>
          <cell r="S43">
            <v>5.0599999999999996</v>
          </cell>
          <cell r="U43">
            <v>5.15</v>
          </cell>
          <cell r="W43">
            <v>5.2</v>
          </cell>
          <cell r="Y43">
            <v>5.09</v>
          </cell>
        </row>
        <row r="44">
          <cell r="A44" t="str">
            <v>1 A 01 120 01</v>
          </cell>
          <cell r="B44" t="str">
            <v>Escav. e carga de mater. de jazida(const e restr)</v>
          </cell>
          <cell r="E44" t="str">
            <v>m3</v>
          </cell>
          <cell r="G44">
            <v>2.5499999999999998</v>
          </cell>
          <cell r="M44">
            <v>2.65</v>
          </cell>
          <cell r="O44">
            <v>2.83</v>
          </cell>
          <cell r="Q44">
            <v>2.79</v>
          </cell>
          <cell r="S44">
            <v>2.79</v>
          </cell>
          <cell r="U44">
            <v>2.86</v>
          </cell>
          <cell r="W44">
            <v>2.87</v>
          </cell>
          <cell r="Y44">
            <v>2.82</v>
          </cell>
        </row>
        <row r="45">
          <cell r="A45" t="str">
            <v>1 A 01 150 01</v>
          </cell>
          <cell r="B45" t="str">
            <v>Rocha p/ britagem c/ perfur. sobre esteira</v>
          </cell>
          <cell r="E45" t="str">
            <v>m3</v>
          </cell>
          <cell r="G45">
            <v>15.26</v>
          </cell>
          <cell r="M45">
            <v>16.68</v>
          </cell>
          <cell r="O45">
            <v>17.23</v>
          </cell>
          <cell r="Q45">
            <v>16.77</v>
          </cell>
          <cell r="S45">
            <v>18.39</v>
          </cell>
          <cell r="U45">
            <v>18.55</v>
          </cell>
          <cell r="W45">
            <v>18.579999999999998</v>
          </cell>
          <cell r="Y45">
            <v>18.27</v>
          </cell>
        </row>
        <row r="46">
          <cell r="A46" t="str">
            <v>1 A 01 150 02</v>
          </cell>
          <cell r="B46" t="str">
            <v>Rocha p/ britagem com perfuratriz manual</v>
          </cell>
          <cell r="E46" t="str">
            <v>m3</v>
          </cell>
          <cell r="G46">
            <v>16.8</v>
          </cell>
          <cell r="M46">
            <v>18.809999999999999</v>
          </cell>
          <cell r="O46">
            <v>19.3</v>
          </cell>
          <cell r="Q46">
            <v>19.05</v>
          </cell>
          <cell r="S46">
            <v>20.67</v>
          </cell>
          <cell r="U46">
            <v>20.75</v>
          </cell>
          <cell r="W46">
            <v>20.93</v>
          </cell>
          <cell r="Y46">
            <v>20.63</v>
          </cell>
        </row>
        <row r="47">
          <cell r="A47" t="str">
            <v>1 A 01 155 01</v>
          </cell>
          <cell r="B47" t="str">
            <v>Rachão e pedra-de-mão produzidos-(const e rest)</v>
          </cell>
          <cell r="E47" t="str">
            <v>m3</v>
          </cell>
          <cell r="G47">
            <v>12.02</v>
          </cell>
          <cell r="M47">
            <v>13.41</v>
          </cell>
          <cell r="O47">
            <v>13.77</v>
          </cell>
          <cell r="Q47">
            <v>13.4</v>
          </cell>
          <cell r="S47">
            <v>14.32</v>
          </cell>
          <cell r="U47">
            <v>14.44</v>
          </cell>
          <cell r="W47">
            <v>14.46</v>
          </cell>
          <cell r="Y47">
            <v>14.22</v>
          </cell>
        </row>
        <row r="48">
          <cell r="A48" t="str">
            <v>1 A 01 170 01</v>
          </cell>
          <cell r="B48" t="str">
            <v>Areia extraída com equipamento tipo "drag-line"</v>
          </cell>
          <cell r="E48" t="str">
            <v>m3</v>
          </cell>
          <cell r="G48">
            <v>3.92</v>
          </cell>
          <cell r="M48">
            <v>4.1900000000000004</v>
          </cell>
          <cell r="O48">
            <v>4.51</v>
          </cell>
          <cell r="Q48">
            <v>4.45</v>
          </cell>
          <cell r="S48">
            <v>4.45</v>
          </cell>
          <cell r="U48">
            <v>4.51</v>
          </cell>
          <cell r="W48">
            <v>4.54</v>
          </cell>
          <cell r="Y48">
            <v>4.47</v>
          </cell>
        </row>
        <row r="49">
          <cell r="A49" t="str">
            <v>1 A 01 170 02</v>
          </cell>
          <cell r="B49" t="str">
            <v>Areia extraída com trator e carregadeira</v>
          </cell>
          <cell r="E49" t="str">
            <v>m3</v>
          </cell>
          <cell r="G49">
            <v>3.56</v>
          </cell>
          <cell r="M49">
            <v>3.69</v>
          </cell>
          <cell r="O49">
            <v>3.72</v>
          </cell>
          <cell r="Q49">
            <v>3.67</v>
          </cell>
          <cell r="S49">
            <v>3.67</v>
          </cell>
          <cell r="U49">
            <v>3.72</v>
          </cell>
          <cell r="W49">
            <v>3.77</v>
          </cell>
          <cell r="Y49">
            <v>3.7</v>
          </cell>
        </row>
        <row r="50">
          <cell r="A50" t="str">
            <v>1 A 01 170 03</v>
          </cell>
          <cell r="B50" t="str">
            <v>Areia extraída com draga de sucção (tipo bomba)</v>
          </cell>
          <cell r="E50" t="str">
            <v>m3</v>
          </cell>
          <cell r="G50">
            <v>9.58</v>
          </cell>
          <cell r="M50">
            <v>10.47</v>
          </cell>
          <cell r="O50">
            <v>10.49</v>
          </cell>
          <cell r="Q50">
            <v>10.25</v>
          </cell>
          <cell r="S50">
            <v>10.25</v>
          </cell>
          <cell r="U50">
            <v>10.25</v>
          </cell>
          <cell r="W50">
            <v>10.29</v>
          </cell>
          <cell r="Y50">
            <v>9.98</v>
          </cell>
        </row>
        <row r="51">
          <cell r="A51" t="str">
            <v>1 A 01 200 01</v>
          </cell>
          <cell r="B51" t="str">
            <v>Brita produzida em central de britagem de 80 m3/h</v>
          </cell>
          <cell r="E51" t="str">
            <v>m3</v>
          </cell>
          <cell r="G51">
            <v>14.1</v>
          </cell>
          <cell r="M51">
            <v>15.94</v>
          </cell>
          <cell r="O51">
            <v>16.3</v>
          </cell>
          <cell r="Q51">
            <v>15.93</v>
          </cell>
          <cell r="S51">
            <v>16.850000000000001</v>
          </cell>
          <cell r="U51">
            <v>16.98</v>
          </cell>
          <cell r="W51">
            <v>16.989999999999998</v>
          </cell>
          <cell r="Y51">
            <v>16.989999999999998</v>
          </cell>
        </row>
        <row r="52">
          <cell r="A52" t="str">
            <v>1 A 01 200 02</v>
          </cell>
          <cell r="B52" t="str">
            <v>Brita produzida em central de britagem de 30 m3/h</v>
          </cell>
          <cell r="E52" t="str">
            <v>m3</v>
          </cell>
          <cell r="G52">
            <v>17.8</v>
          </cell>
          <cell r="M52">
            <v>21.03</v>
          </cell>
          <cell r="O52">
            <v>21.32</v>
          </cell>
          <cell r="Q52">
            <v>21.04</v>
          </cell>
          <cell r="S52">
            <v>21.96</v>
          </cell>
          <cell r="U52">
            <v>22</v>
          </cell>
          <cell r="W52">
            <v>22.14</v>
          </cell>
          <cell r="Y52">
            <v>22.22</v>
          </cell>
        </row>
        <row r="53">
          <cell r="A53" t="str">
            <v>1 A 01 200 04</v>
          </cell>
          <cell r="B53" t="str">
            <v>Pedra de mão produzida manualmente (consv)</v>
          </cell>
          <cell r="E53" t="str">
            <v>m3</v>
          </cell>
          <cell r="G53">
            <v>20.59</v>
          </cell>
          <cell r="M53">
            <v>23.94</v>
          </cell>
          <cell r="O53">
            <v>24.22</v>
          </cell>
          <cell r="Q53">
            <v>24.08</v>
          </cell>
          <cell r="S53">
            <v>25</v>
          </cell>
          <cell r="U53">
            <v>25.04</v>
          </cell>
          <cell r="W53">
            <v>25.15</v>
          </cell>
          <cell r="Y53">
            <v>24.97</v>
          </cell>
        </row>
        <row r="54">
          <cell r="A54" t="str">
            <v>1 A 01 390 02</v>
          </cell>
          <cell r="B54" t="str">
            <v>Usinagem de CBUQ (capa de rolamento)</v>
          </cell>
          <cell r="E54" t="str">
            <v>t</v>
          </cell>
          <cell r="G54">
            <v>19.04</v>
          </cell>
          <cell r="M54">
            <v>20.76</v>
          </cell>
          <cell r="O54">
            <v>21.02</v>
          </cell>
          <cell r="Q54">
            <v>23.73</v>
          </cell>
          <cell r="S54">
            <v>20.8</v>
          </cell>
          <cell r="U54">
            <v>21.86</v>
          </cell>
          <cell r="W54">
            <v>21.87</v>
          </cell>
          <cell r="Y54">
            <v>22.38</v>
          </cell>
        </row>
        <row r="55">
          <cell r="A55" t="str">
            <v>1 A 01 390 03</v>
          </cell>
          <cell r="B55" t="str">
            <v>Usinagem de CBUQ (binder)</v>
          </cell>
          <cell r="E55" t="str">
            <v>t</v>
          </cell>
          <cell r="G55">
            <v>18.579999999999998</v>
          </cell>
          <cell r="M55">
            <v>20.350000000000001</v>
          </cell>
          <cell r="O55">
            <v>20.61</v>
          </cell>
          <cell r="Q55">
            <v>23.31</v>
          </cell>
          <cell r="S55">
            <v>20.41</v>
          </cell>
          <cell r="U55">
            <v>21.19</v>
          </cell>
          <cell r="W55">
            <v>21.21</v>
          </cell>
          <cell r="Y55">
            <v>21.71</v>
          </cell>
        </row>
        <row r="56">
          <cell r="A56" t="str">
            <v>1 A 01 391 02</v>
          </cell>
          <cell r="B56" t="str">
            <v>Usinagem de areia-asfalto</v>
          </cell>
          <cell r="E56" t="str">
            <v>t</v>
          </cell>
          <cell r="G56">
            <v>21.97</v>
          </cell>
          <cell r="M56">
            <v>23.45</v>
          </cell>
          <cell r="O56">
            <v>23.73</v>
          </cell>
          <cell r="Q56">
            <v>29.16</v>
          </cell>
          <cell r="S56">
            <v>22.88</v>
          </cell>
          <cell r="U56">
            <v>24.5</v>
          </cell>
          <cell r="W56">
            <v>24.53</v>
          </cell>
          <cell r="Y56">
            <v>25.5</v>
          </cell>
        </row>
        <row r="57">
          <cell r="A57" t="str">
            <v>1 A 01 395 01</v>
          </cell>
          <cell r="B57" t="str">
            <v>Usinagem de brita graduada</v>
          </cell>
          <cell r="E57" t="str">
            <v>m3</v>
          </cell>
          <cell r="G57">
            <v>24.25</v>
          </cell>
          <cell r="M57">
            <v>27.43</v>
          </cell>
          <cell r="O57">
            <v>28.11</v>
          </cell>
          <cell r="Q57">
            <v>27.46</v>
          </cell>
          <cell r="S57">
            <v>28.94</v>
          </cell>
          <cell r="U57">
            <v>29.16</v>
          </cell>
          <cell r="W57">
            <v>29.2</v>
          </cell>
          <cell r="Y57">
            <v>29.15</v>
          </cell>
        </row>
        <row r="58">
          <cell r="A58" t="str">
            <v>1 A 01 395 02</v>
          </cell>
          <cell r="B58" t="str">
            <v>Usinagem de solo-brita</v>
          </cell>
          <cell r="E58" t="str">
            <v>m3</v>
          </cell>
          <cell r="G58">
            <v>13.49</v>
          </cell>
          <cell r="M58">
            <v>15</v>
          </cell>
          <cell r="O58">
            <v>15.54</v>
          </cell>
          <cell r="Q58">
            <v>15.2</v>
          </cell>
          <cell r="S58">
            <v>15.79</v>
          </cell>
          <cell r="U58">
            <v>16</v>
          </cell>
          <cell r="W58">
            <v>16.03</v>
          </cell>
          <cell r="Y58">
            <v>15.92</v>
          </cell>
        </row>
        <row r="59">
          <cell r="A59" t="str">
            <v>1 A 01 396 01</v>
          </cell>
          <cell r="B59" t="str">
            <v>Usinagem de solo-cimento</v>
          </cell>
          <cell r="E59" t="str">
            <v>m3</v>
          </cell>
          <cell r="G59">
            <v>67.97</v>
          </cell>
          <cell r="M59">
            <v>72.2</v>
          </cell>
          <cell r="O59">
            <v>74.66</v>
          </cell>
          <cell r="Q59">
            <v>71.03</v>
          </cell>
          <cell r="S59">
            <v>75.599999999999994</v>
          </cell>
          <cell r="U59">
            <v>69.06</v>
          </cell>
          <cell r="W59">
            <v>72.599999999999994</v>
          </cell>
          <cell r="Y59">
            <v>72.489999999999995</v>
          </cell>
        </row>
        <row r="60">
          <cell r="A60" t="str">
            <v>1 A 01 396 02</v>
          </cell>
          <cell r="B60" t="str">
            <v>Usinagem de solo melhorado com cimento.</v>
          </cell>
          <cell r="E60" t="str">
            <v>m3</v>
          </cell>
          <cell r="G60">
            <v>36.35</v>
          </cell>
          <cell r="M60">
            <v>38.630000000000003</v>
          </cell>
          <cell r="O60">
            <v>40.020000000000003</v>
          </cell>
          <cell r="Q60">
            <v>38.15</v>
          </cell>
          <cell r="S60">
            <v>40.44</v>
          </cell>
          <cell r="U60">
            <v>37.229999999999997</v>
          </cell>
          <cell r="W60">
            <v>39.020000000000003</v>
          </cell>
          <cell r="Y60">
            <v>38.909999999999997</v>
          </cell>
        </row>
        <row r="61">
          <cell r="A61" t="str">
            <v>1 A 01 397 02</v>
          </cell>
          <cell r="B61" t="str">
            <v>Usinagem de P.M.F.</v>
          </cell>
          <cell r="E61" t="str">
            <v>m3</v>
          </cell>
          <cell r="G61">
            <v>24.02</v>
          </cell>
          <cell r="M61">
            <v>27.22</v>
          </cell>
          <cell r="O61">
            <v>27.83</v>
          </cell>
          <cell r="Q61">
            <v>27.22</v>
          </cell>
          <cell r="S61">
            <v>28.38</v>
          </cell>
          <cell r="U61">
            <v>28.64</v>
          </cell>
          <cell r="W61">
            <v>28.68</v>
          </cell>
          <cell r="Y61">
            <v>28.5</v>
          </cell>
        </row>
        <row r="62">
          <cell r="A62" t="str">
            <v>1 A 01 398 02</v>
          </cell>
          <cell r="B62" t="str">
            <v>Usinagem de CBUQ p/ reciclagem em usina fixa.</v>
          </cell>
          <cell r="E62" t="str">
            <v>t</v>
          </cell>
          <cell r="G62">
            <v>15.86</v>
          </cell>
          <cell r="M62">
            <v>17.32</v>
          </cell>
          <cell r="O62">
            <v>17.48</v>
          </cell>
          <cell r="Q62">
            <v>20.239999999999998</v>
          </cell>
          <cell r="S62">
            <v>17.21</v>
          </cell>
          <cell r="U62">
            <v>17.95</v>
          </cell>
          <cell r="W62">
            <v>17.97</v>
          </cell>
          <cell r="Y62">
            <v>18.48</v>
          </cell>
        </row>
        <row r="63">
          <cell r="A63" t="str">
            <v>1 A 01 401 01</v>
          </cell>
          <cell r="B63" t="str">
            <v>Fôrma comum de madeira</v>
          </cell>
          <cell r="E63" t="str">
            <v>m2</v>
          </cell>
          <cell r="G63">
            <v>20.76</v>
          </cell>
          <cell r="M63">
            <v>22.97</v>
          </cell>
          <cell r="O63">
            <v>23.01</v>
          </cell>
          <cell r="Q63">
            <v>23.17</v>
          </cell>
          <cell r="S63">
            <v>23.13</v>
          </cell>
          <cell r="U63">
            <v>25.37</v>
          </cell>
          <cell r="W63">
            <v>25.37</v>
          </cell>
          <cell r="Y63">
            <v>25.26</v>
          </cell>
        </row>
        <row r="64">
          <cell r="A64" t="str">
            <v>1 A 01 402 01</v>
          </cell>
          <cell r="B64" t="str">
            <v>Fôrma de placa compensada resinada</v>
          </cell>
          <cell r="E64" t="str">
            <v>m2</v>
          </cell>
          <cell r="G64">
            <v>16.52</v>
          </cell>
          <cell r="M64">
            <v>18.23</v>
          </cell>
          <cell r="O64">
            <v>18.27</v>
          </cell>
          <cell r="Q64">
            <v>18.96</v>
          </cell>
          <cell r="S64">
            <v>18.920000000000002</v>
          </cell>
          <cell r="U64">
            <v>19.11</v>
          </cell>
          <cell r="W64">
            <v>19.11</v>
          </cell>
          <cell r="Y64">
            <v>19</v>
          </cell>
        </row>
        <row r="65">
          <cell r="A65" t="str">
            <v>1 A 01 403 01</v>
          </cell>
          <cell r="B65" t="str">
            <v>Fôrma de placa compensada plastificada</v>
          </cell>
          <cell r="E65" t="str">
            <v>m2</v>
          </cell>
          <cell r="G65">
            <v>18.47</v>
          </cell>
          <cell r="M65">
            <v>20.190000000000001</v>
          </cell>
          <cell r="O65">
            <v>20.22</v>
          </cell>
          <cell r="Q65">
            <v>21.08</v>
          </cell>
          <cell r="S65">
            <v>21.05</v>
          </cell>
          <cell r="U65">
            <v>21.24</v>
          </cell>
          <cell r="W65">
            <v>21.24</v>
          </cell>
          <cell r="Y65">
            <v>21.13</v>
          </cell>
        </row>
        <row r="66">
          <cell r="A66" t="str">
            <v>1 A 01 404 01</v>
          </cell>
          <cell r="B66" t="str">
            <v>Fôrma para tubulão</v>
          </cell>
          <cell r="E66" t="str">
            <v>m2</v>
          </cell>
          <cell r="G66">
            <v>10.78</v>
          </cell>
          <cell r="M66">
            <v>12.33</v>
          </cell>
          <cell r="O66">
            <v>12.33</v>
          </cell>
          <cell r="Q66">
            <v>12.51</v>
          </cell>
          <cell r="S66">
            <v>12.47</v>
          </cell>
          <cell r="U66">
            <v>13.42</v>
          </cell>
          <cell r="W66">
            <v>13.41</v>
          </cell>
          <cell r="Y66">
            <v>13.29</v>
          </cell>
        </row>
        <row r="67">
          <cell r="A67" t="str">
            <v>1 A 01 407 01</v>
          </cell>
          <cell r="B67" t="str">
            <v>Confecção e lançam. de concreto magro em betoneira</v>
          </cell>
          <cell r="E67" t="str">
            <v>m3</v>
          </cell>
          <cell r="G67">
            <v>119.39</v>
          </cell>
          <cell r="M67">
            <v>131.79</v>
          </cell>
          <cell r="O67">
            <v>134.68</v>
          </cell>
          <cell r="Q67">
            <v>130.16999999999999</v>
          </cell>
          <cell r="S67">
            <v>135.97999999999999</v>
          </cell>
          <cell r="U67">
            <v>128.55000000000001</v>
          </cell>
          <cell r="W67">
            <v>132.59</v>
          </cell>
          <cell r="Y67">
            <v>132.29</v>
          </cell>
        </row>
        <row r="68">
          <cell r="A68" t="str">
            <v>1 A 01 408 01</v>
          </cell>
          <cell r="B68" t="str">
            <v>Concreto fck=8MPa contr raz uso geral conf e lanç</v>
          </cell>
          <cell r="E68" t="str">
            <v>m3</v>
          </cell>
          <cell r="G68">
            <v>143.19</v>
          </cell>
          <cell r="M68">
            <v>157.05000000000001</v>
          </cell>
          <cell r="O68">
            <v>160.74</v>
          </cell>
          <cell r="Q68">
            <v>154.88999999999999</v>
          </cell>
          <cell r="S68">
            <v>162.44</v>
          </cell>
          <cell r="U68">
            <v>152.46</v>
          </cell>
          <cell r="W68">
            <v>157.84</v>
          </cell>
          <cell r="Y68">
            <v>157.54</v>
          </cell>
        </row>
        <row r="69">
          <cell r="A69" t="str">
            <v>1 A 01 410 01</v>
          </cell>
          <cell r="B69" t="str">
            <v>Concreto fck=10MPa contr raz uso geral conf e lanç</v>
          </cell>
          <cell r="E69" t="str">
            <v>m3</v>
          </cell>
          <cell r="G69">
            <v>151.36000000000001</v>
          </cell>
          <cell r="M69">
            <v>165.73</v>
          </cell>
          <cell r="O69">
            <v>169.68</v>
          </cell>
          <cell r="Q69">
            <v>163.38</v>
          </cell>
          <cell r="S69">
            <v>171.52</v>
          </cell>
          <cell r="U69">
            <v>160.66999999999999</v>
          </cell>
          <cell r="W69">
            <v>166.5</v>
          </cell>
          <cell r="Y69">
            <v>166.21</v>
          </cell>
        </row>
        <row r="70">
          <cell r="A70" t="str">
            <v>1 A 01 412 01</v>
          </cell>
          <cell r="B70" t="str">
            <v>Concreto fck=12MPa contr raz uso geral conf e lanç</v>
          </cell>
          <cell r="E70" t="str">
            <v>m3</v>
          </cell>
          <cell r="G70">
            <v>159.88999999999999</v>
          </cell>
          <cell r="M70">
            <v>174.78</v>
          </cell>
          <cell r="O70">
            <v>179.02</v>
          </cell>
          <cell r="Q70">
            <v>172.23</v>
          </cell>
          <cell r="S70">
            <v>181.01</v>
          </cell>
          <cell r="U70">
            <v>169.24</v>
          </cell>
          <cell r="W70">
            <v>175.55</v>
          </cell>
          <cell r="Y70">
            <v>175.26</v>
          </cell>
        </row>
        <row r="71">
          <cell r="A71" t="str">
            <v>1 A 01 415 01</v>
          </cell>
          <cell r="B71" t="str">
            <v>Concr estr fck=15MPa contr raz uso ger conf e lanç</v>
          </cell>
          <cell r="E71" t="str">
            <v>m3</v>
          </cell>
          <cell r="G71">
            <v>169.13</v>
          </cell>
          <cell r="M71">
            <v>184.58</v>
          </cell>
          <cell r="O71">
            <v>189.13</v>
          </cell>
          <cell r="Q71">
            <v>181.82</v>
          </cell>
          <cell r="S71">
            <v>191.27</v>
          </cell>
          <cell r="U71">
            <v>178.52</v>
          </cell>
          <cell r="W71">
            <v>185.35</v>
          </cell>
          <cell r="Y71">
            <v>185.06</v>
          </cell>
        </row>
        <row r="72">
          <cell r="A72" t="str">
            <v>1 A 01 418 01</v>
          </cell>
          <cell r="B72" t="str">
            <v>Concr estr fck=18MPa contr raz uso ger conf e lanç</v>
          </cell>
          <cell r="E72" t="str">
            <v>m3</v>
          </cell>
          <cell r="G72">
            <v>178.01</v>
          </cell>
          <cell r="M72">
            <v>194.01</v>
          </cell>
          <cell r="O72">
            <v>198.85</v>
          </cell>
          <cell r="Q72">
            <v>191.04</v>
          </cell>
          <cell r="S72">
            <v>201.14</v>
          </cell>
          <cell r="U72">
            <v>187.44</v>
          </cell>
          <cell r="W72">
            <v>194.77</v>
          </cell>
          <cell r="Y72">
            <v>194.48</v>
          </cell>
        </row>
        <row r="73">
          <cell r="A73" t="str">
            <v>1 A 01 422 01</v>
          </cell>
          <cell r="B73" t="str">
            <v>Concr estr fck=22MPa contr raz uso ger conf e lanç</v>
          </cell>
          <cell r="E73" t="str">
            <v>m3</v>
          </cell>
          <cell r="G73">
            <v>194</v>
          </cell>
          <cell r="M73">
            <v>210.98</v>
          </cell>
          <cell r="O73">
            <v>216.35</v>
          </cell>
          <cell r="Q73">
            <v>207.65</v>
          </cell>
          <cell r="S73">
            <v>218.91</v>
          </cell>
          <cell r="U73">
            <v>203.5</v>
          </cell>
          <cell r="W73">
            <v>211.73</v>
          </cell>
          <cell r="Y73">
            <v>211.44</v>
          </cell>
        </row>
        <row r="74">
          <cell r="A74" t="str">
            <v>1 A 01 423 00</v>
          </cell>
          <cell r="B74" t="str">
            <v>Concreto fck=18MPa para pré-moldados (tubos)</v>
          </cell>
          <cell r="E74" t="str">
            <v>m3</v>
          </cell>
          <cell r="G74">
            <v>171.87</v>
          </cell>
          <cell r="M74">
            <v>187.38</v>
          </cell>
          <cell r="O74">
            <v>192.05</v>
          </cell>
          <cell r="Q74">
            <v>184.54</v>
          </cell>
          <cell r="S74">
            <v>194.27</v>
          </cell>
          <cell r="U74">
            <v>181.14</v>
          </cell>
          <cell r="W74">
            <v>188.18</v>
          </cell>
          <cell r="Y74">
            <v>187.88</v>
          </cell>
        </row>
        <row r="75">
          <cell r="A75" t="str">
            <v>1 A 01 424 00</v>
          </cell>
          <cell r="B75" t="str">
            <v>Concreto poroso para pré-moldados (tubos)</v>
          </cell>
          <cell r="E75" t="str">
            <v>m3</v>
          </cell>
          <cell r="G75">
            <v>174.93</v>
          </cell>
          <cell r="M75">
            <v>190.91</v>
          </cell>
          <cell r="O75">
            <v>195.59</v>
          </cell>
          <cell r="Q75">
            <v>187.98</v>
          </cell>
          <cell r="S75">
            <v>198</v>
          </cell>
          <cell r="U75">
            <v>184.88</v>
          </cell>
          <cell r="W75">
            <v>191.91</v>
          </cell>
          <cell r="Y75">
            <v>191.64</v>
          </cell>
        </row>
        <row r="76">
          <cell r="A76" t="str">
            <v>1 A 01 450 01</v>
          </cell>
          <cell r="B76" t="str">
            <v>Escoramento de bueiros celulares</v>
          </cell>
          <cell r="E76" t="str">
            <v>m3</v>
          </cell>
          <cell r="G76">
            <v>19.52</v>
          </cell>
          <cell r="M76">
            <v>22.81</v>
          </cell>
          <cell r="O76">
            <v>22.81</v>
          </cell>
          <cell r="Q76">
            <v>22.57</v>
          </cell>
          <cell r="S76">
            <v>22.47</v>
          </cell>
          <cell r="U76">
            <v>22.63</v>
          </cell>
          <cell r="W76">
            <v>22.63</v>
          </cell>
          <cell r="Y76">
            <v>22.32</v>
          </cell>
        </row>
        <row r="77">
          <cell r="A77" t="str">
            <v>1 A 01 512 10</v>
          </cell>
          <cell r="B77" t="str">
            <v>Concreto ciclópico fck=12 MPa</v>
          </cell>
          <cell r="E77" t="str">
            <v>m3</v>
          </cell>
          <cell r="G77">
            <v>120.72</v>
          </cell>
          <cell r="M77">
            <v>132.54</v>
          </cell>
          <cell r="O77">
            <v>135.63</v>
          </cell>
          <cell r="Q77">
            <v>130.75</v>
          </cell>
          <cell r="S77">
            <v>137.21</v>
          </cell>
          <cell r="U77">
            <v>129.02000000000001</v>
          </cell>
          <cell r="W77">
            <v>133.44</v>
          </cell>
          <cell r="Y77">
            <v>133.16</v>
          </cell>
        </row>
        <row r="78">
          <cell r="A78" t="str">
            <v>1 A 01 515 10</v>
          </cell>
          <cell r="B78" t="str">
            <v>Concreto ciclópico fck=15 MPa</v>
          </cell>
          <cell r="E78" t="str">
            <v>m3</v>
          </cell>
          <cell r="G78">
            <v>127.18</v>
          </cell>
          <cell r="M78">
            <v>139.41</v>
          </cell>
          <cell r="O78">
            <v>142.71</v>
          </cell>
          <cell r="Q78">
            <v>137.47</v>
          </cell>
          <cell r="S78">
            <v>144.4</v>
          </cell>
          <cell r="U78">
            <v>135.51</v>
          </cell>
          <cell r="W78">
            <v>140.30000000000001</v>
          </cell>
          <cell r="Y78">
            <v>140.02000000000001</v>
          </cell>
        </row>
        <row r="79">
          <cell r="A79" t="str">
            <v>1 A 01 580 01</v>
          </cell>
          <cell r="B79" t="str">
            <v>Fornecimento, preparo e colocação formas aço CA 60</v>
          </cell>
          <cell r="E79" t="str">
            <v>kg</v>
          </cell>
          <cell r="G79">
            <v>3.43</v>
          </cell>
          <cell r="M79">
            <v>3.62</v>
          </cell>
          <cell r="O79">
            <v>3.8</v>
          </cell>
          <cell r="Q79">
            <v>3.79</v>
          </cell>
          <cell r="S79">
            <v>3.79</v>
          </cell>
          <cell r="U79">
            <v>4.03</v>
          </cell>
          <cell r="W79">
            <v>4.03</v>
          </cell>
          <cell r="Y79">
            <v>4.05</v>
          </cell>
        </row>
        <row r="80">
          <cell r="A80" t="str">
            <v>1 A 01 580 02</v>
          </cell>
          <cell r="B80" t="str">
            <v>Fornecimento, preparo e colocação formas aço CA 50</v>
          </cell>
          <cell r="E80" t="str">
            <v>kg</v>
          </cell>
          <cell r="G80">
            <v>3.09</v>
          </cell>
          <cell r="M80">
            <v>3.46</v>
          </cell>
          <cell r="O80">
            <v>3.62</v>
          </cell>
          <cell r="Q80">
            <v>3.62</v>
          </cell>
          <cell r="S80">
            <v>3.62</v>
          </cell>
          <cell r="U80">
            <v>3.83</v>
          </cell>
          <cell r="W80">
            <v>3.83</v>
          </cell>
        </row>
        <row r="81">
          <cell r="A81" t="str">
            <v>1 A 01 580 03</v>
          </cell>
          <cell r="B81" t="str">
            <v>Fornecimento, preparo e colocação formas aço CA 25</v>
          </cell>
          <cell r="E81" t="str">
            <v>kg</v>
          </cell>
          <cell r="G81">
            <v>3.09</v>
          </cell>
          <cell r="M81">
            <v>3.65</v>
          </cell>
          <cell r="O81">
            <v>3.65</v>
          </cell>
          <cell r="Q81">
            <v>3.88</v>
          </cell>
          <cell r="S81">
            <v>3.88</v>
          </cell>
          <cell r="U81">
            <v>3.92</v>
          </cell>
          <cell r="W81">
            <v>3.92</v>
          </cell>
        </row>
        <row r="82">
          <cell r="A82" t="str">
            <v>1 A 01 603 01</v>
          </cell>
          <cell r="B82" t="str">
            <v>Argamassa cimento-areia 1:3</v>
          </cell>
          <cell r="E82" t="str">
            <v>m3</v>
          </cell>
          <cell r="G82">
            <v>195.66</v>
          </cell>
          <cell r="M82">
            <v>211.5</v>
          </cell>
          <cell r="O82">
            <v>217.24</v>
          </cell>
          <cell r="Q82">
            <v>207.98</v>
          </cell>
          <cell r="S82">
            <v>219.61</v>
          </cell>
          <cell r="U82">
            <v>202.61</v>
          </cell>
          <cell r="W82">
            <v>211.64</v>
          </cell>
        </row>
        <row r="83">
          <cell r="A83" t="str">
            <v>1 A 01 604 01</v>
          </cell>
          <cell r="B83" t="str">
            <v>Argamassa cimento-areia 1:4</v>
          </cell>
          <cell r="E83" t="str">
            <v>m3</v>
          </cell>
          <cell r="G83">
            <v>160.26</v>
          </cell>
          <cell r="M83">
            <v>173.92</v>
          </cell>
          <cell r="O83">
            <v>178.49</v>
          </cell>
          <cell r="Q83">
            <v>171.23</v>
          </cell>
          <cell r="S83">
            <v>180.25</v>
          </cell>
          <cell r="U83">
            <v>167.06</v>
          </cell>
          <cell r="W83">
            <v>174.1</v>
          </cell>
        </row>
        <row r="84">
          <cell r="A84" t="str">
            <v>1 A 01 606 01</v>
          </cell>
          <cell r="B84" t="str">
            <v>Argamassa cimento-areia 1:6</v>
          </cell>
          <cell r="E84" t="str">
            <v>m3</v>
          </cell>
          <cell r="G84">
            <v>133.6</v>
          </cell>
          <cell r="M84">
            <v>145.63</v>
          </cell>
          <cell r="O84">
            <v>149.31</v>
          </cell>
          <cell r="Q84">
            <v>143.55000000000001</v>
          </cell>
          <cell r="S84">
            <v>150.63</v>
          </cell>
          <cell r="U84">
            <v>140.29</v>
          </cell>
          <cell r="W84">
            <v>145.82</v>
          </cell>
        </row>
        <row r="85">
          <cell r="A85" t="str">
            <v>1 A 01 620 01</v>
          </cell>
          <cell r="B85" t="str">
            <v>Argamassa cimento-solo 1:10</v>
          </cell>
          <cell r="E85" t="str">
            <v>m3</v>
          </cell>
          <cell r="G85">
            <v>82.23</v>
          </cell>
          <cell r="M85">
            <v>90.97</v>
          </cell>
          <cell r="O85">
            <v>92.93</v>
          </cell>
          <cell r="Q85">
            <v>89.93</v>
          </cell>
          <cell r="S85">
            <v>93.53</v>
          </cell>
          <cell r="U85">
            <v>88.48</v>
          </cell>
          <cell r="W85">
            <v>91.11</v>
          </cell>
        </row>
        <row r="86">
          <cell r="A86" t="str">
            <v>1 A 01 653 00</v>
          </cell>
          <cell r="B86" t="str">
            <v>Usinagem para sub-base de concreto rolado</v>
          </cell>
          <cell r="E86" t="str">
            <v>m3</v>
          </cell>
          <cell r="G86">
            <v>52.54</v>
          </cell>
          <cell r="M86">
            <v>77.67</v>
          </cell>
          <cell r="O86">
            <v>78.349999999999994</v>
          </cell>
          <cell r="Q86">
            <v>77.7</v>
          </cell>
          <cell r="S86">
            <v>61.18</v>
          </cell>
          <cell r="U86">
            <v>64.400000000000006</v>
          </cell>
          <cell r="W86">
            <v>64.44</v>
          </cell>
        </row>
        <row r="87">
          <cell r="A87" t="str">
            <v>1 A 01 654 00</v>
          </cell>
          <cell r="B87" t="str">
            <v>Usinagem p/ sub-base de concr. de cimento portland</v>
          </cell>
          <cell r="E87" t="str">
            <v>m3</v>
          </cell>
          <cell r="G87">
            <v>71.38</v>
          </cell>
          <cell r="M87">
            <v>79.010000000000005</v>
          </cell>
          <cell r="O87">
            <v>80.790000000000006</v>
          </cell>
          <cell r="Q87">
            <v>78.150000000000006</v>
          </cell>
          <cell r="S87">
            <v>82.22</v>
          </cell>
          <cell r="U87">
            <v>78.63</v>
          </cell>
          <cell r="W87">
            <v>80.66</v>
          </cell>
        </row>
        <row r="88">
          <cell r="A88" t="str">
            <v>1 A 01 656 00</v>
          </cell>
          <cell r="B88" t="str">
            <v>Usinagem p/ conc. de cim. portland c/ forma desliz</v>
          </cell>
          <cell r="E88" t="str">
            <v>m3</v>
          </cell>
          <cell r="G88">
            <v>117.34</v>
          </cell>
          <cell r="M88">
            <v>197.42</v>
          </cell>
          <cell r="O88">
            <v>198.02</v>
          </cell>
          <cell r="Q88">
            <v>197.64</v>
          </cell>
          <cell r="S88">
            <v>135.16999999999999</v>
          </cell>
          <cell r="U88">
            <v>145.85</v>
          </cell>
          <cell r="W88">
            <v>145.9</v>
          </cell>
        </row>
        <row r="89">
          <cell r="A89" t="str">
            <v>1 A 01 657 00</v>
          </cell>
          <cell r="B89" t="str">
            <v>Usinagem p/ conc.cim. portland c/ equip. peq. por.</v>
          </cell>
          <cell r="E89" t="str">
            <v>m3</v>
          </cell>
          <cell r="G89">
            <v>184.24</v>
          </cell>
          <cell r="M89">
            <v>199.04</v>
          </cell>
          <cell r="O89">
            <v>204.65</v>
          </cell>
          <cell r="Q89">
            <v>195.7</v>
          </cell>
          <cell r="S89">
            <v>207.56</v>
          </cell>
          <cell r="U89">
            <v>191.37</v>
          </cell>
          <cell r="W89">
            <v>200</v>
          </cell>
        </row>
        <row r="90">
          <cell r="A90" t="str">
            <v>1 A 01 700 00</v>
          </cell>
          <cell r="B90" t="str">
            <v>Fabricação de peças pré mold. de conc. p/ pavim.</v>
          </cell>
          <cell r="E90" t="str">
            <v>m3</v>
          </cell>
          <cell r="G90">
            <v>178.97</v>
          </cell>
          <cell r="M90">
            <v>287.48</v>
          </cell>
          <cell r="O90">
            <v>287.92</v>
          </cell>
          <cell r="Q90">
            <v>287.33</v>
          </cell>
          <cell r="S90">
            <v>206.95</v>
          </cell>
          <cell r="U90">
            <v>220.84</v>
          </cell>
          <cell r="W90">
            <v>220.73</v>
          </cell>
        </row>
        <row r="91">
          <cell r="A91" t="str">
            <v>1 A 01 720 00</v>
          </cell>
          <cell r="B91" t="str">
            <v>Concreto fck=18MPa p/ pré-moldados (guarda-corpo)</v>
          </cell>
          <cell r="E91" t="str">
            <v>m3</v>
          </cell>
          <cell r="G91">
            <v>173.36</v>
          </cell>
          <cell r="M91">
            <v>189.28</v>
          </cell>
          <cell r="O91">
            <v>193.95</v>
          </cell>
          <cell r="Q91">
            <v>186.38</v>
          </cell>
          <cell r="S91">
            <v>196.11</v>
          </cell>
          <cell r="U91">
            <v>183.13</v>
          </cell>
          <cell r="W91">
            <v>190.02</v>
          </cell>
        </row>
        <row r="92">
          <cell r="A92" t="str">
            <v>1 A 01 720 01</v>
          </cell>
          <cell r="B92" t="str">
            <v>Guarda-corpo tipo GM, moldado no local</v>
          </cell>
          <cell r="E92" t="str">
            <v>m</v>
          </cell>
          <cell r="G92">
            <v>119.27</v>
          </cell>
          <cell r="M92">
            <v>132.01</v>
          </cell>
          <cell r="O92">
            <v>135.57</v>
          </cell>
          <cell r="Q92">
            <v>134.96</v>
          </cell>
          <cell r="S92">
            <v>137.24</v>
          </cell>
          <cell r="U92">
            <v>137.63999999999999</v>
          </cell>
          <cell r="W92">
            <v>139.34</v>
          </cell>
        </row>
        <row r="93">
          <cell r="A93" t="str">
            <v>1 A 01 720 02</v>
          </cell>
          <cell r="B93" t="str">
            <v>Fabricação de Guarda-corpo</v>
          </cell>
          <cell r="E93" t="str">
            <v>m</v>
          </cell>
          <cell r="G93">
            <v>20.95</v>
          </cell>
          <cell r="M93">
            <v>23.41</v>
          </cell>
          <cell r="O93">
            <v>24.2</v>
          </cell>
          <cell r="Q93">
            <v>23.89</v>
          </cell>
          <cell r="S93">
            <v>24.29</v>
          </cell>
          <cell r="U93">
            <v>24.58</v>
          </cell>
          <cell r="W93">
            <v>24.86</v>
          </cell>
        </row>
        <row r="94">
          <cell r="A94" t="str">
            <v>1 A 01 725 01</v>
          </cell>
          <cell r="B94" t="str">
            <v>Fabricação de balizador de concreto</v>
          </cell>
          <cell r="E94" t="str">
            <v>un</v>
          </cell>
          <cell r="G94">
            <v>6.6</v>
          </cell>
          <cell r="M94">
            <v>7.52</v>
          </cell>
          <cell r="O94">
            <v>7.61</v>
          </cell>
          <cell r="Q94">
            <v>7.51</v>
          </cell>
          <cell r="S94">
            <v>7.58</v>
          </cell>
          <cell r="U94">
            <v>7.52</v>
          </cell>
          <cell r="W94">
            <v>7.58</v>
          </cell>
        </row>
        <row r="95">
          <cell r="A95" t="str">
            <v>1 A 01 730 00</v>
          </cell>
          <cell r="B95" t="str">
            <v>Concreto fck=18MPa p/ pré moldados (mourões)</v>
          </cell>
          <cell r="E95" t="str">
            <v>m3</v>
          </cell>
          <cell r="G95">
            <v>138.57</v>
          </cell>
          <cell r="M95">
            <v>222.33</v>
          </cell>
          <cell r="O95">
            <v>222.81</v>
          </cell>
          <cell r="Q95">
            <v>222.23</v>
          </cell>
          <cell r="S95">
            <v>159.86000000000001</v>
          </cell>
          <cell r="U95">
            <v>170.63</v>
          </cell>
          <cell r="W95">
            <v>170.52</v>
          </cell>
        </row>
        <row r="96">
          <cell r="A96" t="str">
            <v>1 A 01 730 01</v>
          </cell>
          <cell r="B96" t="str">
            <v>Fabr. mourão de concr. esticador seção quad. 15cm</v>
          </cell>
          <cell r="E96" t="str">
            <v>un</v>
          </cell>
          <cell r="G96">
            <v>17.46</v>
          </cell>
          <cell r="M96">
            <v>23.06</v>
          </cell>
          <cell r="O96">
            <v>23.5</v>
          </cell>
          <cell r="Q96">
            <v>23.47</v>
          </cell>
          <cell r="S96">
            <v>20.38</v>
          </cell>
          <cell r="U96">
            <v>21.48</v>
          </cell>
          <cell r="W96">
            <v>21.48</v>
          </cell>
        </row>
        <row r="97">
          <cell r="A97" t="str">
            <v>1 A 01 730 02</v>
          </cell>
          <cell r="B97" t="str">
            <v>Fabr. mourão de concr esticador seção triang. 15cm</v>
          </cell>
          <cell r="E97" t="str">
            <v>un</v>
          </cell>
          <cell r="G97">
            <v>11.32</v>
          </cell>
          <cell r="M97">
            <v>14.48</v>
          </cell>
          <cell r="O97">
            <v>14.8</v>
          </cell>
          <cell r="Q97">
            <v>14.79</v>
          </cell>
          <cell r="S97">
            <v>13.24</v>
          </cell>
          <cell r="U97">
            <v>13.94</v>
          </cell>
          <cell r="W97">
            <v>13.93</v>
          </cell>
        </row>
        <row r="98">
          <cell r="A98" t="str">
            <v>1 A 01 735 01</v>
          </cell>
          <cell r="B98" t="str">
            <v>Fabr. mourão de concreto suporte seção quad. 11cm</v>
          </cell>
          <cell r="E98" t="str">
            <v>un</v>
          </cell>
          <cell r="G98">
            <v>12.46</v>
          </cell>
          <cell r="M98">
            <v>15.79</v>
          </cell>
          <cell r="O98">
            <v>16.170000000000002</v>
          </cell>
          <cell r="Q98">
            <v>16.149999999999999</v>
          </cell>
          <cell r="S98">
            <v>14.57</v>
          </cell>
          <cell r="U98">
            <v>15.34</v>
          </cell>
          <cell r="W98">
            <v>15.34</v>
          </cell>
        </row>
        <row r="99">
          <cell r="A99" t="str">
            <v>1 A 01 735 02</v>
          </cell>
          <cell r="B99" t="str">
            <v>Fabr. mourão de concr. suporte seção triang. 11cm</v>
          </cell>
          <cell r="E99" t="str">
            <v>un</v>
          </cell>
          <cell r="G99">
            <v>8.33</v>
          </cell>
          <cell r="M99">
            <v>10.29</v>
          </cell>
          <cell r="O99">
            <v>10.56</v>
          </cell>
          <cell r="Q99">
            <v>10.56</v>
          </cell>
          <cell r="S99">
            <v>9.76</v>
          </cell>
          <cell r="U99">
            <v>10.26</v>
          </cell>
          <cell r="W99">
            <v>10.26</v>
          </cell>
        </row>
        <row r="100">
          <cell r="A100" t="str">
            <v>1 A 01 739 01</v>
          </cell>
          <cell r="B100" t="str">
            <v>Confecção de tubos de concreto D=0,20m</v>
          </cell>
          <cell r="E100" t="str">
            <v>m</v>
          </cell>
          <cell r="G100">
            <v>8.16</v>
          </cell>
          <cell r="M100">
            <v>9.07</v>
          </cell>
          <cell r="O100">
            <v>9.2100000000000009</v>
          </cell>
          <cell r="Q100">
            <v>8.98</v>
          </cell>
          <cell r="S100">
            <v>9.27</v>
          </cell>
          <cell r="U100">
            <v>9.1</v>
          </cell>
          <cell r="W100">
            <v>9.32</v>
          </cell>
        </row>
        <row r="101">
          <cell r="A101" t="str">
            <v>1 A 01 740 01</v>
          </cell>
          <cell r="B101" t="str">
            <v>Confecção de tubos de concreto perfurado D=0,20m</v>
          </cell>
          <cell r="E101" t="str">
            <v>m</v>
          </cell>
          <cell r="G101">
            <v>8.35</v>
          </cell>
          <cell r="M101">
            <v>9.2899999999999991</v>
          </cell>
          <cell r="O101">
            <v>9.43</v>
          </cell>
          <cell r="Q101">
            <v>9.1999999999999993</v>
          </cell>
          <cell r="S101">
            <v>9.49</v>
          </cell>
          <cell r="U101">
            <v>9.32</v>
          </cell>
          <cell r="W101">
            <v>9.5399999999999991</v>
          </cell>
        </row>
        <row r="102">
          <cell r="A102" t="str">
            <v>1 A 01 741 01</v>
          </cell>
          <cell r="B102" t="str">
            <v>Confecção de tubos de concreto poroso D=0,20m</v>
          </cell>
          <cell r="E102" t="str">
            <v>m</v>
          </cell>
          <cell r="G102">
            <v>8.25</v>
          </cell>
          <cell r="M102">
            <v>9.17</v>
          </cell>
          <cell r="O102">
            <v>9.31</v>
          </cell>
          <cell r="Q102">
            <v>9.08</v>
          </cell>
          <cell r="S102">
            <v>9.39</v>
          </cell>
          <cell r="U102">
            <v>9.2200000000000006</v>
          </cell>
          <cell r="W102">
            <v>9.43</v>
          </cell>
        </row>
        <row r="103">
          <cell r="A103" t="str">
            <v>1 A 01 745 01</v>
          </cell>
          <cell r="B103" t="str">
            <v>Confecção de tubos de concreto D=0,30m</v>
          </cell>
          <cell r="E103" t="str">
            <v>m</v>
          </cell>
          <cell r="G103">
            <v>13.44</v>
          </cell>
          <cell r="M103">
            <v>14.91</v>
          </cell>
          <cell r="O103">
            <v>15.16</v>
          </cell>
          <cell r="Q103">
            <v>14.75</v>
          </cell>
          <cell r="S103">
            <v>15.29</v>
          </cell>
          <cell r="U103">
            <v>14.81</v>
          </cell>
          <cell r="W103">
            <v>15.19</v>
          </cell>
        </row>
        <row r="104">
          <cell r="A104" t="str">
            <v>1 A 01 746 01</v>
          </cell>
          <cell r="B104" t="str">
            <v>Confecção de tubos de concreto perfurado D=0,30m</v>
          </cell>
          <cell r="E104" t="str">
            <v>m</v>
          </cell>
          <cell r="G104">
            <v>13.63</v>
          </cell>
          <cell r="M104">
            <v>15.13</v>
          </cell>
          <cell r="O104">
            <v>15.38</v>
          </cell>
          <cell r="Q104">
            <v>14.97</v>
          </cell>
          <cell r="S104">
            <v>15.51</v>
          </cell>
          <cell r="U104">
            <v>15.03</v>
          </cell>
          <cell r="W104">
            <v>15.42</v>
          </cell>
        </row>
        <row r="105">
          <cell r="A105" t="str">
            <v>1 A 01 747 01</v>
          </cell>
          <cell r="B105" t="str">
            <v>Confecção de tubos de concreto poroso D=0,30m</v>
          </cell>
          <cell r="E105" t="str">
            <v>m</v>
          </cell>
          <cell r="G105">
            <v>13.61</v>
          </cell>
          <cell r="M105">
            <v>15.1</v>
          </cell>
          <cell r="O105">
            <v>15.36</v>
          </cell>
          <cell r="Q105">
            <v>14.94</v>
          </cell>
          <cell r="S105">
            <v>15.49</v>
          </cell>
          <cell r="U105">
            <v>15.01</v>
          </cell>
          <cell r="W105">
            <v>15.4</v>
          </cell>
        </row>
        <row r="106">
          <cell r="A106" t="str">
            <v>1 A 01 751 01</v>
          </cell>
          <cell r="B106" t="str">
            <v>Confecção de tubos de concreto D=0,40m</v>
          </cell>
          <cell r="E106" t="str">
            <v>m</v>
          </cell>
          <cell r="G106">
            <v>19.95</v>
          </cell>
          <cell r="M106">
            <v>22.13</v>
          </cell>
          <cell r="O106">
            <v>22.53</v>
          </cell>
          <cell r="Q106">
            <v>21.88</v>
          </cell>
          <cell r="S106">
            <v>22.72</v>
          </cell>
          <cell r="U106">
            <v>21.93</v>
          </cell>
          <cell r="W106">
            <v>22.54</v>
          </cell>
        </row>
        <row r="107">
          <cell r="A107" t="str">
            <v>1 A 01 752 01</v>
          </cell>
          <cell r="B107" t="str">
            <v>Confecção de tubos de concreto perfurado D=0,40m</v>
          </cell>
          <cell r="E107" t="str">
            <v>m</v>
          </cell>
          <cell r="G107">
            <v>20.14</v>
          </cell>
          <cell r="M107">
            <v>22.35</v>
          </cell>
          <cell r="O107">
            <v>22.75</v>
          </cell>
          <cell r="Q107">
            <v>22.1</v>
          </cell>
          <cell r="S107">
            <v>22.94</v>
          </cell>
          <cell r="U107">
            <v>22.15</v>
          </cell>
          <cell r="W107">
            <v>22.76</v>
          </cell>
        </row>
        <row r="108">
          <cell r="A108" t="str">
            <v>1 A 01 753 01</v>
          </cell>
          <cell r="B108" t="str">
            <v>Confecção de tubos de concreto poroso D=0,40m</v>
          </cell>
          <cell r="E108" t="str">
            <v>m</v>
          </cell>
          <cell r="G108">
            <v>20.22</v>
          </cell>
          <cell r="M108">
            <v>22.43</v>
          </cell>
          <cell r="O108">
            <v>22.84</v>
          </cell>
          <cell r="Q108">
            <v>22.18</v>
          </cell>
          <cell r="S108">
            <v>23.05</v>
          </cell>
          <cell r="U108">
            <v>22.25</v>
          </cell>
          <cell r="W108">
            <v>22.86</v>
          </cell>
        </row>
        <row r="109">
          <cell r="A109" t="str">
            <v>1 A 01 755 01</v>
          </cell>
          <cell r="B109" t="str">
            <v>Confecção de tubos de concreto armado D=0,60m CA-4</v>
          </cell>
          <cell r="E109" t="str">
            <v>m</v>
          </cell>
          <cell r="G109">
            <v>81.11</v>
          </cell>
          <cell r="M109">
            <v>87.4</v>
          </cell>
          <cell r="O109">
            <v>90.58</v>
          </cell>
          <cell r="Q109">
            <v>89.15</v>
          </cell>
          <cell r="S109">
            <v>90.81</v>
          </cell>
          <cell r="U109">
            <v>91.89</v>
          </cell>
          <cell r="W109">
            <v>93.09</v>
          </cell>
        </row>
        <row r="110">
          <cell r="A110" t="str">
            <v>1 A 01 760 01</v>
          </cell>
          <cell r="B110" t="str">
            <v>Confecção de tubos de concreto armado D=0,80m CA-4</v>
          </cell>
          <cell r="E110" t="str">
            <v>m</v>
          </cell>
          <cell r="G110">
            <v>124.25</v>
          </cell>
          <cell r="M110">
            <v>133.6</v>
          </cell>
          <cell r="O110">
            <v>138.6</v>
          </cell>
          <cell r="Q110">
            <v>136.25</v>
          </cell>
          <cell r="S110">
            <v>139.01</v>
          </cell>
          <cell r="U110">
            <v>140.41</v>
          </cell>
          <cell r="W110">
            <v>142.4</v>
          </cell>
        </row>
        <row r="111">
          <cell r="A111" t="str">
            <v>1 A 01 765 01</v>
          </cell>
          <cell r="B111" t="str">
            <v>Confecção de tubos de concreto armado D=1,00m CA-4</v>
          </cell>
          <cell r="E111" t="str">
            <v>m</v>
          </cell>
          <cell r="G111">
            <v>187.48</v>
          </cell>
          <cell r="M111">
            <v>201.38</v>
          </cell>
          <cell r="O111">
            <v>209.05</v>
          </cell>
          <cell r="Q111">
            <v>205.53</v>
          </cell>
          <cell r="S111">
            <v>209.64</v>
          </cell>
          <cell r="U111">
            <v>211.83</v>
          </cell>
          <cell r="W111">
            <v>214.8</v>
          </cell>
        </row>
        <row r="112">
          <cell r="A112" t="str">
            <v>1 A 01 770 01</v>
          </cell>
          <cell r="B112" t="str">
            <v>Confecção de tubos de concreto armado D=1,20m CA-4</v>
          </cell>
          <cell r="E112" t="str">
            <v>m</v>
          </cell>
          <cell r="G112">
            <v>260.77999999999997</v>
          </cell>
          <cell r="M112">
            <v>280.08999999999997</v>
          </cell>
          <cell r="O112">
            <v>290.89</v>
          </cell>
          <cell r="Q112">
            <v>286.31</v>
          </cell>
          <cell r="S112">
            <v>291.60000000000002</v>
          </cell>
          <cell r="U112">
            <v>295.58999999999997</v>
          </cell>
          <cell r="W112">
            <v>299.41000000000003</v>
          </cell>
        </row>
        <row r="113">
          <cell r="A113" t="str">
            <v>1 A 01 775 01</v>
          </cell>
          <cell r="B113" t="str">
            <v>Confecção de tubos de concreto armado D=1,50m CA-4</v>
          </cell>
          <cell r="E113" t="str">
            <v>m</v>
          </cell>
          <cell r="G113">
            <v>406.02</v>
          </cell>
          <cell r="M113">
            <v>435.61</v>
          </cell>
          <cell r="O113">
            <v>452.94</v>
          </cell>
          <cell r="Q113">
            <v>446.68</v>
          </cell>
          <cell r="S113">
            <v>453.7</v>
          </cell>
          <cell r="U113">
            <v>462.76</v>
          </cell>
          <cell r="W113">
            <v>467.84</v>
          </cell>
        </row>
        <row r="114">
          <cell r="A114" t="str">
            <v>1 A 01 780 01</v>
          </cell>
          <cell r="B114" t="str">
            <v>Obtenção de grama para replantio</v>
          </cell>
          <cell r="E114" t="str">
            <v>m2</v>
          </cell>
          <cell r="G114">
            <v>0.56000000000000005</v>
          </cell>
          <cell r="M114">
            <v>0.67</v>
          </cell>
          <cell r="O114">
            <v>0.67</v>
          </cell>
          <cell r="Q114">
            <v>0.66</v>
          </cell>
          <cell r="S114">
            <v>0.66</v>
          </cell>
          <cell r="U114">
            <v>0.67</v>
          </cell>
          <cell r="W114">
            <v>0.67</v>
          </cell>
        </row>
        <row r="115">
          <cell r="A115" t="str">
            <v>1 A 01 790 01</v>
          </cell>
          <cell r="B115" t="str">
            <v>Guia de madeira - 2,5 x 7,0 cm</v>
          </cell>
          <cell r="E115" t="str">
            <v>m</v>
          </cell>
          <cell r="G115">
            <v>0.9</v>
          </cell>
          <cell r="M115">
            <v>0.94</v>
          </cell>
          <cell r="O115">
            <v>0.94</v>
          </cell>
          <cell r="Q115">
            <v>0.94</v>
          </cell>
          <cell r="S115">
            <v>0.93</v>
          </cell>
          <cell r="U115">
            <v>0.94</v>
          </cell>
          <cell r="W115">
            <v>0.94</v>
          </cell>
        </row>
        <row r="116">
          <cell r="A116" t="str">
            <v>1 A 01 790 02</v>
          </cell>
          <cell r="B116" t="str">
            <v>Guia de madeira - 2,5 x 10,0 cm</v>
          </cell>
          <cell r="E116" t="str">
            <v>m</v>
          </cell>
          <cell r="G116">
            <v>1.1399999999999999</v>
          </cell>
          <cell r="M116">
            <v>1.19</v>
          </cell>
          <cell r="O116">
            <v>1.19</v>
          </cell>
          <cell r="Q116">
            <v>1.18</v>
          </cell>
          <cell r="S116">
            <v>1.18</v>
          </cell>
          <cell r="U116">
            <v>1.55</v>
          </cell>
          <cell r="W116">
            <v>1.55</v>
          </cell>
        </row>
        <row r="117">
          <cell r="A117" t="str">
            <v>1 A 01 800 01</v>
          </cell>
          <cell r="B117" t="str">
            <v>Chapa de aço 16 rec. para placa de sinalização</v>
          </cell>
          <cell r="E117" t="str">
            <v>m2</v>
          </cell>
          <cell r="G117">
            <v>12.31</v>
          </cell>
          <cell r="M117">
            <v>14.52</v>
          </cell>
          <cell r="O117">
            <v>14.12</v>
          </cell>
          <cell r="Q117">
            <v>14.12</v>
          </cell>
          <cell r="S117">
            <v>14.22</v>
          </cell>
          <cell r="U117">
            <v>14.12</v>
          </cell>
          <cell r="W117">
            <v>14.12</v>
          </cell>
        </row>
        <row r="118">
          <cell r="A118" t="str">
            <v>1 A 01 810 01</v>
          </cell>
          <cell r="B118" t="str">
            <v>Calha metálica semi-circular D=0,40 m</v>
          </cell>
          <cell r="E118" t="str">
            <v>m</v>
          </cell>
          <cell r="G118">
            <v>70.099999999999994</v>
          </cell>
          <cell r="M118">
            <v>84.66</v>
          </cell>
          <cell r="O118">
            <v>94.26</v>
          </cell>
          <cell r="Q118">
            <v>94.86</v>
          </cell>
          <cell r="S118">
            <v>94.86</v>
          </cell>
          <cell r="U118">
            <v>94.86</v>
          </cell>
          <cell r="W118">
            <v>94.86</v>
          </cell>
        </row>
        <row r="119">
          <cell r="A119" t="str">
            <v>1 A 01 850 01</v>
          </cell>
          <cell r="B119" t="str">
            <v>Confecção de placa de sinalização semi-refletiva</v>
          </cell>
          <cell r="E119" t="str">
            <v>m2</v>
          </cell>
          <cell r="G119">
            <v>108.17</v>
          </cell>
          <cell r="M119">
            <v>110.98</v>
          </cell>
          <cell r="O119">
            <v>111.28</v>
          </cell>
          <cell r="Q119">
            <v>113.27</v>
          </cell>
          <cell r="S119">
            <v>113.27</v>
          </cell>
          <cell r="U119">
            <v>112.62</v>
          </cell>
          <cell r="W119">
            <v>112.51</v>
          </cell>
        </row>
        <row r="120">
          <cell r="A120" t="str">
            <v>1 A 01 860 01</v>
          </cell>
          <cell r="B120" t="str">
            <v>Confecção de placa de sinalização tot. refletiva</v>
          </cell>
          <cell r="E120" t="str">
            <v>m2</v>
          </cell>
          <cell r="G120">
            <v>150.41</v>
          </cell>
          <cell r="M120">
            <v>154.43</v>
          </cell>
          <cell r="O120">
            <v>156.53</v>
          </cell>
          <cell r="Q120">
            <v>156.46</v>
          </cell>
          <cell r="S120">
            <v>156.46</v>
          </cell>
          <cell r="U120">
            <v>154.43</v>
          </cell>
          <cell r="W120">
            <v>154.36000000000001</v>
          </cell>
        </row>
        <row r="121">
          <cell r="A121" t="str">
            <v>1 A 01 870 01</v>
          </cell>
          <cell r="B121" t="str">
            <v>Confecção de suporte e travessa p/ placa de sinal.</v>
          </cell>
          <cell r="E121" t="str">
            <v>un</v>
          </cell>
          <cell r="G121">
            <v>17.41</v>
          </cell>
          <cell r="M121">
            <v>18.64</v>
          </cell>
          <cell r="O121">
            <v>18.64</v>
          </cell>
          <cell r="Q121">
            <v>19.48</v>
          </cell>
          <cell r="S121">
            <v>19.48</v>
          </cell>
          <cell r="U121">
            <v>17.149999999999999</v>
          </cell>
          <cell r="W121">
            <v>17.13</v>
          </cell>
        </row>
        <row r="122">
          <cell r="A122" t="str">
            <v>1 A 01 890 01</v>
          </cell>
          <cell r="B122" t="str">
            <v>Escavação manual em material de 1a categoria</v>
          </cell>
          <cell r="E122" t="str">
            <v>m3</v>
          </cell>
          <cell r="G122">
            <v>11.72</v>
          </cell>
          <cell r="M122">
            <v>14.07</v>
          </cell>
          <cell r="O122">
            <v>14.07</v>
          </cell>
          <cell r="Q122">
            <v>14.07</v>
          </cell>
          <cell r="S122">
            <v>14.07</v>
          </cell>
          <cell r="U122">
            <v>14.07</v>
          </cell>
          <cell r="W122">
            <v>14.07</v>
          </cell>
        </row>
        <row r="123">
          <cell r="A123" t="str">
            <v>1 A 01 891 01</v>
          </cell>
          <cell r="B123" t="str">
            <v>Escavação manual de vala em material de 1a cat.</v>
          </cell>
          <cell r="E123" t="str">
            <v>m3</v>
          </cell>
          <cell r="G123">
            <v>13.56</v>
          </cell>
          <cell r="M123">
            <v>16.27</v>
          </cell>
          <cell r="O123">
            <v>16.27</v>
          </cell>
          <cell r="Q123">
            <v>16.27</v>
          </cell>
          <cell r="S123">
            <v>16.27</v>
          </cell>
          <cell r="U123">
            <v>16.27</v>
          </cell>
          <cell r="W123">
            <v>16.27</v>
          </cell>
        </row>
        <row r="124">
          <cell r="A124" t="str">
            <v>1 A 01 892 01</v>
          </cell>
          <cell r="B124" t="str">
            <v>Escavação mecânica de vala em material de 1a cat.</v>
          </cell>
          <cell r="E124" t="str">
            <v>m3</v>
          </cell>
          <cell r="G124">
            <v>2.39</v>
          </cell>
          <cell r="M124">
            <v>2.74</v>
          </cell>
          <cell r="O124">
            <v>2.74</v>
          </cell>
          <cell r="Q124">
            <v>2.67</v>
          </cell>
          <cell r="S124">
            <v>2.67</v>
          </cell>
          <cell r="U124">
            <v>2.79</v>
          </cell>
          <cell r="W124">
            <v>2.79</v>
          </cell>
        </row>
        <row r="125">
          <cell r="A125" t="str">
            <v>1 A 01 893 01</v>
          </cell>
          <cell r="B125" t="str">
            <v>Compactação manual</v>
          </cell>
          <cell r="E125" t="str">
            <v>m3</v>
          </cell>
          <cell r="G125">
            <v>6.36</v>
          </cell>
          <cell r="M125">
            <v>7.11</v>
          </cell>
          <cell r="O125">
            <v>7.11</v>
          </cell>
          <cell r="Q125">
            <v>7.07</v>
          </cell>
          <cell r="S125">
            <v>7.07</v>
          </cell>
          <cell r="U125">
            <v>6.95</v>
          </cell>
          <cell r="W125">
            <v>6.95</v>
          </cell>
        </row>
        <row r="126">
          <cell r="A126" t="str">
            <v>1 A 01 894 01</v>
          </cell>
          <cell r="B126" t="str">
            <v>Lastro de brita</v>
          </cell>
          <cell r="E126" t="str">
            <v>m3</v>
          </cell>
          <cell r="G126">
            <v>20.95</v>
          </cell>
          <cell r="M126">
            <v>23.71</v>
          </cell>
          <cell r="O126">
            <v>24.14</v>
          </cell>
          <cell r="Q126">
            <v>23.67</v>
          </cell>
          <cell r="S126">
            <v>24.78</v>
          </cell>
          <cell r="U126">
            <v>24.87</v>
          </cell>
          <cell r="W126">
            <v>24.89</v>
          </cell>
        </row>
        <row r="127">
          <cell r="A127" t="str">
            <v>1 A 99 001 00</v>
          </cell>
          <cell r="B127" t="str">
            <v>Mistura areia-asfalto usinada a frio</v>
          </cell>
          <cell r="E127" t="str">
            <v>m3</v>
          </cell>
          <cell r="G127">
            <v>0</v>
          </cell>
          <cell r="M127">
            <v>0</v>
          </cell>
          <cell r="O127">
            <v>0</v>
          </cell>
          <cell r="Q127">
            <v>0</v>
          </cell>
          <cell r="S127">
            <v>0</v>
          </cell>
          <cell r="U127">
            <v>0</v>
          </cell>
          <cell r="W127">
            <v>0</v>
          </cell>
        </row>
        <row r="128">
          <cell r="A128" t="str">
            <v>1 A 99 002 00</v>
          </cell>
          <cell r="B128" t="str">
            <v>Mistura areia-asfalto usinada a quente</v>
          </cell>
          <cell r="E128" t="str">
            <v>m3</v>
          </cell>
          <cell r="G128">
            <v>0</v>
          </cell>
          <cell r="M128">
            <v>0</v>
          </cell>
          <cell r="O128">
            <v>0</v>
          </cell>
          <cell r="Q128">
            <v>0</v>
          </cell>
          <cell r="S128">
            <v>0</v>
          </cell>
          <cell r="U128">
            <v>0</v>
          </cell>
          <cell r="W128">
            <v>0</v>
          </cell>
        </row>
        <row r="129">
          <cell r="A129" t="str">
            <v>1 A 99 003 00</v>
          </cell>
          <cell r="B129" t="str">
            <v>Mistura betuminosa usinada a frio</v>
          </cell>
          <cell r="E129" t="str">
            <v>m3</v>
          </cell>
          <cell r="G129">
            <v>0</v>
          </cell>
          <cell r="M129">
            <v>0</v>
          </cell>
          <cell r="O129">
            <v>0</v>
          </cell>
          <cell r="Q129">
            <v>0</v>
          </cell>
          <cell r="S129">
            <v>0</v>
          </cell>
          <cell r="U129">
            <v>0</v>
          </cell>
          <cell r="W129">
            <v>0</v>
          </cell>
        </row>
        <row r="130">
          <cell r="A130" t="str">
            <v>1 A 99 004 00</v>
          </cell>
          <cell r="B130" t="str">
            <v>Mistura betuminosa usinada a quente</v>
          </cell>
          <cell r="E130" t="str">
            <v>m3</v>
          </cell>
          <cell r="G130">
            <v>0</v>
          </cell>
          <cell r="M130">
            <v>0</v>
          </cell>
          <cell r="O130">
            <v>0</v>
          </cell>
          <cell r="Q130">
            <v>0</v>
          </cell>
          <cell r="S130">
            <v>0</v>
          </cell>
          <cell r="U130">
            <v>0</v>
          </cell>
          <cell r="W130">
            <v>0</v>
          </cell>
        </row>
        <row r="131">
          <cell r="A131" t="str">
            <v>1 A 99 005 00</v>
          </cell>
          <cell r="B131" t="str">
            <v>Mistura betuminosa</v>
          </cell>
          <cell r="E131" t="str">
            <v>m3</v>
          </cell>
          <cell r="G131">
            <v>0</v>
          </cell>
          <cell r="M131">
            <v>0</v>
          </cell>
          <cell r="O131">
            <v>0</v>
          </cell>
          <cell r="Q131">
            <v>0</v>
          </cell>
          <cell r="S131">
            <v>0</v>
          </cell>
          <cell r="U131">
            <v>0</v>
          </cell>
          <cell r="W131">
            <v>0</v>
          </cell>
        </row>
        <row r="132">
          <cell r="A132" t="str">
            <v>1 B 00 301 00</v>
          </cell>
          <cell r="B132" t="str">
            <v>Alvenaria de pedra argamassada</v>
          </cell>
          <cell r="E132" t="str">
            <v>m3</v>
          </cell>
          <cell r="G132">
            <v>92.71</v>
          </cell>
          <cell r="M132">
            <v>102.93</v>
          </cell>
          <cell r="O132">
            <v>105.07</v>
          </cell>
          <cell r="Q132">
            <v>101.78</v>
          </cell>
          <cell r="S132">
            <v>106.24</v>
          </cell>
          <cell r="U132">
            <v>100.9</v>
          </cell>
          <cell r="W132">
            <v>103.82</v>
          </cell>
        </row>
        <row r="133">
          <cell r="A133" t="str">
            <v>1 B 00 902 01</v>
          </cell>
          <cell r="B133" t="str">
            <v>Alvenaria de tijolos</v>
          </cell>
          <cell r="E133" t="str">
            <v>m2</v>
          </cell>
          <cell r="G133">
            <v>20.100000000000001</v>
          </cell>
          <cell r="M133">
            <v>24.92</v>
          </cell>
          <cell r="O133">
            <v>25</v>
          </cell>
          <cell r="Q133">
            <v>24.88</v>
          </cell>
          <cell r="S133">
            <v>25.03</v>
          </cell>
          <cell r="U133">
            <v>24.82</v>
          </cell>
          <cell r="W133">
            <v>25.07</v>
          </cell>
        </row>
        <row r="134">
          <cell r="A134" t="str">
            <v>1 B 00 903 01</v>
          </cell>
          <cell r="B134" t="str">
            <v>Dentes para bueiros duplos D=1,00 m</v>
          </cell>
          <cell r="E134" t="str">
            <v>und</v>
          </cell>
          <cell r="G134">
            <v>70.02</v>
          </cell>
          <cell r="M134">
            <v>77.59</v>
          </cell>
          <cell r="O134">
            <v>79.489999999999995</v>
          </cell>
          <cell r="Q134">
            <v>77.239999999999995</v>
          </cell>
          <cell r="S134">
            <v>80.22</v>
          </cell>
          <cell r="U134">
            <v>77.09</v>
          </cell>
          <cell r="W134">
            <v>79.13</v>
          </cell>
        </row>
        <row r="135">
          <cell r="A135" t="str">
            <v>1 B 00 904 01</v>
          </cell>
          <cell r="B135" t="str">
            <v>Dentes para bueiros duplos D=1,20 m</v>
          </cell>
          <cell r="E135" t="str">
            <v>und</v>
          </cell>
          <cell r="G135">
            <v>79.25</v>
          </cell>
          <cell r="M135">
            <v>87.74</v>
          </cell>
          <cell r="O135">
            <v>89.9</v>
          </cell>
          <cell r="Q135">
            <v>87.31</v>
          </cell>
          <cell r="S135">
            <v>90.74</v>
          </cell>
          <cell r="U135">
            <v>87.09</v>
          </cell>
          <cell r="W135">
            <v>89.44</v>
          </cell>
        </row>
        <row r="136">
          <cell r="A136" t="str">
            <v>1 B 00 905 01</v>
          </cell>
          <cell r="B136" t="str">
            <v>Dentes para bueiros duplos D=1,50 m</v>
          </cell>
          <cell r="E136" t="str">
            <v>und</v>
          </cell>
          <cell r="G136">
            <v>97.77</v>
          </cell>
          <cell r="M136">
            <v>108.36</v>
          </cell>
          <cell r="O136">
            <v>111.04</v>
          </cell>
          <cell r="Q136">
            <v>107.95</v>
          </cell>
          <cell r="S136">
            <v>112.05</v>
          </cell>
          <cell r="U136">
            <v>107.84</v>
          </cell>
          <cell r="W136">
            <v>110.65</v>
          </cell>
        </row>
        <row r="137">
          <cell r="A137" t="str">
            <v>1 B 00 906 01</v>
          </cell>
          <cell r="B137" t="str">
            <v>Dentes para bueiros simples D=0,60 m</v>
          </cell>
          <cell r="E137" t="str">
            <v>und</v>
          </cell>
          <cell r="G137">
            <v>23.61</v>
          </cell>
          <cell r="M137">
            <v>26.19</v>
          </cell>
          <cell r="O137">
            <v>26.82</v>
          </cell>
          <cell r="Q137">
            <v>26.07</v>
          </cell>
          <cell r="S137">
            <v>27.07</v>
          </cell>
          <cell r="U137">
            <v>26.02</v>
          </cell>
          <cell r="W137">
            <v>26.7</v>
          </cell>
        </row>
        <row r="138">
          <cell r="A138" t="str">
            <v>1 B 00 907 01</v>
          </cell>
          <cell r="B138" t="str">
            <v>Dentes para bueiros simples D=0,80 m</v>
          </cell>
          <cell r="E138" t="str">
            <v>und</v>
          </cell>
          <cell r="G138">
            <v>29.4</v>
          </cell>
          <cell r="M138">
            <v>32.56</v>
          </cell>
          <cell r="O138">
            <v>33.369999999999997</v>
          </cell>
          <cell r="Q138">
            <v>32.44</v>
          </cell>
          <cell r="S138">
            <v>33.68</v>
          </cell>
          <cell r="U138">
            <v>32.4</v>
          </cell>
          <cell r="W138">
            <v>33.25</v>
          </cell>
        </row>
        <row r="139">
          <cell r="A139" t="str">
            <v>1 B 00 908 01</v>
          </cell>
          <cell r="B139" t="str">
            <v>Dentes para bueiros simples D=1,00 m</v>
          </cell>
          <cell r="E139" t="str">
            <v>und</v>
          </cell>
          <cell r="G139">
            <v>34.950000000000003</v>
          </cell>
          <cell r="M139">
            <v>38.72</v>
          </cell>
          <cell r="O139">
            <v>39.67</v>
          </cell>
          <cell r="Q139">
            <v>38.549999999999997</v>
          </cell>
          <cell r="S139">
            <v>40.04</v>
          </cell>
          <cell r="U139">
            <v>38.479999999999997</v>
          </cell>
          <cell r="W139">
            <v>39.5</v>
          </cell>
        </row>
        <row r="140">
          <cell r="A140" t="str">
            <v>1 B 00 909 01</v>
          </cell>
          <cell r="B140" t="str">
            <v>Dentes para bueiros simples D=1,20 m</v>
          </cell>
          <cell r="E140" t="str">
            <v>und</v>
          </cell>
          <cell r="G140">
            <v>39.68</v>
          </cell>
          <cell r="M140">
            <v>43.93</v>
          </cell>
          <cell r="O140">
            <v>45.01</v>
          </cell>
          <cell r="Q140">
            <v>43.72</v>
          </cell>
          <cell r="S140">
            <v>45.43</v>
          </cell>
          <cell r="U140">
            <v>43.61</v>
          </cell>
          <cell r="W140">
            <v>44.78</v>
          </cell>
        </row>
        <row r="141">
          <cell r="A141" t="str">
            <v>1 B 00 910 01</v>
          </cell>
          <cell r="B141" t="str">
            <v>Dentes para bueiros simples D=1,50 m</v>
          </cell>
          <cell r="E141" t="str">
            <v>und</v>
          </cell>
          <cell r="G141">
            <v>50.3</v>
          </cell>
          <cell r="M141">
            <v>55.77</v>
          </cell>
          <cell r="O141">
            <v>57.18</v>
          </cell>
          <cell r="Q141">
            <v>55.64</v>
          </cell>
          <cell r="S141">
            <v>57.69</v>
          </cell>
          <cell r="U141">
            <v>55.68</v>
          </cell>
          <cell r="W141">
            <v>57.08</v>
          </cell>
        </row>
        <row r="142">
          <cell r="A142" t="str">
            <v>1 B 00 911 01</v>
          </cell>
          <cell r="B142" t="str">
            <v>Dentes para bueiros triplos D=1,00 m</v>
          </cell>
          <cell r="E142" t="str">
            <v>und</v>
          </cell>
          <cell r="G142">
            <v>102.63</v>
          </cell>
          <cell r="M142">
            <v>113.7</v>
          </cell>
          <cell r="O142">
            <v>116.43</v>
          </cell>
          <cell r="Q142">
            <v>113.06</v>
          </cell>
          <cell r="S142">
            <v>117.52</v>
          </cell>
          <cell r="U142">
            <v>112.67</v>
          </cell>
          <cell r="W142">
            <v>115.73</v>
          </cell>
        </row>
        <row r="143">
          <cell r="A143" t="str">
            <v>1 B 00 912 01</v>
          </cell>
          <cell r="B143" t="str">
            <v>Dentes para bueiros triplos D=1,20 m</v>
          </cell>
          <cell r="E143" t="str">
            <v>und</v>
          </cell>
          <cell r="G143">
            <v>118.94</v>
          </cell>
          <cell r="M143">
            <v>131.68</v>
          </cell>
          <cell r="O143">
            <v>134.91999999999999</v>
          </cell>
          <cell r="Q143">
            <v>131.03</v>
          </cell>
          <cell r="S143">
            <v>136.18</v>
          </cell>
          <cell r="U143">
            <v>130.69999999999999</v>
          </cell>
          <cell r="W143">
            <v>134.22999999999999</v>
          </cell>
        </row>
        <row r="144">
          <cell r="A144" t="str">
            <v>1 B 00 913 01</v>
          </cell>
          <cell r="B144" t="str">
            <v>Dentes para bueiros triplos D=1,50 m</v>
          </cell>
          <cell r="E144" t="str">
            <v>und</v>
          </cell>
          <cell r="G144">
            <v>144.85</v>
          </cell>
          <cell r="M144">
            <v>160.5</v>
          </cell>
          <cell r="O144">
            <v>164.46</v>
          </cell>
          <cell r="Q144">
            <v>159.82</v>
          </cell>
          <cell r="S144">
            <v>165.96</v>
          </cell>
          <cell r="U144">
            <v>159.56</v>
          </cell>
          <cell r="W144">
            <v>163.76</v>
          </cell>
        </row>
        <row r="145">
          <cell r="A145" t="str">
            <v>1 B 00 999 06</v>
          </cell>
          <cell r="B145" t="str">
            <v>Solo local / selo de argila apiloado</v>
          </cell>
          <cell r="E145" t="str">
            <v>m3</v>
          </cell>
          <cell r="G145">
            <v>6.35</v>
          </cell>
          <cell r="M145">
            <v>7.62</v>
          </cell>
          <cell r="O145">
            <v>7.62</v>
          </cell>
          <cell r="Q145">
            <v>7.62</v>
          </cell>
          <cell r="S145">
            <v>7.62</v>
          </cell>
          <cell r="U145">
            <v>7.62</v>
          </cell>
          <cell r="W145">
            <v>7.62</v>
          </cell>
        </row>
        <row r="146">
          <cell r="A146" t="str">
            <v>1 B 02 702 00</v>
          </cell>
          <cell r="B146" t="str">
            <v>Limp. e enchim. junta pav. concr. (const e rest)</v>
          </cell>
          <cell r="E146" t="str">
            <v>m</v>
          </cell>
          <cell r="G146">
            <v>2.17</v>
          </cell>
          <cell r="M146">
            <v>2.11</v>
          </cell>
          <cell r="O146">
            <v>1.99</v>
          </cell>
          <cell r="Q146">
            <v>1.89</v>
          </cell>
          <cell r="S146">
            <v>1.9</v>
          </cell>
          <cell r="U146">
            <v>1.94</v>
          </cell>
          <cell r="W146">
            <v>1.93</v>
          </cell>
        </row>
        <row r="147">
          <cell r="B147" t="str">
            <v>Construção</v>
          </cell>
        </row>
        <row r="148">
          <cell r="A148" t="str">
            <v>2 S 01 000 00</v>
          </cell>
          <cell r="B148" t="str">
            <v>Desm. dest. limpeza áreas c/arv. diam. até 0,15 m</v>
          </cell>
          <cell r="E148" t="str">
            <v>m2</v>
          </cell>
          <cell r="G148">
            <v>0.19</v>
          </cell>
          <cell r="M148">
            <v>0.2</v>
          </cell>
          <cell r="O148">
            <v>0.21</v>
          </cell>
          <cell r="Q148">
            <v>0.21</v>
          </cell>
          <cell r="S148">
            <v>0.21</v>
          </cell>
          <cell r="U148">
            <v>0.21</v>
          </cell>
          <cell r="W148">
            <v>0.21</v>
          </cell>
        </row>
        <row r="149">
          <cell r="A149" t="str">
            <v>2 S 01 010 00</v>
          </cell>
          <cell r="B149" t="str">
            <v>Destocamento de árvores D=0,15 a 0,30 m</v>
          </cell>
          <cell r="E149" t="str">
            <v>und</v>
          </cell>
          <cell r="G149">
            <v>18.46</v>
          </cell>
          <cell r="M149">
            <v>19.72</v>
          </cell>
          <cell r="O149">
            <v>21.1</v>
          </cell>
          <cell r="Q149">
            <v>20.57</v>
          </cell>
          <cell r="S149">
            <v>20.57</v>
          </cell>
          <cell r="U149">
            <v>20.57</v>
          </cell>
          <cell r="W149">
            <v>20.56</v>
          </cell>
        </row>
        <row r="150">
          <cell r="A150" t="str">
            <v>2 S 01 012 00</v>
          </cell>
          <cell r="B150" t="str">
            <v>Destocamento de árvores c/diâm. &gt; 0,30 m</v>
          </cell>
          <cell r="E150" t="str">
            <v>und</v>
          </cell>
          <cell r="G150">
            <v>46.15</v>
          </cell>
          <cell r="M150">
            <v>49.3</v>
          </cell>
          <cell r="O150">
            <v>52.76</v>
          </cell>
          <cell r="Q150">
            <v>51.43</v>
          </cell>
          <cell r="S150">
            <v>51.43</v>
          </cell>
          <cell r="U150">
            <v>51.43</v>
          </cell>
          <cell r="W150">
            <v>51.42</v>
          </cell>
        </row>
        <row r="151">
          <cell r="A151" t="str">
            <v>2 S 01 100 01</v>
          </cell>
          <cell r="B151" t="str">
            <v>Esc. carga transp. mat 1ª cat DMT 50 m</v>
          </cell>
          <cell r="E151" t="str">
            <v>m3</v>
          </cell>
          <cell r="G151">
            <v>0.98</v>
          </cell>
          <cell r="M151">
            <v>1.04</v>
          </cell>
          <cell r="O151">
            <v>1.1200000000000001</v>
          </cell>
          <cell r="Q151">
            <v>1.0900000000000001</v>
          </cell>
          <cell r="S151">
            <v>1.0900000000000001</v>
          </cell>
          <cell r="U151">
            <v>1.0900000000000001</v>
          </cell>
          <cell r="W151">
            <v>1.0900000000000001</v>
          </cell>
        </row>
        <row r="152">
          <cell r="A152" t="str">
            <v>2 S 01 100 02</v>
          </cell>
          <cell r="B152" t="str">
            <v>Esc. carga transp. mat 1ª cat DMT 50 a 200m c/m</v>
          </cell>
          <cell r="E152" t="str">
            <v>m3</v>
          </cell>
          <cell r="G152">
            <v>2.8</v>
          </cell>
          <cell r="M152">
            <v>3.42</v>
          </cell>
          <cell r="O152">
            <v>3.48</v>
          </cell>
          <cell r="Q152">
            <v>3.4</v>
          </cell>
          <cell r="S152">
            <v>3.4</v>
          </cell>
          <cell r="U152">
            <v>3.4</v>
          </cell>
          <cell r="W152">
            <v>3.37</v>
          </cell>
        </row>
        <row r="153">
          <cell r="A153" t="str">
            <v>2 S 01 100 03</v>
          </cell>
          <cell r="B153" t="str">
            <v>Esc. carga transp. mat 1ª cat DMT 200 a 400m c/m</v>
          </cell>
          <cell r="E153" t="str">
            <v>m3</v>
          </cell>
          <cell r="G153">
            <v>3.38</v>
          </cell>
          <cell r="M153">
            <v>4.16</v>
          </cell>
          <cell r="O153">
            <v>4.2300000000000004</v>
          </cell>
          <cell r="Q153">
            <v>4.12</v>
          </cell>
          <cell r="S153">
            <v>4.12</v>
          </cell>
          <cell r="U153">
            <v>4.12</v>
          </cell>
          <cell r="W153">
            <v>4.09</v>
          </cell>
        </row>
        <row r="154">
          <cell r="A154" t="str">
            <v>2 S 01 100 04</v>
          </cell>
          <cell r="B154" t="str">
            <v>Esc. carga transp. mat 1ª cat DMT 400 a 600m c/m</v>
          </cell>
          <cell r="E154" t="str">
            <v>m3</v>
          </cell>
          <cell r="G154">
            <v>3.99</v>
          </cell>
          <cell r="M154">
            <v>4.95</v>
          </cell>
          <cell r="O154">
            <v>5.0199999999999996</v>
          </cell>
          <cell r="Q154">
            <v>4.8899999999999997</v>
          </cell>
          <cell r="S154">
            <v>4.8899999999999997</v>
          </cell>
          <cell r="U154">
            <v>4.8899999999999997</v>
          </cell>
          <cell r="W154">
            <v>4.8499999999999996</v>
          </cell>
        </row>
        <row r="155">
          <cell r="A155" t="str">
            <v>2 S 01 100 05</v>
          </cell>
          <cell r="B155" t="str">
            <v>Esc. carga transp. mat 1ª cat DMT 600 a 800m c/m</v>
          </cell>
          <cell r="E155" t="str">
            <v>m3</v>
          </cell>
          <cell r="G155">
            <v>4.53</v>
          </cell>
          <cell r="M155">
            <v>5.65</v>
          </cell>
          <cell r="O155">
            <v>5.72</v>
          </cell>
          <cell r="Q155">
            <v>5.57</v>
          </cell>
          <cell r="S155">
            <v>5.57</v>
          </cell>
          <cell r="U155">
            <v>5.57</v>
          </cell>
          <cell r="W155">
            <v>5.53</v>
          </cell>
        </row>
        <row r="156">
          <cell r="A156" t="str">
            <v>2 S 01 100 06</v>
          </cell>
          <cell r="B156" t="str">
            <v>Esc. carga transp. mat 1ª cat DMT 800 a 1000m c/m</v>
          </cell>
          <cell r="E156" t="str">
            <v>m3</v>
          </cell>
          <cell r="G156">
            <v>5.21</v>
          </cell>
          <cell r="M156">
            <v>6.52</v>
          </cell>
          <cell r="O156">
            <v>6.59</v>
          </cell>
          <cell r="Q156">
            <v>6.42</v>
          </cell>
          <cell r="S156">
            <v>6.42</v>
          </cell>
          <cell r="U156">
            <v>6.42</v>
          </cell>
          <cell r="W156">
            <v>6.37</v>
          </cell>
        </row>
        <row r="157">
          <cell r="A157" t="str">
            <v>2 S 01 100 07</v>
          </cell>
          <cell r="B157" t="str">
            <v>Esc. carga transp. mat 1ª cat DMT 1000 a 1200m c/m</v>
          </cell>
          <cell r="E157" t="str">
            <v>m3</v>
          </cell>
          <cell r="G157">
            <v>5.92</v>
          </cell>
          <cell r="M157">
            <v>7.44</v>
          </cell>
          <cell r="O157">
            <v>7.51</v>
          </cell>
          <cell r="Q157">
            <v>7.32</v>
          </cell>
          <cell r="S157">
            <v>7.32</v>
          </cell>
          <cell r="U157">
            <v>7.32</v>
          </cell>
          <cell r="W157">
            <v>7.26</v>
          </cell>
        </row>
        <row r="158">
          <cell r="A158" t="str">
            <v>2 S 01 100 08</v>
          </cell>
          <cell r="B158" t="str">
            <v>Esc. carga transp. mat 1ª cat DMT 1200 a 1400m c/m</v>
          </cell>
          <cell r="E158" t="str">
            <v>m3</v>
          </cell>
          <cell r="G158">
            <v>6.58</v>
          </cell>
          <cell r="M158">
            <v>8.2899999999999991</v>
          </cell>
          <cell r="O158">
            <v>8.36</v>
          </cell>
          <cell r="Q158">
            <v>8.14</v>
          </cell>
          <cell r="S158">
            <v>8.14</v>
          </cell>
          <cell r="U158">
            <v>8.14</v>
          </cell>
          <cell r="W158">
            <v>8.08</v>
          </cell>
        </row>
        <row r="159">
          <cell r="A159" t="str">
            <v>2 S 01 100 09</v>
          </cell>
          <cell r="B159" t="str">
            <v>Esc. carga tr. mat 1ª c. DMT 50 a 200m c/carreg</v>
          </cell>
          <cell r="E159" t="str">
            <v>m3</v>
          </cell>
          <cell r="G159">
            <v>3.17</v>
          </cell>
          <cell r="M159">
            <v>3.46</v>
          </cell>
          <cell r="O159">
            <v>3.63</v>
          </cell>
          <cell r="Q159">
            <v>3.53</v>
          </cell>
          <cell r="S159">
            <v>3.53</v>
          </cell>
          <cell r="U159">
            <v>3.66</v>
          </cell>
          <cell r="W159">
            <v>3.66</v>
          </cell>
        </row>
        <row r="160">
          <cell r="A160" t="str">
            <v>2 S 01 100 10</v>
          </cell>
          <cell r="B160" t="str">
            <v>Esc. carga tr. mat 1ª c. DMT 200 a 400m c/carreg</v>
          </cell>
          <cell r="E160" t="str">
            <v>m3</v>
          </cell>
          <cell r="G160">
            <v>3.43</v>
          </cell>
          <cell r="M160">
            <v>3.74</v>
          </cell>
          <cell r="O160">
            <v>3.91</v>
          </cell>
          <cell r="Q160">
            <v>3.8</v>
          </cell>
          <cell r="S160">
            <v>3.8</v>
          </cell>
          <cell r="U160">
            <v>3.95</v>
          </cell>
          <cell r="W160">
            <v>3.96</v>
          </cell>
        </row>
        <row r="161">
          <cell r="A161" t="str">
            <v>2 S 01 100 11</v>
          </cell>
          <cell r="B161" t="str">
            <v>Esc. carga tr. mat 1ª c. DMT 400 a 600m c/carreg</v>
          </cell>
          <cell r="E161" t="str">
            <v>m3</v>
          </cell>
          <cell r="G161">
            <v>3.61</v>
          </cell>
          <cell r="M161">
            <v>3.94</v>
          </cell>
          <cell r="O161">
            <v>4.1100000000000003</v>
          </cell>
          <cell r="Q161">
            <v>3.99</v>
          </cell>
          <cell r="S161">
            <v>3.99</v>
          </cell>
          <cell r="U161">
            <v>4.16</v>
          </cell>
          <cell r="W161">
            <v>4.17</v>
          </cell>
        </row>
        <row r="162">
          <cell r="A162" t="str">
            <v>2 S 01 100 12</v>
          </cell>
          <cell r="B162" t="str">
            <v>Esc. carga tr. mat 1ª c. DMT 600 a 800m c/carreg</v>
          </cell>
          <cell r="E162" t="str">
            <v>m3</v>
          </cell>
          <cell r="G162">
            <v>3.94</v>
          </cell>
          <cell r="M162">
            <v>4.29</v>
          </cell>
          <cell r="O162">
            <v>4.47</v>
          </cell>
          <cell r="Q162">
            <v>4.33</v>
          </cell>
          <cell r="S162">
            <v>4.33</v>
          </cell>
          <cell r="U162">
            <v>4.53</v>
          </cell>
          <cell r="W162">
            <v>4.54</v>
          </cell>
        </row>
        <row r="163">
          <cell r="A163" t="str">
            <v>2 S 01 100 13</v>
          </cell>
          <cell r="B163" t="str">
            <v>Esc. carga tr. mat 1ª c. DMT 800 a 1000m c/carreg</v>
          </cell>
          <cell r="E163" t="str">
            <v>m3</v>
          </cell>
          <cell r="G163">
            <v>4.13</v>
          </cell>
          <cell r="M163">
            <v>4.5</v>
          </cell>
          <cell r="O163">
            <v>4.68</v>
          </cell>
          <cell r="Q163">
            <v>4.54</v>
          </cell>
          <cell r="S163">
            <v>4.54</v>
          </cell>
          <cell r="U163">
            <v>4.75</v>
          </cell>
          <cell r="W163">
            <v>4.76</v>
          </cell>
        </row>
        <row r="164">
          <cell r="A164" t="str">
            <v>2 S 01 100 14</v>
          </cell>
          <cell r="B164" t="str">
            <v>Esc. carga tr. mat 1ª c. DMT 1000 a 1200m c/carreg</v>
          </cell>
          <cell r="E164" t="str">
            <v>m3</v>
          </cell>
          <cell r="G164">
            <v>4.3899999999999997</v>
          </cell>
          <cell r="M164">
            <v>4.79</v>
          </cell>
          <cell r="O164">
            <v>4.97</v>
          </cell>
          <cell r="Q164">
            <v>4.8099999999999996</v>
          </cell>
          <cell r="S164">
            <v>4.8099999999999996</v>
          </cell>
          <cell r="U164">
            <v>5.05</v>
          </cell>
          <cell r="W164">
            <v>5.0599999999999996</v>
          </cell>
        </row>
        <row r="165">
          <cell r="A165" t="str">
            <v>2 S 01 100 15</v>
          </cell>
          <cell r="B165" t="str">
            <v>Esc. carga tr. mat 1ª c. DMT 1200 a 1400m c/carreg</v>
          </cell>
          <cell r="E165" t="str">
            <v>m3</v>
          </cell>
          <cell r="G165">
            <v>4.5599999999999996</v>
          </cell>
          <cell r="M165">
            <v>4.96</v>
          </cell>
          <cell r="O165">
            <v>5.14</v>
          </cell>
          <cell r="Q165">
            <v>4.9800000000000004</v>
          </cell>
          <cell r="S165">
            <v>4.9800000000000004</v>
          </cell>
          <cell r="U165">
            <v>5.23</v>
          </cell>
          <cell r="W165">
            <v>5.24</v>
          </cell>
        </row>
        <row r="166">
          <cell r="A166" t="str">
            <v>2 S 01 100 16</v>
          </cell>
          <cell r="B166" t="str">
            <v>Esc. carga tr. mat 1ª c. DMT 1400 a 1600m c/carreg</v>
          </cell>
          <cell r="E166" t="str">
            <v>m3</v>
          </cell>
          <cell r="G166">
            <v>4.71</v>
          </cell>
          <cell r="M166">
            <v>5.13</v>
          </cell>
          <cell r="O166">
            <v>5.31</v>
          </cell>
          <cell r="Q166">
            <v>5.14</v>
          </cell>
          <cell r="S166">
            <v>5.14</v>
          </cell>
          <cell r="U166">
            <v>5.41</v>
          </cell>
          <cell r="W166">
            <v>5.42</v>
          </cell>
        </row>
        <row r="167">
          <cell r="A167" t="str">
            <v>2 S 01 100 17</v>
          </cell>
          <cell r="B167" t="str">
            <v>Esc. carga tr. mat 1ª c. DMT 1600 a 1800m c/carreg</v>
          </cell>
          <cell r="E167" t="str">
            <v>m3</v>
          </cell>
          <cell r="G167">
            <v>4.83</v>
          </cell>
          <cell r="M167">
            <v>5.26</v>
          </cell>
          <cell r="O167">
            <v>5.44</v>
          </cell>
          <cell r="Q167">
            <v>5.27</v>
          </cell>
          <cell r="S167">
            <v>5.27</v>
          </cell>
          <cell r="U167">
            <v>5.55</v>
          </cell>
          <cell r="W167">
            <v>5.56</v>
          </cell>
        </row>
        <row r="168">
          <cell r="A168" t="str">
            <v>2 S 01 100 18</v>
          </cell>
          <cell r="B168" t="str">
            <v>Esc. carga tr. mat 1ª c. DMT 1800 a 2000m c/carreg</v>
          </cell>
          <cell r="E168" t="str">
            <v>m3</v>
          </cell>
          <cell r="G168">
            <v>5.09</v>
          </cell>
          <cell r="M168">
            <v>5.54</v>
          </cell>
          <cell r="O168">
            <v>5.72</v>
          </cell>
          <cell r="Q168">
            <v>5.54</v>
          </cell>
          <cell r="S168">
            <v>5.54</v>
          </cell>
          <cell r="U168">
            <v>5.84</v>
          </cell>
          <cell r="W168">
            <v>5.85</v>
          </cell>
        </row>
        <row r="169">
          <cell r="A169" t="str">
            <v>2 S 01 100 19</v>
          </cell>
          <cell r="B169" t="str">
            <v>Esc. carga tr. mat 1ª c. DMT 2000 a 3000m c/carreg</v>
          </cell>
          <cell r="E169" t="str">
            <v>m3</v>
          </cell>
          <cell r="G169">
            <v>5.72</v>
          </cell>
          <cell r="M169">
            <v>6.23</v>
          </cell>
          <cell r="O169">
            <v>6.42</v>
          </cell>
          <cell r="Q169">
            <v>6.21</v>
          </cell>
          <cell r="S169">
            <v>6.21</v>
          </cell>
          <cell r="U169">
            <v>6.57</v>
          </cell>
          <cell r="W169">
            <v>6.58</v>
          </cell>
        </row>
        <row r="170">
          <cell r="A170" t="str">
            <v>2 S 01 100 20</v>
          </cell>
          <cell r="B170" t="str">
            <v>Esc. carga tr. mat 1ª c. DMT 3000 a 5000m c/carreg</v>
          </cell>
          <cell r="E170" t="str">
            <v>m3</v>
          </cell>
          <cell r="G170">
            <v>7.5</v>
          </cell>
          <cell r="M170">
            <v>8.15</v>
          </cell>
          <cell r="O170">
            <v>8.36</v>
          </cell>
          <cell r="Q170">
            <v>8.08</v>
          </cell>
          <cell r="S170">
            <v>8.08</v>
          </cell>
          <cell r="U170">
            <v>8.59</v>
          </cell>
          <cell r="W170">
            <v>8.61</v>
          </cell>
        </row>
        <row r="171">
          <cell r="A171" t="str">
            <v>2 S 01 100 21</v>
          </cell>
          <cell r="B171" t="str">
            <v>Escavação carga transp. manual mat.1a cat. DT=20m</v>
          </cell>
          <cell r="E171" t="str">
            <v>m3</v>
          </cell>
          <cell r="G171">
            <v>13.02</v>
          </cell>
          <cell r="M171">
            <v>15.59</v>
          </cell>
          <cell r="O171">
            <v>15.59</v>
          </cell>
          <cell r="Q171">
            <v>15.59</v>
          </cell>
          <cell r="S171">
            <v>15.59</v>
          </cell>
          <cell r="U171">
            <v>15.59</v>
          </cell>
          <cell r="W171">
            <v>15.59</v>
          </cell>
        </row>
        <row r="172">
          <cell r="A172" t="str">
            <v>2 S 01 100 22</v>
          </cell>
          <cell r="B172" t="str">
            <v>Esc. carga transp. mat 1ª cat DMT 50 a 200m c/e</v>
          </cell>
          <cell r="E172" t="str">
            <v>m3</v>
          </cell>
          <cell r="G172">
            <v>3.36</v>
          </cell>
          <cell r="M172">
            <v>3.51</v>
          </cell>
          <cell r="O172">
            <v>3.51</v>
          </cell>
          <cell r="Q172">
            <v>3.02</v>
          </cell>
          <cell r="S172">
            <v>3.02</v>
          </cell>
          <cell r="U172">
            <v>3.31</v>
          </cell>
          <cell r="W172">
            <v>3.31</v>
          </cell>
        </row>
        <row r="173">
          <cell r="A173" t="str">
            <v>2 S 01 100 23</v>
          </cell>
          <cell r="B173" t="str">
            <v>Esc. carga transp. mat 1ª cat DMT 200 a 400m c/e</v>
          </cell>
          <cell r="E173" t="str">
            <v>m3</v>
          </cell>
          <cell r="G173">
            <v>3.67</v>
          </cell>
          <cell r="M173">
            <v>3.85</v>
          </cell>
          <cell r="O173">
            <v>3.86</v>
          </cell>
          <cell r="Q173">
            <v>3.36</v>
          </cell>
          <cell r="S173">
            <v>3.36</v>
          </cell>
          <cell r="U173">
            <v>3.67</v>
          </cell>
          <cell r="W173">
            <v>3.67</v>
          </cell>
        </row>
        <row r="174">
          <cell r="A174" t="str">
            <v>2 S 01 100 24</v>
          </cell>
          <cell r="B174" t="str">
            <v>Esc. carga transp. mat 1ª cat DMT 400 a 600m c/e</v>
          </cell>
          <cell r="E174" t="str">
            <v>m3</v>
          </cell>
          <cell r="G174">
            <v>3.86</v>
          </cell>
          <cell r="M174">
            <v>4.05</v>
          </cell>
          <cell r="O174">
            <v>4.0599999999999996</v>
          </cell>
          <cell r="Q174">
            <v>3.55</v>
          </cell>
          <cell r="S174">
            <v>3.55</v>
          </cell>
          <cell r="U174">
            <v>3.88</v>
          </cell>
          <cell r="W174">
            <v>3.88</v>
          </cell>
        </row>
        <row r="175">
          <cell r="A175" t="str">
            <v>2 S 01 100 25</v>
          </cell>
          <cell r="B175" t="str">
            <v>Esc. carga transp. mat 1ª cat DMT 600 a 800m c/e</v>
          </cell>
          <cell r="E175" t="str">
            <v>m3</v>
          </cell>
          <cell r="G175">
            <v>4.1399999999999997</v>
          </cell>
          <cell r="M175">
            <v>4.3499999999999996</v>
          </cell>
          <cell r="O175">
            <v>4.3600000000000003</v>
          </cell>
          <cell r="Q175">
            <v>3.84</v>
          </cell>
          <cell r="S175">
            <v>3.84</v>
          </cell>
          <cell r="U175">
            <v>4.2</v>
          </cell>
          <cell r="W175">
            <v>4.2</v>
          </cell>
        </row>
        <row r="176">
          <cell r="A176" t="str">
            <v>2 S 01 100 26</v>
          </cell>
          <cell r="B176" t="str">
            <v>Esc. carga transp. mat 1ª cat DMT 800 a 1000m c/e</v>
          </cell>
          <cell r="E176" t="str">
            <v>m3</v>
          </cell>
          <cell r="G176">
            <v>4.4000000000000004</v>
          </cell>
          <cell r="M176">
            <v>4.6399999999999997</v>
          </cell>
          <cell r="O176">
            <v>4.6500000000000004</v>
          </cell>
          <cell r="Q176">
            <v>4.12</v>
          </cell>
          <cell r="S176">
            <v>4.12</v>
          </cell>
          <cell r="U176">
            <v>4.5</v>
          </cell>
          <cell r="W176">
            <v>4.5</v>
          </cell>
        </row>
        <row r="177">
          <cell r="A177" t="str">
            <v>2 S 01 100 27</v>
          </cell>
          <cell r="B177" t="str">
            <v>Esc. carga transp. mat 1ª cat DMT 1000 a 1200m c/e</v>
          </cell>
          <cell r="E177" t="str">
            <v>m3</v>
          </cell>
          <cell r="G177">
            <v>4.62</v>
          </cell>
          <cell r="M177">
            <v>4.87</v>
          </cell>
          <cell r="O177">
            <v>4.88</v>
          </cell>
          <cell r="Q177">
            <v>4.3499999999999996</v>
          </cell>
          <cell r="S177">
            <v>4.3499999999999996</v>
          </cell>
          <cell r="U177">
            <v>4.74</v>
          </cell>
          <cell r="W177">
            <v>4.74</v>
          </cell>
        </row>
        <row r="178">
          <cell r="A178" t="str">
            <v>2 S 01 100 28</v>
          </cell>
          <cell r="B178" t="str">
            <v>Esc. carga transp. mat 1ª cat DMT 1200 a 1400m c/e</v>
          </cell>
          <cell r="E178" t="str">
            <v>m3</v>
          </cell>
          <cell r="G178">
            <v>4.76</v>
          </cell>
          <cell r="M178">
            <v>5.03</v>
          </cell>
          <cell r="O178">
            <v>5.05</v>
          </cell>
          <cell r="Q178">
            <v>4.5</v>
          </cell>
          <cell r="S178">
            <v>4.5</v>
          </cell>
          <cell r="U178">
            <v>4.91</v>
          </cell>
          <cell r="W178">
            <v>4.91</v>
          </cell>
        </row>
        <row r="179">
          <cell r="A179" t="str">
            <v>2 S 01 100 29</v>
          </cell>
          <cell r="B179" t="str">
            <v>Esc. carga transp. mat 1ª cat DMT 1400 a 1600m c/e</v>
          </cell>
          <cell r="E179" t="str">
            <v>m3</v>
          </cell>
          <cell r="G179">
            <v>5.0199999999999996</v>
          </cell>
          <cell r="M179">
            <v>5.31</v>
          </cell>
          <cell r="O179">
            <v>5.33</v>
          </cell>
          <cell r="Q179">
            <v>4.7699999999999996</v>
          </cell>
          <cell r="S179">
            <v>4.7699999999999996</v>
          </cell>
          <cell r="U179">
            <v>5.2</v>
          </cell>
          <cell r="W179">
            <v>5.2</v>
          </cell>
        </row>
        <row r="180">
          <cell r="A180" t="str">
            <v>2 S 01 100 30</v>
          </cell>
          <cell r="B180" t="str">
            <v>Esc. carga transp. mat 1ª cat DMT 1600 a 1800m c/e</v>
          </cell>
          <cell r="E180" t="str">
            <v>m3</v>
          </cell>
          <cell r="G180">
            <v>5.09</v>
          </cell>
          <cell r="M180">
            <v>5.39</v>
          </cell>
          <cell r="O180">
            <v>5.41</v>
          </cell>
          <cell r="Q180">
            <v>4.8499999999999996</v>
          </cell>
          <cell r="S180">
            <v>4.8499999999999996</v>
          </cell>
          <cell r="U180">
            <v>5.29</v>
          </cell>
          <cell r="W180">
            <v>5.29</v>
          </cell>
        </row>
        <row r="181">
          <cell r="A181" t="str">
            <v>2 S 01 100 31</v>
          </cell>
          <cell r="B181" t="str">
            <v>Esc. carga transp. mat 1ª cat DMT 1800 a 2000m c/e</v>
          </cell>
          <cell r="E181" t="str">
            <v>m3</v>
          </cell>
          <cell r="G181">
            <v>5.3</v>
          </cell>
          <cell r="M181">
            <v>5.61</v>
          </cell>
          <cell r="O181">
            <v>5.63</v>
          </cell>
          <cell r="Q181">
            <v>5.07</v>
          </cell>
          <cell r="S181">
            <v>5.07</v>
          </cell>
          <cell r="U181">
            <v>5.52</v>
          </cell>
          <cell r="W181">
            <v>5.52</v>
          </cell>
        </row>
        <row r="182">
          <cell r="A182" t="str">
            <v>2 S 01 100 32</v>
          </cell>
          <cell r="B182" t="str">
            <v>Esc. carga transp. mat 1ª cat DMT 2000 a 3000m c/e</v>
          </cell>
          <cell r="E182" t="str">
            <v>m3</v>
          </cell>
          <cell r="G182">
            <v>5.96</v>
          </cell>
          <cell r="M182">
            <v>6.33</v>
          </cell>
          <cell r="O182">
            <v>6.35</v>
          </cell>
          <cell r="Q182">
            <v>5.76</v>
          </cell>
          <cell r="S182">
            <v>5.76</v>
          </cell>
          <cell r="U182">
            <v>6.27</v>
          </cell>
          <cell r="W182">
            <v>6.28</v>
          </cell>
        </row>
        <row r="183">
          <cell r="A183" t="str">
            <v>2 S 01 100 33</v>
          </cell>
          <cell r="B183" t="str">
            <v>Esc. carga transp. mat 1ª cat DMT 3000 a 5000m c/e</v>
          </cell>
          <cell r="E183" t="str">
            <v>m3</v>
          </cell>
          <cell r="G183">
            <v>7.77</v>
          </cell>
          <cell r="M183">
            <v>8.2799999999999994</v>
          </cell>
          <cell r="O183">
            <v>8.32</v>
          </cell>
          <cell r="Q183">
            <v>7.66</v>
          </cell>
          <cell r="S183">
            <v>7.66</v>
          </cell>
          <cell r="U183">
            <v>8.33</v>
          </cell>
          <cell r="W183">
            <v>8.34</v>
          </cell>
        </row>
        <row r="184">
          <cell r="A184" t="str">
            <v>2 S 01 101 01</v>
          </cell>
          <cell r="B184" t="str">
            <v>Esc. carga transp. mat 2ª cat DMT 50m</v>
          </cell>
          <cell r="E184" t="str">
            <v>m3</v>
          </cell>
          <cell r="G184">
            <v>2.08</v>
          </cell>
          <cell r="M184">
            <v>2.2200000000000002</v>
          </cell>
          <cell r="O184">
            <v>2.38</v>
          </cell>
          <cell r="Q184">
            <v>2.3199999999999998</v>
          </cell>
          <cell r="S184">
            <v>2.3199999999999998</v>
          </cell>
          <cell r="U184">
            <v>2.3199999999999998</v>
          </cell>
          <cell r="W184">
            <v>2.3199999999999998</v>
          </cell>
        </row>
        <row r="185">
          <cell r="A185" t="str">
            <v>2 S 01 101 02</v>
          </cell>
          <cell r="B185" t="str">
            <v>Esc. carga transp. mat 2ª cat DMT 50 a 200m c/m</v>
          </cell>
          <cell r="E185" t="str">
            <v>m3</v>
          </cell>
          <cell r="G185">
            <v>4.88</v>
          </cell>
          <cell r="M185">
            <v>5.9</v>
          </cell>
          <cell r="O185">
            <v>6.04</v>
          </cell>
          <cell r="Q185">
            <v>5.88</v>
          </cell>
          <cell r="S185">
            <v>5.88</v>
          </cell>
          <cell r="U185">
            <v>5.88</v>
          </cell>
          <cell r="W185">
            <v>5.85</v>
          </cell>
        </row>
        <row r="186">
          <cell r="A186" t="str">
            <v>2 S 01 101 03</v>
          </cell>
          <cell r="B186" t="str">
            <v>Esc. carga transp. mat 2ª cat DMT 200 a 400m c/m</v>
          </cell>
          <cell r="E186" t="str">
            <v>m3</v>
          </cell>
          <cell r="G186">
            <v>4.9000000000000004</v>
          </cell>
          <cell r="M186">
            <v>5.92</v>
          </cell>
          <cell r="O186">
            <v>6.06</v>
          </cell>
          <cell r="Q186">
            <v>5.9</v>
          </cell>
          <cell r="S186">
            <v>5.9</v>
          </cell>
          <cell r="U186">
            <v>5.9</v>
          </cell>
          <cell r="W186">
            <v>5.87</v>
          </cell>
        </row>
        <row r="187">
          <cell r="A187" t="str">
            <v>2 S 01 101 04</v>
          </cell>
          <cell r="B187" t="str">
            <v>Esc. carga transp. mat 2ª cat DMT 400 a 600m c/m</v>
          </cell>
          <cell r="E187" t="str">
            <v>m3</v>
          </cell>
          <cell r="G187">
            <v>5.9</v>
          </cell>
          <cell r="M187">
            <v>7.21</v>
          </cell>
          <cell r="O187">
            <v>7.35</v>
          </cell>
          <cell r="Q187">
            <v>7.16</v>
          </cell>
          <cell r="S187">
            <v>7.16</v>
          </cell>
          <cell r="U187">
            <v>7.16</v>
          </cell>
          <cell r="W187">
            <v>7.12</v>
          </cell>
        </row>
        <row r="188">
          <cell r="A188" t="str">
            <v>2 S 01 101 05</v>
          </cell>
          <cell r="B188" t="str">
            <v>Esc. carga transp. mat 2ª cat DMT 600 a 800m c/m</v>
          </cell>
          <cell r="E188" t="str">
            <v>m3</v>
          </cell>
          <cell r="G188">
            <v>6.91</v>
          </cell>
          <cell r="M188">
            <v>8.5</v>
          </cell>
          <cell r="O188">
            <v>8.65</v>
          </cell>
          <cell r="Q188">
            <v>8.42</v>
          </cell>
          <cell r="S188">
            <v>8.42</v>
          </cell>
          <cell r="U188">
            <v>8.42</v>
          </cell>
          <cell r="W188">
            <v>8.3699999999999992</v>
          </cell>
        </row>
        <row r="189">
          <cell r="A189" t="str">
            <v>2 S 01 101 06</v>
          </cell>
          <cell r="B189" t="str">
            <v>Esc. carga transp. mat 2ª cat DMT 800 a 1000m c/m</v>
          </cell>
          <cell r="E189" t="str">
            <v>m3</v>
          </cell>
          <cell r="G189">
            <v>7.91</v>
          </cell>
          <cell r="M189">
            <v>9.8000000000000007</v>
          </cell>
          <cell r="O189">
            <v>9.9499999999999993</v>
          </cell>
          <cell r="Q189">
            <v>9.68</v>
          </cell>
          <cell r="S189">
            <v>9.68</v>
          </cell>
          <cell r="U189">
            <v>9.69</v>
          </cell>
          <cell r="W189">
            <v>9.6199999999999992</v>
          </cell>
        </row>
        <row r="190">
          <cell r="A190" t="str">
            <v>2 S 01 101 07</v>
          </cell>
          <cell r="B190" t="str">
            <v>Esc. carga transp. mat 2ª cat DMT 1000 a 1200m c/m</v>
          </cell>
          <cell r="E190" t="str">
            <v>m3</v>
          </cell>
          <cell r="G190">
            <v>7.92</v>
          </cell>
          <cell r="M190">
            <v>9.81</v>
          </cell>
          <cell r="O190">
            <v>9.9600000000000009</v>
          </cell>
          <cell r="Q190">
            <v>9.6999999999999993</v>
          </cell>
          <cell r="S190">
            <v>9.6999999999999993</v>
          </cell>
          <cell r="U190">
            <v>9.6999999999999993</v>
          </cell>
          <cell r="W190">
            <v>9.6300000000000008</v>
          </cell>
        </row>
        <row r="191">
          <cell r="A191" t="str">
            <v>2 S 01 101 08</v>
          </cell>
          <cell r="B191" t="str">
            <v>Esc. carga transp. mat 2ª cat DMT 1200 a 1400m c/m</v>
          </cell>
          <cell r="E191" t="str">
            <v>m3</v>
          </cell>
          <cell r="G191">
            <v>8.93</v>
          </cell>
          <cell r="M191">
            <v>11.11</v>
          </cell>
          <cell r="O191">
            <v>11.26</v>
          </cell>
          <cell r="Q191">
            <v>10.96</v>
          </cell>
          <cell r="S191">
            <v>10.96</v>
          </cell>
          <cell r="U191">
            <v>10.96</v>
          </cell>
          <cell r="W191">
            <v>10.89</v>
          </cell>
        </row>
        <row r="192">
          <cell r="A192" t="str">
            <v>2 S 01 101 09</v>
          </cell>
          <cell r="B192" t="str">
            <v>Esc. carga tr. mat 2ª c. DMT 50 a 200m c/carreg</v>
          </cell>
          <cell r="E192" t="str">
            <v>m3</v>
          </cell>
          <cell r="G192">
            <v>5.0599999999999996</v>
          </cell>
          <cell r="M192">
            <v>5.49</v>
          </cell>
          <cell r="O192">
            <v>5.79</v>
          </cell>
          <cell r="Q192">
            <v>5.63</v>
          </cell>
          <cell r="S192">
            <v>5.63</v>
          </cell>
          <cell r="U192">
            <v>5.79</v>
          </cell>
          <cell r="W192">
            <v>5.8</v>
          </cell>
        </row>
        <row r="193">
          <cell r="A193" t="str">
            <v>2 S 01 101 10</v>
          </cell>
          <cell r="B193" t="str">
            <v>Esc. carga tr. mat 2ª c. DMT 200 a 400m c/carreg</v>
          </cell>
          <cell r="E193" t="str">
            <v>m3</v>
          </cell>
          <cell r="G193">
            <v>5.46</v>
          </cell>
          <cell r="M193">
            <v>5.94</v>
          </cell>
          <cell r="O193">
            <v>6.24</v>
          </cell>
          <cell r="Q193">
            <v>6.06</v>
          </cell>
          <cell r="S193">
            <v>6.06</v>
          </cell>
          <cell r="U193">
            <v>6.25</v>
          </cell>
          <cell r="W193">
            <v>6.27</v>
          </cell>
        </row>
        <row r="194">
          <cell r="A194" t="str">
            <v>2 S 01 101 11</v>
          </cell>
          <cell r="B194" t="str">
            <v>Esc. carga tr. mat 2a c. DMT 400 a 600m c/carreg</v>
          </cell>
          <cell r="E194" t="str">
            <v>m3</v>
          </cell>
          <cell r="G194">
            <v>5.68</v>
          </cell>
          <cell r="M194">
            <v>6.17</v>
          </cell>
          <cell r="O194">
            <v>6.48</v>
          </cell>
          <cell r="Q194">
            <v>6.29</v>
          </cell>
          <cell r="S194">
            <v>6.29</v>
          </cell>
          <cell r="U194">
            <v>6.5</v>
          </cell>
          <cell r="W194">
            <v>6.51</v>
          </cell>
        </row>
        <row r="195">
          <cell r="A195" t="str">
            <v>2 S 01 101 12</v>
          </cell>
          <cell r="B195" t="str">
            <v>Esc. carga tr. mat 2a c. DMT 600 a 800m c/carreg</v>
          </cell>
          <cell r="E195" t="str">
            <v>m3</v>
          </cell>
          <cell r="G195">
            <v>6.01</v>
          </cell>
          <cell r="M195">
            <v>6.53</v>
          </cell>
          <cell r="O195">
            <v>6.84</v>
          </cell>
          <cell r="Q195">
            <v>6.64</v>
          </cell>
          <cell r="S195">
            <v>6.64</v>
          </cell>
          <cell r="U195">
            <v>6.88</v>
          </cell>
          <cell r="W195">
            <v>6.89</v>
          </cell>
        </row>
        <row r="196">
          <cell r="A196" t="str">
            <v>2 S 01 101 13</v>
          </cell>
          <cell r="B196" t="str">
            <v>Esc. carga tr. mat 2a c. DMT 800 a 1000m c/carreg</v>
          </cell>
          <cell r="E196" t="str">
            <v>m3</v>
          </cell>
          <cell r="G196">
            <v>6.27</v>
          </cell>
          <cell r="M196">
            <v>6.81</v>
          </cell>
          <cell r="O196">
            <v>7.12</v>
          </cell>
          <cell r="Q196">
            <v>6.91</v>
          </cell>
          <cell r="S196">
            <v>6.91</v>
          </cell>
          <cell r="U196">
            <v>7.17</v>
          </cell>
          <cell r="W196">
            <v>7.18</v>
          </cell>
        </row>
        <row r="197">
          <cell r="A197" t="str">
            <v>2 S 01 101 14</v>
          </cell>
          <cell r="B197" t="str">
            <v>Esc. carga tr. mat 2a c. DMT 1000 a 1200m c/carreg</v>
          </cell>
          <cell r="E197" t="str">
            <v>m3</v>
          </cell>
          <cell r="G197">
            <v>6.52</v>
          </cell>
          <cell r="M197">
            <v>7.08</v>
          </cell>
          <cell r="O197">
            <v>7.39</v>
          </cell>
          <cell r="Q197">
            <v>7.17</v>
          </cell>
          <cell r="S197">
            <v>7.17</v>
          </cell>
          <cell r="U197">
            <v>7.46</v>
          </cell>
          <cell r="W197">
            <v>7.47</v>
          </cell>
        </row>
        <row r="198">
          <cell r="A198" t="str">
            <v>2 S 01 101 15</v>
          </cell>
          <cell r="B198" t="str">
            <v>Esc. carga tr. mat 2a c. DMT 1200 a 1400m c/carreg</v>
          </cell>
          <cell r="E198" t="str">
            <v>m3</v>
          </cell>
          <cell r="G198">
            <v>6.76</v>
          </cell>
          <cell r="M198">
            <v>7.33</v>
          </cell>
          <cell r="O198">
            <v>7.65</v>
          </cell>
          <cell r="Q198">
            <v>7.42</v>
          </cell>
          <cell r="S198">
            <v>7.42</v>
          </cell>
          <cell r="U198">
            <v>7.72</v>
          </cell>
          <cell r="W198">
            <v>7.74</v>
          </cell>
        </row>
        <row r="199">
          <cell r="A199" t="str">
            <v>2 S 01 101 16</v>
          </cell>
          <cell r="B199" t="str">
            <v>Esc. carga tr. mat 2a c. DMT 1400 a 1600m c/carreg</v>
          </cell>
          <cell r="E199" t="str">
            <v>m3</v>
          </cell>
          <cell r="G199">
            <v>7</v>
          </cell>
          <cell r="M199">
            <v>7.61</v>
          </cell>
          <cell r="O199">
            <v>7.92</v>
          </cell>
          <cell r="Q199">
            <v>7.68</v>
          </cell>
          <cell r="S199">
            <v>7.68</v>
          </cell>
          <cell r="U199">
            <v>8.01</v>
          </cell>
          <cell r="W199">
            <v>8.02</v>
          </cell>
        </row>
        <row r="200">
          <cell r="A200" t="str">
            <v>2 S 01 101 17</v>
          </cell>
          <cell r="B200" t="str">
            <v>Esc. carga tr. mat 2a c. DMT 1600 a 1800m c/carreg</v>
          </cell>
          <cell r="E200" t="str">
            <v>m3</v>
          </cell>
          <cell r="G200">
            <v>7.17</v>
          </cell>
          <cell r="M200">
            <v>7.78</v>
          </cell>
          <cell r="O200">
            <v>8.1</v>
          </cell>
          <cell r="Q200">
            <v>7.86</v>
          </cell>
          <cell r="S200">
            <v>7.86</v>
          </cell>
          <cell r="U200">
            <v>8.1999999999999993</v>
          </cell>
          <cell r="W200">
            <v>8.2100000000000009</v>
          </cell>
        </row>
        <row r="201">
          <cell r="A201" t="str">
            <v>2 S 01 101 18</v>
          </cell>
          <cell r="B201" t="str">
            <v>Esc. carga tr. mat 2a c. DMT 1800 a 2000m c/carreg</v>
          </cell>
          <cell r="E201" t="str">
            <v>m3</v>
          </cell>
          <cell r="G201">
            <v>7.45</v>
          </cell>
          <cell r="M201">
            <v>8.08</v>
          </cell>
          <cell r="O201">
            <v>8.41</v>
          </cell>
          <cell r="Q201">
            <v>8.15</v>
          </cell>
          <cell r="S201">
            <v>8.15</v>
          </cell>
          <cell r="U201">
            <v>8.51</v>
          </cell>
          <cell r="W201">
            <v>8.5299999999999994</v>
          </cell>
        </row>
        <row r="202">
          <cell r="A202" t="str">
            <v>2 S 01 101 19</v>
          </cell>
          <cell r="B202" t="str">
            <v>Esc. carga tr. mat 2a c. DMT 2000 a 3000m c/carreg</v>
          </cell>
          <cell r="E202" t="str">
            <v>m3</v>
          </cell>
          <cell r="G202">
            <v>8.17</v>
          </cell>
          <cell r="M202">
            <v>8.8699999999999992</v>
          </cell>
          <cell r="O202">
            <v>9.1999999999999993</v>
          </cell>
          <cell r="Q202">
            <v>8.91</v>
          </cell>
          <cell r="S202">
            <v>8.91</v>
          </cell>
          <cell r="U202">
            <v>9.34</v>
          </cell>
          <cell r="W202">
            <v>9.36</v>
          </cell>
        </row>
        <row r="203">
          <cell r="A203" t="str">
            <v>2 S 01 101 20</v>
          </cell>
          <cell r="B203" t="str">
            <v>Esc. carga tr. mat 2a c. DMT 3000 a 5000m c/carreg</v>
          </cell>
          <cell r="E203" t="str">
            <v>m3</v>
          </cell>
          <cell r="G203">
            <v>10.35</v>
          </cell>
          <cell r="M203">
            <v>11.24</v>
          </cell>
          <cell r="O203">
            <v>11.58</v>
          </cell>
          <cell r="Q203">
            <v>11.21</v>
          </cell>
          <cell r="S203">
            <v>11.21</v>
          </cell>
          <cell r="U203">
            <v>11.83</v>
          </cell>
          <cell r="W203">
            <v>11.85</v>
          </cell>
        </row>
        <row r="204">
          <cell r="A204" t="str">
            <v>2 S 01 101 22</v>
          </cell>
          <cell r="B204" t="str">
            <v>Esc. carga transp. mat 2a cat DMT 50 a 200m c/e</v>
          </cell>
          <cell r="E204" t="str">
            <v>m3</v>
          </cell>
          <cell r="G204">
            <v>4.72</v>
          </cell>
          <cell r="M204">
            <v>4.92</v>
          </cell>
          <cell r="O204">
            <v>4.92</v>
          </cell>
          <cell r="Q204">
            <v>4.2</v>
          </cell>
          <cell r="S204">
            <v>4.2</v>
          </cell>
          <cell r="U204">
            <v>4.59</v>
          </cell>
          <cell r="W204">
            <v>4.5999999999999996</v>
          </cell>
        </row>
        <row r="205">
          <cell r="A205" t="str">
            <v>2 S 01 101 23</v>
          </cell>
          <cell r="B205" t="str">
            <v>Esc. carga transp. mat 2a cat DMT 200 a 400m c/e</v>
          </cell>
          <cell r="E205" t="str">
            <v>m3</v>
          </cell>
          <cell r="G205">
            <v>5.05</v>
          </cell>
          <cell r="M205">
            <v>5.26</v>
          </cell>
          <cell r="O205">
            <v>5.27</v>
          </cell>
          <cell r="Q205">
            <v>4.54</v>
          </cell>
          <cell r="S205">
            <v>4.54</v>
          </cell>
          <cell r="U205">
            <v>4.96</v>
          </cell>
          <cell r="W205">
            <v>4.97</v>
          </cell>
        </row>
        <row r="206">
          <cell r="A206" t="str">
            <v>2 S 01 101 24</v>
          </cell>
          <cell r="B206" t="str">
            <v>Esc. carga transp. mat 2a cat DMT 400 a 600m c/e</v>
          </cell>
          <cell r="E206" t="str">
            <v>m3</v>
          </cell>
          <cell r="G206">
            <v>5.35</v>
          </cell>
          <cell r="M206">
            <v>5.6</v>
          </cell>
          <cell r="O206">
            <v>5.61</v>
          </cell>
          <cell r="Q206">
            <v>4.87</v>
          </cell>
          <cell r="S206">
            <v>4.87</v>
          </cell>
          <cell r="U206">
            <v>5.32</v>
          </cell>
          <cell r="W206">
            <v>5.32</v>
          </cell>
        </row>
        <row r="207">
          <cell r="A207" t="str">
            <v>2 S 01 101 25</v>
          </cell>
          <cell r="B207" t="str">
            <v>Esc. carga transp. mat 2a cat DMT 600 a 800m c/e</v>
          </cell>
          <cell r="E207" t="str">
            <v>m3</v>
          </cell>
          <cell r="G207">
            <v>5.69</v>
          </cell>
          <cell r="M207">
            <v>5.97</v>
          </cell>
          <cell r="O207">
            <v>5.98</v>
          </cell>
          <cell r="Q207">
            <v>5.22</v>
          </cell>
          <cell r="S207">
            <v>5.22</v>
          </cell>
          <cell r="U207">
            <v>5.7</v>
          </cell>
          <cell r="W207">
            <v>5.71</v>
          </cell>
        </row>
        <row r="208">
          <cell r="A208" t="str">
            <v>2 S 01 101 26</v>
          </cell>
          <cell r="B208" t="str">
            <v>Esc. carga transp. mat 2a cat DMT 800 a 1000m c/e</v>
          </cell>
          <cell r="E208" t="str">
            <v>m3</v>
          </cell>
          <cell r="G208">
            <v>5.95</v>
          </cell>
          <cell r="M208">
            <v>6.24</v>
          </cell>
          <cell r="O208">
            <v>6.26</v>
          </cell>
          <cell r="Q208">
            <v>5.49</v>
          </cell>
          <cell r="S208">
            <v>5.49</v>
          </cell>
          <cell r="U208">
            <v>5.99</v>
          </cell>
          <cell r="W208">
            <v>5.99</v>
          </cell>
        </row>
        <row r="209">
          <cell r="A209" t="str">
            <v>2 S 01 101 27</v>
          </cell>
          <cell r="B209" t="str">
            <v>Esc. carga transp. mat 2a cat DMT 1000 a 1200m c/e</v>
          </cell>
          <cell r="E209" t="str">
            <v>m3</v>
          </cell>
          <cell r="G209">
            <v>6.19</v>
          </cell>
          <cell r="M209">
            <v>6.51</v>
          </cell>
          <cell r="O209">
            <v>6.53</v>
          </cell>
          <cell r="Q209">
            <v>5.75</v>
          </cell>
          <cell r="S209">
            <v>5.75</v>
          </cell>
          <cell r="U209">
            <v>6.27</v>
          </cell>
          <cell r="W209">
            <v>6.28</v>
          </cell>
        </row>
        <row r="210">
          <cell r="A210" t="str">
            <v>2 S 01 101 28</v>
          </cell>
          <cell r="B210" t="str">
            <v>Esc. carga transp. mat 2a cat DMT 1200 a 1400m c/e</v>
          </cell>
          <cell r="E210" t="str">
            <v>m3</v>
          </cell>
          <cell r="G210">
            <v>6.49</v>
          </cell>
          <cell r="M210">
            <v>6.83</v>
          </cell>
          <cell r="O210">
            <v>6.86</v>
          </cell>
          <cell r="Q210">
            <v>6.06</v>
          </cell>
          <cell r="S210">
            <v>6.06</v>
          </cell>
          <cell r="U210">
            <v>6.61</v>
          </cell>
          <cell r="W210">
            <v>6.61</v>
          </cell>
        </row>
        <row r="211">
          <cell r="A211" t="str">
            <v>2 S 01 101 29</v>
          </cell>
          <cell r="B211" t="str">
            <v>Esc. carga transp. mat 2a cat DMT 1400 a 1600m c/e</v>
          </cell>
          <cell r="E211" t="str">
            <v>m3</v>
          </cell>
          <cell r="G211">
            <v>6.7</v>
          </cell>
          <cell r="M211">
            <v>7.06</v>
          </cell>
          <cell r="O211">
            <v>7.08</v>
          </cell>
          <cell r="Q211">
            <v>6.28</v>
          </cell>
          <cell r="S211">
            <v>6.28</v>
          </cell>
          <cell r="U211">
            <v>6.85</v>
          </cell>
          <cell r="W211">
            <v>6.85</v>
          </cell>
        </row>
        <row r="212">
          <cell r="A212" t="str">
            <v>2 S 01 101 30</v>
          </cell>
          <cell r="B212" t="str">
            <v>Esc. carga transp. mat 2a cat DMT 1600 a 1800m c/e</v>
          </cell>
          <cell r="E212" t="str">
            <v>m3</v>
          </cell>
          <cell r="G212">
            <v>6.79</v>
          </cell>
          <cell r="M212">
            <v>7.16</v>
          </cell>
          <cell r="O212">
            <v>7.19</v>
          </cell>
          <cell r="Q212">
            <v>6.39</v>
          </cell>
          <cell r="S212">
            <v>6.39</v>
          </cell>
          <cell r="U212">
            <v>6.96</v>
          </cell>
          <cell r="W212">
            <v>6.96</v>
          </cell>
        </row>
        <row r="213">
          <cell r="A213" t="str">
            <v>2 S 01 101 31</v>
          </cell>
          <cell r="B213" t="str">
            <v>Esc. carga transp. mat 2a cat DMT 1800 a 2000m c/e</v>
          </cell>
          <cell r="E213" t="str">
            <v>m3</v>
          </cell>
          <cell r="G213">
            <v>7.09</v>
          </cell>
          <cell r="M213">
            <v>7.47</v>
          </cell>
          <cell r="O213">
            <v>7.51</v>
          </cell>
          <cell r="Q213">
            <v>6.69</v>
          </cell>
          <cell r="S213">
            <v>6.69</v>
          </cell>
          <cell r="U213">
            <v>7.29</v>
          </cell>
          <cell r="W213">
            <v>7.29</v>
          </cell>
        </row>
        <row r="214">
          <cell r="A214" t="str">
            <v>2 S 01 101 32</v>
          </cell>
          <cell r="B214" t="str">
            <v>Esc. carga transp. mat 2a cat DMT 2000 a 3000m c/e</v>
          </cell>
          <cell r="E214" t="str">
            <v>m3</v>
          </cell>
          <cell r="G214">
            <v>7.94</v>
          </cell>
          <cell r="M214">
            <v>8.4</v>
          </cell>
          <cell r="O214">
            <v>8.44</v>
          </cell>
          <cell r="Q214">
            <v>7.59</v>
          </cell>
          <cell r="S214">
            <v>7.59</v>
          </cell>
          <cell r="U214">
            <v>8.27</v>
          </cell>
          <cell r="W214">
            <v>8.27</v>
          </cell>
        </row>
        <row r="215">
          <cell r="A215" t="str">
            <v>2 S 01 101 33</v>
          </cell>
          <cell r="B215" t="str">
            <v>Esc. carga transp. mat 2a cat DMT 3000 a 5000m c/e</v>
          </cell>
          <cell r="E215" t="str">
            <v>m3</v>
          </cell>
          <cell r="G215">
            <v>10.14</v>
          </cell>
          <cell r="M215">
            <v>10.78</v>
          </cell>
          <cell r="O215">
            <v>10.84</v>
          </cell>
          <cell r="Q215">
            <v>9.91</v>
          </cell>
          <cell r="S215">
            <v>9.91</v>
          </cell>
          <cell r="U215">
            <v>10.77</v>
          </cell>
          <cell r="W215">
            <v>10.78</v>
          </cell>
        </row>
        <row r="216">
          <cell r="A216" t="str">
            <v>2 S 01 102 01</v>
          </cell>
          <cell r="B216" t="str">
            <v>Esc. carga transp. mat 3a cat DMT até 50m</v>
          </cell>
          <cell r="E216" t="str">
            <v>m3</v>
          </cell>
          <cell r="G216">
            <v>15.53</v>
          </cell>
          <cell r="M216">
            <v>16.93</v>
          </cell>
          <cell r="O216">
            <v>17.61</v>
          </cell>
          <cell r="Q216">
            <v>17.11</v>
          </cell>
          <cell r="S216">
            <v>19.27</v>
          </cell>
          <cell r="U216">
            <v>19.09</v>
          </cell>
          <cell r="W216">
            <v>19.079999999999998</v>
          </cell>
        </row>
        <row r="217">
          <cell r="A217" t="str">
            <v>2 S 01 102 02</v>
          </cell>
          <cell r="B217" t="str">
            <v>Esc. carga transp. mat 3a cat DMT 50 a 200m</v>
          </cell>
          <cell r="E217" t="str">
            <v>m3</v>
          </cell>
          <cell r="G217">
            <v>17.59</v>
          </cell>
          <cell r="M217">
            <v>19.350000000000001</v>
          </cell>
          <cell r="O217">
            <v>20.02</v>
          </cell>
          <cell r="Q217">
            <v>19.43</v>
          </cell>
          <cell r="S217">
            <v>21.59</v>
          </cell>
          <cell r="U217">
            <v>21.71</v>
          </cell>
          <cell r="W217">
            <v>21.74</v>
          </cell>
        </row>
        <row r="218">
          <cell r="A218" t="str">
            <v>2 S 01 102 03</v>
          </cell>
          <cell r="B218" t="str">
            <v>Esc. carga transp. mat 3a cat DMT 200 a 400m</v>
          </cell>
          <cell r="E218" t="str">
            <v>m3</v>
          </cell>
          <cell r="G218">
            <v>18.059999999999999</v>
          </cell>
          <cell r="M218">
            <v>19.86</v>
          </cell>
          <cell r="O218">
            <v>20.54</v>
          </cell>
          <cell r="Q218">
            <v>19.93</v>
          </cell>
          <cell r="S218">
            <v>22.09</v>
          </cell>
          <cell r="U218">
            <v>22.26</v>
          </cell>
          <cell r="W218">
            <v>22.29</v>
          </cell>
        </row>
        <row r="219">
          <cell r="A219" t="str">
            <v>2 S 01 102 04</v>
          </cell>
          <cell r="B219" t="str">
            <v>Esc. carga transp. mat 3a cat DMT 400 a 600m</v>
          </cell>
          <cell r="E219" t="str">
            <v>m3</v>
          </cell>
          <cell r="G219">
            <v>18.7</v>
          </cell>
          <cell r="M219">
            <v>20.6</v>
          </cell>
          <cell r="O219">
            <v>21.27</v>
          </cell>
          <cell r="Q219">
            <v>20.65</v>
          </cell>
          <cell r="S219">
            <v>22.81</v>
          </cell>
          <cell r="U219">
            <v>23.02</v>
          </cell>
          <cell r="W219">
            <v>23.05</v>
          </cell>
        </row>
        <row r="220">
          <cell r="A220" t="str">
            <v>2 S 01 102 05</v>
          </cell>
          <cell r="B220" t="str">
            <v>Esc. carga transp. mat 3a cat DMT 600 a 800m</v>
          </cell>
          <cell r="E220" t="str">
            <v>m3</v>
          </cell>
          <cell r="G220">
            <v>19.170000000000002</v>
          </cell>
          <cell r="M220">
            <v>21.12</v>
          </cell>
          <cell r="O220">
            <v>21.79</v>
          </cell>
          <cell r="Q220">
            <v>21.15</v>
          </cell>
          <cell r="S220">
            <v>23.31</v>
          </cell>
          <cell r="U220">
            <v>23.57</v>
          </cell>
          <cell r="W220">
            <v>23.6</v>
          </cell>
        </row>
        <row r="221">
          <cell r="A221" t="str">
            <v>2 S 01 102 06</v>
          </cell>
          <cell r="B221" t="str">
            <v>Esc. carga transp. mat 3a cat DMT 800 a 1000m</v>
          </cell>
          <cell r="E221" t="str">
            <v>m3</v>
          </cell>
          <cell r="G221">
            <v>19.64</v>
          </cell>
          <cell r="M221">
            <v>21.64</v>
          </cell>
          <cell r="O221">
            <v>22.31</v>
          </cell>
          <cell r="Q221">
            <v>21.65</v>
          </cell>
          <cell r="S221">
            <v>23.81</v>
          </cell>
          <cell r="U221">
            <v>24.11</v>
          </cell>
          <cell r="W221">
            <v>24.15</v>
          </cell>
        </row>
        <row r="222">
          <cell r="A222" t="str">
            <v>2 S 01 102 07</v>
          </cell>
          <cell r="B222" t="str">
            <v>Esc. carga transp. mat 3a cat DMT 1000 a 1200m</v>
          </cell>
          <cell r="E222" t="str">
            <v>m3</v>
          </cell>
          <cell r="G222">
            <v>19.84</v>
          </cell>
          <cell r="M222">
            <v>21.86</v>
          </cell>
          <cell r="O222">
            <v>22.54</v>
          </cell>
          <cell r="Q222">
            <v>21.87</v>
          </cell>
          <cell r="S222">
            <v>24.02</v>
          </cell>
          <cell r="U222">
            <v>24.35</v>
          </cell>
          <cell r="W222">
            <v>24.39</v>
          </cell>
        </row>
        <row r="223">
          <cell r="A223" t="str">
            <v>2 S 01 300 01</v>
          </cell>
          <cell r="B223" t="str">
            <v>Esc. carga transp. solos moles DMT 0 a 200m</v>
          </cell>
          <cell r="E223" t="str">
            <v>m3</v>
          </cell>
          <cell r="G223">
            <v>9.18</v>
          </cell>
          <cell r="M223">
            <v>9.98</v>
          </cell>
          <cell r="O223">
            <v>10.49</v>
          </cell>
          <cell r="Q223">
            <v>10.210000000000001</v>
          </cell>
          <cell r="S223">
            <v>10.210000000000001</v>
          </cell>
          <cell r="U223">
            <v>10.45</v>
          </cell>
          <cell r="W223">
            <v>10.45</v>
          </cell>
        </row>
        <row r="224">
          <cell r="A224" t="str">
            <v>2 S 01 300 02</v>
          </cell>
          <cell r="B224" t="str">
            <v>Esc. carga transp. solos moles DMT 200 a 400m</v>
          </cell>
          <cell r="E224" t="str">
            <v>m3</v>
          </cell>
          <cell r="G224">
            <v>9.91</v>
          </cell>
          <cell r="M224">
            <v>10.78</v>
          </cell>
          <cell r="O224">
            <v>11.3</v>
          </cell>
          <cell r="Q224">
            <v>10.98</v>
          </cell>
          <cell r="S224">
            <v>10.98</v>
          </cell>
          <cell r="U224">
            <v>11.24</v>
          </cell>
          <cell r="W224">
            <v>11.24</v>
          </cell>
        </row>
        <row r="225">
          <cell r="A225" t="str">
            <v>2 S 01 300 03</v>
          </cell>
          <cell r="B225" t="str">
            <v>Esc. carga transp. solos moles DMT 400 a 600m</v>
          </cell>
          <cell r="E225" t="str">
            <v>m3</v>
          </cell>
          <cell r="G225">
            <v>10.220000000000001</v>
          </cell>
          <cell r="M225">
            <v>11.13</v>
          </cell>
          <cell r="O225">
            <v>11.64</v>
          </cell>
          <cell r="Q225">
            <v>11.31</v>
          </cell>
          <cell r="S225">
            <v>11.31</v>
          </cell>
          <cell r="U225">
            <v>11.58</v>
          </cell>
          <cell r="W225">
            <v>11.58</v>
          </cell>
        </row>
        <row r="226">
          <cell r="A226" t="str">
            <v>2 S 01 300 04</v>
          </cell>
          <cell r="B226" t="str">
            <v>Esc. carga transp. solos moles DMT 600 a 800m</v>
          </cell>
          <cell r="E226" t="str">
            <v>m3</v>
          </cell>
          <cell r="G226">
            <v>10.59</v>
          </cell>
          <cell r="M226">
            <v>11.53</v>
          </cell>
          <cell r="O226">
            <v>12.04</v>
          </cell>
          <cell r="Q226">
            <v>11.7</v>
          </cell>
          <cell r="S226">
            <v>11.7</v>
          </cell>
          <cell r="U226">
            <v>11.98</v>
          </cell>
          <cell r="W226">
            <v>11.98</v>
          </cell>
        </row>
        <row r="227">
          <cell r="A227" t="str">
            <v>2 S 01 300 05</v>
          </cell>
          <cell r="B227" t="str">
            <v>Esc. carga transp. solos moles DMT 800 a 1000m</v>
          </cell>
          <cell r="E227" t="str">
            <v>m3</v>
          </cell>
          <cell r="G227">
            <v>11.25</v>
          </cell>
          <cell r="M227">
            <v>12.29</v>
          </cell>
          <cell r="O227">
            <v>12.8</v>
          </cell>
          <cell r="Q227">
            <v>12.43</v>
          </cell>
          <cell r="S227">
            <v>12.43</v>
          </cell>
          <cell r="U227">
            <v>12.72</v>
          </cell>
          <cell r="W227">
            <v>12.72</v>
          </cell>
        </row>
        <row r="228">
          <cell r="A228" t="str">
            <v>2 S 01 510 00</v>
          </cell>
          <cell r="B228" t="str">
            <v>Compactação de aterros a 95% proctor normal</v>
          </cell>
          <cell r="E228" t="str">
            <v>m3</v>
          </cell>
          <cell r="G228">
            <v>1.37</v>
          </cell>
          <cell r="M228">
            <v>1.53</v>
          </cell>
          <cell r="O228">
            <v>1.56</v>
          </cell>
          <cell r="Q228">
            <v>1.51</v>
          </cell>
          <cell r="S228">
            <v>1.51</v>
          </cell>
          <cell r="U228">
            <v>1.58</v>
          </cell>
          <cell r="W228">
            <v>1.6</v>
          </cell>
        </row>
        <row r="229">
          <cell r="A229" t="str">
            <v>2 S 01 511 00</v>
          </cell>
          <cell r="B229" t="str">
            <v>Compactação de aterros a 100% proctor normal</v>
          </cell>
          <cell r="E229" t="str">
            <v>m3</v>
          </cell>
          <cell r="G229">
            <v>1.59</v>
          </cell>
          <cell r="M229">
            <v>1.78</v>
          </cell>
          <cell r="O229">
            <v>1.81</v>
          </cell>
          <cell r="Q229">
            <v>1.75</v>
          </cell>
          <cell r="S229">
            <v>1.75</v>
          </cell>
          <cell r="U229">
            <v>1.84</v>
          </cell>
          <cell r="W229">
            <v>1.86</v>
          </cell>
        </row>
        <row r="230">
          <cell r="A230" t="str">
            <v>2 S 01 512 01</v>
          </cell>
          <cell r="B230" t="str">
            <v>Construção de corpo de aterro em rocha</v>
          </cell>
          <cell r="E230" t="str">
            <v>m3</v>
          </cell>
          <cell r="G230">
            <v>4.46</v>
          </cell>
          <cell r="M230">
            <v>4.78</v>
          </cell>
          <cell r="O230">
            <v>5.1100000000000003</v>
          </cell>
          <cell r="Q230">
            <v>4.9800000000000004</v>
          </cell>
          <cell r="S230">
            <v>4.9800000000000004</v>
          </cell>
          <cell r="U230">
            <v>4.9800000000000004</v>
          </cell>
          <cell r="W230">
            <v>4.9800000000000004</v>
          </cell>
        </row>
        <row r="231">
          <cell r="A231" t="str">
            <v>2 S 01 512 02</v>
          </cell>
          <cell r="B231" t="str">
            <v>Compactação de camada final de aterro de rocha</v>
          </cell>
          <cell r="E231" t="str">
            <v>m3</v>
          </cell>
          <cell r="G231">
            <v>11.7</v>
          </cell>
          <cell r="M231">
            <v>12.93</v>
          </cell>
          <cell r="O231">
            <v>13.4</v>
          </cell>
          <cell r="Q231">
            <v>13.07</v>
          </cell>
          <cell r="S231">
            <v>13.43</v>
          </cell>
          <cell r="U231">
            <v>13.65</v>
          </cell>
          <cell r="W231">
            <v>13.66</v>
          </cell>
        </row>
        <row r="232">
          <cell r="A232" t="str">
            <v>2 S 01 513 01</v>
          </cell>
          <cell r="B232" t="str">
            <v>Compactação de material de "bota-fora"</v>
          </cell>
          <cell r="E232" t="str">
            <v>m3</v>
          </cell>
          <cell r="G232">
            <v>1.07</v>
          </cell>
          <cell r="M232">
            <v>1.2</v>
          </cell>
          <cell r="O232">
            <v>1.22</v>
          </cell>
          <cell r="Q232">
            <v>1.18</v>
          </cell>
          <cell r="S232">
            <v>1.18</v>
          </cell>
          <cell r="U232">
            <v>1.23</v>
          </cell>
          <cell r="W232">
            <v>1.25</v>
          </cell>
        </row>
        <row r="233">
          <cell r="A233" t="str">
            <v>2 S 02 100 00</v>
          </cell>
          <cell r="B233" t="str">
            <v>Reforço do subleito</v>
          </cell>
          <cell r="E233" t="str">
            <v>m3</v>
          </cell>
          <cell r="G233">
            <v>7.38</v>
          </cell>
          <cell r="M233">
            <v>7.89</v>
          </cell>
          <cell r="O233">
            <v>8.2899999999999991</v>
          </cell>
          <cell r="Q233">
            <v>8.11</v>
          </cell>
          <cell r="S233">
            <v>8.11</v>
          </cell>
          <cell r="U233">
            <v>8.36</v>
          </cell>
          <cell r="W233">
            <v>8.43</v>
          </cell>
        </row>
        <row r="234">
          <cell r="A234" t="str">
            <v>2 S 02 110 00</v>
          </cell>
          <cell r="B234" t="str">
            <v>Regularização do subleito</v>
          </cell>
          <cell r="E234" t="str">
            <v>m2</v>
          </cell>
          <cell r="G234">
            <v>0.42</v>
          </cell>
          <cell r="M234">
            <v>0.47</v>
          </cell>
          <cell r="O234">
            <v>0.48</v>
          </cell>
          <cell r="Q234">
            <v>0.46</v>
          </cell>
          <cell r="S234">
            <v>0.46</v>
          </cell>
          <cell r="U234">
            <v>0.48</v>
          </cell>
          <cell r="W234">
            <v>0.49</v>
          </cell>
        </row>
        <row r="235">
          <cell r="A235" t="str">
            <v>2 S 02 110 01</v>
          </cell>
          <cell r="B235" t="str">
            <v>Regul. subleito c/ fres. corte contr.autom. greide</v>
          </cell>
          <cell r="E235" t="str">
            <v>m2</v>
          </cell>
          <cell r="G235">
            <v>0.69</v>
          </cell>
          <cell r="M235">
            <v>0.75</v>
          </cell>
          <cell r="O235">
            <v>0.75</v>
          </cell>
          <cell r="Q235">
            <v>0.73</v>
          </cell>
          <cell r="S235">
            <v>0.73</v>
          </cell>
          <cell r="U235">
            <v>0.71</v>
          </cell>
          <cell r="W235">
            <v>0.71</v>
          </cell>
        </row>
        <row r="236">
          <cell r="A236" t="str">
            <v>2 S 02 200 00</v>
          </cell>
          <cell r="B236" t="str">
            <v>Sub-base solo estabilizado granul. s/ mistura</v>
          </cell>
          <cell r="E236" t="str">
            <v>m3</v>
          </cell>
          <cell r="G236">
            <v>7.38</v>
          </cell>
          <cell r="M236">
            <v>7.89</v>
          </cell>
          <cell r="O236">
            <v>8.2899999999999991</v>
          </cell>
          <cell r="Q236">
            <v>8.11</v>
          </cell>
          <cell r="S236">
            <v>8.11</v>
          </cell>
          <cell r="U236">
            <v>8.36</v>
          </cell>
          <cell r="W236">
            <v>8.43</v>
          </cell>
        </row>
        <row r="237">
          <cell r="A237" t="str">
            <v>2 S 02 200 01</v>
          </cell>
          <cell r="B237" t="str">
            <v>Base solo estabilizado granul. s/ mistura</v>
          </cell>
          <cell r="E237" t="str">
            <v>m3</v>
          </cell>
          <cell r="G237">
            <v>7.38</v>
          </cell>
          <cell r="M237">
            <v>7.89</v>
          </cell>
          <cell r="O237">
            <v>8.2899999999999991</v>
          </cell>
          <cell r="Q237">
            <v>8.11</v>
          </cell>
          <cell r="S237">
            <v>8.11</v>
          </cell>
          <cell r="U237">
            <v>8.36</v>
          </cell>
          <cell r="W237">
            <v>8.43</v>
          </cell>
        </row>
        <row r="238">
          <cell r="A238" t="str">
            <v>2 S 02 210 00</v>
          </cell>
          <cell r="B238" t="str">
            <v>Sub-base estab. granul. c/ mistura solo na pista</v>
          </cell>
          <cell r="E238" t="str">
            <v>m3</v>
          </cell>
          <cell r="G238">
            <v>7.94</v>
          </cell>
          <cell r="M238">
            <v>8.51</v>
          </cell>
          <cell r="O238">
            <v>8.93</v>
          </cell>
          <cell r="Q238">
            <v>8.73</v>
          </cell>
          <cell r="S238">
            <v>8.73</v>
          </cell>
          <cell r="U238">
            <v>9</v>
          </cell>
          <cell r="W238">
            <v>9.07</v>
          </cell>
        </row>
        <row r="239">
          <cell r="A239" t="str">
            <v>2 S 02 210 01</v>
          </cell>
          <cell r="B239" t="str">
            <v>Sub-base estab. granul. c/ mist. solo-areia pista</v>
          </cell>
          <cell r="E239" t="str">
            <v>m3</v>
          </cell>
          <cell r="G239">
            <v>8.86</v>
          </cell>
          <cell r="M239">
            <v>9.49</v>
          </cell>
          <cell r="O239">
            <v>10.02</v>
          </cell>
          <cell r="Q239">
            <v>9.81</v>
          </cell>
          <cell r="S239">
            <v>9.81</v>
          </cell>
          <cell r="U239">
            <v>10.08</v>
          </cell>
          <cell r="W239">
            <v>10.15</v>
          </cell>
        </row>
        <row r="240">
          <cell r="A240" t="str">
            <v>2 S 02 210 02</v>
          </cell>
          <cell r="B240" t="str">
            <v>Base estab.granul.c/ mist.solo - areia na pista</v>
          </cell>
          <cell r="E240" t="str">
            <v>m3</v>
          </cell>
          <cell r="G240">
            <v>8.86</v>
          </cell>
          <cell r="M240">
            <v>9.49</v>
          </cell>
          <cell r="O240">
            <v>10.02</v>
          </cell>
          <cell r="Q240">
            <v>9.81</v>
          </cell>
          <cell r="S240">
            <v>9.81</v>
          </cell>
          <cell r="U240">
            <v>10.08</v>
          </cell>
          <cell r="W240">
            <v>10.15</v>
          </cell>
        </row>
        <row r="241">
          <cell r="A241" t="str">
            <v>2 S 02 220 00</v>
          </cell>
          <cell r="B241" t="str">
            <v>Base estab.granul.c/ mistura solo - brita</v>
          </cell>
          <cell r="E241" t="str">
            <v>m3</v>
          </cell>
          <cell r="G241">
            <v>23.78</v>
          </cell>
          <cell r="M241">
            <v>26.3</v>
          </cell>
          <cell r="O241">
            <v>27.11</v>
          </cell>
          <cell r="Q241">
            <v>26.45</v>
          </cell>
          <cell r="S241">
            <v>27.24</v>
          </cell>
          <cell r="U241">
            <v>27.55</v>
          </cell>
          <cell r="W241">
            <v>27.71</v>
          </cell>
        </row>
        <row r="242">
          <cell r="A242" t="str">
            <v>2 S 02 230 00</v>
          </cell>
          <cell r="B242" t="str">
            <v>Base de brita graduada</v>
          </cell>
          <cell r="E242" t="str">
            <v>m3</v>
          </cell>
          <cell r="G242">
            <v>37.299999999999997</v>
          </cell>
          <cell r="M242">
            <v>41.95</v>
          </cell>
          <cell r="O242">
            <v>42.92</v>
          </cell>
          <cell r="Q242">
            <v>41.88</v>
          </cell>
          <cell r="S242">
            <v>43.85</v>
          </cell>
          <cell r="U242">
            <v>44.18</v>
          </cell>
          <cell r="W242">
            <v>44.32</v>
          </cell>
        </row>
        <row r="243">
          <cell r="A243" t="str">
            <v>2 S 02 230 01</v>
          </cell>
          <cell r="B243" t="str">
            <v>Base brita grad. c/ dist. agreg. contr. de greide</v>
          </cell>
          <cell r="E243" t="str">
            <v>m3</v>
          </cell>
          <cell r="G243">
            <v>38.340000000000003</v>
          </cell>
          <cell r="M243">
            <v>42.98</v>
          </cell>
          <cell r="O243">
            <v>43.93</v>
          </cell>
          <cell r="Q243">
            <v>42.88</v>
          </cell>
          <cell r="S243">
            <v>44.85</v>
          </cell>
          <cell r="U243">
            <v>44.95</v>
          </cell>
          <cell r="W243">
            <v>45.08</v>
          </cell>
        </row>
        <row r="244">
          <cell r="A244" t="str">
            <v>2 S 02 231 00</v>
          </cell>
          <cell r="B244" t="str">
            <v>Base de macadame hidráulico</v>
          </cell>
          <cell r="E244" t="str">
            <v>m3</v>
          </cell>
          <cell r="G244">
            <v>32.799999999999997</v>
          </cell>
          <cell r="M244">
            <v>36.840000000000003</v>
          </cell>
          <cell r="O244">
            <v>37.630000000000003</v>
          </cell>
          <cell r="Q244">
            <v>36.729999999999997</v>
          </cell>
          <cell r="S244">
            <v>38.57</v>
          </cell>
          <cell r="U244">
            <v>38.85</v>
          </cell>
          <cell r="W244">
            <v>38.97</v>
          </cell>
        </row>
        <row r="245">
          <cell r="A245" t="str">
            <v>2 S 02 241 01</v>
          </cell>
          <cell r="B245" t="str">
            <v>Base de solo cimento c/ mistura em usina</v>
          </cell>
          <cell r="E245" t="str">
            <v>m3</v>
          </cell>
          <cell r="G245">
            <v>99.82</v>
          </cell>
          <cell r="M245">
            <v>105.98</v>
          </cell>
          <cell r="O245">
            <v>109.32</v>
          </cell>
          <cell r="Q245">
            <v>104.26</v>
          </cell>
          <cell r="S245">
            <v>110.33</v>
          </cell>
          <cell r="U245">
            <v>101.14</v>
          </cell>
          <cell r="W245">
            <v>105.81</v>
          </cell>
        </row>
        <row r="246">
          <cell r="A246" t="str">
            <v>2 S 02 243 01</v>
          </cell>
          <cell r="B246" t="str">
            <v>Sub-base de solo melhor. c/ cimento mist. em usina</v>
          </cell>
          <cell r="E246" t="str">
            <v>m3</v>
          </cell>
          <cell r="G246">
            <v>57.1</v>
          </cell>
          <cell r="M246">
            <v>60.64</v>
          </cell>
          <cell r="O246">
            <v>62.57</v>
          </cell>
          <cell r="Q246">
            <v>59.86</v>
          </cell>
          <cell r="S246">
            <v>62.89</v>
          </cell>
          <cell r="U246">
            <v>58.23</v>
          </cell>
          <cell r="W246">
            <v>60.57</v>
          </cell>
        </row>
        <row r="247">
          <cell r="A247" t="str">
            <v>2 S 02 300 00</v>
          </cell>
          <cell r="B247" t="str">
            <v>Imprimação</v>
          </cell>
          <cell r="E247" t="str">
            <v>m2</v>
          </cell>
          <cell r="G247">
            <v>0.12</v>
          </cell>
          <cell r="M247">
            <v>0.14000000000000001</v>
          </cell>
          <cell r="O247">
            <v>0.14000000000000001</v>
          </cell>
          <cell r="Q247">
            <v>0.13</v>
          </cell>
          <cell r="S247">
            <v>0.13</v>
          </cell>
          <cell r="U247">
            <v>0.14000000000000001</v>
          </cell>
          <cell r="W247">
            <v>0.14000000000000001</v>
          </cell>
        </row>
        <row r="248">
          <cell r="A248" t="str">
            <v>2 S 02 400 00</v>
          </cell>
          <cell r="B248" t="str">
            <v>Pintura de ligação</v>
          </cell>
          <cell r="E248" t="str">
            <v>m2</v>
          </cell>
          <cell r="G248">
            <v>0.08</v>
          </cell>
          <cell r="M248">
            <v>0.1</v>
          </cell>
          <cell r="O248">
            <v>0.1</v>
          </cell>
          <cell r="Q248">
            <v>0.09</v>
          </cell>
          <cell r="S248">
            <v>0.09</v>
          </cell>
          <cell r="U248">
            <v>0.1</v>
          </cell>
          <cell r="W248">
            <v>0.1</v>
          </cell>
        </row>
        <row r="249">
          <cell r="A249" t="str">
            <v>2 S 02 500 00</v>
          </cell>
          <cell r="B249" t="str">
            <v>Tratamento superficial simples c/ cap</v>
          </cell>
          <cell r="E249" t="str">
            <v>m2</v>
          </cell>
          <cell r="G249">
            <v>0.43</v>
          </cell>
          <cell r="M249">
            <v>0.49</v>
          </cell>
          <cell r="O249">
            <v>0.49</v>
          </cell>
          <cell r="Q249">
            <v>0.48</v>
          </cell>
          <cell r="S249">
            <v>0.5</v>
          </cell>
          <cell r="U249">
            <v>0.5</v>
          </cell>
          <cell r="W249">
            <v>0.5</v>
          </cell>
        </row>
        <row r="250">
          <cell r="A250" t="str">
            <v>2 S 02 500 01</v>
          </cell>
          <cell r="B250" t="str">
            <v>Tratamento superficial simples c/ emulsão</v>
          </cell>
          <cell r="E250" t="str">
            <v>m2</v>
          </cell>
          <cell r="G250">
            <v>0.4</v>
          </cell>
          <cell r="M250">
            <v>0.46</v>
          </cell>
          <cell r="O250">
            <v>0.46</v>
          </cell>
          <cell r="Q250">
            <v>0.45</v>
          </cell>
          <cell r="S250">
            <v>0.46</v>
          </cell>
          <cell r="U250">
            <v>0.47</v>
          </cell>
          <cell r="W250">
            <v>0.47</v>
          </cell>
        </row>
        <row r="251">
          <cell r="A251" t="str">
            <v>2 S 02 500 02</v>
          </cell>
          <cell r="B251" t="str">
            <v>Tratamento superficial simples c/ banho diluído</v>
          </cell>
          <cell r="E251" t="str">
            <v>m2</v>
          </cell>
          <cell r="G251">
            <v>0.46</v>
          </cell>
          <cell r="M251">
            <v>0.53</v>
          </cell>
          <cell r="O251">
            <v>0.53</v>
          </cell>
          <cell r="Q251">
            <v>0.52</v>
          </cell>
          <cell r="S251">
            <v>0.53</v>
          </cell>
          <cell r="U251">
            <v>0.54</v>
          </cell>
          <cell r="W251">
            <v>0.54</v>
          </cell>
        </row>
        <row r="252">
          <cell r="A252" t="str">
            <v>2 S 02 501 00</v>
          </cell>
          <cell r="B252" t="str">
            <v>Tratamento superficial duplo c/ cap</v>
          </cell>
          <cell r="E252" t="str">
            <v>m2</v>
          </cell>
          <cell r="G252">
            <v>1.26</v>
          </cell>
          <cell r="M252">
            <v>1.44</v>
          </cell>
          <cell r="O252">
            <v>1.45</v>
          </cell>
          <cell r="Q252">
            <v>1.42</v>
          </cell>
          <cell r="S252">
            <v>1.46</v>
          </cell>
          <cell r="U252">
            <v>1.48</v>
          </cell>
          <cell r="W252">
            <v>1.48</v>
          </cell>
        </row>
        <row r="253">
          <cell r="A253" t="str">
            <v>2 S 02 501 01</v>
          </cell>
          <cell r="B253" t="str">
            <v>Tratamento superficial duplo c/ emulsão</v>
          </cell>
          <cell r="E253" t="str">
            <v>m2</v>
          </cell>
          <cell r="G253">
            <v>1.25</v>
          </cell>
          <cell r="M253">
            <v>1.43</v>
          </cell>
          <cell r="O253">
            <v>1.44</v>
          </cell>
          <cell r="Q253">
            <v>1.41</v>
          </cell>
          <cell r="S253">
            <v>1.45</v>
          </cell>
          <cell r="U253">
            <v>1.47</v>
          </cell>
          <cell r="W253">
            <v>1.47</v>
          </cell>
        </row>
        <row r="254">
          <cell r="A254" t="str">
            <v>2 S 02 501 02</v>
          </cell>
          <cell r="B254" t="str">
            <v>Tratamento superficial duplo c/ banho diluído</v>
          </cell>
          <cell r="E254" t="str">
            <v>m2</v>
          </cell>
          <cell r="G254">
            <v>1.39</v>
          </cell>
          <cell r="M254">
            <v>1.58</v>
          </cell>
          <cell r="O254">
            <v>1.6</v>
          </cell>
          <cell r="Q254">
            <v>1.56</v>
          </cell>
          <cell r="S254">
            <v>1.6</v>
          </cell>
          <cell r="U254">
            <v>1.62</v>
          </cell>
          <cell r="W254">
            <v>1.62</v>
          </cell>
        </row>
        <row r="255">
          <cell r="A255" t="str">
            <v>2 S 02 502 00</v>
          </cell>
          <cell r="B255" t="str">
            <v>Tratamento superficial triplo c/ cap</v>
          </cell>
          <cell r="E255" t="str">
            <v>m2</v>
          </cell>
          <cell r="G255">
            <v>1.81</v>
          </cell>
          <cell r="M255">
            <v>2.06</v>
          </cell>
          <cell r="O255">
            <v>2.08</v>
          </cell>
          <cell r="Q255">
            <v>2.0299999999999998</v>
          </cell>
          <cell r="S255">
            <v>2.0699999999999998</v>
          </cell>
          <cell r="U255">
            <v>2.1</v>
          </cell>
          <cell r="W255">
            <v>2.1</v>
          </cell>
        </row>
        <row r="256">
          <cell r="A256" t="str">
            <v>2 S 02 502 01</v>
          </cell>
          <cell r="B256" t="str">
            <v>Tratamento superficial triplo c/ emulsão</v>
          </cell>
          <cell r="E256" t="str">
            <v>m2</v>
          </cell>
          <cell r="G256">
            <v>1.83</v>
          </cell>
          <cell r="M256">
            <v>2.09</v>
          </cell>
          <cell r="O256">
            <v>2.1</v>
          </cell>
          <cell r="Q256">
            <v>2.0499999999999998</v>
          </cell>
          <cell r="S256">
            <v>2.1</v>
          </cell>
          <cell r="U256">
            <v>2.13</v>
          </cell>
          <cell r="W256">
            <v>2.13</v>
          </cell>
        </row>
        <row r="257">
          <cell r="A257" t="str">
            <v>2 S 02 502 02</v>
          </cell>
          <cell r="B257" t="str">
            <v>Tratamento superficial triplo c/ banho diluído</v>
          </cell>
          <cell r="E257" t="str">
            <v>m2</v>
          </cell>
          <cell r="G257">
            <v>1.99</v>
          </cell>
          <cell r="M257">
            <v>2.27</v>
          </cell>
          <cell r="O257">
            <v>2.29</v>
          </cell>
          <cell r="Q257">
            <v>2.23</v>
          </cell>
          <cell r="S257">
            <v>2.2799999999999998</v>
          </cell>
          <cell r="U257">
            <v>2.3199999999999998</v>
          </cell>
          <cell r="W257">
            <v>2.3199999999999998</v>
          </cell>
        </row>
        <row r="258">
          <cell r="A258" t="str">
            <v>2 S 02 530 00</v>
          </cell>
          <cell r="B258" t="str">
            <v>Pré-misturado a frio</v>
          </cell>
          <cell r="E258" t="str">
            <v>m3</v>
          </cell>
          <cell r="G258">
            <v>51.95</v>
          </cell>
          <cell r="M258">
            <v>58.27</v>
          </cell>
          <cell r="O258">
            <v>59.33</v>
          </cell>
          <cell r="Q258">
            <v>57.91</v>
          </cell>
          <cell r="S258">
            <v>59.46</v>
          </cell>
          <cell r="U258">
            <v>60.29</v>
          </cell>
          <cell r="W258">
            <v>60.62</v>
          </cell>
        </row>
        <row r="259">
          <cell r="A259" t="str">
            <v>2 S 02 531 00</v>
          </cell>
          <cell r="B259" t="str">
            <v>Macadame betuminoso por penetração</v>
          </cell>
          <cell r="E259" t="str">
            <v>m3</v>
          </cell>
          <cell r="G259">
            <v>44.59</v>
          </cell>
          <cell r="M259">
            <v>50.28</v>
          </cell>
          <cell r="O259">
            <v>51.03</v>
          </cell>
          <cell r="Q259">
            <v>49.93</v>
          </cell>
          <cell r="S259">
            <v>51.81</v>
          </cell>
          <cell r="U259">
            <v>52.33</v>
          </cell>
          <cell r="W259">
            <v>52.43</v>
          </cell>
        </row>
        <row r="260">
          <cell r="A260" t="str">
            <v>2 S 02 532 00</v>
          </cell>
          <cell r="B260" t="str">
            <v>Areia-asfalto a quente</v>
          </cell>
          <cell r="E260" t="str">
            <v>t</v>
          </cell>
          <cell r="G260">
            <v>35.71</v>
          </cell>
          <cell r="M260">
            <v>38.22</v>
          </cell>
          <cell r="O260">
            <v>38.67</v>
          </cell>
          <cell r="Q260">
            <v>45.7</v>
          </cell>
          <cell r="S260">
            <v>37.369999999999997</v>
          </cell>
          <cell r="U260">
            <v>39.71</v>
          </cell>
          <cell r="W260">
            <v>39.81</v>
          </cell>
        </row>
        <row r="261">
          <cell r="A261" t="str">
            <v>2 S 02 540 01</v>
          </cell>
          <cell r="B261" t="str">
            <v>Conc. betuminoso usinado a quente - capa rolamento</v>
          </cell>
          <cell r="E261" t="str">
            <v>t</v>
          </cell>
          <cell r="G261">
            <v>30.94</v>
          </cell>
          <cell r="M261">
            <v>33.76</v>
          </cell>
          <cell r="O261">
            <v>34.15</v>
          </cell>
          <cell r="Q261">
            <v>37.6</v>
          </cell>
          <cell r="S261">
            <v>33.72</v>
          </cell>
          <cell r="U261">
            <v>35.31</v>
          </cell>
          <cell r="W261">
            <v>35.380000000000003</v>
          </cell>
        </row>
        <row r="262">
          <cell r="A262" t="str">
            <v>2 S 02 540 02</v>
          </cell>
          <cell r="B262" t="str">
            <v>Concreto betuminoso usinado a quente - "binder"</v>
          </cell>
          <cell r="E262" t="str">
            <v>t</v>
          </cell>
          <cell r="G262">
            <v>30.33</v>
          </cell>
          <cell r="M262">
            <v>33.21</v>
          </cell>
          <cell r="O262">
            <v>33.619999999999997</v>
          </cell>
          <cell r="Q262">
            <v>37.049999999999997</v>
          </cell>
          <cell r="S262">
            <v>33.200000000000003</v>
          </cell>
          <cell r="U262">
            <v>34.42</v>
          </cell>
          <cell r="W262">
            <v>34.5</v>
          </cell>
        </row>
        <row r="263">
          <cell r="A263" t="str">
            <v>2 S 02 603 00</v>
          </cell>
          <cell r="B263" t="str">
            <v>Sub-base de concreto rolado</v>
          </cell>
          <cell r="E263" t="str">
            <v>m3</v>
          </cell>
          <cell r="G263">
            <v>74.19</v>
          </cell>
          <cell r="M263">
            <v>107.78</v>
          </cell>
          <cell r="O263">
            <v>108.71</v>
          </cell>
          <cell r="Q263">
            <v>107.73</v>
          </cell>
          <cell r="S263">
            <v>85.81</v>
          </cell>
          <cell r="U263">
            <v>89.87</v>
          </cell>
          <cell r="W263">
            <v>89.96</v>
          </cell>
        </row>
        <row r="264">
          <cell r="A264" t="str">
            <v>2 S 02 604 00</v>
          </cell>
          <cell r="B264" t="str">
            <v>Sub-base de concreto de cimento portland</v>
          </cell>
          <cell r="E264" t="str">
            <v>m3</v>
          </cell>
          <cell r="G264">
            <v>119.92</v>
          </cell>
          <cell r="M264">
            <v>134.34</v>
          </cell>
          <cell r="O264">
            <v>136.71</v>
          </cell>
          <cell r="Q264">
            <v>132.68</v>
          </cell>
          <cell r="S264">
            <v>138.08000000000001</v>
          </cell>
          <cell r="U264">
            <v>133.76</v>
          </cell>
          <cell r="W264">
            <v>136.44999999999999</v>
          </cell>
        </row>
        <row r="265">
          <cell r="A265" t="str">
            <v>2 S 02 606 00</v>
          </cell>
          <cell r="B265" t="str">
            <v>Concreto de cimento portland com fôrma deslizante</v>
          </cell>
          <cell r="E265" t="str">
            <v>m3</v>
          </cell>
          <cell r="G265">
            <v>175.29</v>
          </cell>
          <cell r="M265">
            <v>282.95</v>
          </cell>
          <cell r="O265">
            <v>283.45999999999998</v>
          </cell>
          <cell r="Q265">
            <v>283.08999999999997</v>
          </cell>
          <cell r="S265">
            <v>200.22</v>
          </cell>
          <cell r="U265">
            <v>214.5</v>
          </cell>
          <cell r="W265">
            <v>214.59</v>
          </cell>
        </row>
        <row r="266">
          <cell r="A266" t="str">
            <v>2 S 02 607 00</v>
          </cell>
          <cell r="B266" t="str">
            <v>Concreto cimento portland c/ equip. pequeno porte</v>
          </cell>
          <cell r="E266" t="str">
            <v>m3</v>
          </cell>
          <cell r="G266">
            <v>278.25</v>
          </cell>
          <cell r="M266">
            <v>302.01</v>
          </cell>
          <cell r="O266">
            <v>309.39999999999998</v>
          </cell>
          <cell r="Q266">
            <v>297.07</v>
          </cell>
          <cell r="S266">
            <v>312.82</v>
          </cell>
          <cell r="U266">
            <v>291.89</v>
          </cell>
          <cell r="W266">
            <v>303.39999999999998</v>
          </cell>
        </row>
        <row r="267">
          <cell r="A267" t="str">
            <v>2 S 02 700 01</v>
          </cell>
          <cell r="B267" t="str">
            <v>Execução pavim. c/ peças pré-moldadas concr.</v>
          </cell>
          <cell r="E267" t="str">
            <v>m2</v>
          </cell>
          <cell r="G267">
            <v>36.909999999999997</v>
          </cell>
          <cell r="M267">
            <v>53.46</v>
          </cell>
          <cell r="O267">
            <v>53.64</v>
          </cell>
          <cell r="Q267">
            <v>53.31</v>
          </cell>
          <cell r="S267">
            <v>42.64</v>
          </cell>
          <cell r="U267">
            <v>44.52</v>
          </cell>
          <cell r="W267">
            <v>44.65</v>
          </cell>
        </row>
        <row r="268">
          <cell r="A268" t="str">
            <v>2 S 02 702 00</v>
          </cell>
          <cell r="B268" t="str">
            <v>Limpeza e enchimento de junta de pavimento de conc</v>
          </cell>
          <cell r="E268" t="str">
            <v>m</v>
          </cell>
          <cell r="G268">
            <v>2.87</v>
          </cell>
          <cell r="M268">
            <v>2.8</v>
          </cell>
          <cell r="O268">
            <v>2.64</v>
          </cell>
          <cell r="Q268">
            <v>2.5099999999999998</v>
          </cell>
          <cell r="S268">
            <v>2.52</v>
          </cell>
          <cell r="U268">
            <v>2.57</v>
          </cell>
          <cell r="W268">
            <v>2.5499999999999998</v>
          </cell>
        </row>
        <row r="269">
          <cell r="A269" t="str">
            <v>2 S 03 000 02</v>
          </cell>
          <cell r="B269" t="str">
            <v>Escavação manual de cavas em material 1a cat</v>
          </cell>
          <cell r="E269" t="str">
            <v>m3</v>
          </cell>
          <cell r="G269">
            <v>21.92</v>
          </cell>
          <cell r="M269">
            <v>26.31</v>
          </cell>
          <cell r="O269">
            <v>26.31</v>
          </cell>
          <cell r="Q269">
            <v>26.31</v>
          </cell>
          <cell r="S269">
            <v>26.31</v>
          </cell>
          <cell r="U269">
            <v>26.31</v>
          </cell>
          <cell r="W269">
            <v>26.31</v>
          </cell>
        </row>
        <row r="270">
          <cell r="A270" t="str">
            <v>2 S 03 000 03</v>
          </cell>
          <cell r="B270" t="str">
            <v>Escavação manual de cavas em material 2a cat</v>
          </cell>
          <cell r="E270" t="str">
            <v>m3</v>
          </cell>
          <cell r="G270">
            <v>29.23</v>
          </cell>
          <cell r="M270">
            <v>35.08</v>
          </cell>
          <cell r="O270">
            <v>35.08</v>
          </cell>
          <cell r="Q270">
            <v>35.08</v>
          </cell>
          <cell r="S270">
            <v>35.08</v>
          </cell>
          <cell r="U270">
            <v>35.08</v>
          </cell>
          <cell r="W270">
            <v>35.08</v>
          </cell>
        </row>
        <row r="271">
          <cell r="A271" t="str">
            <v>2 S 03 010 01</v>
          </cell>
          <cell r="B271" t="str">
            <v>Escavação em cavas de fundação com esgotamento</v>
          </cell>
          <cell r="E271" t="str">
            <v>m3</v>
          </cell>
          <cell r="G271">
            <v>25</v>
          </cell>
          <cell r="M271">
            <v>29.91</v>
          </cell>
          <cell r="O271">
            <v>29.91</v>
          </cell>
          <cell r="Q271">
            <v>29.88</v>
          </cell>
          <cell r="S271">
            <v>29.88</v>
          </cell>
          <cell r="U271">
            <v>29.89</v>
          </cell>
          <cell r="W271">
            <v>29.89</v>
          </cell>
        </row>
        <row r="272">
          <cell r="A272" t="str">
            <v>2 S 03 119 01</v>
          </cell>
          <cell r="B272" t="str">
            <v>Escoramento com madeira de OAE</v>
          </cell>
          <cell r="E272" t="str">
            <v>m3</v>
          </cell>
          <cell r="G272">
            <v>18.87</v>
          </cell>
          <cell r="M272">
            <v>20.49</v>
          </cell>
          <cell r="O272">
            <v>21</v>
          </cell>
          <cell r="Q272">
            <v>21</v>
          </cell>
          <cell r="S272">
            <v>21</v>
          </cell>
          <cell r="U272">
            <v>21.67</v>
          </cell>
          <cell r="W272">
            <v>21.67</v>
          </cell>
        </row>
        <row r="273">
          <cell r="A273" t="str">
            <v>2 S 03 300 01</v>
          </cell>
          <cell r="B273" t="str">
            <v>Confecção e lançamento concr. magro em betoneira</v>
          </cell>
          <cell r="E273" t="str">
            <v>m3</v>
          </cell>
          <cell r="G273">
            <v>160.36000000000001</v>
          </cell>
          <cell r="M273">
            <v>177.03</v>
          </cell>
          <cell r="O273">
            <v>180.91</v>
          </cell>
          <cell r="Q273">
            <v>174.83</v>
          </cell>
          <cell r="S273">
            <v>182.54</v>
          </cell>
          <cell r="U273">
            <v>172.69</v>
          </cell>
          <cell r="W273">
            <v>178.11</v>
          </cell>
        </row>
        <row r="274">
          <cell r="A274" t="str">
            <v>2 S 03 321 00</v>
          </cell>
          <cell r="B274" t="str">
            <v>Conc.estr.fck=8 MPa-contr.raz.uso ger.conf. e lanç</v>
          </cell>
          <cell r="E274" t="str">
            <v>m3</v>
          </cell>
          <cell r="G274">
            <v>192.27</v>
          </cell>
          <cell r="M274">
            <v>210.91</v>
          </cell>
          <cell r="O274">
            <v>215.84</v>
          </cell>
          <cell r="Q274">
            <v>207.98</v>
          </cell>
          <cell r="S274">
            <v>218</v>
          </cell>
          <cell r="U274">
            <v>204.77</v>
          </cell>
          <cell r="W274">
            <v>211.97</v>
          </cell>
        </row>
        <row r="275">
          <cell r="A275" t="str">
            <v>2 S 03 322 00</v>
          </cell>
          <cell r="B275" t="str">
            <v>Conc.estr.fck=10 MPa-contr.raz.uso ger.conf.e lanç</v>
          </cell>
          <cell r="E275" t="str">
            <v>m3</v>
          </cell>
          <cell r="G275">
            <v>203.11</v>
          </cell>
          <cell r="M275">
            <v>222.42</v>
          </cell>
          <cell r="O275">
            <v>227.71</v>
          </cell>
          <cell r="Q275">
            <v>219.24</v>
          </cell>
          <cell r="S275">
            <v>230.05</v>
          </cell>
          <cell r="U275">
            <v>215.66</v>
          </cell>
          <cell r="W275">
            <v>223.47</v>
          </cell>
        </row>
        <row r="276">
          <cell r="A276" t="str">
            <v>2 S 03 323 00</v>
          </cell>
          <cell r="B276" t="str">
            <v>Conc.estr.fck=12 MPa-contr.raz.uso ger.conf.e lanç</v>
          </cell>
          <cell r="E276" t="str">
            <v>m3</v>
          </cell>
          <cell r="G276">
            <v>214.75</v>
          </cell>
          <cell r="M276">
            <v>234.78</v>
          </cell>
          <cell r="O276">
            <v>240.46</v>
          </cell>
          <cell r="Q276">
            <v>231.34</v>
          </cell>
          <cell r="S276">
            <v>242.98</v>
          </cell>
          <cell r="U276">
            <v>227.38</v>
          </cell>
          <cell r="W276">
            <v>235.84</v>
          </cell>
        </row>
        <row r="277">
          <cell r="A277" t="str">
            <v>2 S 03 324 00</v>
          </cell>
          <cell r="B277" t="str">
            <v>Conc.estr.fck=15 MPa-contr.raz.uso ger.conf.e lanç</v>
          </cell>
          <cell r="E277" t="str">
            <v>m3</v>
          </cell>
          <cell r="G277">
            <v>227.01</v>
          </cell>
          <cell r="M277">
            <v>247.79</v>
          </cell>
          <cell r="O277">
            <v>253.88</v>
          </cell>
          <cell r="Q277">
            <v>244.06</v>
          </cell>
          <cell r="S277">
            <v>256.60000000000002</v>
          </cell>
          <cell r="U277">
            <v>239.7</v>
          </cell>
          <cell r="W277">
            <v>248.84</v>
          </cell>
        </row>
        <row r="278">
          <cell r="A278" t="str">
            <v>2 S 03 324 01</v>
          </cell>
          <cell r="B278" t="str">
            <v>Conc.estr.fck=15 MPa-contr.raz.c/adit.conf. e lanç</v>
          </cell>
          <cell r="E278" t="str">
            <v>m3</v>
          </cell>
          <cell r="G278">
            <v>209.63</v>
          </cell>
          <cell r="M278">
            <v>228.71</v>
          </cell>
          <cell r="O278">
            <v>234.5</v>
          </cell>
          <cell r="Q278">
            <v>225.34</v>
          </cell>
          <cell r="S278">
            <v>237.26</v>
          </cell>
          <cell r="U278">
            <v>221.35</v>
          </cell>
          <cell r="W278">
            <v>229.98</v>
          </cell>
        </row>
        <row r="279">
          <cell r="A279" t="str">
            <v>2 S 03 325 00</v>
          </cell>
          <cell r="B279" t="str">
            <v>Conc.estr.fck=18 MPa-contr.raz.uso ger.conf.e lanç</v>
          </cell>
          <cell r="E279" t="str">
            <v>m3</v>
          </cell>
          <cell r="G279">
            <v>239.11</v>
          </cell>
          <cell r="M279">
            <v>260.66000000000003</v>
          </cell>
          <cell r="O279">
            <v>267.14</v>
          </cell>
          <cell r="Q279">
            <v>256.64999999999998</v>
          </cell>
          <cell r="S279">
            <v>270.05</v>
          </cell>
          <cell r="U279">
            <v>251.88</v>
          </cell>
          <cell r="W279">
            <v>261.69</v>
          </cell>
        </row>
        <row r="280">
          <cell r="A280" t="str">
            <v>2 S 03 325 01</v>
          </cell>
          <cell r="B280" t="str">
            <v>Conc.estr.fck=18 MPa-contr.raz.c/adit.conf. e lanç</v>
          </cell>
          <cell r="E280" t="str">
            <v>m3</v>
          </cell>
          <cell r="G280">
            <v>220.81</v>
          </cell>
          <cell r="M280">
            <v>240.62</v>
          </cell>
          <cell r="O280">
            <v>246.77</v>
          </cell>
          <cell r="Q280">
            <v>237</v>
          </cell>
          <cell r="S280">
            <v>249.72</v>
          </cell>
          <cell r="U280">
            <v>232.65</v>
          </cell>
          <cell r="W280">
            <v>241.89</v>
          </cell>
        </row>
        <row r="281">
          <cell r="A281" t="str">
            <v>2 S 03 326 00</v>
          </cell>
          <cell r="B281" t="str">
            <v>Conc.estr.fck=20 MPa-contr.raz.uso ger.conf.e lanç</v>
          </cell>
          <cell r="E281" t="str">
            <v>m3</v>
          </cell>
          <cell r="G281">
            <v>249.01</v>
          </cell>
          <cell r="M281">
            <v>271.17</v>
          </cell>
          <cell r="O281">
            <v>277.97000000000003</v>
          </cell>
          <cell r="Q281">
            <v>266.93</v>
          </cell>
          <cell r="S281">
            <v>281.05</v>
          </cell>
          <cell r="U281">
            <v>261.83</v>
          </cell>
          <cell r="W281">
            <v>272.2</v>
          </cell>
        </row>
        <row r="282">
          <cell r="A282" t="str">
            <v>2 S 03 326 01</v>
          </cell>
          <cell r="B282" t="str">
            <v>Conc.estr.fck=20 MPa-contr.raz.c/adit.conf. e lanç</v>
          </cell>
          <cell r="E282" t="str">
            <v>m3</v>
          </cell>
          <cell r="G282">
            <v>230.98</v>
          </cell>
          <cell r="M282">
            <v>251.38</v>
          </cell>
          <cell r="O282">
            <v>257.87</v>
          </cell>
          <cell r="Q282">
            <v>247.52</v>
          </cell>
          <cell r="S282">
            <v>260.99</v>
          </cell>
          <cell r="U282">
            <v>242.81</v>
          </cell>
          <cell r="W282">
            <v>252.64</v>
          </cell>
        </row>
        <row r="283">
          <cell r="A283" t="str">
            <v>2 S 03 327 00</v>
          </cell>
          <cell r="B283" t="str">
            <v>Conc.estr.fck=22 MPa-contr.raz.uso ger.conf.e lanç</v>
          </cell>
          <cell r="E283" t="str">
            <v>m3</v>
          </cell>
          <cell r="G283">
            <v>260.64999999999998</v>
          </cell>
          <cell r="M283">
            <v>283.52999999999997</v>
          </cell>
          <cell r="O283">
            <v>290.72000000000003</v>
          </cell>
          <cell r="Q283">
            <v>279.02</v>
          </cell>
          <cell r="S283">
            <v>293.98</v>
          </cell>
          <cell r="U283">
            <v>273.54000000000002</v>
          </cell>
          <cell r="W283">
            <v>284.56</v>
          </cell>
        </row>
        <row r="284">
          <cell r="A284" t="str">
            <v>2 S 03 328 00</v>
          </cell>
          <cell r="B284" t="str">
            <v>Conc.estr.fck=24 MPa-contr.raz.uso ger.conf.e lanç</v>
          </cell>
          <cell r="E284" t="str">
            <v>m3</v>
          </cell>
          <cell r="G284">
            <v>272.52</v>
          </cell>
          <cell r="M284">
            <v>296.13</v>
          </cell>
          <cell r="O284">
            <v>303.72000000000003</v>
          </cell>
          <cell r="Q284">
            <v>291.36</v>
          </cell>
          <cell r="S284">
            <v>307.18</v>
          </cell>
          <cell r="U284">
            <v>285.48</v>
          </cell>
          <cell r="W284">
            <v>297.16000000000003</v>
          </cell>
        </row>
        <row r="285">
          <cell r="A285" t="str">
            <v>2 S 03 329 00</v>
          </cell>
          <cell r="B285" t="str">
            <v>Conc.estr.fck=25 MPa-contr.raz.c/adit.conf. e lanç</v>
          </cell>
          <cell r="E285" t="str">
            <v>m3</v>
          </cell>
          <cell r="G285">
            <v>253.24</v>
          </cell>
          <cell r="M285">
            <v>275.2</v>
          </cell>
          <cell r="O285">
            <v>282.39999999999998</v>
          </cell>
          <cell r="Q285">
            <v>270.83999999999997</v>
          </cell>
          <cell r="S285">
            <v>285.87</v>
          </cell>
          <cell r="U285">
            <v>265.42</v>
          </cell>
          <cell r="W285">
            <v>276.45</v>
          </cell>
        </row>
        <row r="286">
          <cell r="A286" t="str">
            <v>2 S 03 329 01</v>
          </cell>
          <cell r="B286" t="str">
            <v>Conc.estr.fck=26 MPa-contr.raz.uso ger.conf.e lanç</v>
          </cell>
          <cell r="E286" t="str">
            <v>m3</v>
          </cell>
          <cell r="G286">
            <v>283.35000000000002</v>
          </cell>
          <cell r="M286">
            <v>307.63</v>
          </cell>
          <cell r="O286">
            <v>315.58</v>
          </cell>
          <cell r="Q286">
            <v>302.61</v>
          </cell>
          <cell r="S286">
            <v>319.22000000000003</v>
          </cell>
          <cell r="U286">
            <v>296.36</v>
          </cell>
          <cell r="W286">
            <v>308.64999999999998</v>
          </cell>
        </row>
        <row r="287">
          <cell r="A287" t="str">
            <v>2 S 03 329 02</v>
          </cell>
          <cell r="B287" t="str">
            <v>Conc.estr.fck=30 MPa-contr.raz.uso ger.conf.e lanç</v>
          </cell>
          <cell r="E287" t="str">
            <v>m3</v>
          </cell>
          <cell r="G287">
            <v>293.95999999999998</v>
          </cell>
          <cell r="M287">
            <v>318.91000000000003</v>
          </cell>
          <cell r="O287">
            <v>327.2</v>
          </cell>
          <cell r="Q287">
            <v>313.64</v>
          </cell>
          <cell r="S287">
            <v>331</v>
          </cell>
          <cell r="U287">
            <v>307.04000000000002</v>
          </cell>
          <cell r="W287">
            <v>319.92</v>
          </cell>
        </row>
        <row r="288">
          <cell r="A288" t="str">
            <v>2 S 03 329 03</v>
          </cell>
          <cell r="B288" t="str">
            <v>Conc.estr.fck=30 MPa-contr.raz.uso ger.conf.e lanç</v>
          </cell>
          <cell r="E288" t="str">
            <v>m3</v>
          </cell>
          <cell r="G288">
            <v>273.69</v>
          </cell>
          <cell r="M288">
            <v>297</v>
          </cell>
          <cell r="O288">
            <v>304.86</v>
          </cell>
          <cell r="Q288">
            <v>292.18</v>
          </cell>
          <cell r="S288">
            <v>308.64999999999998</v>
          </cell>
          <cell r="U288">
            <v>286.08999999999997</v>
          </cell>
          <cell r="W288">
            <v>298.23</v>
          </cell>
        </row>
        <row r="289">
          <cell r="A289" t="str">
            <v>2 S 03 329 04</v>
          </cell>
          <cell r="B289" t="str">
            <v>Conc.estr.fck=35 MPa-contr.raz.c/adit.conf. e lanç</v>
          </cell>
          <cell r="E289" t="str">
            <v>m3</v>
          </cell>
          <cell r="G289">
            <v>294.66000000000003</v>
          </cell>
          <cell r="M289">
            <v>319.14999999999998</v>
          </cell>
          <cell r="O289">
            <v>327.78</v>
          </cell>
          <cell r="Q289">
            <v>313.89</v>
          </cell>
          <cell r="S289">
            <v>332.06</v>
          </cell>
          <cell r="U289">
            <v>307.06</v>
          </cell>
          <cell r="W289">
            <v>320.48</v>
          </cell>
        </row>
        <row r="290">
          <cell r="A290" t="str">
            <v>2 S 03 370 00</v>
          </cell>
          <cell r="B290" t="str">
            <v>Forma comum de madeira</v>
          </cell>
          <cell r="E290" t="str">
            <v>m2</v>
          </cell>
          <cell r="G290">
            <v>27.54</v>
          </cell>
          <cell r="M290">
            <v>30.48</v>
          </cell>
          <cell r="O290">
            <v>30.53</v>
          </cell>
          <cell r="Q290">
            <v>30.74</v>
          </cell>
          <cell r="S290">
            <v>30.69</v>
          </cell>
          <cell r="U290">
            <v>33.659999999999997</v>
          </cell>
          <cell r="W290">
            <v>33.659999999999997</v>
          </cell>
        </row>
        <row r="291">
          <cell r="A291" t="str">
            <v>2 S 03 371 01</v>
          </cell>
          <cell r="B291" t="str">
            <v>Forma de placa compensada resinada</v>
          </cell>
          <cell r="E291" t="str">
            <v>m2</v>
          </cell>
          <cell r="G291">
            <v>21.92</v>
          </cell>
          <cell r="M291">
            <v>24.19</v>
          </cell>
          <cell r="O291">
            <v>24.24</v>
          </cell>
          <cell r="Q291">
            <v>25.15</v>
          </cell>
          <cell r="S291">
            <v>25.11</v>
          </cell>
          <cell r="U291">
            <v>25.36</v>
          </cell>
          <cell r="W291">
            <v>25.36</v>
          </cell>
        </row>
        <row r="292">
          <cell r="A292" t="str">
            <v>2 S 03 371 02</v>
          </cell>
          <cell r="B292" t="str">
            <v>Forma de placa compensada plastificada</v>
          </cell>
          <cell r="E292" t="str">
            <v>m2</v>
          </cell>
          <cell r="G292">
            <v>24.51</v>
          </cell>
          <cell r="M292">
            <v>26.78</v>
          </cell>
          <cell r="O292">
            <v>26.83</v>
          </cell>
          <cell r="Q292">
            <v>27.98</v>
          </cell>
          <cell r="S292">
            <v>27.93</v>
          </cell>
          <cell r="U292">
            <v>28.18</v>
          </cell>
          <cell r="W292">
            <v>28.18</v>
          </cell>
        </row>
        <row r="293">
          <cell r="A293" t="str">
            <v>2 S 03 372 01</v>
          </cell>
          <cell r="B293" t="str">
            <v>Formas para tubulão</v>
          </cell>
          <cell r="E293" t="str">
            <v>m2</v>
          </cell>
          <cell r="G293">
            <v>13.34</v>
          </cell>
          <cell r="M293">
            <v>15.39</v>
          </cell>
          <cell r="O293">
            <v>15.4</v>
          </cell>
          <cell r="Q293">
            <v>15.63</v>
          </cell>
          <cell r="S293">
            <v>15.59</v>
          </cell>
          <cell r="U293">
            <v>16.05</v>
          </cell>
          <cell r="W293">
            <v>16.03</v>
          </cell>
        </row>
        <row r="294">
          <cell r="A294" t="str">
            <v>2 S 03 401 01</v>
          </cell>
          <cell r="B294" t="str">
            <v>Estaca tipo Franki D=350 mm</v>
          </cell>
          <cell r="E294" t="str">
            <v>m</v>
          </cell>
          <cell r="G294">
            <v>106.96</v>
          </cell>
          <cell r="M294">
            <v>121.37</v>
          </cell>
          <cell r="O294">
            <v>125.92</v>
          </cell>
          <cell r="Q294">
            <v>122.8</v>
          </cell>
          <cell r="S294">
            <v>124.06</v>
          </cell>
          <cell r="U294">
            <v>124.59</v>
          </cell>
          <cell r="W294">
            <v>125.5</v>
          </cell>
        </row>
        <row r="295">
          <cell r="A295" t="str">
            <v>2 S 03 401 02</v>
          </cell>
          <cell r="B295" t="str">
            <v>Estaca tipo Franki D=400 mm</v>
          </cell>
          <cell r="E295" t="str">
            <v>m</v>
          </cell>
          <cell r="G295">
            <v>117.69</v>
          </cell>
          <cell r="M295">
            <v>133.51</v>
          </cell>
          <cell r="O295">
            <v>138.46</v>
          </cell>
          <cell r="Q295">
            <v>134.91</v>
          </cell>
          <cell r="S295">
            <v>136.41</v>
          </cell>
          <cell r="U295">
            <v>136.63999999999999</v>
          </cell>
          <cell r="W295">
            <v>137.72</v>
          </cell>
        </row>
        <row r="296">
          <cell r="A296" t="str">
            <v>2 S 03 401 03</v>
          </cell>
          <cell r="B296" t="str">
            <v>Estaca tipo Franki D=520 mm</v>
          </cell>
          <cell r="E296" t="str">
            <v>m</v>
          </cell>
          <cell r="G296">
            <v>163.25</v>
          </cell>
          <cell r="M296">
            <v>184.25</v>
          </cell>
          <cell r="O296">
            <v>190.99</v>
          </cell>
          <cell r="Q296">
            <v>186.27</v>
          </cell>
          <cell r="S296">
            <v>188.9</v>
          </cell>
          <cell r="U296">
            <v>188.85</v>
          </cell>
          <cell r="W296">
            <v>190.76</v>
          </cell>
        </row>
        <row r="297">
          <cell r="A297" t="str">
            <v>2 S 03 401 04</v>
          </cell>
          <cell r="B297" t="str">
            <v>Estaca tipo Franki D=600 mm</v>
          </cell>
          <cell r="E297" t="str">
            <v>m</v>
          </cell>
          <cell r="G297">
            <v>204.35</v>
          </cell>
          <cell r="M297">
            <v>230.21</v>
          </cell>
          <cell r="O297">
            <v>238.61</v>
          </cell>
          <cell r="Q297">
            <v>232.82</v>
          </cell>
          <cell r="S297">
            <v>236.33</v>
          </cell>
          <cell r="U297">
            <v>236.21</v>
          </cell>
          <cell r="W297">
            <v>238.75</v>
          </cell>
        </row>
        <row r="298">
          <cell r="A298" t="str">
            <v>2 S 03 402 01</v>
          </cell>
          <cell r="B298" t="str">
            <v>Cravação estacas pré-mold. de concreto 30 x 30 cm</v>
          </cell>
          <cell r="E298" t="str">
            <v>m</v>
          </cell>
          <cell r="G298">
            <v>109.09</v>
          </cell>
          <cell r="M298">
            <v>123.59</v>
          </cell>
          <cell r="O298">
            <v>127.15</v>
          </cell>
          <cell r="Q298">
            <v>124.9</v>
          </cell>
          <cell r="S298">
            <v>126</v>
          </cell>
          <cell r="U298">
            <v>128.16999999999999</v>
          </cell>
          <cell r="W298">
            <v>128.99</v>
          </cell>
        </row>
        <row r="299">
          <cell r="A299" t="str">
            <v>2 S 03 404 01</v>
          </cell>
          <cell r="B299" t="str">
            <v>Forn. e crav. estacas perfil met. I de 10" simples</v>
          </cell>
          <cell r="E299" t="str">
            <v>m</v>
          </cell>
          <cell r="G299">
            <v>240.04</v>
          </cell>
          <cell r="M299">
            <v>257.08</v>
          </cell>
          <cell r="O299">
            <v>260.58999999999997</v>
          </cell>
          <cell r="Q299">
            <v>231.62</v>
          </cell>
          <cell r="S299">
            <v>231.62</v>
          </cell>
          <cell r="U299">
            <v>231.94</v>
          </cell>
          <cell r="W299">
            <v>231.75</v>
          </cell>
        </row>
        <row r="300">
          <cell r="A300" t="str">
            <v>2 S 03 404 04</v>
          </cell>
          <cell r="B300" t="str">
            <v>Forn. e crav. estacas perfil met. I de 10" duplo</v>
          </cell>
          <cell r="E300" t="str">
            <v>m</v>
          </cell>
          <cell r="G300">
            <v>382.91</v>
          </cell>
          <cell r="M300">
            <v>400.25</v>
          </cell>
          <cell r="O300">
            <v>403.83</v>
          </cell>
          <cell r="Q300">
            <v>348.91</v>
          </cell>
          <cell r="S300">
            <v>348.91</v>
          </cell>
          <cell r="U300">
            <v>349.62</v>
          </cell>
          <cell r="W300">
            <v>349.19</v>
          </cell>
        </row>
        <row r="301">
          <cell r="A301" t="str">
            <v>2 S 03 404 11</v>
          </cell>
          <cell r="B301" t="str">
            <v>Cravação estacas met. trilhos soldados - estrela</v>
          </cell>
          <cell r="E301" t="str">
            <v>m</v>
          </cell>
          <cell r="G301">
            <v>214.28</v>
          </cell>
          <cell r="M301">
            <v>255.04</v>
          </cell>
          <cell r="O301">
            <v>266.54000000000002</v>
          </cell>
          <cell r="Q301">
            <v>255.43</v>
          </cell>
          <cell r="S301">
            <v>255.43</v>
          </cell>
          <cell r="U301">
            <v>279.72000000000003</v>
          </cell>
          <cell r="W301">
            <v>279.33999999999997</v>
          </cell>
        </row>
        <row r="302">
          <cell r="A302" t="str">
            <v>2 S 03 410 01</v>
          </cell>
          <cell r="B302" t="str">
            <v>Tubulão a céu aberto diâmetro externo = 1,00 m</v>
          </cell>
          <cell r="E302" t="str">
            <v>m</v>
          </cell>
          <cell r="G302">
            <v>666.11</v>
          </cell>
          <cell r="M302">
            <v>754.53</v>
          </cell>
          <cell r="O302">
            <v>773.36</v>
          </cell>
          <cell r="Q302">
            <v>768.06</v>
          </cell>
          <cell r="S302">
            <v>776.36</v>
          </cell>
          <cell r="U302">
            <v>792.46</v>
          </cell>
          <cell r="W302">
            <v>798.46</v>
          </cell>
        </row>
        <row r="303">
          <cell r="A303" t="str">
            <v>2 S 03 410 11</v>
          </cell>
          <cell r="B303" t="str">
            <v>Tubulão a céu aberto diâmetro externo = 1,20 m</v>
          </cell>
          <cell r="E303" t="str">
            <v>m</v>
          </cell>
          <cell r="G303">
            <v>864.88</v>
          </cell>
          <cell r="M303">
            <v>979.92</v>
          </cell>
          <cell r="O303">
            <v>1002.96</v>
          </cell>
          <cell r="Q303">
            <v>994.85</v>
          </cell>
          <cell r="S303">
            <v>1007.05</v>
          </cell>
          <cell r="U303">
            <v>1023.62</v>
          </cell>
          <cell r="W303">
            <v>1032.42</v>
          </cell>
        </row>
        <row r="304">
          <cell r="A304" t="str">
            <v>2 S 03 410 21</v>
          </cell>
          <cell r="B304" t="str">
            <v>Tubulão a céu aberto diâmetro externo = 1,40 m</v>
          </cell>
          <cell r="E304" t="str">
            <v>m</v>
          </cell>
          <cell r="G304">
            <v>1080.8399999999999</v>
          </cell>
          <cell r="M304">
            <v>1225.73</v>
          </cell>
          <cell r="O304">
            <v>1253.0999999999999</v>
          </cell>
          <cell r="Q304">
            <v>1242.0999999999999</v>
          </cell>
          <cell r="S304">
            <v>1258.42</v>
          </cell>
          <cell r="U304">
            <v>1275.02</v>
          </cell>
          <cell r="W304">
            <v>1286.74</v>
          </cell>
        </row>
        <row r="305">
          <cell r="A305" t="str">
            <v>2 S 03 410 31</v>
          </cell>
          <cell r="B305" t="str">
            <v>Tubulão a céu aberto diâmetro externo = 1,60 m</v>
          </cell>
          <cell r="E305" t="str">
            <v>m</v>
          </cell>
          <cell r="G305">
            <v>1306.05</v>
          </cell>
          <cell r="M305">
            <v>1482.49</v>
          </cell>
          <cell r="O305">
            <v>1513.82</v>
          </cell>
          <cell r="Q305">
            <v>1499.5</v>
          </cell>
          <cell r="S305">
            <v>1520.5</v>
          </cell>
          <cell r="U305">
            <v>1535.68</v>
          </cell>
          <cell r="W305">
            <v>1550.71</v>
          </cell>
        </row>
        <row r="306">
          <cell r="A306" t="str">
            <v>2 S 03 410 41</v>
          </cell>
          <cell r="B306" t="str">
            <v>Tubulão a céu aberto diâmetro externo = 1,80 m</v>
          </cell>
          <cell r="E306" t="str">
            <v>m</v>
          </cell>
          <cell r="G306">
            <v>1576.57</v>
          </cell>
          <cell r="M306">
            <v>1790.53</v>
          </cell>
          <cell r="O306">
            <v>1826.88</v>
          </cell>
          <cell r="Q306">
            <v>1808.13</v>
          </cell>
          <cell r="S306">
            <v>1835.14</v>
          </cell>
          <cell r="U306">
            <v>1847.31</v>
          </cell>
          <cell r="W306">
            <v>1866.65</v>
          </cell>
        </row>
        <row r="307">
          <cell r="A307" t="str">
            <v>2 S 03 410 51</v>
          </cell>
          <cell r="B307" t="str">
            <v>Tubulão a céu aberto diâmetro externo = 2,00 m</v>
          </cell>
          <cell r="E307" t="str">
            <v>m</v>
          </cell>
          <cell r="G307">
            <v>1876.88</v>
          </cell>
          <cell r="M307">
            <v>2131.48</v>
          </cell>
          <cell r="O307">
            <v>2174.0300000000002</v>
          </cell>
          <cell r="Q307">
            <v>2150.31</v>
          </cell>
          <cell r="S307">
            <v>2184.04</v>
          </cell>
          <cell r="U307">
            <v>2193.54</v>
          </cell>
          <cell r="W307">
            <v>2217.69</v>
          </cell>
        </row>
        <row r="308">
          <cell r="A308" t="str">
            <v>2 S 03 410 61</v>
          </cell>
          <cell r="B308" t="str">
            <v>Tubulão a céu aberto diâmetro externo = 2,20 m</v>
          </cell>
          <cell r="E308" t="str">
            <v>m</v>
          </cell>
          <cell r="G308">
            <v>2234.09</v>
          </cell>
          <cell r="M308">
            <v>2538.9699999999998</v>
          </cell>
          <cell r="O308">
            <v>2588.98</v>
          </cell>
          <cell r="Q308">
            <v>2560.4499999999998</v>
          </cell>
          <cell r="S308">
            <v>2600.8200000000002</v>
          </cell>
          <cell r="U308">
            <v>2609.25</v>
          </cell>
          <cell r="W308">
            <v>2638.09</v>
          </cell>
        </row>
        <row r="309">
          <cell r="A309" t="str">
            <v>2 S 03 411 11</v>
          </cell>
          <cell r="B309" t="str">
            <v>Tub.ar comp.D=1,2 m prof.até 12 m lâmina d'água LF</v>
          </cell>
          <cell r="E309" t="str">
            <v>m</v>
          </cell>
          <cell r="G309">
            <v>2096.86</v>
          </cell>
          <cell r="M309">
            <v>2358.8200000000002</v>
          </cell>
          <cell r="O309">
            <v>2381.86</v>
          </cell>
          <cell r="Q309">
            <v>2340.0100000000002</v>
          </cell>
          <cell r="S309">
            <v>2352.1999999999998</v>
          </cell>
          <cell r="U309">
            <v>2370.75</v>
          </cell>
          <cell r="W309">
            <v>2379.5500000000002</v>
          </cell>
        </row>
        <row r="310">
          <cell r="A310" t="str">
            <v>2 S 03 411 12</v>
          </cell>
          <cell r="B310" t="str">
            <v>Tub.ar comp.D=1,2 m prof. 12/18 m lâmina d'água LF</v>
          </cell>
          <cell r="E310" t="str">
            <v>m</v>
          </cell>
          <cell r="G310">
            <v>2331.33</v>
          </cell>
          <cell r="M310">
            <v>2625.51</v>
          </cell>
          <cell r="O310">
            <v>2648.55</v>
          </cell>
          <cell r="Q310">
            <v>2601.63</v>
          </cell>
          <cell r="S310">
            <v>2613.83</v>
          </cell>
          <cell r="U310">
            <v>2632.35</v>
          </cell>
          <cell r="W310">
            <v>2641.15</v>
          </cell>
        </row>
        <row r="311">
          <cell r="A311" t="str">
            <v>2 S 03 411 13</v>
          </cell>
          <cell r="B311" t="str">
            <v>Tub.ar comp.D=1,2 m prof. 18/24 m lâmina d'água LF</v>
          </cell>
          <cell r="E311" t="str">
            <v>m</v>
          </cell>
          <cell r="G311">
            <v>2584.09</v>
          </cell>
          <cell r="M311">
            <v>2914.15</v>
          </cell>
          <cell r="O311">
            <v>2937.19</v>
          </cell>
          <cell r="Q311">
            <v>2885.21</v>
          </cell>
          <cell r="S311">
            <v>2897.4</v>
          </cell>
          <cell r="U311">
            <v>2915.9</v>
          </cell>
          <cell r="W311">
            <v>2924.7</v>
          </cell>
        </row>
        <row r="312">
          <cell r="A312" t="str">
            <v>2 S 03 411 14</v>
          </cell>
          <cell r="B312" t="str">
            <v>Tub.ar comp.D=1,2 m prof. 24/27 m lâmina d'água LF</v>
          </cell>
          <cell r="E312" t="str">
            <v>m</v>
          </cell>
          <cell r="G312">
            <v>2951.84</v>
          </cell>
          <cell r="M312">
            <v>3335.86</v>
          </cell>
          <cell r="O312">
            <v>3358.9</v>
          </cell>
          <cell r="Q312">
            <v>3300.16</v>
          </cell>
          <cell r="S312">
            <v>3312.35</v>
          </cell>
          <cell r="U312">
            <v>3330.82</v>
          </cell>
          <cell r="W312">
            <v>3339.62</v>
          </cell>
        </row>
        <row r="313">
          <cell r="A313" t="str">
            <v>2 S 03 411 15</v>
          </cell>
          <cell r="B313" t="str">
            <v>Tub.ar.comp.D=1,2 m prof. 27/31 m lâmina d'água LF</v>
          </cell>
          <cell r="E313" t="str">
            <v>m</v>
          </cell>
          <cell r="G313">
            <v>3455.78</v>
          </cell>
          <cell r="M313">
            <v>3921.4</v>
          </cell>
          <cell r="O313">
            <v>3944.44</v>
          </cell>
          <cell r="Q313">
            <v>3879.59</v>
          </cell>
          <cell r="S313">
            <v>3891.79</v>
          </cell>
          <cell r="U313">
            <v>3910.2</v>
          </cell>
          <cell r="W313">
            <v>3919</v>
          </cell>
        </row>
        <row r="314">
          <cell r="A314" t="str">
            <v>2 S 03 411 21</v>
          </cell>
          <cell r="B314" t="str">
            <v>Tub.ar.comp.D=1,4 m prof.até 12 m lâmina d'água LF</v>
          </cell>
          <cell r="E314" t="str">
            <v>m</v>
          </cell>
          <cell r="G314">
            <v>2716.75</v>
          </cell>
          <cell r="M314">
            <v>3055.52</v>
          </cell>
          <cell r="O314">
            <v>3082.9</v>
          </cell>
          <cell r="Q314">
            <v>3026.57</v>
          </cell>
          <cell r="S314">
            <v>3042.89</v>
          </cell>
          <cell r="U314">
            <v>3061.46</v>
          </cell>
          <cell r="W314">
            <v>3073.18</v>
          </cell>
        </row>
        <row r="315">
          <cell r="A315" t="str">
            <v>2 S 03 411 22</v>
          </cell>
          <cell r="B315" t="str">
            <v>Tub.ar comp.D=1,4 m prof. 12/18 m lâmina d'água LF</v>
          </cell>
          <cell r="E315" t="str">
            <v>m</v>
          </cell>
          <cell r="G315">
            <v>3031.84</v>
          </cell>
          <cell r="M315">
            <v>3413.88</v>
          </cell>
          <cell r="O315">
            <v>3441.26</v>
          </cell>
          <cell r="Q315">
            <v>3378.11</v>
          </cell>
          <cell r="S315">
            <v>3394.43</v>
          </cell>
          <cell r="U315">
            <v>3412.97</v>
          </cell>
          <cell r="W315">
            <v>3424.7</v>
          </cell>
        </row>
        <row r="316">
          <cell r="A316" t="str">
            <v>2 S 03 411 23</v>
          </cell>
          <cell r="B316" t="str">
            <v>Tub.ar comp.D=1,4 m prof. 18/24 m lâmina d'água LF</v>
          </cell>
          <cell r="E316" t="str">
            <v>m</v>
          </cell>
          <cell r="G316">
            <v>3370.75</v>
          </cell>
          <cell r="M316">
            <v>3800.9</v>
          </cell>
          <cell r="O316">
            <v>3828.28</v>
          </cell>
          <cell r="Q316">
            <v>3758.35</v>
          </cell>
          <cell r="S316">
            <v>3774.67</v>
          </cell>
          <cell r="U316">
            <v>3793.17</v>
          </cell>
          <cell r="W316">
            <v>3804.89</v>
          </cell>
        </row>
        <row r="317">
          <cell r="A317" t="str">
            <v>2 S 03 411 24</v>
          </cell>
          <cell r="B317" t="str">
            <v>Tub.ar comp.D=1,4 m prof. 24/27 m lâmina d'água LF</v>
          </cell>
          <cell r="E317" t="str">
            <v>m</v>
          </cell>
          <cell r="G317">
            <v>3864.15</v>
          </cell>
          <cell r="M317">
            <v>4366.71</v>
          </cell>
          <cell r="O317">
            <v>4394.09</v>
          </cell>
          <cell r="Q317">
            <v>4315.09</v>
          </cell>
          <cell r="S317">
            <v>4331.41</v>
          </cell>
          <cell r="U317">
            <v>4349.8599999999997</v>
          </cell>
          <cell r="W317">
            <v>4361.59</v>
          </cell>
        </row>
        <row r="318">
          <cell r="A318" t="str">
            <v>2 S 03 411 25</v>
          </cell>
          <cell r="B318" t="str">
            <v>Tub.ar comp.D=1,4 m prof. 27/31 m lâmina d'água LF</v>
          </cell>
          <cell r="E318" t="str">
            <v>m</v>
          </cell>
          <cell r="G318">
            <v>4690.3900000000003</v>
          </cell>
          <cell r="M318">
            <v>5318.78</v>
          </cell>
          <cell r="O318">
            <v>5346.16</v>
          </cell>
          <cell r="Q318">
            <v>5253.55</v>
          </cell>
          <cell r="S318">
            <v>5269.87</v>
          </cell>
          <cell r="U318">
            <v>5288.26</v>
          </cell>
          <cell r="W318">
            <v>5299.98</v>
          </cell>
        </row>
        <row r="319">
          <cell r="A319" t="str">
            <v>2 S 03 411 31</v>
          </cell>
          <cell r="B319" t="str">
            <v>Tub.ar comp.D=1,6 m prof.até 12 m lâmina d'água LF</v>
          </cell>
          <cell r="E319" t="str">
            <v>m</v>
          </cell>
          <cell r="G319">
            <v>3458.71</v>
          </cell>
          <cell r="M319">
            <v>3889.69</v>
          </cell>
          <cell r="O319">
            <v>3921.04</v>
          </cell>
          <cell r="Q319">
            <v>3846.85</v>
          </cell>
          <cell r="S319">
            <v>3867.86</v>
          </cell>
          <cell r="U319">
            <v>3885.62</v>
          </cell>
          <cell r="W319">
            <v>3900.65</v>
          </cell>
        </row>
        <row r="320">
          <cell r="A320" t="str">
            <v>2 S 03 411 32</v>
          </cell>
          <cell r="B320" t="str">
            <v>Tub.ar comp.D=1,6 m prof. 12/18 m lâmina d'água LF</v>
          </cell>
          <cell r="E320" t="str">
            <v>m</v>
          </cell>
          <cell r="G320">
            <v>3874.71</v>
          </cell>
          <cell r="M320">
            <v>4362.84</v>
          </cell>
          <cell r="O320">
            <v>4394.1899999999996</v>
          </cell>
          <cell r="Q320">
            <v>4311.01</v>
          </cell>
          <cell r="S320">
            <v>4332.0200000000004</v>
          </cell>
          <cell r="U320">
            <v>4349.7299999999996</v>
          </cell>
          <cell r="W320">
            <v>4364.7700000000004</v>
          </cell>
        </row>
        <row r="321">
          <cell r="A321" t="str">
            <v>2 S 03 411 33</v>
          </cell>
          <cell r="B321" t="str">
            <v>Tub.ar comp.D=1,6 m prof. 18/24 m lâmina d'água LF</v>
          </cell>
          <cell r="E321" t="str">
            <v>m</v>
          </cell>
          <cell r="G321">
            <v>4322.53</v>
          </cell>
          <cell r="M321">
            <v>4874.25</v>
          </cell>
          <cell r="O321">
            <v>4905.6000000000004</v>
          </cell>
          <cell r="Q321">
            <v>4813.46</v>
          </cell>
          <cell r="S321">
            <v>4834.47</v>
          </cell>
          <cell r="U321">
            <v>4852.1400000000003</v>
          </cell>
          <cell r="W321">
            <v>4867.17</v>
          </cell>
        </row>
        <row r="322">
          <cell r="A322" t="str">
            <v>2 S 03 411 34</v>
          </cell>
          <cell r="B322" t="str">
            <v>Tub.ar comp.D=1,6 m prof. 24/27 m lâmina d'água LF</v>
          </cell>
          <cell r="E322" t="str">
            <v>m</v>
          </cell>
          <cell r="G322">
            <v>4974.83</v>
          </cell>
          <cell r="M322">
            <v>5622.28</v>
          </cell>
          <cell r="O322">
            <v>5653.63</v>
          </cell>
          <cell r="Q322">
            <v>5549.51</v>
          </cell>
          <cell r="S322">
            <v>5570.51</v>
          </cell>
          <cell r="U322">
            <v>5588.12</v>
          </cell>
          <cell r="W322">
            <v>5603.16</v>
          </cell>
        </row>
        <row r="323">
          <cell r="A323" t="str">
            <v>2 S 03 411 35</v>
          </cell>
          <cell r="B323" t="str">
            <v>Tub.ar comp.D=1,6 m prof. 27/31 m lâmina d'água LF</v>
          </cell>
          <cell r="E323" t="str">
            <v>m</v>
          </cell>
          <cell r="G323">
            <v>6066.28</v>
          </cell>
          <cell r="M323">
            <v>6879.99</v>
          </cell>
          <cell r="O323">
            <v>6911.34</v>
          </cell>
          <cell r="Q323">
            <v>6789.28</v>
          </cell>
          <cell r="S323">
            <v>6810.28</v>
          </cell>
          <cell r="U323">
            <v>6827.8</v>
          </cell>
          <cell r="W323">
            <v>6842.83</v>
          </cell>
        </row>
        <row r="324">
          <cell r="A324" t="str">
            <v>2 S 03 411 41</v>
          </cell>
          <cell r="B324" t="str">
            <v>Tub.ar comp.D=1,8 m prof.até 12 m lâmina d'água LF</v>
          </cell>
          <cell r="E324" t="str">
            <v>m</v>
          </cell>
          <cell r="G324">
            <v>4347.7299999999996</v>
          </cell>
          <cell r="M324">
            <v>4888.6499999999996</v>
          </cell>
          <cell r="O324">
            <v>4925.0200000000004</v>
          </cell>
          <cell r="Q324">
            <v>4828.9399999999996</v>
          </cell>
          <cell r="S324">
            <v>4855.95</v>
          </cell>
          <cell r="U324">
            <v>4871.3599999999997</v>
          </cell>
          <cell r="W324">
            <v>4890.6899999999996</v>
          </cell>
        </row>
        <row r="325">
          <cell r="A325" t="str">
            <v>2 S 03 411 42</v>
          </cell>
          <cell r="B325" t="str">
            <v>Tub.ar comp.D=1,8 m prof. 12/18 m lâmina d'água LF</v>
          </cell>
          <cell r="E325" t="str">
            <v>m</v>
          </cell>
          <cell r="G325">
            <v>4882.32</v>
          </cell>
          <cell r="M325">
            <v>5496.51</v>
          </cell>
          <cell r="O325">
            <v>5532.88</v>
          </cell>
          <cell r="Q325">
            <v>5425.18</v>
          </cell>
          <cell r="S325">
            <v>5452.19</v>
          </cell>
          <cell r="U325">
            <v>5467.54</v>
          </cell>
          <cell r="W325">
            <v>5486.88</v>
          </cell>
        </row>
        <row r="326">
          <cell r="A326" t="str">
            <v>2 S 03 411 43</v>
          </cell>
          <cell r="B326" t="str">
            <v>Tub.ar comp.D=1,8 m prof. 18/24 m lâmina d'água LF</v>
          </cell>
          <cell r="E326" t="str">
            <v>m</v>
          </cell>
          <cell r="G326">
            <v>5461.05</v>
          </cell>
          <cell r="M326">
            <v>6157.39</v>
          </cell>
          <cell r="O326">
            <v>6193.77</v>
          </cell>
          <cell r="Q326">
            <v>6074.49</v>
          </cell>
          <cell r="S326">
            <v>6101.49</v>
          </cell>
          <cell r="U326">
            <v>6116.78</v>
          </cell>
          <cell r="W326">
            <v>6136.12</v>
          </cell>
        </row>
        <row r="327">
          <cell r="A327" t="str">
            <v>2 S 03 411 44</v>
          </cell>
          <cell r="B327" t="str">
            <v>Tub.ar comp.D=1,8 m prof. 24/27 m lâmina d'água LF</v>
          </cell>
          <cell r="E327" t="str">
            <v>m</v>
          </cell>
          <cell r="G327">
            <v>6306.55</v>
          </cell>
          <cell r="M327">
            <v>7127.13</v>
          </cell>
          <cell r="O327">
            <v>7163.5</v>
          </cell>
          <cell r="Q327">
            <v>7028.73</v>
          </cell>
          <cell r="S327">
            <v>7055.74</v>
          </cell>
          <cell r="U327">
            <v>7070.95</v>
          </cell>
          <cell r="W327">
            <v>7090.29</v>
          </cell>
        </row>
        <row r="328">
          <cell r="A328" t="str">
            <v>2 S 03 411 45</v>
          </cell>
          <cell r="B328" t="str">
            <v>Tub.ar comp.D=1,8 m prof. 27/31 m lâmina d'água LF</v>
          </cell>
          <cell r="E328" t="str">
            <v>m</v>
          </cell>
          <cell r="G328">
            <v>7716.75</v>
          </cell>
          <cell r="M328">
            <v>8752.1200000000008</v>
          </cell>
          <cell r="O328">
            <v>8788.49</v>
          </cell>
          <cell r="Q328">
            <v>8630.5300000000007</v>
          </cell>
          <cell r="S328">
            <v>8657.5400000000009</v>
          </cell>
          <cell r="U328">
            <v>8672.6299999999992</v>
          </cell>
          <cell r="W328">
            <v>8691.9699999999993</v>
          </cell>
        </row>
        <row r="329">
          <cell r="A329" t="str">
            <v>2 S 03 411 51</v>
          </cell>
          <cell r="B329" t="str">
            <v>Tub.ar comp.D=2,0 m até 12 m lâmina d'água LF</v>
          </cell>
          <cell r="E329" t="str">
            <v>m</v>
          </cell>
          <cell r="G329">
            <v>5185.8599999999997</v>
          </cell>
          <cell r="M329">
            <v>5829.45</v>
          </cell>
          <cell r="O329">
            <v>5872.03</v>
          </cell>
          <cell r="Q329">
            <v>5755.52</v>
          </cell>
          <cell r="S329">
            <v>5789.24</v>
          </cell>
          <cell r="U329">
            <v>5802.76</v>
          </cell>
          <cell r="W329">
            <v>5826.91</v>
          </cell>
        </row>
        <row r="330">
          <cell r="A330" t="str">
            <v>2 S 03 411 52</v>
          </cell>
          <cell r="B330" t="str">
            <v>Tub.ar comp.D=2,0 m prof. 12/18 m lâmina d'água LF</v>
          </cell>
          <cell r="E330" t="str">
            <v>m</v>
          </cell>
          <cell r="G330">
            <v>5830.39</v>
          </cell>
          <cell r="M330">
            <v>6562.53</v>
          </cell>
          <cell r="O330">
            <v>6605.12</v>
          </cell>
          <cell r="Q330">
            <v>6474.68</v>
          </cell>
          <cell r="S330">
            <v>6508.41</v>
          </cell>
          <cell r="U330">
            <v>6521.86</v>
          </cell>
          <cell r="W330">
            <v>6546.01</v>
          </cell>
        </row>
        <row r="331">
          <cell r="A331" t="str">
            <v>2 S 03 411 53</v>
          </cell>
          <cell r="B331" t="str">
            <v>Tub.ar comp.D=2,0 m prof.18/24 m lâmina d'água LF</v>
          </cell>
          <cell r="E331" t="str">
            <v>m</v>
          </cell>
          <cell r="G331">
            <v>6525.75</v>
          </cell>
          <cell r="M331">
            <v>7388.27</v>
          </cell>
          <cell r="O331">
            <v>7430.86</v>
          </cell>
          <cell r="Q331">
            <v>7286.51</v>
          </cell>
          <cell r="S331">
            <v>7320.23</v>
          </cell>
          <cell r="U331">
            <v>7324.61</v>
          </cell>
          <cell r="W331">
            <v>7348.76</v>
          </cell>
        </row>
        <row r="332">
          <cell r="A332" t="str">
            <v>2 S 03 411 54</v>
          </cell>
          <cell r="B332" t="str">
            <v>Tub.ar comp.D=2,0 m prof.24/27 m lâmina d'água LF</v>
          </cell>
          <cell r="E332" t="str">
            <v>m</v>
          </cell>
          <cell r="G332">
            <v>7535.9</v>
          </cell>
          <cell r="M332">
            <v>8515.02</v>
          </cell>
          <cell r="O332">
            <v>8557.61</v>
          </cell>
          <cell r="Q332">
            <v>8394.7000000000007</v>
          </cell>
          <cell r="S332">
            <v>8428.42</v>
          </cell>
          <cell r="U332">
            <v>8441.7000000000007</v>
          </cell>
          <cell r="W332">
            <v>8465.86</v>
          </cell>
        </row>
        <row r="333">
          <cell r="A333" t="str">
            <v>2 S 03 411 55</v>
          </cell>
          <cell r="B333" t="str">
            <v>Tub.ar comp.D=2,0 m prof.27/31 m lâmina d'água LF</v>
          </cell>
          <cell r="E333" t="str">
            <v>m</v>
          </cell>
          <cell r="G333">
            <v>9228.16</v>
          </cell>
          <cell r="M333">
            <v>10465.049999999999</v>
          </cell>
          <cell r="O333">
            <v>10507.63</v>
          </cell>
          <cell r="Q333">
            <v>10316.89</v>
          </cell>
          <cell r="S333">
            <v>10350.61</v>
          </cell>
          <cell r="U333">
            <v>10363.75</v>
          </cell>
          <cell r="W333">
            <v>10387.9</v>
          </cell>
        </row>
        <row r="334">
          <cell r="A334" t="str">
            <v>2 S 03 411 61</v>
          </cell>
          <cell r="B334" t="str">
            <v>Tub.ar comp.D=2,2 m prof.até 12 m lâmina d'água LF</v>
          </cell>
          <cell r="E334" t="str">
            <v>m</v>
          </cell>
          <cell r="G334">
            <v>6370.51</v>
          </cell>
          <cell r="M334">
            <v>7161.42</v>
          </cell>
          <cell r="O334">
            <v>7211.43</v>
          </cell>
          <cell r="Q334">
            <v>7066.91</v>
          </cell>
          <cell r="S334">
            <v>7107.28</v>
          </cell>
          <cell r="U334">
            <v>7121.42</v>
          </cell>
          <cell r="W334">
            <v>7150.27</v>
          </cell>
        </row>
        <row r="335">
          <cell r="A335" t="str">
            <v>2 S 03 411 62</v>
          </cell>
          <cell r="B335" t="str">
            <v>Tub.ar comp.D=2,2 m prof.12/18 m lâmina d'água LF</v>
          </cell>
          <cell r="E335" t="str">
            <v>m</v>
          </cell>
          <cell r="G335">
            <v>7175.96</v>
          </cell>
          <cell r="M335">
            <v>8077.55</v>
          </cell>
          <cell r="O335">
            <v>8127.56</v>
          </cell>
          <cell r="Q335">
            <v>7965.65</v>
          </cell>
          <cell r="S335">
            <v>8006.02</v>
          </cell>
          <cell r="U335">
            <v>8020.07</v>
          </cell>
          <cell r="W335">
            <v>8048.92</v>
          </cell>
        </row>
        <row r="336">
          <cell r="A336" t="str">
            <v>2 S 03 411 63</v>
          </cell>
          <cell r="B336" t="str">
            <v>Tub.ar comp.D=2,2 m prof.18/24 m lâmina d'água LF</v>
          </cell>
          <cell r="E336" t="str">
            <v>m</v>
          </cell>
          <cell r="G336">
            <v>8045.16</v>
          </cell>
          <cell r="M336">
            <v>9070.11</v>
          </cell>
          <cell r="O336">
            <v>9120.11</v>
          </cell>
          <cell r="Q336">
            <v>8940.7800000000007</v>
          </cell>
          <cell r="S336">
            <v>8981.15</v>
          </cell>
          <cell r="U336">
            <v>8995.1200000000008</v>
          </cell>
          <cell r="W336">
            <v>9023.9599999999991</v>
          </cell>
        </row>
        <row r="337">
          <cell r="A337" t="str">
            <v>2 S 03 411 64</v>
          </cell>
          <cell r="B337" t="str">
            <v>Tub.ar comp.D=2,2 m prof.24/27 m lâmina d'água LF</v>
          </cell>
          <cell r="E337" t="str">
            <v>m</v>
          </cell>
          <cell r="G337">
            <v>9308.5</v>
          </cell>
          <cell r="M337">
            <v>10518.88</v>
          </cell>
          <cell r="O337">
            <v>10568.89</v>
          </cell>
          <cell r="Q337">
            <v>10366.36</v>
          </cell>
          <cell r="S337">
            <v>10406.73</v>
          </cell>
          <cell r="U337">
            <v>10420.58</v>
          </cell>
          <cell r="W337">
            <v>10449.42</v>
          </cell>
        </row>
        <row r="338">
          <cell r="A338" t="str">
            <v>2 S 03 411 65</v>
          </cell>
          <cell r="B338" t="str">
            <v>Tub.ar comp.D=2,2 m prof.27/31m lâmina d'água LF</v>
          </cell>
          <cell r="E338" t="str">
            <v>m</v>
          </cell>
          <cell r="G338">
            <v>11024.28</v>
          </cell>
          <cell r="M338">
            <v>12477.1</v>
          </cell>
          <cell r="O338">
            <v>12527.11</v>
          </cell>
          <cell r="Q338">
            <v>12289.79</v>
          </cell>
          <cell r="S338">
            <v>12330.16</v>
          </cell>
          <cell r="U338">
            <v>12343.84</v>
          </cell>
          <cell r="W338">
            <v>12372.68</v>
          </cell>
        </row>
        <row r="339">
          <cell r="A339" t="str">
            <v>2 S 03 412 01</v>
          </cell>
          <cell r="B339" t="str">
            <v>Esc.p/alarg. base tub.ar comp.prof. até 12 m LF</v>
          </cell>
          <cell r="E339" t="str">
            <v>m3</v>
          </cell>
          <cell r="G339">
            <v>1197.69</v>
          </cell>
          <cell r="M339">
            <v>1352.9</v>
          </cell>
          <cell r="O339">
            <v>1352.9</v>
          </cell>
          <cell r="Q339">
            <v>1323.45</v>
          </cell>
          <cell r="S339">
            <v>1323.45</v>
          </cell>
          <cell r="U339">
            <v>1323.3</v>
          </cell>
          <cell r="W339">
            <v>1323.3</v>
          </cell>
        </row>
        <row r="340">
          <cell r="A340" t="str">
            <v>2 S 03 412 02</v>
          </cell>
          <cell r="B340" t="str">
            <v>Esc.p/alarg. base tub.ar comp.prof.12/18 m LF</v>
          </cell>
          <cell r="E340" t="str">
            <v>m3</v>
          </cell>
          <cell r="G340">
            <v>1401.59</v>
          </cell>
          <cell r="M340">
            <v>1584.9</v>
          </cell>
          <cell r="O340">
            <v>1584.9</v>
          </cell>
          <cell r="Q340">
            <v>1551.02</v>
          </cell>
          <cell r="S340">
            <v>1551.02</v>
          </cell>
          <cell r="U340">
            <v>1550.85</v>
          </cell>
          <cell r="W340">
            <v>1550.85</v>
          </cell>
        </row>
        <row r="341">
          <cell r="A341" t="str">
            <v>2 S 03 412 03</v>
          </cell>
          <cell r="B341" t="str">
            <v>Esc.p/alarg. base tub.ar comp.prof.18/24 m LF</v>
          </cell>
          <cell r="E341" t="str">
            <v>m3</v>
          </cell>
          <cell r="G341">
            <v>1621.05</v>
          </cell>
          <cell r="M341">
            <v>1835.63</v>
          </cell>
          <cell r="O341">
            <v>1835.63</v>
          </cell>
          <cell r="Q341">
            <v>1797.33</v>
          </cell>
          <cell r="S341">
            <v>1797.33</v>
          </cell>
          <cell r="U341">
            <v>1797.13</v>
          </cell>
          <cell r="W341">
            <v>1797.13</v>
          </cell>
        </row>
        <row r="342">
          <cell r="A342" t="str">
            <v>2 S 03 412 04</v>
          </cell>
          <cell r="B342" t="str">
            <v>Esc.p/alarg. base tub.ar comp.prof.24/27 m LF</v>
          </cell>
          <cell r="E342" t="str">
            <v>m3</v>
          </cell>
          <cell r="G342">
            <v>1940.1</v>
          </cell>
          <cell r="M342">
            <v>2201.66</v>
          </cell>
          <cell r="O342">
            <v>2201.66</v>
          </cell>
          <cell r="Q342">
            <v>2157.4899999999998</v>
          </cell>
          <cell r="S342">
            <v>2157.4899999999998</v>
          </cell>
          <cell r="U342">
            <v>2157.2600000000002</v>
          </cell>
          <cell r="W342">
            <v>2157.2600000000002</v>
          </cell>
        </row>
        <row r="343">
          <cell r="A343" t="str">
            <v>2 S 03 412 05</v>
          </cell>
          <cell r="B343" t="str">
            <v>Esc.p/alarg. base tub.ar comp.prof.27/31m LF</v>
          </cell>
          <cell r="E343" t="str">
            <v>m3</v>
          </cell>
          <cell r="G343">
            <v>2475.7199999999998</v>
          </cell>
          <cell r="M343">
            <v>2819.05</v>
          </cell>
          <cell r="O343">
            <v>2819.05</v>
          </cell>
          <cell r="Q343">
            <v>2766.03</v>
          </cell>
          <cell r="S343">
            <v>2766.03</v>
          </cell>
          <cell r="U343">
            <v>2765.76</v>
          </cell>
          <cell r="W343">
            <v>2765.76</v>
          </cell>
        </row>
        <row r="344">
          <cell r="A344" t="str">
            <v>2 S 03 412 11</v>
          </cell>
          <cell r="B344" t="str">
            <v>Forn.lanç.conc. base tub.ar comp.até 12m LF</v>
          </cell>
          <cell r="E344" t="str">
            <v>m3</v>
          </cell>
          <cell r="G344">
            <v>264.22000000000003</v>
          </cell>
          <cell r="M344">
            <v>291.95</v>
          </cell>
          <cell r="O344">
            <v>296.33</v>
          </cell>
          <cell r="Q344">
            <v>286.73</v>
          </cell>
          <cell r="S344">
            <v>295.92</v>
          </cell>
          <cell r="U344">
            <v>284.12</v>
          </cell>
          <cell r="W344">
            <v>290.47000000000003</v>
          </cell>
        </row>
        <row r="345">
          <cell r="A345" t="str">
            <v>2 S 03 412 12</v>
          </cell>
          <cell r="B345" t="str">
            <v>Forn.lanc.conc.base tub.ar comp.prof.12/18m LF</v>
          </cell>
          <cell r="E345" t="str">
            <v>m3</v>
          </cell>
          <cell r="G345">
            <v>281.77</v>
          </cell>
          <cell r="M345">
            <v>311.86</v>
          </cell>
          <cell r="O345">
            <v>316.25</v>
          </cell>
          <cell r="Q345">
            <v>306.24</v>
          </cell>
          <cell r="S345">
            <v>315.44</v>
          </cell>
          <cell r="U345">
            <v>303.64</v>
          </cell>
          <cell r="W345">
            <v>309.99</v>
          </cell>
        </row>
        <row r="346">
          <cell r="A346" t="str">
            <v>2 S 03 412 13</v>
          </cell>
          <cell r="B346" t="str">
            <v>Forn.lanç.conc.base tub.ar comp.prof.18/24m LF</v>
          </cell>
          <cell r="E346" t="str">
            <v>m3</v>
          </cell>
          <cell r="G346">
            <v>300.69</v>
          </cell>
          <cell r="M346">
            <v>333.43</v>
          </cell>
          <cell r="O346">
            <v>337.81</v>
          </cell>
          <cell r="Q346">
            <v>327.41000000000003</v>
          </cell>
          <cell r="S346">
            <v>336.61</v>
          </cell>
          <cell r="U346">
            <v>324.8</v>
          </cell>
          <cell r="W346">
            <v>331.16</v>
          </cell>
        </row>
        <row r="347">
          <cell r="A347" t="str">
            <v>2 S 03 412 14</v>
          </cell>
          <cell r="B347" t="str">
            <v>Forn.lanç.conc.base tub.ar comp.prof.24/27m LF</v>
          </cell>
          <cell r="E347" t="str">
            <v>m3</v>
          </cell>
          <cell r="G347">
            <v>327.9</v>
          </cell>
          <cell r="M347">
            <v>364.56</v>
          </cell>
          <cell r="O347">
            <v>368.94</v>
          </cell>
          <cell r="Q347">
            <v>358.01</v>
          </cell>
          <cell r="S347">
            <v>367.21</v>
          </cell>
          <cell r="U347">
            <v>355.4</v>
          </cell>
          <cell r="W347">
            <v>361.75</v>
          </cell>
        </row>
        <row r="348">
          <cell r="A348" t="str">
            <v>2 S 03 412 15</v>
          </cell>
          <cell r="B348" t="str">
            <v>Forn.lanç.conc.base tub.ar comp.prof. 27/31m LF</v>
          </cell>
          <cell r="E348" t="str">
            <v>m3</v>
          </cell>
          <cell r="G348">
            <v>373.05</v>
          </cell>
          <cell r="M348">
            <v>416.46</v>
          </cell>
          <cell r="O348">
            <v>420.85</v>
          </cell>
          <cell r="Q348">
            <v>409.12</v>
          </cell>
          <cell r="S348">
            <v>418.32</v>
          </cell>
          <cell r="U348">
            <v>406.5</v>
          </cell>
          <cell r="W348">
            <v>412.86</v>
          </cell>
        </row>
        <row r="349">
          <cell r="A349" t="str">
            <v>2 S 03 510 00</v>
          </cell>
          <cell r="B349" t="str">
            <v>Aparelho apoio em neoprene fretado-forn. e aplic.</v>
          </cell>
          <cell r="E349" t="str">
            <v>kg</v>
          </cell>
          <cell r="G349">
            <v>48.27</v>
          </cell>
          <cell r="M349">
            <v>49.23</v>
          </cell>
          <cell r="O349">
            <v>43.54</v>
          </cell>
          <cell r="Q349">
            <v>43.54</v>
          </cell>
          <cell r="S349">
            <v>43.54</v>
          </cell>
          <cell r="U349">
            <v>43.12</v>
          </cell>
          <cell r="W349">
            <v>42.97</v>
          </cell>
        </row>
        <row r="350">
          <cell r="A350" t="str">
            <v>2 S 03 700 01</v>
          </cell>
          <cell r="B350" t="str">
            <v>Fabricação guarda-corpo tipo GM, moldado no local</v>
          </cell>
          <cell r="E350" t="str">
            <v>m</v>
          </cell>
          <cell r="G350">
            <v>165.2</v>
          </cell>
          <cell r="M350">
            <v>178.58</v>
          </cell>
          <cell r="O350">
            <v>183.82</v>
          </cell>
          <cell r="Q350">
            <v>182.79</v>
          </cell>
          <cell r="S350">
            <v>185.82</v>
          </cell>
          <cell r="U350">
            <v>186.82</v>
          </cell>
          <cell r="W350">
            <v>189.08</v>
          </cell>
        </row>
        <row r="351">
          <cell r="A351" t="str">
            <v>2 S 03 920 01</v>
          </cell>
          <cell r="B351" t="str">
            <v>Abertura concretagem bases tubulões céu aberto</v>
          </cell>
          <cell r="E351" t="str">
            <v>m3</v>
          </cell>
          <cell r="G351">
            <v>494.53</v>
          </cell>
          <cell r="M351">
            <v>566.62</v>
          </cell>
          <cell r="O351">
            <v>573.25</v>
          </cell>
          <cell r="Q351">
            <v>562.59</v>
          </cell>
          <cell r="S351">
            <v>576.38</v>
          </cell>
          <cell r="U351">
            <v>557.76</v>
          </cell>
          <cell r="W351">
            <v>567.74</v>
          </cell>
        </row>
        <row r="352">
          <cell r="A352" t="str">
            <v>2 S 03 930 00</v>
          </cell>
          <cell r="B352" t="str">
            <v>Junta de cantoneira</v>
          </cell>
          <cell r="E352" t="str">
            <v>m</v>
          </cell>
          <cell r="G352">
            <v>64.41</v>
          </cell>
          <cell r="M352">
            <v>70.930000000000007</v>
          </cell>
          <cell r="O352">
            <v>71.989999999999995</v>
          </cell>
          <cell r="Q352">
            <v>65.599999999999994</v>
          </cell>
          <cell r="S352">
            <v>65.599999999999994</v>
          </cell>
          <cell r="U352">
            <v>69.040000000000006</v>
          </cell>
          <cell r="W352">
            <v>67.8</v>
          </cell>
        </row>
        <row r="353">
          <cell r="A353" t="str">
            <v>2 S 03 940 00</v>
          </cell>
          <cell r="B353" t="str">
            <v>Compactação manual</v>
          </cell>
          <cell r="E353" t="str">
            <v>m3</v>
          </cell>
          <cell r="G353">
            <v>8.44</v>
          </cell>
          <cell r="M353">
            <v>9.44</v>
          </cell>
          <cell r="O353">
            <v>9.44</v>
          </cell>
          <cell r="Q353">
            <v>9.3800000000000008</v>
          </cell>
          <cell r="S353">
            <v>9.3800000000000008</v>
          </cell>
          <cell r="U353">
            <v>9.2200000000000006</v>
          </cell>
          <cell r="W353">
            <v>9.2200000000000006</v>
          </cell>
        </row>
        <row r="354">
          <cell r="A354" t="str">
            <v>2 S 03 940 01</v>
          </cell>
          <cell r="B354" t="str">
            <v>Reaterro e compactação</v>
          </cell>
          <cell r="E354" t="str">
            <v>m3</v>
          </cell>
          <cell r="G354">
            <v>13.94</v>
          </cell>
          <cell r="M354">
            <v>16.04</v>
          </cell>
          <cell r="O354">
            <v>16.04</v>
          </cell>
          <cell r="Q354">
            <v>15.98</v>
          </cell>
          <cell r="S354">
            <v>15.98</v>
          </cell>
          <cell r="U354">
            <v>15.82</v>
          </cell>
          <cell r="W354">
            <v>15.82</v>
          </cell>
        </row>
        <row r="355">
          <cell r="A355" t="str">
            <v>2 S 03 951 01</v>
          </cell>
          <cell r="B355" t="str">
            <v>Pintura com nata de cimento</v>
          </cell>
          <cell r="E355" t="str">
            <v>m2</v>
          </cell>
          <cell r="G355">
            <v>3.22</v>
          </cell>
          <cell r="M355">
            <v>3.8</v>
          </cell>
          <cell r="O355">
            <v>3.82</v>
          </cell>
          <cell r="Q355">
            <v>3.79</v>
          </cell>
          <cell r="S355">
            <v>3.82</v>
          </cell>
          <cell r="U355">
            <v>3.77</v>
          </cell>
          <cell r="W355">
            <v>3.8</v>
          </cell>
        </row>
        <row r="356">
          <cell r="A356" t="str">
            <v>2 S 03 990 01</v>
          </cell>
          <cell r="B356" t="str">
            <v>Confecção e colocação cabo 4 cord de 12,7 mm - MAC</v>
          </cell>
          <cell r="E356" t="str">
            <v>kg</v>
          </cell>
          <cell r="G356">
            <v>9.58</v>
          </cell>
          <cell r="M356">
            <v>10.54</v>
          </cell>
          <cell r="O356">
            <v>10.93</v>
          </cell>
          <cell r="Q356">
            <v>11.39</v>
          </cell>
          <cell r="S356">
            <v>11.39</v>
          </cell>
          <cell r="U356">
            <v>11.45</v>
          </cell>
          <cell r="W356">
            <v>11.45</v>
          </cell>
        </row>
        <row r="357">
          <cell r="A357" t="str">
            <v>2 S 03 990 02</v>
          </cell>
          <cell r="B357" t="str">
            <v>Confecção e colocação cabo 6 cord de 12,7 mm - MAC</v>
          </cell>
          <cell r="E357" t="str">
            <v>kg</v>
          </cell>
          <cell r="G357">
            <v>9.32</v>
          </cell>
          <cell r="M357">
            <v>10.220000000000001</v>
          </cell>
          <cell r="O357">
            <v>10.61</v>
          </cell>
          <cell r="Q357">
            <v>11.06</v>
          </cell>
          <cell r="S357">
            <v>11.06</v>
          </cell>
          <cell r="U357">
            <v>11.12</v>
          </cell>
          <cell r="W357">
            <v>11.12</v>
          </cell>
        </row>
        <row r="358">
          <cell r="A358" t="str">
            <v>2 S 03 990 03</v>
          </cell>
          <cell r="B358" t="str">
            <v>Confecção e colocação cabo 7 cord de 12,7 mm - MAC</v>
          </cell>
          <cell r="E358" t="str">
            <v>kg</v>
          </cell>
          <cell r="G358">
            <v>8.2799999999999994</v>
          </cell>
          <cell r="M358">
            <v>9.17</v>
          </cell>
          <cell r="O358">
            <v>9.56</v>
          </cell>
          <cell r="Q358">
            <v>9.89</v>
          </cell>
          <cell r="S358">
            <v>9.89</v>
          </cell>
          <cell r="U358">
            <v>9.9499999999999993</v>
          </cell>
          <cell r="W358">
            <v>9.9499999999999993</v>
          </cell>
        </row>
        <row r="359">
          <cell r="A359" t="str">
            <v>2 S 03 990 04</v>
          </cell>
          <cell r="B359" t="str">
            <v>Confecção e colocação cabo 12 cord de 12,7 mm -MAC</v>
          </cell>
          <cell r="E359" t="str">
            <v>kg</v>
          </cell>
          <cell r="G359">
            <v>7.47</v>
          </cell>
          <cell r="M359">
            <v>8.31</v>
          </cell>
          <cell r="O359">
            <v>8.6999999999999993</v>
          </cell>
          <cell r="Q359">
            <v>8.9499999999999993</v>
          </cell>
          <cell r="S359">
            <v>8.9499999999999993</v>
          </cell>
          <cell r="U359">
            <v>9.01</v>
          </cell>
          <cell r="W359">
            <v>9.01</v>
          </cell>
        </row>
        <row r="360">
          <cell r="A360" t="str">
            <v>2 S 03 990 05</v>
          </cell>
          <cell r="B360" t="str">
            <v>Confecção e colocação cabo 4 cord. D=12,7mm FREYSS</v>
          </cell>
          <cell r="E360" t="str">
            <v>kg</v>
          </cell>
          <cell r="G360">
            <v>9.33</v>
          </cell>
          <cell r="M360">
            <v>11</v>
          </cell>
          <cell r="O360">
            <v>11.39</v>
          </cell>
          <cell r="Q360">
            <v>11.39</v>
          </cell>
          <cell r="S360">
            <v>11.39</v>
          </cell>
          <cell r="U360">
            <v>11.45</v>
          </cell>
          <cell r="W360">
            <v>11.45</v>
          </cell>
        </row>
        <row r="361">
          <cell r="A361" t="str">
            <v>2 S 03 990 06</v>
          </cell>
          <cell r="B361" t="str">
            <v>Confecção e colocação cabo 6 cord. D=12,7mm FREYSS</v>
          </cell>
          <cell r="E361" t="str">
            <v>kg</v>
          </cell>
          <cell r="G361">
            <v>8.2799999999999994</v>
          </cell>
          <cell r="M361">
            <v>9.7100000000000009</v>
          </cell>
          <cell r="O361">
            <v>10.1</v>
          </cell>
          <cell r="Q361">
            <v>10.1</v>
          </cell>
          <cell r="S361">
            <v>10.1</v>
          </cell>
          <cell r="U361">
            <v>10.16</v>
          </cell>
          <cell r="W361">
            <v>10.16</v>
          </cell>
        </row>
        <row r="362">
          <cell r="A362" t="str">
            <v>2 S 03 990 07</v>
          </cell>
          <cell r="B362" t="str">
            <v>Confecção e colocação cabo 7 cord. D=12,7mm FREYSS</v>
          </cell>
          <cell r="E362" t="str">
            <v>kg</v>
          </cell>
          <cell r="G362">
            <v>7.72</v>
          </cell>
          <cell r="M362">
            <v>9.0500000000000007</v>
          </cell>
          <cell r="O362">
            <v>9.44</v>
          </cell>
          <cell r="Q362">
            <v>9.44</v>
          </cell>
          <cell r="S362">
            <v>9.44</v>
          </cell>
          <cell r="U362">
            <v>9.5</v>
          </cell>
          <cell r="W362">
            <v>9.5</v>
          </cell>
        </row>
        <row r="363">
          <cell r="A363" t="str">
            <v>2 S 03 990 08</v>
          </cell>
          <cell r="B363" t="str">
            <v>Confecção e colocação cabo 12cord. D=12,7mm FREYSS</v>
          </cell>
          <cell r="E363" t="str">
            <v>kg</v>
          </cell>
          <cell r="G363">
            <v>6.86</v>
          </cell>
          <cell r="M363">
            <v>8.02</v>
          </cell>
          <cell r="O363">
            <v>8.41</v>
          </cell>
          <cell r="Q363">
            <v>8.41</v>
          </cell>
          <cell r="S363">
            <v>8.41</v>
          </cell>
          <cell r="U363">
            <v>8.4700000000000006</v>
          </cell>
          <cell r="W363">
            <v>8.4700000000000006</v>
          </cell>
        </row>
        <row r="364">
          <cell r="A364" t="str">
            <v>2 S 03 991 01</v>
          </cell>
          <cell r="B364" t="str">
            <v>Dreno de PVC D=75 mm</v>
          </cell>
          <cell r="E364" t="str">
            <v>und</v>
          </cell>
          <cell r="G364">
            <v>6.65</v>
          </cell>
          <cell r="M364">
            <v>7.7</v>
          </cell>
          <cell r="O364">
            <v>7.79</v>
          </cell>
          <cell r="Q364">
            <v>7.78</v>
          </cell>
          <cell r="S364">
            <v>7.78</v>
          </cell>
          <cell r="U364">
            <v>8.0299999999999994</v>
          </cell>
          <cell r="W364">
            <v>8.0299999999999994</v>
          </cell>
        </row>
        <row r="365">
          <cell r="A365" t="str">
            <v>2 S 03 991 02</v>
          </cell>
          <cell r="B365" t="str">
            <v>Dreno de PVC D=100 mm</v>
          </cell>
          <cell r="E365" t="str">
            <v>und</v>
          </cell>
          <cell r="G365">
            <v>7.06</v>
          </cell>
          <cell r="M365">
            <v>8.0500000000000007</v>
          </cell>
          <cell r="O365">
            <v>8.1999999999999993</v>
          </cell>
          <cell r="Q365">
            <v>8.18</v>
          </cell>
          <cell r="S365">
            <v>8.18</v>
          </cell>
          <cell r="U365">
            <v>8.42</v>
          </cell>
          <cell r="W365">
            <v>8.42</v>
          </cell>
        </row>
        <row r="366">
          <cell r="A366" t="str">
            <v>2 S 03 999 01</v>
          </cell>
          <cell r="B366" t="str">
            <v>Protensão e injeção cabo 4 cord. D=12,7 mm - MAC</v>
          </cell>
          <cell r="E366" t="str">
            <v>und</v>
          </cell>
          <cell r="G366">
            <v>322.27</v>
          </cell>
          <cell r="M366">
            <v>302.01</v>
          </cell>
          <cell r="O366">
            <v>302.45999999999998</v>
          </cell>
          <cell r="Q366">
            <v>327.17</v>
          </cell>
          <cell r="S366">
            <v>328.14</v>
          </cell>
          <cell r="U366">
            <v>327.11</v>
          </cell>
          <cell r="W366">
            <v>327.86</v>
          </cell>
        </row>
        <row r="367">
          <cell r="A367" t="str">
            <v>2 S 03 999 02</v>
          </cell>
          <cell r="B367" t="str">
            <v>Protensão e injeção cabo 6 cord. D=12,7 mm - MAC</v>
          </cell>
          <cell r="E367" t="str">
            <v>und</v>
          </cell>
          <cell r="G367">
            <v>471.75</v>
          </cell>
          <cell r="M367">
            <v>443.35</v>
          </cell>
          <cell r="O367">
            <v>443.97</v>
          </cell>
          <cell r="Q367">
            <v>483.01</v>
          </cell>
          <cell r="S367">
            <v>484.37</v>
          </cell>
          <cell r="U367">
            <v>482.77</v>
          </cell>
          <cell r="W367">
            <v>483.81</v>
          </cell>
        </row>
        <row r="368">
          <cell r="A368" t="str">
            <v>2 S 03 999 03</v>
          </cell>
          <cell r="B368" t="str">
            <v>Protensão e injeção cabo 7 cord. D=12,7 mm - MAC</v>
          </cell>
          <cell r="E368" t="str">
            <v>und</v>
          </cell>
          <cell r="G368">
            <v>470.03</v>
          </cell>
          <cell r="M368">
            <v>441.41</v>
          </cell>
          <cell r="O368">
            <v>441.99</v>
          </cell>
          <cell r="Q368">
            <v>481.11</v>
          </cell>
          <cell r="S368">
            <v>482.37</v>
          </cell>
          <cell r="U368">
            <v>480.91</v>
          </cell>
          <cell r="W368">
            <v>481.88</v>
          </cell>
        </row>
        <row r="369">
          <cell r="A369" t="str">
            <v>2 S 03 999 04</v>
          </cell>
          <cell r="B369" t="str">
            <v>Protensão e injeção cabo 12 cord. D=12,7 mm - MAC</v>
          </cell>
          <cell r="E369" t="str">
            <v>und</v>
          </cell>
          <cell r="G369">
            <v>869.74</v>
          </cell>
          <cell r="M369">
            <v>826.41</v>
          </cell>
          <cell r="O369">
            <v>827.42</v>
          </cell>
          <cell r="Q369">
            <v>906.29</v>
          </cell>
          <cell r="S369">
            <v>908.48</v>
          </cell>
          <cell r="U369">
            <v>905.66</v>
          </cell>
          <cell r="W369">
            <v>907.34</v>
          </cell>
        </row>
        <row r="370">
          <cell r="A370" t="str">
            <v>2 S 03 999 05</v>
          </cell>
          <cell r="B370" t="str">
            <v>Protensão e injeção cabo 4 cord. D=12,7mm - FREYSS</v>
          </cell>
          <cell r="E370" t="str">
            <v>und</v>
          </cell>
          <cell r="G370">
            <v>298.43</v>
          </cell>
          <cell r="M370">
            <v>340.97</v>
          </cell>
          <cell r="O370">
            <v>341.41</v>
          </cell>
          <cell r="Q370">
            <v>340.67</v>
          </cell>
          <cell r="S370">
            <v>341.64</v>
          </cell>
          <cell r="U370">
            <v>340.61</v>
          </cell>
          <cell r="W370">
            <v>341.36</v>
          </cell>
        </row>
        <row r="371">
          <cell r="A371" t="str">
            <v>2 S 03 999 06</v>
          </cell>
          <cell r="B371" t="str">
            <v>Protensão e injeção cabo 6 cord. D=12,7mm - FREYSS</v>
          </cell>
          <cell r="E371" t="str">
            <v>und</v>
          </cell>
          <cell r="G371">
            <v>416.8</v>
          </cell>
          <cell r="M371">
            <v>477.49</v>
          </cell>
          <cell r="O371">
            <v>478.11</v>
          </cell>
          <cell r="Q371">
            <v>477.07</v>
          </cell>
          <cell r="S371">
            <v>478.42</v>
          </cell>
          <cell r="U371">
            <v>476.83</v>
          </cell>
          <cell r="W371">
            <v>477.87</v>
          </cell>
        </row>
        <row r="372">
          <cell r="A372" t="str">
            <v>2 S 03 999 07</v>
          </cell>
          <cell r="B372" t="str">
            <v>Protensão e injeção cabo 7 cord. D=12,7mm - FREYSS</v>
          </cell>
          <cell r="E372" t="str">
            <v>und</v>
          </cell>
          <cell r="G372">
            <v>461.52</v>
          </cell>
          <cell r="M372">
            <v>528.63</v>
          </cell>
          <cell r="O372">
            <v>529.21</v>
          </cell>
          <cell r="Q372">
            <v>528.24</v>
          </cell>
          <cell r="S372">
            <v>529.5</v>
          </cell>
          <cell r="U372">
            <v>528.04</v>
          </cell>
          <cell r="W372">
            <v>529.01</v>
          </cell>
        </row>
        <row r="373">
          <cell r="A373" t="str">
            <v>2 S 03 999 08</v>
          </cell>
          <cell r="B373" t="str">
            <v>Protensão e injeção cabo 12 cord. D=12,7mm FREYSS</v>
          </cell>
          <cell r="E373" t="str">
            <v>und</v>
          </cell>
          <cell r="G373">
            <v>835.19</v>
          </cell>
          <cell r="M373">
            <v>954.69</v>
          </cell>
          <cell r="O373">
            <v>955.7</v>
          </cell>
          <cell r="Q373">
            <v>954.02</v>
          </cell>
          <cell r="S373">
            <v>956.21</v>
          </cell>
          <cell r="U373">
            <v>953.39</v>
          </cell>
          <cell r="W373">
            <v>955.07</v>
          </cell>
        </row>
        <row r="374">
          <cell r="A374" t="str">
            <v>2 S 04 000 00</v>
          </cell>
          <cell r="B374" t="str">
            <v>Escavação manual em material de 1a cat</v>
          </cell>
          <cell r="E374" t="str">
            <v>m3</v>
          </cell>
          <cell r="G374">
            <v>19.48</v>
          </cell>
          <cell r="M374">
            <v>23.38</v>
          </cell>
          <cell r="O374">
            <v>23.38</v>
          </cell>
          <cell r="Q374">
            <v>23.38</v>
          </cell>
          <cell r="S374">
            <v>23.38</v>
          </cell>
          <cell r="U374">
            <v>23.38</v>
          </cell>
          <cell r="W374">
            <v>23.38</v>
          </cell>
        </row>
        <row r="375">
          <cell r="A375" t="str">
            <v>2 S 04 000 01</v>
          </cell>
          <cell r="B375" t="str">
            <v>Escavação manual reat.compact.mat.1a cat.</v>
          </cell>
          <cell r="E375" t="str">
            <v>m3</v>
          </cell>
          <cell r="G375">
            <v>22.02</v>
          </cell>
          <cell r="M375">
            <v>26.21</v>
          </cell>
          <cell r="O375">
            <v>26.21</v>
          </cell>
          <cell r="Q375">
            <v>26.2</v>
          </cell>
          <cell r="S375">
            <v>26.2</v>
          </cell>
          <cell r="U375">
            <v>26.15</v>
          </cell>
          <cell r="W375">
            <v>26.15</v>
          </cell>
        </row>
        <row r="376">
          <cell r="A376" t="str">
            <v>2 S 04 001 00</v>
          </cell>
          <cell r="B376" t="str">
            <v>Escavação mecânica de vala em mat.1a cat.</v>
          </cell>
          <cell r="E376" t="str">
            <v>m3</v>
          </cell>
          <cell r="G376">
            <v>3.18</v>
          </cell>
          <cell r="M376">
            <v>3.64</v>
          </cell>
          <cell r="O376">
            <v>3.64</v>
          </cell>
          <cell r="Q376">
            <v>3.55</v>
          </cell>
          <cell r="S376">
            <v>3.55</v>
          </cell>
          <cell r="U376">
            <v>3.71</v>
          </cell>
          <cell r="W376">
            <v>3.71</v>
          </cell>
        </row>
        <row r="377">
          <cell r="A377" t="str">
            <v>2 S 04 001 01</v>
          </cell>
          <cell r="B377" t="str">
            <v>Escavação mecânica reat. e comp. vala mat.1a cat.</v>
          </cell>
          <cell r="E377" t="str">
            <v>m3</v>
          </cell>
          <cell r="G377">
            <v>5.29</v>
          </cell>
          <cell r="M377">
            <v>6</v>
          </cell>
          <cell r="O377">
            <v>6</v>
          </cell>
          <cell r="Q377">
            <v>5.89</v>
          </cell>
          <cell r="S377">
            <v>5.89</v>
          </cell>
          <cell r="U377">
            <v>6.02</v>
          </cell>
          <cell r="W377">
            <v>6.02</v>
          </cell>
        </row>
        <row r="378">
          <cell r="A378" t="str">
            <v>2 S 04 002 01</v>
          </cell>
          <cell r="B378" t="str">
            <v>Perfuração para dreno sub-horizontal mat. 1a cat.</v>
          </cell>
          <cell r="E378" t="str">
            <v>m</v>
          </cell>
          <cell r="G378">
            <v>67.650000000000006</v>
          </cell>
          <cell r="M378">
            <v>77</v>
          </cell>
          <cell r="O378">
            <v>77</v>
          </cell>
          <cell r="Q378">
            <v>77.73</v>
          </cell>
          <cell r="S378">
            <v>77.73</v>
          </cell>
          <cell r="U378">
            <v>78.75</v>
          </cell>
          <cell r="W378">
            <v>78.64</v>
          </cell>
        </row>
        <row r="379">
          <cell r="A379" t="str">
            <v>2 S 04 010 00</v>
          </cell>
          <cell r="B379" t="str">
            <v>Escavação manual material 2a categoria</v>
          </cell>
          <cell r="E379" t="str">
            <v>m3</v>
          </cell>
          <cell r="G379">
            <v>20.43</v>
          </cell>
          <cell r="M379">
            <v>24.52</v>
          </cell>
          <cell r="O379">
            <v>24.52</v>
          </cell>
          <cell r="Q379">
            <v>24.52</v>
          </cell>
          <cell r="S379">
            <v>24.52</v>
          </cell>
          <cell r="U379">
            <v>24.52</v>
          </cell>
          <cell r="W379">
            <v>24.52</v>
          </cell>
        </row>
        <row r="380">
          <cell r="A380" t="str">
            <v>2 S 04 010 01</v>
          </cell>
          <cell r="B380" t="str">
            <v>Escavação manual reat.compactação em mat.2a cat.</v>
          </cell>
          <cell r="E380" t="str">
            <v>m3</v>
          </cell>
          <cell r="G380">
            <v>27.64</v>
          </cell>
          <cell r="M380">
            <v>32.909999999999997</v>
          </cell>
          <cell r="O380">
            <v>32.909999999999997</v>
          </cell>
          <cell r="Q380">
            <v>32.89</v>
          </cell>
          <cell r="S380">
            <v>32.89</v>
          </cell>
          <cell r="U380">
            <v>32.83</v>
          </cell>
          <cell r="W380">
            <v>32.83</v>
          </cell>
        </row>
        <row r="381">
          <cell r="A381" t="str">
            <v>2 S 04 011 00</v>
          </cell>
          <cell r="B381" t="str">
            <v>Escavação mecânica de vala em mat. 2a categoria</v>
          </cell>
          <cell r="E381" t="str">
            <v>m3</v>
          </cell>
          <cell r="G381">
            <v>3.82</v>
          </cell>
          <cell r="M381">
            <v>4.37</v>
          </cell>
          <cell r="O381">
            <v>4.37</v>
          </cell>
          <cell r="Q381">
            <v>4.26</v>
          </cell>
          <cell r="S381">
            <v>4.26</v>
          </cell>
          <cell r="U381">
            <v>4.45</v>
          </cell>
          <cell r="W381">
            <v>4.45</v>
          </cell>
        </row>
        <row r="382">
          <cell r="A382" t="str">
            <v>2 S 04 011 01</v>
          </cell>
          <cell r="B382" t="str">
            <v>Escavação mecânica reat.compact. vala mat.2a cat.</v>
          </cell>
          <cell r="E382" t="str">
            <v>m3</v>
          </cell>
          <cell r="G382">
            <v>6.35</v>
          </cell>
          <cell r="M382">
            <v>7.2</v>
          </cell>
          <cell r="O382">
            <v>7.2</v>
          </cell>
          <cell r="Q382">
            <v>7.07</v>
          </cell>
          <cell r="S382">
            <v>7.07</v>
          </cell>
          <cell r="U382">
            <v>7.22</v>
          </cell>
          <cell r="W382">
            <v>7.22</v>
          </cell>
        </row>
        <row r="383">
          <cell r="A383" t="str">
            <v>2 S 04 012 01</v>
          </cell>
          <cell r="B383" t="str">
            <v>Perfuração para dreno sub-horizontal mat 2a cat.</v>
          </cell>
          <cell r="E383" t="str">
            <v>m</v>
          </cell>
          <cell r="G383">
            <v>159.72999999999999</v>
          </cell>
          <cell r="M383">
            <v>169.21</v>
          </cell>
          <cell r="O383">
            <v>169.21</v>
          </cell>
          <cell r="Q383">
            <v>171.37</v>
          </cell>
          <cell r="S383">
            <v>171.37</v>
          </cell>
          <cell r="U383">
            <v>171.37</v>
          </cell>
          <cell r="W383">
            <v>171.36</v>
          </cell>
        </row>
        <row r="384">
          <cell r="A384" t="str">
            <v>2 S 04 020 00</v>
          </cell>
          <cell r="B384" t="str">
            <v>Escavação em vala material de 3a categoria</v>
          </cell>
          <cell r="E384" t="str">
            <v>m3</v>
          </cell>
          <cell r="G384">
            <v>46.48</v>
          </cell>
          <cell r="M384">
            <v>50.78</v>
          </cell>
          <cell r="O384">
            <v>52.49</v>
          </cell>
          <cell r="Q384">
            <v>51.87</v>
          </cell>
          <cell r="S384">
            <v>62.39</v>
          </cell>
          <cell r="U384">
            <v>62.63</v>
          </cell>
          <cell r="W384">
            <v>62.63</v>
          </cell>
        </row>
        <row r="385">
          <cell r="A385" t="str">
            <v>2 S 04 100 01</v>
          </cell>
          <cell r="B385" t="str">
            <v>Corpo BSTC D=0,60m</v>
          </cell>
          <cell r="E385" t="str">
            <v>m</v>
          </cell>
          <cell r="G385">
            <v>191.22</v>
          </cell>
          <cell r="M385">
            <v>211.13</v>
          </cell>
          <cell r="O385">
            <v>216.56</v>
          </cell>
          <cell r="Q385">
            <v>212.8</v>
          </cell>
          <cell r="S385">
            <v>217.36</v>
          </cell>
          <cell r="U385">
            <v>216.27</v>
          </cell>
          <cell r="W385">
            <v>219.54</v>
          </cell>
        </row>
        <row r="386">
          <cell r="A386" t="str">
            <v>2 S 04 100 02</v>
          </cell>
          <cell r="B386" t="str">
            <v>Corpo BSTC D=0,80m</v>
          </cell>
          <cell r="E386" t="str">
            <v>m</v>
          </cell>
          <cell r="G386">
            <v>279.49</v>
          </cell>
          <cell r="M386">
            <v>306.76</v>
          </cell>
          <cell r="O386">
            <v>315.29000000000002</v>
          </cell>
          <cell r="Q386">
            <v>309.20999999999998</v>
          </cell>
          <cell r="S386">
            <v>316.60000000000002</v>
          </cell>
          <cell r="U386">
            <v>314.36</v>
          </cell>
          <cell r="W386">
            <v>319.64999999999998</v>
          </cell>
        </row>
        <row r="387">
          <cell r="A387" t="str">
            <v>2 S 04 100 03</v>
          </cell>
          <cell r="B387" t="str">
            <v>Corpo BSTC D=1,00m</v>
          </cell>
          <cell r="E387" t="str">
            <v>m</v>
          </cell>
          <cell r="G387">
            <v>400.13</v>
          </cell>
          <cell r="M387">
            <v>437.28</v>
          </cell>
          <cell r="O387">
            <v>450.19</v>
          </cell>
          <cell r="Q387">
            <v>441.22</v>
          </cell>
          <cell r="S387">
            <v>452.1</v>
          </cell>
          <cell r="U387">
            <v>448.92</v>
          </cell>
          <cell r="W387">
            <v>456.69</v>
          </cell>
        </row>
        <row r="388">
          <cell r="A388" t="str">
            <v>2 S 04 100 04</v>
          </cell>
          <cell r="B388" t="str">
            <v>Corpo BSTC D=1,20m</v>
          </cell>
          <cell r="E388" t="str">
            <v>m</v>
          </cell>
          <cell r="G388">
            <v>538.65</v>
          </cell>
          <cell r="M388">
            <v>587.27</v>
          </cell>
          <cell r="O388">
            <v>605.29999999999995</v>
          </cell>
          <cell r="Q388">
            <v>593.39</v>
          </cell>
          <cell r="S388">
            <v>607.77</v>
          </cell>
          <cell r="U388">
            <v>604.66999999999996</v>
          </cell>
          <cell r="W388">
            <v>614.92999999999995</v>
          </cell>
        </row>
        <row r="389">
          <cell r="A389" t="str">
            <v>2 S 04 100 05</v>
          </cell>
          <cell r="B389" t="str">
            <v>Corpo BSTC D=1,50m</v>
          </cell>
          <cell r="E389" t="str">
            <v>m</v>
          </cell>
          <cell r="G389">
            <v>800.78</v>
          </cell>
          <cell r="M389">
            <v>870.21</v>
          </cell>
          <cell r="O389">
            <v>898.56</v>
          </cell>
          <cell r="Q389">
            <v>881.85</v>
          </cell>
          <cell r="S389">
            <v>901.86</v>
          </cell>
          <cell r="U389">
            <v>901.54</v>
          </cell>
          <cell r="W389">
            <v>915.77</v>
          </cell>
        </row>
        <row r="390">
          <cell r="A390" t="str">
            <v>2 S 04 101 01</v>
          </cell>
          <cell r="B390" t="str">
            <v>Boca BSTC D=0,60 m normal</v>
          </cell>
          <cell r="E390" t="str">
            <v>und</v>
          </cell>
          <cell r="G390">
            <v>417.58</v>
          </cell>
          <cell r="M390">
            <v>461.59</v>
          </cell>
          <cell r="O390">
            <v>467.01</v>
          </cell>
          <cell r="Q390">
            <v>460.48</v>
          </cell>
          <cell r="S390">
            <v>470.63</v>
          </cell>
          <cell r="U390">
            <v>479.34</v>
          </cell>
          <cell r="W390">
            <v>486.69</v>
          </cell>
        </row>
        <row r="391">
          <cell r="A391" t="str">
            <v>2 S 04 101 02</v>
          </cell>
          <cell r="B391" t="str">
            <v>Boca BSTC D=0,80m normal</v>
          </cell>
          <cell r="E391" t="str">
            <v>und</v>
          </cell>
          <cell r="G391">
            <v>695.6</v>
          </cell>
          <cell r="M391">
            <v>768.69</v>
          </cell>
          <cell r="O391">
            <v>778.51</v>
          </cell>
          <cell r="Q391">
            <v>766.03</v>
          </cell>
          <cell r="S391">
            <v>784.77</v>
          </cell>
          <cell r="U391">
            <v>793.37</v>
          </cell>
          <cell r="W391">
            <v>806.82</v>
          </cell>
        </row>
        <row r="392">
          <cell r="A392" t="str">
            <v>2 S 04 101 03</v>
          </cell>
          <cell r="B392" t="str">
            <v>Boca BSTC D=1,00m normal</v>
          </cell>
          <cell r="E392" t="str">
            <v>und</v>
          </cell>
          <cell r="G392">
            <v>1075.82</v>
          </cell>
          <cell r="M392">
            <v>1188.52</v>
          </cell>
          <cell r="O392">
            <v>1204.75</v>
          </cell>
          <cell r="Q392">
            <v>1183.3399999999999</v>
          </cell>
          <cell r="S392">
            <v>1214.72</v>
          </cell>
          <cell r="U392">
            <v>1220.32</v>
          </cell>
          <cell r="W392">
            <v>1242.73</v>
          </cell>
        </row>
        <row r="393">
          <cell r="A393" t="str">
            <v>2 S 04 101 04</v>
          </cell>
          <cell r="B393" t="str">
            <v>Boca BSTC D=1,20m normal</v>
          </cell>
          <cell r="E393" t="str">
            <v>und</v>
          </cell>
          <cell r="G393">
            <v>1556.13</v>
          </cell>
          <cell r="M393">
            <v>1718.76</v>
          </cell>
          <cell r="O393">
            <v>1743.56</v>
          </cell>
          <cell r="Q393">
            <v>1709.94</v>
          </cell>
          <cell r="S393">
            <v>1758.33</v>
          </cell>
          <cell r="U393">
            <v>1756.74</v>
          </cell>
          <cell r="W393">
            <v>1791.15</v>
          </cell>
        </row>
        <row r="394">
          <cell r="A394" t="str">
            <v>2 S 04 101 05</v>
          </cell>
          <cell r="B394" t="str">
            <v>Boca BSTC D=1,50m normal</v>
          </cell>
          <cell r="E394" t="str">
            <v>und</v>
          </cell>
          <cell r="G394">
            <v>2807.58</v>
          </cell>
          <cell r="M394">
            <v>3100.24</v>
          </cell>
          <cell r="O394">
            <v>3148.01</v>
          </cell>
          <cell r="Q394">
            <v>3081.25</v>
          </cell>
          <cell r="S394">
            <v>3175.46</v>
          </cell>
          <cell r="U394">
            <v>3150.25</v>
          </cell>
          <cell r="W394">
            <v>3216.91</v>
          </cell>
        </row>
        <row r="395">
          <cell r="A395" t="str">
            <v>2 S 04 101 06</v>
          </cell>
          <cell r="B395" t="str">
            <v>Boca BSTC D=0,60m - esc.=15</v>
          </cell>
          <cell r="E395" t="str">
            <v>und</v>
          </cell>
          <cell r="G395">
            <v>438.82</v>
          </cell>
          <cell r="M395">
            <v>485.06</v>
          </cell>
          <cell r="O395">
            <v>490.76</v>
          </cell>
          <cell r="Q395">
            <v>483.89</v>
          </cell>
          <cell r="S395">
            <v>494.58</v>
          </cell>
          <cell r="U395">
            <v>503.68</v>
          </cell>
          <cell r="W395">
            <v>511.41</v>
          </cell>
        </row>
        <row r="396">
          <cell r="A396" t="str">
            <v>2 S 04 101 07</v>
          </cell>
          <cell r="B396" t="str">
            <v>Boca BSTC D=0,80 m - esc.=15</v>
          </cell>
          <cell r="E396" t="str">
            <v>und</v>
          </cell>
          <cell r="G396">
            <v>731.83</v>
          </cell>
          <cell r="M396">
            <v>808.73</v>
          </cell>
          <cell r="O396">
            <v>819.08</v>
          </cell>
          <cell r="Q396">
            <v>805.92</v>
          </cell>
          <cell r="S396">
            <v>825.68</v>
          </cell>
          <cell r="U396">
            <v>834.62</v>
          </cell>
          <cell r="W396">
            <v>848.78</v>
          </cell>
        </row>
        <row r="397">
          <cell r="A397" t="str">
            <v>2 S 04 101 08</v>
          </cell>
          <cell r="B397" t="str">
            <v>Boca BSTC D=1,00 m - esc.=15</v>
          </cell>
          <cell r="E397" t="str">
            <v>und</v>
          </cell>
          <cell r="G397">
            <v>1128.07</v>
          </cell>
          <cell r="M397">
            <v>1246.24</v>
          </cell>
          <cell r="O397">
            <v>1263.28</v>
          </cell>
          <cell r="Q397">
            <v>1240.8</v>
          </cell>
          <cell r="S397">
            <v>1273.78</v>
          </cell>
          <cell r="U397">
            <v>1279.48</v>
          </cell>
          <cell r="W397">
            <v>1303</v>
          </cell>
        </row>
        <row r="398">
          <cell r="A398" t="str">
            <v>2 S 04 101 09</v>
          </cell>
          <cell r="B398" t="str">
            <v>Boca BSTC D=1,20 m - esc.=15</v>
          </cell>
          <cell r="E398" t="str">
            <v>und</v>
          </cell>
          <cell r="G398">
            <v>1636.86</v>
          </cell>
          <cell r="M398">
            <v>1807.93</v>
          </cell>
          <cell r="O398">
            <v>1834.07</v>
          </cell>
          <cell r="Q398">
            <v>1798.6</v>
          </cell>
          <cell r="S398">
            <v>1849.62</v>
          </cell>
          <cell r="U398">
            <v>1847.54</v>
          </cell>
          <cell r="W398">
            <v>1883.81</v>
          </cell>
        </row>
        <row r="399">
          <cell r="A399" t="str">
            <v>2 S 04 101 10</v>
          </cell>
          <cell r="B399" t="str">
            <v>Boca BSTC D=1,50 m - esc.=15</v>
          </cell>
          <cell r="E399" t="str">
            <v>und</v>
          </cell>
          <cell r="G399">
            <v>2958.41</v>
          </cell>
          <cell r="M399">
            <v>3266.81</v>
          </cell>
          <cell r="O399">
            <v>3317.23</v>
          </cell>
          <cell r="Q399">
            <v>3246.71</v>
          </cell>
          <cell r="S399">
            <v>3346.17</v>
          </cell>
          <cell r="U399">
            <v>3319.01</v>
          </cell>
          <cell r="W399">
            <v>3389.36</v>
          </cell>
        </row>
        <row r="400">
          <cell r="A400" t="str">
            <v>2 S 04 101 11</v>
          </cell>
          <cell r="B400" t="str">
            <v>Boca BSTC D=0,60 m - esc.=30</v>
          </cell>
          <cell r="E400" t="str">
            <v>und</v>
          </cell>
          <cell r="G400">
            <v>489.66</v>
          </cell>
          <cell r="M400">
            <v>541.29999999999995</v>
          </cell>
          <cell r="O400">
            <v>547.66</v>
          </cell>
          <cell r="Q400">
            <v>540</v>
          </cell>
          <cell r="S400">
            <v>551.95000000000005</v>
          </cell>
          <cell r="U400">
            <v>562.04</v>
          </cell>
          <cell r="W400">
            <v>570.66</v>
          </cell>
        </row>
        <row r="401">
          <cell r="A401" t="str">
            <v>2 S 04 101 12</v>
          </cell>
          <cell r="B401" t="str">
            <v>Boca BSTC D=0,80 m - esc.=30</v>
          </cell>
          <cell r="E401" t="str">
            <v>und</v>
          </cell>
          <cell r="G401">
            <v>814.29</v>
          </cell>
          <cell r="M401">
            <v>899.88</v>
          </cell>
          <cell r="O401">
            <v>911.4</v>
          </cell>
          <cell r="Q401">
            <v>896.75</v>
          </cell>
          <cell r="S401">
            <v>918.75</v>
          </cell>
          <cell r="U401">
            <v>928.63</v>
          </cell>
          <cell r="W401">
            <v>944.4</v>
          </cell>
        </row>
        <row r="402">
          <cell r="A402" t="str">
            <v>2 S 04 101 13</v>
          </cell>
          <cell r="B402" t="str">
            <v>Boca BSTC D=1,00 m - esc.=30</v>
          </cell>
          <cell r="E402" t="str">
            <v>und</v>
          </cell>
          <cell r="G402">
            <v>1254.82</v>
          </cell>
          <cell r="M402">
            <v>1386.3</v>
          </cell>
          <cell r="O402">
            <v>1405.29</v>
          </cell>
          <cell r="Q402">
            <v>1380.21</v>
          </cell>
          <cell r="S402">
            <v>1416.94</v>
          </cell>
          <cell r="U402">
            <v>1423.07</v>
          </cell>
          <cell r="W402">
            <v>1449.26</v>
          </cell>
        </row>
        <row r="403">
          <cell r="A403" t="str">
            <v>2 S 04 101 14</v>
          </cell>
          <cell r="B403" t="str">
            <v>Boca BSTC D=1,20 m - esc.=30</v>
          </cell>
          <cell r="E403" t="str">
            <v>und</v>
          </cell>
          <cell r="G403">
            <v>1825.52</v>
          </cell>
          <cell r="M403">
            <v>2016.34</v>
          </cell>
          <cell r="O403">
            <v>2045.56</v>
          </cell>
          <cell r="Q403">
            <v>2005.86</v>
          </cell>
          <cell r="S403">
            <v>2062.9299999999998</v>
          </cell>
          <cell r="U403">
            <v>2060.09</v>
          </cell>
          <cell r="W403">
            <v>2100.63</v>
          </cell>
        </row>
        <row r="404">
          <cell r="A404" t="str">
            <v>2 S 04 101 15</v>
          </cell>
          <cell r="B404" t="str">
            <v>Boca BSTC D=1,50 m - esc.=30</v>
          </cell>
          <cell r="E404" t="str">
            <v>und</v>
          </cell>
          <cell r="G404">
            <v>3308.94</v>
          </cell>
          <cell r="M404">
            <v>3653.9</v>
          </cell>
          <cell r="O404">
            <v>3710.45</v>
          </cell>
          <cell r="Q404">
            <v>3631.28</v>
          </cell>
          <cell r="S404">
            <v>3742.88</v>
          </cell>
          <cell r="U404">
            <v>3711.4</v>
          </cell>
          <cell r="W404">
            <v>3790.28</v>
          </cell>
        </row>
        <row r="405">
          <cell r="A405" t="str">
            <v>2 S 04 101 16</v>
          </cell>
          <cell r="B405" t="str">
            <v>Boca BSTC D=0,60 m - esc.=45</v>
          </cell>
          <cell r="E405" t="str">
            <v>und</v>
          </cell>
          <cell r="G405">
            <v>605.23</v>
          </cell>
          <cell r="M405">
            <v>669.06</v>
          </cell>
          <cell r="O405">
            <v>676.96</v>
          </cell>
          <cell r="Q405">
            <v>667.38</v>
          </cell>
          <cell r="S405">
            <v>682.24</v>
          </cell>
          <cell r="U405">
            <v>694.39</v>
          </cell>
          <cell r="W405">
            <v>705.11</v>
          </cell>
        </row>
        <row r="406">
          <cell r="A406" t="str">
            <v>2 S 04 101 17</v>
          </cell>
          <cell r="B406" t="str">
            <v>Boca BSTC D=0,80 m - esc.=45</v>
          </cell>
          <cell r="E406" t="str">
            <v>und</v>
          </cell>
          <cell r="G406">
            <v>1095.04</v>
          </cell>
          <cell r="M406">
            <v>1210.54</v>
          </cell>
          <cell r="O406">
            <v>1226.7</v>
          </cell>
          <cell r="Q406">
            <v>1204.3599999999999</v>
          </cell>
          <cell r="S406">
            <v>1231.8599999999999</v>
          </cell>
          <cell r="U406">
            <v>1243.94</v>
          </cell>
          <cell r="W406">
            <v>1266.1500000000001</v>
          </cell>
        </row>
        <row r="407">
          <cell r="A407" t="str">
            <v>2 S 04 101 18</v>
          </cell>
          <cell r="B407" t="str">
            <v>Boca BSTC D=1,00 m - esc.=45</v>
          </cell>
          <cell r="E407" t="str">
            <v>und</v>
          </cell>
          <cell r="G407">
            <v>1555.91</v>
          </cell>
          <cell r="M407">
            <v>1718.98</v>
          </cell>
          <cell r="O407">
            <v>1742.67</v>
          </cell>
          <cell r="Q407">
            <v>1711.27</v>
          </cell>
          <cell r="S407">
            <v>1757.13</v>
          </cell>
          <cell r="U407">
            <v>1763.66</v>
          </cell>
          <cell r="W407">
            <v>1796.34</v>
          </cell>
        </row>
        <row r="408">
          <cell r="A408" t="str">
            <v>2 S 04 101 19</v>
          </cell>
          <cell r="B408" t="str">
            <v>Boca BSTC D=1,20 m - esc.=45</v>
          </cell>
          <cell r="E408" t="str">
            <v>und</v>
          </cell>
          <cell r="G408">
            <v>2265.17</v>
          </cell>
          <cell r="M408">
            <v>2501.98</v>
          </cell>
          <cell r="O408">
            <v>2538.5</v>
          </cell>
          <cell r="Q408">
            <v>2488.71</v>
          </cell>
          <cell r="S408">
            <v>2560.14</v>
          </cell>
          <cell r="U408">
            <v>2554.65</v>
          </cell>
          <cell r="W408">
            <v>2605.3200000000002</v>
          </cell>
        </row>
        <row r="409">
          <cell r="A409" t="str">
            <v>2 S 04 101 20</v>
          </cell>
          <cell r="B409" t="str">
            <v>Boca BSTC D=1,50 m - esc.=45</v>
          </cell>
          <cell r="E409" t="str">
            <v>und</v>
          </cell>
          <cell r="G409">
            <v>4158.87</v>
          </cell>
          <cell r="M409">
            <v>4594.7299999999996</v>
          </cell>
          <cell r="O409">
            <v>4665.8900000000003</v>
          </cell>
          <cell r="Q409">
            <v>4565.95</v>
          </cell>
          <cell r="S409">
            <v>4706.58</v>
          </cell>
          <cell r="U409">
            <v>4663.51</v>
          </cell>
          <cell r="W409">
            <v>4762.79</v>
          </cell>
        </row>
        <row r="410">
          <cell r="A410" t="str">
            <v>2 S 04 110 01</v>
          </cell>
          <cell r="B410" t="str">
            <v>Corpo BDTC D=1,00m</v>
          </cell>
          <cell r="E410" t="str">
            <v>m</v>
          </cell>
          <cell r="G410">
            <v>824.9</v>
          </cell>
          <cell r="M410">
            <v>900.22</v>
          </cell>
          <cell r="O410">
            <v>927.15</v>
          </cell>
          <cell r="Q410">
            <v>907.37</v>
          </cell>
          <cell r="S410">
            <v>931.46</v>
          </cell>
          <cell r="U410">
            <v>921.52</v>
          </cell>
          <cell r="W410">
            <v>938.66</v>
          </cell>
        </row>
        <row r="411">
          <cell r="A411" t="str">
            <v>2 S 04 110 02</v>
          </cell>
          <cell r="B411" t="str">
            <v>Corpo BDTC D=1,20m</v>
          </cell>
          <cell r="E411" t="str">
            <v>m</v>
          </cell>
          <cell r="G411">
            <v>1056.6500000000001</v>
          </cell>
          <cell r="M411">
            <v>1150.45</v>
          </cell>
          <cell r="O411">
            <v>1186.5</v>
          </cell>
          <cell r="Q411">
            <v>1162.6199999999999</v>
          </cell>
          <cell r="S411">
            <v>1191.3900000000001</v>
          </cell>
          <cell r="U411">
            <v>1184.4000000000001</v>
          </cell>
          <cell r="W411">
            <v>1204.92</v>
          </cell>
        </row>
        <row r="412">
          <cell r="A412" t="str">
            <v>2 S 04 110 03</v>
          </cell>
          <cell r="B412" t="str">
            <v>Corpo BDTC D=1,50m</v>
          </cell>
          <cell r="E412" t="str">
            <v>m</v>
          </cell>
          <cell r="G412">
            <v>1691.15</v>
          </cell>
          <cell r="M412">
            <v>1834.73</v>
          </cell>
          <cell r="O412">
            <v>1894.91</v>
          </cell>
          <cell r="Q412">
            <v>1855.82</v>
          </cell>
          <cell r="S412">
            <v>1902.9</v>
          </cell>
          <cell r="U412">
            <v>1890.15</v>
          </cell>
          <cell r="W412">
            <v>1924.41</v>
          </cell>
        </row>
        <row r="413">
          <cell r="A413" t="str">
            <v>2 S 04 111 01</v>
          </cell>
          <cell r="B413" t="str">
            <v>Boca BDTC D=1,00m normal</v>
          </cell>
          <cell r="E413" t="str">
            <v>und</v>
          </cell>
          <cell r="G413">
            <v>1506.31</v>
          </cell>
          <cell r="M413">
            <v>1663.87</v>
          </cell>
          <cell r="O413">
            <v>1687.18</v>
          </cell>
          <cell r="Q413">
            <v>1656.03</v>
          </cell>
          <cell r="S413">
            <v>1701.27</v>
          </cell>
          <cell r="U413">
            <v>1704.85</v>
          </cell>
          <cell r="W413">
            <v>1737.13</v>
          </cell>
        </row>
        <row r="414">
          <cell r="A414" t="str">
            <v>2 S 04 111 02</v>
          </cell>
          <cell r="B414" t="str">
            <v>Boca BDTC D=1,20m normal</v>
          </cell>
          <cell r="E414" t="str">
            <v>und</v>
          </cell>
          <cell r="G414">
            <v>2185.6999999999998</v>
          </cell>
          <cell r="M414">
            <v>2413.77</v>
          </cell>
          <cell r="O414">
            <v>2449.44</v>
          </cell>
          <cell r="Q414">
            <v>2400.54</v>
          </cell>
          <cell r="S414">
            <v>2470.4</v>
          </cell>
          <cell r="U414">
            <v>2462</v>
          </cell>
          <cell r="W414">
            <v>2511.65</v>
          </cell>
        </row>
        <row r="415">
          <cell r="A415" t="str">
            <v>2 S 04 111 03</v>
          </cell>
          <cell r="B415" t="str">
            <v>Boca BDTC D=1,50m normal</v>
          </cell>
          <cell r="E415" t="str">
            <v>und</v>
          </cell>
          <cell r="G415">
            <v>3835.64</v>
          </cell>
          <cell r="M415">
            <v>4236.74</v>
          </cell>
          <cell r="O415">
            <v>4303.68</v>
          </cell>
          <cell r="Q415">
            <v>4208.88</v>
          </cell>
          <cell r="S415">
            <v>4341.4799999999996</v>
          </cell>
          <cell r="U415">
            <v>4292.3599999999997</v>
          </cell>
          <cell r="W415">
            <v>4386.05</v>
          </cell>
        </row>
        <row r="416">
          <cell r="A416" t="str">
            <v>2 S 04 111 05</v>
          </cell>
          <cell r="B416" t="str">
            <v>Boca BDTC D=1,00 m - esc.=15</v>
          </cell>
          <cell r="E416" t="str">
            <v>und</v>
          </cell>
          <cell r="G416">
            <v>1573.89</v>
          </cell>
          <cell r="M416">
            <v>1738.53</v>
          </cell>
          <cell r="O416">
            <v>1762.9</v>
          </cell>
          <cell r="Q416">
            <v>1730.33</v>
          </cell>
          <cell r="S416">
            <v>1777.62</v>
          </cell>
          <cell r="U416">
            <v>1781.29</v>
          </cell>
          <cell r="W416">
            <v>1815.02</v>
          </cell>
        </row>
        <row r="417">
          <cell r="A417" t="str">
            <v>2 S 04 111 06</v>
          </cell>
          <cell r="B417" t="str">
            <v>Boca BDTC D=1,20 m - esc.=15</v>
          </cell>
          <cell r="E417" t="str">
            <v>und</v>
          </cell>
          <cell r="G417">
            <v>2288.25</v>
          </cell>
          <cell r="M417">
            <v>2527.0300000000002</v>
          </cell>
          <cell r="O417">
            <v>2564.41</v>
          </cell>
          <cell r="Q417">
            <v>2513.14</v>
          </cell>
          <cell r="S417">
            <v>2586.38</v>
          </cell>
          <cell r="U417">
            <v>2577.31</v>
          </cell>
          <cell r="W417">
            <v>2629.34</v>
          </cell>
        </row>
        <row r="418">
          <cell r="A418" t="str">
            <v>2 S 04 111 07</v>
          </cell>
          <cell r="B418" t="str">
            <v>Boca BDTC D=1,50 m - esc.=15</v>
          </cell>
          <cell r="E418" t="str">
            <v>und</v>
          </cell>
          <cell r="G418">
            <v>4029</v>
          </cell>
          <cell r="M418">
            <v>4448.3999999999996</v>
          </cell>
          <cell r="O418">
            <v>4518.67</v>
          </cell>
          <cell r="Q418">
            <v>4419.41</v>
          </cell>
          <cell r="S418">
            <v>4558.51</v>
          </cell>
          <cell r="U418">
            <v>4509.74</v>
          </cell>
          <cell r="W418">
            <v>4608.03</v>
          </cell>
        </row>
        <row r="419">
          <cell r="A419" t="str">
            <v>2 S 04 111 08</v>
          </cell>
          <cell r="B419" t="str">
            <v>Boca BDTC D=1,00 - esc.=30</v>
          </cell>
          <cell r="E419" t="str">
            <v>und</v>
          </cell>
          <cell r="G419">
            <v>1750.25</v>
          </cell>
          <cell r="M419">
            <v>1933.39</v>
          </cell>
          <cell r="O419">
            <v>1960.49</v>
          </cell>
          <cell r="Q419">
            <v>1924.28</v>
          </cell>
          <cell r="S419">
            <v>1976.92</v>
          </cell>
          <cell r="U419">
            <v>1980.94</v>
          </cell>
          <cell r="W419">
            <v>2018.44</v>
          </cell>
        </row>
        <row r="420">
          <cell r="A420" t="str">
            <v>2 S 04 111 09</v>
          </cell>
          <cell r="B420" t="str">
            <v>Boca BDTC D=1,20 m - esc.=30</v>
          </cell>
          <cell r="E420" t="str">
            <v>und</v>
          </cell>
          <cell r="G420">
            <v>2546.83</v>
          </cell>
          <cell r="M420">
            <v>2812.66</v>
          </cell>
          <cell r="O420">
            <v>2854.31</v>
          </cell>
          <cell r="Q420">
            <v>2797.16</v>
          </cell>
          <cell r="S420">
            <v>2878.78</v>
          </cell>
          <cell r="U420">
            <v>2868.35</v>
          </cell>
          <cell r="W420">
            <v>2926.29</v>
          </cell>
        </row>
        <row r="421">
          <cell r="A421" t="str">
            <v>2 S 04 111 10</v>
          </cell>
          <cell r="B421" t="str">
            <v>Boca BDTC D=1,50 m - esc.=30</v>
          </cell>
          <cell r="E421" t="str">
            <v>und</v>
          </cell>
          <cell r="G421">
            <v>4502.21</v>
          </cell>
          <cell r="M421">
            <v>4970.95</v>
          </cell>
          <cell r="O421">
            <v>5049.58</v>
          </cell>
          <cell r="Q421">
            <v>4938.4399999999996</v>
          </cell>
          <cell r="S421">
            <v>5094.1400000000003</v>
          </cell>
          <cell r="U421">
            <v>5038.82</v>
          </cell>
          <cell r="W421">
            <v>5148.78</v>
          </cell>
        </row>
        <row r="422">
          <cell r="A422" t="str">
            <v>2 S 04 111 11</v>
          </cell>
          <cell r="B422" t="str">
            <v>Boca BDTC D=1,00 m - esc.=45</v>
          </cell>
          <cell r="E422" t="str">
            <v>und</v>
          </cell>
          <cell r="G422">
            <v>2160.3000000000002</v>
          </cell>
          <cell r="M422">
            <v>2386.7399999999998</v>
          </cell>
          <cell r="O422">
            <v>2420.2399999999998</v>
          </cell>
          <cell r="Q422">
            <v>2375.41</v>
          </cell>
          <cell r="S422">
            <v>2440.5</v>
          </cell>
          <cell r="U422">
            <v>2444.73</v>
          </cell>
          <cell r="W422">
            <v>2491.0500000000002</v>
          </cell>
        </row>
        <row r="423">
          <cell r="A423" t="str">
            <v>2 S 04 111 12</v>
          </cell>
          <cell r="B423" t="str">
            <v>Boca BDTC D=1,20 m - esc.=45</v>
          </cell>
          <cell r="E423" t="str">
            <v>und</v>
          </cell>
          <cell r="G423">
            <v>3143.21</v>
          </cell>
          <cell r="M423">
            <v>3471.42</v>
          </cell>
          <cell r="O423">
            <v>3523.01</v>
          </cell>
          <cell r="Q423">
            <v>3452.09</v>
          </cell>
          <cell r="S423">
            <v>3553.27</v>
          </cell>
          <cell r="U423">
            <v>3538.96</v>
          </cell>
          <cell r="W423">
            <v>3610.7</v>
          </cell>
        </row>
        <row r="424">
          <cell r="A424" t="str">
            <v>2 S 04 111 13</v>
          </cell>
          <cell r="B424" t="str">
            <v>Boca BDTC D=1,50 m - esc.=45</v>
          </cell>
          <cell r="E424" t="str">
            <v>und</v>
          </cell>
          <cell r="G424">
            <v>5571.34</v>
          </cell>
          <cell r="M424">
            <v>6150.05</v>
          </cell>
          <cell r="O424">
            <v>6248.02</v>
          </cell>
          <cell r="Q424">
            <v>6109.3</v>
          </cell>
          <cell r="S424">
            <v>6303.43</v>
          </cell>
          <cell r="U424">
            <v>6231.8</v>
          </cell>
          <cell r="W424">
            <v>6368.78</v>
          </cell>
        </row>
        <row r="425">
          <cell r="A425" t="str">
            <v>2 S 04 120 01</v>
          </cell>
          <cell r="B425" t="str">
            <v>Corpo BTTC D=1,00m</v>
          </cell>
          <cell r="E425" t="str">
            <v>m</v>
          </cell>
          <cell r="G425">
            <v>1163.6400000000001</v>
          </cell>
          <cell r="M425">
            <v>1268.79</v>
          </cell>
          <cell r="O425">
            <v>1307.51</v>
          </cell>
          <cell r="Q425">
            <v>1280.4100000000001</v>
          </cell>
          <cell r="S425">
            <v>1313.08</v>
          </cell>
          <cell r="U425">
            <v>1302.19</v>
          </cell>
          <cell r="W425">
            <v>1325.54</v>
          </cell>
        </row>
        <row r="426">
          <cell r="A426" t="str">
            <v>2 S 04 120 02</v>
          </cell>
          <cell r="B426" t="str">
            <v>Corpo BTTC D=1,20m</v>
          </cell>
          <cell r="E426" t="str">
            <v>m</v>
          </cell>
          <cell r="G426">
            <v>1575.6</v>
          </cell>
          <cell r="M426">
            <v>1714.77</v>
          </cell>
          <cell r="O426">
            <v>1768.82</v>
          </cell>
          <cell r="Q426">
            <v>1732.97</v>
          </cell>
          <cell r="S426">
            <v>1776.14</v>
          </cell>
          <cell r="U426">
            <v>1765.27</v>
          </cell>
          <cell r="W426">
            <v>1796.03</v>
          </cell>
        </row>
        <row r="427">
          <cell r="A427" t="str">
            <v>2 S 04 120 03</v>
          </cell>
          <cell r="B427" t="str">
            <v>Corpo BTTC D=1,50m</v>
          </cell>
          <cell r="E427" t="str">
            <v>m</v>
          </cell>
          <cell r="G427">
            <v>2352.62</v>
          </cell>
          <cell r="M427">
            <v>2552.98</v>
          </cell>
          <cell r="O427">
            <v>2637.95</v>
          </cell>
          <cell r="Q427">
            <v>2587.77</v>
          </cell>
          <cell r="S427">
            <v>2647.81</v>
          </cell>
          <cell r="U427">
            <v>2644.7</v>
          </cell>
          <cell r="W427">
            <v>2687.43</v>
          </cell>
        </row>
        <row r="428">
          <cell r="A428" t="str">
            <v>2 S 04 121 01</v>
          </cell>
          <cell r="B428" t="str">
            <v>Boca BTTC D=1,00m normal</v>
          </cell>
          <cell r="E428" t="str">
            <v>und</v>
          </cell>
          <cell r="G428">
            <v>1943.6</v>
          </cell>
          <cell r="M428">
            <v>2146.69</v>
          </cell>
          <cell r="O428">
            <v>2177.25</v>
          </cell>
          <cell r="Q428">
            <v>2136.0500000000002</v>
          </cell>
          <cell r="S428">
            <v>2195.31</v>
          </cell>
          <cell r="U428">
            <v>2196.67</v>
          </cell>
          <cell r="W428">
            <v>2239.06</v>
          </cell>
        </row>
        <row r="429">
          <cell r="A429" t="str">
            <v>2 S 04 121 02</v>
          </cell>
          <cell r="B429" t="str">
            <v>Boca BTTC D=1,20m normal</v>
          </cell>
          <cell r="E429" t="str">
            <v>und</v>
          </cell>
          <cell r="G429">
            <v>2821.36</v>
          </cell>
          <cell r="M429">
            <v>3115.53</v>
          </cell>
          <cell r="O429">
            <v>3162.21</v>
          </cell>
          <cell r="Q429">
            <v>3097.71</v>
          </cell>
          <cell r="S429">
            <v>3189.06</v>
          </cell>
          <cell r="U429">
            <v>3173.86</v>
          </cell>
          <cell r="W429">
            <v>3238.94</v>
          </cell>
        </row>
        <row r="430">
          <cell r="A430" t="str">
            <v>2 S 04 121 03</v>
          </cell>
          <cell r="B430" t="str">
            <v>Boca BTTC D=1,50m normal</v>
          </cell>
          <cell r="E430" t="str">
            <v>und</v>
          </cell>
          <cell r="G430">
            <v>4904.9799999999996</v>
          </cell>
          <cell r="M430">
            <v>5415.17</v>
          </cell>
          <cell r="O430">
            <v>5501.76</v>
          </cell>
          <cell r="Q430">
            <v>5378.69</v>
          </cell>
          <cell r="S430">
            <v>5550</v>
          </cell>
          <cell r="U430">
            <v>5483.4</v>
          </cell>
          <cell r="W430">
            <v>5604.68</v>
          </cell>
        </row>
        <row r="431">
          <cell r="A431" t="str">
            <v>2 S 04 121 04</v>
          </cell>
          <cell r="B431" t="str">
            <v>Boca BTTC D=1,00 m - esc.=15</v>
          </cell>
          <cell r="E431" t="str">
            <v>und</v>
          </cell>
          <cell r="G431">
            <v>2025.35</v>
          </cell>
          <cell r="M431">
            <v>2237.0100000000002</v>
          </cell>
          <cell r="O431">
            <v>2268.85</v>
          </cell>
          <cell r="Q431">
            <v>2225.9299999999998</v>
          </cell>
          <cell r="S431">
            <v>2287.6799999999998</v>
          </cell>
          <cell r="U431">
            <v>2289.12</v>
          </cell>
          <cell r="W431">
            <v>2333.27</v>
          </cell>
        </row>
        <row r="432">
          <cell r="A432" t="str">
            <v>2 S 04 121 05</v>
          </cell>
          <cell r="B432" t="str">
            <v>Boca BTTC D=1,20 m - esc.=15</v>
          </cell>
          <cell r="E432" t="str">
            <v>und</v>
          </cell>
          <cell r="G432">
            <v>2946.92</v>
          </cell>
          <cell r="M432">
            <v>3254.21</v>
          </cell>
          <cell r="O432">
            <v>3302.99</v>
          </cell>
          <cell r="Q432">
            <v>3235.59</v>
          </cell>
          <cell r="S432">
            <v>3331.03</v>
          </cell>
          <cell r="U432">
            <v>3315.04</v>
          </cell>
          <cell r="W432">
            <v>3383.02</v>
          </cell>
        </row>
        <row r="433">
          <cell r="A433" t="str">
            <v>2 S 04 121 06</v>
          </cell>
          <cell r="B433" t="str">
            <v>Boca BTTC D=1,50 m - esc.=15</v>
          </cell>
          <cell r="E433" t="str">
            <v>und</v>
          </cell>
          <cell r="G433">
            <v>5127.67</v>
          </cell>
          <cell r="M433">
            <v>5661.06</v>
          </cell>
          <cell r="O433">
            <v>5751.61</v>
          </cell>
          <cell r="Q433">
            <v>5622.9</v>
          </cell>
          <cell r="S433">
            <v>5802.08</v>
          </cell>
          <cell r="U433">
            <v>5732.21</v>
          </cell>
          <cell r="W433">
            <v>5859.03</v>
          </cell>
        </row>
        <row r="434">
          <cell r="A434" t="str">
            <v>2 S 04 121 07</v>
          </cell>
          <cell r="B434" t="str">
            <v>Boca BTTC D=1,00 m - esc.=30</v>
          </cell>
          <cell r="E434" t="str">
            <v>und</v>
          </cell>
          <cell r="G434">
            <v>2253.5300000000002</v>
          </cell>
          <cell r="M434">
            <v>2489.14</v>
          </cell>
          <cell r="O434">
            <v>2524.5500000000002</v>
          </cell>
          <cell r="Q434">
            <v>2476.8000000000002</v>
          </cell>
          <cell r="S434">
            <v>2545.4699999999998</v>
          </cell>
          <cell r="U434">
            <v>2547.15</v>
          </cell>
          <cell r="W434">
            <v>2596.2399999999998</v>
          </cell>
        </row>
        <row r="435">
          <cell r="A435" t="str">
            <v>2 S 04 121 08</v>
          </cell>
          <cell r="B435" t="str">
            <v>Boca BTTC D=1,20 m - esc.=30</v>
          </cell>
          <cell r="E435" t="str">
            <v>und</v>
          </cell>
          <cell r="G435">
            <v>3277.95</v>
          </cell>
          <cell r="M435">
            <v>3619.87</v>
          </cell>
          <cell r="O435">
            <v>3674.13</v>
          </cell>
          <cell r="Q435">
            <v>3599.12</v>
          </cell>
          <cell r="S435">
            <v>3705.34</v>
          </cell>
          <cell r="U435">
            <v>3687.42</v>
          </cell>
          <cell r="W435">
            <v>3763.02</v>
          </cell>
        </row>
        <row r="436">
          <cell r="A436" t="str">
            <v>2 S 04 121 09</v>
          </cell>
          <cell r="B436" t="str">
            <v>Boca BTTC D=1,50 m - esc.=30</v>
          </cell>
          <cell r="E436" t="str">
            <v>und</v>
          </cell>
          <cell r="G436">
            <v>5719.92</v>
          </cell>
          <cell r="M436">
            <v>6315.06</v>
          </cell>
          <cell r="O436">
            <v>6416.14</v>
          </cell>
          <cell r="Q436">
            <v>6272.41</v>
          </cell>
          <cell r="S436">
            <v>6472.46</v>
          </cell>
          <cell r="U436">
            <v>6393.95</v>
          </cell>
          <cell r="W436">
            <v>6535.48</v>
          </cell>
        </row>
        <row r="437">
          <cell r="A437" t="str">
            <v>2 S 04 121 10</v>
          </cell>
          <cell r="B437" t="str">
            <v>Boca BTTC D=1,00 m - esc.=45</v>
          </cell>
          <cell r="E437" t="str">
            <v>und</v>
          </cell>
          <cell r="G437">
            <v>2769.56</v>
          </cell>
          <cell r="M437">
            <v>3059.28</v>
          </cell>
          <cell r="O437">
            <v>3102.83</v>
          </cell>
          <cell r="Q437">
            <v>3044.07</v>
          </cell>
          <cell r="S437">
            <v>3128.59</v>
          </cell>
          <cell r="U437">
            <v>3130.32</v>
          </cell>
          <cell r="W437">
            <v>3190.66</v>
          </cell>
        </row>
        <row r="438">
          <cell r="A438" t="str">
            <v>2 S 04 121 11</v>
          </cell>
          <cell r="B438" t="str">
            <v>Boca BTTC D=1,20 m - esc.=45</v>
          </cell>
          <cell r="E438" t="str">
            <v>und</v>
          </cell>
          <cell r="G438">
            <v>4032.88</v>
          </cell>
          <cell r="M438">
            <v>4453.74</v>
          </cell>
          <cell r="O438">
            <v>4520.6400000000003</v>
          </cell>
          <cell r="Q438">
            <v>4428.1000000000004</v>
          </cell>
          <cell r="S438">
            <v>4559.1400000000003</v>
          </cell>
          <cell r="U438">
            <v>4536.03</v>
          </cell>
          <cell r="W438">
            <v>4629.17</v>
          </cell>
        </row>
        <row r="439">
          <cell r="A439" t="str">
            <v>2 S 04 121 12</v>
          </cell>
          <cell r="B439" t="str">
            <v>Boca BTTC D=1,50 m - esc.=45</v>
          </cell>
          <cell r="E439" t="str">
            <v>und</v>
          </cell>
          <cell r="G439">
            <v>7075.55</v>
          </cell>
          <cell r="M439">
            <v>7811.96</v>
          </cell>
          <cell r="O439">
            <v>7937.31</v>
          </cell>
          <cell r="Q439">
            <v>7758.88</v>
          </cell>
          <cell r="S439">
            <v>8007.15</v>
          </cell>
          <cell r="U439">
            <v>7907.57</v>
          </cell>
          <cell r="W439">
            <v>8083.03</v>
          </cell>
        </row>
        <row r="440">
          <cell r="A440" t="str">
            <v>2 S 04 200 01</v>
          </cell>
          <cell r="B440" t="str">
            <v>Corpo BSCC 1,50 x 1,50 m alt. 0 a 1,00 m</v>
          </cell>
          <cell r="E440" t="str">
            <v>und</v>
          </cell>
          <cell r="G440">
            <v>822.42</v>
          </cell>
          <cell r="M440">
            <v>917.39</v>
          </cell>
          <cell r="O440">
            <v>943.77</v>
          </cell>
          <cell r="Q440">
            <v>932.16</v>
          </cell>
          <cell r="S440">
            <v>947.34</v>
          </cell>
          <cell r="U440">
            <v>950.64</v>
          </cell>
          <cell r="W440">
            <v>963.23</v>
          </cell>
        </row>
        <row r="441">
          <cell r="A441" t="str">
            <v>2 S 04 200 02</v>
          </cell>
          <cell r="B441" t="str">
            <v>Corpo BSCC 2,00 x 2,00 m alt. 0 a 1,00 m</v>
          </cell>
          <cell r="E441" t="str">
            <v>und</v>
          </cell>
          <cell r="G441">
            <v>1185.29</v>
          </cell>
          <cell r="M441">
            <v>1327.48</v>
          </cell>
          <cell r="O441">
            <v>1364.43</v>
          </cell>
          <cell r="Q441">
            <v>1349.32</v>
          </cell>
          <cell r="S441">
            <v>1368.6</v>
          </cell>
          <cell r="U441">
            <v>1379.5</v>
          </cell>
          <cell r="W441">
            <v>1394.99</v>
          </cell>
        </row>
        <row r="442">
          <cell r="A442" t="str">
            <v>2 S 04 200 03</v>
          </cell>
          <cell r="B442" t="str">
            <v>Corpo BSCC 2,50 x 2,50 m alt. 0 a 1,00 m</v>
          </cell>
          <cell r="E442" t="str">
            <v>m</v>
          </cell>
          <cell r="G442">
            <v>1690.52</v>
          </cell>
          <cell r="M442">
            <v>1890.75</v>
          </cell>
          <cell r="O442">
            <v>1942.01</v>
          </cell>
          <cell r="Q442">
            <v>1915.9</v>
          </cell>
          <cell r="S442">
            <v>1948.04</v>
          </cell>
          <cell r="U442">
            <v>1952.08</v>
          </cell>
          <cell r="W442">
            <v>1977.71</v>
          </cell>
        </row>
        <row r="443">
          <cell r="A443" t="str">
            <v>2 S 04 200 04</v>
          </cell>
          <cell r="B443" t="str">
            <v>Corpo BSCC 3,00 x 3,00 m alt. 0 a 1,00 m</v>
          </cell>
          <cell r="E443" t="str">
            <v>m</v>
          </cell>
          <cell r="G443">
            <v>2227.0300000000002</v>
          </cell>
          <cell r="M443">
            <v>2492.56</v>
          </cell>
          <cell r="O443">
            <v>2556.91</v>
          </cell>
          <cell r="Q443">
            <v>2519.34</v>
          </cell>
          <cell r="S443">
            <v>2564.52</v>
          </cell>
          <cell r="U443">
            <v>2559.73</v>
          </cell>
          <cell r="W443">
            <v>2595.69</v>
          </cell>
        </row>
        <row r="444">
          <cell r="A444" t="str">
            <v>2 S 04 200 05</v>
          </cell>
          <cell r="B444" t="str">
            <v>Corpo BSCC 1,50 x 1,50 m alt. 1,00 a 2,50 m</v>
          </cell>
          <cell r="E444" t="str">
            <v>m</v>
          </cell>
          <cell r="G444">
            <v>745.56</v>
          </cell>
          <cell r="M444">
            <v>832.37</v>
          </cell>
          <cell r="O444">
            <v>854.14</v>
          </cell>
          <cell r="Q444">
            <v>842.4</v>
          </cell>
          <cell r="S444">
            <v>858.14</v>
          </cell>
          <cell r="U444">
            <v>855.77</v>
          </cell>
          <cell r="W444">
            <v>868.12</v>
          </cell>
        </row>
        <row r="445">
          <cell r="A445" t="str">
            <v>2 S 04 200 06</v>
          </cell>
          <cell r="B445" t="str">
            <v>Corpo BSCC 2,00 x 2,00 m alt. 1,00 a 2,50 m</v>
          </cell>
          <cell r="E445" t="str">
            <v>m</v>
          </cell>
          <cell r="G445">
            <v>1063.6500000000001</v>
          </cell>
          <cell r="M445">
            <v>1189.33</v>
          </cell>
          <cell r="O445">
            <v>1220.78</v>
          </cell>
          <cell r="Q445">
            <v>1205.04</v>
          </cell>
          <cell r="S445">
            <v>1225.1199999999999</v>
          </cell>
          <cell r="U445">
            <v>1226.8599999999999</v>
          </cell>
          <cell r="W445">
            <v>1242.97</v>
          </cell>
        </row>
        <row r="446">
          <cell r="A446" t="str">
            <v>2 S 04 200 07</v>
          </cell>
          <cell r="B446" t="str">
            <v>Corpo BSCC 2,50 x 2,50 m alt. 1,00 a 2,50 m</v>
          </cell>
          <cell r="E446" t="str">
            <v>m</v>
          </cell>
          <cell r="G446">
            <v>1600.15</v>
          </cell>
          <cell r="M446">
            <v>1789.64</v>
          </cell>
          <cell r="O446">
            <v>1836.29</v>
          </cell>
          <cell r="Q446">
            <v>1810.18</v>
          </cell>
          <cell r="S446">
            <v>1842.33</v>
          </cell>
          <cell r="U446">
            <v>1840.08</v>
          </cell>
          <cell r="W446">
            <v>1865.72</v>
          </cell>
        </row>
        <row r="447">
          <cell r="A447" t="str">
            <v>2 S 04 200 08</v>
          </cell>
          <cell r="B447" t="str">
            <v>Corpo BSCC 3,00 x 3,00 m alt. 1,00 a 2,50 m</v>
          </cell>
          <cell r="E447" t="str">
            <v>m</v>
          </cell>
          <cell r="G447">
            <v>2177.2600000000002</v>
          </cell>
          <cell r="M447">
            <v>2432.6</v>
          </cell>
          <cell r="O447">
            <v>2496.2199999999998</v>
          </cell>
          <cell r="Q447">
            <v>2457.7399999999998</v>
          </cell>
          <cell r="S447">
            <v>2504.1</v>
          </cell>
          <cell r="U447">
            <v>2495.88</v>
          </cell>
          <cell r="W447">
            <v>2532.7399999999998</v>
          </cell>
        </row>
        <row r="448">
          <cell r="A448" t="str">
            <v>2 S 04 200 09</v>
          </cell>
          <cell r="B448" t="str">
            <v>Corpo BSCC 1,50 x 1,50 m alt. 2,50 a 5,00 m</v>
          </cell>
          <cell r="E448" t="str">
            <v>m</v>
          </cell>
          <cell r="G448">
            <v>812.04</v>
          </cell>
          <cell r="M448">
            <v>907.14</v>
          </cell>
          <cell r="O448">
            <v>932.05</v>
          </cell>
          <cell r="Q448">
            <v>920.31</v>
          </cell>
          <cell r="S448">
            <v>936.06</v>
          </cell>
          <cell r="U448">
            <v>937.96</v>
          </cell>
          <cell r="W448">
            <v>950.32</v>
          </cell>
        </row>
        <row r="449">
          <cell r="A449" t="str">
            <v>2 S 04 200 10</v>
          </cell>
          <cell r="B449" t="str">
            <v>Corpo BSCC 2,00 x 2,00 m alt. 2,50 a 5,00 m</v>
          </cell>
          <cell r="E449" t="str">
            <v>m</v>
          </cell>
          <cell r="G449">
            <v>1258.22</v>
          </cell>
          <cell r="M449">
            <v>1405.85</v>
          </cell>
          <cell r="O449">
            <v>1443.11</v>
          </cell>
          <cell r="Q449">
            <v>1422.47</v>
          </cell>
          <cell r="S449">
            <v>1448.93</v>
          </cell>
          <cell r="U449">
            <v>1445.79</v>
          </cell>
          <cell r="W449">
            <v>1466.53</v>
          </cell>
        </row>
        <row r="450">
          <cell r="A450" t="str">
            <v>2 S 04 200 11</v>
          </cell>
          <cell r="B450" t="str">
            <v>Corpo BSCC 2,50 x 2,50 m alt. 2,50 a 5,00 m</v>
          </cell>
          <cell r="E450" t="str">
            <v>m</v>
          </cell>
          <cell r="G450">
            <v>1840.82</v>
          </cell>
          <cell r="M450">
            <v>2060.6999999999998</v>
          </cell>
          <cell r="O450">
            <v>2118.4699999999998</v>
          </cell>
          <cell r="Q450">
            <v>2092.33</v>
          </cell>
          <cell r="S450">
            <v>2124.4699999999998</v>
          </cell>
          <cell r="U450">
            <v>2137.35</v>
          </cell>
          <cell r="W450">
            <v>2163.0100000000002</v>
          </cell>
        </row>
        <row r="451">
          <cell r="A451" t="str">
            <v>2 S 04 200 12</v>
          </cell>
          <cell r="B451" t="str">
            <v>Corpo BSCC 3,00 x 3,00 m alt. 2,50 a 5,00 m</v>
          </cell>
          <cell r="E451" t="str">
            <v>m</v>
          </cell>
          <cell r="G451">
            <v>2671.12</v>
          </cell>
          <cell r="M451">
            <v>2987.72</v>
          </cell>
          <cell r="O451">
            <v>3067.32</v>
          </cell>
          <cell r="Q451">
            <v>3021.05</v>
          </cell>
          <cell r="S451">
            <v>3077.43</v>
          </cell>
          <cell r="U451">
            <v>3070.84</v>
          </cell>
          <cell r="W451">
            <v>3115.01</v>
          </cell>
        </row>
        <row r="452">
          <cell r="A452" t="str">
            <v>2 S 04 200 13</v>
          </cell>
          <cell r="B452" t="str">
            <v>Corpo BSCC 1,50 x 1,50 m alt. 5,00 a 7,50 m</v>
          </cell>
          <cell r="E452" t="str">
            <v>m</v>
          </cell>
          <cell r="G452">
            <v>923.94</v>
          </cell>
          <cell r="M452">
            <v>1033.67</v>
          </cell>
          <cell r="O452">
            <v>1063.42</v>
          </cell>
          <cell r="Q452">
            <v>1051.6400000000001</v>
          </cell>
          <cell r="S452">
            <v>1067.3900000000001</v>
          </cell>
          <cell r="U452">
            <v>1075.8599999999999</v>
          </cell>
          <cell r="W452">
            <v>1088.24</v>
          </cell>
        </row>
        <row r="453">
          <cell r="A453" t="str">
            <v>2 S 04 200 14</v>
          </cell>
          <cell r="B453" t="str">
            <v>Corpo BSCC 2,00 x 2,00 m alt. 5,00 a 7,50 m</v>
          </cell>
          <cell r="E453" t="str">
            <v>m</v>
          </cell>
          <cell r="G453">
            <v>1411.89</v>
          </cell>
          <cell r="M453">
            <v>1578.59</v>
          </cell>
          <cell r="O453">
            <v>1623.18</v>
          </cell>
          <cell r="Q453">
            <v>1602.54</v>
          </cell>
          <cell r="S453">
            <v>1629</v>
          </cell>
          <cell r="U453">
            <v>1635.85</v>
          </cell>
          <cell r="W453">
            <v>1656.59</v>
          </cell>
        </row>
        <row r="454">
          <cell r="A454" t="str">
            <v>2 S 04 200 15</v>
          </cell>
          <cell r="B454" t="str">
            <v>Corpo BSCC 2,50 x 2,50 m alt. 5,00 a 7,50 m</v>
          </cell>
          <cell r="E454" t="str">
            <v>m</v>
          </cell>
          <cell r="G454">
            <v>2061.46</v>
          </cell>
          <cell r="M454">
            <v>2305.65</v>
          </cell>
          <cell r="O454">
            <v>2370.19</v>
          </cell>
          <cell r="Q454">
            <v>2338.27</v>
          </cell>
          <cell r="S454">
            <v>2377.92</v>
          </cell>
          <cell r="U454">
            <v>2384.9699999999998</v>
          </cell>
          <cell r="W454">
            <v>2416.08</v>
          </cell>
        </row>
        <row r="455">
          <cell r="A455" t="str">
            <v>2 S 04 200 16</v>
          </cell>
          <cell r="B455" t="str">
            <v>Corpo BSCC 3,00 x 3,00 m alt. 5,00 a 7,50 m</v>
          </cell>
          <cell r="E455" t="str">
            <v>m</v>
          </cell>
          <cell r="G455">
            <v>2921</v>
          </cell>
          <cell r="M455">
            <v>3267.57</v>
          </cell>
          <cell r="O455">
            <v>3359.73</v>
          </cell>
          <cell r="Q455">
            <v>3313.47</v>
          </cell>
          <cell r="S455">
            <v>3369.85</v>
          </cell>
          <cell r="U455">
            <v>3380.38</v>
          </cell>
          <cell r="W455">
            <v>3424.55</v>
          </cell>
        </row>
        <row r="456">
          <cell r="A456" t="str">
            <v>2 S 04 200 17</v>
          </cell>
          <cell r="B456" t="str">
            <v>Corpo BSCC 1,50 x 1,50 m alt. 7,50 a 10,00 m</v>
          </cell>
          <cell r="E456" t="str">
            <v>m</v>
          </cell>
          <cell r="G456">
            <v>1065.05</v>
          </cell>
          <cell r="M456">
            <v>1189.5999999999999</v>
          </cell>
          <cell r="O456">
            <v>1223.9100000000001</v>
          </cell>
          <cell r="Q456">
            <v>1208.22</v>
          </cell>
          <cell r="S456">
            <v>1229.0899999999999</v>
          </cell>
          <cell r="U456">
            <v>1233.51</v>
          </cell>
          <cell r="W456">
            <v>1249.5999999999999</v>
          </cell>
        </row>
        <row r="457">
          <cell r="A457" t="str">
            <v>2 S 04 200 18</v>
          </cell>
          <cell r="B457" t="str">
            <v>Corpo BSCC 2,00 x 2,00 m alt. 7,50 a 10,00 m</v>
          </cell>
          <cell r="E457" t="str">
            <v>m</v>
          </cell>
          <cell r="G457">
            <v>1592.09</v>
          </cell>
          <cell r="M457">
            <v>1778.46</v>
          </cell>
          <cell r="O457">
            <v>1828.6</v>
          </cell>
          <cell r="Q457">
            <v>1803.09</v>
          </cell>
          <cell r="S457">
            <v>1835.8</v>
          </cell>
          <cell r="U457">
            <v>1837.65</v>
          </cell>
          <cell r="W457">
            <v>1862.96</v>
          </cell>
        </row>
        <row r="458">
          <cell r="A458" t="str">
            <v>2 S 04 200 19</v>
          </cell>
          <cell r="B458" t="str">
            <v>Corpo BSCC 2,50 x 2,50 m alt. 7,50 a 10,00 m</v>
          </cell>
          <cell r="E458" t="str">
            <v>m</v>
          </cell>
          <cell r="G458">
            <v>2268.02</v>
          </cell>
          <cell r="M458">
            <v>2539.52</v>
          </cell>
          <cell r="O458">
            <v>2612.86</v>
          </cell>
          <cell r="Q458">
            <v>2580.9499999999998</v>
          </cell>
          <cell r="S458">
            <v>2620.6</v>
          </cell>
          <cell r="U458">
            <v>2639.63</v>
          </cell>
          <cell r="W458">
            <v>2670.74</v>
          </cell>
        </row>
        <row r="459">
          <cell r="A459" t="str">
            <v>2 S 04 200 20</v>
          </cell>
          <cell r="B459" t="str">
            <v>Corpo BSCC 3,00 x 3,00 m alt. 7,50 a 10,00 m</v>
          </cell>
          <cell r="E459" t="str">
            <v>m</v>
          </cell>
          <cell r="G459">
            <v>3212.14</v>
          </cell>
          <cell r="M459">
            <v>3590.38</v>
          </cell>
          <cell r="O459">
            <v>3692.26</v>
          </cell>
          <cell r="Q459">
            <v>3638.87</v>
          </cell>
          <cell r="S459">
            <v>3704.5</v>
          </cell>
          <cell r="U459">
            <v>3709.68</v>
          </cell>
          <cell r="W459">
            <v>3760.57</v>
          </cell>
        </row>
        <row r="460">
          <cell r="A460" t="str">
            <v>2 S 04 200 21</v>
          </cell>
          <cell r="B460" t="str">
            <v>Corpo BSCC 1,50 x 1,50 m alt. 10,00 a 12,50 m</v>
          </cell>
          <cell r="E460" t="str">
            <v>m</v>
          </cell>
          <cell r="G460">
            <v>1108.5</v>
          </cell>
          <cell r="M460">
            <v>1238.74</v>
          </cell>
          <cell r="O460">
            <v>1274.94</v>
          </cell>
          <cell r="Q460">
            <v>1259.25</v>
          </cell>
          <cell r="S460">
            <v>1280.1199999999999</v>
          </cell>
          <cell r="U460">
            <v>1287.1099999999999</v>
          </cell>
          <cell r="W460">
            <v>1303.19</v>
          </cell>
        </row>
        <row r="461">
          <cell r="A461" t="str">
            <v>2 S 04 200 22</v>
          </cell>
          <cell r="B461" t="str">
            <v>Corpo BSCC 2,00 x 2,00 m alt. 10,00 a 12,50 m</v>
          </cell>
          <cell r="E461" t="str">
            <v>m</v>
          </cell>
          <cell r="G461">
            <v>1730.26</v>
          </cell>
          <cell r="M461">
            <v>1934.99</v>
          </cell>
          <cell r="O461">
            <v>1990.99</v>
          </cell>
          <cell r="Q461">
            <v>1965.51</v>
          </cell>
          <cell r="S461">
            <v>1998.22</v>
          </cell>
          <cell r="U461">
            <v>2008.06</v>
          </cell>
          <cell r="W461">
            <v>2033.34</v>
          </cell>
        </row>
        <row r="462">
          <cell r="A462" t="str">
            <v>2 S 04 200 23</v>
          </cell>
          <cell r="B462" t="str">
            <v>Corpo BSCC 2,50 x 2,50 m alt. 10,00 a 12,50 m</v>
          </cell>
          <cell r="E462" t="str">
            <v>m</v>
          </cell>
          <cell r="G462">
            <v>2498.04</v>
          </cell>
          <cell r="M462">
            <v>2793.54</v>
          </cell>
          <cell r="O462">
            <v>2874.2</v>
          </cell>
          <cell r="Q462">
            <v>2835.64</v>
          </cell>
          <cell r="S462">
            <v>2883.91</v>
          </cell>
          <cell r="U462">
            <v>2895.6</v>
          </cell>
          <cell r="W462">
            <v>2932.97</v>
          </cell>
        </row>
        <row r="463">
          <cell r="A463" t="str">
            <v>2 S 04 200 24</v>
          </cell>
          <cell r="B463" t="str">
            <v>Corpo BSCC 3,00 a 3,00 m alt. 10,00 a 12,50 m</v>
          </cell>
          <cell r="E463" t="str">
            <v>m</v>
          </cell>
          <cell r="G463">
            <v>3485.15</v>
          </cell>
          <cell r="M463">
            <v>3899.1</v>
          </cell>
          <cell r="O463">
            <v>4012.73</v>
          </cell>
          <cell r="Q463">
            <v>3959.37</v>
          </cell>
          <cell r="S463">
            <v>4025</v>
          </cell>
          <cell r="U463">
            <v>4046.18</v>
          </cell>
          <cell r="W463">
            <v>4097.1000000000004</v>
          </cell>
        </row>
        <row r="464">
          <cell r="A464" t="str">
            <v>2 S 04 200 25</v>
          </cell>
          <cell r="B464" t="str">
            <v>Corpo BSCC 1,50 x 1,50 m alt. 12,50 a 15,00 m</v>
          </cell>
          <cell r="E464" t="str">
            <v>m</v>
          </cell>
          <cell r="G464">
            <v>1163.0899999999999</v>
          </cell>
          <cell r="M464">
            <v>1300.9100000000001</v>
          </cell>
          <cell r="O464">
            <v>1339.2</v>
          </cell>
          <cell r="Q464">
            <v>1323.52</v>
          </cell>
          <cell r="S464">
            <v>1344.39</v>
          </cell>
          <cell r="U464">
            <v>1354.23</v>
          </cell>
          <cell r="W464">
            <v>1370.31</v>
          </cell>
        </row>
        <row r="465">
          <cell r="A465" t="str">
            <v>2 S 04 200 26</v>
          </cell>
          <cell r="B465" t="str">
            <v>Corpo BSCC 2,00 a 2,00 m alt. 12,50 a 15,00 m</v>
          </cell>
          <cell r="E465" t="str">
            <v>m</v>
          </cell>
          <cell r="G465">
            <v>1857.78</v>
          </cell>
          <cell r="M465">
            <v>2079.34</v>
          </cell>
          <cell r="O465">
            <v>2140.7800000000002</v>
          </cell>
          <cell r="Q465">
            <v>2115.31</v>
          </cell>
          <cell r="S465">
            <v>2148.02</v>
          </cell>
          <cell r="U465">
            <v>2165.27</v>
          </cell>
          <cell r="W465">
            <v>2190.56</v>
          </cell>
        </row>
        <row r="466">
          <cell r="A466" t="str">
            <v>2 S 04 200 27</v>
          </cell>
          <cell r="B466" t="str">
            <v>Corpo BSCC 2,50 x 2,50 m alt. 12,50 a 15,00 m</v>
          </cell>
          <cell r="E466" t="str">
            <v>m</v>
          </cell>
          <cell r="G466">
            <v>2823.4</v>
          </cell>
          <cell r="M466">
            <v>3154.6</v>
          </cell>
          <cell r="O466">
            <v>3247.57</v>
          </cell>
          <cell r="Q466">
            <v>3202.75</v>
          </cell>
          <cell r="S466">
            <v>3259.16</v>
          </cell>
          <cell r="U466">
            <v>3271.29</v>
          </cell>
          <cell r="W466">
            <v>3314.57</v>
          </cell>
        </row>
        <row r="467">
          <cell r="A467" t="str">
            <v>2 S 04 200 28</v>
          </cell>
          <cell r="B467" t="str">
            <v>Corpo BSCC 3,00 x 3,00 m alt. 12,50 a 15,00 m</v>
          </cell>
          <cell r="E467" t="str">
            <v>m</v>
          </cell>
          <cell r="G467">
            <v>3775.27</v>
          </cell>
          <cell r="M467">
            <v>4219.45</v>
          </cell>
          <cell r="O467">
            <v>4343</v>
          </cell>
          <cell r="Q467">
            <v>4281.7700000000004</v>
          </cell>
          <cell r="S467">
            <v>4357.53</v>
          </cell>
          <cell r="U467">
            <v>4371.88</v>
          </cell>
          <cell r="W467">
            <v>4430.1499999999996</v>
          </cell>
        </row>
        <row r="468">
          <cell r="A468" t="str">
            <v>2 S 04 201 01</v>
          </cell>
          <cell r="B468" t="str">
            <v>Boca BSCC 1,50 x 1,50 m normal</v>
          </cell>
          <cell r="E468" t="str">
            <v>und</v>
          </cell>
          <cell r="G468">
            <v>4755.93</v>
          </cell>
          <cell r="M468">
            <v>5284.16</v>
          </cell>
          <cell r="O468">
            <v>5412.49</v>
          </cell>
          <cell r="Q468">
            <v>5346.3</v>
          </cell>
          <cell r="S468">
            <v>5440.11</v>
          </cell>
          <cell r="U468">
            <v>5543.74</v>
          </cell>
          <cell r="W468">
            <v>5613.65</v>
          </cell>
        </row>
        <row r="469">
          <cell r="A469" t="str">
            <v>2 S 04 201 02</v>
          </cell>
          <cell r="B469" t="str">
            <v>Boca BSCC 2,00 x 2,00 m normal</v>
          </cell>
          <cell r="E469" t="str">
            <v>und</v>
          </cell>
          <cell r="G469">
            <v>7436.42</v>
          </cell>
          <cell r="M469">
            <v>8265.6299999999992</v>
          </cell>
          <cell r="O469">
            <v>8475.8799999999992</v>
          </cell>
          <cell r="Q469">
            <v>8368.31</v>
          </cell>
          <cell r="S469">
            <v>8518.3700000000008</v>
          </cell>
          <cell r="U469">
            <v>8661.94</v>
          </cell>
          <cell r="W469">
            <v>8773.3700000000008</v>
          </cell>
        </row>
        <row r="470">
          <cell r="A470" t="str">
            <v>2 S 04 201 03</v>
          </cell>
          <cell r="B470" t="str">
            <v>Boca BSCC 2,50 x 2,50 m normal</v>
          </cell>
          <cell r="E470" t="str">
            <v>und</v>
          </cell>
          <cell r="G470">
            <v>10042.129999999999</v>
          </cell>
          <cell r="M470">
            <v>11159.79</v>
          </cell>
          <cell r="O470">
            <v>11448.96</v>
          </cell>
          <cell r="Q470">
            <v>11299.85</v>
          </cell>
          <cell r="S470">
            <v>11506.55</v>
          </cell>
          <cell r="U470">
            <v>11687.21</v>
          </cell>
          <cell r="W470">
            <v>11840.48</v>
          </cell>
        </row>
        <row r="471">
          <cell r="A471" t="str">
            <v>2 S 04 201 04</v>
          </cell>
          <cell r="B471" t="str">
            <v>Boca BSCC 3,00 x 3,00 m normal</v>
          </cell>
          <cell r="E471" t="str">
            <v>und</v>
          </cell>
          <cell r="G471">
            <v>14367.56</v>
          </cell>
          <cell r="M471">
            <v>15975.33</v>
          </cell>
          <cell r="O471">
            <v>16400.13</v>
          </cell>
          <cell r="Q471">
            <v>16180.92</v>
          </cell>
          <cell r="S471">
            <v>16481.59</v>
          </cell>
          <cell r="U471">
            <v>16710.14</v>
          </cell>
          <cell r="W471">
            <v>16932.48</v>
          </cell>
        </row>
        <row r="472">
          <cell r="A472" t="str">
            <v>2 S 04 201 05</v>
          </cell>
          <cell r="B472" t="str">
            <v>Boca BSCC 1,50 x 1,50 m - esc.=15</v>
          </cell>
          <cell r="E472" t="str">
            <v>und</v>
          </cell>
          <cell r="G472">
            <v>4831.17</v>
          </cell>
          <cell r="M472">
            <v>5374.49</v>
          </cell>
          <cell r="O472">
            <v>5507.51</v>
          </cell>
          <cell r="Q472">
            <v>5449.48</v>
          </cell>
          <cell r="S472">
            <v>5533.09</v>
          </cell>
          <cell r="U472">
            <v>5668.5</v>
          </cell>
          <cell r="W472">
            <v>5731.06</v>
          </cell>
        </row>
        <row r="473">
          <cell r="A473" t="str">
            <v>2 S 04 201 06</v>
          </cell>
          <cell r="B473" t="str">
            <v>Boca BSCC 2,00 x 2,00 m - esc.=15</v>
          </cell>
          <cell r="E473" t="str">
            <v>und</v>
          </cell>
          <cell r="G473">
            <v>7513.24</v>
          </cell>
          <cell r="M473">
            <v>8361.4</v>
          </cell>
          <cell r="O473">
            <v>8579.7000000000007</v>
          </cell>
          <cell r="Q473">
            <v>8482.89</v>
          </cell>
          <cell r="S473">
            <v>8618.98</v>
          </cell>
          <cell r="U473">
            <v>8801.57</v>
          </cell>
          <cell r="W473">
            <v>8902.83</v>
          </cell>
        </row>
        <row r="474">
          <cell r="A474" t="str">
            <v>2 S 04 201 07</v>
          </cell>
          <cell r="B474" t="str">
            <v>Boca BSCC 2,50 x 2,50 m - esc.=15</v>
          </cell>
          <cell r="E474" t="str">
            <v>und</v>
          </cell>
          <cell r="G474">
            <v>10563.11</v>
          </cell>
          <cell r="M474">
            <v>11755.34</v>
          </cell>
          <cell r="O474">
            <v>12065.22</v>
          </cell>
          <cell r="Q474">
            <v>11920.15</v>
          </cell>
          <cell r="S474">
            <v>12121.65</v>
          </cell>
          <cell r="U474">
            <v>12343.87</v>
          </cell>
          <cell r="W474">
            <v>12493.35</v>
          </cell>
        </row>
        <row r="475">
          <cell r="A475" t="str">
            <v>2 S 04 201 08</v>
          </cell>
          <cell r="B475" t="str">
            <v>Boca BSCC 3,00 x 3,00 m - esc.=15</v>
          </cell>
          <cell r="E475" t="str">
            <v>und</v>
          </cell>
          <cell r="G475">
            <v>15036.8</v>
          </cell>
          <cell r="M475">
            <v>16737.66</v>
          </cell>
          <cell r="O475">
            <v>17191.55</v>
          </cell>
          <cell r="Q475">
            <v>16977.810000000001</v>
          </cell>
          <cell r="S475">
            <v>17271.32</v>
          </cell>
          <cell r="U475">
            <v>17556.740000000002</v>
          </cell>
          <cell r="W475">
            <v>17773.86</v>
          </cell>
        </row>
        <row r="476">
          <cell r="A476" t="str">
            <v>2 S 04 201 09</v>
          </cell>
          <cell r="B476" t="str">
            <v>Boca BSCC 1,50 x 1,50 m - esc.=30</v>
          </cell>
          <cell r="E476" t="str">
            <v>und</v>
          </cell>
          <cell r="G476">
            <v>5268.96</v>
          </cell>
          <cell r="M476">
            <v>5861.11</v>
          </cell>
          <cell r="O476">
            <v>6004.52</v>
          </cell>
          <cell r="Q476">
            <v>5936.56</v>
          </cell>
          <cell r="S476">
            <v>6033.42</v>
          </cell>
          <cell r="U476">
            <v>6163.36</v>
          </cell>
          <cell r="W476">
            <v>6235.67</v>
          </cell>
        </row>
        <row r="477">
          <cell r="A477" t="str">
            <v>2 S 04 201 10</v>
          </cell>
          <cell r="B477" t="str">
            <v>Boca BSCC 2,00 x 2,00 m - esc.=30</v>
          </cell>
          <cell r="E477" t="str">
            <v>und</v>
          </cell>
          <cell r="G477">
            <v>8180.57</v>
          </cell>
          <cell r="M477">
            <v>9102.5300000000007</v>
          </cell>
          <cell r="O477">
            <v>9336.23</v>
          </cell>
          <cell r="Q477">
            <v>9227.4599999999991</v>
          </cell>
          <cell r="S477">
            <v>9380.2099999999991</v>
          </cell>
          <cell r="U477">
            <v>9567.2000000000007</v>
          </cell>
          <cell r="W477">
            <v>9680.7800000000007</v>
          </cell>
        </row>
        <row r="478">
          <cell r="A478" t="str">
            <v>2 S 04 201 11</v>
          </cell>
          <cell r="B478" t="str">
            <v>Boca BSCC 2,50 x 2,50 m - esc.=30</v>
          </cell>
          <cell r="E478" t="str">
            <v>und</v>
          </cell>
          <cell r="G478">
            <v>11760.2</v>
          </cell>
          <cell r="M478">
            <v>13083.6</v>
          </cell>
          <cell r="O478">
            <v>13432.34</v>
          </cell>
          <cell r="Q478">
            <v>13271.66</v>
          </cell>
          <cell r="S478">
            <v>13494.96</v>
          </cell>
          <cell r="U478">
            <v>13748.13</v>
          </cell>
          <cell r="W478">
            <v>13914.17</v>
          </cell>
        </row>
        <row r="479">
          <cell r="A479" t="str">
            <v>2 S 04 201 12</v>
          </cell>
          <cell r="B479" t="str">
            <v>Boca BSCC 3,00 x 3,00 m =esc.=30</v>
          </cell>
          <cell r="E479" t="str">
            <v>und</v>
          </cell>
          <cell r="G479">
            <v>16592.310000000001</v>
          </cell>
          <cell r="M479">
            <v>18459.98</v>
          </cell>
          <cell r="O479">
            <v>18960.41</v>
          </cell>
          <cell r="Q479">
            <v>18719.150000000001</v>
          </cell>
          <cell r="S479">
            <v>19050.23</v>
          </cell>
          <cell r="U479">
            <v>19350.740000000002</v>
          </cell>
          <cell r="W479">
            <v>19596.11</v>
          </cell>
        </row>
        <row r="480">
          <cell r="A480" t="str">
            <v>2 S 04 201 13</v>
          </cell>
          <cell r="B480" t="str">
            <v>Boca BSCC 1,50 x 1,50 m - esc.=45</v>
          </cell>
          <cell r="E480" t="str">
            <v>und</v>
          </cell>
          <cell r="G480">
            <v>6552.38</v>
          </cell>
          <cell r="M480">
            <v>7286.85</v>
          </cell>
          <cell r="O480">
            <v>7470.4</v>
          </cell>
          <cell r="Q480">
            <v>7387.86</v>
          </cell>
          <cell r="S480">
            <v>7505.62</v>
          </cell>
          <cell r="U480">
            <v>7675.99</v>
          </cell>
          <cell r="W480">
            <v>7764.1</v>
          </cell>
        </row>
        <row r="481">
          <cell r="A481" t="str">
            <v>2 S 04 201 14</v>
          </cell>
          <cell r="B481" t="str">
            <v>Boca BSCC 2,00 x 2,00 m - esc.=45</v>
          </cell>
          <cell r="E481" t="str">
            <v>und</v>
          </cell>
          <cell r="G481">
            <v>10508.8</v>
          </cell>
          <cell r="M481">
            <v>11689.34</v>
          </cell>
          <cell r="O481">
            <v>11996.21</v>
          </cell>
          <cell r="Q481">
            <v>11853.95</v>
          </cell>
          <cell r="S481">
            <v>12052.73</v>
          </cell>
          <cell r="U481">
            <v>12285.65</v>
          </cell>
          <cell r="W481">
            <v>12433.59</v>
          </cell>
        </row>
        <row r="482">
          <cell r="A482" t="str">
            <v>2 S 04 201 15</v>
          </cell>
          <cell r="B482" t="str">
            <v>Boca BSCC 2,50 x 2,50 m - esc.=45</v>
          </cell>
          <cell r="E482" t="str">
            <v>und</v>
          </cell>
          <cell r="G482">
            <v>14877.5</v>
          </cell>
          <cell r="M482">
            <v>16562.55</v>
          </cell>
          <cell r="O482">
            <v>17013.89</v>
          </cell>
          <cell r="Q482">
            <v>16816.39</v>
          </cell>
          <cell r="S482">
            <v>17090.09</v>
          </cell>
          <cell r="U482">
            <v>17423.62</v>
          </cell>
          <cell r="W482">
            <v>17627.03</v>
          </cell>
        </row>
        <row r="483">
          <cell r="A483" t="str">
            <v>2 S 04 201 16</v>
          </cell>
          <cell r="B483" t="str">
            <v>Boca BSCC 3,00 x 3,00 m - esc.=45</v>
          </cell>
          <cell r="E483" t="str">
            <v>und</v>
          </cell>
          <cell r="G483">
            <v>20911.740000000002</v>
          </cell>
          <cell r="M483">
            <v>23280.12</v>
          </cell>
          <cell r="O483">
            <v>23924.55</v>
          </cell>
          <cell r="Q483">
            <v>23632.47</v>
          </cell>
          <cell r="S483">
            <v>24032.95</v>
          </cell>
          <cell r="U483">
            <v>24445.99</v>
          </cell>
          <cell r="W483">
            <v>24742.81</v>
          </cell>
        </row>
        <row r="484">
          <cell r="A484" t="str">
            <v>2 S 04 210 01</v>
          </cell>
          <cell r="B484" t="str">
            <v>Corpo BDCC 1,50 x 1,50 m alt. 0 a 1,00 m</v>
          </cell>
          <cell r="E484" t="str">
            <v>m</v>
          </cell>
          <cell r="G484">
            <v>1435.35</v>
          </cell>
          <cell r="M484">
            <v>1603.8</v>
          </cell>
          <cell r="O484">
            <v>1647.9</v>
          </cell>
          <cell r="Q484">
            <v>1625.92</v>
          </cell>
          <cell r="S484">
            <v>1654.01</v>
          </cell>
          <cell r="U484">
            <v>1656.74</v>
          </cell>
          <cell r="W484">
            <v>1678.92</v>
          </cell>
        </row>
        <row r="485">
          <cell r="A485" t="str">
            <v>2 S 04 210 02</v>
          </cell>
          <cell r="B485" t="str">
            <v>Corpo BDCC 2,00 x 2,00 m alt. 0 a 1,00 m</v>
          </cell>
          <cell r="E485" t="str">
            <v>m</v>
          </cell>
          <cell r="G485">
            <v>2077.38</v>
          </cell>
          <cell r="M485">
            <v>2327.19</v>
          </cell>
          <cell r="O485">
            <v>2391.0500000000002</v>
          </cell>
          <cell r="Q485">
            <v>2362.67</v>
          </cell>
          <cell r="S485">
            <v>2397.23</v>
          </cell>
          <cell r="U485">
            <v>2413.27</v>
          </cell>
          <cell r="W485">
            <v>2441.2399999999998</v>
          </cell>
        </row>
        <row r="486">
          <cell r="A486" t="str">
            <v>2 S 04 210 03</v>
          </cell>
          <cell r="B486" t="str">
            <v>Corpo BDCC 2,50 x 2,50 m alt. 0 a 1,00 m</v>
          </cell>
          <cell r="E486" t="str">
            <v>m</v>
          </cell>
          <cell r="G486">
            <v>2612.2399999999998</v>
          </cell>
          <cell r="M486">
            <v>2930.38</v>
          </cell>
          <cell r="O486">
            <v>3013.05</v>
          </cell>
          <cell r="Q486">
            <v>2968.65</v>
          </cell>
          <cell r="S486">
            <v>3013.97</v>
          </cell>
          <cell r="U486">
            <v>3032.39</v>
          </cell>
          <cell r="W486">
            <v>3069.47</v>
          </cell>
        </row>
        <row r="487">
          <cell r="A487" t="str">
            <v>2 S 04 210 04</v>
          </cell>
          <cell r="B487" t="str">
            <v>Corpo BDCC 3,00 x 3,00 m alt. 0 a 1,00</v>
          </cell>
          <cell r="E487" t="str">
            <v>m</v>
          </cell>
          <cell r="G487">
            <v>3605.28</v>
          </cell>
          <cell r="M487">
            <v>4040.07</v>
          </cell>
          <cell r="O487">
            <v>4144.82</v>
          </cell>
          <cell r="Q487">
            <v>4087.18</v>
          </cell>
          <cell r="S487">
            <v>4152.3100000000004</v>
          </cell>
          <cell r="U487">
            <v>4160.57</v>
          </cell>
          <cell r="W487">
            <v>4214.0200000000004</v>
          </cell>
        </row>
        <row r="488">
          <cell r="A488" t="str">
            <v>2 S 04 210 05</v>
          </cell>
          <cell r="B488" t="str">
            <v>Corpo BDCC 1,50 x 1,50 m alt. 1,00 a 2,50 m</v>
          </cell>
          <cell r="E488" t="str">
            <v>m</v>
          </cell>
          <cell r="G488">
            <v>1266.46</v>
          </cell>
          <cell r="M488">
            <v>1414.53</v>
          </cell>
          <cell r="O488">
            <v>1450.24</v>
          </cell>
          <cell r="Q488">
            <v>1428.3</v>
          </cell>
          <cell r="S488">
            <v>1456.38</v>
          </cell>
          <cell r="U488">
            <v>1447.7</v>
          </cell>
          <cell r="W488">
            <v>1469.85</v>
          </cell>
        </row>
        <row r="489">
          <cell r="A489" t="str">
            <v>2 S 04 210 06</v>
          </cell>
          <cell r="B489" t="str">
            <v>Corpo BDCC 2,00 x 2,00 m alt. 1,00 a 2,50 m</v>
          </cell>
          <cell r="E489" t="str">
            <v>m</v>
          </cell>
          <cell r="G489">
            <v>1850.42</v>
          </cell>
          <cell r="M489">
            <v>2069.7600000000002</v>
          </cell>
          <cell r="O489">
            <v>2123.17</v>
          </cell>
          <cell r="Q489">
            <v>2093.6799999999998</v>
          </cell>
          <cell r="S489">
            <v>2129.73</v>
          </cell>
          <cell r="U489">
            <v>2128.46</v>
          </cell>
          <cell r="W489">
            <v>2157.56</v>
          </cell>
        </row>
        <row r="490">
          <cell r="A490" t="str">
            <v>2 S 04 210 07</v>
          </cell>
          <cell r="B490" t="str">
            <v>Corpo BDCC 2,50 x 2,50 m alt. 1,00 a 2,50 m</v>
          </cell>
          <cell r="E490" t="str">
            <v>m</v>
          </cell>
          <cell r="G490">
            <v>2493.54</v>
          </cell>
          <cell r="M490">
            <v>2792.54</v>
          </cell>
          <cell r="O490">
            <v>2864.59</v>
          </cell>
          <cell r="Q490">
            <v>2825.63</v>
          </cell>
          <cell r="S490">
            <v>2870.67</v>
          </cell>
          <cell r="U490">
            <v>2875.77</v>
          </cell>
          <cell r="W490">
            <v>2912.87</v>
          </cell>
        </row>
        <row r="491">
          <cell r="A491" t="str">
            <v>2 S 04 210 08</v>
          </cell>
          <cell r="B491" t="str">
            <v>Corpo BDCC 3,00 x 3,00 m alt. 1,00 a 2,50 m</v>
          </cell>
          <cell r="E491" t="str">
            <v>m</v>
          </cell>
          <cell r="G491">
            <v>3424.26</v>
          </cell>
          <cell r="M491">
            <v>3835.86</v>
          </cell>
          <cell r="O491">
            <v>3930.89</v>
          </cell>
          <cell r="Q491">
            <v>3871.63</v>
          </cell>
          <cell r="S491">
            <v>3938.9</v>
          </cell>
          <cell r="U491">
            <v>3929.48</v>
          </cell>
          <cell r="W491">
            <v>3984.55</v>
          </cell>
        </row>
        <row r="492">
          <cell r="A492" t="str">
            <v>2 S 04 210 09</v>
          </cell>
          <cell r="B492" t="str">
            <v>Corpo BDCC 1,50 x 1,50 m alt. 2,50 a 5,00 m</v>
          </cell>
          <cell r="E492" t="str">
            <v>m</v>
          </cell>
          <cell r="G492">
            <v>1348.61</v>
          </cell>
          <cell r="M492">
            <v>1506.45</v>
          </cell>
          <cell r="O492">
            <v>1546.34</v>
          </cell>
          <cell r="Q492">
            <v>1524.4</v>
          </cell>
          <cell r="S492">
            <v>1552.48</v>
          </cell>
          <cell r="U492">
            <v>1549.51</v>
          </cell>
          <cell r="W492">
            <v>1571.66</v>
          </cell>
        </row>
        <row r="493">
          <cell r="A493" t="str">
            <v>2 S 04 210 10</v>
          </cell>
          <cell r="B493" t="str">
            <v>Corpo BDCC 2,00 x 2,00 m alt. 2,50 a 5,00 m</v>
          </cell>
          <cell r="E493" t="str">
            <v>m</v>
          </cell>
          <cell r="G493">
            <v>2092.9299999999998</v>
          </cell>
          <cell r="M493">
            <v>2343.35</v>
          </cell>
          <cell r="O493">
            <v>2407.67</v>
          </cell>
          <cell r="Q493">
            <v>2378.15</v>
          </cell>
          <cell r="S493">
            <v>2414.1999999999998</v>
          </cell>
          <cell r="U493">
            <v>2427.7800000000002</v>
          </cell>
          <cell r="W493">
            <v>2456.89</v>
          </cell>
        </row>
        <row r="494">
          <cell r="A494" t="str">
            <v>2 S 04 210 11</v>
          </cell>
          <cell r="B494" t="str">
            <v>Corpo BDCC 2,50 x 2,50 m alt. 2,50 a 5,00 m</v>
          </cell>
          <cell r="E494" t="str">
            <v>m</v>
          </cell>
          <cell r="G494">
            <v>2912.78</v>
          </cell>
          <cell r="M494">
            <v>3259.56</v>
          </cell>
          <cell r="O494">
            <v>3344.94</v>
          </cell>
          <cell r="Q494">
            <v>3296.39</v>
          </cell>
          <cell r="S494">
            <v>3353.82</v>
          </cell>
          <cell r="U494">
            <v>3352.2</v>
          </cell>
          <cell r="W494">
            <v>3398.31</v>
          </cell>
        </row>
        <row r="495">
          <cell r="A495" t="str">
            <v>2 S 04 210 12</v>
          </cell>
          <cell r="B495" t="str">
            <v>Corpo BDCC 3,00 x 3,00 m alt. 2,50 a 5,00 m</v>
          </cell>
          <cell r="E495" t="str">
            <v>m</v>
          </cell>
          <cell r="G495">
            <v>3803.79</v>
          </cell>
          <cell r="M495">
            <v>4258.25</v>
          </cell>
          <cell r="O495">
            <v>4362.68</v>
          </cell>
          <cell r="Q495">
            <v>4291.71</v>
          </cell>
          <cell r="S495">
            <v>4374.1099999999997</v>
          </cell>
          <cell r="U495">
            <v>4347.1400000000003</v>
          </cell>
          <cell r="W495">
            <v>4413.2</v>
          </cell>
        </row>
        <row r="496">
          <cell r="A496" t="str">
            <v>2 S 04 210 13</v>
          </cell>
          <cell r="B496" t="str">
            <v>Corpo BDCC 1,50 x 1,50 m alt. 5,00 a 7,50 m</v>
          </cell>
          <cell r="E496" t="str">
            <v>m</v>
          </cell>
          <cell r="G496">
            <v>1531.56</v>
          </cell>
          <cell r="M496">
            <v>1712.57</v>
          </cell>
          <cell r="O496">
            <v>1760.86</v>
          </cell>
          <cell r="Q496">
            <v>1738.89</v>
          </cell>
          <cell r="S496">
            <v>1766.97</v>
          </cell>
          <cell r="U496">
            <v>1775.41</v>
          </cell>
          <cell r="W496">
            <v>1797.59</v>
          </cell>
        </row>
        <row r="497">
          <cell r="A497" t="str">
            <v>2 S 04 210 14</v>
          </cell>
          <cell r="B497" t="str">
            <v>Corpo BDCC 2,00 a 2,00 m alt. 5,00 a 7,50 m</v>
          </cell>
          <cell r="E497" t="str">
            <v>m</v>
          </cell>
          <cell r="G497">
            <v>2420.3200000000002</v>
          </cell>
          <cell r="M497">
            <v>2705.61</v>
          </cell>
          <cell r="O497">
            <v>2780.87</v>
          </cell>
          <cell r="Q497">
            <v>2742.38</v>
          </cell>
          <cell r="S497">
            <v>2789.83</v>
          </cell>
          <cell r="U497">
            <v>2795.42</v>
          </cell>
          <cell r="W497">
            <v>2832.8</v>
          </cell>
        </row>
        <row r="498">
          <cell r="A498" t="str">
            <v>2 S 04 210 15</v>
          </cell>
          <cell r="B498" t="str">
            <v>Corpo BDCC 2,50 x 2,50 m alt. 5,00 a 7,50 m</v>
          </cell>
          <cell r="E498" t="str">
            <v>m</v>
          </cell>
          <cell r="G498">
            <v>3307.6</v>
          </cell>
          <cell r="M498">
            <v>3706.58</v>
          </cell>
          <cell r="O498">
            <v>3808.73</v>
          </cell>
          <cell r="Q498">
            <v>3760.16</v>
          </cell>
          <cell r="S498">
            <v>3817.59</v>
          </cell>
          <cell r="U498">
            <v>3838.8</v>
          </cell>
          <cell r="W498">
            <v>3884.94</v>
          </cell>
        </row>
        <row r="499">
          <cell r="A499" t="str">
            <v>2 S 04 210 16</v>
          </cell>
          <cell r="B499" t="str">
            <v>Corpo BDCC 3,00 x 3,00 m alt. 5,00 a 7,50 m</v>
          </cell>
          <cell r="E499" t="str">
            <v>m</v>
          </cell>
          <cell r="G499">
            <v>4530.1000000000004</v>
          </cell>
          <cell r="M499">
            <v>5076.38</v>
          </cell>
          <cell r="O499">
            <v>5214.3500000000004</v>
          </cell>
          <cell r="Q499">
            <v>5143.3599999999997</v>
          </cell>
          <cell r="S499">
            <v>5225.7700000000004</v>
          </cell>
          <cell r="U499">
            <v>5244.44</v>
          </cell>
          <cell r="W499">
            <v>5310.52</v>
          </cell>
        </row>
        <row r="500">
          <cell r="A500" t="str">
            <v>2 S 04 210 17</v>
          </cell>
          <cell r="B500" t="str">
            <v>Corpo BDCC 1,50 x 1,50 m alt. 7,50 a 10,00 m</v>
          </cell>
          <cell r="E500" t="str">
            <v>m</v>
          </cell>
          <cell r="G500">
            <v>1684.46</v>
          </cell>
          <cell r="M500">
            <v>1887.24</v>
          </cell>
          <cell r="O500">
            <v>1941.68</v>
          </cell>
          <cell r="Q500">
            <v>1920.49</v>
          </cell>
          <cell r="S500">
            <v>1948.57</v>
          </cell>
          <cell r="U500">
            <v>1965.74</v>
          </cell>
          <cell r="W500">
            <v>1987.42</v>
          </cell>
        </row>
        <row r="501">
          <cell r="A501" t="str">
            <v>2 S 04 210 18</v>
          </cell>
          <cell r="B501" t="str">
            <v>Corpo BDCC 2,00 x 2,00 m alt. 7,50 a 10,00 m</v>
          </cell>
          <cell r="E501" t="str">
            <v>m</v>
          </cell>
          <cell r="G501">
            <v>2772.85</v>
          </cell>
          <cell r="M501">
            <v>3106.64</v>
          </cell>
          <cell r="O501">
            <v>3195.72</v>
          </cell>
          <cell r="Q501">
            <v>3157.25</v>
          </cell>
          <cell r="S501">
            <v>3204.7</v>
          </cell>
          <cell r="U501">
            <v>3229.11</v>
          </cell>
          <cell r="W501">
            <v>3266.49</v>
          </cell>
        </row>
        <row r="502">
          <cell r="A502" t="str">
            <v>2 S 04 210 19</v>
          </cell>
          <cell r="B502" t="str">
            <v>Corpo BDCC 2,50 x 2,50 m alt. 7,50 a 10,00 m</v>
          </cell>
          <cell r="E502" t="str">
            <v>m</v>
          </cell>
          <cell r="G502">
            <v>3555.14</v>
          </cell>
          <cell r="M502">
            <v>3979.08</v>
          </cell>
          <cell r="O502">
            <v>4089.68</v>
          </cell>
          <cell r="Q502">
            <v>4034.6</v>
          </cell>
          <cell r="S502">
            <v>4104.91</v>
          </cell>
          <cell r="U502">
            <v>4113.37</v>
          </cell>
          <cell r="W502">
            <v>4166.66</v>
          </cell>
        </row>
        <row r="503">
          <cell r="A503" t="str">
            <v>2 S 04 210 20</v>
          </cell>
          <cell r="B503" t="str">
            <v>Corpo BDCC 3,00 x 3,00 m alt. 7,50 a 10,00 m</v>
          </cell>
          <cell r="E503" t="str">
            <v>m</v>
          </cell>
          <cell r="G503">
            <v>5072.99</v>
          </cell>
          <cell r="M503">
            <v>5676.92</v>
          </cell>
          <cell r="O503">
            <v>5832.59</v>
          </cell>
          <cell r="Q503">
            <v>5746.52</v>
          </cell>
          <cell r="S503">
            <v>5848.22</v>
          </cell>
          <cell r="U503">
            <v>5852.27</v>
          </cell>
          <cell r="W503">
            <v>5932.37</v>
          </cell>
        </row>
        <row r="504">
          <cell r="A504" t="str">
            <v>2 S 04 210 21</v>
          </cell>
          <cell r="B504" t="str">
            <v>Corpo BDCC 1,50 x 1,50 m alt. 10,00 a 12,50 m</v>
          </cell>
          <cell r="E504" t="str">
            <v>m</v>
          </cell>
          <cell r="G504">
            <v>1901.48</v>
          </cell>
          <cell r="M504">
            <v>2125.73</v>
          </cell>
          <cell r="O504">
            <v>2186.4499999999998</v>
          </cell>
          <cell r="Q504">
            <v>2157.29</v>
          </cell>
          <cell r="S504">
            <v>2194.63</v>
          </cell>
          <cell r="U504">
            <v>2201.42</v>
          </cell>
          <cell r="W504">
            <v>2230.31</v>
          </cell>
        </row>
        <row r="505">
          <cell r="A505" t="str">
            <v>2 S 04 210 22</v>
          </cell>
          <cell r="B505" t="str">
            <v>Corpo BDCC 2,00 x 2,00 m alt. 10,00 a 12,50 m</v>
          </cell>
          <cell r="E505" t="str">
            <v>m</v>
          </cell>
          <cell r="G505">
            <v>3036.29</v>
          </cell>
          <cell r="M505">
            <v>3396.59</v>
          </cell>
          <cell r="O505">
            <v>3493.64</v>
          </cell>
          <cell r="Q505">
            <v>3446.46</v>
          </cell>
          <cell r="S505">
            <v>3505.15</v>
          </cell>
          <cell r="U505">
            <v>3517.84</v>
          </cell>
          <cell r="W505">
            <v>3563.39</v>
          </cell>
        </row>
        <row r="506">
          <cell r="A506" t="str">
            <v>2 S 04 210 23</v>
          </cell>
          <cell r="B506" t="str">
            <v>Corpo BDCC 2,50 x 2,50 m alt. 10,00 a 12,50 m</v>
          </cell>
          <cell r="E506" t="str">
            <v>m</v>
          </cell>
          <cell r="G506">
            <v>4013.83</v>
          </cell>
          <cell r="M506">
            <v>4498.04</v>
          </cell>
          <cell r="O506">
            <v>4625.7</v>
          </cell>
          <cell r="Q506">
            <v>4567.17</v>
          </cell>
          <cell r="S506">
            <v>4637.47</v>
          </cell>
          <cell r="U506">
            <v>4667.57</v>
          </cell>
          <cell r="W506">
            <v>4723.07</v>
          </cell>
        </row>
        <row r="507">
          <cell r="A507" t="str">
            <v>2 S 04 210 24</v>
          </cell>
          <cell r="B507" t="str">
            <v>Corpo BDCC 3,00 x 3,00 m alt. 10,00 a 12,50 m</v>
          </cell>
          <cell r="E507" t="str">
            <v>m</v>
          </cell>
          <cell r="G507">
            <v>5664.79</v>
          </cell>
          <cell r="M507">
            <v>6347.64</v>
          </cell>
          <cell r="O507">
            <v>6528.06</v>
          </cell>
          <cell r="Q507">
            <v>6441.97</v>
          </cell>
          <cell r="S507">
            <v>6543.67</v>
          </cell>
          <cell r="U507">
            <v>6581.38</v>
          </cell>
          <cell r="W507">
            <v>6661.51</v>
          </cell>
        </row>
        <row r="508">
          <cell r="A508" t="str">
            <v>2 S 04 210 25</v>
          </cell>
          <cell r="B508" t="str">
            <v>Corpo BDCC 1,50 x 1,50 m alt. 12,50 a 15,00 m</v>
          </cell>
          <cell r="E508" t="str">
            <v>m</v>
          </cell>
          <cell r="G508">
            <v>2022.91</v>
          </cell>
          <cell r="M508">
            <v>2264.92</v>
          </cell>
          <cell r="O508">
            <v>2329.8000000000002</v>
          </cell>
          <cell r="Q508">
            <v>2300.71</v>
          </cell>
          <cell r="S508">
            <v>2338.06</v>
          </cell>
          <cell r="U508">
            <v>2350.54</v>
          </cell>
          <cell r="W508">
            <v>2379.39</v>
          </cell>
        </row>
        <row r="509">
          <cell r="A509" t="str">
            <v>2 S 04 210 26</v>
          </cell>
          <cell r="B509" t="str">
            <v>Corpo BDCC 2,00 x 2,00 m alt. 12,50 a 15,00 m</v>
          </cell>
          <cell r="E509" t="str">
            <v>m</v>
          </cell>
          <cell r="G509">
            <v>3112.23</v>
          </cell>
          <cell r="M509">
            <v>3482.64</v>
          </cell>
          <cell r="O509">
            <v>3582.84</v>
          </cell>
          <cell r="Q509">
            <v>3535.62</v>
          </cell>
          <cell r="S509">
            <v>3594.32</v>
          </cell>
          <cell r="U509">
            <v>3611.29</v>
          </cell>
          <cell r="W509">
            <v>3656.87</v>
          </cell>
        </row>
        <row r="510">
          <cell r="A510" t="str">
            <v>2 S 04 210 27</v>
          </cell>
          <cell r="B510" t="str">
            <v>Corpo BDCC 2,50 x 2,50 m alt. 12,50 a 15,00 m</v>
          </cell>
          <cell r="E510" t="str">
            <v>m</v>
          </cell>
          <cell r="G510">
            <v>4382.0200000000004</v>
          </cell>
          <cell r="M510">
            <v>4915.26</v>
          </cell>
          <cell r="O510">
            <v>5058.41</v>
          </cell>
          <cell r="Q510">
            <v>4999.93</v>
          </cell>
          <cell r="S510">
            <v>5070.2299999999996</v>
          </cell>
          <cell r="U510">
            <v>5121.43</v>
          </cell>
          <cell r="W510">
            <v>5176.91</v>
          </cell>
        </row>
        <row r="511">
          <cell r="A511" t="str">
            <v>2 S 04 210 28</v>
          </cell>
          <cell r="B511" t="str">
            <v>Corpo BDCC 3,00 x 3,00 m alt. 12,50 a 15,00 m</v>
          </cell>
          <cell r="E511" t="str">
            <v>m</v>
          </cell>
          <cell r="G511">
            <v>5650.85</v>
          </cell>
          <cell r="M511">
            <v>6330.24</v>
          </cell>
          <cell r="O511">
            <v>6511.08</v>
          </cell>
          <cell r="Q511">
            <v>6424.99</v>
          </cell>
          <cell r="S511">
            <v>6526.69</v>
          </cell>
          <cell r="U511">
            <v>6564.97</v>
          </cell>
          <cell r="W511">
            <v>6645.1</v>
          </cell>
        </row>
        <row r="512">
          <cell r="A512" t="str">
            <v>2 S 04 211 01</v>
          </cell>
          <cell r="B512" t="str">
            <v>Boca BDCC 1,50 x 1,50 m normal</v>
          </cell>
          <cell r="E512" t="str">
            <v>und</v>
          </cell>
          <cell r="G512">
            <v>5519.25</v>
          </cell>
          <cell r="M512">
            <v>6136.6</v>
          </cell>
          <cell r="O512">
            <v>6291.38</v>
          </cell>
          <cell r="Q512">
            <v>6219.01</v>
          </cell>
          <cell r="S512">
            <v>6321.6</v>
          </cell>
          <cell r="U512">
            <v>6455.3</v>
          </cell>
          <cell r="W512">
            <v>6531.89</v>
          </cell>
        </row>
        <row r="513">
          <cell r="A513" t="str">
            <v>2 S 04 211 02</v>
          </cell>
          <cell r="B513" t="str">
            <v>Boca BDCC 2,00 x 2,00 m normal</v>
          </cell>
          <cell r="E513" t="str">
            <v>und</v>
          </cell>
          <cell r="G513">
            <v>8616.7900000000009</v>
          </cell>
          <cell r="M513">
            <v>9579.1299999999992</v>
          </cell>
          <cell r="O513">
            <v>9830.24</v>
          </cell>
          <cell r="Q513">
            <v>9705.02</v>
          </cell>
          <cell r="S513">
            <v>9878.4500000000007</v>
          </cell>
          <cell r="U513">
            <v>10041.209999999999</v>
          </cell>
          <cell r="W513">
            <v>10169.99</v>
          </cell>
        </row>
        <row r="514">
          <cell r="A514" t="str">
            <v>2 S 04 211 03</v>
          </cell>
          <cell r="B514" t="str">
            <v>Boca BDCC 2,50 x 2,50 m normal</v>
          </cell>
          <cell r="E514" t="str">
            <v>und</v>
          </cell>
          <cell r="G514">
            <v>12113.36</v>
          </cell>
          <cell r="M514">
            <v>13466.77</v>
          </cell>
          <cell r="O514">
            <v>13824.95</v>
          </cell>
          <cell r="Q514">
            <v>13641</v>
          </cell>
          <cell r="S514">
            <v>13893.47</v>
          </cell>
          <cell r="U514">
            <v>14091.14</v>
          </cell>
          <cell r="W514">
            <v>14278.12</v>
          </cell>
        </row>
        <row r="515">
          <cell r="A515" t="str">
            <v>2 S 04 211 04</v>
          </cell>
          <cell r="B515" t="str">
            <v>Boca BDCC 3,00 x 3,00 m normal</v>
          </cell>
          <cell r="E515" t="str">
            <v>und</v>
          </cell>
          <cell r="G515">
            <v>17590.990000000002</v>
          </cell>
          <cell r="M515">
            <v>19568.900000000001</v>
          </cell>
          <cell r="O515">
            <v>20105.54</v>
          </cell>
          <cell r="Q515">
            <v>19834.14</v>
          </cell>
          <cell r="S515">
            <v>20202.88</v>
          </cell>
          <cell r="U515">
            <v>20463.11</v>
          </cell>
          <cell r="W515">
            <v>20735.5</v>
          </cell>
        </row>
        <row r="516">
          <cell r="A516" t="str">
            <v>2 S 04 211 05</v>
          </cell>
          <cell r="B516" t="str">
            <v>Boca BDCC 1,50 x 1,50 m esc.=15</v>
          </cell>
          <cell r="E516" t="str">
            <v>und</v>
          </cell>
          <cell r="G516">
            <v>6055.88</v>
          </cell>
          <cell r="M516">
            <v>6734.38</v>
          </cell>
          <cell r="O516">
            <v>6905.86</v>
          </cell>
          <cell r="Q516">
            <v>6827.12</v>
          </cell>
          <cell r="S516">
            <v>6938.57</v>
          </cell>
          <cell r="U516">
            <v>7086.82</v>
          </cell>
          <cell r="W516">
            <v>7170.11</v>
          </cell>
        </row>
        <row r="517">
          <cell r="A517" t="str">
            <v>2 S 04 211 06</v>
          </cell>
          <cell r="B517" t="str">
            <v>Boca BDCC 2,00 x 2,00 m esc=15</v>
          </cell>
          <cell r="E517" t="str">
            <v>und</v>
          </cell>
          <cell r="G517">
            <v>9476.2000000000007</v>
          </cell>
          <cell r="M517">
            <v>10538.22</v>
          </cell>
          <cell r="O517">
            <v>10814.78</v>
          </cell>
          <cell r="Q517">
            <v>10680.08</v>
          </cell>
          <cell r="S517">
            <v>10866.96</v>
          </cell>
          <cell r="U517">
            <v>11054.28</v>
          </cell>
          <cell r="W517">
            <v>11193.21</v>
          </cell>
        </row>
        <row r="518">
          <cell r="A518" t="str">
            <v>2 S 04 211 07</v>
          </cell>
          <cell r="B518" t="str">
            <v>Boca BDCC 2,50 x 2,50 m esc=15</v>
          </cell>
          <cell r="E518" t="str">
            <v>und</v>
          </cell>
          <cell r="G518">
            <v>13044.59</v>
          </cell>
          <cell r="M518">
            <v>14507.72</v>
          </cell>
          <cell r="O518">
            <v>14896.79</v>
          </cell>
          <cell r="Q518">
            <v>14708.78</v>
          </cell>
          <cell r="S518">
            <v>14967.91</v>
          </cell>
          <cell r="U518">
            <v>15214.85</v>
          </cell>
          <cell r="W518">
            <v>15407.25</v>
          </cell>
        </row>
        <row r="519">
          <cell r="A519" t="str">
            <v>2 S 04 211 08</v>
          </cell>
          <cell r="B519" t="str">
            <v>Boca BDCC 3,00 x 3,00 m esc=15</v>
          </cell>
          <cell r="E519" t="str">
            <v>und</v>
          </cell>
          <cell r="G519">
            <v>18866.52</v>
          </cell>
          <cell r="M519">
            <v>20997.27</v>
          </cell>
          <cell r="O519">
            <v>21578.83</v>
          </cell>
          <cell r="Q519">
            <v>21303.93</v>
          </cell>
          <cell r="S519">
            <v>21678.89</v>
          </cell>
          <cell r="U519">
            <v>22012.400000000001</v>
          </cell>
          <cell r="W519">
            <v>22290.06</v>
          </cell>
        </row>
        <row r="520">
          <cell r="A520" t="str">
            <v>2 S 04 211 09</v>
          </cell>
          <cell r="B520" t="str">
            <v>Boca BDCC 1,50 x 1,50 m - esc.=30</v>
          </cell>
          <cell r="E520" t="str">
            <v>und</v>
          </cell>
          <cell r="G520">
            <v>6267.99</v>
          </cell>
          <cell r="M520">
            <v>6945.62</v>
          </cell>
          <cell r="O520">
            <v>7125.6</v>
          </cell>
          <cell r="Q520">
            <v>7036.58</v>
          </cell>
          <cell r="S520">
            <v>7162.29</v>
          </cell>
          <cell r="U520">
            <v>7307.5</v>
          </cell>
          <cell r="W520">
            <v>7401.37</v>
          </cell>
        </row>
        <row r="521">
          <cell r="A521" t="str">
            <v>2 S 04 211 10</v>
          </cell>
          <cell r="B521" t="str">
            <v>Boca BDCC 2,00 x 2,00 m esc=30</v>
          </cell>
          <cell r="E521" t="str">
            <v>und</v>
          </cell>
          <cell r="G521">
            <v>10202.17</v>
          </cell>
          <cell r="M521">
            <v>11344.01</v>
          </cell>
          <cell r="O521">
            <v>11637.63</v>
          </cell>
          <cell r="Q521">
            <v>11490.92</v>
          </cell>
          <cell r="S521">
            <v>11695.46</v>
          </cell>
          <cell r="U521">
            <v>11890.39</v>
          </cell>
          <cell r="W521">
            <v>12042.1</v>
          </cell>
        </row>
        <row r="522">
          <cell r="A522" t="str">
            <v>2 S 04 211 11</v>
          </cell>
          <cell r="B522" t="str">
            <v>Boca BDCC 2,50 x 2,50 m esc.=30</v>
          </cell>
          <cell r="E522" t="str">
            <v>und</v>
          </cell>
          <cell r="G522">
            <v>13841.87</v>
          </cell>
          <cell r="M522">
            <v>15413.26</v>
          </cell>
          <cell r="O522">
            <v>15837.81</v>
          </cell>
          <cell r="Q522">
            <v>15651.43</v>
          </cell>
          <cell r="S522">
            <v>15908.21</v>
          </cell>
          <cell r="U522">
            <v>16205.34</v>
          </cell>
          <cell r="W522">
            <v>16396.03</v>
          </cell>
        </row>
        <row r="523">
          <cell r="A523" t="str">
            <v>2 S 04 211 12</v>
          </cell>
          <cell r="B523" t="str">
            <v>Boca BDCC 3,00 x 3,00 m esc=30</v>
          </cell>
          <cell r="E523" t="str">
            <v>und</v>
          </cell>
          <cell r="G523">
            <v>21404.79</v>
          </cell>
          <cell r="M523">
            <v>23832.080000000002</v>
          </cell>
          <cell r="O523">
            <v>24495.89</v>
          </cell>
          <cell r="Q523">
            <v>24190.61</v>
          </cell>
          <cell r="S523">
            <v>24607.08</v>
          </cell>
          <cell r="U523">
            <v>25002.76</v>
          </cell>
          <cell r="W523">
            <v>25311.17</v>
          </cell>
        </row>
        <row r="524">
          <cell r="A524" t="str">
            <v>2 S 04 211 13</v>
          </cell>
          <cell r="B524" t="str">
            <v>Boca BDCC 1,50 x 1,50 m esc=45</v>
          </cell>
          <cell r="E524" t="str">
            <v>und</v>
          </cell>
          <cell r="G524">
            <v>8137.88</v>
          </cell>
          <cell r="M524">
            <v>9047.65</v>
          </cell>
          <cell r="O524">
            <v>9276.3700000000008</v>
          </cell>
          <cell r="Q524">
            <v>9167.41</v>
          </cell>
          <cell r="S524">
            <v>9321.26</v>
          </cell>
          <cell r="U524">
            <v>9509.9</v>
          </cell>
          <cell r="W524">
            <v>9624.77</v>
          </cell>
        </row>
        <row r="525">
          <cell r="A525" t="str">
            <v>2 S 04 211 14</v>
          </cell>
          <cell r="B525" t="str">
            <v>Boca BDCC 2,00 x 2,00 m esc=45</v>
          </cell>
          <cell r="E525" t="str">
            <v>und</v>
          </cell>
          <cell r="G525">
            <v>12979.58</v>
          </cell>
          <cell r="M525">
            <v>14440.53</v>
          </cell>
          <cell r="O525">
            <v>14818.75</v>
          </cell>
          <cell r="Q525">
            <v>14635.76</v>
          </cell>
          <cell r="S525">
            <v>14889.56</v>
          </cell>
          <cell r="U525">
            <v>15146.61</v>
          </cell>
          <cell r="W525">
            <v>15335.29</v>
          </cell>
        </row>
        <row r="526">
          <cell r="A526" t="str">
            <v>2 S 04 211 15</v>
          </cell>
          <cell r="B526" t="str">
            <v>Boca BDCC 2,50 x 2,50 m esc=45</v>
          </cell>
          <cell r="E526" t="str">
            <v>und</v>
          </cell>
          <cell r="G526">
            <v>18676.72</v>
          </cell>
          <cell r="M526">
            <v>20788.240000000002</v>
          </cell>
          <cell r="O526">
            <v>21354.27</v>
          </cell>
          <cell r="Q526">
            <v>21094.92</v>
          </cell>
          <cell r="S526">
            <v>21452.59</v>
          </cell>
          <cell r="U526">
            <v>21829.4</v>
          </cell>
          <cell r="W526">
            <v>22094.68</v>
          </cell>
        </row>
        <row r="527">
          <cell r="A527" t="str">
            <v>2 S 04 211 16</v>
          </cell>
          <cell r="B527" t="str">
            <v>Boca BDCC 3,00x3,00m - esc=45</v>
          </cell>
          <cell r="E527" t="str">
            <v>und</v>
          </cell>
          <cell r="G527">
            <v>27080.46</v>
          </cell>
          <cell r="M527">
            <v>30165.27</v>
          </cell>
          <cell r="O527">
            <v>31015.02</v>
          </cell>
          <cell r="Q527">
            <v>30640.6</v>
          </cell>
          <cell r="S527">
            <v>31151.42</v>
          </cell>
          <cell r="U527">
            <v>31686.13</v>
          </cell>
          <cell r="W527">
            <v>32064.48</v>
          </cell>
        </row>
        <row r="528">
          <cell r="A528" t="str">
            <v>2 S 04 220 01</v>
          </cell>
          <cell r="B528" t="str">
            <v>Corpo BTCC 1,50 x 1,50 m alt. 0 a 1,00 m</v>
          </cell>
          <cell r="E528" t="str">
            <v>m</v>
          </cell>
          <cell r="G528">
            <v>1989.99</v>
          </cell>
          <cell r="M528">
            <v>2224.6799999999998</v>
          </cell>
          <cell r="O528">
            <v>2285.0500000000002</v>
          </cell>
          <cell r="Q528">
            <v>2254.34</v>
          </cell>
          <cell r="S528">
            <v>2293.12</v>
          </cell>
          <cell r="U528">
            <v>2296.1999999999998</v>
          </cell>
          <cell r="W528">
            <v>2326.83</v>
          </cell>
        </row>
        <row r="529">
          <cell r="A529" t="str">
            <v>2 S 04 220 02</v>
          </cell>
          <cell r="B529" t="str">
            <v>Corpo BTCC 2,00 x 2,00 m alt. 0 a 1,00 m</v>
          </cell>
          <cell r="E529" t="str">
            <v>m</v>
          </cell>
          <cell r="G529">
            <v>2883.97</v>
          </cell>
          <cell r="M529">
            <v>3230.44</v>
          </cell>
          <cell r="O529">
            <v>3317.75</v>
          </cell>
          <cell r="Q529">
            <v>3276.08</v>
          </cell>
          <cell r="S529">
            <v>3325.73</v>
          </cell>
          <cell r="U529">
            <v>3342.56</v>
          </cell>
          <cell r="W529">
            <v>3382.87</v>
          </cell>
        </row>
        <row r="530">
          <cell r="A530" t="str">
            <v>2 S 04 220 03</v>
          </cell>
          <cell r="B530" t="str">
            <v>Corpo BTCC 2,50 x 2,50 m alt. 0 a 1,00 m</v>
          </cell>
          <cell r="E530" t="str">
            <v>m</v>
          </cell>
          <cell r="G530">
            <v>3903.92</v>
          </cell>
          <cell r="M530">
            <v>4378.4399999999996</v>
          </cell>
          <cell r="O530">
            <v>4495.51</v>
          </cell>
          <cell r="Q530">
            <v>4440</v>
          </cell>
          <cell r="S530">
            <v>4502.7299999999996</v>
          </cell>
          <cell r="U530">
            <v>4532.3900000000003</v>
          </cell>
          <cell r="W530">
            <v>4584.41</v>
          </cell>
        </row>
        <row r="531">
          <cell r="A531" t="str">
            <v>2 S 04 220 04</v>
          </cell>
          <cell r="B531" t="str">
            <v>Corpo BTCC 3,00 x 3,00 m alt. 0 a 1,00 m</v>
          </cell>
          <cell r="E531" t="str">
            <v>m</v>
          </cell>
          <cell r="G531">
            <v>5039.22</v>
          </cell>
          <cell r="M531">
            <v>5648.55</v>
          </cell>
          <cell r="O531">
            <v>5790.65</v>
          </cell>
          <cell r="Q531">
            <v>5706.21</v>
          </cell>
          <cell r="S531">
            <v>5800.13</v>
          </cell>
          <cell r="U531">
            <v>5799.55</v>
          </cell>
          <cell r="W531">
            <v>5876.89</v>
          </cell>
        </row>
        <row r="532">
          <cell r="A532" t="str">
            <v>2 S 04 220 05</v>
          </cell>
          <cell r="B532" t="str">
            <v>Corpo BTCC 1,50 x 1,50 m alt. 1,00 a 2,50 m</v>
          </cell>
          <cell r="E532" t="str">
            <v>m</v>
          </cell>
          <cell r="G532">
            <v>1801.04</v>
          </cell>
          <cell r="M532">
            <v>2013.28</v>
          </cell>
          <cell r="O532">
            <v>2064.02</v>
          </cell>
          <cell r="Q532">
            <v>2033.29</v>
          </cell>
          <cell r="S532">
            <v>2072.08</v>
          </cell>
          <cell r="U532">
            <v>2062.04</v>
          </cell>
          <cell r="W532">
            <v>2092.67</v>
          </cell>
        </row>
        <row r="533">
          <cell r="A533" t="str">
            <v>2 S 04 220 06</v>
          </cell>
          <cell r="B533" t="str">
            <v>Corpo BTCC 2,00 x 2,00 m alt. 1,00 a 2,50 m</v>
          </cell>
          <cell r="E533" t="str">
            <v>m</v>
          </cell>
          <cell r="G533">
            <v>2614.15</v>
          </cell>
          <cell r="M533">
            <v>2926.41</v>
          </cell>
          <cell r="O533">
            <v>3001.34</v>
          </cell>
          <cell r="Q533">
            <v>2959.7</v>
          </cell>
          <cell r="S533">
            <v>3009.35</v>
          </cell>
          <cell r="U533">
            <v>3009.34</v>
          </cell>
          <cell r="W533">
            <v>3049.63</v>
          </cell>
        </row>
        <row r="534">
          <cell r="A534" t="str">
            <v>2 S 04 220 07</v>
          </cell>
          <cell r="B534" t="str">
            <v>Corpo BTCC 2,50 a 2,50 m alt. 1,00 a 2,50 m</v>
          </cell>
          <cell r="E534" t="str">
            <v>m</v>
          </cell>
          <cell r="G534">
            <v>3469.75</v>
          </cell>
          <cell r="M534">
            <v>3888.54</v>
          </cell>
          <cell r="O534">
            <v>3986.11</v>
          </cell>
          <cell r="Q534">
            <v>3930.62</v>
          </cell>
          <cell r="S534">
            <v>3993.35</v>
          </cell>
          <cell r="U534">
            <v>3996.48</v>
          </cell>
          <cell r="W534">
            <v>4048.47</v>
          </cell>
        </row>
        <row r="535">
          <cell r="A535" t="str">
            <v>2 S 04 220 08</v>
          </cell>
          <cell r="B535" t="str">
            <v>Corpo BTCC 3,00 x 3,00 m alt. 1,00 a 2,50 m</v>
          </cell>
          <cell r="E535" t="str">
            <v>m</v>
          </cell>
          <cell r="G535">
            <v>4776.33</v>
          </cell>
          <cell r="M535">
            <v>5354.43</v>
          </cell>
          <cell r="O535">
            <v>5483.12</v>
          </cell>
          <cell r="Q535">
            <v>5398.68</v>
          </cell>
          <cell r="S535">
            <v>5492.59</v>
          </cell>
          <cell r="U535">
            <v>5473.75</v>
          </cell>
          <cell r="W535">
            <v>5551.09</v>
          </cell>
        </row>
        <row r="536">
          <cell r="A536" t="str">
            <v>2 S 04 220 09</v>
          </cell>
          <cell r="B536" t="str">
            <v>Corpo BTCC 1,50 x 1,50 m alt. 2,50 a 5,00 m</v>
          </cell>
          <cell r="E536" t="str">
            <v>m</v>
          </cell>
          <cell r="G536">
            <v>1953.02</v>
          </cell>
          <cell r="M536">
            <v>2183.3200000000002</v>
          </cell>
          <cell r="O536">
            <v>2241.81</v>
          </cell>
          <cell r="Q536">
            <v>2211.09</v>
          </cell>
          <cell r="S536">
            <v>2249.88</v>
          </cell>
          <cell r="U536">
            <v>2250.39</v>
          </cell>
          <cell r="W536">
            <v>2281.02</v>
          </cell>
        </row>
        <row r="537">
          <cell r="A537" t="str">
            <v>2 S 04 220 10</v>
          </cell>
          <cell r="B537" t="str">
            <v>Corpo BTCC 2,00 x 2,00 m alt. 2,50 a 5,00 m</v>
          </cell>
          <cell r="E537" t="str">
            <v>m</v>
          </cell>
          <cell r="G537">
            <v>2985.37</v>
          </cell>
          <cell r="M537">
            <v>3345.11</v>
          </cell>
          <cell r="O537">
            <v>3436.82</v>
          </cell>
          <cell r="Q537">
            <v>3395.15</v>
          </cell>
          <cell r="S537">
            <v>3444.8</v>
          </cell>
          <cell r="U537">
            <v>3467.62</v>
          </cell>
          <cell r="W537">
            <v>3507.93</v>
          </cell>
        </row>
        <row r="538">
          <cell r="A538" t="str">
            <v>2 S 04 220 11</v>
          </cell>
          <cell r="B538" t="str">
            <v>Corpo BTCC 2,50 x 2,50 m alt. 2,50 a 5,00 m</v>
          </cell>
          <cell r="E538" t="str">
            <v>m</v>
          </cell>
          <cell r="G538">
            <v>4072.54</v>
          </cell>
          <cell r="M538">
            <v>4560.3900000000003</v>
          </cell>
          <cell r="O538">
            <v>4677.1400000000003</v>
          </cell>
          <cell r="Q538">
            <v>4608.05</v>
          </cell>
          <cell r="S538">
            <v>4688.37</v>
          </cell>
          <cell r="U538">
            <v>4682.34</v>
          </cell>
          <cell r="W538">
            <v>4747.1000000000004</v>
          </cell>
        </row>
        <row r="539">
          <cell r="A539" t="str">
            <v>2 S 04 220 12</v>
          </cell>
          <cell r="B539" t="str">
            <v>Corpo BTCC 3,00 x 3,00 m alt. 2,50 a 5,00 m</v>
          </cell>
          <cell r="E539" t="str">
            <v>m</v>
          </cell>
          <cell r="G539">
            <v>5574.88</v>
          </cell>
          <cell r="M539">
            <v>6244.8</v>
          </cell>
          <cell r="O539">
            <v>6400.28</v>
          </cell>
          <cell r="Q539">
            <v>6299.43</v>
          </cell>
          <cell r="S539">
            <v>6414.56</v>
          </cell>
          <cell r="U539">
            <v>6389.65</v>
          </cell>
          <cell r="W539">
            <v>6482.38</v>
          </cell>
        </row>
        <row r="540">
          <cell r="A540" t="str">
            <v>2 S 04 220 13</v>
          </cell>
          <cell r="B540" t="str">
            <v>Corpo BTCC 1,50 x 1,50 m alt. 5,00 a 7,50 m</v>
          </cell>
          <cell r="E540" t="str">
            <v>m</v>
          </cell>
          <cell r="G540">
            <v>2103.9699999999998</v>
          </cell>
          <cell r="M540">
            <v>2353.38</v>
          </cell>
          <cell r="O540">
            <v>2418.8000000000002</v>
          </cell>
          <cell r="Q540">
            <v>2388.0500000000002</v>
          </cell>
          <cell r="S540">
            <v>2426.84</v>
          </cell>
          <cell r="U540">
            <v>2436.77</v>
          </cell>
          <cell r="W540">
            <v>2467.42</v>
          </cell>
        </row>
        <row r="541">
          <cell r="A541" t="str">
            <v>2 S 04 220 14</v>
          </cell>
          <cell r="B541" t="str">
            <v>Corpo BTCC 2,00 x 2,00 m alt. 5,00 a 7,50 m</v>
          </cell>
          <cell r="E541" t="str">
            <v>m</v>
          </cell>
          <cell r="G541">
            <v>3358.83</v>
          </cell>
          <cell r="M541">
            <v>3757.18</v>
          </cell>
          <cell r="O541">
            <v>3859.22</v>
          </cell>
          <cell r="Q541">
            <v>3804.61</v>
          </cell>
          <cell r="S541">
            <v>3870.96</v>
          </cell>
          <cell r="U541">
            <v>3874.38</v>
          </cell>
          <cell r="W541">
            <v>3926.76</v>
          </cell>
        </row>
        <row r="542">
          <cell r="A542" t="str">
            <v>2 S 04 220 15</v>
          </cell>
          <cell r="B542" t="str">
            <v>Corpo BTCC 2,50 x 2,50 m alt. 5,00 a 7,50 m</v>
          </cell>
          <cell r="E542" t="str">
            <v>m</v>
          </cell>
          <cell r="G542">
            <v>4610.87</v>
          </cell>
          <cell r="M542">
            <v>5167.29</v>
          </cell>
          <cell r="O542">
            <v>5308.57</v>
          </cell>
          <cell r="Q542">
            <v>5239.46</v>
          </cell>
          <cell r="S542">
            <v>5319.77</v>
          </cell>
          <cell r="U542">
            <v>5347.13</v>
          </cell>
          <cell r="W542">
            <v>5411.91</v>
          </cell>
        </row>
        <row r="543">
          <cell r="A543" t="str">
            <v>2 S 04 220 16</v>
          </cell>
          <cell r="B543" t="str">
            <v>Corpo BTCC 3,00 x 3,00 m alt. 5,00 a 7,50 m</v>
          </cell>
          <cell r="E543" t="str">
            <v>m</v>
          </cell>
          <cell r="G543">
            <v>6250.25</v>
          </cell>
          <cell r="M543">
            <v>7003.07</v>
          </cell>
          <cell r="O543">
            <v>7191.27</v>
          </cell>
          <cell r="Q543">
            <v>7090.36</v>
          </cell>
          <cell r="S543">
            <v>7205.49</v>
          </cell>
          <cell r="U543">
            <v>7225.1</v>
          </cell>
          <cell r="W543">
            <v>7317.87</v>
          </cell>
        </row>
        <row r="544">
          <cell r="A544" t="str">
            <v>2 S 04 220 17</v>
          </cell>
          <cell r="B544" t="str">
            <v>Corpo BTCC 1,50 x 1,50 m alt. 7,50 a 10,00 m</v>
          </cell>
          <cell r="E544" t="str">
            <v>m</v>
          </cell>
          <cell r="G544">
            <v>2340.56</v>
          </cell>
          <cell r="M544">
            <v>2620.94</v>
          </cell>
          <cell r="O544">
            <v>2696.62</v>
          </cell>
          <cell r="Q544">
            <v>2665.88</v>
          </cell>
          <cell r="S544">
            <v>2704.67</v>
          </cell>
          <cell r="U544">
            <v>2728.57</v>
          </cell>
          <cell r="W544">
            <v>2759.23</v>
          </cell>
        </row>
        <row r="545">
          <cell r="A545" t="str">
            <v>2 S 04 220 18</v>
          </cell>
          <cell r="B545" t="str">
            <v>Corpo BTCC 2,00 x 2,00 m alt. 7,50 m a 10,00 m</v>
          </cell>
          <cell r="E545" t="str">
            <v>m</v>
          </cell>
          <cell r="G545">
            <v>3781.13</v>
          </cell>
          <cell r="M545">
            <v>4236.5200000000004</v>
          </cell>
          <cell r="O545">
            <v>4355.76</v>
          </cell>
          <cell r="Q545">
            <v>4301.12</v>
          </cell>
          <cell r="S545">
            <v>4367.4799999999996</v>
          </cell>
          <cell r="U545">
            <v>4394.29</v>
          </cell>
          <cell r="W545">
            <v>4446.6899999999996</v>
          </cell>
        </row>
        <row r="546">
          <cell r="A546" t="str">
            <v>2 S 04 220 19</v>
          </cell>
          <cell r="B546" t="str">
            <v>Corpo BTCC 2,50 x 2,50 m alt. 7,50 a 10,00 m</v>
          </cell>
          <cell r="E546" t="str">
            <v>m</v>
          </cell>
          <cell r="G546">
            <v>5249.28</v>
          </cell>
          <cell r="M546">
            <v>5877.1</v>
          </cell>
          <cell r="O546">
            <v>6040.14</v>
          </cell>
          <cell r="Q546">
            <v>5956.97</v>
          </cell>
          <cell r="S546">
            <v>6055.36</v>
          </cell>
          <cell r="U546">
            <v>6076.04</v>
          </cell>
          <cell r="W546">
            <v>6153.99</v>
          </cell>
        </row>
        <row r="547">
          <cell r="A547" t="str">
            <v>2 S 04 220 20</v>
          </cell>
          <cell r="B547" t="str">
            <v>Corpo BTCC 3,00 x 3,00 m alt 7,50 a 10,00 m</v>
          </cell>
          <cell r="E547" t="str">
            <v>m</v>
          </cell>
          <cell r="G547">
            <v>7033.02</v>
          </cell>
          <cell r="M547">
            <v>7872.08</v>
          </cell>
          <cell r="O547">
            <v>8083.17</v>
          </cell>
          <cell r="Q547">
            <v>7959.81</v>
          </cell>
          <cell r="S547">
            <v>8103.69</v>
          </cell>
          <cell r="U547">
            <v>8096.77</v>
          </cell>
          <cell r="W547">
            <v>8210.41</v>
          </cell>
        </row>
        <row r="548">
          <cell r="A548" t="str">
            <v>2 S 04 220 21</v>
          </cell>
          <cell r="B548" t="str">
            <v>Corpo BTCC 1,50 x 1,50 m alt. 10,00 a 12,50 m</v>
          </cell>
          <cell r="E548" t="str">
            <v>m</v>
          </cell>
          <cell r="G548">
            <v>2772.04</v>
          </cell>
          <cell r="M548">
            <v>3101.58</v>
          </cell>
          <cell r="O548">
            <v>3190.53</v>
          </cell>
          <cell r="Q548">
            <v>3149.19</v>
          </cell>
          <cell r="S548">
            <v>3201.55</v>
          </cell>
          <cell r="U548">
            <v>3216.28</v>
          </cell>
          <cell r="W548">
            <v>3256.79</v>
          </cell>
        </row>
        <row r="549">
          <cell r="A549" t="str">
            <v>2 S 04 220 22</v>
          </cell>
          <cell r="B549" t="str">
            <v>Corpo BTCC 2,00 x 2,00 m alt. 10,00 a 12,50 m</v>
          </cell>
          <cell r="E549" t="str">
            <v>m</v>
          </cell>
          <cell r="G549">
            <v>4127.93</v>
          </cell>
          <cell r="M549">
            <v>4618.25</v>
          </cell>
          <cell r="O549">
            <v>4747.88</v>
          </cell>
          <cell r="Q549">
            <v>4681.63</v>
          </cell>
          <cell r="S549">
            <v>4762.93</v>
          </cell>
          <cell r="U549">
            <v>4773.8900000000003</v>
          </cell>
          <cell r="W549">
            <v>4837.17</v>
          </cell>
        </row>
        <row r="550">
          <cell r="A550" t="str">
            <v>2 S 04 220 23</v>
          </cell>
          <cell r="B550" t="str">
            <v>Corpo BTCC 2,50 x 2,50 m alt. 10,00 a 12,50 m</v>
          </cell>
          <cell r="E550" t="str">
            <v>m</v>
          </cell>
          <cell r="G550">
            <v>5506.61</v>
          </cell>
          <cell r="M550">
            <v>6169.96</v>
          </cell>
          <cell r="O550">
            <v>6343.05</v>
          </cell>
          <cell r="Q550">
            <v>6259.85</v>
          </cell>
          <cell r="S550">
            <v>6358.25</v>
          </cell>
          <cell r="U550">
            <v>6392.61</v>
          </cell>
          <cell r="W550">
            <v>6470.56</v>
          </cell>
        </row>
        <row r="551">
          <cell r="A551" t="str">
            <v>2 S 04 220 24</v>
          </cell>
          <cell r="B551" t="str">
            <v>Corpo BTCC 3,00 x 3,00 m alt. 10,00 a 12,50 m</v>
          </cell>
          <cell r="E551" t="str">
            <v>m</v>
          </cell>
          <cell r="G551">
            <v>7506.17</v>
          </cell>
          <cell r="M551">
            <v>8402.76</v>
          </cell>
          <cell r="O551">
            <v>8637.1299999999992</v>
          </cell>
          <cell r="Q551">
            <v>8513.74</v>
          </cell>
          <cell r="S551">
            <v>8657.6200000000008</v>
          </cell>
          <cell r="U551">
            <v>8682.3700000000008</v>
          </cell>
          <cell r="W551">
            <v>8796.0400000000009</v>
          </cell>
        </row>
        <row r="552">
          <cell r="A552" t="str">
            <v>2 S 04 220 25</v>
          </cell>
          <cell r="B552" t="str">
            <v>Corpo BTCC 1,50 x 1,50 m alt. 12,50 a 15,00 m</v>
          </cell>
          <cell r="E552" t="str">
            <v>m</v>
          </cell>
          <cell r="G552">
            <v>2817.12</v>
          </cell>
          <cell r="M552">
            <v>3152.67</v>
          </cell>
          <cell r="O552">
            <v>3243.5</v>
          </cell>
          <cell r="Q552">
            <v>3202.17</v>
          </cell>
          <cell r="S552">
            <v>3254.53</v>
          </cell>
          <cell r="U552">
            <v>3271.83</v>
          </cell>
          <cell r="W552">
            <v>3312.34</v>
          </cell>
        </row>
        <row r="553">
          <cell r="A553" t="str">
            <v>2 S 04 220 26</v>
          </cell>
          <cell r="B553" t="str">
            <v>Corpo BTCC 2,00 x 2,00 m alt. 12,50 a 15,00 m</v>
          </cell>
          <cell r="E553" t="str">
            <v>m</v>
          </cell>
          <cell r="G553">
            <v>4406.42</v>
          </cell>
          <cell r="M553">
            <v>4933.76</v>
          </cell>
          <cell r="O553">
            <v>5075.12</v>
          </cell>
          <cell r="Q553">
            <v>5008.88</v>
          </cell>
          <cell r="S553">
            <v>5090.18</v>
          </cell>
          <cell r="U553">
            <v>5117.1099999999997</v>
          </cell>
          <cell r="W553">
            <v>5180.3900000000003</v>
          </cell>
        </row>
        <row r="554">
          <cell r="A554" t="str">
            <v>2 S 04 220 27</v>
          </cell>
          <cell r="B554" t="str">
            <v>Corpo BTCC 2,50 x 2,50 m alt. 12,50 a 15,00 m</v>
          </cell>
          <cell r="E554" t="str">
            <v>m</v>
          </cell>
          <cell r="G554">
            <v>5899.33</v>
          </cell>
          <cell r="M554">
            <v>6611.8</v>
          </cell>
          <cell r="O554">
            <v>6803.35</v>
          </cell>
          <cell r="Q554">
            <v>6720.13</v>
          </cell>
          <cell r="S554">
            <v>6818.52</v>
          </cell>
          <cell r="U554">
            <v>6878</v>
          </cell>
          <cell r="W554">
            <v>6955.96</v>
          </cell>
        </row>
        <row r="555">
          <cell r="A555" t="str">
            <v>2 S 04 220 28</v>
          </cell>
          <cell r="B555" t="str">
            <v>Corpo BTCC 3,00 x 3,00 m alt. 12,50 a 15,00 m</v>
          </cell>
          <cell r="E555" t="str">
            <v>m</v>
          </cell>
          <cell r="G555">
            <v>8137.42</v>
          </cell>
          <cell r="M555">
            <v>9119.17</v>
          </cell>
          <cell r="O555">
            <v>9379.32</v>
          </cell>
          <cell r="Q555">
            <v>9255.92</v>
          </cell>
          <cell r="S555">
            <v>9399.7900000000009</v>
          </cell>
          <cell r="U555">
            <v>9459.64</v>
          </cell>
          <cell r="W555">
            <v>9573.32</v>
          </cell>
        </row>
        <row r="556">
          <cell r="A556" t="str">
            <v>2 S 04 221 01</v>
          </cell>
          <cell r="B556" t="str">
            <v>Boca BTCC 1,50 x 1,50 m normal</v>
          </cell>
          <cell r="E556" t="str">
            <v>und</v>
          </cell>
          <cell r="G556">
            <v>6834.02</v>
          </cell>
          <cell r="M556">
            <v>7602.28</v>
          </cell>
          <cell r="O556">
            <v>7797.68</v>
          </cell>
          <cell r="Q556">
            <v>7705.31</v>
          </cell>
          <cell r="S556">
            <v>7834.72</v>
          </cell>
          <cell r="U556">
            <v>7987.2</v>
          </cell>
          <cell r="W556">
            <v>8083.21</v>
          </cell>
        </row>
        <row r="557">
          <cell r="A557" t="str">
            <v>2 S 04 221 02</v>
          </cell>
          <cell r="B557" t="str">
            <v>Boca BTCC 2,00 x 2,00 m normal</v>
          </cell>
          <cell r="E557" t="str">
            <v>und</v>
          </cell>
          <cell r="G557">
            <v>10442.6</v>
          </cell>
          <cell r="M557">
            <v>11617.89</v>
          </cell>
          <cell r="O557">
            <v>11925.54</v>
          </cell>
          <cell r="Q557">
            <v>11773.57</v>
          </cell>
          <cell r="S557">
            <v>11982.73</v>
          </cell>
          <cell r="U557">
            <v>12172.9</v>
          </cell>
          <cell r="W557">
            <v>12327.44</v>
          </cell>
        </row>
        <row r="558">
          <cell r="A558" t="str">
            <v>2 S 04 221 03</v>
          </cell>
          <cell r="B558" t="str">
            <v>Boca BTCC 2,50 x 2,50 m normal</v>
          </cell>
          <cell r="E558" t="str">
            <v>und</v>
          </cell>
          <cell r="G558">
            <v>14778.85</v>
          </cell>
          <cell r="M558">
            <v>16452.62</v>
          </cell>
          <cell r="O558">
            <v>16899.830000000002</v>
          </cell>
          <cell r="Q558">
            <v>16686.86</v>
          </cell>
          <cell r="S558">
            <v>16978.09</v>
          </cell>
          <cell r="U558">
            <v>17246.89</v>
          </cell>
          <cell r="W558">
            <v>17461.78</v>
          </cell>
        </row>
        <row r="559">
          <cell r="A559" t="str">
            <v>2 S 04 221 04</v>
          </cell>
          <cell r="B559" t="str">
            <v>Boca BTCC 3,00 x 3,00 m normal</v>
          </cell>
          <cell r="E559" t="str">
            <v>und</v>
          </cell>
          <cell r="G559">
            <v>20968.3</v>
          </cell>
          <cell r="M559">
            <v>23347.09</v>
          </cell>
          <cell r="O559">
            <v>23995.86</v>
          </cell>
          <cell r="Q559">
            <v>23683.61</v>
          </cell>
          <cell r="S559">
            <v>24106.81</v>
          </cell>
          <cell r="U559">
            <v>24445.599999999999</v>
          </cell>
          <cell r="W559">
            <v>24757.05</v>
          </cell>
        </row>
        <row r="560">
          <cell r="A560" t="str">
            <v>2 S 04 221 05</v>
          </cell>
          <cell r="B560" t="str">
            <v>Boca BTCC 1,50 x 1,50 m esc=15</v>
          </cell>
          <cell r="E560" t="str">
            <v>und</v>
          </cell>
          <cell r="G560">
            <v>7397.26</v>
          </cell>
          <cell r="M560">
            <v>8231.84</v>
          </cell>
          <cell r="O560">
            <v>8445.08</v>
          </cell>
          <cell r="Q560">
            <v>8350.2199999999993</v>
          </cell>
          <cell r="S560">
            <v>8483.83</v>
          </cell>
          <cell r="U560">
            <v>8665.7999999999993</v>
          </cell>
          <cell r="W560">
            <v>8765.2999999999993</v>
          </cell>
        </row>
        <row r="561">
          <cell r="A561" t="str">
            <v>2 S 04 221 06</v>
          </cell>
          <cell r="B561" t="str">
            <v>Boca BTCC 2,00 x 2,00 m esc=15</v>
          </cell>
          <cell r="E561" t="str">
            <v>und</v>
          </cell>
          <cell r="G561">
            <v>11225.72</v>
          </cell>
          <cell r="M561">
            <v>12491.76</v>
          </cell>
          <cell r="O561">
            <v>12824.04</v>
          </cell>
          <cell r="Q561">
            <v>12669.76</v>
          </cell>
          <cell r="S561">
            <v>12883.6</v>
          </cell>
          <cell r="U561">
            <v>13120.33</v>
          </cell>
          <cell r="W561">
            <v>13278.94</v>
          </cell>
        </row>
        <row r="562">
          <cell r="A562" t="str">
            <v>2 S 04 221 07</v>
          </cell>
          <cell r="B562" t="str">
            <v>Boca BTCC 2,50 x 2,50 m esc=15</v>
          </cell>
          <cell r="E562" t="str">
            <v>und</v>
          </cell>
          <cell r="G562">
            <v>15934.13</v>
          </cell>
          <cell r="M562">
            <v>17744.04</v>
          </cell>
          <cell r="O562">
            <v>18228.060000000001</v>
          </cell>
          <cell r="Q562">
            <v>18010.16</v>
          </cell>
          <cell r="S562">
            <v>18309.91</v>
          </cell>
          <cell r="U562">
            <v>18639.48</v>
          </cell>
          <cell r="W562">
            <v>18861.45</v>
          </cell>
        </row>
        <row r="563">
          <cell r="A563" t="str">
            <v>2 S 04 221 08</v>
          </cell>
          <cell r="B563" t="str">
            <v>Boca BTCC 3,00 x 3,00 m esc=15</v>
          </cell>
          <cell r="E563" t="str">
            <v>und</v>
          </cell>
          <cell r="G563">
            <v>20385.79</v>
          </cell>
          <cell r="M563">
            <v>22727.27</v>
          </cell>
          <cell r="O563">
            <v>23361.34</v>
          </cell>
          <cell r="Q563">
            <v>23106.97</v>
          </cell>
          <cell r="S563">
            <v>23457.64</v>
          </cell>
          <cell r="U563">
            <v>23952.82</v>
          </cell>
          <cell r="W563">
            <v>24213.040000000001</v>
          </cell>
        </row>
        <row r="564">
          <cell r="A564" t="str">
            <v>2 S 04 221 09</v>
          </cell>
          <cell r="B564" t="str">
            <v>Boca BTCC 1,50 x 1,50 m esc=30</v>
          </cell>
          <cell r="E564" t="str">
            <v>und</v>
          </cell>
          <cell r="G564">
            <v>7769.9</v>
          </cell>
          <cell r="M564">
            <v>8638.36</v>
          </cell>
          <cell r="O564">
            <v>8856.08</v>
          </cell>
          <cell r="Q564">
            <v>8750.32</v>
          </cell>
          <cell r="S564">
            <v>8899.2000000000007</v>
          </cell>
          <cell r="U564">
            <v>9073.4699999999993</v>
          </cell>
          <cell r="W564">
            <v>9184.2900000000009</v>
          </cell>
        </row>
        <row r="565">
          <cell r="A565" t="str">
            <v>2 S 04 221 10</v>
          </cell>
          <cell r="B565" t="str">
            <v>Boca BTCC 2,00 x 2,00 m exc.=30</v>
          </cell>
          <cell r="E565" t="str">
            <v>und</v>
          </cell>
          <cell r="G565">
            <v>12407.74</v>
          </cell>
          <cell r="M565">
            <v>13805.31</v>
          </cell>
          <cell r="O565">
            <v>14169.67</v>
          </cell>
          <cell r="Q565">
            <v>13995.46</v>
          </cell>
          <cell r="S565">
            <v>14236.63</v>
          </cell>
          <cell r="U565">
            <v>14485.46</v>
          </cell>
          <cell r="W565">
            <v>14664.26</v>
          </cell>
        </row>
        <row r="566">
          <cell r="A566" t="str">
            <v>2 S 04 221 11</v>
          </cell>
          <cell r="B566" t="str">
            <v>Boca BTCC 2,50 x 2,50 m esc=30</v>
          </cell>
          <cell r="E566" t="str">
            <v>und</v>
          </cell>
          <cell r="G566">
            <v>18141.84</v>
          </cell>
          <cell r="M566">
            <v>20209.45</v>
          </cell>
          <cell r="O566">
            <v>20764.759999999998</v>
          </cell>
          <cell r="Q566">
            <v>20520.7</v>
          </cell>
          <cell r="S566">
            <v>20856.25</v>
          </cell>
          <cell r="U566">
            <v>21241.26</v>
          </cell>
          <cell r="W566">
            <v>21489.72</v>
          </cell>
        </row>
        <row r="567">
          <cell r="A567" t="str">
            <v>2 S 04 221 12</v>
          </cell>
          <cell r="B567" t="str">
            <v>Boca BTCC 3,00 x 3,00 m esc=30</v>
          </cell>
          <cell r="E567" t="str">
            <v>und</v>
          </cell>
          <cell r="G567">
            <v>26122.78</v>
          </cell>
          <cell r="M567">
            <v>29122.06</v>
          </cell>
          <cell r="O567">
            <v>29949.200000000001</v>
          </cell>
          <cell r="Q567">
            <v>29600.32</v>
          </cell>
          <cell r="S567">
            <v>30075.55</v>
          </cell>
          <cell r="U567">
            <v>30621.5</v>
          </cell>
          <cell r="W567">
            <v>30972.63</v>
          </cell>
        </row>
        <row r="568">
          <cell r="A568" t="str">
            <v>2 S 04 221 13</v>
          </cell>
          <cell r="B568" t="str">
            <v>Boca BTCC 1,50 x 1,50 m esc.=45</v>
          </cell>
          <cell r="E568" t="str">
            <v>und</v>
          </cell>
          <cell r="G568">
            <v>9797.1299999999992</v>
          </cell>
          <cell r="M568">
            <v>10898.18</v>
          </cell>
          <cell r="O568">
            <v>11176.09</v>
          </cell>
          <cell r="Q568">
            <v>11045.71</v>
          </cell>
          <cell r="S568">
            <v>11229.12</v>
          </cell>
          <cell r="U568">
            <v>11455.3</v>
          </cell>
          <cell r="W568">
            <v>11591.8</v>
          </cell>
        </row>
        <row r="569">
          <cell r="A569" t="str">
            <v>2 S 04 221 14</v>
          </cell>
          <cell r="B569" t="str">
            <v>Boca BTCC 2,00 x 2,00 m esc=45</v>
          </cell>
          <cell r="E569" t="str">
            <v>und</v>
          </cell>
          <cell r="G569">
            <v>15697.17</v>
          </cell>
          <cell r="M569">
            <v>17473.490000000002</v>
          </cell>
          <cell r="O569">
            <v>17941.25</v>
          </cell>
          <cell r="Q569">
            <v>17726.71</v>
          </cell>
          <cell r="S569">
            <v>18023.490000000002</v>
          </cell>
          <cell r="U569">
            <v>18354.099999999999</v>
          </cell>
          <cell r="W569">
            <v>18574.150000000001</v>
          </cell>
        </row>
        <row r="570">
          <cell r="A570" t="str">
            <v>2 S 04 221 15</v>
          </cell>
          <cell r="B570" t="str">
            <v>Boca BTCC 2,50 x 2,50 m esc=45</v>
          </cell>
          <cell r="E570" t="str">
            <v>und</v>
          </cell>
          <cell r="G570">
            <v>22932.6</v>
          </cell>
          <cell r="M570">
            <v>25557.73</v>
          </cell>
          <cell r="O570">
            <v>26268.53</v>
          </cell>
          <cell r="Q570">
            <v>25969.21</v>
          </cell>
          <cell r="S570">
            <v>26380.68</v>
          </cell>
          <cell r="U570">
            <v>26893.31</v>
          </cell>
          <cell r="W570">
            <v>27198.02</v>
          </cell>
        </row>
        <row r="571">
          <cell r="A571" t="str">
            <v>2 S 04 221 16</v>
          </cell>
          <cell r="B571" t="str">
            <v>Boca BTCC 3,00 x 3,00 m esc=45</v>
          </cell>
          <cell r="E571" t="str">
            <v>und</v>
          </cell>
          <cell r="G571">
            <v>33087.33</v>
          </cell>
          <cell r="M571">
            <v>36898.26</v>
          </cell>
          <cell r="O571">
            <v>37956.39</v>
          </cell>
          <cell r="Q571">
            <v>37523.9</v>
          </cell>
          <cell r="S571">
            <v>38112.68</v>
          </cell>
          <cell r="U571">
            <v>38830.53</v>
          </cell>
          <cell r="W571">
            <v>39265.53</v>
          </cell>
        </row>
        <row r="572">
          <cell r="A572" t="str">
            <v>2 S 04 300 16</v>
          </cell>
          <cell r="B572" t="str">
            <v>Bueiro met. chapas múltiplas D=1,60 m galv.</v>
          </cell>
          <cell r="E572" t="str">
            <v>m</v>
          </cell>
          <cell r="G572">
            <v>845.64</v>
          </cell>
          <cell r="M572">
            <v>981.36</v>
          </cell>
          <cell r="O572">
            <v>1028.1099999999999</v>
          </cell>
          <cell r="Q572">
            <v>1026.23</v>
          </cell>
          <cell r="S572">
            <v>1027.33</v>
          </cell>
          <cell r="U572">
            <v>1025.5999999999999</v>
          </cell>
          <cell r="W572">
            <v>1025.6500000000001</v>
          </cell>
        </row>
        <row r="573">
          <cell r="A573" t="str">
            <v>2 S 04 300 20</v>
          </cell>
          <cell r="B573" t="str">
            <v>Bueiro met.chapas múltiplas D=2,00 m galv.</v>
          </cell>
          <cell r="E573" t="str">
            <v>m</v>
          </cell>
          <cell r="G573">
            <v>1056.94</v>
          </cell>
          <cell r="M573">
            <v>1210.78</v>
          </cell>
          <cell r="O573">
            <v>1279.3399999999999</v>
          </cell>
          <cell r="Q573">
            <v>1277.26</v>
          </cell>
          <cell r="S573">
            <v>1278.49</v>
          </cell>
          <cell r="U573">
            <v>1276.1500000000001</v>
          </cell>
          <cell r="W573">
            <v>1276.2</v>
          </cell>
        </row>
        <row r="574">
          <cell r="A574" t="str">
            <v>2 S 04 301 16</v>
          </cell>
          <cell r="B574" t="str">
            <v>Bueiro met. chapas múltiplas D=1,60 m rev. epoxy</v>
          </cell>
          <cell r="E574" t="str">
            <v>m</v>
          </cell>
          <cell r="G574">
            <v>921.74</v>
          </cell>
          <cell r="M574">
            <v>1066.28</v>
          </cell>
          <cell r="O574">
            <v>1076.94</v>
          </cell>
          <cell r="Q574">
            <v>1075.6600000000001</v>
          </cell>
          <cell r="S574">
            <v>1076.77</v>
          </cell>
          <cell r="U574">
            <v>1075.04</v>
          </cell>
          <cell r="W574">
            <v>1075.0899999999999</v>
          </cell>
        </row>
        <row r="575">
          <cell r="A575" t="str">
            <v>2 S 04 301 20</v>
          </cell>
          <cell r="B575" t="str">
            <v>Bueiro met. chapa múltipla D=2,00 m rev. epoxy</v>
          </cell>
          <cell r="E575" t="str">
            <v>m</v>
          </cell>
          <cell r="G575">
            <v>1150.75</v>
          </cell>
          <cell r="M575">
            <v>1315.77</v>
          </cell>
          <cell r="O575">
            <v>1339.98</v>
          </cell>
          <cell r="Q575">
            <v>1337.99</v>
          </cell>
          <cell r="S575">
            <v>1339.22</v>
          </cell>
          <cell r="U575">
            <v>1336.88</v>
          </cell>
          <cell r="W575">
            <v>1336.93</v>
          </cell>
        </row>
        <row r="576">
          <cell r="A576" t="str">
            <v>2 S 04 310 16</v>
          </cell>
          <cell r="B576" t="str">
            <v>Bueiro met.s/ interrupção tráf. D=1,60m galv.</v>
          </cell>
          <cell r="E576" t="str">
            <v>m</v>
          </cell>
          <cell r="G576">
            <v>1667.71</v>
          </cell>
          <cell r="M576">
            <v>1957.4</v>
          </cell>
          <cell r="O576">
            <v>1958.05</v>
          </cell>
          <cell r="Q576">
            <v>1892.17</v>
          </cell>
          <cell r="S576">
            <v>1893.36</v>
          </cell>
          <cell r="U576">
            <v>1891.69</v>
          </cell>
          <cell r="W576">
            <v>1892.56</v>
          </cell>
        </row>
        <row r="577">
          <cell r="A577" t="str">
            <v>2 S 04 310 20</v>
          </cell>
          <cell r="B577" t="str">
            <v>Bueiro met.s/ interrupção tráf. D=2,00m galv.</v>
          </cell>
          <cell r="E577" t="str">
            <v>m</v>
          </cell>
          <cell r="G577">
            <v>2013.11</v>
          </cell>
          <cell r="M577">
            <v>2434.67</v>
          </cell>
          <cell r="O577">
            <v>2435.4499999999998</v>
          </cell>
          <cell r="Q577">
            <v>2282.92</v>
          </cell>
          <cell r="S577">
            <v>2284.36</v>
          </cell>
          <cell r="U577">
            <v>2282.35</v>
          </cell>
          <cell r="W577">
            <v>2283.39</v>
          </cell>
        </row>
        <row r="578">
          <cell r="A578" t="str">
            <v>2 S 04 311 16</v>
          </cell>
          <cell r="B578" t="str">
            <v>Bueiro met.s/interrupção tráf.D=1,60 m rev.epoxy</v>
          </cell>
          <cell r="E578" t="str">
            <v>m</v>
          </cell>
          <cell r="G578">
            <v>1700.88</v>
          </cell>
          <cell r="M578">
            <v>2030.38</v>
          </cell>
          <cell r="O578">
            <v>2031.03</v>
          </cell>
          <cell r="Q578">
            <v>1828.85</v>
          </cell>
          <cell r="S578">
            <v>1830.05</v>
          </cell>
          <cell r="U578">
            <v>1828.37</v>
          </cell>
          <cell r="W578">
            <v>1829.25</v>
          </cell>
        </row>
        <row r="579">
          <cell r="A579" t="str">
            <v>2 S 04 311 20</v>
          </cell>
          <cell r="B579" t="str">
            <v>Bueiro met.s/interrupção traf.D=2,00 m rev.epoxy</v>
          </cell>
          <cell r="E579" t="str">
            <v>m</v>
          </cell>
          <cell r="G579">
            <v>2222.9899999999998</v>
          </cell>
          <cell r="M579">
            <v>2441.5700000000002</v>
          </cell>
          <cell r="O579">
            <v>2442.35</v>
          </cell>
          <cell r="Q579">
            <v>2288.87</v>
          </cell>
          <cell r="S579">
            <v>2290.3000000000002</v>
          </cell>
          <cell r="U579">
            <v>2288.29</v>
          </cell>
          <cell r="W579">
            <v>2289.34</v>
          </cell>
        </row>
        <row r="580">
          <cell r="A580" t="str">
            <v>2 S 04 400 01</v>
          </cell>
          <cell r="B580" t="str">
            <v>Valeta prot.cortes c/revest. vegetal - VPC 01</v>
          </cell>
          <cell r="E580" t="str">
            <v>m</v>
          </cell>
          <cell r="G580">
            <v>34.69</v>
          </cell>
          <cell r="M580">
            <v>41.23</v>
          </cell>
          <cell r="O580">
            <v>41.27</v>
          </cell>
          <cell r="Q580">
            <v>41.16</v>
          </cell>
          <cell r="S580">
            <v>41.16</v>
          </cell>
          <cell r="U580">
            <v>41.15</v>
          </cell>
          <cell r="W580">
            <v>41.19</v>
          </cell>
        </row>
        <row r="581">
          <cell r="A581" t="str">
            <v>2 S 04 400 02</v>
          </cell>
          <cell r="B581" t="str">
            <v>Valeta prot.cortes c/revest. vegetal - VPC 02</v>
          </cell>
          <cell r="E581" t="str">
            <v>m</v>
          </cell>
          <cell r="G581">
            <v>25.86</v>
          </cell>
          <cell r="M581">
            <v>30.72</v>
          </cell>
          <cell r="O581">
            <v>30.75</v>
          </cell>
          <cell r="Q581">
            <v>30.65</v>
          </cell>
          <cell r="S581">
            <v>30.65</v>
          </cell>
          <cell r="U581">
            <v>30.65</v>
          </cell>
          <cell r="W581">
            <v>30.7</v>
          </cell>
        </row>
        <row r="582">
          <cell r="A582" t="str">
            <v>2 S 04 400 03</v>
          </cell>
          <cell r="B582" t="str">
            <v>Valeta prot.cortes c/revest.concreto - VPC 03</v>
          </cell>
          <cell r="E582" t="str">
            <v>m</v>
          </cell>
          <cell r="G582">
            <v>51.72</v>
          </cell>
          <cell r="M582">
            <v>59.04</v>
          </cell>
          <cell r="O582">
            <v>59.73</v>
          </cell>
          <cell r="Q582">
            <v>58.59</v>
          </cell>
          <cell r="S582">
            <v>59.99</v>
          </cell>
          <cell r="U582">
            <v>58.08</v>
          </cell>
          <cell r="W582">
            <v>59.11</v>
          </cell>
        </row>
        <row r="583">
          <cell r="A583" t="str">
            <v>2 S 04 400 04</v>
          </cell>
          <cell r="B583" t="str">
            <v>Valeta prot.cortes c/revest.concreto - VPC 04</v>
          </cell>
          <cell r="E583" t="str">
            <v>m</v>
          </cell>
          <cell r="G583">
            <v>40.29</v>
          </cell>
          <cell r="M583">
            <v>45.99</v>
          </cell>
          <cell r="O583">
            <v>46.54</v>
          </cell>
          <cell r="Q583">
            <v>45.64</v>
          </cell>
          <cell r="S583">
            <v>46.73</v>
          </cell>
          <cell r="U583">
            <v>45.24</v>
          </cell>
          <cell r="W583">
            <v>46.05</v>
          </cell>
        </row>
        <row r="584">
          <cell r="A584" t="str">
            <v>2 S 04 401 01</v>
          </cell>
          <cell r="B584" t="str">
            <v>Valeta prot.aterros c/revest. vegetal - VPA 01</v>
          </cell>
          <cell r="E584" t="str">
            <v>m</v>
          </cell>
          <cell r="G584">
            <v>35.89</v>
          </cell>
          <cell r="M584">
            <v>42.6</v>
          </cell>
          <cell r="O584">
            <v>42.65</v>
          </cell>
          <cell r="Q584">
            <v>42.51</v>
          </cell>
          <cell r="S584">
            <v>42.51</v>
          </cell>
          <cell r="U584">
            <v>42.5</v>
          </cell>
          <cell r="W584">
            <v>42.57</v>
          </cell>
        </row>
        <row r="585">
          <cell r="A585" t="str">
            <v>2 S 04 401 02</v>
          </cell>
          <cell r="B585" t="str">
            <v>Valeta prot.aterros c/revest. vegetal - VPA 02</v>
          </cell>
          <cell r="E585" t="str">
            <v>m</v>
          </cell>
          <cell r="G585">
            <v>26.91</v>
          </cell>
          <cell r="M585">
            <v>31.98</v>
          </cell>
          <cell r="O585">
            <v>32.01</v>
          </cell>
          <cell r="Q585">
            <v>31.91</v>
          </cell>
          <cell r="S585">
            <v>31.91</v>
          </cell>
          <cell r="U585">
            <v>31.91</v>
          </cell>
          <cell r="W585">
            <v>31.96</v>
          </cell>
        </row>
        <row r="586">
          <cell r="A586" t="str">
            <v>2 S 04 401 03</v>
          </cell>
          <cell r="B586" t="str">
            <v>Valeta prot.aterro c/revest. concreto - VPA 03</v>
          </cell>
          <cell r="E586" t="str">
            <v>m</v>
          </cell>
          <cell r="G586">
            <v>51.82</v>
          </cell>
          <cell r="M586">
            <v>59.31</v>
          </cell>
          <cell r="O586">
            <v>59.97</v>
          </cell>
          <cell r="Q586">
            <v>58.88</v>
          </cell>
          <cell r="S586">
            <v>60.16</v>
          </cell>
          <cell r="U586">
            <v>58.41</v>
          </cell>
          <cell r="W586">
            <v>59.38</v>
          </cell>
        </row>
        <row r="587">
          <cell r="A587" t="str">
            <v>2 S 04 401 04</v>
          </cell>
          <cell r="B587" t="str">
            <v>Valeta prot.aterro c/revest. concreto - VPA 04</v>
          </cell>
          <cell r="E587" t="str">
            <v>m</v>
          </cell>
          <cell r="G587">
            <v>39.229999999999997</v>
          </cell>
          <cell r="M587">
            <v>44.9</v>
          </cell>
          <cell r="O587">
            <v>45.4</v>
          </cell>
          <cell r="Q587">
            <v>44.57</v>
          </cell>
          <cell r="S587">
            <v>45.57</v>
          </cell>
          <cell r="U587">
            <v>44.21</v>
          </cell>
          <cell r="W587">
            <v>44.95</v>
          </cell>
        </row>
        <row r="588">
          <cell r="A588" t="str">
            <v>2 S 04 401 05</v>
          </cell>
          <cell r="B588" t="str">
            <v>Valeta prot.corte/aterro s/rev. - VPC 05/VPA 05</v>
          </cell>
          <cell r="E588" t="str">
            <v>m</v>
          </cell>
          <cell r="G588">
            <v>20.6</v>
          </cell>
          <cell r="M588">
            <v>24.52</v>
          </cell>
          <cell r="O588">
            <v>24.52</v>
          </cell>
          <cell r="Q588">
            <v>24.5</v>
          </cell>
          <cell r="S588">
            <v>24.5</v>
          </cell>
          <cell r="U588">
            <v>24.45</v>
          </cell>
          <cell r="W588">
            <v>24.45</v>
          </cell>
        </row>
        <row r="589">
          <cell r="A589" t="str">
            <v>2 S 04 401 06</v>
          </cell>
          <cell r="B589" t="str">
            <v>Valeta prot.corte/aterro s/rev. - VPC 06/VPA 06</v>
          </cell>
          <cell r="E589" t="str">
            <v>m</v>
          </cell>
          <cell r="G589">
            <v>14.72</v>
          </cell>
          <cell r="M589">
            <v>17.53</v>
          </cell>
          <cell r="O589">
            <v>17.53</v>
          </cell>
          <cell r="Q589">
            <v>17.52</v>
          </cell>
          <cell r="S589">
            <v>17.52</v>
          </cell>
          <cell r="U589">
            <v>17.489999999999998</v>
          </cell>
          <cell r="W589">
            <v>17.489999999999998</v>
          </cell>
        </row>
        <row r="590">
          <cell r="A590" t="str">
            <v>2 S 04 500 01</v>
          </cell>
          <cell r="B590" t="str">
            <v>Dreno longitudinal prof. p/corte em solo - DPS 01</v>
          </cell>
          <cell r="E590" t="str">
            <v>m</v>
          </cell>
          <cell r="G590">
            <v>23.79</v>
          </cell>
          <cell r="M590">
            <v>27.1</v>
          </cell>
          <cell r="O590">
            <v>27.55</v>
          </cell>
          <cell r="Q590">
            <v>27.16</v>
          </cell>
          <cell r="S590">
            <v>27.57</v>
          </cell>
          <cell r="U590">
            <v>27.39</v>
          </cell>
          <cell r="W590">
            <v>27.72</v>
          </cell>
        </row>
        <row r="591">
          <cell r="A591" t="str">
            <v>2 S 04 500 02</v>
          </cell>
          <cell r="B591" t="str">
            <v>Dreno longitudinal prof. p/corte em solo - DPS 02</v>
          </cell>
          <cell r="E591" t="str">
            <v>m</v>
          </cell>
          <cell r="G591">
            <v>23.47</v>
          </cell>
          <cell r="M591">
            <v>26.64</v>
          </cell>
          <cell r="O591">
            <v>27.14</v>
          </cell>
          <cell r="Q591">
            <v>26.74</v>
          </cell>
          <cell r="S591">
            <v>27.14</v>
          </cell>
          <cell r="U591">
            <v>26.98</v>
          </cell>
          <cell r="W591">
            <v>27.31</v>
          </cell>
        </row>
        <row r="592">
          <cell r="A592" t="str">
            <v>2 S 04 500 03</v>
          </cell>
          <cell r="B592" t="str">
            <v>Dreno longitudinal prof. p/corte em solo - DPS 03</v>
          </cell>
          <cell r="E592" t="str">
            <v>m</v>
          </cell>
          <cell r="G592">
            <v>33.57</v>
          </cell>
          <cell r="M592">
            <v>38.21</v>
          </cell>
          <cell r="O592">
            <v>38.75</v>
          </cell>
          <cell r="Q592">
            <v>38.299999999999997</v>
          </cell>
          <cell r="S592">
            <v>38.840000000000003</v>
          </cell>
          <cell r="U592">
            <v>39.130000000000003</v>
          </cell>
          <cell r="W592">
            <v>39.49</v>
          </cell>
        </row>
        <row r="593">
          <cell r="A593" t="str">
            <v>2 S 04 500 04</v>
          </cell>
          <cell r="B593" t="str">
            <v>Dreno longitudinal prof. p/corte em solo - DPS 04</v>
          </cell>
          <cell r="E593" t="str">
            <v>m</v>
          </cell>
          <cell r="G593">
            <v>33.18</v>
          </cell>
          <cell r="M593">
            <v>37.67</v>
          </cell>
          <cell r="O593">
            <v>38.26</v>
          </cell>
          <cell r="Q593">
            <v>37.79</v>
          </cell>
          <cell r="S593">
            <v>38.340000000000003</v>
          </cell>
          <cell r="U593">
            <v>38.64</v>
          </cell>
          <cell r="W593">
            <v>39</v>
          </cell>
        </row>
        <row r="594">
          <cell r="A594" t="str">
            <v>2 S 04 500 05</v>
          </cell>
          <cell r="B594" t="str">
            <v>Dreno longitudinal prof. p/corte em solo - DPS 05</v>
          </cell>
          <cell r="E594" t="str">
            <v>m</v>
          </cell>
          <cell r="G594">
            <v>36.200000000000003</v>
          </cell>
          <cell r="M594">
            <v>40.58</v>
          </cell>
          <cell r="O594">
            <v>44.31</v>
          </cell>
          <cell r="Q594">
            <v>40.57</v>
          </cell>
          <cell r="S594">
            <v>41.33</v>
          </cell>
          <cell r="U594">
            <v>41.43</v>
          </cell>
          <cell r="W594">
            <v>41.44</v>
          </cell>
        </row>
        <row r="595">
          <cell r="A595" t="str">
            <v>2 S 04 500 06</v>
          </cell>
          <cell r="B595" t="str">
            <v>Dreno longitudinal prof. p/corte em solo - DPS 06</v>
          </cell>
          <cell r="E595" t="str">
            <v>m</v>
          </cell>
          <cell r="G595">
            <v>41.64</v>
          </cell>
          <cell r="M595">
            <v>46.52</v>
          </cell>
          <cell r="O595">
            <v>50.88</v>
          </cell>
          <cell r="Q595">
            <v>46.48</v>
          </cell>
          <cell r="S595">
            <v>47.4</v>
          </cell>
          <cell r="U595">
            <v>47.53</v>
          </cell>
          <cell r="W595">
            <v>47.57</v>
          </cell>
        </row>
        <row r="596">
          <cell r="A596" t="str">
            <v>2 S 04 500 07</v>
          </cell>
          <cell r="B596" t="str">
            <v>Dreno longitudinal prof. p/corte em solo - DPS 07</v>
          </cell>
          <cell r="E596" t="str">
            <v>m</v>
          </cell>
          <cell r="G596">
            <v>50.87</v>
          </cell>
          <cell r="M596">
            <v>57.29</v>
          </cell>
          <cell r="O596">
            <v>61.18</v>
          </cell>
          <cell r="Q596">
            <v>57.17</v>
          </cell>
          <cell r="S596">
            <v>58.24</v>
          </cell>
          <cell r="U596">
            <v>58.11</v>
          </cell>
          <cell r="W596">
            <v>58.41</v>
          </cell>
        </row>
        <row r="597">
          <cell r="A597" t="str">
            <v>2 S 04 500 08</v>
          </cell>
          <cell r="B597" t="str">
            <v>Dreno longitudinal prof. p/corte em solo - DPS 08</v>
          </cell>
          <cell r="E597" t="str">
            <v>m</v>
          </cell>
          <cell r="G597">
            <v>56.3</v>
          </cell>
          <cell r="M597">
            <v>63.23</v>
          </cell>
          <cell r="O597">
            <v>67.75</v>
          </cell>
          <cell r="Q597">
            <v>63.08</v>
          </cell>
          <cell r="S597">
            <v>64.319999999999993</v>
          </cell>
          <cell r="U597">
            <v>64.209999999999994</v>
          </cell>
          <cell r="W597">
            <v>64.53</v>
          </cell>
        </row>
        <row r="598">
          <cell r="A598" t="str">
            <v>2 S 04 501 01</v>
          </cell>
          <cell r="B598" t="str">
            <v>Dreno longitudinal prof. p/corte em rocha - DPR 01</v>
          </cell>
          <cell r="E598" t="str">
            <v>m</v>
          </cell>
          <cell r="G598">
            <v>20.65</v>
          </cell>
          <cell r="M598">
            <v>23.64</v>
          </cell>
          <cell r="O598">
            <v>23.89</v>
          </cell>
          <cell r="Q598">
            <v>23.52</v>
          </cell>
          <cell r="S598">
            <v>24.08</v>
          </cell>
          <cell r="U598">
            <v>23.88</v>
          </cell>
          <cell r="W598">
            <v>24.16</v>
          </cell>
        </row>
        <row r="599">
          <cell r="A599" t="str">
            <v>2 S 04 501 02</v>
          </cell>
          <cell r="B599" t="str">
            <v>Dreno longitudinal prof. p/corte em rocha - DPR 02</v>
          </cell>
          <cell r="E599" t="str">
            <v>m</v>
          </cell>
          <cell r="G599">
            <v>32.01</v>
          </cell>
          <cell r="M599">
            <v>36.14</v>
          </cell>
          <cell r="O599">
            <v>38.26</v>
          </cell>
          <cell r="Q599">
            <v>36.03</v>
          </cell>
          <cell r="S599">
            <v>36.590000000000003</v>
          </cell>
          <cell r="U599">
            <v>36.39</v>
          </cell>
          <cell r="W599">
            <v>36.67</v>
          </cell>
        </row>
        <row r="600">
          <cell r="A600" t="str">
            <v>2 S 04 501 03</v>
          </cell>
          <cell r="B600" t="str">
            <v>Dreno longitudinal prof. p/corte em rocha - DPR 03</v>
          </cell>
          <cell r="E600" t="str">
            <v>m</v>
          </cell>
          <cell r="G600">
            <v>17.760000000000002</v>
          </cell>
          <cell r="M600">
            <v>19.940000000000001</v>
          </cell>
          <cell r="O600">
            <v>21.89</v>
          </cell>
          <cell r="Q600">
            <v>19.940000000000001</v>
          </cell>
          <cell r="S600">
            <v>20.18</v>
          </cell>
          <cell r="U600">
            <v>20.22</v>
          </cell>
          <cell r="W600">
            <v>20.22</v>
          </cell>
        </row>
        <row r="601">
          <cell r="A601" t="str">
            <v>2 S 04 501 04</v>
          </cell>
          <cell r="B601" t="str">
            <v>Dreno longitudinal prof. p/corte em rocha - DPR 04</v>
          </cell>
          <cell r="E601" t="str">
            <v>m</v>
          </cell>
          <cell r="G601">
            <v>6.21</v>
          </cell>
          <cell r="M601">
            <v>7.2</v>
          </cell>
          <cell r="O601">
            <v>7.29</v>
          </cell>
          <cell r="Q601">
            <v>7.19</v>
          </cell>
          <cell r="S601">
            <v>7.44</v>
          </cell>
          <cell r="U601">
            <v>7.47</v>
          </cell>
          <cell r="W601">
            <v>7.48</v>
          </cell>
        </row>
        <row r="602">
          <cell r="A602" t="str">
            <v>2 S 04 501 05</v>
          </cell>
          <cell r="B602" t="str">
            <v>Dreno longitudinal prof. p/corte em rocha - DPR 05</v>
          </cell>
          <cell r="E602" t="str">
            <v>m</v>
          </cell>
          <cell r="G602">
            <v>18.64</v>
          </cell>
          <cell r="M602">
            <v>21.3</v>
          </cell>
          <cell r="O602">
            <v>21.55</v>
          </cell>
          <cell r="Q602">
            <v>21.23</v>
          </cell>
          <cell r="S602">
            <v>21.63</v>
          </cell>
          <cell r="U602">
            <v>21.42</v>
          </cell>
          <cell r="W602">
            <v>21.71</v>
          </cell>
        </row>
        <row r="603">
          <cell r="A603" t="str">
            <v>2 S 04 502 01</v>
          </cell>
          <cell r="B603" t="str">
            <v>Boca saída p/dreno longitudinal prof. BSD 01</v>
          </cell>
          <cell r="E603" t="str">
            <v>und</v>
          </cell>
          <cell r="G603">
            <v>62.93</v>
          </cell>
          <cell r="M603">
            <v>70.08</v>
          </cell>
          <cell r="O603">
            <v>71.16</v>
          </cell>
          <cell r="Q603">
            <v>69.53</v>
          </cell>
          <cell r="S603">
            <v>71.72</v>
          </cell>
          <cell r="U603">
            <v>70.13</v>
          </cell>
          <cell r="W603">
            <v>71.72</v>
          </cell>
        </row>
        <row r="604">
          <cell r="A604" t="str">
            <v>2 S 04 502 02</v>
          </cell>
          <cell r="B604" t="str">
            <v>Boca saída p/dreno longitudinal prof. BSD 02</v>
          </cell>
          <cell r="E604" t="str">
            <v>und</v>
          </cell>
          <cell r="G604">
            <v>73.39</v>
          </cell>
          <cell r="M604">
            <v>81.55</v>
          </cell>
          <cell r="O604">
            <v>82.9</v>
          </cell>
          <cell r="Q604">
            <v>80.84</v>
          </cell>
          <cell r="S604">
            <v>83.59</v>
          </cell>
          <cell r="U604">
            <v>81.25</v>
          </cell>
          <cell r="W604">
            <v>83.24</v>
          </cell>
        </row>
        <row r="605">
          <cell r="A605" t="str">
            <v>2 S 04 510 01</v>
          </cell>
          <cell r="B605" t="str">
            <v>Dreno sub-superficial - DSS 01</v>
          </cell>
          <cell r="E605" t="str">
            <v>m</v>
          </cell>
          <cell r="G605">
            <v>6.99</v>
          </cell>
          <cell r="M605">
            <v>7.36</v>
          </cell>
          <cell r="O605">
            <v>7.42</v>
          </cell>
          <cell r="Q605">
            <v>7.62</v>
          </cell>
          <cell r="S605">
            <v>7.62</v>
          </cell>
          <cell r="U605">
            <v>8.26</v>
          </cell>
          <cell r="W605">
            <v>8.27</v>
          </cell>
        </row>
        <row r="606">
          <cell r="A606" t="str">
            <v>2 S 04 510 02</v>
          </cell>
          <cell r="B606" t="str">
            <v>Dreno sub-superficial - DSS 02</v>
          </cell>
          <cell r="E606" t="str">
            <v>m</v>
          </cell>
          <cell r="G606">
            <v>16.21</v>
          </cell>
          <cell r="M606">
            <v>18.05</v>
          </cell>
          <cell r="O606">
            <v>20.12</v>
          </cell>
          <cell r="Q606">
            <v>18.05</v>
          </cell>
          <cell r="S606">
            <v>18.239999999999998</v>
          </cell>
          <cell r="U606">
            <v>18.27</v>
          </cell>
          <cell r="W606">
            <v>18.27</v>
          </cell>
        </row>
        <row r="607">
          <cell r="A607" t="str">
            <v>2 S 04 510 03</v>
          </cell>
          <cell r="B607" t="str">
            <v>Dreno sub-superficial - DSS 03</v>
          </cell>
          <cell r="E607" t="str">
            <v>m</v>
          </cell>
          <cell r="G607">
            <v>4.33</v>
          </cell>
          <cell r="M607">
            <v>4.99</v>
          </cell>
          <cell r="O607">
            <v>5.0599999999999996</v>
          </cell>
          <cell r="Q607">
            <v>4.9800000000000004</v>
          </cell>
          <cell r="S607">
            <v>5.18</v>
          </cell>
          <cell r="U607">
            <v>5.21</v>
          </cell>
          <cell r="W607">
            <v>5.21</v>
          </cell>
        </row>
        <row r="608">
          <cell r="A608" t="str">
            <v>2 S 04 510 04</v>
          </cell>
          <cell r="B608" t="str">
            <v>Dreno sub-superficial - DSS 04</v>
          </cell>
          <cell r="E608" t="str">
            <v>m</v>
          </cell>
          <cell r="G608">
            <v>22.31</v>
          </cell>
          <cell r="M608">
            <v>24.45</v>
          </cell>
          <cell r="O608">
            <v>26.52</v>
          </cell>
          <cell r="Q608">
            <v>24.66</v>
          </cell>
          <cell r="S608">
            <v>24.85</v>
          </cell>
          <cell r="U608">
            <v>25.51</v>
          </cell>
          <cell r="W608">
            <v>25.51</v>
          </cell>
        </row>
        <row r="609">
          <cell r="A609" t="str">
            <v>2 S 04 511 01</v>
          </cell>
          <cell r="B609" t="str">
            <v>Boca saída p/dreno sub-superficial - BSD 03</v>
          </cell>
          <cell r="E609" t="str">
            <v>und</v>
          </cell>
          <cell r="G609">
            <v>29.17</v>
          </cell>
          <cell r="M609">
            <v>32.25</v>
          </cell>
          <cell r="O609">
            <v>32.799999999999997</v>
          </cell>
          <cell r="Q609">
            <v>31.98</v>
          </cell>
          <cell r="S609">
            <v>33.090000000000003</v>
          </cell>
          <cell r="U609">
            <v>32.26</v>
          </cell>
          <cell r="W609">
            <v>33.07</v>
          </cell>
        </row>
        <row r="610">
          <cell r="A610" t="str">
            <v>2 S 04 520 01</v>
          </cell>
          <cell r="B610" t="str">
            <v>Dreno sub-horizontal - DSH 01</v>
          </cell>
          <cell r="E610" t="str">
            <v>m</v>
          </cell>
          <cell r="G610">
            <v>106.82</v>
          </cell>
          <cell r="M610">
            <v>127</v>
          </cell>
          <cell r="O610">
            <v>127.19</v>
          </cell>
          <cell r="Q610">
            <v>127</v>
          </cell>
          <cell r="S610">
            <v>126.96</v>
          </cell>
          <cell r="U610">
            <v>126.97</v>
          </cell>
          <cell r="W610">
            <v>127.08</v>
          </cell>
        </row>
        <row r="611">
          <cell r="A611" t="str">
            <v>2 S 04 521 01</v>
          </cell>
          <cell r="B611" t="str">
            <v>Boca saída p/dreno sub-horizontal - BSD 04</v>
          </cell>
          <cell r="E611" t="str">
            <v>und</v>
          </cell>
          <cell r="G611">
            <v>7.51</v>
          </cell>
          <cell r="M611">
            <v>8.34</v>
          </cell>
          <cell r="O611">
            <v>8.4700000000000006</v>
          </cell>
          <cell r="Q611">
            <v>8.2799999999999994</v>
          </cell>
          <cell r="S611">
            <v>8.5299999999999994</v>
          </cell>
          <cell r="U611">
            <v>8.39</v>
          </cell>
          <cell r="W611">
            <v>8.57</v>
          </cell>
        </row>
        <row r="612">
          <cell r="A612" t="str">
            <v>2 S 04 900 01</v>
          </cell>
          <cell r="B612" t="str">
            <v>Sarjeta triangular de concreto - STC 01</v>
          </cell>
          <cell r="E612" t="str">
            <v>m</v>
          </cell>
          <cell r="G612">
            <v>32.65</v>
          </cell>
          <cell r="M612">
            <v>36.340000000000003</v>
          </cell>
          <cell r="O612">
            <v>37.07</v>
          </cell>
          <cell r="Q612">
            <v>35.979999999999997</v>
          </cell>
          <cell r="S612">
            <v>37.369999999999997</v>
          </cell>
          <cell r="U612">
            <v>35.549999999999997</v>
          </cell>
          <cell r="W612">
            <v>36.549999999999997</v>
          </cell>
        </row>
        <row r="613">
          <cell r="A613" t="str">
            <v>2 S 04 900 02</v>
          </cell>
          <cell r="B613" t="str">
            <v>Sarjeta triangular de concreto - STC 02</v>
          </cell>
          <cell r="E613" t="str">
            <v>m</v>
          </cell>
          <cell r="G613">
            <v>22</v>
          </cell>
          <cell r="M613">
            <v>24.56</v>
          </cell>
          <cell r="O613">
            <v>25.03</v>
          </cell>
          <cell r="Q613">
            <v>24.34</v>
          </cell>
          <cell r="S613">
            <v>25.22</v>
          </cell>
          <cell r="U613">
            <v>24.05</v>
          </cell>
          <cell r="W613">
            <v>24.69</v>
          </cell>
        </row>
        <row r="614">
          <cell r="A614" t="str">
            <v>2 S 04 900 03</v>
          </cell>
          <cell r="B614" t="str">
            <v>Sarjeta triangular de concreto - STC 03</v>
          </cell>
          <cell r="E614" t="str">
            <v>m</v>
          </cell>
          <cell r="G614">
            <v>19.07</v>
          </cell>
          <cell r="M614">
            <v>21.27</v>
          </cell>
          <cell r="O614">
            <v>21.69</v>
          </cell>
          <cell r="Q614">
            <v>21.08</v>
          </cell>
          <cell r="S614">
            <v>21.85</v>
          </cell>
          <cell r="U614">
            <v>20.84</v>
          </cell>
          <cell r="W614">
            <v>21.4</v>
          </cell>
        </row>
        <row r="615">
          <cell r="A615" t="str">
            <v>2 S 04 900 04</v>
          </cell>
          <cell r="B615" t="str">
            <v>Sarjeta triangular de concreto - STC 04</v>
          </cell>
          <cell r="E615" t="str">
            <v>m</v>
          </cell>
          <cell r="G615">
            <v>15.49</v>
          </cell>
          <cell r="M615">
            <v>17.25</v>
          </cell>
          <cell r="O615">
            <v>17.600000000000001</v>
          </cell>
          <cell r="Q615">
            <v>17.100000000000001</v>
          </cell>
          <cell r="S615">
            <v>17.73</v>
          </cell>
          <cell r="U615">
            <v>16.91</v>
          </cell>
          <cell r="W615">
            <v>17.36</v>
          </cell>
        </row>
        <row r="616">
          <cell r="A616" t="str">
            <v>2 S 04 900 05</v>
          </cell>
          <cell r="B616" t="str">
            <v>Sarjeta triangular de concreto - STC 05</v>
          </cell>
          <cell r="E616" t="str">
            <v>m</v>
          </cell>
          <cell r="G616">
            <v>26.9</v>
          </cell>
          <cell r="M616">
            <v>29.55</v>
          </cell>
          <cell r="O616">
            <v>30.24</v>
          </cell>
          <cell r="Q616">
            <v>29.23</v>
          </cell>
          <cell r="S616">
            <v>30.52</v>
          </cell>
          <cell r="U616">
            <v>28.91</v>
          </cell>
          <cell r="W616">
            <v>29.84</v>
          </cell>
        </row>
        <row r="617">
          <cell r="A617" t="str">
            <v>2 S 04 900 06</v>
          </cell>
          <cell r="B617" t="str">
            <v>Sarjeta triangular de concreto - STC 06</v>
          </cell>
          <cell r="E617" t="str">
            <v>m</v>
          </cell>
          <cell r="G617">
            <v>18.13</v>
          </cell>
          <cell r="M617">
            <v>19.98</v>
          </cell>
          <cell r="O617">
            <v>20.420000000000002</v>
          </cell>
          <cell r="Q617">
            <v>19.78</v>
          </cell>
          <cell r="S617">
            <v>20.6</v>
          </cell>
          <cell r="U617">
            <v>19.63</v>
          </cell>
          <cell r="W617">
            <v>20.22</v>
          </cell>
        </row>
        <row r="618">
          <cell r="A618" t="str">
            <v>2 S 04 900 07</v>
          </cell>
          <cell r="B618" t="str">
            <v>Sarjeta triangular de concreto - STC 07</v>
          </cell>
          <cell r="E618" t="str">
            <v>m</v>
          </cell>
          <cell r="G618">
            <v>15.65</v>
          </cell>
          <cell r="M618">
            <v>17.22</v>
          </cell>
          <cell r="O618">
            <v>17.61</v>
          </cell>
          <cell r="Q618">
            <v>17.059999999999999</v>
          </cell>
          <cell r="S618">
            <v>17.760000000000002</v>
          </cell>
          <cell r="U618">
            <v>16.95</v>
          </cell>
          <cell r="W618">
            <v>17.45</v>
          </cell>
        </row>
        <row r="619">
          <cell r="A619" t="str">
            <v>2 S 04 900 08</v>
          </cell>
          <cell r="B619" t="str">
            <v>Sarjeta triangular de concreto - STC 08</v>
          </cell>
          <cell r="E619" t="str">
            <v>m</v>
          </cell>
          <cell r="G619">
            <v>13.06</v>
          </cell>
          <cell r="M619">
            <v>14.38</v>
          </cell>
          <cell r="O619">
            <v>14.71</v>
          </cell>
          <cell r="Q619">
            <v>14.25</v>
          </cell>
          <cell r="S619">
            <v>14.83</v>
          </cell>
          <cell r="U619">
            <v>14.14</v>
          </cell>
          <cell r="W619">
            <v>14.56</v>
          </cell>
        </row>
        <row r="620">
          <cell r="A620" t="str">
            <v>2 S 04 900 21</v>
          </cell>
          <cell r="B620" t="str">
            <v>Sarjeta canteiro central concreto - SCC 01</v>
          </cell>
          <cell r="E620" t="str">
            <v>m</v>
          </cell>
          <cell r="G620">
            <v>19</v>
          </cell>
          <cell r="M620">
            <v>21.01</v>
          </cell>
          <cell r="O620">
            <v>21.45</v>
          </cell>
          <cell r="Q620">
            <v>20.77</v>
          </cell>
          <cell r="S620">
            <v>21.64</v>
          </cell>
          <cell r="U620">
            <v>20.49</v>
          </cell>
          <cell r="W620">
            <v>21.11</v>
          </cell>
        </row>
        <row r="621">
          <cell r="A621" t="str">
            <v>2 S 04 900 22</v>
          </cell>
          <cell r="B621" t="str">
            <v>Sarjeta canteiro central concreto - SCC 02</v>
          </cell>
          <cell r="E621" t="str">
            <v>m</v>
          </cell>
          <cell r="G621">
            <v>26.2</v>
          </cell>
          <cell r="M621">
            <v>29.11</v>
          </cell>
          <cell r="O621">
            <v>29.69</v>
          </cell>
          <cell r="Q621">
            <v>28.79</v>
          </cell>
          <cell r="S621">
            <v>29.95</v>
          </cell>
          <cell r="U621">
            <v>28.4</v>
          </cell>
          <cell r="W621">
            <v>29.24</v>
          </cell>
        </row>
        <row r="622">
          <cell r="A622" t="str">
            <v>2 S 04 900 31</v>
          </cell>
          <cell r="B622" t="str">
            <v>Sarjeta triangular de grama - STG 01</v>
          </cell>
          <cell r="E622" t="str">
            <v>m</v>
          </cell>
          <cell r="G622">
            <v>11.64</v>
          </cell>
          <cell r="M622">
            <v>13.82</v>
          </cell>
          <cell r="O622">
            <v>13.88</v>
          </cell>
          <cell r="Q622">
            <v>13.86</v>
          </cell>
          <cell r="S622">
            <v>13.86</v>
          </cell>
          <cell r="U622">
            <v>13.89</v>
          </cell>
          <cell r="W622">
            <v>13.9</v>
          </cell>
        </row>
        <row r="623">
          <cell r="A623" t="str">
            <v>2 S 04 900 32</v>
          </cell>
          <cell r="B623" t="str">
            <v>Sarjeta triangular de grama - STG 02</v>
          </cell>
          <cell r="E623" t="str">
            <v>m</v>
          </cell>
          <cell r="G623">
            <v>9.65</v>
          </cell>
          <cell r="M623">
            <v>11.45</v>
          </cell>
          <cell r="O623">
            <v>11.5</v>
          </cell>
          <cell r="Q623">
            <v>11.48</v>
          </cell>
          <cell r="S623">
            <v>11.48</v>
          </cell>
          <cell r="U623">
            <v>11.51</v>
          </cell>
          <cell r="W623">
            <v>11.51</v>
          </cell>
        </row>
        <row r="624">
          <cell r="A624" t="str">
            <v>2 S 04 900 33</v>
          </cell>
          <cell r="B624" t="str">
            <v>Sarjeta triangular de grama - STG 03</v>
          </cell>
          <cell r="E624" t="str">
            <v>m</v>
          </cell>
          <cell r="G624">
            <v>8.31</v>
          </cell>
          <cell r="M624">
            <v>9.85</v>
          </cell>
          <cell r="O624">
            <v>9.89</v>
          </cell>
          <cell r="Q624">
            <v>9.8800000000000008</v>
          </cell>
          <cell r="S624">
            <v>9.8800000000000008</v>
          </cell>
          <cell r="U624">
            <v>9.9</v>
          </cell>
          <cell r="W624">
            <v>9.91</v>
          </cell>
        </row>
        <row r="625">
          <cell r="A625" t="str">
            <v>2 S 04 900 34</v>
          </cell>
          <cell r="B625" t="str">
            <v>Sarjeta triangular de grama - STG 04</v>
          </cell>
          <cell r="E625" t="str">
            <v>m</v>
          </cell>
          <cell r="G625">
            <v>6.39</v>
          </cell>
          <cell r="M625">
            <v>7.55</v>
          </cell>
          <cell r="O625">
            <v>7.59</v>
          </cell>
          <cell r="Q625">
            <v>7.58</v>
          </cell>
          <cell r="S625">
            <v>7.58</v>
          </cell>
          <cell r="U625">
            <v>7.6</v>
          </cell>
          <cell r="W625">
            <v>7.61</v>
          </cell>
        </row>
        <row r="626">
          <cell r="A626" t="str">
            <v>2 S 04 900 41</v>
          </cell>
          <cell r="B626" t="str">
            <v>Sarjeta triangular não revestida - STT 01</v>
          </cell>
          <cell r="E626" t="str">
            <v>m</v>
          </cell>
          <cell r="G626">
            <v>6.45</v>
          </cell>
          <cell r="M626">
            <v>7.6</v>
          </cell>
          <cell r="O626">
            <v>7.66</v>
          </cell>
          <cell r="Q626">
            <v>7.64</v>
          </cell>
          <cell r="S626">
            <v>7.64</v>
          </cell>
          <cell r="U626">
            <v>7.67</v>
          </cell>
          <cell r="W626">
            <v>7.67</v>
          </cell>
        </row>
        <row r="627">
          <cell r="A627" t="str">
            <v>2 S 04 900 42</v>
          </cell>
          <cell r="B627" t="str">
            <v>Sarjeta triangular não revestida - STT 02</v>
          </cell>
          <cell r="E627" t="str">
            <v>m</v>
          </cell>
          <cell r="G627">
            <v>5.38</v>
          </cell>
          <cell r="M627">
            <v>6.35</v>
          </cell>
          <cell r="O627">
            <v>6.4</v>
          </cell>
          <cell r="Q627">
            <v>6.39</v>
          </cell>
          <cell r="S627">
            <v>6.39</v>
          </cell>
          <cell r="U627">
            <v>6.41</v>
          </cell>
          <cell r="W627">
            <v>6.41</v>
          </cell>
        </row>
        <row r="628">
          <cell r="A628" t="str">
            <v>2 S 04 900 43</v>
          </cell>
          <cell r="B628" t="str">
            <v>Sarjeta triangular não revestida - STT 03</v>
          </cell>
          <cell r="E628" t="str">
            <v>m</v>
          </cell>
          <cell r="G628">
            <v>4.58</v>
          </cell>
          <cell r="M628">
            <v>5.39</v>
          </cell>
          <cell r="O628">
            <v>5.44</v>
          </cell>
          <cell r="Q628">
            <v>5.42</v>
          </cell>
          <cell r="S628">
            <v>5.42</v>
          </cell>
          <cell r="U628">
            <v>5.44</v>
          </cell>
          <cell r="W628">
            <v>5.45</v>
          </cell>
        </row>
        <row r="629">
          <cell r="A629" t="str">
            <v>2 S 04 900 44</v>
          </cell>
          <cell r="B629" t="str">
            <v>Sarjeta triangular não revestida - STT 04</v>
          </cell>
          <cell r="E629" t="str">
            <v>m</v>
          </cell>
          <cell r="G629">
            <v>3.38</v>
          </cell>
          <cell r="M629">
            <v>3.94</v>
          </cell>
          <cell r="O629">
            <v>3.99</v>
          </cell>
          <cell r="Q629">
            <v>3.98</v>
          </cell>
          <cell r="S629">
            <v>3.98</v>
          </cell>
          <cell r="U629">
            <v>4</v>
          </cell>
          <cell r="W629">
            <v>4</v>
          </cell>
        </row>
        <row r="630">
          <cell r="A630" t="str">
            <v>2 S 04 901 01</v>
          </cell>
          <cell r="B630" t="str">
            <v>Sarjeta trapezoidal de concreto - SZC 01</v>
          </cell>
          <cell r="E630" t="str">
            <v>m</v>
          </cell>
          <cell r="G630">
            <v>26.16</v>
          </cell>
          <cell r="M630">
            <v>29.12</v>
          </cell>
          <cell r="O630">
            <v>29.78</v>
          </cell>
          <cell r="Q630">
            <v>29.04</v>
          </cell>
          <cell r="S630">
            <v>29.93</v>
          </cell>
          <cell r="U630">
            <v>28.84</v>
          </cell>
          <cell r="W630">
            <v>29.49</v>
          </cell>
        </row>
        <row r="631">
          <cell r="A631" t="str">
            <v>2 S 04 901 02</v>
          </cell>
          <cell r="B631" t="str">
            <v>Sarjeta trapezoidal de concreto - SZC 02</v>
          </cell>
          <cell r="E631" t="str">
            <v>m</v>
          </cell>
          <cell r="G631">
            <v>16.03</v>
          </cell>
          <cell r="M631">
            <v>17.89</v>
          </cell>
          <cell r="O631">
            <v>18.239999999999998</v>
          </cell>
          <cell r="Q631">
            <v>17.75</v>
          </cell>
          <cell r="S631">
            <v>18.37</v>
          </cell>
          <cell r="U631">
            <v>17.55</v>
          </cell>
          <cell r="W631">
            <v>18.010000000000002</v>
          </cell>
        </row>
        <row r="632">
          <cell r="A632" t="str">
            <v>2 S 04 901 21</v>
          </cell>
          <cell r="B632" t="str">
            <v>Sarjeta de canteiro central de concreto - SCC 03</v>
          </cell>
          <cell r="E632" t="str">
            <v>m</v>
          </cell>
          <cell r="G632">
            <v>21.05</v>
          </cell>
          <cell r="M632">
            <v>23.4</v>
          </cell>
          <cell r="O632">
            <v>23.88</v>
          </cell>
          <cell r="Q632">
            <v>23.17</v>
          </cell>
          <cell r="S632">
            <v>24.08</v>
          </cell>
          <cell r="U632">
            <v>22.87</v>
          </cell>
          <cell r="W632">
            <v>23.53</v>
          </cell>
        </row>
        <row r="633">
          <cell r="A633" t="str">
            <v>2 S 04 901 22</v>
          </cell>
          <cell r="B633" t="str">
            <v>Sarjeta de canteiro central de cocnreto - SCC 04</v>
          </cell>
          <cell r="E633" t="str">
            <v>m</v>
          </cell>
          <cell r="G633">
            <v>38.590000000000003</v>
          </cell>
          <cell r="M633">
            <v>42.83</v>
          </cell>
          <cell r="O633">
            <v>43.71</v>
          </cell>
          <cell r="Q633">
            <v>42.36</v>
          </cell>
          <cell r="S633">
            <v>44.09</v>
          </cell>
          <cell r="U633">
            <v>41.78</v>
          </cell>
          <cell r="W633">
            <v>43.03</v>
          </cell>
        </row>
        <row r="634">
          <cell r="A634" t="str">
            <v>2 S 04 901 31</v>
          </cell>
          <cell r="B634" t="str">
            <v>Sarjeta trapezoidal de grama - SZG 01</v>
          </cell>
          <cell r="E634" t="str">
            <v>m</v>
          </cell>
          <cell r="G634">
            <v>10.44</v>
          </cell>
          <cell r="M634">
            <v>12.41</v>
          </cell>
          <cell r="O634">
            <v>12.46</v>
          </cell>
          <cell r="Q634">
            <v>12.44</v>
          </cell>
          <cell r="S634">
            <v>12.44</v>
          </cell>
          <cell r="U634">
            <v>12.47</v>
          </cell>
          <cell r="W634">
            <v>12.47</v>
          </cell>
        </row>
        <row r="635">
          <cell r="A635" t="str">
            <v>2 S 04 901 32</v>
          </cell>
          <cell r="B635" t="str">
            <v>Sarjeta trapezoidal de grama - SZG 02</v>
          </cell>
          <cell r="E635" t="str">
            <v>m</v>
          </cell>
          <cell r="G635">
            <v>6.75</v>
          </cell>
          <cell r="M635">
            <v>7.99</v>
          </cell>
          <cell r="O635">
            <v>8.0299999999999994</v>
          </cell>
          <cell r="Q635">
            <v>8.02</v>
          </cell>
          <cell r="S635">
            <v>8.02</v>
          </cell>
          <cell r="U635">
            <v>8.0399999999999991</v>
          </cell>
          <cell r="W635">
            <v>8.0500000000000007</v>
          </cell>
        </row>
        <row r="636">
          <cell r="A636" t="str">
            <v>2 S 04 901 41</v>
          </cell>
          <cell r="B636" t="str">
            <v>Sarjeta trapezoidal não revestida - SZT 01</v>
          </cell>
          <cell r="E636" t="str">
            <v>m</v>
          </cell>
          <cell r="G636">
            <v>6.34</v>
          </cell>
          <cell r="M636">
            <v>7.5</v>
          </cell>
          <cell r="O636">
            <v>7.55</v>
          </cell>
          <cell r="Q636">
            <v>7.54</v>
          </cell>
          <cell r="S636">
            <v>7.54</v>
          </cell>
          <cell r="U636">
            <v>7.56</v>
          </cell>
          <cell r="W636">
            <v>7.56</v>
          </cell>
        </row>
        <row r="637">
          <cell r="A637" t="str">
            <v>2 S 04 901 42</v>
          </cell>
          <cell r="B637" t="str">
            <v>Sarjeta trapezoidal não revestida - SZT 02</v>
          </cell>
          <cell r="E637" t="str">
            <v>m</v>
          </cell>
          <cell r="G637">
            <v>3.93</v>
          </cell>
          <cell r="M637">
            <v>4.6100000000000003</v>
          </cell>
          <cell r="O637">
            <v>4.66</v>
          </cell>
          <cell r="Q637">
            <v>4.6500000000000004</v>
          </cell>
          <cell r="S637">
            <v>4.6500000000000004</v>
          </cell>
          <cell r="U637">
            <v>4.67</v>
          </cell>
          <cell r="W637">
            <v>4.67</v>
          </cell>
        </row>
        <row r="638">
          <cell r="A638" t="str">
            <v>2 S 04 910 01</v>
          </cell>
          <cell r="B638" t="str">
            <v>Meio fio de concreto - MFC 01</v>
          </cell>
          <cell r="E638" t="str">
            <v>m</v>
          </cell>
          <cell r="G638">
            <v>34.21</v>
          </cell>
          <cell r="M638">
            <v>37.880000000000003</v>
          </cell>
          <cell r="O638">
            <v>38.630000000000003</v>
          </cell>
          <cell r="Q638">
            <v>37.479999999999997</v>
          </cell>
          <cell r="S638">
            <v>39.04</v>
          </cell>
          <cell r="U638">
            <v>37.33</v>
          </cell>
          <cell r="W638">
            <v>38.380000000000003</v>
          </cell>
        </row>
        <row r="639">
          <cell r="A639" t="str">
            <v>2 S 04 910 02</v>
          </cell>
          <cell r="B639" t="str">
            <v>Meio fio de concreto - MFC 02</v>
          </cell>
          <cell r="E639" t="str">
            <v>m</v>
          </cell>
          <cell r="G639">
            <v>27.19</v>
          </cell>
          <cell r="M639">
            <v>30.16</v>
          </cell>
          <cell r="O639">
            <v>30.75</v>
          </cell>
          <cell r="Q639">
            <v>29.84</v>
          </cell>
          <cell r="S639">
            <v>31.09</v>
          </cell>
          <cell r="U639">
            <v>29.73</v>
          </cell>
          <cell r="W639">
            <v>30.54</v>
          </cell>
        </row>
        <row r="640">
          <cell r="A640" t="str">
            <v>2 S 04 910 03</v>
          </cell>
          <cell r="B640" t="str">
            <v>Meio fio de concreto - MFC 03</v>
          </cell>
          <cell r="E640" t="str">
            <v>m</v>
          </cell>
          <cell r="G640">
            <v>15.95</v>
          </cell>
          <cell r="M640">
            <v>17.72</v>
          </cell>
          <cell r="O640">
            <v>18.04</v>
          </cell>
          <cell r="Q640">
            <v>17.55</v>
          </cell>
          <cell r="S640">
            <v>18.23</v>
          </cell>
          <cell r="U640">
            <v>17.57</v>
          </cell>
          <cell r="W640">
            <v>18.02</v>
          </cell>
        </row>
        <row r="641">
          <cell r="A641" t="str">
            <v>2 S 04 910 04</v>
          </cell>
          <cell r="B641" t="str">
            <v>Meio fio de concreto - MFC 04</v>
          </cell>
          <cell r="E641" t="str">
            <v>m</v>
          </cell>
          <cell r="G641">
            <v>11.19</v>
          </cell>
          <cell r="M641">
            <v>12.46</v>
          </cell>
          <cell r="O641">
            <v>12.69</v>
          </cell>
          <cell r="Q641">
            <v>12.35</v>
          </cell>
          <cell r="S641">
            <v>12.83</v>
          </cell>
          <cell r="U641">
            <v>12.37</v>
          </cell>
          <cell r="W641">
            <v>12.67</v>
          </cell>
        </row>
        <row r="642">
          <cell r="A642" t="str">
            <v>2 S 04 910 05</v>
          </cell>
          <cell r="B642" t="str">
            <v>Meio fio de concreto - MFC 05</v>
          </cell>
          <cell r="E642" t="str">
            <v>m</v>
          </cell>
          <cell r="G642">
            <v>15.64</v>
          </cell>
          <cell r="M642">
            <v>17.420000000000002</v>
          </cell>
          <cell r="O642">
            <v>17.72</v>
          </cell>
          <cell r="Q642">
            <v>17.27</v>
          </cell>
          <cell r="S642">
            <v>17.89</v>
          </cell>
          <cell r="U642">
            <v>17.309999999999999</v>
          </cell>
          <cell r="W642">
            <v>17.72</v>
          </cell>
        </row>
        <row r="643">
          <cell r="A643" t="str">
            <v>2 S 04 910 06</v>
          </cell>
          <cell r="B643" t="str">
            <v>Meio fio de concreto - MFC 06</v>
          </cell>
          <cell r="E643" t="str">
            <v>m</v>
          </cell>
          <cell r="G643">
            <v>9.75</v>
          </cell>
          <cell r="M643">
            <v>10.89</v>
          </cell>
          <cell r="O643">
            <v>11.07</v>
          </cell>
          <cell r="Q643">
            <v>10.8</v>
          </cell>
          <cell r="S643">
            <v>11.18</v>
          </cell>
          <cell r="U643">
            <v>10.85</v>
          </cell>
          <cell r="W643">
            <v>11.1</v>
          </cell>
        </row>
        <row r="644">
          <cell r="A644" t="str">
            <v>2 S 04 910 07</v>
          </cell>
          <cell r="B644" t="str">
            <v>Meio fio de concreto - MFC 07</v>
          </cell>
          <cell r="E644" t="str">
            <v>m</v>
          </cell>
          <cell r="G644">
            <v>15.4</v>
          </cell>
          <cell r="M644">
            <v>17.12</v>
          </cell>
          <cell r="O644">
            <v>17.420000000000002</v>
          </cell>
          <cell r="Q644">
            <v>16.96</v>
          </cell>
          <cell r="S644">
            <v>17.600000000000001</v>
          </cell>
          <cell r="U644">
            <v>16.989999999999998</v>
          </cell>
          <cell r="W644">
            <v>17.41</v>
          </cell>
        </row>
        <row r="645">
          <cell r="A645" t="str">
            <v>2 S 04 910 08</v>
          </cell>
          <cell r="B645" t="str">
            <v>Meio fio de concreto - MFC 08</v>
          </cell>
          <cell r="E645" t="str">
            <v>m</v>
          </cell>
          <cell r="G645">
            <v>25.94</v>
          </cell>
          <cell r="M645">
            <v>28.71</v>
          </cell>
          <cell r="O645">
            <v>29.27</v>
          </cell>
          <cell r="Q645">
            <v>28.4</v>
          </cell>
          <cell r="S645">
            <v>29.57</v>
          </cell>
          <cell r="U645">
            <v>28.32</v>
          </cell>
          <cell r="W645">
            <v>29.12</v>
          </cell>
        </row>
        <row r="646">
          <cell r="A646" t="str">
            <v>2 S 04 930 01</v>
          </cell>
          <cell r="B646" t="str">
            <v>Caixa coletora de sarjeta - CCS 01</v>
          </cell>
          <cell r="E646" t="str">
            <v>und</v>
          </cell>
          <cell r="G646">
            <v>806.61</v>
          </cell>
          <cell r="M646">
            <v>897.18</v>
          </cell>
          <cell r="O646">
            <v>909.9</v>
          </cell>
          <cell r="Q646">
            <v>891.81</v>
          </cell>
          <cell r="S646">
            <v>917.04</v>
          </cell>
          <cell r="U646">
            <v>906.81</v>
          </cell>
          <cell r="W646">
            <v>925.24</v>
          </cell>
        </row>
        <row r="647">
          <cell r="A647" t="str">
            <v>2 S 04 930 02</v>
          </cell>
          <cell r="B647" t="str">
            <v>Caixa coletora de sarjeta - CCS 02</v>
          </cell>
          <cell r="E647" t="str">
            <v>und</v>
          </cell>
          <cell r="G647">
            <v>785.39</v>
          </cell>
          <cell r="M647">
            <v>873.99</v>
          </cell>
          <cell r="O647">
            <v>886.15</v>
          </cell>
          <cell r="Q647">
            <v>868.96</v>
          </cell>
          <cell r="S647">
            <v>893.02</v>
          </cell>
          <cell r="U647">
            <v>884.35</v>
          </cell>
          <cell r="W647">
            <v>901.94</v>
          </cell>
        </row>
        <row r="648">
          <cell r="A648" t="str">
            <v>2 S 04 930 03</v>
          </cell>
          <cell r="B648" t="str">
            <v>Caixa coletora de sarjeta - CCS 03</v>
          </cell>
          <cell r="E648" t="str">
            <v>und</v>
          </cell>
          <cell r="G648">
            <v>764.18</v>
          </cell>
          <cell r="M648">
            <v>850.8</v>
          </cell>
          <cell r="O648">
            <v>862.39</v>
          </cell>
          <cell r="Q648">
            <v>846.11</v>
          </cell>
          <cell r="S648">
            <v>869</v>
          </cell>
          <cell r="U648">
            <v>861.9</v>
          </cell>
          <cell r="W648">
            <v>878.65</v>
          </cell>
        </row>
        <row r="649">
          <cell r="A649" t="str">
            <v>2 S 04 930 04</v>
          </cell>
          <cell r="B649" t="str">
            <v>Caixa coletora de sarjeta - CCS 04</v>
          </cell>
          <cell r="E649" t="str">
            <v>und</v>
          </cell>
          <cell r="G649">
            <v>742.06</v>
          </cell>
          <cell r="M649">
            <v>826.53</v>
          </cell>
          <cell r="O649">
            <v>837.56</v>
          </cell>
          <cell r="Q649">
            <v>822.17</v>
          </cell>
          <cell r="S649">
            <v>843.91</v>
          </cell>
          <cell r="U649">
            <v>838.36</v>
          </cell>
          <cell r="W649">
            <v>854.28</v>
          </cell>
        </row>
        <row r="650">
          <cell r="A650" t="str">
            <v>2 S 04 930 05</v>
          </cell>
          <cell r="B650" t="str">
            <v>Caixa coletora de sarjeta - CCS 05</v>
          </cell>
          <cell r="E650" t="str">
            <v>und</v>
          </cell>
          <cell r="G650">
            <v>1013.22</v>
          </cell>
          <cell r="M650">
            <v>1127.2</v>
          </cell>
          <cell r="O650">
            <v>1143.0899999999999</v>
          </cell>
          <cell r="Q650">
            <v>1120.5</v>
          </cell>
          <cell r="S650">
            <v>1152.03</v>
          </cell>
          <cell r="U650">
            <v>1139.51</v>
          </cell>
          <cell r="W650">
            <v>1162.55</v>
          </cell>
        </row>
        <row r="651">
          <cell r="A651" t="str">
            <v>2 S 04 930 06</v>
          </cell>
          <cell r="B651" t="str">
            <v>Caixa coletora de sarjeta - CCS 06</v>
          </cell>
          <cell r="E651" t="str">
            <v>und</v>
          </cell>
          <cell r="G651">
            <v>991.1</v>
          </cell>
          <cell r="M651">
            <v>1102.93</v>
          </cell>
          <cell r="O651">
            <v>1118.26</v>
          </cell>
          <cell r="Q651">
            <v>1096.57</v>
          </cell>
          <cell r="S651">
            <v>1126.93</v>
          </cell>
          <cell r="U651">
            <v>1115.98</v>
          </cell>
          <cell r="W651">
            <v>1138.17</v>
          </cell>
        </row>
        <row r="652">
          <cell r="A652" t="str">
            <v>2 S 04 930 07</v>
          </cell>
          <cell r="B652" t="str">
            <v>Caixa coletora de sarjeta - CCS 07</v>
          </cell>
          <cell r="E652" t="str">
            <v>und</v>
          </cell>
          <cell r="G652">
            <v>968.98</v>
          </cell>
          <cell r="M652">
            <v>1078.6500000000001</v>
          </cell>
          <cell r="O652">
            <v>1093.43</v>
          </cell>
          <cell r="Q652">
            <v>1072.6400000000001</v>
          </cell>
          <cell r="S652">
            <v>1101.8399999999999</v>
          </cell>
          <cell r="U652">
            <v>1092.44</v>
          </cell>
          <cell r="W652">
            <v>1113.8</v>
          </cell>
        </row>
        <row r="653">
          <cell r="A653" t="str">
            <v>2 S 04 930 08</v>
          </cell>
          <cell r="B653" t="str">
            <v>Caixa coletora de sarjeta - CCS 08</v>
          </cell>
          <cell r="E653" t="str">
            <v>und</v>
          </cell>
          <cell r="G653">
            <v>947.77</v>
          </cell>
          <cell r="M653">
            <v>1055.46</v>
          </cell>
          <cell r="O653">
            <v>1069.67</v>
          </cell>
          <cell r="Q653">
            <v>1049.78</v>
          </cell>
          <cell r="S653">
            <v>1077.82</v>
          </cell>
          <cell r="U653">
            <v>1069.99</v>
          </cell>
          <cell r="W653">
            <v>1090.51</v>
          </cell>
        </row>
        <row r="654">
          <cell r="A654" t="str">
            <v>2 S 04 930 09</v>
          </cell>
          <cell r="B654" t="str">
            <v>Caixa coletora de sarjeta - CCS 09</v>
          </cell>
          <cell r="E654" t="str">
            <v>und</v>
          </cell>
          <cell r="G654">
            <v>1218.93</v>
          </cell>
          <cell r="M654">
            <v>1356.13</v>
          </cell>
          <cell r="O654">
            <v>1375.21</v>
          </cell>
          <cell r="Q654">
            <v>1348.12</v>
          </cell>
          <cell r="S654">
            <v>1385.95</v>
          </cell>
          <cell r="U654">
            <v>1371.14</v>
          </cell>
          <cell r="W654">
            <v>1398.78</v>
          </cell>
        </row>
        <row r="655">
          <cell r="A655" t="str">
            <v>2 S 04 930 10</v>
          </cell>
          <cell r="B655" t="str">
            <v>Caixa coletora de sarjeta - CCS 10</v>
          </cell>
          <cell r="E655" t="str">
            <v>und</v>
          </cell>
          <cell r="G655">
            <v>1196.81</v>
          </cell>
          <cell r="M655">
            <v>1331.86</v>
          </cell>
          <cell r="O655">
            <v>1350.38</v>
          </cell>
          <cell r="Q655">
            <v>1324.18</v>
          </cell>
          <cell r="S655">
            <v>1360.85</v>
          </cell>
          <cell r="U655">
            <v>1347.6</v>
          </cell>
          <cell r="W655">
            <v>1374.41</v>
          </cell>
        </row>
        <row r="656">
          <cell r="A656" t="str">
            <v>2 S 04 930 11</v>
          </cell>
          <cell r="B656" t="str">
            <v>Caixa coletora de sarjeta - CCS 11</v>
          </cell>
          <cell r="E656" t="str">
            <v>und</v>
          </cell>
          <cell r="G656">
            <v>1174.69</v>
          </cell>
          <cell r="M656">
            <v>1307.5899999999999</v>
          </cell>
          <cell r="O656">
            <v>1325.54</v>
          </cell>
          <cell r="Q656">
            <v>1300.25</v>
          </cell>
          <cell r="S656">
            <v>1335.75</v>
          </cell>
          <cell r="U656">
            <v>1324.07</v>
          </cell>
          <cell r="W656">
            <v>1350.03</v>
          </cell>
        </row>
        <row r="657">
          <cell r="A657" t="str">
            <v>2 S 04 930 12</v>
          </cell>
          <cell r="B657" t="str">
            <v>Caixa coletora de sarjeta - CCS 12</v>
          </cell>
          <cell r="E657" t="str">
            <v>und</v>
          </cell>
          <cell r="G657">
            <v>1152.58</v>
          </cell>
          <cell r="M657">
            <v>1283.32</v>
          </cell>
          <cell r="O657">
            <v>1300.71</v>
          </cell>
          <cell r="Q657">
            <v>1276.32</v>
          </cell>
          <cell r="S657">
            <v>1310.6500000000001</v>
          </cell>
          <cell r="U657">
            <v>1300.53</v>
          </cell>
          <cell r="W657">
            <v>1325.66</v>
          </cell>
        </row>
        <row r="658">
          <cell r="A658" t="str">
            <v>2 S 04 930 13</v>
          </cell>
          <cell r="B658" t="str">
            <v>Caixa coletora de sarjeta - CCS 13</v>
          </cell>
          <cell r="E658" t="str">
            <v>und</v>
          </cell>
          <cell r="G658">
            <v>1420.13</v>
          </cell>
          <cell r="M658">
            <v>1579.66</v>
          </cell>
          <cell r="O658">
            <v>1601.92</v>
          </cell>
          <cell r="Q658">
            <v>1570.32</v>
          </cell>
          <cell r="S658">
            <v>1614.46</v>
          </cell>
          <cell r="U658">
            <v>1597.36</v>
          </cell>
          <cell r="W658">
            <v>1629.61</v>
          </cell>
        </row>
        <row r="659">
          <cell r="A659" t="str">
            <v>2 S 04 930 14</v>
          </cell>
          <cell r="B659" t="str">
            <v>Caixa coletora de sarjeta - CCS14</v>
          </cell>
          <cell r="E659" t="str">
            <v>und</v>
          </cell>
          <cell r="G659">
            <v>1398.01</v>
          </cell>
          <cell r="M659">
            <v>1555.39</v>
          </cell>
          <cell r="O659">
            <v>1577.09</v>
          </cell>
          <cell r="Q659">
            <v>1546.39</v>
          </cell>
          <cell r="S659">
            <v>1589.36</v>
          </cell>
          <cell r="U659">
            <v>1573.82</v>
          </cell>
          <cell r="W659">
            <v>1605.23</v>
          </cell>
        </row>
        <row r="660">
          <cell r="A660" t="str">
            <v>2 S 04 930 15</v>
          </cell>
          <cell r="B660" t="str">
            <v>Caixa coletora de sarjeta - CCS 15</v>
          </cell>
          <cell r="E660" t="str">
            <v>und</v>
          </cell>
          <cell r="G660">
            <v>1375.9</v>
          </cell>
          <cell r="M660">
            <v>1531.12</v>
          </cell>
          <cell r="O660">
            <v>1552.25</v>
          </cell>
          <cell r="Q660">
            <v>1522.46</v>
          </cell>
          <cell r="S660">
            <v>1564.26</v>
          </cell>
          <cell r="U660">
            <v>1550.28</v>
          </cell>
          <cell r="W660">
            <v>1580.86</v>
          </cell>
        </row>
        <row r="661">
          <cell r="A661" t="str">
            <v>2 S 04 930 16</v>
          </cell>
          <cell r="B661" t="str">
            <v>Caixa coletora de sarjeta - CCS 16</v>
          </cell>
          <cell r="E661" t="str">
            <v>und</v>
          </cell>
          <cell r="G661">
            <v>1353.78</v>
          </cell>
          <cell r="M661">
            <v>1506.84</v>
          </cell>
          <cell r="O661">
            <v>1527.42</v>
          </cell>
          <cell r="Q661">
            <v>1498.52</v>
          </cell>
          <cell r="S661">
            <v>1539.16</v>
          </cell>
          <cell r="U661">
            <v>1526.75</v>
          </cell>
          <cell r="W661">
            <v>1556.48</v>
          </cell>
        </row>
        <row r="662">
          <cell r="A662" t="str">
            <v>2 S 04 930 17</v>
          </cell>
          <cell r="B662" t="str">
            <v>Caixa coletora de sarjeta - CCS 17</v>
          </cell>
          <cell r="E662" t="str">
            <v>und</v>
          </cell>
          <cell r="G662">
            <v>1625.84</v>
          </cell>
          <cell r="M662">
            <v>1808.59</v>
          </cell>
          <cell r="O662">
            <v>1834.04</v>
          </cell>
          <cell r="Q662">
            <v>1797.94</v>
          </cell>
          <cell r="S662">
            <v>1848.37</v>
          </cell>
          <cell r="U662">
            <v>1828.98</v>
          </cell>
          <cell r="W662">
            <v>1865.84</v>
          </cell>
        </row>
        <row r="663">
          <cell r="A663" t="str">
            <v>2 S 04 930 18</v>
          </cell>
          <cell r="B663" t="str">
            <v>Caixa coletora de sarjeta - CCS 18</v>
          </cell>
          <cell r="E663" t="str">
            <v>und</v>
          </cell>
          <cell r="G663">
            <v>1603.72</v>
          </cell>
          <cell r="M663">
            <v>1784.32</v>
          </cell>
          <cell r="O663">
            <v>1809.2</v>
          </cell>
          <cell r="Q663">
            <v>1774</v>
          </cell>
          <cell r="S663">
            <v>1823.27</v>
          </cell>
          <cell r="U663">
            <v>1805.45</v>
          </cell>
          <cell r="W663">
            <v>1841.46</v>
          </cell>
        </row>
        <row r="664">
          <cell r="A664" t="str">
            <v>2 S 04 930 19</v>
          </cell>
          <cell r="B664" t="str">
            <v>Caixa coletora de sarjeta - CCS 19</v>
          </cell>
          <cell r="E664" t="str">
            <v>und</v>
          </cell>
          <cell r="G664">
            <v>1581.61</v>
          </cell>
          <cell r="M664">
            <v>1760.05</v>
          </cell>
          <cell r="O664">
            <v>1784.37</v>
          </cell>
          <cell r="Q664">
            <v>1750.07</v>
          </cell>
          <cell r="S664">
            <v>1798.18</v>
          </cell>
          <cell r="U664">
            <v>1781.91</v>
          </cell>
          <cell r="W664">
            <v>1817.09</v>
          </cell>
        </row>
        <row r="665">
          <cell r="A665" t="str">
            <v>2 S 04 930 20</v>
          </cell>
          <cell r="B665" t="str">
            <v>Caixa coletora de sarjeta - CCS 20</v>
          </cell>
          <cell r="E665" t="str">
            <v>und</v>
          </cell>
          <cell r="G665">
            <v>1559.49</v>
          </cell>
          <cell r="M665">
            <v>1735.78</v>
          </cell>
          <cell r="O665">
            <v>1759.53</v>
          </cell>
          <cell r="Q665">
            <v>1726.14</v>
          </cell>
          <cell r="S665">
            <v>1773.08</v>
          </cell>
          <cell r="U665">
            <v>1758.37</v>
          </cell>
          <cell r="W665">
            <v>1792.72</v>
          </cell>
        </row>
        <row r="666">
          <cell r="A666" t="str">
            <v>2 S 04 931 01</v>
          </cell>
          <cell r="B666" t="str">
            <v>Caixa coletora de talvegue - CCT 01</v>
          </cell>
          <cell r="E666" t="str">
            <v>und</v>
          </cell>
          <cell r="G666">
            <v>821.14</v>
          </cell>
          <cell r="M666">
            <v>913.26</v>
          </cell>
          <cell r="O666">
            <v>926.31</v>
          </cell>
          <cell r="Q666">
            <v>907.68</v>
          </cell>
          <cell r="S666">
            <v>933.61</v>
          </cell>
          <cell r="U666">
            <v>922.44</v>
          </cell>
          <cell r="W666">
            <v>941.37</v>
          </cell>
        </row>
        <row r="667">
          <cell r="A667" t="str">
            <v>2 S 04 931 02</v>
          </cell>
          <cell r="B667" t="str">
            <v>Caixa coletora de talvegue - CCT 02</v>
          </cell>
          <cell r="E667" t="str">
            <v>und</v>
          </cell>
          <cell r="G667">
            <v>799.02</v>
          </cell>
          <cell r="M667">
            <v>888.99</v>
          </cell>
          <cell r="O667">
            <v>901.48</v>
          </cell>
          <cell r="Q667">
            <v>883.75</v>
          </cell>
          <cell r="S667">
            <v>908.51</v>
          </cell>
          <cell r="U667">
            <v>898.91</v>
          </cell>
          <cell r="W667">
            <v>917</v>
          </cell>
        </row>
        <row r="668">
          <cell r="A668" t="str">
            <v>2 S 04 931 03</v>
          </cell>
          <cell r="B668" t="str">
            <v>Caixa coletora de talvegue - CCT 03</v>
          </cell>
          <cell r="E668" t="str">
            <v>und</v>
          </cell>
          <cell r="G668">
            <v>779.03</v>
          </cell>
          <cell r="M668">
            <v>867.04</v>
          </cell>
          <cell r="O668">
            <v>879.02</v>
          </cell>
          <cell r="Q668">
            <v>862.1</v>
          </cell>
          <cell r="S668">
            <v>885.82</v>
          </cell>
          <cell r="U668">
            <v>877.62</v>
          </cell>
          <cell r="W668">
            <v>894.95</v>
          </cell>
        </row>
        <row r="669">
          <cell r="A669" t="str">
            <v>2 S 04 931 04</v>
          </cell>
          <cell r="B669" t="str">
            <v>Caixa coletora de talvegue - CCT 04</v>
          </cell>
          <cell r="E669" t="str">
            <v>und</v>
          </cell>
          <cell r="G669">
            <v>754.79</v>
          </cell>
          <cell r="M669">
            <v>840.45</v>
          </cell>
          <cell r="O669">
            <v>851.81</v>
          </cell>
          <cell r="Q669">
            <v>835.88</v>
          </cell>
          <cell r="S669">
            <v>858.32</v>
          </cell>
          <cell r="U669">
            <v>851.83</v>
          </cell>
          <cell r="W669">
            <v>868.25</v>
          </cell>
        </row>
        <row r="670">
          <cell r="A670" t="str">
            <v>2 S 04 931 05</v>
          </cell>
          <cell r="B670" t="str">
            <v>Caixa coletora de talvegue - CCT 05</v>
          </cell>
          <cell r="E670" t="str">
            <v>und</v>
          </cell>
          <cell r="G670">
            <v>1025.95</v>
          </cell>
          <cell r="M670">
            <v>1141.1099999999999</v>
          </cell>
          <cell r="O670">
            <v>1157.3499999999999</v>
          </cell>
          <cell r="Q670">
            <v>1134.21</v>
          </cell>
          <cell r="S670">
            <v>1166.44</v>
          </cell>
          <cell r="U670">
            <v>1152.99</v>
          </cell>
          <cell r="W670">
            <v>1176.52</v>
          </cell>
        </row>
        <row r="671">
          <cell r="A671" t="str">
            <v>2 S 04 931 06</v>
          </cell>
          <cell r="B671" t="str">
            <v>Caixa coletora de talvegue - CCT 06</v>
          </cell>
          <cell r="E671" t="str">
            <v>und</v>
          </cell>
          <cell r="G671">
            <v>1004.73</v>
          </cell>
          <cell r="M671">
            <v>1117.92</v>
          </cell>
          <cell r="O671">
            <v>1133.5899999999999</v>
          </cell>
          <cell r="Q671">
            <v>1111.3599999999999</v>
          </cell>
          <cell r="S671">
            <v>1142.43</v>
          </cell>
          <cell r="U671">
            <v>1130.53</v>
          </cell>
          <cell r="W671">
            <v>1153.23</v>
          </cell>
        </row>
        <row r="672">
          <cell r="A672" t="str">
            <v>2 S 04 931 07</v>
          </cell>
          <cell r="B672" t="str">
            <v>Caixa coletora de talvegue - CCT 07</v>
          </cell>
          <cell r="E672" t="str">
            <v>und</v>
          </cell>
          <cell r="G672">
            <v>984.74</v>
          </cell>
          <cell r="M672">
            <v>1095.97</v>
          </cell>
          <cell r="O672">
            <v>1111.1400000000001</v>
          </cell>
          <cell r="Q672">
            <v>1089.71</v>
          </cell>
          <cell r="S672">
            <v>1119.73</v>
          </cell>
          <cell r="U672">
            <v>1109.24</v>
          </cell>
          <cell r="W672">
            <v>1131.19</v>
          </cell>
        </row>
        <row r="673">
          <cell r="A673" t="str">
            <v>2 S 04 931 08</v>
          </cell>
          <cell r="B673" t="str">
            <v>Caixa coletora de talvegue - CCT 08</v>
          </cell>
          <cell r="E673" t="str">
            <v>und</v>
          </cell>
          <cell r="G673">
            <v>1048.06</v>
          </cell>
          <cell r="M673">
            <v>1165.3800000000001</v>
          </cell>
          <cell r="O673">
            <v>1182.18</v>
          </cell>
          <cell r="Q673">
            <v>1158.1500000000001</v>
          </cell>
          <cell r="S673">
            <v>1191.54</v>
          </cell>
          <cell r="U673">
            <v>1176.52</v>
          </cell>
          <cell r="W673">
            <v>1200.9000000000001</v>
          </cell>
        </row>
        <row r="674">
          <cell r="A674" t="str">
            <v>2 S 04 931 09</v>
          </cell>
          <cell r="B674" t="str">
            <v>Caixa coletora de talvegue - CCT 09</v>
          </cell>
          <cell r="E674" t="str">
            <v>und</v>
          </cell>
          <cell r="G674">
            <v>1231.6500000000001</v>
          </cell>
          <cell r="M674">
            <v>1370.04</v>
          </cell>
          <cell r="O674">
            <v>1389.46</v>
          </cell>
          <cell r="Q674">
            <v>1361.83</v>
          </cell>
          <cell r="S674">
            <v>1400.36</v>
          </cell>
          <cell r="U674">
            <v>1384.61</v>
          </cell>
          <cell r="W674">
            <v>1412.75</v>
          </cell>
        </row>
        <row r="675">
          <cell r="A675" t="str">
            <v>2 S 04 931 10</v>
          </cell>
          <cell r="B675" t="str">
            <v>Caixa coletora de talvegue - CCT 10</v>
          </cell>
          <cell r="E675" t="str">
            <v>und</v>
          </cell>
          <cell r="G675">
            <v>1210.44</v>
          </cell>
          <cell r="M675">
            <v>1346.85</v>
          </cell>
          <cell r="O675">
            <v>1365.71</v>
          </cell>
          <cell r="Q675">
            <v>1338.97</v>
          </cell>
          <cell r="S675">
            <v>1376.34</v>
          </cell>
          <cell r="U675">
            <v>1362.16</v>
          </cell>
          <cell r="W675">
            <v>1389.46</v>
          </cell>
        </row>
        <row r="676">
          <cell r="A676" t="str">
            <v>2 S 04 931 11</v>
          </cell>
          <cell r="B676" t="str">
            <v>Caixa coletora de talvegue - CCT 11</v>
          </cell>
          <cell r="E676" t="str">
            <v>und</v>
          </cell>
          <cell r="G676">
            <v>1190.45</v>
          </cell>
          <cell r="M676">
            <v>1324.9</v>
          </cell>
          <cell r="O676">
            <v>1343.25</v>
          </cell>
          <cell r="Q676">
            <v>1317.33</v>
          </cell>
          <cell r="S676">
            <v>1353.64</v>
          </cell>
          <cell r="U676">
            <v>1340.86</v>
          </cell>
          <cell r="W676">
            <v>1367.42</v>
          </cell>
        </row>
        <row r="677">
          <cell r="A677" t="str">
            <v>2 S 04 931 12</v>
          </cell>
          <cell r="B677" t="str">
            <v>Caixa coletora de talvegue - CCT 12</v>
          </cell>
          <cell r="E677" t="str">
            <v>und</v>
          </cell>
          <cell r="G677">
            <v>1166.21</v>
          </cell>
          <cell r="M677">
            <v>1298.31</v>
          </cell>
          <cell r="O677">
            <v>1316.04</v>
          </cell>
          <cell r="Q677">
            <v>1291.1099999999999</v>
          </cell>
          <cell r="S677">
            <v>1326.15</v>
          </cell>
          <cell r="U677">
            <v>1315.08</v>
          </cell>
          <cell r="W677">
            <v>1340.71</v>
          </cell>
        </row>
        <row r="678">
          <cell r="A678" t="str">
            <v>2 S 04 931 13</v>
          </cell>
          <cell r="B678" t="str">
            <v>Caixa coletora de talvegue - CCT 13</v>
          </cell>
          <cell r="E678" t="str">
            <v>und</v>
          </cell>
          <cell r="G678">
            <v>1432.86</v>
          </cell>
          <cell r="M678">
            <v>1593.57</v>
          </cell>
          <cell r="O678">
            <v>1616.17</v>
          </cell>
          <cell r="Q678">
            <v>1584.03</v>
          </cell>
          <cell r="S678">
            <v>1628.87</v>
          </cell>
          <cell r="U678">
            <v>1610.83</v>
          </cell>
          <cell r="W678">
            <v>1643.58</v>
          </cell>
        </row>
        <row r="679">
          <cell r="A679" t="str">
            <v>2 S 04 931 14</v>
          </cell>
          <cell r="B679" t="str">
            <v>Caixa coletora de talvegue - CCT 14</v>
          </cell>
          <cell r="E679" t="str">
            <v>und</v>
          </cell>
          <cell r="G679">
            <v>1410.74</v>
          </cell>
          <cell r="M679">
            <v>1569.3</v>
          </cell>
          <cell r="O679">
            <v>1591.34</v>
          </cell>
          <cell r="Q679">
            <v>1560.1</v>
          </cell>
          <cell r="S679">
            <v>1603.77</v>
          </cell>
          <cell r="U679">
            <v>1587.29</v>
          </cell>
          <cell r="W679">
            <v>1619.21</v>
          </cell>
        </row>
        <row r="680">
          <cell r="A680" t="str">
            <v>2 S 04 931 15</v>
          </cell>
          <cell r="B680" t="str">
            <v>Caixa coletora de talvegue - CCT 15</v>
          </cell>
          <cell r="E680" t="str">
            <v>und</v>
          </cell>
          <cell r="G680">
            <v>1391.65</v>
          </cell>
          <cell r="M680">
            <v>1548.43</v>
          </cell>
          <cell r="O680">
            <v>1569.96</v>
          </cell>
          <cell r="Q680">
            <v>1539.53</v>
          </cell>
          <cell r="S680">
            <v>1582.15</v>
          </cell>
          <cell r="U680">
            <v>1567.08</v>
          </cell>
          <cell r="W680">
            <v>1598.24</v>
          </cell>
        </row>
        <row r="681">
          <cell r="A681" t="str">
            <v>2 S 04 931 16</v>
          </cell>
          <cell r="B681" t="str">
            <v>Caixa coletora de talvegue - CCT 16</v>
          </cell>
          <cell r="E681" t="str">
            <v>und</v>
          </cell>
          <cell r="G681">
            <v>1367.41</v>
          </cell>
          <cell r="M681">
            <v>1521.84</v>
          </cell>
          <cell r="O681">
            <v>1542.75</v>
          </cell>
          <cell r="Q681">
            <v>1513.32</v>
          </cell>
          <cell r="S681">
            <v>1554.66</v>
          </cell>
          <cell r="U681">
            <v>1541.3</v>
          </cell>
          <cell r="W681">
            <v>1571.54</v>
          </cell>
        </row>
        <row r="682">
          <cell r="A682" t="str">
            <v>2 S 04 931 17</v>
          </cell>
          <cell r="B682" t="str">
            <v>Caixa coletora de talvegue - CCT 17</v>
          </cell>
          <cell r="E682" t="str">
            <v>und</v>
          </cell>
          <cell r="G682">
            <v>1638.57</v>
          </cell>
          <cell r="M682">
            <v>1822.51</v>
          </cell>
          <cell r="O682">
            <v>1848.29</v>
          </cell>
          <cell r="Q682">
            <v>1811.65</v>
          </cell>
          <cell r="S682">
            <v>1862.78</v>
          </cell>
          <cell r="U682">
            <v>1842.45</v>
          </cell>
          <cell r="W682">
            <v>1879.81</v>
          </cell>
        </row>
        <row r="683">
          <cell r="A683" t="str">
            <v>2 S 04 931 18</v>
          </cell>
          <cell r="B683" t="str">
            <v>Caixa coletora de talvegue - CCT 18</v>
          </cell>
          <cell r="E683" t="str">
            <v>und</v>
          </cell>
          <cell r="G683">
            <v>1616.45</v>
          </cell>
          <cell r="M683">
            <v>1798.23</v>
          </cell>
          <cell r="O683">
            <v>1823.45</v>
          </cell>
          <cell r="Q683">
            <v>1787.71</v>
          </cell>
          <cell r="S683">
            <v>1837.68</v>
          </cell>
          <cell r="U683">
            <v>1818.92</v>
          </cell>
          <cell r="W683">
            <v>1855.44</v>
          </cell>
        </row>
        <row r="684">
          <cell r="A684" t="str">
            <v>2 S 04 931 19</v>
          </cell>
          <cell r="B684" t="str">
            <v>Caixa coletora de talvegue - CCT 19</v>
          </cell>
          <cell r="E684" t="str">
            <v>und</v>
          </cell>
          <cell r="G684">
            <v>1597.36</v>
          </cell>
          <cell r="M684">
            <v>1777.36</v>
          </cell>
          <cell r="O684">
            <v>1802.08</v>
          </cell>
          <cell r="Q684">
            <v>1767.15</v>
          </cell>
          <cell r="S684">
            <v>1816.07</v>
          </cell>
          <cell r="U684">
            <v>1798.71</v>
          </cell>
          <cell r="W684">
            <v>1834.48</v>
          </cell>
        </row>
        <row r="685">
          <cell r="A685" t="str">
            <v>2 S 04 931 20</v>
          </cell>
          <cell r="B685" t="str">
            <v>Caixa coletora de talvegue - CCT 20</v>
          </cell>
          <cell r="E685" t="str">
            <v>und</v>
          </cell>
          <cell r="G685">
            <v>1573.12</v>
          </cell>
          <cell r="M685">
            <v>1750.77</v>
          </cell>
          <cell r="O685">
            <v>1774.87</v>
          </cell>
          <cell r="Q685">
            <v>1740.93</v>
          </cell>
          <cell r="S685">
            <v>1788.57</v>
          </cell>
          <cell r="U685">
            <v>1772.93</v>
          </cell>
          <cell r="W685">
            <v>1807.77</v>
          </cell>
        </row>
        <row r="686">
          <cell r="A686" t="str">
            <v>2 S 04 940 01</v>
          </cell>
          <cell r="B686" t="str">
            <v>Descida d'água tipo rap. - calha concr. - DAR 01</v>
          </cell>
          <cell r="E686" t="str">
            <v>m</v>
          </cell>
          <cell r="G686">
            <v>89.54</v>
          </cell>
          <cell r="M686">
            <v>97.74</v>
          </cell>
          <cell r="O686">
            <v>98.8</v>
          </cell>
          <cell r="Q686">
            <v>97.11</v>
          </cell>
          <cell r="S686">
            <v>99.3</v>
          </cell>
          <cell r="U686">
            <v>96.54</v>
          </cell>
          <cell r="W686">
            <v>96.73</v>
          </cell>
        </row>
        <row r="687">
          <cell r="A687" t="str">
            <v>2 S 04 940 02</v>
          </cell>
          <cell r="B687" t="str">
            <v>Descida d'água tipo rap. - canal retang.- DAR 02</v>
          </cell>
          <cell r="E687" t="str">
            <v>m</v>
          </cell>
          <cell r="G687">
            <v>44.36</v>
          </cell>
          <cell r="M687">
            <v>49.51</v>
          </cell>
          <cell r="O687">
            <v>50.34</v>
          </cell>
          <cell r="Q687">
            <v>49.03</v>
          </cell>
          <cell r="S687">
            <v>50.74</v>
          </cell>
          <cell r="U687">
            <v>48.73</v>
          </cell>
          <cell r="W687">
            <v>49.97</v>
          </cell>
        </row>
        <row r="688">
          <cell r="A688" t="str">
            <v>2 S 04 940 03</v>
          </cell>
          <cell r="B688" t="str">
            <v>Descida d'água tipo rap. - canal retang.- DAR 03</v>
          </cell>
          <cell r="E688" t="str">
            <v>m</v>
          </cell>
          <cell r="G688">
            <v>64.510000000000005</v>
          </cell>
          <cell r="M688">
            <v>72.08</v>
          </cell>
          <cell r="O688">
            <v>73.92</v>
          </cell>
          <cell r="Q688">
            <v>72.61</v>
          </cell>
          <cell r="S688">
            <v>74.319999999999993</v>
          </cell>
          <cell r="U688">
            <v>73.69</v>
          </cell>
          <cell r="W688">
            <v>74.930000000000007</v>
          </cell>
        </row>
        <row r="689">
          <cell r="A689" t="str">
            <v>2 S 04 940 04</v>
          </cell>
          <cell r="B689" t="str">
            <v>Descida d'água tipo rap. - calha metálica - DAR</v>
          </cell>
          <cell r="E689" t="str">
            <v>m</v>
          </cell>
          <cell r="G689">
            <v>99.1</v>
          </cell>
          <cell r="M689">
            <v>119.12</v>
          </cell>
          <cell r="O689">
            <v>131.97999999999999</v>
          </cell>
          <cell r="Q689">
            <v>132.58000000000001</v>
          </cell>
          <cell r="S689">
            <v>132.83000000000001</v>
          </cell>
          <cell r="U689">
            <v>132.51</v>
          </cell>
          <cell r="W689">
            <v>132.69</v>
          </cell>
        </row>
        <row r="690">
          <cell r="A690" t="str">
            <v>2 S 04 941 01</v>
          </cell>
          <cell r="B690" t="str">
            <v>Descida d'água aterros em degraus - DAD 01</v>
          </cell>
          <cell r="E690" t="str">
            <v>m</v>
          </cell>
          <cell r="G690">
            <v>59.41</v>
          </cell>
          <cell r="M690">
            <v>66.69</v>
          </cell>
          <cell r="O690">
            <v>67.7</v>
          </cell>
          <cell r="Q690">
            <v>66.11</v>
          </cell>
          <cell r="S690">
            <v>68.19</v>
          </cell>
          <cell r="U690">
            <v>65.83</v>
          </cell>
          <cell r="W690">
            <v>67.33</v>
          </cell>
        </row>
        <row r="691">
          <cell r="A691" t="str">
            <v>2 S 04 941 02</v>
          </cell>
          <cell r="B691" t="str">
            <v>Descida d'água aterros em degraus - arm - DAD</v>
          </cell>
          <cell r="E691" t="str">
            <v>m</v>
          </cell>
          <cell r="G691">
            <v>84.63</v>
          </cell>
          <cell r="M691">
            <v>94.91</v>
          </cell>
          <cell r="O691">
            <v>97.2</v>
          </cell>
          <cell r="Q691">
            <v>95.62</v>
          </cell>
          <cell r="S691">
            <v>97.69</v>
          </cell>
          <cell r="U691">
            <v>97.08</v>
          </cell>
          <cell r="W691">
            <v>98.59</v>
          </cell>
        </row>
        <row r="692">
          <cell r="A692" t="str">
            <v>2 S 04 941 03</v>
          </cell>
          <cell r="B692" t="str">
            <v>Descida d'água aterros em degraus - DAD 03</v>
          </cell>
          <cell r="E692" t="str">
            <v>m</v>
          </cell>
          <cell r="G692">
            <v>155.47</v>
          </cell>
          <cell r="M692">
            <v>174.49</v>
          </cell>
          <cell r="O692">
            <v>177.28</v>
          </cell>
          <cell r="Q692">
            <v>172.86</v>
          </cell>
          <cell r="S692">
            <v>178.62</v>
          </cell>
          <cell r="U692">
            <v>171.61</v>
          </cell>
          <cell r="W692">
            <v>175.78</v>
          </cell>
        </row>
        <row r="693">
          <cell r="A693" t="str">
            <v>2 S 04 941 04</v>
          </cell>
          <cell r="B693" t="str">
            <v>Descida d'água aterros em degraus - arm - DAD</v>
          </cell>
          <cell r="E693" t="str">
            <v>m</v>
          </cell>
          <cell r="G693">
            <v>197.66</v>
          </cell>
          <cell r="M693">
            <v>220.43</v>
          </cell>
          <cell r="O693">
            <v>226.16</v>
          </cell>
          <cell r="Q693">
            <v>221.75</v>
          </cell>
          <cell r="S693">
            <v>227.5</v>
          </cell>
          <cell r="U693">
            <v>224.51</v>
          </cell>
          <cell r="W693">
            <v>228.68</v>
          </cell>
        </row>
        <row r="694">
          <cell r="A694" t="str">
            <v>2 S 04 941 05</v>
          </cell>
          <cell r="B694" t="str">
            <v>Descida d'água aterros em degraus - DAD 05</v>
          </cell>
          <cell r="E694" t="str">
            <v>m</v>
          </cell>
          <cell r="G694">
            <v>187.9</v>
          </cell>
          <cell r="M694">
            <v>211.03</v>
          </cell>
          <cell r="O694">
            <v>214.38</v>
          </cell>
          <cell r="Q694">
            <v>209.08</v>
          </cell>
          <cell r="S694">
            <v>215.98</v>
          </cell>
          <cell r="U694">
            <v>207.55</v>
          </cell>
          <cell r="W694">
            <v>212.55</v>
          </cell>
        </row>
        <row r="695">
          <cell r="A695" t="str">
            <v>2 S 04 941 06</v>
          </cell>
          <cell r="B695" t="str">
            <v>Descida d'água aterros em degraus - arm - DAD</v>
          </cell>
          <cell r="E695" t="str">
            <v>m</v>
          </cell>
          <cell r="G695">
            <v>261.95999999999998</v>
          </cell>
          <cell r="M695">
            <v>293.89</v>
          </cell>
          <cell r="O695">
            <v>301.01</v>
          </cell>
          <cell r="Q695">
            <v>295.72000000000003</v>
          </cell>
          <cell r="S695">
            <v>302.62</v>
          </cell>
          <cell r="U695">
            <v>299.33</v>
          </cell>
          <cell r="W695">
            <v>304.33</v>
          </cell>
        </row>
        <row r="696">
          <cell r="A696" t="str">
            <v>2 S 04 941 07</v>
          </cell>
          <cell r="B696" t="str">
            <v>Descida d'água aterros em degraus - DAD 07</v>
          </cell>
          <cell r="E696" t="str">
            <v>m</v>
          </cell>
          <cell r="G696">
            <v>221.32</v>
          </cell>
          <cell r="M696">
            <v>248.68</v>
          </cell>
          <cell r="O696">
            <v>252.6</v>
          </cell>
          <cell r="Q696">
            <v>246.39</v>
          </cell>
          <cell r="S696">
            <v>254.48</v>
          </cell>
          <cell r="U696">
            <v>244.57</v>
          </cell>
          <cell r="W696">
            <v>250.44</v>
          </cell>
        </row>
        <row r="697">
          <cell r="A697" t="str">
            <v>2 S 04 941 08</v>
          </cell>
          <cell r="B697" t="str">
            <v>Descida d'água aterros em degraus - arm - DAD</v>
          </cell>
          <cell r="E697" t="str">
            <v>m</v>
          </cell>
          <cell r="G697">
            <v>304.54000000000002</v>
          </cell>
          <cell r="M697">
            <v>341.79</v>
          </cell>
          <cell r="O697">
            <v>349.95</v>
          </cell>
          <cell r="Q697">
            <v>343.74</v>
          </cell>
          <cell r="S697">
            <v>351.84</v>
          </cell>
          <cell r="U697">
            <v>347.7</v>
          </cell>
          <cell r="W697">
            <v>353.57</v>
          </cell>
        </row>
        <row r="698">
          <cell r="A698" t="str">
            <v>2 S 04 941 09</v>
          </cell>
          <cell r="B698" t="str">
            <v>Descida d'água aterros em degraus - DAD 09</v>
          </cell>
          <cell r="E698" t="str">
            <v>m</v>
          </cell>
          <cell r="G698">
            <v>252.54</v>
          </cell>
          <cell r="M698">
            <v>283.95</v>
          </cell>
          <cell r="O698">
            <v>288.38</v>
          </cell>
          <cell r="Q698">
            <v>281.36</v>
          </cell>
          <cell r="S698">
            <v>290.52</v>
          </cell>
          <cell r="U698">
            <v>279.29000000000002</v>
          </cell>
          <cell r="W698">
            <v>285.92</v>
          </cell>
        </row>
        <row r="699">
          <cell r="A699" t="str">
            <v>2 S 04 941 10</v>
          </cell>
          <cell r="B699" t="str">
            <v>Descida d'água aterros em degraus - arm - DAD</v>
          </cell>
          <cell r="E699" t="str">
            <v>m</v>
          </cell>
          <cell r="G699">
            <v>346.89</v>
          </cell>
          <cell r="M699">
            <v>389.52</v>
          </cell>
          <cell r="O699">
            <v>398.76</v>
          </cell>
          <cell r="Q699">
            <v>391.73</v>
          </cell>
          <cell r="S699">
            <v>400.89</v>
          </cell>
          <cell r="U699">
            <v>396.21</v>
          </cell>
          <cell r="W699">
            <v>402.85</v>
          </cell>
        </row>
        <row r="700">
          <cell r="A700" t="str">
            <v>2 S 04 941 11</v>
          </cell>
          <cell r="B700" t="str">
            <v>Descida d'água aterros em degraus - DAD 11</v>
          </cell>
          <cell r="E700" t="str">
            <v>m</v>
          </cell>
          <cell r="G700">
            <v>331.9</v>
          </cell>
          <cell r="M700">
            <v>373.46</v>
          </cell>
          <cell r="O700">
            <v>379.25</v>
          </cell>
          <cell r="Q700">
            <v>370.06</v>
          </cell>
          <cell r="S700">
            <v>382.03</v>
          </cell>
          <cell r="U700">
            <v>367.25</v>
          </cell>
          <cell r="W700">
            <v>375.93</v>
          </cell>
        </row>
        <row r="701">
          <cell r="A701" t="str">
            <v>2 S 04 941 12</v>
          </cell>
          <cell r="B701" t="str">
            <v>Descida d'água aterros em degraus - arm - dad 12</v>
          </cell>
          <cell r="E701" t="str">
            <v>m</v>
          </cell>
          <cell r="G701">
            <v>453.41</v>
          </cell>
          <cell r="M701">
            <v>509.39</v>
          </cell>
          <cell r="O701">
            <v>521.38</v>
          </cell>
          <cell r="Q701">
            <v>512.20000000000005</v>
          </cell>
          <cell r="S701">
            <v>524.16999999999996</v>
          </cell>
          <cell r="U701">
            <v>517.83000000000004</v>
          </cell>
          <cell r="W701">
            <v>526.51</v>
          </cell>
        </row>
        <row r="702">
          <cell r="A702" t="str">
            <v>2 S 04 941 13</v>
          </cell>
          <cell r="B702" t="str">
            <v>Descida d'água aterros em degraus - DAD 13</v>
          </cell>
          <cell r="E702" t="str">
            <v>m</v>
          </cell>
          <cell r="G702">
            <v>311.99</v>
          </cell>
          <cell r="M702">
            <v>350.83</v>
          </cell>
          <cell r="O702">
            <v>356.33</v>
          </cell>
          <cell r="Q702">
            <v>347.6</v>
          </cell>
          <cell r="S702">
            <v>358.98</v>
          </cell>
          <cell r="U702">
            <v>344.93</v>
          </cell>
          <cell r="W702">
            <v>353.17</v>
          </cell>
        </row>
        <row r="703">
          <cell r="A703" t="str">
            <v>2 S 04 941 14</v>
          </cell>
          <cell r="B703" t="str">
            <v>Descida d'água aterros em degraus - arm - DAD 14</v>
          </cell>
          <cell r="E703" t="str">
            <v>m</v>
          </cell>
          <cell r="G703">
            <v>426.18</v>
          </cell>
          <cell r="M703">
            <v>478.59</v>
          </cell>
          <cell r="O703">
            <v>489.91</v>
          </cell>
          <cell r="Q703">
            <v>481.19</v>
          </cell>
          <cell r="S703">
            <v>492.56</v>
          </cell>
          <cell r="U703">
            <v>486.44</v>
          </cell>
          <cell r="W703">
            <v>494.68</v>
          </cell>
        </row>
        <row r="704">
          <cell r="A704" t="str">
            <v>2 S 04 941 15</v>
          </cell>
          <cell r="B704" t="str">
            <v>Descida d'água aterros em degraus - DAD 15</v>
          </cell>
          <cell r="E704" t="str">
            <v>m</v>
          </cell>
          <cell r="G704">
            <v>356.8</v>
          </cell>
          <cell r="M704">
            <v>401.49</v>
          </cell>
          <cell r="O704">
            <v>407.72</v>
          </cell>
          <cell r="Q704">
            <v>397.83</v>
          </cell>
          <cell r="S704">
            <v>410.72</v>
          </cell>
          <cell r="U704">
            <v>394.78</v>
          </cell>
          <cell r="W704">
            <v>404.11</v>
          </cell>
        </row>
        <row r="705">
          <cell r="A705" t="str">
            <v>2 S 04 941 16</v>
          </cell>
          <cell r="B705" t="str">
            <v>Descida d'água aterros em degraus - arm - DAD 16</v>
          </cell>
          <cell r="E705" t="str">
            <v>m</v>
          </cell>
          <cell r="G705">
            <v>486.35</v>
          </cell>
          <cell r="M705">
            <v>546.44000000000005</v>
          </cell>
          <cell r="O705">
            <v>559.28</v>
          </cell>
          <cell r="Q705">
            <v>549.39</v>
          </cell>
          <cell r="S705">
            <v>562.28</v>
          </cell>
          <cell r="U705">
            <v>555.33000000000004</v>
          </cell>
          <cell r="W705">
            <v>564.66999999999996</v>
          </cell>
        </row>
        <row r="706">
          <cell r="A706" t="str">
            <v>2 S 04 941 17</v>
          </cell>
          <cell r="B706" t="str">
            <v>Descida d'água aterros em degraus - DAD 17</v>
          </cell>
          <cell r="E706" t="str">
            <v>m</v>
          </cell>
          <cell r="G706">
            <v>456.27</v>
          </cell>
          <cell r="M706">
            <v>513.77</v>
          </cell>
          <cell r="O706">
            <v>521.67999999999995</v>
          </cell>
          <cell r="Q706">
            <v>509.11</v>
          </cell>
          <cell r="S706">
            <v>525.49</v>
          </cell>
          <cell r="U706">
            <v>505.14</v>
          </cell>
          <cell r="W706">
            <v>517.01</v>
          </cell>
        </row>
        <row r="707">
          <cell r="A707" t="str">
            <v>2 S 04 941 18</v>
          </cell>
          <cell r="B707" t="str">
            <v>Descida d'água aterros em degraus - arm - DAD 18</v>
          </cell>
          <cell r="E707" t="str">
            <v>m</v>
          </cell>
          <cell r="G707">
            <v>617.5</v>
          </cell>
          <cell r="M707">
            <v>694.14</v>
          </cell>
          <cell r="O707">
            <v>710.29</v>
          </cell>
          <cell r="Q707">
            <v>697.72</v>
          </cell>
          <cell r="S707">
            <v>714.1</v>
          </cell>
          <cell r="U707">
            <v>704.95</v>
          </cell>
          <cell r="W707">
            <v>716.81</v>
          </cell>
        </row>
        <row r="708">
          <cell r="A708" t="str">
            <v>2 S 04 941 31</v>
          </cell>
          <cell r="B708" t="str">
            <v>Descida d'água cortes em degraus - DCD 01</v>
          </cell>
          <cell r="E708" t="str">
            <v>m</v>
          </cell>
          <cell r="G708">
            <v>60.11</v>
          </cell>
          <cell r="M708">
            <v>67.47</v>
          </cell>
          <cell r="O708">
            <v>68.489999999999995</v>
          </cell>
          <cell r="Q708">
            <v>66.89</v>
          </cell>
          <cell r="S708">
            <v>68.989999999999995</v>
          </cell>
          <cell r="U708">
            <v>66.61</v>
          </cell>
          <cell r="W708">
            <v>68.13</v>
          </cell>
        </row>
        <row r="709">
          <cell r="A709" t="str">
            <v>2 S 04 941 32</v>
          </cell>
          <cell r="B709" t="str">
            <v>Descida d'água cortes em degraus - arm - DCD 02</v>
          </cell>
          <cell r="E709" t="str">
            <v>m</v>
          </cell>
          <cell r="G709">
            <v>85.42</v>
          </cell>
          <cell r="M709">
            <v>95.78</v>
          </cell>
          <cell r="O709">
            <v>98.09</v>
          </cell>
          <cell r="Q709">
            <v>96.49</v>
          </cell>
          <cell r="S709">
            <v>98.59</v>
          </cell>
          <cell r="U709">
            <v>97.97</v>
          </cell>
          <cell r="W709">
            <v>99.49</v>
          </cell>
        </row>
        <row r="710">
          <cell r="A710" t="str">
            <v>2 S 04 941 33</v>
          </cell>
          <cell r="B710" t="str">
            <v>Descida d'água cortes em degraus - DCD 03</v>
          </cell>
          <cell r="E710" t="str">
            <v>m</v>
          </cell>
          <cell r="G710">
            <v>94.5</v>
          </cell>
          <cell r="M710">
            <v>106.12</v>
          </cell>
          <cell r="O710">
            <v>107.74</v>
          </cell>
          <cell r="Q710">
            <v>105.19</v>
          </cell>
          <cell r="S710">
            <v>108.52</v>
          </cell>
          <cell r="U710">
            <v>104.66</v>
          </cell>
          <cell r="W710">
            <v>107.08</v>
          </cell>
        </row>
        <row r="711">
          <cell r="A711" t="str">
            <v>2 S 04 941 34</v>
          </cell>
          <cell r="B711" t="str">
            <v>Descida d'água cortes em degraus - arm - DCD 04</v>
          </cell>
          <cell r="E711" t="str">
            <v>m</v>
          </cell>
          <cell r="G711">
            <v>134.63</v>
          </cell>
          <cell r="M711">
            <v>151.02000000000001</v>
          </cell>
          <cell r="O711">
            <v>154.69</v>
          </cell>
          <cell r="Q711">
            <v>152.13999999999999</v>
          </cell>
          <cell r="S711">
            <v>155.47</v>
          </cell>
          <cell r="U711">
            <v>154.38999999999999</v>
          </cell>
          <cell r="W711">
            <v>156.81</v>
          </cell>
        </row>
        <row r="712">
          <cell r="A712" t="str">
            <v>2 S 04 942 01</v>
          </cell>
          <cell r="B712" t="str">
            <v>Entrada d'água - EDA 01</v>
          </cell>
          <cell r="E712" t="str">
            <v>und</v>
          </cell>
          <cell r="G712">
            <v>25.42</v>
          </cell>
          <cell r="M712">
            <v>27.93</v>
          </cell>
          <cell r="O712">
            <v>28.55</v>
          </cell>
          <cell r="Q712">
            <v>27.57</v>
          </cell>
          <cell r="S712">
            <v>28.85</v>
          </cell>
          <cell r="U712">
            <v>27.22</v>
          </cell>
          <cell r="W712">
            <v>28.14</v>
          </cell>
        </row>
        <row r="713">
          <cell r="A713" t="str">
            <v>2 S 04 942 02</v>
          </cell>
          <cell r="B713" t="str">
            <v>Entrada d'água - EDA 02</v>
          </cell>
          <cell r="E713" t="str">
            <v>und</v>
          </cell>
          <cell r="G713">
            <v>31.14</v>
          </cell>
          <cell r="M713">
            <v>34.17</v>
          </cell>
          <cell r="O713">
            <v>34.96</v>
          </cell>
          <cell r="Q713">
            <v>33.700000000000003</v>
          </cell>
          <cell r="S713">
            <v>35.33</v>
          </cell>
          <cell r="U713">
            <v>33.17</v>
          </cell>
          <cell r="W713">
            <v>34.35</v>
          </cell>
        </row>
        <row r="714">
          <cell r="A714" t="str">
            <v>2 S 04 950 01</v>
          </cell>
          <cell r="B714" t="str">
            <v>Dissipador de energia - DES 01</v>
          </cell>
          <cell r="E714" t="str">
            <v>und</v>
          </cell>
          <cell r="G714">
            <v>109.52</v>
          </cell>
          <cell r="M714">
            <v>122.7</v>
          </cell>
          <cell r="O714">
            <v>124.94</v>
          </cell>
          <cell r="Q714">
            <v>121.49</v>
          </cell>
          <cell r="S714">
            <v>126.17</v>
          </cell>
          <cell r="U714">
            <v>120.57</v>
          </cell>
          <cell r="W714">
            <v>123.64</v>
          </cell>
        </row>
        <row r="715">
          <cell r="A715" t="str">
            <v>2 S 04 950 02</v>
          </cell>
          <cell r="B715" t="str">
            <v>Dissipador de energia - DES 02</v>
          </cell>
          <cell r="E715" t="str">
            <v>und</v>
          </cell>
          <cell r="G715">
            <v>130.26</v>
          </cell>
          <cell r="M715">
            <v>145.93</v>
          </cell>
          <cell r="O715">
            <v>148.59</v>
          </cell>
          <cell r="Q715">
            <v>144.49</v>
          </cell>
          <cell r="S715">
            <v>150.05000000000001</v>
          </cell>
          <cell r="U715">
            <v>143.4</v>
          </cell>
          <cell r="W715">
            <v>147.04</v>
          </cell>
        </row>
        <row r="716">
          <cell r="A716" t="str">
            <v>2 S 04 950 03</v>
          </cell>
          <cell r="B716" t="str">
            <v>Dissipador de energia - DES 03</v>
          </cell>
          <cell r="E716" t="str">
            <v>und</v>
          </cell>
          <cell r="G716">
            <v>155.27000000000001</v>
          </cell>
          <cell r="M716">
            <v>173.95</v>
          </cell>
          <cell r="O716">
            <v>177.12</v>
          </cell>
          <cell r="Q716">
            <v>172.24</v>
          </cell>
          <cell r="S716">
            <v>178.87</v>
          </cell>
          <cell r="U716">
            <v>170.94</v>
          </cell>
          <cell r="W716">
            <v>175.28</v>
          </cell>
        </row>
        <row r="717">
          <cell r="A717" t="str">
            <v>2 S 04 950 04</v>
          </cell>
          <cell r="B717" t="str">
            <v>Dissipador de energia - DES04</v>
          </cell>
          <cell r="E717" t="str">
            <v>und</v>
          </cell>
          <cell r="G717">
            <v>189.74</v>
          </cell>
          <cell r="M717">
            <v>212.56</v>
          </cell>
          <cell r="O717">
            <v>216.44</v>
          </cell>
          <cell r="Q717">
            <v>210.46</v>
          </cell>
          <cell r="S717">
            <v>218.57</v>
          </cell>
          <cell r="U717">
            <v>208.87</v>
          </cell>
          <cell r="W717">
            <v>214.18</v>
          </cell>
        </row>
        <row r="718">
          <cell r="A718" t="str">
            <v>2 S 04 950 21</v>
          </cell>
          <cell r="B718" t="str">
            <v>Dissipador de energia - DEB 01</v>
          </cell>
          <cell r="E718" t="str">
            <v>und</v>
          </cell>
          <cell r="G718">
            <v>133.94999999999999</v>
          </cell>
          <cell r="M718">
            <v>149.51</v>
          </cell>
          <cell r="O718">
            <v>152.07</v>
          </cell>
          <cell r="Q718">
            <v>148.12</v>
          </cell>
          <cell r="S718">
            <v>153.38</v>
          </cell>
          <cell r="U718">
            <v>147.61000000000001</v>
          </cell>
          <cell r="W718">
            <v>151.30000000000001</v>
          </cell>
        </row>
        <row r="719">
          <cell r="A719" t="str">
            <v>2 S 04 950 22</v>
          </cell>
          <cell r="B719" t="str">
            <v>Dissipador de energia - DEB 02</v>
          </cell>
          <cell r="E719" t="str">
            <v>und</v>
          </cell>
          <cell r="G719">
            <v>438.54</v>
          </cell>
          <cell r="M719">
            <v>489.69</v>
          </cell>
          <cell r="O719">
            <v>498.54</v>
          </cell>
          <cell r="Q719">
            <v>484.76</v>
          </cell>
          <cell r="S719">
            <v>503.09</v>
          </cell>
          <cell r="U719">
            <v>481.28</v>
          </cell>
          <cell r="W719">
            <v>493.9</v>
          </cell>
        </row>
        <row r="720">
          <cell r="A720" t="str">
            <v>2 S 04 950 23</v>
          </cell>
          <cell r="B720" t="str">
            <v>Dissipador de energia - DEB 03</v>
          </cell>
          <cell r="E720" t="str">
            <v>und</v>
          </cell>
          <cell r="G720">
            <v>702.27</v>
          </cell>
          <cell r="M720">
            <v>784.07</v>
          </cell>
          <cell r="O720">
            <v>798.34</v>
          </cell>
          <cell r="Q720">
            <v>776.11</v>
          </cell>
          <cell r="S720">
            <v>805.69</v>
          </cell>
          <cell r="U720">
            <v>770.27</v>
          </cell>
          <cell r="W720">
            <v>790.62</v>
          </cell>
        </row>
        <row r="721">
          <cell r="A721" t="str">
            <v>2 S 04 950 24</v>
          </cell>
          <cell r="B721" t="str">
            <v>Dissipador de energia - DEB 04</v>
          </cell>
          <cell r="E721" t="str">
            <v>und</v>
          </cell>
          <cell r="G721">
            <v>1031.04</v>
          </cell>
          <cell r="M721">
            <v>1151.06</v>
          </cell>
          <cell r="O721">
            <v>1172.0999999999999</v>
          </cell>
          <cell r="Q721">
            <v>1139.32</v>
          </cell>
          <cell r="S721">
            <v>1182.95</v>
          </cell>
          <cell r="U721">
            <v>1130.53</v>
          </cell>
          <cell r="W721">
            <v>1160.51</v>
          </cell>
        </row>
        <row r="722">
          <cell r="A722" t="str">
            <v>2 S 04 950 25</v>
          </cell>
          <cell r="B722" t="str">
            <v>Dissipador de energia - DEB 05</v>
          </cell>
          <cell r="E722" t="str">
            <v>und</v>
          </cell>
          <cell r="G722">
            <v>1398.85</v>
          </cell>
          <cell r="M722">
            <v>1561.63</v>
          </cell>
          <cell r="O722">
            <v>1590.25</v>
          </cell>
          <cell r="Q722">
            <v>1545.66</v>
          </cell>
          <cell r="S722">
            <v>1605.01</v>
          </cell>
          <cell r="U722">
            <v>1533.57</v>
          </cell>
          <cell r="W722">
            <v>1574.34</v>
          </cell>
        </row>
        <row r="723">
          <cell r="A723" t="str">
            <v>2 S 04 950 26</v>
          </cell>
          <cell r="B723" t="str">
            <v>Dissipador de energia - DEB 06</v>
          </cell>
          <cell r="E723" t="str">
            <v>und</v>
          </cell>
          <cell r="G723">
            <v>2297.1799999999998</v>
          </cell>
          <cell r="M723">
            <v>2564.4899999999998</v>
          </cell>
          <cell r="O723">
            <v>2611.79</v>
          </cell>
          <cell r="Q723">
            <v>2538.0500000000002</v>
          </cell>
          <cell r="S723">
            <v>2636.21</v>
          </cell>
          <cell r="U723">
            <v>2517.17</v>
          </cell>
          <cell r="W723">
            <v>2584.48</v>
          </cell>
        </row>
        <row r="724">
          <cell r="A724" t="str">
            <v>2 S 04 950 27</v>
          </cell>
          <cell r="B724" t="str">
            <v>Dissipador de energia - DEB 07</v>
          </cell>
          <cell r="E724" t="str">
            <v>und</v>
          </cell>
          <cell r="G724">
            <v>1460.18</v>
          </cell>
          <cell r="M724">
            <v>1630.2</v>
          </cell>
          <cell r="O724">
            <v>1660.19</v>
          </cell>
          <cell r="Q724">
            <v>1613.43</v>
          </cell>
          <cell r="S724">
            <v>1675.67</v>
          </cell>
          <cell r="U724">
            <v>1600.31</v>
          </cell>
          <cell r="W724">
            <v>1643.01</v>
          </cell>
        </row>
        <row r="725">
          <cell r="A725" t="str">
            <v>2 S 04 950 28</v>
          </cell>
          <cell r="B725" t="str">
            <v>Dissipador de energia - DEB 08</v>
          </cell>
          <cell r="E725" t="str">
            <v>und</v>
          </cell>
          <cell r="G725">
            <v>1985.57</v>
          </cell>
          <cell r="M725">
            <v>2216.66</v>
          </cell>
          <cell r="O725">
            <v>2257.5500000000002</v>
          </cell>
          <cell r="Q725">
            <v>2193.79</v>
          </cell>
          <cell r="S725">
            <v>2278.66</v>
          </cell>
          <cell r="U725">
            <v>2175.67</v>
          </cell>
          <cell r="W725">
            <v>2233.86</v>
          </cell>
        </row>
        <row r="726">
          <cell r="A726" t="str">
            <v>2 S 04 950 29</v>
          </cell>
          <cell r="B726" t="str">
            <v>Dissipador de energia - DEB 09</v>
          </cell>
          <cell r="E726" t="str">
            <v>und</v>
          </cell>
          <cell r="G726">
            <v>3156.44</v>
          </cell>
          <cell r="M726">
            <v>3523.93</v>
          </cell>
          <cell r="O726">
            <v>3589.18</v>
          </cell>
          <cell r="Q726">
            <v>3487.38</v>
          </cell>
          <cell r="S726">
            <v>3622.88</v>
          </cell>
          <cell r="U726">
            <v>3457.55</v>
          </cell>
          <cell r="W726">
            <v>3550.35</v>
          </cell>
        </row>
        <row r="727">
          <cell r="A727" t="str">
            <v>2 S 04 950 30</v>
          </cell>
          <cell r="B727" t="str">
            <v>Dissipador de energia - DEB 10</v>
          </cell>
          <cell r="E727" t="str">
            <v>und</v>
          </cell>
          <cell r="G727">
            <v>1890.25</v>
          </cell>
          <cell r="M727">
            <v>2110.37</v>
          </cell>
          <cell r="O727">
            <v>2149.31</v>
          </cell>
          <cell r="Q727">
            <v>2088.58</v>
          </cell>
          <cell r="S727">
            <v>2169.42</v>
          </cell>
          <cell r="U727">
            <v>2071.13</v>
          </cell>
          <cell r="W727">
            <v>2126.5300000000002</v>
          </cell>
        </row>
        <row r="728">
          <cell r="A728" t="str">
            <v>2 S 04 950 31</v>
          </cell>
          <cell r="B728" t="str">
            <v>Dissipador de energia - DEB 11</v>
          </cell>
          <cell r="E728" t="str">
            <v>und</v>
          </cell>
          <cell r="G728">
            <v>2572.0700000000002</v>
          </cell>
          <cell r="M728">
            <v>2871.58</v>
          </cell>
          <cell r="O728">
            <v>2924.69</v>
          </cell>
          <cell r="Q728">
            <v>2841.84</v>
          </cell>
          <cell r="S728">
            <v>2952.11</v>
          </cell>
          <cell r="U728">
            <v>2817.72</v>
          </cell>
          <cell r="W728">
            <v>2893.25</v>
          </cell>
        </row>
        <row r="729">
          <cell r="A729" t="str">
            <v>2 S 04 950 32</v>
          </cell>
          <cell r="B729" t="str">
            <v>Dissipador de energia - DEB 12</v>
          </cell>
          <cell r="E729" t="str">
            <v>und</v>
          </cell>
          <cell r="G729">
            <v>4015.3</v>
          </cell>
          <cell r="M729">
            <v>4482.91</v>
          </cell>
          <cell r="O729">
            <v>4566.1099999999997</v>
          </cell>
          <cell r="Q729">
            <v>4436.26</v>
          </cell>
          <cell r="S729">
            <v>4609.09</v>
          </cell>
          <cell r="U729">
            <v>4397.49</v>
          </cell>
          <cell r="W729">
            <v>4515.76</v>
          </cell>
        </row>
        <row r="730">
          <cell r="A730" t="str">
            <v>2 S 04 950 51</v>
          </cell>
          <cell r="B730" t="str">
            <v>Dissipador de energia - DED 01</v>
          </cell>
          <cell r="E730" t="str">
            <v>und</v>
          </cell>
          <cell r="G730">
            <v>149.19</v>
          </cell>
          <cell r="M730">
            <v>166.8</v>
          </cell>
          <cell r="O730">
            <v>169.25</v>
          </cell>
          <cell r="Q730">
            <v>165.54</v>
          </cell>
          <cell r="S730">
            <v>170.51</v>
          </cell>
          <cell r="U730">
            <v>166.27</v>
          </cell>
          <cell r="W730">
            <v>169.9</v>
          </cell>
        </row>
        <row r="731">
          <cell r="A731" t="str">
            <v>2 S 04 960 01</v>
          </cell>
          <cell r="B731" t="str">
            <v>Boca de lobo simples grelha concr. - BLS 01</v>
          </cell>
          <cell r="E731" t="str">
            <v>und</v>
          </cell>
          <cell r="G731">
            <v>266.39</v>
          </cell>
          <cell r="M731">
            <v>309.48</v>
          </cell>
          <cell r="O731">
            <v>313.18</v>
          </cell>
          <cell r="Q731">
            <v>309.02</v>
          </cell>
          <cell r="S731">
            <v>314.64999999999998</v>
          </cell>
          <cell r="U731">
            <v>311.63</v>
          </cell>
          <cell r="W731">
            <v>316.55</v>
          </cell>
        </row>
        <row r="732">
          <cell r="A732" t="str">
            <v>2 S 04 960 02</v>
          </cell>
          <cell r="B732" t="str">
            <v>Boca de lobo simples grelha concr. - BLS 02</v>
          </cell>
          <cell r="E732" t="str">
            <v>und</v>
          </cell>
          <cell r="G732">
            <v>329.01</v>
          </cell>
          <cell r="M732">
            <v>385.68</v>
          </cell>
          <cell r="O732">
            <v>389.8</v>
          </cell>
          <cell r="Q732">
            <v>384.99</v>
          </cell>
          <cell r="S732">
            <v>391.44</v>
          </cell>
          <cell r="U732">
            <v>387.22</v>
          </cell>
          <cell r="W732">
            <v>393.13</v>
          </cell>
        </row>
        <row r="733">
          <cell r="A733" t="str">
            <v>2 S 04 960 03</v>
          </cell>
          <cell r="B733" t="str">
            <v>Boca de lobo simples grelha concr. - BLS 03</v>
          </cell>
          <cell r="E733" t="str">
            <v>und</v>
          </cell>
          <cell r="G733">
            <v>391.72</v>
          </cell>
          <cell r="M733">
            <v>461.98</v>
          </cell>
          <cell r="O733">
            <v>466.53</v>
          </cell>
          <cell r="Q733">
            <v>461.06</v>
          </cell>
          <cell r="S733">
            <v>468.34</v>
          </cell>
          <cell r="U733">
            <v>462.92</v>
          </cell>
          <cell r="W733">
            <v>469.82</v>
          </cell>
        </row>
        <row r="734">
          <cell r="A734" t="str">
            <v>2 S 04 960 04</v>
          </cell>
          <cell r="B734" t="str">
            <v>Boca de lobo simples grelha concr. - BLS 04</v>
          </cell>
          <cell r="E734" t="str">
            <v>und</v>
          </cell>
          <cell r="G734">
            <v>442.58</v>
          </cell>
          <cell r="M734">
            <v>525.03</v>
          </cell>
          <cell r="O734">
            <v>529.41</v>
          </cell>
          <cell r="Q734">
            <v>523.29</v>
          </cell>
          <cell r="S734">
            <v>531.39</v>
          </cell>
          <cell r="U734">
            <v>523.96</v>
          </cell>
          <cell r="W734">
            <v>531.84</v>
          </cell>
        </row>
        <row r="735">
          <cell r="A735" t="str">
            <v>2 S 04 960 05</v>
          </cell>
          <cell r="B735" t="str">
            <v>Boca de lobo simples grelha concr. - BLS 05</v>
          </cell>
          <cell r="E735" t="str">
            <v>und</v>
          </cell>
          <cell r="G735">
            <v>513.99</v>
          </cell>
          <cell r="M735">
            <v>611.13</v>
          </cell>
          <cell r="O735">
            <v>616.46</v>
          </cell>
          <cell r="Q735">
            <v>609.80999999999995</v>
          </cell>
          <cell r="S735">
            <v>618.58000000000004</v>
          </cell>
          <cell r="U735">
            <v>610.99</v>
          </cell>
          <cell r="W735">
            <v>619.74</v>
          </cell>
        </row>
        <row r="736">
          <cell r="A736" t="str">
            <v>2 S 04 960 06</v>
          </cell>
          <cell r="B736" t="str">
            <v>Boca de lobo simples grelha concr. - BLS 06</v>
          </cell>
          <cell r="E736" t="str">
            <v>und</v>
          </cell>
          <cell r="G736">
            <v>576.61</v>
          </cell>
          <cell r="M736">
            <v>687.33</v>
          </cell>
          <cell r="O736">
            <v>693.08</v>
          </cell>
          <cell r="Q736">
            <v>685.78</v>
          </cell>
          <cell r="S736">
            <v>695.38</v>
          </cell>
          <cell r="U736">
            <v>686.59</v>
          </cell>
          <cell r="W736">
            <v>696.32</v>
          </cell>
        </row>
        <row r="737">
          <cell r="A737" t="str">
            <v>2 S 04 960 07</v>
          </cell>
          <cell r="B737" t="str">
            <v>Boca de lobo simples grelha concr. - BLS 07</v>
          </cell>
          <cell r="E737" t="str">
            <v>und</v>
          </cell>
          <cell r="G737">
            <v>639.30999999999995</v>
          </cell>
          <cell r="M737">
            <v>763.63</v>
          </cell>
          <cell r="O737">
            <v>769.81</v>
          </cell>
          <cell r="Q737">
            <v>761.86</v>
          </cell>
          <cell r="S737">
            <v>772.28</v>
          </cell>
          <cell r="U737">
            <v>762.29</v>
          </cell>
          <cell r="W737">
            <v>773.01</v>
          </cell>
        </row>
        <row r="738">
          <cell r="A738" t="str">
            <v>2 S 04 961 01</v>
          </cell>
          <cell r="B738" t="str">
            <v>Boca de lobo dupla com grelha de concreto - BLD 01</v>
          </cell>
          <cell r="E738" t="str">
            <v>und</v>
          </cell>
          <cell r="G738">
            <v>515.27</v>
          </cell>
          <cell r="M738">
            <v>595.47</v>
          </cell>
          <cell r="O738">
            <v>603.79999999999995</v>
          </cell>
          <cell r="Q738">
            <v>596.32000000000005</v>
          </cell>
          <cell r="S738">
            <v>606.53</v>
          </cell>
          <cell r="U738">
            <v>604.39</v>
          </cell>
          <cell r="W738">
            <v>613.22</v>
          </cell>
        </row>
        <row r="739">
          <cell r="A739" t="str">
            <v>2 S 04 961 02</v>
          </cell>
          <cell r="B739" t="str">
            <v>Boca de lobo dupla com grelha de concreto - BLD 02</v>
          </cell>
          <cell r="E739" t="str">
            <v>und</v>
          </cell>
          <cell r="G739">
            <v>618.04999999999995</v>
          </cell>
          <cell r="M739">
            <v>720.51</v>
          </cell>
          <cell r="O739">
            <v>729.55</v>
          </cell>
          <cell r="Q739">
            <v>721</v>
          </cell>
          <cell r="S739">
            <v>732.57</v>
          </cell>
          <cell r="U739">
            <v>728.44</v>
          </cell>
          <cell r="W739">
            <v>738.9</v>
          </cell>
        </row>
        <row r="740">
          <cell r="A740" t="str">
            <v>2 S 04 961 03</v>
          </cell>
          <cell r="B740" t="str">
            <v>Boca de lobo dupla com grelha de concreto - BLD 03</v>
          </cell>
          <cell r="E740" t="str">
            <v>und</v>
          </cell>
          <cell r="G740">
            <v>723.89</v>
          </cell>
          <cell r="M740">
            <v>848.91</v>
          </cell>
          <cell r="O740">
            <v>858.72</v>
          </cell>
          <cell r="Q740">
            <v>848.97</v>
          </cell>
          <cell r="S740">
            <v>862.06</v>
          </cell>
          <cell r="U740">
            <v>855.73</v>
          </cell>
          <cell r="W740">
            <v>867.92</v>
          </cell>
        </row>
        <row r="741">
          <cell r="A741" t="str">
            <v>2 S 04 961 04</v>
          </cell>
          <cell r="B741" t="str">
            <v>Boca de lobo dupla com grelha de concreto - BLD 04</v>
          </cell>
          <cell r="E741" t="str">
            <v>und</v>
          </cell>
          <cell r="G741">
            <v>826.68</v>
          </cell>
          <cell r="M741">
            <v>973.96</v>
          </cell>
          <cell r="O741">
            <v>984.47</v>
          </cell>
          <cell r="Q741">
            <v>973.64</v>
          </cell>
          <cell r="S741">
            <v>988.09</v>
          </cell>
          <cell r="U741">
            <v>979.78</v>
          </cell>
          <cell r="W741">
            <v>993.6</v>
          </cell>
        </row>
        <row r="742">
          <cell r="A742" t="str">
            <v>2 S 04 961 05</v>
          </cell>
          <cell r="B742" t="str">
            <v>Boca de lobo dupla com grelha de concreto - BLD 05</v>
          </cell>
          <cell r="E742" t="str">
            <v>und</v>
          </cell>
          <cell r="G742">
            <v>929.47</v>
          </cell>
          <cell r="M742">
            <v>1099.01</v>
          </cell>
          <cell r="O742">
            <v>1110.22</v>
          </cell>
          <cell r="Q742">
            <v>1098.31</v>
          </cell>
          <cell r="S742">
            <v>1114.1300000000001</v>
          </cell>
          <cell r="U742">
            <v>1103.83</v>
          </cell>
          <cell r="W742">
            <v>1119.28</v>
          </cell>
        </row>
        <row r="743">
          <cell r="A743" t="str">
            <v>2 S 04 961 06</v>
          </cell>
          <cell r="B743" t="str">
            <v>Boca de lobo dupla com grelha de concreto - BLD 06</v>
          </cell>
          <cell r="E743" t="str">
            <v>und</v>
          </cell>
          <cell r="G743">
            <v>1035.3</v>
          </cell>
          <cell r="M743">
            <v>1227.4000000000001</v>
          </cell>
          <cell r="O743">
            <v>1239.4000000000001</v>
          </cell>
          <cell r="Q743">
            <v>1226.29</v>
          </cell>
          <cell r="S743">
            <v>1243.6099999999999</v>
          </cell>
          <cell r="U743">
            <v>1231.1099999999999</v>
          </cell>
          <cell r="W743">
            <v>1248.31</v>
          </cell>
        </row>
        <row r="744">
          <cell r="A744" t="str">
            <v>2 S 04 961 07</v>
          </cell>
          <cell r="B744" t="str">
            <v>Boca de lobo dupla com grelha de concreto - BLD 07</v>
          </cell>
          <cell r="E744" t="str">
            <v>und</v>
          </cell>
          <cell r="G744">
            <v>1138.0899999999999</v>
          </cell>
          <cell r="M744">
            <v>1352.45</v>
          </cell>
          <cell r="O744">
            <v>1365.15</v>
          </cell>
          <cell r="Q744">
            <v>1350.96</v>
          </cell>
          <cell r="S744">
            <v>1369.65</v>
          </cell>
          <cell r="U744">
            <v>1355.17</v>
          </cell>
          <cell r="W744">
            <v>1373.99</v>
          </cell>
        </row>
        <row r="745">
          <cell r="A745" t="str">
            <v>2 S 04 962 01</v>
          </cell>
          <cell r="B745" t="str">
            <v>Caixa de ligação e passagem - CLP 01</v>
          </cell>
          <cell r="E745" t="str">
            <v>und</v>
          </cell>
          <cell r="G745">
            <v>540.91</v>
          </cell>
          <cell r="M745">
            <v>601.1</v>
          </cell>
          <cell r="O745">
            <v>610.66</v>
          </cell>
          <cell r="Q745">
            <v>598.01</v>
          </cell>
          <cell r="S745">
            <v>615.46</v>
          </cell>
          <cell r="U745">
            <v>606.94000000000005</v>
          </cell>
          <cell r="W745">
            <v>619.72</v>
          </cell>
        </row>
        <row r="746">
          <cell r="A746" t="str">
            <v>2 S 04 962 02</v>
          </cell>
          <cell r="B746" t="str">
            <v>Caixa de ligação e passagem - CLP 02</v>
          </cell>
          <cell r="E746" t="str">
            <v>und</v>
          </cell>
          <cell r="G746">
            <v>524.20000000000005</v>
          </cell>
          <cell r="M746">
            <v>582.51</v>
          </cell>
          <cell r="O746">
            <v>591.71</v>
          </cell>
          <cell r="Q746">
            <v>579.64</v>
          </cell>
          <cell r="S746">
            <v>596.34</v>
          </cell>
          <cell r="U746">
            <v>588.83000000000004</v>
          </cell>
          <cell r="W746">
            <v>601.07000000000005</v>
          </cell>
        </row>
        <row r="747">
          <cell r="A747" t="str">
            <v>2 S 04 962 03</v>
          </cell>
          <cell r="B747" t="str">
            <v>Caixa de ligação e passagem - CLP 03</v>
          </cell>
          <cell r="E747" t="str">
            <v>und</v>
          </cell>
          <cell r="G747">
            <v>737.95</v>
          </cell>
          <cell r="M747">
            <v>820.1</v>
          </cell>
          <cell r="O747">
            <v>833.32</v>
          </cell>
          <cell r="Q747">
            <v>815.85</v>
          </cell>
          <cell r="S747">
            <v>839.88</v>
          </cell>
          <cell r="U747">
            <v>827.42</v>
          </cell>
          <cell r="W747">
            <v>845.01</v>
          </cell>
        </row>
        <row r="748">
          <cell r="A748" t="str">
            <v>2 S 04 962 04</v>
          </cell>
          <cell r="B748" t="str">
            <v>Caixa de ligação e passagem - CLP 04</v>
          </cell>
          <cell r="E748" t="str">
            <v>und</v>
          </cell>
          <cell r="G748">
            <v>938.94</v>
          </cell>
          <cell r="M748">
            <v>1043.45</v>
          </cell>
          <cell r="O748">
            <v>1060.18</v>
          </cell>
          <cell r="Q748">
            <v>1038.28</v>
          </cell>
          <cell r="S748">
            <v>1068.48</v>
          </cell>
          <cell r="U748">
            <v>1053.9100000000001</v>
          </cell>
          <cell r="W748">
            <v>1076.03</v>
          </cell>
        </row>
        <row r="749">
          <cell r="A749" t="str">
            <v>2 S 04 962 05</v>
          </cell>
          <cell r="B749" t="str">
            <v>Caixa de ligação e passagem - CLP 05</v>
          </cell>
          <cell r="E749" t="str">
            <v>und</v>
          </cell>
          <cell r="G749">
            <v>1104.49</v>
          </cell>
          <cell r="M749">
            <v>1227.46</v>
          </cell>
          <cell r="O749">
            <v>1247.31</v>
          </cell>
          <cell r="Q749">
            <v>1222.07</v>
          </cell>
          <cell r="S749">
            <v>1256.96</v>
          </cell>
          <cell r="U749">
            <v>1241.83</v>
          </cell>
          <cell r="W749">
            <v>1267.3900000000001</v>
          </cell>
        </row>
        <row r="750">
          <cell r="A750" t="str">
            <v>2 S 04 962 06</v>
          </cell>
          <cell r="B750" t="str">
            <v>Caixa de ligação e passagem - CLP 06</v>
          </cell>
          <cell r="E750" t="str">
            <v>und</v>
          </cell>
          <cell r="G750">
            <v>1376.38</v>
          </cell>
          <cell r="M750">
            <v>1529.53</v>
          </cell>
          <cell r="O750">
            <v>1554.04</v>
          </cell>
          <cell r="Q750">
            <v>1523.76</v>
          </cell>
          <cell r="S750">
            <v>1565.9</v>
          </cell>
          <cell r="U750">
            <v>1551.66</v>
          </cell>
          <cell r="W750">
            <v>1582.57</v>
          </cell>
        </row>
        <row r="751">
          <cell r="A751" t="str">
            <v>2 S 04 962 07</v>
          </cell>
          <cell r="B751" t="str">
            <v>Caixa de ligação e passagem - CLP 07</v>
          </cell>
          <cell r="E751" t="str">
            <v>und</v>
          </cell>
          <cell r="G751">
            <v>643.64</v>
          </cell>
          <cell r="M751">
            <v>715.22</v>
          </cell>
          <cell r="O751">
            <v>726.46</v>
          </cell>
          <cell r="Q751">
            <v>711.4</v>
          </cell>
          <cell r="S751">
            <v>732.19</v>
          </cell>
          <cell r="U751">
            <v>722.07</v>
          </cell>
          <cell r="W751">
            <v>737.3</v>
          </cell>
        </row>
        <row r="752">
          <cell r="A752" t="str">
            <v>2 S 04 962 08</v>
          </cell>
          <cell r="B752" t="str">
            <v>Caixa de ligação e passagem - CLP 08</v>
          </cell>
          <cell r="E752" t="str">
            <v>und</v>
          </cell>
          <cell r="G752">
            <v>624.15</v>
          </cell>
          <cell r="M752">
            <v>693.54</v>
          </cell>
          <cell r="O752">
            <v>704.35</v>
          </cell>
          <cell r="Q752">
            <v>689.97</v>
          </cell>
          <cell r="S752">
            <v>709.88</v>
          </cell>
          <cell r="U752">
            <v>700.95</v>
          </cell>
          <cell r="W752">
            <v>715.54</v>
          </cell>
        </row>
        <row r="753">
          <cell r="A753" t="str">
            <v>2 S 04 962 09</v>
          </cell>
          <cell r="B753" t="str">
            <v>Caixa de ligação e passagem - CLP 09</v>
          </cell>
          <cell r="E753" t="str">
            <v>und</v>
          </cell>
          <cell r="G753">
            <v>860.14</v>
          </cell>
          <cell r="M753">
            <v>955.86</v>
          </cell>
          <cell r="O753">
            <v>971.12</v>
          </cell>
          <cell r="Q753">
            <v>950.68</v>
          </cell>
          <cell r="S753">
            <v>978.8</v>
          </cell>
          <cell r="U753">
            <v>964.02</v>
          </cell>
          <cell r="W753">
            <v>984.6</v>
          </cell>
        </row>
        <row r="754">
          <cell r="A754" t="str">
            <v>2 S 04 962 10</v>
          </cell>
          <cell r="B754" t="str">
            <v>Caixa de ligação e passagem - CLP 10</v>
          </cell>
          <cell r="E754" t="str">
            <v>und</v>
          </cell>
          <cell r="G754">
            <v>1068.9000000000001</v>
          </cell>
          <cell r="M754">
            <v>1187.8399999999999</v>
          </cell>
          <cell r="O754">
            <v>1206.74</v>
          </cell>
          <cell r="Q754">
            <v>1181.69</v>
          </cell>
          <cell r="S754">
            <v>1216.23</v>
          </cell>
          <cell r="U754">
            <v>1199.23</v>
          </cell>
          <cell r="W754">
            <v>1224.53</v>
          </cell>
        </row>
        <row r="755">
          <cell r="A755" t="str">
            <v>2 S 04 962 11</v>
          </cell>
          <cell r="B755" t="str">
            <v>Caixa de ligação e passagem - CLP 11</v>
          </cell>
          <cell r="E755" t="str">
            <v>und</v>
          </cell>
          <cell r="G755">
            <v>1245.02</v>
          </cell>
          <cell r="M755">
            <v>1383.59</v>
          </cell>
          <cell r="O755">
            <v>1405.78</v>
          </cell>
          <cell r="Q755">
            <v>1377.12</v>
          </cell>
          <cell r="S755">
            <v>1416.72</v>
          </cell>
          <cell r="U755">
            <v>1398.9</v>
          </cell>
          <cell r="W755">
            <v>1427.91</v>
          </cell>
        </row>
        <row r="756">
          <cell r="A756" t="str">
            <v>2 S 04 962 12</v>
          </cell>
          <cell r="B756" t="str">
            <v>Caixa de ligação e passagem - CLP 12</v>
          </cell>
          <cell r="E756" t="str">
            <v>und</v>
          </cell>
          <cell r="G756">
            <v>1513.9</v>
          </cell>
          <cell r="M756">
            <v>1682.39</v>
          </cell>
          <cell r="O756">
            <v>1709.41</v>
          </cell>
          <cell r="Q756">
            <v>1675.34</v>
          </cell>
          <cell r="S756">
            <v>1722.57</v>
          </cell>
          <cell r="U756">
            <v>1703.91</v>
          </cell>
          <cell r="W756">
            <v>1738.54</v>
          </cell>
        </row>
        <row r="757">
          <cell r="A757" t="str">
            <v>2 S 04 962 13</v>
          </cell>
          <cell r="B757" t="str">
            <v>Caixa de ligação e passagem - CLP 13</v>
          </cell>
          <cell r="E757" t="str">
            <v>und</v>
          </cell>
          <cell r="G757">
            <v>749.15</v>
          </cell>
          <cell r="M757">
            <v>832.45</v>
          </cell>
          <cell r="O757">
            <v>845.41</v>
          </cell>
          <cell r="Q757">
            <v>827.85</v>
          </cell>
          <cell r="S757">
            <v>852.1</v>
          </cell>
          <cell r="U757">
            <v>840.21</v>
          </cell>
          <cell r="W757">
            <v>857.98</v>
          </cell>
        </row>
        <row r="758">
          <cell r="A758" t="str">
            <v>2 S 04 962 14</v>
          </cell>
          <cell r="B758" t="str">
            <v>Caixa de ligação e passagem - CLP 14</v>
          </cell>
          <cell r="E758" t="str">
            <v>und</v>
          </cell>
          <cell r="G758">
            <v>732.45</v>
          </cell>
          <cell r="M758">
            <v>813.86</v>
          </cell>
          <cell r="O758">
            <v>826.46</v>
          </cell>
          <cell r="Q758">
            <v>809.48</v>
          </cell>
          <cell r="S758">
            <v>832.98</v>
          </cell>
          <cell r="U758">
            <v>822.11</v>
          </cell>
          <cell r="W758">
            <v>839.33</v>
          </cell>
        </row>
        <row r="759">
          <cell r="A759" t="str">
            <v>2 S 04 962 15</v>
          </cell>
          <cell r="B759" t="str">
            <v>Caixa de ligação e passagem - CLP 15</v>
          </cell>
          <cell r="E759" t="str">
            <v>und</v>
          </cell>
          <cell r="G759">
            <v>990.68</v>
          </cell>
          <cell r="M759">
            <v>1100.92</v>
          </cell>
          <cell r="O759">
            <v>1118.3900000000001</v>
          </cell>
          <cell r="Q759">
            <v>1094.7</v>
          </cell>
          <cell r="S759">
            <v>1127.27</v>
          </cell>
          <cell r="U759">
            <v>1109.67</v>
          </cell>
          <cell r="W759">
            <v>1133.51</v>
          </cell>
        </row>
        <row r="760">
          <cell r="A760" t="str">
            <v>2 S 04 962 16</v>
          </cell>
          <cell r="B760" t="str">
            <v>Caixa de ligação e passagem - CLP 16</v>
          </cell>
          <cell r="E760" t="str">
            <v>und</v>
          </cell>
          <cell r="G760">
            <v>1212.79</v>
          </cell>
          <cell r="M760">
            <v>1347.73</v>
          </cell>
          <cell r="O760">
            <v>1369.08</v>
          </cell>
          <cell r="Q760">
            <v>1340.41</v>
          </cell>
          <cell r="S760">
            <v>1379.9</v>
          </cell>
          <cell r="U760">
            <v>1359.64</v>
          </cell>
          <cell r="W760">
            <v>1388.56</v>
          </cell>
        </row>
        <row r="761">
          <cell r="A761" t="str">
            <v>2 S 04 962 17</v>
          </cell>
          <cell r="B761" t="str">
            <v>Caixa de ligação e passagem - CLP 17</v>
          </cell>
          <cell r="E761" t="str">
            <v>und</v>
          </cell>
          <cell r="G761">
            <v>1396.68</v>
          </cell>
          <cell r="M761">
            <v>1552.1</v>
          </cell>
          <cell r="O761">
            <v>1576.88</v>
          </cell>
          <cell r="Q761">
            <v>1544.42</v>
          </cell>
          <cell r="S761">
            <v>1589.22</v>
          </cell>
          <cell r="U761">
            <v>1568.04</v>
          </cell>
          <cell r="W761">
            <v>1600.85</v>
          </cell>
        </row>
        <row r="762">
          <cell r="A762" t="str">
            <v>2 S 04 962 18</v>
          </cell>
          <cell r="B762" t="str">
            <v>Caixa de ligação e passagem - CLP 18</v>
          </cell>
          <cell r="E762" t="str">
            <v>und</v>
          </cell>
          <cell r="G762">
            <v>1682.79</v>
          </cell>
          <cell r="M762">
            <v>1870.06</v>
          </cell>
          <cell r="O762">
            <v>1899.96</v>
          </cell>
          <cell r="Q762">
            <v>1861.63</v>
          </cell>
          <cell r="S762">
            <v>1914.69</v>
          </cell>
          <cell r="U762">
            <v>1892.17</v>
          </cell>
          <cell r="W762">
            <v>1931.07</v>
          </cell>
        </row>
        <row r="763">
          <cell r="A763" t="str">
            <v>2 S 04 963 01</v>
          </cell>
          <cell r="B763" t="str">
            <v>Poço de visita - PVI 01</v>
          </cell>
          <cell r="E763" t="str">
            <v>und</v>
          </cell>
          <cell r="G763">
            <v>721.97</v>
          </cell>
          <cell r="M763">
            <v>802.82</v>
          </cell>
          <cell r="O763">
            <v>817.12</v>
          </cell>
          <cell r="Q763">
            <v>801.54</v>
          </cell>
          <cell r="S763">
            <v>823.07</v>
          </cell>
          <cell r="U763">
            <v>816.35</v>
          </cell>
          <cell r="W763">
            <v>832.12</v>
          </cell>
        </row>
        <row r="764">
          <cell r="A764" t="str">
            <v>2 S 04 963 02</v>
          </cell>
          <cell r="B764" t="str">
            <v>Poço de visita - PVI 02</v>
          </cell>
          <cell r="E764" t="str">
            <v>und</v>
          </cell>
          <cell r="G764">
            <v>700.67</v>
          </cell>
          <cell r="M764">
            <v>778.97</v>
          </cell>
          <cell r="O764">
            <v>792.86</v>
          </cell>
          <cell r="Q764">
            <v>777.95</v>
          </cell>
          <cell r="S764">
            <v>798.6</v>
          </cell>
          <cell r="U764">
            <v>793.07</v>
          </cell>
          <cell r="W764">
            <v>808.21</v>
          </cell>
        </row>
        <row r="765">
          <cell r="A765" t="str">
            <v>2 S 04 963 03</v>
          </cell>
          <cell r="B765" t="str">
            <v>Poço de visita - PVI 03</v>
          </cell>
          <cell r="E765" t="str">
            <v>und</v>
          </cell>
          <cell r="G765">
            <v>834.3</v>
          </cell>
          <cell r="M765">
            <v>927.54</v>
          </cell>
          <cell r="O765">
            <v>944.03</v>
          </cell>
          <cell r="Q765">
            <v>925.28</v>
          </cell>
          <cell r="S765">
            <v>951.05</v>
          </cell>
          <cell r="U765">
            <v>940.59</v>
          </cell>
          <cell r="W765">
            <v>959.45</v>
          </cell>
        </row>
        <row r="766">
          <cell r="A766" t="str">
            <v>2 S 04 963 04</v>
          </cell>
          <cell r="B766" t="str">
            <v>Poço de visita - PVI 04</v>
          </cell>
          <cell r="E766" t="str">
            <v>und</v>
          </cell>
          <cell r="G766">
            <v>1001.03</v>
          </cell>
          <cell r="M766">
            <v>1112.97</v>
          </cell>
          <cell r="O766">
            <v>1133.06</v>
          </cell>
          <cell r="Q766">
            <v>1110.69</v>
          </cell>
          <cell r="S766">
            <v>1141.4100000000001</v>
          </cell>
          <cell r="U766">
            <v>1129.3</v>
          </cell>
          <cell r="W766">
            <v>1151.78</v>
          </cell>
        </row>
        <row r="767">
          <cell r="A767" t="str">
            <v>2 S 04 963 05</v>
          </cell>
          <cell r="B767" t="str">
            <v>Poço de visita - PVI 05</v>
          </cell>
          <cell r="E767" t="str">
            <v>und</v>
          </cell>
          <cell r="G767">
            <v>1170.56</v>
          </cell>
          <cell r="M767">
            <v>1301.3800000000001</v>
          </cell>
          <cell r="O767">
            <v>1324.59</v>
          </cell>
          <cell r="Q767">
            <v>1298.58</v>
          </cell>
          <cell r="S767">
            <v>1334.37</v>
          </cell>
          <cell r="U767">
            <v>1320.85</v>
          </cell>
          <cell r="W767">
            <v>1347.05</v>
          </cell>
        </row>
        <row r="768">
          <cell r="A768" t="str">
            <v>2 S 04 963 06</v>
          </cell>
          <cell r="B768" t="str">
            <v>Poço de visita - PVI 06</v>
          </cell>
          <cell r="E768" t="str">
            <v>und</v>
          </cell>
          <cell r="G768">
            <v>1437.04</v>
          </cell>
          <cell r="M768">
            <v>1597.58</v>
          </cell>
          <cell r="O768">
            <v>1625.81</v>
          </cell>
          <cell r="Q768">
            <v>1594.45</v>
          </cell>
          <cell r="S768">
            <v>1637.76</v>
          </cell>
          <cell r="U768">
            <v>1623.41</v>
          </cell>
          <cell r="W768">
            <v>1655.14</v>
          </cell>
        </row>
        <row r="769">
          <cell r="A769" t="str">
            <v>2 S 04 963 07</v>
          </cell>
          <cell r="B769" t="str">
            <v>Poço de visita - PVI 07</v>
          </cell>
          <cell r="E769" t="str">
            <v>und</v>
          </cell>
          <cell r="G769">
            <v>831.77</v>
          </cell>
          <cell r="M769">
            <v>924.63</v>
          </cell>
          <cell r="O769">
            <v>940.74</v>
          </cell>
          <cell r="Q769">
            <v>922.58</v>
          </cell>
          <cell r="S769">
            <v>947.69</v>
          </cell>
          <cell r="U769">
            <v>939.39</v>
          </cell>
          <cell r="W769">
            <v>957.79</v>
          </cell>
        </row>
        <row r="770">
          <cell r="A770" t="str">
            <v>2 S 04 963 08</v>
          </cell>
          <cell r="B770" t="str">
            <v>Poço de visita - PVI 08</v>
          </cell>
          <cell r="E770" t="str">
            <v>und</v>
          </cell>
          <cell r="G770">
            <v>815.06</v>
          </cell>
          <cell r="M770">
            <v>906.05</v>
          </cell>
          <cell r="O770">
            <v>921.79</v>
          </cell>
          <cell r="Q770">
            <v>904.21</v>
          </cell>
          <cell r="S770">
            <v>928.57</v>
          </cell>
          <cell r="U770">
            <v>921.29</v>
          </cell>
          <cell r="W770">
            <v>939.15</v>
          </cell>
        </row>
        <row r="771">
          <cell r="A771" t="str">
            <v>2 S 04 963 09</v>
          </cell>
          <cell r="B771" t="str">
            <v>Poço de visita - PVI 09</v>
          </cell>
          <cell r="E771" t="str">
            <v>und</v>
          </cell>
          <cell r="G771">
            <v>960.38</v>
          </cell>
          <cell r="M771">
            <v>1067.6199999999999</v>
          </cell>
          <cell r="O771">
            <v>1086.21</v>
          </cell>
          <cell r="Q771">
            <v>1064.4000000000001</v>
          </cell>
          <cell r="S771">
            <v>1094.3800000000001</v>
          </cell>
          <cell r="U771">
            <v>1081.55</v>
          </cell>
          <cell r="W771">
            <v>1103.49</v>
          </cell>
        </row>
        <row r="772">
          <cell r="A772" t="str">
            <v>2 S 04 963 10</v>
          </cell>
          <cell r="B772" t="str">
            <v>Poço de visita - PVI 10</v>
          </cell>
          <cell r="E772" t="str">
            <v>und</v>
          </cell>
          <cell r="G772">
            <v>1111.52</v>
          </cell>
          <cell r="M772">
            <v>1235.83</v>
          </cell>
          <cell r="O772">
            <v>1258.0999999999999</v>
          </cell>
          <cell r="Q772">
            <v>1232.32</v>
          </cell>
          <cell r="S772">
            <v>1267.54</v>
          </cell>
          <cell r="U772">
            <v>1250.44</v>
          </cell>
          <cell r="W772">
            <v>1276.19</v>
          </cell>
        </row>
        <row r="773">
          <cell r="A773" t="str">
            <v>2 S 04 963 11</v>
          </cell>
          <cell r="B773" t="str">
            <v>Poço de visita - PVI 11</v>
          </cell>
          <cell r="E773" t="str">
            <v>und</v>
          </cell>
          <cell r="G773">
            <v>1311.08</v>
          </cell>
          <cell r="M773">
            <v>1457.51</v>
          </cell>
          <cell r="O773">
            <v>1483.06</v>
          </cell>
          <cell r="Q773">
            <v>1453.64</v>
          </cell>
          <cell r="S773">
            <v>1494.13</v>
          </cell>
          <cell r="U773">
            <v>1477.92</v>
          </cell>
          <cell r="W773">
            <v>1507.57</v>
          </cell>
        </row>
        <row r="774">
          <cell r="A774" t="str">
            <v>2 S 04 963 12</v>
          </cell>
          <cell r="B774" t="str">
            <v>Poço de visita - PVI 12</v>
          </cell>
          <cell r="E774" t="str">
            <v>und</v>
          </cell>
          <cell r="G774">
            <v>1592.01</v>
          </cell>
          <cell r="M774">
            <v>1769.75</v>
          </cell>
          <cell r="O774">
            <v>1800.58</v>
          </cell>
          <cell r="Q774">
            <v>1765.44</v>
          </cell>
          <cell r="S774">
            <v>1813.95</v>
          </cell>
          <cell r="U774">
            <v>1796.59</v>
          </cell>
          <cell r="W774">
            <v>1832.12</v>
          </cell>
        </row>
        <row r="775">
          <cell r="A775" t="str">
            <v>2 S 04 963 13</v>
          </cell>
          <cell r="B775" t="str">
            <v>Poço de visita - PVI 13</v>
          </cell>
          <cell r="E775" t="str">
            <v>und</v>
          </cell>
          <cell r="G775">
            <v>986.4</v>
          </cell>
          <cell r="M775">
            <v>1099.27</v>
          </cell>
          <cell r="O775">
            <v>1117.4100000000001</v>
          </cell>
          <cell r="Q775">
            <v>1096.29</v>
          </cell>
          <cell r="S775">
            <v>1125.48</v>
          </cell>
          <cell r="U775">
            <v>1114.93</v>
          </cell>
          <cell r="W775">
            <v>1136.32</v>
          </cell>
        </row>
        <row r="776">
          <cell r="A776" t="str">
            <v>2 S 04 963 14</v>
          </cell>
          <cell r="B776" t="str">
            <v>Poço de visita - PVI 14</v>
          </cell>
          <cell r="E776" t="str">
            <v>und</v>
          </cell>
          <cell r="G776">
            <v>937.81</v>
          </cell>
          <cell r="M776">
            <v>1042.42</v>
          </cell>
          <cell r="O776">
            <v>1060.2</v>
          </cell>
          <cell r="Q776">
            <v>1039.6600000000001</v>
          </cell>
          <cell r="S776">
            <v>1068.0999999999999</v>
          </cell>
          <cell r="U776">
            <v>1058.56</v>
          </cell>
          <cell r="W776">
            <v>1079.4100000000001</v>
          </cell>
        </row>
        <row r="777">
          <cell r="A777" t="str">
            <v>2 S 04 963 15</v>
          </cell>
          <cell r="B777" t="str">
            <v>Poço de visita - PVI 15</v>
          </cell>
          <cell r="E777" t="str">
            <v>und</v>
          </cell>
          <cell r="G777">
            <v>1097.5999999999999</v>
          </cell>
          <cell r="M777">
            <v>1220.0899999999999</v>
          </cell>
          <cell r="O777">
            <v>1241.01</v>
          </cell>
          <cell r="Q777">
            <v>1215.77</v>
          </cell>
          <cell r="S777">
            <v>1250.45</v>
          </cell>
          <cell r="U777">
            <v>1234.58</v>
          </cell>
          <cell r="W777">
            <v>1259.97</v>
          </cell>
        </row>
        <row r="778">
          <cell r="A778" t="str">
            <v>2 S 04 963 16</v>
          </cell>
          <cell r="B778" t="str">
            <v>Poço de visita - PVI 16</v>
          </cell>
          <cell r="E778" t="str">
            <v>und</v>
          </cell>
          <cell r="G778">
            <v>1277.67</v>
          </cell>
          <cell r="M778">
            <v>1420.35</v>
          </cell>
          <cell r="O778">
            <v>1445.11</v>
          </cell>
          <cell r="Q778">
            <v>1415.88</v>
          </cell>
          <cell r="S778">
            <v>1456.02</v>
          </cell>
          <cell r="U778">
            <v>1438.06</v>
          </cell>
          <cell r="W778">
            <v>1467.43</v>
          </cell>
        </row>
        <row r="779">
          <cell r="A779" t="str">
            <v>2 S 04 963 17</v>
          </cell>
          <cell r="B779" t="str">
            <v>Poço de visita - PVI 17</v>
          </cell>
          <cell r="E779" t="str">
            <v>und</v>
          </cell>
          <cell r="G779">
            <v>1462.74</v>
          </cell>
          <cell r="M779">
            <v>1626.03</v>
          </cell>
          <cell r="O779">
            <v>1654.16</v>
          </cell>
          <cell r="Q779">
            <v>1620.94</v>
          </cell>
          <cell r="S779">
            <v>1666.64</v>
          </cell>
          <cell r="U779">
            <v>1647.06</v>
          </cell>
          <cell r="W779">
            <v>1680.52</v>
          </cell>
        </row>
        <row r="780">
          <cell r="A780" t="str">
            <v>2 S 04 963 18</v>
          </cell>
          <cell r="B780" t="str">
            <v>Poço de visita - PVI 18</v>
          </cell>
          <cell r="E780" t="str">
            <v>und</v>
          </cell>
          <cell r="G780">
            <v>1758.11</v>
          </cell>
          <cell r="M780">
            <v>1954.32</v>
          </cell>
          <cell r="O780">
            <v>1987.98</v>
          </cell>
          <cell r="Q780">
            <v>1948.67</v>
          </cell>
          <cell r="S780">
            <v>2002.88</v>
          </cell>
          <cell r="U780">
            <v>1981.83</v>
          </cell>
          <cell r="W780">
            <v>2021.54</v>
          </cell>
        </row>
        <row r="781">
          <cell r="A781" t="str">
            <v>2 S 04 963 31</v>
          </cell>
          <cell r="B781" t="str">
            <v>Chaminé dos poços de visita - CPV 01</v>
          </cell>
          <cell r="E781" t="str">
            <v>und</v>
          </cell>
          <cell r="G781">
            <v>442.45</v>
          </cell>
          <cell r="M781">
            <v>509.54</v>
          </cell>
          <cell r="O781">
            <v>562.11</v>
          </cell>
          <cell r="Q781">
            <v>537.12</v>
          </cell>
          <cell r="S781">
            <v>554.4</v>
          </cell>
          <cell r="U781">
            <v>578.85</v>
          </cell>
          <cell r="W781">
            <v>582.61</v>
          </cell>
        </row>
        <row r="782">
          <cell r="A782" t="str">
            <v>2 S 04 963 32</v>
          </cell>
          <cell r="B782" t="str">
            <v>Chaminé dos poços de visita - CPV 02</v>
          </cell>
          <cell r="E782" t="str">
            <v>und</v>
          </cell>
          <cell r="G782">
            <v>511.03</v>
          </cell>
          <cell r="M782">
            <v>592.39</v>
          </cell>
          <cell r="O782">
            <v>645.38</v>
          </cell>
          <cell r="Q782">
            <v>620.66999999999996</v>
          </cell>
          <cell r="S782">
            <v>638.73</v>
          </cell>
          <cell r="U782">
            <v>662.2</v>
          </cell>
          <cell r="W782">
            <v>666.87</v>
          </cell>
        </row>
        <row r="783">
          <cell r="A783" t="str">
            <v>2 S 04 963 33</v>
          </cell>
          <cell r="B783" t="str">
            <v>Chaminé dos poços de visita - CPV 03</v>
          </cell>
          <cell r="E783" t="str">
            <v>und</v>
          </cell>
          <cell r="G783">
            <v>576.21</v>
          </cell>
          <cell r="M783">
            <v>671.46</v>
          </cell>
          <cell r="O783">
            <v>724.79</v>
          </cell>
          <cell r="Q783">
            <v>700.49</v>
          </cell>
          <cell r="S783">
            <v>719.18</v>
          </cell>
          <cell r="U783">
            <v>741.88</v>
          </cell>
          <cell r="W783">
            <v>747.33</v>
          </cell>
        </row>
        <row r="784">
          <cell r="A784" t="str">
            <v>2 S 04 963 34</v>
          </cell>
          <cell r="B784" t="str">
            <v>Chaminé dos poços de visita - CPV 04</v>
          </cell>
          <cell r="E784" t="str">
            <v>und</v>
          </cell>
          <cell r="G784">
            <v>645.29</v>
          </cell>
          <cell r="M784">
            <v>754.91</v>
          </cell>
          <cell r="O784">
            <v>808.65</v>
          </cell>
          <cell r="Q784">
            <v>784.67</v>
          </cell>
          <cell r="S784">
            <v>804.14</v>
          </cell>
          <cell r="U784">
            <v>825.85</v>
          </cell>
          <cell r="W784">
            <v>832.22</v>
          </cell>
        </row>
        <row r="785">
          <cell r="A785" t="str">
            <v>2 S 04 963 35</v>
          </cell>
          <cell r="B785" t="str">
            <v>Chaminé dos poços de visita - CPV 05</v>
          </cell>
          <cell r="E785" t="str">
            <v>und</v>
          </cell>
          <cell r="G785">
            <v>710.83</v>
          </cell>
          <cell r="M785">
            <v>834.37</v>
          </cell>
          <cell r="O785">
            <v>888.46</v>
          </cell>
          <cell r="Q785">
            <v>864.87</v>
          </cell>
          <cell r="S785">
            <v>884.98</v>
          </cell>
          <cell r="U785">
            <v>905.91</v>
          </cell>
          <cell r="W785">
            <v>913.07</v>
          </cell>
        </row>
        <row r="786">
          <cell r="A786" t="str">
            <v>2 S 04 963 36</v>
          </cell>
          <cell r="B786" t="str">
            <v>Chaminé dos poços de visita - CPV 06</v>
          </cell>
          <cell r="E786" t="str">
            <v>und</v>
          </cell>
          <cell r="G786">
            <v>779.05</v>
          </cell>
          <cell r="M786">
            <v>916.83</v>
          </cell>
          <cell r="O786">
            <v>971.33</v>
          </cell>
          <cell r="Q786">
            <v>948.04</v>
          </cell>
          <cell r="S786">
            <v>968.91</v>
          </cell>
          <cell r="U786">
            <v>988.87</v>
          </cell>
          <cell r="W786">
            <v>996.94</v>
          </cell>
        </row>
        <row r="787">
          <cell r="A787" t="str">
            <v>2 S 04 963 37</v>
          </cell>
          <cell r="B787" t="str">
            <v>Chaminé dos poços de visita - CPV 07</v>
          </cell>
          <cell r="E787" t="str">
            <v>und</v>
          </cell>
          <cell r="G787">
            <v>844.73</v>
          </cell>
          <cell r="M787">
            <v>996.49</v>
          </cell>
          <cell r="O787">
            <v>1051.33</v>
          </cell>
          <cell r="Q787">
            <v>1028.49</v>
          </cell>
          <cell r="S787">
            <v>1049.98</v>
          </cell>
          <cell r="U787">
            <v>1069.18</v>
          </cell>
          <cell r="W787">
            <v>1078.03</v>
          </cell>
        </row>
        <row r="788">
          <cell r="A788" t="str">
            <v>2 S 04 964 01</v>
          </cell>
          <cell r="B788" t="str">
            <v>Tubulação de drenagem urbana - D=0,40 m s/ berço</v>
          </cell>
          <cell r="E788" t="str">
            <v>m</v>
          </cell>
          <cell r="G788">
            <v>59.04</v>
          </cell>
          <cell r="M788">
            <v>68.3</v>
          </cell>
          <cell r="O788">
            <v>68.849999999999994</v>
          </cell>
          <cell r="Q788">
            <v>67.930000000000007</v>
          </cell>
          <cell r="S788">
            <v>69.08</v>
          </cell>
          <cell r="U788">
            <v>68</v>
          </cell>
          <cell r="W788">
            <v>68.83</v>
          </cell>
        </row>
        <row r="789">
          <cell r="A789" t="str">
            <v>2 S 04 964 02</v>
          </cell>
          <cell r="B789" t="str">
            <v>Tubulação de drenagem urbana - D=0,60 m s/ berço</v>
          </cell>
          <cell r="E789" t="str">
            <v>m</v>
          </cell>
          <cell r="G789">
            <v>141.44999999999999</v>
          </cell>
          <cell r="M789">
            <v>156.36000000000001</v>
          </cell>
          <cell r="O789">
            <v>160.61000000000001</v>
          </cell>
          <cell r="Q789">
            <v>158.63</v>
          </cell>
          <cell r="S789">
            <v>160.9</v>
          </cell>
          <cell r="U789">
            <v>162.26</v>
          </cell>
          <cell r="W789">
            <v>163.9</v>
          </cell>
        </row>
        <row r="790">
          <cell r="A790" t="str">
            <v>2 S 04 964 03</v>
          </cell>
          <cell r="B790" t="str">
            <v>Tubulação de drenagem urbana - D=0,80 m s/ berço</v>
          </cell>
          <cell r="E790" t="str">
            <v>m</v>
          </cell>
          <cell r="G790">
            <v>200.51</v>
          </cell>
          <cell r="M790">
            <v>219.69</v>
          </cell>
          <cell r="O790">
            <v>226.37</v>
          </cell>
          <cell r="Q790">
            <v>223.11</v>
          </cell>
          <cell r="S790">
            <v>226.87</v>
          </cell>
          <cell r="U790">
            <v>228.62</v>
          </cell>
          <cell r="W790">
            <v>231.34</v>
          </cell>
        </row>
        <row r="791">
          <cell r="A791" t="str">
            <v>2 S 04 964 04</v>
          </cell>
          <cell r="B791" t="str">
            <v>Tubulação de drenagem urbana - D=1,00 m s/ berço</v>
          </cell>
          <cell r="E791" t="str">
            <v>m</v>
          </cell>
          <cell r="G791">
            <v>290.27</v>
          </cell>
          <cell r="M791">
            <v>316.49</v>
          </cell>
          <cell r="O791">
            <v>326.72000000000003</v>
          </cell>
          <cell r="Q791">
            <v>321.83</v>
          </cell>
          <cell r="S791">
            <v>327.41000000000003</v>
          </cell>
          <cell r="U791">
            <v>330.23</v>
          </cell>
          <cell r="W791">
            <v>334.26</v>
          </cell>
        </row>
        <row r="792">
          <cell r="A792" t="str">
            <v>2 S 04 964 05</v>
          </cell>
          <cell r="B792" t="str">
            <v>Tubulação de drenagem urbana - D=1,20 m s/ berço</v>
          </cell>
          <cell r="E792" t="str">
            <v>m</v>
          </cell>
          <cell r="G792">
            <v>392.57</v>
          </cell>
          <cell r="M792">
            <v>426.67</v>
          </cell>
          <cell r="O792">
            <v>441.13</v>
          </cell>
          <cell r="Q792">
            <v>434.7</v>
          </cell>
          <cell r="S792">
            <v>441.96</v>
          </cell>
          <cell r="U792">
            <v>447</v>
          </cell>
          <cell r="W792">
            <v>452.26</v>
          </cell>
        </row>
        <row r="793">
          <cell r="A793" t="str">
            <v>2 S 04 964 06</v>
          </cell>
          <cell r="B793" t="str">
            <v>Tubulação de drenagem urbana - D=1,50 m s/ berço</v>
          </cell>
          <cell r="E793" t="str">
            <v>m</v>
          </cell>
          <cell r="G793">
            <v>589.83000000000004</v>
          </cell>
          <cell r="M793">
            <v>638.17999999999995</v>
          </cell>
          <cell r="O793">
            <v>661.36</v>
          </cell>
          <cell r="Q793">
            <v>652.57000000000005</v>
          </cell>
          <cell r="S793">
            <v>662.25</v>
          </cell>
          <cell r="U793">
            <v>673.87</v>
          </cell>
          <cell r="W793">
            <v>680.89</v>
          </cell>
        </row>
        <row r="794">
          <cell r="A794" t="str">
            <v>2 S 04 990 01</v>
          </cell>
          <cell r="B794" t="str">
            <v>Transposição de segmento de sarjetas - TSS 01</v>
          </cell>
          <cell r="E794" t="str">
            <v>m</v>
          </cell>
          <cell r="G794">
            <v>90.17</v>
          </cell>
          <cell r="M794">
            <v>99.78</v>
          </cell>
          <cell r="O794">
            <v>101.81</v>
          </cell>
          <cell r="Q794">
            <v>98.56</v>
          </cell>
          <cell r="S794">
            <v>102.76</v>
          </cell>
          <cell r="U794">
            <v>97.44</v>
          </cell>
          <cell r="W794">
            <v>100.47</v>
          </cell>
        </row>
        <row r="795">
          <cell r="A795" t="str">
            <v>2 S 04 990 02</v>
          </cell>
          <cell r="B795" t="str">
            <v>Transposição de segmento de sarjetas - TSS 02</v>
          </cell>
          <cell r="E795" t="str">
            <v>m</v>
          </cell>
          <cell r="G795">
            <v>109.42</v>
          </cell>
          <cell r="M795">
            <v>120.95</v>
          </cell>
          <cell r="O795">
            <v>123.46</v>
          </cell>
          <cell r="Q795">
            <v>119.44</v>
          </cell>
          <cell r="S795">
            <v>124.64</v>
          </cell>
          <cell r="U795">
            <v>118.11</v>
          </cell>
          <cell r="W795">
            <v>121.86</v>
          </cell>
        </row>
        <row r="796">
          <cell r="A796" t="str">
            <v>2 S 04 990 03</v>
          </cell>
          <cell r="B796" t="str">
            <v>Transposição de segmento de sarjetas - TSS 03</v>
          </cell>
          <cell r="E796" t="str">
            <v>m</v>
          </cell>
          <cell r="G796">
            <v>158.63999999999999</v>
          </cell>
          <cell r="M796">
            <v>176.2</v>
          </cell>
          <cell r="O796">
            <v>181.44</v>
          </cell>
          <cell r="Q796">
            <v>178.45</v>
          </cell>
          <cell r="S796">
            <v>182.42</v>
          </cell>
          <cell r="U796">
            <v>182.86</v>
          </cell>
          <cell r="W796">
            <v>185.74</v>
          </cell>
        </row>
        <row r="797">
          <cell r="A797" t="str">
            <v>2 S 04 990 04</v>
          </cell>
          <cell r="B797" t="str">
            <v>Transposição de segmento de sarjetas - TSS 04</v>
          </cell>
          <cell r="E797" t="str">
            <v>m</v>
          </cell>
          <cell r="G797">
            <v>137.9</v>
          </cell>
          <cell r="M797">
            <v>153.11000000000001</v>
          </cell>
          <cell r="O797">
            <v>157.61000000000001</v>
          </cell>
          <cell r="Q797">
            <v>154.88999999999999</v>
          </cell>
          <cell r="S797">
            <v>158.49</v>
          </cell>
          <cell r="U797">
            <v>158.47999999999999</v>
          </cell>
          <cell r="W797">
            <v>161.09</v>
          </cell>
        </row>
        <row r="798">
          <cell r="A798" t="str">
            <v>2 S 04 990 05</v>
          </cell>
          <cell r="B798" t="str">
            <v>Transposição de segmento de sarjetas - TSS 05</v>
          </cell>
          <cell r="E798" t="str">
            <v>m</v>
          </cell>
          <cell r="G798">
            <v>124.09</v>
          </cell>
          <cell r="M798">
            <v>137.72999999999999</v>
          </cell>
          <cell r="O798">
            <v>141.74</v>
          </cell>
          <cell r="Q798">
            <v>139.21</v>
          </cell>
          <cell r="S798">
            <v>142.56</v>
          </cell>
          <cell r="U798">
            <v>142.25</v>
          </cell>
          <cell r="W798">
            <v>144.66999999999999</v>
          </cell>
        </row>
        <row r="799">
          <cell r="A799" t="str">
            <v>2 S 04 990 06</v>
          </cell>
          <cell r="B799" t="str">
            <v>Transposição de segmento de sarjetas - TSS 06</v>
          </cell>
          <cell r="E799" t="str">
            <v>m</v>
          </cell>
          <cell r="G799">
            <v>117.12</v>
          </cell>
          <cell r="M799">
            <v>129.96</v>
          </cell>
          <cell r="O799">
            <v>133.72999999999999</v>
          </cell>
          <cell r="Q799">
            <v>131.29</v>
          </cell>
          <cell r="S799">
            <v>134.52000000000001</v>
          </cell>
          <cell r="U799">
            <v>134.05000000000001</v>
          </cell>
          <cell r="W799">
            <v>136.38999999999999</v>
          </cell>
        </row>
        <row r="800">
          <cell r="A800" t="str">
            <v>2 S 04 991 01</v>
          </cell>
          <cell r="B800" t="str">
            <v>Tampa concr. p/caixa colet. (4 nervuras) - TCC 01</v>
          </cell>
          <cell r="E800" t="str">
            <v>und</v>
          </cell>
          <cell r="G800">
            <v>79.02</v>
          </cell>
          <cell r="M800">
            <v>88.19</v>
          </cell>
          <cell r="O800">
            <v>91.29</v>
          </cell>
          <cell r="Q800">
            <v>90.43</v>
          </cell>
          <cell r="S800">
            <v>91.57</v>
          </cell>
          <cell r="U800">
            <v>93.87</v>
          </cell>
          <cell r="W800">
            <v>94.7</v>
          </cell>
        </row>
        <row r="801">
          <cell r="A801" t="str">
            <v>2 S 04 991 02</v>
          </cell>
          <cell r="B801" t="str">
            <v>Tampa de ferro p/ caixa coletora - TCC 02</v>
          </cell>
          <cell r="E801" t="str">
            <v>und</v>
          </cell>
          <cell r="G801">
            <v>148.72999999999999</v>
          </cell>
          <cell r="M801">
            <v>188.86</v>
          </cell>
          <cell r="O801">
            <v>194.39</v>
          </cell>
          <cell r="Q801">
            <v>192.07</v>
          </cell>
          <cell r="S801">
            <v>192.14</v>
          </cell>
          <cell r="U801">
            <v>201.52</v>
          </cell>
          <cell r="W801">
            <v>201.08</v>
          </cell>
        </row>
        <row r="802">
          <cell r="A802" t="str">
            <v>2 S 04 999 03</v>
          </cell>
          <cell r="B802" t="str">
            <v>Escoramento de bueiros celulares</v>
          </cell>
          <cell r="E802" t="str">
            <v>m3</v>
          </cell>
          <cell r="G802">
            <v>25.9</v>
          </cell>
          <cell r="M802">
            <v>30.26</v>
          </cell>
          <cell r="O802">
            <v>30.27</v>
          </cell>
          <cell r="Q802">
            <v>29.95</v>
          </cell>
          <cell r="S802">
            <v>29.82</v>
          </cell>
          <cell r="U802">
            <v>30.02</v>
          </cell>
          <cell r="W802">
            <v>30.02</v>
          </cell>
        </row>
        <row r="803">
          <cell r="A803" t="str">
            <v>2 S 04 999 06</v>
          </cell>
          <cell r="B803" t="str">
            <v>Solo local / selo de argila apiloado</v>
          </cell>
          <cell r="E803" t="str">
            <v>m3</v>
          </cell>
          <cell r="G803">
            <v>8.43</v>
          </cell>
          <cell r="M803">
            <v>10.119999999999999</v>
          </cell>
          <cell r="O803">
            <v>10.119999999999999</v>
          </cell>
          <cell r="Q803">
            <v>10.119999999999999</v>
          </cell>
          <cell r="S803">
            <v>10.119999999999999</v>
          </cell>
          <cell r="U803">
            <v>10.119999999999999</v>
          </cell>
          <cell r="W803">
            <v>10.119999999999999</v>
          </cell>
        </row>
        <row r="804">
          <cell r="A804" t="str">
            <v>2 S 04 999 07</v>
          </cell>
          <cell r="B804" t="str">
            <v>Lastro de brita</v>
          </cell>
          <cell r="E804" t="str">
            <v>m3</v>
          </cell>
          <cell r="G804">
            <v>27.8</v>
          </cell>
          <cell r="M804">
            <v>31.46</v>
          </cell>
          <cell r="O804">
            <v>32.03</v>
          </cell>
          <cell r="Q804">
            <v>31.41</v>
          </cell>
          <cell r="S804">
            <v>32.880000000000003</v>
          </cell>
          <cell r="U804">
            <v>33</v>
          </cell>
          <cell r="W804">
            <v>33.03</v>
          </cell>
        </row>
        <row r="805">
          <cell r="A805" t="str">
            <v>2 S 05 000 06</v>
          </cell>
          <cell r="B805" t="str">
            <v>Calha metálica semi-circular D=0,40 m</v>
          </cell>
          <cell r="E805" t="str">
            <v>m</v>
          </cell>
          <cell r="G805">
            <v>93.01</v>
          </cell>
          <cell r="M805">
            <v>112.33</v>
          </cell>
          <cell r="O805">
            <v>125.07</v>
          </cell>
          <cell r="Q805">
            <v>125.87</v>
          </cell>
          <cell r="S805">
            <v>125.87</v>
          </cell>
          <cell r="U805">
            <v>125.87</v>
          </cell>
          <cell r="W805">
            <v>125.87</v>
          </cell>
        </row>
        <row r="806">
          <cell r="A806" t="str">
            <v>2 S 05 000 09</v>
          </cell>
          <cell r="B806" t="str">
            <v>Dentes para bueiros simples D=0,60 m</v>
          </cell>
          <cell r="E806" t="str">
            <v>und</v>
          </cell>
          <cell r="G806">
            <v>31.33</v>
          </cell>
          <cell r="M806">
            <v>34.75</v>
          </cell>
          <cell r="O806">
            <v>35.590000000000003</v>
          </cell>
          <cell r="Q806">
            <v>34.590000000000003</v>
          </cell>
          <cell r="S806">
            <v>35.909999999999997</v>
          </cell>
          <cell r="U806">
            <v>34.520000000000003</v>
          </cell>
          <cell r="W806">
            <v>35.43</v>
          </cell>
        </row>
        <row r="807">
          <cell r="A807" t="str">
            <v>2 S 05 000 10</v>
          </cell>
          <cell r="B807" t="str">
            <v>Dentes para bueiros simples D=0,80 m</v>
          </cell>
          <cell r="E807" t="str">
            <v>und</v>
          </cell>
          <cell r="G807">
            <v>39</v>
          </cell>
          <cell r="M807">
            <v>43.21</v>
          </cell>
          <cell r="O807">
            <v>44.28</v>
          </cell>
          <cell r="Q807">
            <v>43.04</v>
          </cell>
          <cell r="S807">
            <v>44.69</v>
          </cell>
          <cell r="U807">
            <v>42.99</v>
          </cell>
          <cell r="W807">
            <v>44.12</v>
          </cell>
        </row>
        <row r="808">
          <cell r="A808" t="str">
            <v>2 S 05 000 11</v>
          </cell>
          <cell r="B808" t="str">
            <v>Dentes para bueiros simples D=1,00 m</v>
          </cell>
          <cell r="E808" t="str">
            <v>und</v>
          </cell>
          <cell r="G808">
            <v>46.37</v>
          </cell>
          <cell r="M808">
            <v>51.38</v>
          </cell>
          <cell r="O808">
            <v>52.64</v>
          </cell>
          <cell r="Q808">
            <v>51.15</v>
          </cell>
          <cell r="S808">
            <v>53.12</v>
          </cell>
          <cell r="U808">
            <v>51.05</v>
          </cell>
          <cell r="W808">
            <v>52.41</v>
          </cell>
        </row>
        <row r="809">
          <cell r="A809" t="str">
            <v>2 S 05 000 12</v>
          </cell>
          <cell r="B809" t="str">
            <v>Dentes para bueiros simples D=1,20 m</v>
          </cell>
          <cell r="E809" t="str">
            <v>und</v>
          </cell>
          <cell r="G809">
            <v>52.65</v>
          </cell>
          <cell r="M809">
            <v>58.29</v>
          </cell>
          <cell r="O809">
            <v>59.73</v>
          </cell>
          <cell r="Q809">
            <v>58</v>
          </cell>
          <cell r="S809">
            <v>60.28</v>
          </cell>
          <cell r="U809">
            <v>57.86</v>
          </cell>
          <cell r="W809">
            <v>59.42</v>
          </cell>
        </row>
        <row r="810">
          <cell r="A810" t="str">
            <v>2 S 05 000 13</v>
          </cell>
          <cell r="B810" t="str">
            <v>Dentes para bueiros simples D=1,50 m</v>
          </cell>
          <cell r="E810" t="str">
            <v>und</v>
          </cell>
          <cell r="G810">
            <v>66.75</v>
          </cell>
          <cell r="M810">
            <v>73.989999999999995</v>
          </cell>
          <cell r="O810">
            <v>75.87</v>
          </cell>
          <cell r="Q810">
            <v>73.819999999999993</v>
          </cell>
          <cell r="S810">
            <v>76.540000000000006</v>
          </cell>
          <cell r="U810">
            <v>73.88</v>
          </cell>
          <cell r="W810">
            <v>75.739999999999995</v>
          </cell>
        </row>
        <row r="811">
          <cell r="A811" t="str">
            <v>2 S 05 000 14</v>
          </cell>
          <cell r="B811" t="str">
            <v>Dentes para bueiros duplos D=1,00 m</v>
          </cell>
          <cell r="E811" t="str">
            <v>und</v>
          </cell>
          <cell r="G811">
            <v>92.9</v>
          </cell>
          <cell r="M811">
            <v>102.94</v>
          </cell>
          <cell r="O811">
            <v>105.47</v>
          </cell>
          <cell r="Q811">
            <v>102.48</v>
          </cell>
          <cell r="S811">
            <v>106.44</v>
          </cell>
          <cell r="U811">
            <v>102.29</v>
          </cell>
          <cell r="W811">
            <v>104.99</v>
          </cell>
        </row>
        <row r="812">
          <cell r="A812" t="str">
            <v>2 S 05 000 15</v>
          </cell>
          <cell r="B812" t="str">
            <v>Dentes para bueiros duplos D=1,20 m</v>
          </cell>
          <cell r="E812" t="str">
            <v>und</v>
          </cell>
          <cell r="G812">
            <v>105.15</v>
          </cell>
          <cell r="M812">
            <v>116.41</v>
          </cell>
          <cell r="O812">
            <v>119.28</v>
          </cell>
          <cell r="Q812">
            <v>115.84</v>
          </cell>
          <cell r="S812">
            <v>120.39</v>
          </cell>
          <cell r="U812">
            <v>115.55</v>
          </cell>
          <cell r="W812">
            <v>118.67</v>
          </cell>
        </row>
        <row r="813">
          <cell r="A813" t="str">
            <v>2 S 05 000 16</v>
          </cell>
          <cell r="B813" t="str">
            <v>Dentes para bueiros duplos D=1,50 m</v>
          </cell>
          <cell r="E813" t="str">
            <v>und</v>
          </cell>
          <cell r="G813">
            <v>129.72</v>
          </cell>
          <cell r="M813">
            <v>143.77000000000001</v>
          </cell>
          <cell r="O813">
            <v>147.33000000000001</v>
          </cell>
          <cell r="Q813">
            <v>143.22999999999999</v>
          </cell>
          <cell r="S813">
            <v>148.66</v>
          </cell>
          <cell r="U813">
            <v>143.08000000000001</v>
          </cell>
          <cell r="W813">
            <v>146.81</v>
          </cell>
        </row>
        <row r="814">
          <cell r="A814" t="str">
            <v>2 S 05 000 17</v>
          </cell>
          <cell r="B814" t="str">
            <v>Dentes para bueiros triplos D=1,00 m</v>
          </cell>
          <cell r="E814" t="str">
            <v>und</v>
          </cell>
          <cell r="G814">
            <v>136.16999999999999</v>
          </cell>
          <cell r="M814">
            <v>150.86000000000001</v>
          </cell>
          <cell r="O814">
            <v>154.47999999999999</v>
          </cell>
          <cell r="Q814">
            <v>150.01</v>
          </cell>
          <cell r="S814">
            <v>155.93</v>
          </cell>
          <cell r="U814">
            <v>149.5</v>
          </cell>
          <cell r="W814">
            <v>153.55000000000001</v>
          </cell>
        </row>
        <row r="815">
          <cell r="A815" t="str">
            <v>2 S 05 000 18</v>
          </cell>
          <cell r="B815" t="str">
            <v>Dentes para bueiros triplos D=1,20</v>
          </cell>
          <cell r="E815" t="str">
            <v>und</v>
          </cell>
          <cell r="G815">
            <v>157.81</v>
          </cell>
          <cell r="M815">
            <v>174.71</v>
          </cell>
          <cell r="O815">
            <v>179.01</v>
          </cell>
          <cell r="Q815">
            <v>173.85</v>
          </cell>
          <cell r="S815">
            <v>180.68</v>
          </cell>
          <cell r="U815">
            <v>173.42</v>
          </cell>
          <cell r="W815">
            <v>178.1</v>
          </cell>
        </row>
        <row r="816">
          <cell r="A816" t="str">
            <v>2 S 05 000 19</v>
          </cell>
          <cell r="B816" t="str">
            <v>Dentes para bueiros triplos D=1,50 m</v>
          </cell>
          <cell r="E816" t="str">
            <v>und</v>
          </cell>
          <cell r="G816">
            <v>192.19</v>
          </cell>
          <cell r="M816">
            <v>212.96</v>
          </cell>
          <cell r="O816">
            <v>218.2</v>
          </cell>
          <cell r="Q816">
            <v>212.05</v>
          </cell>
          <cell r="S816">
            <v>220.2</v>
          </cell>
          <cell r="U816">
            <v>211.7</v>
          </cell>
          <cell r="W816">
            <v>217.28</v>
          </cell>
        </row>
        <row r="817">
          <cell r="A817" t="str">
            <v>2 S 05 100 00</v>
          </cell>
          <cell r="B817" t="str">
            <v>Enleivamento</v>
          </cell>
          <cell r="E817" t="str">
            <v>m2</v>
          </cell>
          <cell r="G817">
            <v>3.36</v>
          </cell>
          <cell r="M817">
            <v>3.92</v>
          </cell>
          <cell r="O817">
            <v>3.92</v>
          </cell>
          <cell r="Q817">
            <v>3.85</v>
          </cell>
          <cell r="S817">
            <v>3.85</v>
          </cell>
          <cell r="U817">
            <v>3.9</v>
          </cell>
          <cell r="W817">
            <v>3.9</v>
          </cell>
        </row>
        <row r="818">
          <cell r="A818" t="str">
            <v>2 S 05 102 00</v>
          </cell>
          <cell r="B818" t="str">
            <v>Hidrossemeadura</v>
          </cell>
          <cell r="E818" t="str">
            <v>m2</v>
          </cell>
          <cell r="G818">
            <v>1.1399999999999999</v>
          </cell>
          <cell r="M818">
            <v>0.84</v>
          </cell>
          <cell r="O818">
            <v>0.86</v>
          </cell>
          <cell r="Q818">
            <v>0.84</v>
          </cell>
          <cell r="S818">
            <v>0.85</v>
          </cell>
          <cell r="U818">
            <v>0.89</v>
          </cell>
          <cell r="W818">
            <v>0.93</v>
          </cell>
        </row>
        <row r="819">
          <cell r="A819" t="str">
            <v>2 S 05 300 01</v>
          </cell>
          <cell r="B819" t="str">
            <v>Alvenaria de pedra arrumada</v>
          </cell>
          <cell r="E819" t="str">
            <v>m3</v>
          </cell>
          <cell r="G819">
            <v>47.78</v>
          </cell>
          <cell r="M819">
            <v>55.63</v>
          </cell>
          <cell r="O819">
            <v>56.22</v>
          </cell>
          <cell r="Q819">
            <v>55.59</v>
          </cell>
          <cell r="S819">
            <v>57.06</v>
          </cell>
          <cell r="U819">
            <v>57.26</v>
          </cell>
          <cell r="W819">
            <v>57.32</v>
          </cell>
        </row>
        <row r="820">
          <cell r="A820" t="str">
            <v>2 S 05 300 02</v>
          </cell>
          <cell r="B820" t="str">
            <v>Enrocamento de pedra jogada</v>
          </cell>
          <cell r="E820" t="str">
            <v>m3</v>
          </cell>
          <cell r="G820">
            <v>27.48</v>
          </cell>
          <cell r="M820">
            <v>31.54</v>
          </cell>
          <cell r="O820">
            <v>32.03</v>
          </cell>
          <cell r="Q820">
            <v>31.5</v>
          </cell>
          <cell r="S820">
            <v>32.729999999999997</v>
          </cell>
          <cell r="U820">
            <v>32.9</v>
          </cell>
          <cell r="W820">
            <v>32.950000000000003</v>
          </cell>
        </row>
        <row r="821">
          <cell r="A821" t="str">
            <v>2 S 05 301 00</v>
          </cell>
          <cell r="B821" t="str">
            <v>Alvenaria de pedra argamassada</v>
          </cell>
          <cell r="E821" t="str">
            <v>m3</v>
          </cell>
          <cell r="G821">
            <v>123.04</v>
          </cell>
          <cell r="M821">
            <v>136.59</v>
          </cell>
          <cell r="O821">
            <v>139.43</v>
          </cell>
          <cell r="Q821">
            <v>135.06</v>
          </cell>
          <cell r="S821">
            <v>140.97999999999999</v>
          </cell>
          <cell r="U821">
            <v>133.9</v>
          </cell>
          <cell r="W821">
            <v>137.78</v>
          </cell>
        </row>
        <row r="822">
          <cell r="A822" t="str">
            <v>2 S 05 301 01</v>
          </cell>
          <cell r="B822" t="str">
            <v>Alvenaria tijolos de 20 cm de espessura</v>
          </cell>
          <cell r="E822" t="str">
            <v>m2</v>
          </cell>
          <cell r="G822">
            <v>26.67</v>
          </cell>
          <cell r="M822">
            <v>33.06</v>
          </cell>
          <cell r="O822">
            <v>33.17</v>
          </cell>
          <cell r="Q822">
            <v>33.01</v>
          </cell>
          <cell r="S822">
            <v>33.21</v>
          </cell>
          <cell r="U822">
            <v>32.93</v>
          </cell>
          <cell r="W822">
            <v>33.26</v>
          </cell>
        </row>
        <row r="823">
          <cell r="A823" t="str">
            <v>2 S 05 302 01</v>
          </cell>
          <cell r="B823" t="str">
            <v>Muro gabião tipo caixa</v>
          </cell>
          <cell r="E823" t="str">
            <v>m3</v>
          </cell>
          <cell r="G823">
            <v>124.7</v>
          </cell>
          <cell r="M823">
            <v>145.96</v>
          </cell>
          <cell r="O823">
            <v>138.34</v>
          </cell>
          <cell r="Q823">
            <v>137.43</v>
          </cell>
          <cell r="S823">
            <v>138.84</v>
          </cell>
          <cell r="U823">
            <v>139.61000000000001</v>
          </cell>
          <cell r="W823">
            <v>139.63999999999999</v>
          </cell>
        </row>
        <row r="824">
          <cell r="A824" t="str">
            <v>2 S 05 303 01</v>
          </cell>
          <cell r="B824" t="str">
            <v>Terra armada - ECE - greide 0,0&lt;h&lt;6,00m</v>
          </cell>
          <cell r="E824" t="str">
            <v>m2</v>
          </cell>
          <cell r="G824">
            <v>185.44</v>
          </cell>
          <cell r="M824">
            <v>196.56</v>
          </cell>
          <cell r="O824">
            <v>196.56</v>
          </cell>
          <cell r="Q824">
            <v>218.81</v>
          </cell>
          <cell r="S824">
            <v>218.81</v>
          </cell>
          <cell r="U824">
            <v>218.81</v>
          </cell>
          <cell r="W824">
            <v>218.81</v>
          </cell>
        </row>
        <row r="825">
          <cell r="A825" t="str">
            <v>2 S 05 303 02</v>
          </cell>
          <cell r="B825" t="str">
            <v>Terra armada - ECE - greide 6,0&lt;h&lt;9,00m</v>
          </cell>
          <cell r="E825" t="str">
            <v>m2</v>
          </cell>
          <cell r="G825">
            <v>208.05</v>
          </cell>
          <cell r="M825">
            <v>220.52</v>
          </cell>
          <cell r="O825">
            <v>220.52</v>
          </cell>
          <cell r="Q825">
            <v>245.49</v>
          </cell>
          <cell r="S825">
            <v>245.49</v>
          </cell>
          <cell r="U825">
            <v>245.49</v>
          </cell>
          <cell r="W825">
            <v>245.49</v>
          </cell>
        </row>
        <row r="826">
          <cell r="A826" t="str">
            <v>2 S 05 303 03</v>
          </cell>
          <cell r="B826" t="str">
            <v>Terra armada - ECE - greide 9,0&lt;h&lt;12,00m</v>
          </cell>
          <cell r="E826" t="str">
            <v>m2</v>
          </cell>
          <cell r="G826">
            <v>230.67</v>
          </cell>
          <cell r="M826">
            <v>244.38</v>
          </cell>
          <cell r="O826">
            <v>244.38</v>
          </cell>
          <cell r="Q826">
            <v>272.19</v>
          </cell>
          <cell r="S826">
            <v>272.19</v>
          </cell>
          <cell r="U826">
            <v>272.19</v>
          </cell>
          <cell r="W826">
            <v>272.19</v>
          </cell>
        </row>
        <row r="827">
          <cell r="A827" t="str">
            <v>2 S 05 303 04</v>
          </cell>
          <cell r="B827" t="str">
            <v>Terra armada - ECE - pé de talude 0,0&lt;h&lt;6,00m</v>
          </cell>
          <cell r="E827" t="str">
            <v>m2</v>
          </cell>
          <cell r="G827">
            <v>218.61</v>
          </cell>
          <cell r="M827">
            <v>231.72</v>
          </cell>
          <cell r="O827">
            <v>231.72</v>
          </cell>
          <cell r="Q827">
            <v>257.95</v>
          </cell>
          <cell r="S827">
            <v>257.95</v>
          </cell>
          <cell r="U827">
            <v>257.95</v>
          </cell>
          <cell r="W827">
            <v>257.95</v>
          </cell>
        </row>
        <row r="828">
          <cell r="A828" t="str">
            <v>2 S 05 303 05</v>
          </cell>
          <cell r="B828" t="str">
            <v>Terra armada - ECE - pé de talude 6,0&lt;h&lt;9,00m</v>
          </cell>
          <cell r="E828" t="str">
            <v>m2</v>
          </cell>
          <cell r="G828">
            <v>245.74</v>
          </cell>
          <cell r="M828">
            <v>260.49</v>
          </cell>
          <cell r="O828">
            <v>260.49</v>
          </cell>
          <cell r="Q828">
            <v>289.97000000000003</v>
          </cell>
          <cell r="S828">
            <v>289.97000000000003</v>
          </cell>
          <cell r="U828">
            <v>289.97000000000003</v>
          </cell>
          <cell r="W828">
            <v>289.97000000000003</v>
          </cell>
        </row>
        <row r="829">
          <cell r="A829" t="str">
            <v>2 S 05 303 06</v>
          </cell>
          <cell r="B829" t="str">
            <v>Terra armada - ECE - pé de talude 9,0&lt;h&lt;12,00m</v>
          </cell>
          <cell r="E829" t="str">
            <v>m2</v>
          </cell>
          <cell r="G829">
            <v>271.38</v>
          </cell>
          <cell r="M829">
            <v>287.66000000000003</v>
          </cell>
          <cell r="O829">
            <v>287.66000000000003</v>
          </cell>
          <cell r="Q829">
            <v>324.2</v>
          </cell>
          <cell r="S829">
            <v>324.2</v>
          </cell>
          <cell r="U829">
            <v>324.2</v>
          </cell>
          <cell r="W829">
            <v>324.2</v>
          </cell>
        </row>
        <row r="830">
          <cell r="A830" t="str">
            <v>2 S 05 303 07</v>
          </cell>
          <cell r="B830" t="str">
            <v>Terra armada - ECE - encontro portante 0,0&lt;h&lt;6,00m</v>
          </cell>
          <cell r="E830" t="str">
            <v>m2</v>
          </cell>
          <cell r="G830">
            <v>398.04</v>
          </cell>
          <cell r="M830">
            <v>421.92</v>
          </cell>
          <cell r="O830">
            <v>421.92</v>
          </cell>
          <cell r="Q830">
            <v>469.68</v>
          </cell>
          <cell r="S830">
            <v>469.68</v>
          </cell>
          <cell r="U830">
            <v>469.68</v>
          </cell>
          <cell r="W830">
            <v>469.68</v>
          </cell>
        </row>
        <row r="831">
          <cell r="A831" t="str">
            <v>2 S 05 303 08</v>
          </cell>
          <cell r="B831" t="str">
            <v>Terra armada - ECE - encontro portante 6,0&lt;h&lt;9,00m</v>
          </cell>
          <cell r="E831" t="str">
            <v>m2</v>
          </cell>
          <cell r="G831">
            <v>530.41999999999996</v>
          </cell>
          <cell r="M831">
            <v>562.24</v>
          </cell>
          <cell r="O831">
            <v>562.24</v>
          </cell>
          <cell r="Q831">
            <v>625.9</v>
          </cell>
          <cell r="S831">
            <v>625.9</v>
          </cell>
          <cell r="U831">
            <v>625.9</v>
          </cell>
          <cell r="W831">
            <v>625.9</v>
          </cell>
        </row>
        <row r="832">
          <cell r="A832" t="str">
            <v>2 S 05 303 09</v>
          </cell>
          <cell r="B832" t="str">
            <v>Escamas de concreto armado para terra armada</v>
          </cell>
          <cell r="E832" t="str">
            <v>m3</v>
          </cell>
          <cell r="G832">
            <v>470.28</v>
          </cell>
          <cell r="M832">
            <v>517.65</v>
          </cell>
          <cell r="O832">
            <v>535.33000000000004</v>
          </cell>
          <cell r="Q832">
            <v>524.22</v>
          </cell>
          <cell r="S832">
            <v>539.16999999999996</v>
          </cell>
          <cell r="U832">
            <v>533</v>
          </cell>
          <cell r="W832">
            <v>544.04</v>
          </cell>
        </row>
        <row r="833">
          <cell r="A833" t="str">
            <v>2 S 05 303 10</v>
          </cell>
          <cell r="B833" t="str">
            <v>Concr. soleira e arremates de maciço terra armada</v>
          </cell>
          <cell r="E833" t="str">
            <v>m3</v>
          </cell>
          <cell r="G833">
            <v>227.24</v>
          </cell>
          <cell r="M833">
            <v>248.06</v>
          </cell>
          <cell r="O833">
            <v>254.14</v>
          </cell>
          <cell r="Q833">
            <v>244.32</v>
          </cell>
          <cell r="S833">
            <v>256.86</v>
          </cell>
          <cell r="U833">
            <v>239.95</v>
          </cell>
          <cell r="W833">
            <v>249.1</v>
          </cell>
        </row>
        <row r="834">
          <cell r="A834" t="str">
            <v>2 S 05 303 11</v>
          </cell>
          <cell r="B834" t="str">
            <v>Montagem de maciço terra armada</v>
          </cell>
          <cell r="E834" t="str">
            <v>m2</v>
          </cell>
          <cell r="G834">
            <v>54.44</v>
          </cell>
          <cell r="M834">
            <v>63.72</v>
          </cell>
          <cell r="O834">
            <v>63.72</v>
          </cell>
          <cell r="Q834">
            <v>62.93</v>
          </cell>
          <cell r="S834">
            <v>62.93</v>
          </cell>
          <cell r="U834">
            <v>63.46</v>
          </cell>
          <cell r="W834">
            <v>63.46</v>
          </cell>
        </row>
        <row r="835">
          <cell r="A835" t="str">
            <v>2 S 05 340 01</v>
          </cell>
          <cell r="B835" t="str">
            <v>Execução cortina atirantada conc.armado fck=15 MPa</v>
          </cell>
          <cell r="E835" t="str">
            <v>m2</v>
          </cell>
          <cell r="G835">
            <v>776.35</v>
          </cell>
          <cell r="M835">
            <v>859.06</v>
          </cell>
          <cell r="O835">
            <v>882.36</v>
          </cell>
          <cell r="Q835">
            <v>881.64</v>
          </cell>
          <cell r="S835">
            <v>893.71</v>
          </cell>
          <cell r="U835">
            <v>902.15</v>
          </cell>
          <cell r="W835">
            <v>911.33</v>
          </cell>
        </row>
        <row r="836">
          <cell r="A836" t="str">
            <v>2 S 05 900 01</v>
          </cell>
          <cell r="B836" t="str">
            <v>Tirante protendido p/ cort. aço st 85/105 D= 32mm</v>
          </cell>
          <cell r="E836" t="str">
            <v>m</v>
          </cell>
          <cell r="G836">
            <v>75.650000000000006</v>
          </cell>
          <cell r="M836">
            <v>85.2</v>
          </cell>
          <cell r="O836">
            <v>86.05</v>
          </cell>
          <cell r="Q836">
            <v>86.03</v>
          </cell>
          <cell r="S836">
            <v>86.08</v>
          </cell>
          <cell r="U836">
            <v>88.31</v>
          </cell>
          <cell r="W836">
            <v>88.34</v>
          </cell>
        </row>
        <row r="837">
          <cell r="A837" t="str">
            <v>2 S 06 210 01</v>
          </cell>
          <cell r="B837" t="str">
            <v>Pórtico metálico</v>
          </cell>
          <cell r="E837" t="str">
            <v>und</v>
          </cell>
          <cell r="G837">
            <v>39739.339999999997</v>
          </cell>
          <cell r="M837">
            <v>40019.26</v>
          </cell>
          <cell r="O837">
            <v>40044.01</v>
          </cell>
          <cell r="Q837">
            <v>40004.67</v>
          </cell>
          <cell r="S837">
            <v>40055.39</v>
          </cell>
          <cell r="U837">
            <v>39994.400000000001</v>
          </cell>
          <cell r="W837">
            <v>39367.379999999997</v>
          </cell>
        </row>
        <row r="838">
          <cell r="A838" t="str">
            <v>2 S 06 400 01</v>
          </cell>
          <cell r="B838" t="str">
            <v>Cerca arame farp. c/ mourão concr. seção quadrada</v>
          </cell>
          <cell r="E838" t="str">
            <v>m</v>
          </cell>
          <cell r="G838">
            <v>12.2</v>
          </cell>
          <cell r="M838">
            <v>14.91</v>
          </cell>
          <cell r="O838">
            <v>15.13</v>
          </cell>
          <cell r="Q838">
            <v>15.44</v>
          </cell>
          <cell r="S838">
            <v>14.52</v>
          </cell>
          <cell r="U838">
            <v>14.97</v>
          </cell>
          <cell r="W838">
            <v>14.98</v>
          </cell>
        </row>
        <row r="839">
          <cell r="A839" t="str">
            <v>2 S 06 400 02</v>
          </cell>
          <cell r="B839" t="str">
            <v>Cerca arame farp. c/ mourão concr. seção triang.</v>
          </cell>
          <cell r="E839" t="str">
            <v>m</v>
          </cell>
          <cell r="G839">
            <v>9.64</v>
          </cell>
          <cell r="M839">
            <v>11.54</v>
          </cell>
          <cell r="O839">
            <v>11.7</v>
          </cell>
          <cell r="Q839">
            <v>12.02</v>
          </cell>
          <cell r="S839">
            <v>11.56</v>
          </cell>
          <cell r="U839">
            <v>11.85</v>
          </cell>
          <cell r="W839">
            <v>11.86</v>
          </cell>
        </row>
        <row r="840">
          <cell r="A840" t="str">
            <v>2 S 06 410 00</v>
          </cell>
          <cell r="B840" t="str">
            <v>Cercas de arame farpado com suportes de madeira</v>
          </cell>
          <cell r="E840" t="str">
            <v>m</v>
          </cell>
          <cell r="G840">
            <v>5.53</v>
          </cell>
          <cell r="M840">
            <v>7.8</v>
          </cell>
          <cell r="O840">
            <v>7.83</v>
          </cell>
          <cell r="Q840">
            <v>8.1199999999999992</v>
          </cell>
          <cell r="S840">
            <v>8.1199999999999992</v>
          </cell>
          <cell r="U840">
            <v>8.2100000000000009</v>
          </cell>
          <cell r="W840">
            <v>8.24</v>
          </cell>
        </row>
        <row r="841">
          <cell r="A841" t="str">
            <v>2 S 09 001 05</v>
          </cell>
          <cell r="B841" t="str">
            <v>Transporte local em rodov. não pav. (const.)</v>
          </cell>
          <cell r="E841" t="str">
            <v>tkm</v>
          </cell>
          <cell r="G841">
            <v>0.42</v>
          </cell>
          <cell r="M841">
            <v>0.46</v>
          </cell>
          <cell r="O841">
            <v>0.47</v>
          </cell>
          <cell r="Q841">
            <v>0.45</v>
          </cell>
          <cell r="S841">
            <v>0.45</v>
          </cell>
          <cell r="U841">
            <v>0.45</v>
          </cell>
          <cell r="W841">
            <v>0.47</v>
          </cell>
        </row>
        <row r="842">
          <cell r="A842" t="str">
            <v>2 S 09 001 40</v>
          </cell>
          <cell r="B842" t="str">
            <v>Transporte local c/ carroceria em rodovia não pav.</v>
          </cell>
          <cell r="E842" t="str">
            <v>tkm</v>
          </cell>
          <cell r="G842">
            <v>0.47</v>
          </cell>
          <cell r="M842">
            <v>0.53</v>
          </cell>
          <cell r="O842">
            <v>0.53</v>
          </cell>
          <cell r="Q842">
            <v>0.51</v>
          </cell>
          <cell r="S842">
            <v>0.51</v>
          </cell>
          <cell r="U842">
            <v>0.52</v>
          </cell>
          <cell r="W842">
            <v>0.53</v>
          </cell>
        </row>
        <row r="843">
          <cell r="A843" t="str">
            <v>2 S 09 001 90</v>
          </cell>
          <cell r="B843" t="str">
            <v>Transporte comercial c/ carr. rodov. não pav.</v>
          </cell>
          <cell r="E843" t="str">
            <v>tkm</v>
          </cell>
          <cell r="G843">
            <v>0.32</v>
          </cell>
          <cell r="M843">
            <v>0.35</v>
          </cell>
          <cell r="O843">
            <v>0.36</v>
          </cell>
          <cell r="Q843">
            <v>0.35</v>
          </cell>
          <cell r="S843">
            <v>0.35</v>
          </cell>
          <cell r="U843">
            <v>0.35</v>
          </cell>
          <cell r="W843">
            <v>0.36</v>
          </cell>
        </row>
        <row r="844">
          <cell r="A844" t="str">
            <v>2 S 09 002 05</v>
          </cell>
          <cell r="B844" t="str">
            <v>Transporte local em rodov. pavim. (const.)</v>
          </cell>
          <cell r="E844" t="str">
            <v>tkm</v>
          </cell>
          <cell r="G844">
            <v>0.32</v>
          </cell>
          <cell r="M844">
            <v>0.36</v>
          </cell>
          <cell r="O844">
            <v>0.36</v>
          </cell>
          <cell r="Q844">
            <v>0.35</v>
          </cell>
          <cell r="S844">
            <v>0.35</v>
          </cell>
          <cell r="U844">
            <v>0.35</v>
          </cell>
          <cell r="W844">
            <v>0.36</v>
          </cell>
        </row>
        <row r="845">
          <cell r="A845" t="str">
            <v>2 S 09 002 40</v>
          </cell>
          <cell r="B845" t="str">
            <v>Transporte local c/ carroceria em rodov. pavim.</v>
          </cell>
          <cell r="E845" t="str">
            <v>tkm</v>
          </cell>
          <cell r="G845">
            <v>0.35</v>
          </cell>
          <cell r="M845">
            <v>0.39</v>
          </cell>
          <cell r="O845">
            <v>0.4</v>
          </cell>
          <cell r="Q845">
            <v>0.38</v>
          </cell>
          <cell r="S845">
            <v>0.38</v>
          </cell>
          <cell r="U845">
            <v>0.39</v>
          </cell>
          <cell r="W845">
            <v>0.4</v>
          </cell>
        </row>
        <row r="846">
          <cell r="A846" t="str">
            <v>2 S 09 002 90</v>
          </cell>
          <cell r="B846" t="str">
            <v>Transporte comerc. c/ carr. rodov. pavim.</v>
          </cell>
          <cell r="E846" t="str">
            <v>tkm</v>
          </cell>
          <cell r="G846">
            <v>0.21</v>
          </cell>
          <cell r="M846">
            <v>0.23</v>
          </cell>
          <cell r="O846">
            <v>0.24</v>
          </cell>
          <cell r="Q846">
            <v>0.23</v>
          </cell>
          <cell r="S846">
            <v>0.23</v>
          </cell>
          <cell r="U846">
            <v>0.23</v>
          </cell>
          <cell r="W846">
            <v>0.24</v>
          </cell>
        </row>
        <row r="847">
          <cell r="B847" t="str">
            <v>Conservação</v>
          </cell>
        </row>
        <row r="848">
          <cell r="A848" t="str">
            <v>3 S 01 200 00</v>
          </cell>
          <cell r="B848" t="str">
            <v>Escavação e carga mat. jazida (consv)</v>
          </cell>
          <cell r="E848" t="str">
            <v>m3</v>
          </cell>
          <cell r="G848">
            <v>6.5</v>
          </cell>
          <cell r="M848">
            <v>6.73</v>
          </cell>
          <cell r="O848">
            <v>6.81</v>
          </cell>
          <cell r="Q848">
            <v>6.71</v>
          </cell>
          <cell r="S848">
            <v>6.71</v>
          </cell>
          <cell r="U848">
            <v>6.83</v>
          </cell>
          <cell r="W848">
            <v>6.89</v>
          </cell>
        </row>
        <row r="849">
          <cell r="A849" t="str">
            <v>3 S 01 401 00</v>
          </cell>
          <cell r="B849" t="str">
            <v>Recomposição de revestimento primário</v>
          </cell>
          <cell r="E849" t="str">
            <v>m3</v>
          </cell>
          <cell r="G849">
            <v>9.89</v>
          </cell>
          <cell r="M849">
            <v>10.41</v>
          </cell>
          <cell r="O849">
            <v>10.57</v>
          </cell>
          <cell r="Q849">
            <v>10.37</v>
          </cell>
          <cell r="S849">
            <v>10.37</v>
          </cell>
          <cell r="U849">
            <v>10.54</v>
          </cell>
          <cell r="W849">
            <v>10.62</v>
          </cell>
        </row>
        <row r="850">
          <cell r="A850" t="str">
            <v>3 S 01 930 00</v>
          </cell>
          <cell r="B850" t="str">
            <v>Regularização mecânica da faixa de domínio</v>
          </cell>
          <cell r="E850" t="str">
            <v>m2</v>
          </cell>
          <cell r="G850">
            <v>0.15</v>
          </cell>
          <cell r="M850">
            <v>0.15</v>
          </cell>
          <cell r="O850">
            <v>0.15</v>
          </cell>
          <cell r="Q850">
            <v>0.15</v>
          </cell>
          <cell r="S850">
            <v>0.15</v>
          </cell>
          <cell r="U850">
            <v>0.15</v>
          </cell>
          <cell r="W850">
            <v>0.15</v>
          </cell>
        </row>
        <row r="851">
          <cell r="A851" t="str">
            <v>3 S 02 200 00</v>
          </cell>
          <cell r="B851" t="str">
            <v>Solo p/ base de remendo profundo</v>
          </cell>
          <cell r="E851" t="str">
            <v>m3</v>
          </cell>
          <cell r="G851">
            <v>7.48</v>
          </cell>
          <cell r="M851">
            <v>7.74</v>
          </cell>
          <cell r="O851">
            <v>7.84</v>
          </cell>
          <cell r="Q851">
            <v>7.72</v>
          </cell>
          <cell r="S851">
            <v>7.72</v>
          </cell>
          <cell r="U851">
            <v>7.86</v>
          </cell>
          <cell r="W851">
            <v>7.93</v>
          </cell>
        </row>
        <row r="852">
          <cell r="A852" t="str">
            <v>3 S 02 200 01</v>
          </cell>
          <cell r="B852" t="str">
            <v>Recomposição de camada granular do pavimento</v>
          </cell>
          <cell r="E852" t="str">
            <v>m3</v>
          </cell>
          <cell r="G852">
            <v>11.61</v>
          </cell>
          <cell r="M852">
            <v>12.45</v>
          </cell>
          <cell r="O852">
            <v>12.57</v>
          </cell>
          <cell r="Q852">
            <v>12.32</v>
          </cell>
          <cell r="S852">
            <v>12.32</v>
          </cell>
          <cell r="U852">
            <v>12.55</v>
          </cell>
          <cell r="W852">
            <v>12.62</v>
          </cell>
        </row>
        <row r="853">
          <cell r="A853" t="str">
            <v>3 S 02 220 00</v>
          </cell>
          <cell r="B853" t="str">
            <v>Solo brita p/ base de rem. profundo</v>
          </cell>
          <cell r="E853" t="str">
            <v>m3</v>
          </cell>
          <cell r="G853">
            <v>17.2</v>
          </cell>
          <cell r="M853">
            <v>19.63</v>
          </cell>
          <cell r="O853">
            <v>19.899999999999999</v>
          </cell>
          <cell r="Q853">
            <v>19.63</v>
          </cell>
          <cell r="S853">
            <v>20.28</v>
          </cell>
          <cell r="U853">
            <v>20.399999999999999</v>
          </cell>
          <cell r="W853">
            <v>20.53</v>
          </cell>
        </row>
        <row r="854">
          <cell r="A854" t="str">
            <v>3 S 02 230 00</v>
          </cell>
          <cell r="B854" t="str">
            <v>Brita para base de remendo profundo</v>
          </cell>
          <cell r="E854" t="str">
            <v>m3</v>
          </cell>
          <cell r="G854">
            <v>37.79</v>
          </cell>
          <cell r="M854">
            <v>44.64</v>
          </cell>
          <cell r="O854">
            <v>45.27</v>
          </cell>
          <cell r="Q854">
            <v>44.67</v>
          </cell>
          <cell r="S854">
            <v>46.63</v>
          </cell>
          <cell r="U854">
            <v>46.72</v>
          </cell>
          <cell r="W854">
            <v>47</v>
          </cell>
        </row>
        <row r="855">
          <cell r="A855" t="str">
            <v>3 S 02 241 00</v>
          </cell>
          <cell r="B855" t="str">
            <v>Solo melhorado c/ cimento p/ base rem. profundo</v>
          </cell>
          <cell r="E855" t="str">
            <v>m3</v>
          </cell>
          <cell r="G855">
            <v>35.979999999999997</v>
          </cell>
          <cell r="M855">
            <v>37.99</v>
          </cell>
          <cell r="O855">
            <v>39.04</v>
          </cell>
          <cell r="Q855">
            <v>37.33</v>
          </cell>
          <cell r="S855">
            <v>39.4</v>
          </cell>
          <cell r="U855">
            <v>36.520000000000003</v>
          </cell>
          <cell r="W855">
            <v>38.18</v>
          </cell>
        </row>
        <row r="856">
          <cell r="A856" t="str">
            <v>3 S 02 300 00</v>
          </cell>
          <cell r="B856" t="str">
            <v>Imprimação</v>
          </cell>
          <cell r="E856" t="str">
            <v>m2</v>
          </cell>
          <cell r="G856">
            <v>0.13</v>
          </cell>
          <cell r="M856">
            <v>0.14000000000000001</v>
          </cell>
          <cell r="O856">
            <v>0.14000000000000001</v>
          </cell>
          <cell r="Q856">
            <v>0.14000000000000001</v>
          </cell>
          <cell r="S856">
            <v>0.14000000000000001</v>
          </cell>
          <cell r="U856">
            <v>0.14000000000000001</v>
          </cell>
          <cell r="W856">
            <v>0.14000000000000001</v>
          </cell>
        </row>
        <row r="857">
          <cell r="A857" t="str">
            <v>3 S 02 400 00</v>
          </cell>
          <cell r="B857" t="str">
            <v>Pintura de ligação</v>
          </cell>
          <cell r="E857" t="str">
            <v>m2</v>
          </cell>
          <cell r="G857">
            <v>0.09</v>
          </cell>
          <cell r="M857">
            <v>0.1</v>
          </cell>
          <cell r="O857">
            <v>0.1</v>
          </cell>
          <cell r="Q857">
            <v>0.1</v>
          </cell>
          <cell r="S857">
            <v>0.1</v>
          </cell>
          <cell r="U857">
            <v>0.1</v>
          </cell>
          <cell r="W857">
            <v>0.1</v>
          </cell>
        </row>
        <row r="858">
          <cell r="A858" t="str">
            <v>3 S 02 500 00</v>
          </cell>
          <cell r="B858" t="str">
            <v>Capa selante com pedrisco</v>
          </cell>
          <cell r="E858" t="str">
            <v>m2</v>
          </cell>
          <cell r="G858">
            <v>0.35</v>
          </cell>
          <cell r="M858">
            <v>0.41</v>
          </cell>
          <cell r="O858">
            <v>0.41</v>
          </cell>
          <cell r="Q858">
            <v>0.4</v>
          </cell>
          <cell r="S858">
            <v>0.41</v>
          </cell>
          <cell r="U858">
            <v>0.41</v>
          </cell>
          <cell r="W858">
            <v>0.41</v>
          </cell>
        </row>
        <row r="859">
          <cell r="A859" t="str">
            <v>3 S 02 500 01</v>
          </cell>
          <cell r="B859" t="str">
            <v>Capa selante com areia</v>
          </cell>
          <cell r="E859" t="str">
            <v>m2</v>
          </cell>
          <cell r="G859">
            <v>0.18</v>
          </cell>
          <cell r="M859">
            <v>0.21</v>
          </cell>
          <cell r="O859">
            <v>0.21</v>
          </cell>
          <cell r="Q859">
            <v>0.2</v>
          </cell>
          <cell r="S859">
            <v>0.2</v>
          </cell>
          <cell r="U859">
            <v>0.21</v>
          </cell>
          <cell r="W859">
            <v>0.21</v>
          </cell>
        </row>
        <row r="860">
          <cell r="A860" t="str">
            <v>3 S 02 500 02</v>
          </cell>
          <cell r="B860" t="str">
            <v>Tratamento superficial simples com CAP</v>
          </cell>
          <cell r="E860" t="str">
            <v>m2</v>
          </cell>
          <cell r="G860">
            <v>0.49</v>
          </cell>
          <cell r="M860">
            <v>0.56999999999999995</v>
          </cell>
          <cell r="O860">
            <v>0.56999999999999995</v>
          </cell>
          <cell r="Q860">
            <v>0.56000000000000005</v>
          </cell>
          <cell r="S860">
            <v>0.56999999999999995</v>
          </cell>
          <cell r="U860">
            <v>0.57999999999999996</v>
          </cell>
          <cell r="W860">
            <v>0.57999999999999996</v>
          </cell>
        </row>
        <row r="861">
          <cell r="A861" t="str">
            <v>3 S 02 500 03</v>
          </cell>
          <cell r="B861" t="str">
            <v>Tratamento superficial simples com emulsão</v>
          </cell>
          <cell r="E861" t="str">
            <v>m2</v>
          </cell>
          <cell r="G861">
            <v>0.46</v>
          </cell>
          <cell r="M861">
            <v>0.53</v>
          </cell>
          <cell r="O861">
            <v>0.54</v>
          </cell>
          <cell r="Q861">
            <v>0.53</v>
          </cell>
          <cell r="S861">
            <v>0.54</v>
          </cell>
          <cell r="U861">
            <v>0.54</v>
          </cell>
          <cell r="W861">
            <v>0.55000000000000004</v>
          </cell>
        </row>
        <row r="862">
          <cell r="A862" t="str">
            <v>3 S 02 500 04</v>
          </cell>
          <cell r="B862" t="str">
            <v>Tratamento superficial simples c/ banho diluído</v>
          </cell>
          <cell r="E862" t="str">
            <v>m2</v>
          </cell>
          <cell r="G862">
            <v>0.52</v>
          </cell>
          <cell r="M862">
            <v>0.6</v>
          </cell>
          <cell r="O862">
            <v>0.61</v>
          </cell>
          <cell r="Q862">
            <v>0.6</v>
          </cell>
          <cell r="S862">
            <v>0.61</v>
          </cell>
          <cell r="U862">
            <v>0.62</v>
          </cell>
          <cell r="W862">
            <v>0.62</v>
          </cell>
        </row>
        <row r="863">
          <cell r="A863" t="str">
            <v>3 S 02 501 00</v>
          </cell>
          <cell r="B863" t="str">
            <v>Tratamento superficial duplo c/ CAP</v>
          </cell>
          <cell r="E863" t="str">
            <v>m2</v>
          </cell>
          <cell r="G863">
            <v>1.48</v>
          </cell>
          <cell r="M863">
            <v>1.71</v>
          </cell>
          <cell r="O863">
            <v>1.72</v>
          </cell>
          <cell r="Q863">
            <v>1.68</v>
          </cell>
          <cell r="S863">
            <v>1.72</v>
          </cell>
          <cell r="U863">
            <v>1.74</v>
          </cell>
          <cell r="W863">
            <v>1.74</v>
          </cell>
        </row>
        <row r="864">
          <cell r="A864" t="str">
            <v>3 S 02 501 01</v>
          </cell>
          <cell r="B864" t="str">
            <v>Tratamento superficial duplo com emulsão</v>
          </cell>
          <cell r="E864" t="str">
            <v>m2</v>
          </cell>
          <cell r="G864">
            <v>1.47</v>
          </cell>
          <cell r="M864">
            <v>1.69</v>
          </cell>
          <cell r="O864">
            <v>1.7</v>
          </cell>
          <cell r="Q864">
            <v>1.67</v>
          </cell>
          <cell r="S864">
            <v>1.71</v>
          </cell>
          <cell r="U864">
            <v>1.72</v>
          </cell>
          <cell r="W864">
            <v>1.73</v>
          </cell>
        </row>
        <row r="865">
          <cell r="A865" t="str">
            <v>3 S 02 501 02</v>
          </cell>
          <cell r="B865" t="str">
            <v>Tratamento superficial duplo com banho diluído</v>
          </cell>
          <cell r="E865" t="str">
            <v>m2</v>
          </cell>
          <cell r="G865">
            <v>1.6</v>
          </cell>
          <cell r="M865">
            <v>1.85</v>
          </cell>
          <cell r="O865">
            <v>1.86</v>
          </cell>
          <cell r="Q865">
            <v>1.82</v>
          </cell>
          <cell r="S865">
            <v>1.86</v>
          </cell>
          <cell r="U865">
            <v>1.88</v>
          </cell>
          <cell r="W865">
            <v>1.89</v>
          </cell>
        </row>
        <row r="866">
          <cell r="A866" t="str">
            <v>3 S 02 502 00</v>
          </cell>
          <cell r="B866" t="str">
            <v>Tratamento superficial triplo com c.a.p.</v>
          </cell>
          <cell r="E866" t="str">
            <v>m2</v>
          </cell>
          <cell r="G866">
            <v>2.11</v>
          </cell>
          <cell r="M866">
            <v>2.4300000000000002</v>
          </cell>
          <cell r="O866">
            <v>2.44</v>
          </cell>
          <cell r="Q866">
            <v>2.39</v>
          </cell>
          <cell r="S866">
            <v>2.44</v>
          </cell>
          <cell r="U866">
            <v>2.46</v>
          </cell>
          <cell r="W866">
            <v>2.4700000000000002</v>
          </cell>
        </row>
        <row r="867">
          <cell r="A867" t="str">
            <v>3 S 02 502 01</v>
          </cell>
          <cell r="B867" t="str">
            <v>Tratamento superficial triplo com emulsão</v>
          </cell>
          <cell r="E867" t="str">
            <v>m2</v>
          </cell>
          <cell r="G867">
            <v>2.13</v>
          </cell>
          <cell r="M867">
            <v>2.4500000000000002</v>
          </cell>
          <cell r="O867">
            <v>2.4700000000000002</v>
          </cell>
          <cell r="Q867">
            <v>2.41</v>
          </cell>
          <cell r="S867">
            <v>2.46</v>
          </cell>
          <cell r="U867">
            <v>2.4900000000000002</v>
          </cell>
          <cell r="W867">
            <v>2.4900000000000002</v>
          </cell>
        </row>
        <row r="868">
          <cell r="A868" t="str">
            <v>3 S 02 502 02</v>
          </cell>
          <cell r="B868" t="str">
            <v>Tratamento superficial triplo com banho diluído</v>
          </cell>
          <cell r="E868" t="str">
            <v>m2</v>
          </cell>
          <cell r="G868">
            <v>2.2799999999999998</v>
          </cell>
          <cell r="M868">
            <v>2.62</v>
          </cell>
          <cell r="O868">
            <v>2.64</v>
          </cell>
          <cell r="Q868">
            <v>2.58</v>
          </cell>
          <cell r="S868">
            <v>2.63</v>
          </cell>
          <cell r="U868">
            <v>2.66</v>
          </cell>
          <cell r="W868">
            <v>2.67</v>
          </cell>
        </row>
        <row r="869">
          <cell r="A869" t="str">
            <v>3 S 02 510 00</v>
          </cell>
          <cell r="B869" t="str">
            <v>Lama asfáltica fina (granulometrias I e II )</v>
          </cell>
          <cell r="E869" t="str">
            <v>m2</v>
          </cell>
          <cell r="G869">
            <v>0.51</v>
          </cell>
          <cell r="M869">
            <v>0.59</v>
          </cell>
          <cell r="O869">
            <v>0.59</v>
          </cell>
          <cell r="Q869">
            <v>0.57999999999999996</v>
          </cell>
          <cell r="S869">
            <v>0.59</v>
          </cell>
          <cell r="U869">
            <v>0.59</v>
          </cell>
          <cell r="W869">
            <v>0.59</v>
          </cell>
        </row>
        <row r="870">
          <cell r="A870" t="str">
            <v>3 S 02 510 01</v>
          </cell>
          <cell r="B870" t="str">
            <v>Lama asfáltica grossa (granulometrias III e IV)</v>
          </cell>
          <cell r="E870" t="str">
            <v>m2</v>
          </cell>
          <cell r="G870">
            <v>0.92</v>
          </cell>
          <cell r="M870">
            <v>1.07</v>
          </cell>
          <cell r="O870">
            <v>1.07</v>
          </cell>
          <cell r="Q870">
            <v>1.05</v>
          </cell>
          <cell r="S870">
            <v>1.06</v>
          </cell>
          <cell r="U870">
            <v>1.07</v>
          </cell>
          <cell r="W870">
            <v>1.08</v>
          </cell>
        </row>
        <row r="871">
          <cell r="A871" t="str">
            <v>3 S 02 520 00</v>
          </cell>
          <cell r="B871" t="str">
            <v>Mistura areia-asfalto em betoneira</v>
          </cell>
          <cell r="E871" t="str">
            <v>m3</v>
          </cell>
          <cell r="G871">
            <v>26</v>
          </cell>
          <cell r="M871">
            <v>29.71</v>
          </cell>
          <cell r="O871">
            <v>29.78</v>
          </cell>
          <cell r="Q871">
            <v>29.51</v>
          </cell>
          <cell r="S871">
            <v>29.51</v>
          </cell>
          <cell r="U871">
            <v>29.8</v>
          </cell>
          <cell r="W871">
            <v>29.91</v>
          </cell>
        </row>
        <row r="872">
          <cell r="A872" t="str">
            <v>3 S 02 520 01</v>
          </cell>
          <cell r="B872" t="str">
            <v>Mistura areia-asfalto usinada a frio</v>
          </cell>
          <cell r="E872" t="str">
            <v>m3</v>
          </cell>
          <cell r="G872">
            <v>17.82</v>
          </cell>
          <cell r="M872">
            <v>19.87</v>
          </cell>
          <cell r="O872">
            <v>19.96</v>
          </cell>
          <cell r="Q872">
            <v>19.559999999999999</v>
          </cell>
          <cell r="S872">
            <v>19.559999999999999</v>
          </cell>
          <cell r="U872">
            <v>19.739999999999998</v>
          </cell>
          <cell r="W872">
            <v>19.88</v>
          </cell>
        </row>
        <row r="873">
          <cell r="A873" t="str">
            <v>3 S 02 520 02</v>
          </cell>
          <cell r="B873" t="str">
            <v>Rec.do rev. com areia asfalto a frio</v>
          </cell>
          <cell r="E873" t="str">
            <v>m3</v>
          </cell>
          <cell r="G873">
            <v>20.87</v>
          </cell>
          <cell r="M873">
            <v>23.8</v>
          </cell>
          <cell r="O873">
            <v>23.8</v>
          </cell>
          <cell r="Q873">
            <v>23.26</v>
          </cell>
          <cell r="S873">
            <v>23.26</v>
          </cell>
          <cell r="U873">
            <v>23.52</v>
          </cell>
          <cell r="W873">
            <v>23.52</v>
          </cell>
        </row>
        <row r="874">
          <cell r="A874" t="str">
            <v>3 S 02 521 00</v>
          </cell>
          <cell r="B874" t="str">
            <v>Mistura areia-asfalto usinada a quente</v>
          </cell>
          <cell r="E874" t="str">
            <v>m3</v>
          </cell>
          <cell r="G874">
            <v>60.43</v>
          </cell>
          <cell r="M874">
            <v>64.95</v>
          </cell>
          <cell r="O874">
            <v>65.11</v>
          </cell>
          <cell r="Q874">
            <v>78.69</v>
          </cell>
          <cell r="S874">
            <v>62.94</v>
          </cell>
          <cell r="U874">
            <v>67.03</v>
          </cell>
          <cell r="W874">
            <v>67.17</v>
          </cell>
        </row>
        <row r="875">
          <cell r="A875" t="str">
            <v>3 S 02 521 01</v>
          </cell>
          <cell r="B875" t="str">
            <v>Rec. do rev. com areia asfalto a quente</v>
          </cell>
          <cell r="E875" t="str">
            <v>m3</v>
          </cell>
          <cell r="G875">
            <v>14.12</v>
          </cell>
          <cell r="M875">
            <v>16.22</v>
          </cell>
          <cell r="O875">
            <v>16.22</v>
          </cell>
          <cell r="Q875">
            <v>15.89</v>
          </cell>
          <cell r="S875">
            <v>15.89</v>
          </cell>
          <cell r="U875">
            <v>16.079999999999998</v>
          </cell>
          <cell r="W875">
            <v>16.079999999999998</v>
          </cell>
        </row>
        <row r="876">
          <cell r="A876" t="str">
            <v>3 S 02 530 00</v>
          </cell>
          <cell r="B876" t="str">
            <v>Mistura betuminosa em betoneira</v>
          </cell>
          <cell r="E876" t="str">
            <v>m3</v>
          </cell>
          <cell r="G876">
            <v>36.840000000000003</v>
          </cell>
          <cell r="M876">
            <v>43.11</v>
          </cell>
          <cell r="O876">
            <v>43.5</v>
          </cell>
          <cell r="Q876">
            <v>43</v>
          </cell>
          <cell r="S876">
            <v>44.07</v>
          </cell>
          <cell r="U876">
            <v>44.29</v>
          </cell>
          <cell r="W876">
            <v>44.5</v>
          </cell>
        </row>
        <row r="877">
          <cell r="A877" t="str">
            <v>3 S 02 530 01</v>
          </cell>
          <cell r="B877" t="str">
            <v>Mistura betuminosa usinada a frio</v>
          </cell>
          <cell r="E877" t="str">
            <v>m3</v>
          </cell>
          <cell r="G877">
            <v>35.82</v>
          </cell>
          <cell r="M877">
            <v>41.72</v>
          </cell>
          <cell r="O877">
            <v>42.13</v>
          </cell>
          <cell r="Q877">
            <v>41.43</v>
          </cell>
          <cell r="S877">
            <v>42.51</v>
          </cell>
          <cell r="U877">
            <v>42.68</v>
          </cell>
          <cell r="W877">
            <v>42.94</v>
          </cell>
        </row>
        <row r="878">
          <cell r="A878" t="str">
            <v>3 S 02 530 02</v>
          </cell>
          <cell r="B878" t="str">
            <v>Rec.do rev. com mistura betuminosa a frio</v>
          </cell>
          <cell r="E878" t="str">
            <v>m3</v>
          </cell>
          <cell r="G878">
            <v>23.66</v>
          </cell>
          <cell r="M878">
            <v>26.99</v>
          </cell>
          <cell r="O878">
            <v>26.99</v>
          </cell>
          <cell r="Q878">
            <v>26.39</v>
          </cell>
          <cell r="S878">
            <v>26.39</v>
          </cell>
          <cell r="U878">
            <v>26.67</v>
          </cell>
          <cell r="W878">
            <v>26.67</v>
          </cell>
        </row>
        <row r="879">
          <cell r="A879" t="str">
            <v>3 S 02 540 00</v>
          </cell>
          <cell r="B879" t="str">
            <v>Mistura betuminosa usinada a quente</v>
          </cell>
          <cell r="E879" t="str">
            <v>m3</v>
          </cell>
          <cell r="G879">
            <v>75.17</v>
          </cell>
          <cell r="M879">
            <v>83.64</v>
          </cell>
          <cell r="O879">
            <v>84.21</v>
          </cell>
          <cell r="Q879">
            <v>92.85</v>
          </cell>
          <cell r="S879">
            <v>83.6</v>
          </cell>
          <cell r="U879">
            <v>88.02</v>
          </cell>
          <cell r="W879">
            <v>88.32</v>
          </cell>
        </row>
        <row r="880">
          <cell r="A880" t="str">
            <v>3 S 02 540 01</v>
          </cell>
          <cell r="B880" t="str">
            <v>Rec.do rev.com mistura betuminosa a quente</v>
          </cell>
          <cell r="E880" t="str">
            <v>m3</v>
          </cell>
          <cell r="G880">
            <v>16.399999999999999</v>
          </cell>
          <cell r="M880">
            <v>18.84</v>
          </cell>
          <cell r="O880">
            <v>18.84</v>
          </cell>
          <cell r="Q880">
            <v>18.46</v>
          </cell>
          <cell r="S880">
            <v>18.46</v>
          </cell>
          <cell r="U880">
            <v>18.670000000000002</v>
          </cell>
          <cell r="W880">
            <v>18.670000000000002</v>
          </cell>
        </row>
        <row r="881">
          <cell r="A881" t="str">
            <v>3 S 02 601 00</v>
          </cell>
          <cell r="B881" t="str">
            <v>Recomposição de placa de concreto</v>
          </cell>
          <cell r="E881" t="str">
            <v>m3</v>
          </cell>
          <cell r="G881">
            <v>218.14</v>
          </cell>
          <cell r="M881">
            <v>237.8</v>
          </cell>
          <cell r="O881">
            <v>243.59</v>
          </cell>
          <cell r="Q881">
            <v>233.72</v>
          </cell>
          <cell r="S881">
            <v>246.49</v>
          </cell>
          <cell r="U881">
            <v>229.41</v>
          </cell>
          <cell r="W881">
            <v>238.71</v>
          </cell>
        </row>
        <row r="882">
          <cell r="A882" t="str">
            <v>3 S 02 900 00</v>
          </cell>
          <cell r="B882" t="str">
            <v>Remoção mecanizada de revestimento betuminoso</v>
          </cell>
          <cell r="E882" t="str">
            <v>m3</v>
          </cell>
          <cell r="G882">
            <v>5.77</v>
          </cell>
          <cell r="M882">
            <v>6.35</v>
          </cell>
          <cell r="O882">
            <v>6.65</v>
          </cell>
          <cell r="Q882">
            <v>6.48</v>
          </cell>
          <cell r="S882">
            <v>6.48</v>
          </cell>
          <cell r="U882">
            <v>6.54</v>
          </cell>
          <cell r="W882">
            <v>6.7</v>
          </cell>
        </row>
        <row r="883">
          <cell r="A883" t="str">
            <v>3 S 02 901 00</v>
          </cell>
          <cell r="B883" t="str">
            <v>Remoção manual de revestimento betuminoso</v>
          </cell>
          <cell r="E883" t="str">
            <v>m3</v>
          </cell>
          <cell r="G883">
            <v>94.96</v>
          </cell>
          <cell r="M883">
            <v>110.07</v>
          </cell>
          <cell r="O883">
            <v>110.91</v>
          </cell>
          <cell r="Q883">
            <v>109.05</v>
          </cell>
          <cell r="S883">
            <v>109.05</v>
          </cell>
          <cell r="U883">
            <v>109.35</v>
          </cell>
          <cell r="W883">
            <v>110.54</v>
          </cell>
        </row>
        <row r="884">
          <cell r="A884" t="str">
            <v>3 S 02 902 00</v>
          </cell>
          <cell r="B884" t="str">
            <v>Remoção mecanizada da camada granular do pavimento</v>
          </cell>
          <cell r="E884" t="str">
            <v>m3</v>
          </cell>
          <cell r="G884">
            <v>3.69</v>
          </cell>
          <cell r="M884">
            <v>4.03</v>
          </cell>
          <cell r="O884">
            <v>4.24</v>
          </cell>
          <cell r="Q884">
            <v>4.13</v>
          </cell>
          <cell r="S884">
            <v>4.13</v>
          </cell>
          <cell r="U884">
            <v>4.18</v>
          </cell>
          <cell r="W884">
            <v>4.2699999999999996</v>
          </cell>
        </row>
        <row r="885">
          <cell r="A885" t="str">
            <v>3 S 02 903 00</v>
          </cell>
          <cell r="B885" t="str">
            <v>Remoção manual da camada granular do pavimento</v>
          </cell>
          <cell r="E885" t="str">
            <v>m3</v>
          </cell>
          <cell r="G885">
            <v>49.73</v>
          </cell>
          <cell r="M885">
            <v>58.21</v>
          </cell>
          <cell r="O885">
            <v>58.52</v>
          </cell>
          <cell r="Q885">
            <v>57.82</v>
          </cell>
          <cell r="S885">
            <v>57.82</v>
          </cell>
          <cell r="U885">
            <v>57.93</v>
          </cell>
          <cell r="W885">
            <v>58.38</v>
          </cell>
        </row>
        <row r="886">
          <cell r="A886" t="str">
            <v>3 S 02 999 00</v>
          </cell>
          <cell r="B886" t="str">
            <v>Peneiramento</v>
          </cell>
          <cell r="E886" t="str">
            <v>m3</v>
          </cell>
          <cell r="G886">
            <v>5.81</v>
          </cell>
          <cell r="M886">
            <v>6.98</v>
          </cell>
          <cell r="O886">
            <v>6.98</v>
          </cell>
          <cell r="Q886">
            <v>6.98</v>
          </cell>
          <cell r="S886">
            <v>6.98</v>
          </cell>
          <cell r="U886">
            <v>6.98</v>
          </cell>
          <cell r="W886">
            <v>6.98</v>
          </cell>
        </row>
        <row r="887">
          <cell r="A887" t="str">
            <v>3 S 03 310 00</v>
          </cell>
          <cell r="B887" t="str">
            <v>Concreto ciclópico</v>
          </cell>
          <cell r="E887" t="str">
            <v>m3</v>
          </cell>
          <cell r="G887">
            <v>166.47</v>
          </cell>
          <cell r="M887">
            <v>183.45</v>
          </cell>
          <cell r="O887">
            <v>187.34</v>
          </cell>
          <cell r="Q887">
            <v>180.79</v>
          </cell>
          <cell r="S887">
            <v>189.32</v>
          </cell>
          <cell r="U887">
            <v>178.38</v>
          </cell>
          <cell r="W887">
            <v>184.44</v>
          </cell>
        </row>
        <row r="888">
          <cell r="A888" t="str">
            <v>3 S 03 329 00</v>
          </cell>
          <cell r="B888" t="str">
            <v>Concreto de cimento (confecção e lançamento)</v>
          </cell>
          <cell r="E888" t="str">
            <v>m3</v>
          </cell>
          <cell r="G888">
            <v>209.35</v>
          </cell>
          <cell r="M888">
            <v>229.42</v>
          </cell>
          <cell r="O888">
            <v>234.67</v>
          </cell>
          <cell r="Q888">
            <v>225.85</v>
          </cell>
          <cell r="S888">
            <v>237.3</v>
          </cell>
          <cell r="U888">
            <v>221.98</v>
          </cell>
          <cell r="W888">
            <v>230.34</v>
          </cell>
        </row>
        <row r="889">
          <cell r="A889" t="str">
            <v>3 S 03 329 01</v>
          </cell>
          <cell r="B889" t="str">
            <v>Concreto de cimento(confecção manual e lançamento)</v>
          </cell>
          <cell r="E889" t="str">
            <v>m3</v>
          </cell>
          <cell r="G889">
            <v>242.57</v>
          </cell>
          <cell r="M889">
            <v>268.77999999999997</v>
          </cell>
          <cell r="O889">
            <v>274.27</v>
          </cell>
          <cell r="Q889">
            <v>265.27</v>
          </cell>
          <cell r="S889">
            <v>277.31</v>
          </cell>
          <cell r="U889">
            <v>261.26</v>
          </cell>
          <cell r="W889">
            <v>270.02</v>
          </cell>
        </row>
        <row r="890">
          <cell r="A890" t="str">
            <v>3 S 03 340 02</v>
          </cell>
          <cell r="B890" t="str">
            <v>Argamassa cimento areia 1-6</v>
          </cell>
          <cell r="E890" t="str">
            <v>m3</v>
          </cell>
          <cell r="G890">
            <v>180.21</v>
          </cell>
          <cell r="M890">
            <v>196.36</v>
          </cell>
          <cell r="O890">
            <v>200.78</v>
          </cell>
          <cell r="Q890">
            <v>193</v>
          </cell>
          <cell r="S890">
            <v>202.39</v>
          </cell>
          <cell r="U890">
            <v>188.74</v>
          </cell>
          <cell r="W890">
            <v>196.1</v>
          </cell>
        </row>
        <row r="891">
          <cell r="A891" t="str">
            <v>3 S 03 340 03</v>
          </cell>
          <cell r="B891" t="str">
            <v>Argamassa cimento solo 1:10</v>
          </cell>
          <cell r="E891" t="str">
            <v>m3</v>
          </cell>
          <cell r="G891">
            <v>113.44</v>
          </cell>
          <cell r="M891">
            <v>125.25</v>
          </cell>
          <cell r="O891">
            <v>127.58</v>
          </cell>
          <cell r="Q891">
            <v>123.54</v>
          </cell>
          <cell r="S891">
            <v>128.30000000000001</v>
          </cell>
          <cell r="U891">
            <v>121.61</v>
          </cell>
          <cell r="W891">
            <v>125.17</v>
          </cell>
        </row>
        <row r="892">
          <cell r="A892" t="str">
            <v>3 S 03 353 00</v>
          </cell>
          <cell r="B892" t="str">
            <v>Dobragem e colocação de armadura</v>
          </cell>
          <cell r="E892" t="str">
            <v>kg</v>
          </cell>
          <cell r="G892">
            <v>3.89</v>
          </cell>
          <cell r="M892">
            <v>4.34</v>
          </cell>
          <cell r="O892">
            <v>4.55</v>
          </cell>
          <cell r="Q892">
            <v>4.55</v>
          </cell>
          <cell r="S892">
            <v>4.55</v>
          </cell>
          <cell r="U892">
            <v>4.84</v>
          </cell>
          <cell r="W892">
            <v>4.84</v>
          </cell>
        </row>
        <row r="893">
          <cell r="A893" t="str">
            <v>3 S 03 370 00</v>
          </cell>
          <cell r="B893" t="str">
            <v>Forma comum de madeira</v>
          </cell>
          <cell r="E893" t="str">
            <v>m2</v>
          </cell>
          <cell r="G893">
            <v>27.81</v>
          </cell>
          <cell r="M893">
            <v>30.76</v>
          </cell>
          <cell r="O893">
            <v>30.84</v>
          </cell>
          <cell r="Q893">
            <v>31.06</v>
          </cell>
          <cell r="S893">
            <v>31.01</v>
          </cell>
          <cell r="U893">
            <v>34.01</v>
          </cell>
          <cell r="W893">
            <v>34.01</v>
          </cell>
        </row>
        <row r="894">
          <cell r="A894" t="str">
            <v>3 S 03 940 01</v>
          </cell>
          <cell r="B894" t="str">
            <v>Reaterro e compactação p/ bueiro</v>
          </cell>
          <cell r="E894" t="str">
            <v>m3</v>
          </cell>
          <cell r="G894">
            <v>13.94</v>
          </cell>
          <cell r="M894">
            <v>16.04</v>
          </cell>
          <cell r="O894">
            <v>16.04</v>
          </cell>
          <cell r="Q894">
            <v>15.98</v>
          </cell>
          <cell r="S894">
            <v>15.98</v>
          </cell>
          <cell r="U894">
            <v>15.82</v>
          </cell>
          <cell r="W894">
            <v>15.82</v>
          </cell>
        </row>
        <row r="895">
          <cell r="A895" t="str">
            <v>3 S 03 940 02</v>
          </cell>
          <cell r="B895" t="str">
            <v>Reaterro apiloado</v>
          </cell>
          <cell r="E895" t="str">
            <v>m3</v>
          </cell>
          <cell r="G895">
            <v>8.75</v>
          </cell>
          <cell r="M895">
            <v>10.5</v>
          </cell>
          <cell r="O895">
            <v>10.5</v>
          </cell>
          <cell r="Q895">
            <v>10.5</v>
          </cell>
          <cell r="S895">
            <v>10.5</v>
          </cell>
          <cell r="U895">
            <v>10.5</v>
          </cell>
          <cell r="W895">
            <v>10.5</v>
          </cell>
        </row>
        <row r="896">
          <cell r="A896" t="str">
            <v>3 S 03 950 00</v>
          </cell>
          <cell r="B896" t="str">
            <v>Limpeza de ponte</v>
          </cell>
          <cell r="E896" t="str">
            <v>m</v>
          </cell>
          <cell r="G896">
            <v>2.14</v>
          </cell>
          <cell r="M896">
            <v>2.52</v>
          </cell>
          <cell r="O896">
            <v>2.5299999999999998</v>
          </cell>
          <cell r="Q896">
            <v>2.5</v>
          </cell>
          <cell r="S896">
            <v>2.5</v>
          </cell>
          <cell r="U896">
            <v>2.52</v>
          </cell>
          <cell r="W896">
            <v>2.52</v>
          </cell>
        </row>
        <row r="897">
          <cell r="A897" t="str">
            <v>3 S 04 000 00</v>
          </cell>
          <cell r="B897" t="str">
            <v>Escavação manual em material de 1a categoria</v>
          </cell>
          <cell r="E897" t="str">
            <v>m3</v>
          </cell>
          <cell r="G897">
            <v>15.79</v>
          </cell>
          <cell r="M897">
            <v>18.95</v>
          </cell>
          <cell r="O897">
            <v>18.95</v>
          </cell>
          <cell r="Q897">
            <v>18.95</v>
          </cell>
          <cell r="S897">
            <v>18.95</v>
          </cell>
          <cell r="U897">
            <v>18.95</v>
          </cell>
          <cell r="W897">
            <v>18.95</v>
          </cell>
        </row>
        <row r="898">
          <cell r="A898" t="str">
            <v>3 S 04 000 01</v>
          </cell>
          <cell r="B898" t="str">
            <v>Escavação manual em material de 2a categoria</v>
          </cell>
          <cell r="E898" t="str">
            <v>m3</v>
          </cell>
          <cell r="G898">
            <v>21.06</v>
          </cell>
          <cell r="M898">
            <v>25.27</v>
          </cell>
          <cell r="O898">
            <v>25.27</v>
          </cell>
          <cell r="Q898">
            <v>25.27</v>
          </cell>
          <cell r="S898">
            <v>25.27</v>
          </cell>
          <cell r="U898">
            <v>25.27</v>
          </cell>
          <cell r="W898">
            <v>25.27</v>
          </cell>
        </row>
        <row r="899">
          <cell r="A899" t="str">
            <v>3 S 04 001 00</v>
          </cell>
          <cell r="B899" t="str">
            <v>Escavação mecaniz. de vala em mater. de 1a cat.</v>
          </cell>
          <cell r="E899" t="str">
            <v>m3</v>
          </cell>
          <cell r="G899">
            <v>3.82</v>
          </cell>
          <cell r="M899">
            <v>4.37</v>
          </cell>
          <cell r="O899">
            <v>4.37</v>
          </cell>
          <cell r="Q899">
            <v>4.26</v>
          </cell>
          <cell r="S899">
            <v>4.26</v>
          </cell>
          <cell r="U899">
            <v>4.45</v>
          </cell>
          <cell r="W899">
            <v>4.45</v>
          </cell>
        </row>
        <row r="900">
          <cell r="A900" t="str">
            <v>3 S 04 010 00</v>
          </cell>
          <cell r="B900" t="str">
            <v>Escavação mecaniz.de vala em material de 2a cat.</v>
          </cell>
          <cell r="E900" t="str">
            <v>m3</v>
          </cell>
          <cell r="G900">
            <v>4.7699999999999996</v>
          </cell>
          <cell r="M900">
            <v>5.46</v>
          </cell>
          <cell r="O900">
            <v>5.46</v>
          </cell>
          <cell r="Q900">
            <v>5.32</v>
          </cell>
          <cell r="S900">
            <v>5.32</v>
          </cell>
          <cell r="U900">
            <v>5.57</v>
          </cell>
          <cell r="W900">
            <v>5.57</v>
          </cell>
        </row>
        <row r="901">
          <cell r="A901" t="str">
            <v>3 S 04 020 00</v>
          </cell>
          <cell r="B901" t="str">
            <v>Escavação e carga de material de 3a cat. em valas</v>
          </cell>
          <cell r="E901" t="str">
            <v>m3</v>
          </cell>
          <cell r="G901">
            <v>46.48</v>
          </cell>
          <cell r="M901">
            <v>50.78</v>
          </cell>
          <cell r="O901">
            <v>52.49</v>
          </cell>
          <cell r="Q901">
            <v>51.87</v>
          </cell>
          <cell r="S901">
            <v>62.39</v>
          </cell>
          <cell r="U901">
            <v>62.63</v>
          </cell>
          <cell r="W901">
            <v>62.63</v>
          </cell>
        </row>
        <row r="902">
          <cell r="A902" t="str">
            <v>3 S 04 300 16</v>
          </cell>
          <cell r="B902" t="str">
            <v>Bueiro met. chapa múltipla D=1,60m galv.</v>
          </cell>
          <cell r="E902" t="str">
            <v>m</v>
          </cell>
          <cell r="G902">
            <v>852.26</v>
          </cell>
          <cell r="M902">
            <v>990.04</v>
          </cell>
          <cell r="O902">
            <v>1036.74</v>
          </cell>
          <cell r="Q902">
            <v>1034.93</v>
          </cell>
          <cell r="S902">
            <v>1036.1500000000001</v>
          </cell>
          <cell r="U902">
            <v>1034.3399999999999</v>
          </cell>
          <cell r="W902">
            <v>1034.51</v>
          </cell>
        </row>
        <row r="903">
          <cell r="A903" t="str">
            <v>3 S 04 300 20</v>
          </cell>
          <cell r="B903" t="str">
            <v>Bueiro met. chapa múltipla D=2,00m galv.</v>
          </cell>
          <cell r="E903" t="str">
            <v>m</v>
          </cell>
          <cell r="G903">
            <v>1061.68</v>
          </cell>
          <cell r="M903">
            <v>1217.3399999999999</v>
          </cell>
          <cell r="O903">
            <v>1285.8</v>
          </cell>
          <cell r="Q903">
            <v>1283.8499999999999</v>
          </cell>
          <cell r="S903">
            <v>1285.08</v>
          </cell>
          <cell r="U903">
            <v>1282.6300000000001</v>
          </cell>
          <cell r="W903">
            <v>1282.81</v>
          </cell>
        </row>
        <row r="904">
          <cell r="A904" t="str">
            <v>3 S 04 301 16</v>
          </cell>
          <cell r="B904" t="str">
            <v>Bueiro met.chapas múlt. D=1,60 m rev. epoxy</v>
          </cell>
          <cell r="E904" t="str">
            <v>m</v>
          </cell>
          <cell r="G904">
            <v>928.35</v>
          </cell>
          <cell r="M904">
            <v>1074.95</v>
          </cell>
          <cell r="O904">
            <v>1085.56</v>
          </cell>
          <cell r="Q904">
            <v>1084.3599999999999</v>
          </cell>
          <cell r="S904">
            <v>1085.5899999999999</v>
          </cell>
          <cell r="U904">
            <v>1083.77</v>
          </cell>
          <cell r="W904">
            <v>1083.95</v>
          </cell>
        </row>
        <row r="905">
          <cell r="A905" t="str">
            <v>3 S 04 301 20</v>
          </cell>
          <cell r="B905" t="str">
            <v>Bueiro met. chapas múlt. D=2,00 m rev. epoxy</v>
          </cell>
          <cell r="E905" t="str">
            <v>m</v>
          </cell>
          <cell r="G905">
            <v>1155.49</v>
          </cell>
          <cell r="M905">
            <v>1322.33</v>
          </cell>
          <cell r="O905">
            <v>1346.44</v>
          </cell>
          <cell r="Q905">
            <v>1344.58</v>
          </cell>
          <cell r="S905">
            <v>1345.8</v>
          </cell>
          <cell r="U905">
            <v>1343.36</v>
          </cell>
          <cell r="W905">
            <v>1343.53</v>
          </cell>
        </row>
        <row r="906">
          <cell r="A906" t="str">
            <v>3 S 04 310 16</v>
          </cell>
          <cell r="B906" t="str">
            <v>Bueiro met. s/interrupção tráf. D=1,60 m galv.</v>
          </cell>
          <cell r="E906" t="str">
            <v>m</v>
          </cell>
          <cell r="G906">
            <v>1667.71</v>
          </cell>
          <cell r="M906">
            <v>1957.4</v>
          </cell>
          <cell r="O906">
            <v>1958.05</v>
          </cell>
          <cell r="Q906">
            <v>1892.17</v>
          </cell>
          <cell r="S906">
            <v>1893.36</v>
          </cell>
          <cell r="U906">
            <v>1891.69</v>
          </cell>
          <cell r="W906">
            <v>1892.56</v>
          </cell>
        </row>
        <row r="907">
          <cell r="A907" t="str">
            <v>3 S 04 310 20</v>
          </cell>
          <cell r="B907" t="str">
            <v>Bueiro met. s/interrupção tráf. D=2,00 m galv.</v>
          </cell>
          <cell r="E907" t="str">
            <v>m</v>
          </cell>
          <cell r="G907">
            <v>2013.11</v>
          </cell>
          <cell r="M907">
            <v>2434.67</v>
          </cell>
          <cell r="O907">
            <v>2435.4499999999998</v>
          </cell>
          <cell r="Q907">
            <v>2282.92</v>
          </cell>
          <cell r="S907">
            <v>2284.36</v>
          </cell>
          <cell r="U907">
            <v>2282.35</v>
          </cell>
          <cell r="W907">
            <v>2283.39</v>
          </cell>
        </row>
        <row r="908">
          <cell r="A908" t="str">
            <v>3 S 04 311 16</v>
          </cell>
          <cell r="B908" t="str">
            <v>Bueiro met.s/interrupção tráf. D=1,60 m rev. epoxy</v>
          </cell>
          <cell r="E908" t="str">
            <v>m</v>
          </cell>
          <cell r="G908">
            <v>1700.88</v>
          </cell>
          <cell r="M908">
            <v>2030.38</v>
          </cell>
          <cell r="O908">
            <v>2031.03</v>
          </cell>
          <cell r="Q908">
            <v>1828.85</v>
          </cell>
          <cell r="S908">
            <v>1830.05</v>
          </cell>
          <cell r="U908">
            <v>1828.37</v>
          </cell>
          <cell r="W908">
            <v>1829.25</v>
          </cell>
        </row>
        <row r="909">
          <cell r="A909" t="str">
            <v>3 S 04 311 20</v>
          </cell>
          <cell r="B909" t="str">
            <v>Bueiro met.s/interrupção tráf. D=2,00 m rev. epoxy</v>
          </cell>
          <cell r="E909" t="str">
            <v>m</v>
          </cell>
          <cell r="G909">
            <v>2222.9899999999998</v>
          </cell>
          <cell r="M909">
            <v>2441.5700000000002</v>
          </cell>
          <cell r="O909">
            <v>2442.35</v>
          </cell>
          <cell r="Q909">
            <v>2288.87</v>
          </cell>
          <cell r="S909">
            <v>2290.3000000000002</v>
          </cell>
          <cell r="U909">
            <v>2288.29</v>
          </cell>
          <cell r="W909">
            <v>2289.34</v>
          </cell>
        </row>
        <row r="910">
          <cell r="A910" t="str">
            <v>3 S 04 590 00</v>
          </cell>
          <cell r="B910" t="str">
            <v>Assentamento de dreno profundo</v>
          </cell>
          <cell r="E910" t="str">
            <v>m</v>
          </cell>
          <cell r="G910">
            <v>34.85</v>
          </cell>
          <cell r="M910">
            <v>40.54</v>
          </cell>
          <cell r="O910">
            <v>40.96</v>
          </cell>
          <cell r="Q910">
            <v>40.409999999999997</v>
          </cell>
          <cell r="S910">
            <v>41.48</v>
          </cell>
          <cell r="U910">
            <v>41.29</v>
          </cell>
          <cell r="W910">
            <v>41.68</v>
          </cell>
        </row>
        <row r="911">
          <cell r="A911" t="str">
            <v>3 S 04 999 08</v>
          </cell>
          <cell r="B911" t="str">
            <v>Selo de argila apiloado com solo local</v>
          </cell>
          <cell r="E911" t="str">
            <v>m3</v>
          </cell>
          <cell r="G911">
            <v>8.75</v>
          </cell>
          <cell r="M911">
            <v>10.5</v>
          </cell>
          <cell r="O911">
            <v>10.5</v>
          </cell>
          <cell r="Q911">
            <v>10.5</v>
          </cell>
          <cell r="S911">
            <v>10.5</v>
          </cell>
          <cell r="U911">
            <v>10.5</v>
          </cell>
          <cell r="W911">
            <v>10.5</v>
          </cell>
        </row>
        <row r="912">
          <cell r="A912" t="str">
            <v>3 S 05 000 00</v>
          </cell>
          <cell r="B912" t="str">
            <v>Enrocamento de pedra arrumada</v>
          </cell>
          <cell r="E912" t="str">
            <v>m3</v>
          </cell>
          <cell r="G912">
            <v>61.59</v>
          </cell>
          <cell r="M912">
            <v>72.58</v>
          </cell>
          <cell r="O912">
            <v>73.02</v>
          </cell>
          <cell r="Q912">
            <v>72.75</v>
          </cell>
          <cell r="S912">
            <v>74.23</v>
          </cell>
          <cell r="U912">
            <v>74.31</v>
          </cell>
          <cell r="W912">
            <v>74.47</v>
          </cell>
        </row>
        <row r="913">
          <cell r="A913" t="str">
            <v>3 S 05 001 00</v>
          </cell>
          <cell r="B913" t="str">
            <v>Enrocamento de pedra jogada</v>
          </cell>
          <cell r="E913" t="str">
            <v>m3</v>
          </cell>
          <cell r="G913">
            <v>40.799999999999997</v>
          </cell>
          <cell r="M913">
            <v>47.86</v>
          </cell>
          <cell r="O913">
            <v>48.23</v>
          </cell>
          <cell r="Q913">
            <v>48</v>
          </cell>
          <cell r="S913">
            <v>49.23</v>
          </cell>
          <cell r="U913">
            <v>49.3</v>
          </cell>
          <cell r="W913">
            <v>49.43</v>
          </cell>
        </row>
        <row r="914">
          <cell r="A914" t="str">
            <v>3 S 05 101 01</v>
          </cell>
          <cell r="B914" t="str">
            <v>Revestimento vegetal com mudas</v>
          </cell>
          <cell r="E914" t="str">
            <v>m2</v>
          </cell>
          <cell r="G914">
            <v>2.96</v>
          </cell>
          <cell r="M914">
            <v>3.46</v>
          </cell>
          <cell r="O914">
            <v>3.47</v>
          </cell>
          <cell r="Q914">
            <v>3.42</v>
          </cell>
          <cell r="S914">
            <v>3.42</v>
          </cell>
          <cell r="U914">
            <v>3.45</v>
          </cell>
          <cell r="W914">
            <v>3.45</v>
          </cell>
        </row>
        <row r="915">
          <cell r="A915" t="str">
            <v>3 S 05 101 02</v>
          </cell>
          <cell r="B915" t="str">
            <v>Revestimento vegetal com grama em leivas</v>
          </cell>
          <cell r="E915" t="str">
            <v>m2</v>
          </cell>
          <cell r="G915">
            <v>3.17</v>
          </cell>
          <cell r="M915">
            <v>3.69</v>
          </cell>
          <cell r="O915">
            <v>3.7</v>
          </cell>
          <cell r="Q915">
            <v>3.64</v>
          </cell>
          <cell r="S915">
            <v>3.64</v>
          </cell>
          <cell r="U915">
            <v>3.67</v>
          </cell>
          <cell r="W915">
            <v>3.68</v>
          </cell>
        </row>
        <row r="916">
          <cell r="A916" t="str">
            <v>3 S 08 001 00</v>
          </cell>
          <cell r="B916" t="str">
            <v>Reconformação da plataforma</v>
          </cell>
          <cell r="E916" t="str">
            <v>ha</v>
          </cell>
          <cell r="G916">
            <v>105.07</v>
          </cell>
          <cell r="M916">
            <v>110.09</v>
          </cell>
          <cell r="O916">
            <v>120.63</v>
          </cell>
          <cell r="Q916">
            <v>117.37</v>
          </cell>
          <cell r="S916">
            <v>117.37</v>
          </cell>
          <cell r="U916">
            <v>119.63</v>
          </cell>
          <cell r="W916">
            <v>121.02</v>
          </cell>
        </row>
        <row r="917">
          <cell r="A917" t="str">
            <v>3 S 08 100 00</v>
          </cell>
          <cell r="B917" t="str">
            <v>Tapa buraco</v>
          </cell>
          <cell r="E917" t="str">
            <v>m3</v>
          </cell>
          <cell r="G917">
            <v>92.24</v>
          </cell>
          <cell r="M917">
            <v>110.38</v>
          </cell>
          <cell r="O917">
            <v>110.38</v>
          </cell>
          <cell r="Q917">
            <v>110.34</v>
          </cell>
          <cell r="S917">
            <v>110.34</v>
          </cell>
          <cell r="U917">
            <v>110.28</v>
          </cell>
          <cell r="W917">
            <v>110.28</v>
          </cell>
        </row>
        <row r="918">
          <cell r="A918" t="str">
            <v>3 S 08 101 01</v>
          </cell>
          <cell r="B918" t="str">
            <v>Remendo profundo com demolição manual</v>
          </cell>
          <cell r="E918" t="str">
            <v>m3</v>
          </cell>
          <cell r="G918">
            <v>109.06</v>
          </cell>
          <cell r="M918">
            <v>129.85</v>
          </cell>
          <cell r="O918">
            <v>129.85</v>
          </cell>
          <cell r="Q918">
            <v>129.75</v>
          </cell>
          <cell r="S918">
            <v>129.75</v>
          </cell>
          <cell r="U918">
            <v>129.52000000000001</v>
          </cell>
          <cell r="W918">
            <v>129.52000000000001</v>
          </cell>
        </row>
        <row r="919">
          <cell r="A919" t="str">
            <v>3 S 08 101 02</v>
          </cell>
          <cell r="B919" t="str">
            <v>Remendo profundo com demolição mecanizada</v>
          </cell>
          <cell r="E919" t="str">
            <v>m3</v>
          </cell>
          <cell r="G919">
            <v>80</v>
          </cell>
          <cell r="M919">
            <v>94.79</v>
          </cell>
          <cell r="O919">
            <v>94.79</v>
          </cell>
          <cell r="Q919">
            <v>94.15</v>
          </cell>
          <cell r="S919">
            <v>94.15</v>
          </cell>
          <cell r="U919">
            <v>94.25</v>
          </cell>
          <cell r="W919">
            <v>94.25</v>
          </cell>
        </row>
        <row r="920">
          <cell r="A920" t="str">
            <v>3 S 08 102 00</v>
          </cell>
          <cell r="B920" t="str">
            <v>Limpeza ench. juntas pav. concr. a quente (consv)</v>
          </cell>
          <cell r="E920" t="str">
            <v>m</v>
          </cell>
          <cell r="G920">
            <v>1.32</v>
          </cell>
          <cell r="M920">
            <v>1.53</v>
          </cell>
          <cell r="O920">
            <v>1.54</v>
          </cell>
          <cell r="Q920">
            <v>1.51</v>
          </cell>
          <cell r="S920">
            <v>1.52</v>
          </cell>
          <cell r="U920">
            <v>1.51</v>
          </cell>
          <cell r="W920">
            <v>1.52</v>
          </cell>
        </row>
        <row r="921">
          <cell r="A921" t="str">
            <v>3 S 08 102 01</v>
          </cell>
          <cell r="B921" t="str">
            <v>Limpeza ench. juntas pav. concr. a frio (consv)</v>
          </cell>
          <cell r="E921" t="str">
            <v>m</v>
          </cell>
          <cell r="G921">
            <v>1.06</v>
          </cell>
          <cell r="M921">
            <v>1.23</v>
          </cell>
          <cell r="O921">
            <v>1.23</v>
          </cell>
          <cell r="Q921">
            <v>1.2</v>
          </cell>
          <cell r="S921">
            <v>1.2</v>
          </cell>
          <cell r="U921">
            <v>1.23</v>
          </cell>
          <cell r="W921">
            <v>1.23</v>
          </cell>
        </row>
        <row r="922">
          <cell r="A922" t="str">
            <v>3 S 08 103 00</v>
          </cell>
          <cell r="B922" t="str">
            <v>Selagem de trinca</v>
          </cell>
          <cell r="E922" t="str">
            <v>l</v>
          </cell>
          <cell r="G922">
            <v>0.82</v>
          </cell>
          <cell r="M922">
            <v>0.96</v>
          </cell>
          <cell r="O922">
            <v>0.96</v>
          </cell>
          <cell r="Q922">
            <v>0.94</v>
          </cell>
          <cell r="S922">
            <v>0.94</v>
          </cell>
          <cell r="U922">
            <v>0.95</v>
          </cell>
          <cell r="W922">
            <v>0.95</v>
          </cell>
        </row>
        <row r="923">
          <cell r="A923" t="str">
            <v>3 S 08 104 01</v>
          </cell>
          <cell r="B923" t="str">
            <v>Combate à exsudação com areia</v>
          </cell>
          <cell r="E923" t="str">
            <v>m2</v>
          </cell>
          <cell r="G923">
            <v>0.28999999999999998</v>
          </cell>
          <cell r="M923">
            <v>0.32</v>
          </cell>
          <cell r="O923">
            <v>0.32</v>
          </cell>
          <cell r="Q923">
            <v>0.32</v>
          </cell>
          <cell r="S923">
            <v>0.32</v>
          </cell>
          <cell r="U923">
            <v>0.32</v>
          </cell>
          <cell r="W923">
            <v>0.32</v>
          </cell>
        </row>
        <row r="924">
          <cell r="A924" t="str">
            <v>3 S 08 104 02</v>
          </cell>
          <cell r="B924" t="str">
            <v>Combate à exsudação com pedrisco</v>
          </cell>
          <cell r="E924" t="str">
            <v>m2</v>
          </cell>
          <cell r="G924">
            <v>0.34</v>
          </cell>
          <cell r="M924">
            <v>0.39</v>
          </cell>
          <cell r="O924">
            <v>0.39</v>
          </cell>
          <cell r="Q924">
            <v>0.39</v>
          </cell>
          <cell r="S924">
            <v>0.39</v>
          </cell>
          <cell r="U924">
            <v>0.39</v>
          </cell>
          <cell r="W924">
            <v>0.39</v>
          </cell>
        </row>
        <row r="925">
          <cell r="A925" t="str">
            <v>3 S 08 109 00</v>
          </cell>
          <cell r="B925" t="str">
            <v>Correção de defeitos com mistura betuminosa</v>
          </cell>
          <cell r="E925" t="str">
            <v>m3</v>
          </cell>
          <cell r="G925">
            <v>61.12</v>
          </cell>
          <cell r="M925">
            <v>69.45</v>
          </cell>
          <cell r="O925">
            <v>69.45</v>
          </cell>
          <cell r="Q925">
            <v>68.17</v>
          </cell>
          <cell r="S925">
            <v>68.17</v>
          </cell>
          <cell r="U925">
            <v>69.8</v>
          </cell>
          <cell r="W925">
            <v>69.78</v>
          </cell>
        </row>
        <row r="926">
          <cell r="A926" t="str">
            <v>3 S 08 109 12</v>
          </cell>
          <cell r="B926" t="str">
            <v>Correção de defeitos por fresagem descontínua</v>
          </cell>
          <cell r="E926" t="str">
            <v>m3</v>
          </cell>
          <cell r="G926">
            <v>155.58000000000001</v>
          </cell>
          <cell r="M926">
            <v>152.16</v>
          </cell>
          <cell r="O926">
            <v>152.65</v>
          </cell>
          <cell r="Q926">
            <v>151.75</v>
          </cell>
          <cell r="S926">
            <v>147.24</v>
          </cell>
          <cell r="U926">
            <v>139.13</v>
          </cell>
          <cell r="W926">
            <v>143.69</v>
          </cell>
        </row>
        <row r="927">
          <cell r="A927" t="str">
            <v>3 S 08 110 00</v>
          </cell>
          <cell r="B927" t="str">
            <v>Correção de defeitos por penetração</v>
          </cell>
          <cell r="E927" t="str">
            <v>m2</v>
          </cell>
          <cell r="G927">
            <v>6.73</v>
          </cell>
          <cell r="M927">
            <v>7.66</v>
          </cell>
          <cell r="O927">
            <v>7.66</v>
          </cell>
          <cell r="Q927">
            <v>7.52</v>
          </cell>
          <cell r="S927">
            <v>7.53</v>
          </cell>
          <cell r="U927">
            <v>7.71</v>
          </cell>
          <cell r="W927">
            <v>7.71</v>
          </cell>
        </row>
        <row r="928">
          <cell r="A928" t="str">
            <v>3 S 08 200 00</v>
          </cell>
          <cell r="B928" t="str">
            <v>Recomp. de guarda corpo</v>
          </cell>
          <cell r="E928" t="str">
            <v>m</v>
          </cell>
          <cell r="G928">
            <v>57.3</v>
          </cell>
          <cell r="M928">
            <v>65.900000000000006</v>
          </cell>
          <cell r="O928">
            <v>67</v>
          </cell>
          <cell r="Q928">
            <v>66.03</v>
          </cell>
          <cell r="S928">
            <v>66.64</v>
          </cell>
          <cell r="U928">
            <v>67.14</v>
          </cell>
          <cell r="W928">
            <v>67.58</v>
          </cell>
        </row>
        <row r="929">
          <cell r="A929" t="str">
            <v>3 S 08 200 01</v>
          </cell>
          <cell r="B929" t="str">
            <v>Recomposição de sarjeta em alvenaria de tijolo</v>
          </cell>
          <cell r="E929" t="str">
            <v>m2</v>
          </cell>
          <cell r="G929">
            <v>25.78</v>
          </cell>
          <cell r="M929">
            <v>29.96</v>
          </cell>
          <cell r="O929">
            <v>30.01</v>
          </cell>
          <cell r="Q929">
            <v>29.93</v>
          </cell>
          <cell r="S929">
            <v>30.03</v>
          </cell>
          <cell r="U929">
            <v>29.89</v>
          </cell>
          <cell r="W929">
            <v>29.96</v>
          </cell>
        </row>
        <row r="930">
          <cell r="A930" t="str">
            <v>3 S 08 300 01</v>
          </cell>
          <cell r="B930" t="str">
            <v>Limpeza de sarjeta e meio fio</v>
          </cell>
          <cell r="E930" t="str">
            <v>m</v>
          </cell>
          <cell r="G930">
            <v>0.17</v>
          </cell>
          <cell r="M930">
            <v>0.21</v>
          </cell>
          <cell r="O930">
            <v>0.21</v>
          </cell>
          <cell r="Q930">
            <v>0.21</v>
          </cell>
          <cell r="S930">
            <v>0.21</v>
          </cell>
          <cell r="U930">
            <v>0.21</v>
          </cell>
          <cell r="W930">
            <v>0.21</v>
          </cell>
        </row>
        <row r="931">
          <cell r="A931" t="str">
            <v>3 S 08 301 01</v>
          </cell>
          <cell r="B931" t="str">
            <v>Limpeza de valeta de corte</v>
          </cell>
          <cell r="E931" t="str">
            <v>m</v>
          </cell>
          <cell r="G931">
            <v>0.26</v>
          </cell>
          <cell r="M931">
            <v>0.32</v>
          </cell>
          <cell r="O931">
            <v>0.32</v>
          </cell>
          <cell r="Q931">
            <v>0.32</v>
          </cell>
          <cell r="S931">
            <v>0.32</v>
          </cell>
          <cell r="U931">
            <v>0.32</v>
          </cell>
          <cell r="W931">
            <v>0.32</v>
          </cell>
        </row>
        <row r="932">
          <cell r="A932" t="str">
            <v>3 S 08 301 02</v>
          </cell>
          <cell r="B932" t="str">
            <v>Limpeza de vala de drenagem</v>
          </cell>
          <cell r="E932" t="str">
            <v>m</v>
          </cell>
          <cell r="G932">
            <v>1.06</v>
          </cell>
          <cell r="M932">
            <v>1.28</v>
          </cell>
          <cell r="O932">
            <v>1.28</v>
          </cell>
          <cell r="Q932">
            <v>1.28</v>
          </cell>
          <cell r="S932">
            <v>1.28</v>
          </cell>
          <cell r="U932">
            <v>1.28</v>
          </cell>
          <cell r="W932">
            <v>1.28</v>
          </cell>
        </row>
        <row r="933">
          <cell r="A933" t="str">
            <v>3 S 08 301 03</v>
          </cell>
          <cell r="B933" t="str">
            <v>Limpeza de descida d'água</v>
          </cell>
          <cell r="E933" t="str">
            <v>m</v>
          </cell>
          <cell r="G933">
            <v>0.35</v>
          </cell>
          <cell r="M933">
            <v>0.42</v>
          </cell>
          <cell r="O933">
            <v>0.42</v>
          </cell>
          <cell r="Q933">
            <v>0.42</v>
          </cell>
          <cell r="S933">
            <v>0.42</v>
          </cell>
          <cell r="U933">
            <v>0.42</v>
          </cell>
          <cell r="W933">
            <v>0.42</v>
          </cell>
        </row>
        <row r="934">
          <cell r="A934" t="str">
            <v>3 S 08 302 01</v>
          </cell>
          <cell r="B934" t="str">
            <v>Limpeza de bueiro</v>
          </cell>
          <cell r="E934" t="str">
            <v>m3</v>
          </cell>
          <cell r="G934">
            <v>5.81</v>
          </cell>
          <cell r="M934">
            <v>6.98</v>
          </cell>
          <cell r="O934">
            <v>6.98</v>
          </cell>
          <cell r="Q934">
            <v>6.98</v>
          </cell>
          <cell r="S934">
            <v>6.98</v>
          </cell>
          <cell r="U934">
            <v>6.98</v>
          </cell>
          <cell r="W934">
            <v>6.98</v>
          </cell>
        </row>
        <row r="935">
          <cell r="A935" t="str">
            <v>3 S 08 302 02</v>
          </cell>
          <cell r="B935" t="str">
            <v>Desobstrução de bueiro</v>
          </cell>
          <cell r="E935" t="str">
            <v>m3</v>
          </cell>
          <cell r="G935">
            <v>16.98</v>
          </cell>
          <cell r="M935">
            <v>20.37</v>
          </cell>
          <cell r="O935">
            <v>20.37</v>
          </cell>
          <cell r="Q935">
            <v>20.37</v>
          </cell>
          <cell r="S935">
            <v>20.37</v>
          </cell>
          <cell r="U935">
            <v>20.37</v>
          </cell>
          <cell r="W935">
            <v>20.37</v>
          </cell>
        </row>
        <row r="936">
          <cell r="A936" t="str">
            <v>3 S 08 302 03</v>
          </cell>
          <cell r="B936" t="str">
            <v>Assentamento de tubo D=0,60 m</v>
          </cell>
          <cell r="E936" t="str">
            <v>m</v>
          </cell>
          <cell r="G936">
            <v>123.51</v>
          </cell>
          <cell r="M936">
            <v>134.66999999999999</v>
          </cell>
          <cell r="O936">
            <v>138.94</v>
          </cell>
          <cell r="Q936">
            <v>136.88</v>
          </cell>
          <cell r="S936">
            <v>139.09</v>
          </cell>
          <cell r="U936">
            <v>140.54</v>
          </cell>
          <cell r="W936">
            <v>142.22999999999999</v>
          </cell>
        </row>
        <row r="937">
          <cell r="A937" t="str">
            <v>3 S 08 302 04</v>
          </cell>
          <cell r="B937" t="str">
            <v>Assentamento de tubo D=0,80 m</v>
          </cell>
          <cell r="E937" t="str">
            <v>m</v>
          </cell>
          <cell r="G937">
            <v>186.91</v>
          </cell>
          <cell r="M937">
            <v>203.38</v>
          </cell>
          <cell r="O937">
            <v>210.07</v>
          </cell>
          <cell r="Q937">
            <v>206.79</v>
          </cell>
          <cell r="S937">
            <v>210.44</v>
          </cell>
          <cell r="U937">
            <v>212.33</v>
          </cell>
          <cell r="W937">
            <v>215.06</v>
          </cell>
        </row>
        <row r="938">
          <cell r="A938" t="str">
            <v>3 S 08 302 05</v>
          </cell>
          <cell r="B938" t="str">
            <v>Assentamento de tubo D=1,0 m</v>
          </cell>
          <cell r="E938" t="str">
            <v>m</v>
          </cell>
          <cell r="G938">
            <v>275.91000000000003</v>
          </cell>
          <cell r="M938">
            <v>299.38</v>
          </cell>
          <cell r="O938">
            <v>309.63</v>
          </cell>
          <cell r="Q938">
            <v>304.77</v>
          </cell>
          <cell r="S938">
            <v>310.23</v>
          </cell>
          <cell r="U938">
            <v>313.17</v>
          </cell>
          <cell r="W938">
            <v>317.20999999999998</v>
          </cell>
        </row>
        <row r="939">
          <cell r="A939" t="str">
            <v>3 S 08 302 06</v>
          </cell>
          <cell r="B939" t="str">
            <v>Assentamento de tubo D=1,20 m</v>
          </cell>
          <cell r="E939" t="str">
            <v>m</v>
          </cell>
          <cell r="G939">
            <v>396.82</v>
          </cell>
          <cell r="M939">
            <v>432.17</v>
          </cell>
          <cell r="O939">
            <v>446.58</v>
          </cell>
          <cell r="Q939">
            <v>440.3</v>
          </cell>
          <cell r="S939">
            <v>447.32</v>
          </cell>
          <cell r="U939">
            <v>452.65</v>
          </cell>
          <cell r="W939">
            <v>457.82</v>
          </cell>
        </row>
        <row r="940">
          <cell r="A940" t="str">
            <v>3 S 08 400 00</v>
          </cell>
          <cell r="B940" t="str">
            <v>Limpeza de placa de sinalização</v>
          </cell>
          <cell r="E940" t="str">
            <v>m2</v>
          </cell>
          <cell r="G940">
            <v>2.6</v>
          </cell>
          <cell r="M940">
            <v>3.06</v>
          </cell>
          <cell r="O940">
            <v>3.06</v>
          </cell>
          <cell r="Q940">
            <v>3.02</v>
          </cell>
          <cell r="S940">
            <v>3.02</v>
          </cell>
          <cell r="U940">
            <v>3.05</v>
          </cell>
          <cell r="W940">
            <v>3.05</v>
          </cell>
        </row>
        <row r="941">
          <cell r="A941" t="str">
            <v>3 S 08 400 01</v>
          </cell>
          <cell r="B941" t="str">
            <v>Recomposição placa de sinalização</v>
          </cell>
          <cell r="E941" t="str">
            <v>m2</v>
          </cell>
          <cell r="G941">
            <v>10.85</v>
          </cell>
          <cell r="M941">
            <v>12.72</v>
          </cell>
          <cell r="O941">
            <v>12.73</v>
          </cell>
          <cell r="Q941">
            <v>12.55</v>
          </cell>
          <cell r="S941">
            <v>12.55</v>
          </cell>
          <cell r="U941">
            <v>12.66</v>
          </cell>
          <cell r="W941">
            <v>12.66</v>
          </cell>
        </row>
        <row r="942">
          <cell r="A942" t="str">
            <v>3 S 08 400 02</v>
          </cell>
          <cell r="B942" t="str">
            <v>Substituição de balizador</v>
          </cell>
          <cell r="E942" t="str">
            <v>un</v>
          </cell>
          <cell r="G942">
            <v>13.4</v>
          </cell>
          <cell r="M942">
            <v>15.4</v>
          </cell>
          <cell r="O942">
            <v>15.52</v>
          </cell>
          <cell r="Q942">
            <v>15.31</v>
          </cell>
          <cell r="S942">
            <v>15.41</v>
          </cell>
          <cell r="U942">
            <v>15.37</v>
          </cell>
          <cell r="W942">
            <v>15.45</v>
          </cell>
        </row>
        <row r="943">
          <cell r="A943" t="str">
            <v>3 S 08 401 00</v>
          </cell>
          <cell r="B943" t="str">
            <v>Recomposição de defensa metálica</v>
          </cell>
          <cell r="E943" t="str">
            <v>m</v>
          </cell>
          <cell r="G943">
            <v>104.13</v>
          </cell>
          <cell r="M943">
            <v>125.77</v>
          </cell>
          <cell r="O943">
            <v>127.92</v>
          </cell>
          <cell r="Q943">
            <v>127.96</v>
          </cell>
          <cell r="S943">
            <v>127.96</v>
          </cell>
          <cell r="U943">
            <v>128</v>
          </cell>
          <cell r="W943">
            <v>128</v>
          </cell>
        </row>
        <row r="944">
          <cell r="A944" t="str">
            <v>3 S 08 402 00</v>
          </cell>
          <cell r="B944" t="str">
            <v>Caiação</v>
          </cell>
          <cell r="E944" t="str">
            <v>m2</v>
          </cell>
          <cell r="G944">
            <v>0.8</v>
          </cell>
          <cell r="M944">
            <v>0.98</v>
          </cell>
          <cell r="O944">
            <v>0.97</v>
          </cell>
          <cell r="Q944">
            <v>0.97</v>
          </cell>
          <cell r="S944">
            <v>0.97</v>
          </cell>
          <cell r="U944">
            <v>0.97</v>
          </cell>
          <cell r="W944">
            <v>0.97</v>
          </cell>
        </row>
        <row r="945">
          <cell r="A945" t="str">
            <v>3 S 08 403 00</v>
          </cell>
          <cell r="B945" t="str">
            <v>Renovação de sinalização horizontal</v>
          </cell>
          <cell r="E945" t="str">
            <v>m2</v>
          </cell>
          <cell r="G945">
            <v>17.86</v>
          </cell>
          <cell r="M945">
            <v>19.66</v>
          </cell>
          <cell r="O945">
            <v>19.87</v>
          </cell>
          <cell r="Q945">
            <v>19.72</v>
          </cell>
          <cell r="S945">
            <v>19.72</v>
          </cell>
          <cell r="U945">
            <v>19.97</v>
          </cell>
          <cell r="W945">
            <v>21.7</v>
          </cell>
        </row>
        <row r="946">
          <cell r="A946" t="str">
            <v>3 S 08 404 00</v>
          </cell>
          <cell r="B946" t="str">
            <v>Recomp. tot. cerca c/ mourão de conc. secção quad.</v>
          </cell>
          <cell r="E946" t="str">
            <v>m</v>
          </cell>
          <cell r="G946">
            <v>11.94</v>
          </cell>
          <cell r="M946">
            <v>14.47</v>
          </cell>
          <cell r="O946">
            <v>14.72</v>
          </cell>
          <cell r="Q946">
            <v>14.97</v>
          </cell>
          <cell r="S946">
            <v>14.05</v>
          </cell>
          <cell r="U946">
            <v>14.52</v>
          </cell>
          <cell r="W946">
            <v>14.56</v>
          </cell>
        </row>
        <row r="947">
          <cell r="A947" t="str">
            <v>3 S 08 404 01</v>
          </cell>
          <cell r="B947" t="str">
            <v>Recomp. parc. cerca de conc. seção quad. - mourão</v>
          </cell>
          <cell r="E947" t="str">
            <v>m</v>
          </cell>
          <cell r="G947">
            <v>9.98</v>
          </cell>
          <cell r="M947">
            <v>12.39</v>
          </cell>
          <cell r="O947">
            <v>12.62</v>
          </cell>
          <cell r="Q947">
            <v>12.57</v>
          </cell>
          <cell r="S947">
            <v>11.65</v>
          </cell>
          <cell r="U947">
            <v>12.1</v>
          </cell>
          <cell r="W947">
            <v>12.12</v>
          </cell>
        </row>
        <row r="948">
          <cell r="A948" t="str">
            <v>3 S 08 404 02</v>
          </cell>
          <cell r="B948" t="str">
            <v>Recomp. parc. cerca c/ mourão de concr.-arame</v>
          </cell>
          <cell r="E948" t="str">
            <v>m</v>
          </cell>
          <cell r="G948">
            <v>2.42</v>
          </cell>
          <cell r="M948">
            <v>2.7</v>
          </cell>
          <cell r="O948">
            <v>2.71</v>
          </cell>
          <cell r="Q948">
            <v>3.03</v>
          </cell>
          <cell r="S948">
            <v>3.03</v>
          </cell>
          <cell r="U948">
            <v>3.05</v>
          </cell>
          <cell r="W948">
            <v>3.05</v>
          </cell>
        </row>
        <row r="949">
          <cell r="A949" t="str">
            <v>3 S 08 404 03</v>
          </cell>
          <cell r="B949" t="str">
            <v>Recomp. tot. cerca c/ mourão concr. seção triang.</v>
          </cell>
          <cell r="E949" t="str">
            <v>m</v>
          </cell>
          <cell r="G949">
            <v>10.06</v>
          </cell>
          <cell r="M949">
            <v>11.95</v>
          </cell>
          <cell r="O949">
            <v>12.13</v>
          </cell>
          <cell r="Q949">
            <v>12.41</v>
          </cell>
          <cell r="S949">
            <v>11.95</v>
          </cell>
          <cell r="U949">
            <v>12.25</v>
          </cell>
          <cell r="W949">
            <v>12.28</v>
          </cell>
        </row>
        <row r="950">
          <cell r="A950" t="str">
            <v>3 S 08 404 04</v>
          </cell>
          <cell r="B950" t="str">
            <v>Recomp. parc. cerca c/ mourão concr. seção triang.</v>
          </cell>
          <cell r="E950" t="str">
            <v>m</v>
          </cell>
          <cell r="G950">
            <v>8.44</v>
          </cell>
          <cell r="M950">
            <v>10.15</v>
          </cell>
          <cell r="O950">
            <v>10.34</v>
          </cell>
          <cell r="Q950">
            <v>10.26</v>
          </cell>
          <cell r="S950">
            <v>9.7899999999999991</v>
          </cell>
          <cell r="U950">
            <v>10.09</v>
          </cell>
          <cell r="W950">
            <v>10.14</v>
          </cell>
        </row>
        <row r="951">
          <cell r="A951" t="str">
            <v>3 S 08 414 00</v>
          </cell>
          <cell r="B951" t="str">
            <v>Recomposição total de cerca com mourão de madeira</v>
          </cell>
          <cell r="E951" t="str">
            <v>m</v>
          </cell>
          <cell r="G951">
            <v>4.66</v>
          </cell>
          <cell r="M951">
            <v>6.83</v>
          </cell>
          <cell r="O951">
            <v>6.84</v>
          </cell>
          <cell r="Q951">
            <v>7.16</v>
          </cell>
          <cell r="S951">
            <v>7.16</v>
          </cell>
          <cell r="U951">
            <v>7.26</v>
          </cell>
          <cell r="W951">
            <v>7.26</v>
          </cell>
        </row>
        <row r="952">
          <cell r="A952" t="str">
            <v>3 S 08 414 01</v>
          </cell>
          <cell r="B952" t="str">
            <v>Recomposição parcial cerca de madeira - mourão</v>
          </cell>
          <cell r="E952" t="str">
            <v>m</v>
          </cell>
          <cell r="G952">
            <v>3.53</v>
          </cell>
          <cell r="M952">
            <v>5.62</v>
          </cell>
          <cell r="O952">
            <v>5.64</v>
          </cell>
          <cell r="Q952">
            <v>5.61</v>
          </cell>
          <cell r="S952">
            <v>5.61</v>
          </cell>
          <cell r="U952">
            <v>5.69</v>
          </cell>
          <cell r="W952">
            <v>5.71</v>
          </cell>
        </row>
        <row r="953">
          <cell r="A953" t="str">
            <v>3 S 08 414 02</v>
          </cell>
          <cell r="B953" t="str">
            <v>Recomp. parcial cerca c/ mourão de madeira - arame</v>
          </cell>
          <cell r="E953" t="str">
            <v>m</v>
          </cell>
          <cell r="G953">
            <v>1.9</v>
          </cell>
          <cell r="M953">
            <v>2.0699999999999998</v>
          </cell>
          <cell r="O953">
            <v>2.0699999999999998</v>
          </cell>
          <cell r="Q953">
            <v>2.4</v>
          </cell>
          <cell r="S953">
            <v>2.4</v>
          </cell>
          <cell r="U953">
            <v>2.42</v>
          </cell>
          <cell r="W953">
            <v>2.42</v>
          </cell>
        </row>
        <row r="954">
          <cell r="A954" t="str">
            <v>3 S 08 500 00</v>
          </cell>
          <cell r="B954" t="str">
            <v>Recomposição manual de aterro</v>
          </cell>
          <cell r="E954" t="str">
            <v>m3</v>
          </cell>
          <cell r="G954">
            <v>45.61</v>
          </cell>
          <cell r="M954">
            <v>51.9</v>
          </cell>
          <cell r="O954">
            <v>52</v>
          </cell>
          <cell r="Q954">
            <v>51.45</v>
          </cell>
          <cell r="S954">
            <v>51.45</v>
          </cell>
          <cell r="U954">
            <v>51.57</v>
          </cell>
          <cell r="W954">
            <v>51.64</v>
          </cell>
        </row>
        <row r="955">
          <cell r="A955" t="str">
            <v>3 S 08 501 00</v>
          </cell>
          <cell r="B955" t="str">
            <v>Recomposição mecanizada de aterro</v>
          </cell>
          <cell r="E955" t="str">
            <v>m3</v>
          </cell>
          <cell r="G955">
            <v>14.25</v>
          </cell>
          <cell r="M955">
            <v>14.94</v>
          </cell>
          <cell r="O955">
            <v>15.04</v>
          </cell>
          <cell r="Q955">
            <v>14.76</v>
          </cell>
          <cell r="S955">
            <v>14.76</v>
          </cell>
          <cell r="U955">
            <v>15.13</v>
          </cell>
          <cell r="W955">
            <v>15.2</v>
          </cell>
        </row>
        <row r="956">
          <cell r="A956" t="str">
            <v>3 S 08 510 00</v>
          </cell>
          <cell r="B956" t="str">
            <v>Remoção manual de barreira em solo</v>
          </cell>
          <cell r="E956" t="str">
            <v>m3</v>
          </cell>
          <cell r="G956">
            <v>11.4</v>
          </cell>
          <cell r="M956">
            <v>13</v>
          </cell>
          <cell r="O956">
            <v>13</v>
          </cell>
          <cell r="Q956">
            <v>12.73</v>
          </cell>
          <cell r="S956">
            <v>12.73</v>
          </cell>
          <cell r="U956">
            <v>12.83</v>
          </cell>
          <cell r="W956">
            <v>12.83</v>
          </cell>
        </row>
        <row r="957">
          <cell r="A957" t="str">
            <v>3 S 08 510 01</v>
          </cell>
          <cell r="B957" t="str">
            <v>Remoção manual de barreira em rocha</v>
          </cell>
          <cell r="E957" t="str">
            <v>m3</v>
          </cell>
          <cell r="G957">
            <v>14.25</v>
          </cell>
          <cell r="M957">
            <v>16.260000000000002</v>
          </cell>
          <cell r="O957">
            <v>16.260000000000002</v>
          </cell>
          <cell r="Q957">
            <v>15.91</v>
          </cell>
          <cell r="S957">
            <v>15.91</v>
          </cell>
          <cell r="U957">
            <v>16.04</v>
          </cell>
          <cell r="W957">
            <v>16.04</v>
          </cell>
        </row>
        <row r="958">
          <cell r="A958" t="str">
            <v>3 S 08 511 00</v>
          </cell>
          <cell r="B958" t="str">
            <v>Remoção mecanizada de barreira - solo</v>
          </cell>
          <cell r="E958" t="str">
            <v>m3</v>
          </cell>
          <cell r="G958">
            <v>2.9</v>
          </cell>
          <cell r="M958">
            <v>3.16</v>
          </cell>
          <cell r="O958">
            <v>3.23</v>
          </cell>
          <cell r="Q958">
            <v>3.13</v>
          </cell>
          <cell r="S958">
            <v>3.13</v>
          </cell>
          <cell r="U958">
            <v>3.16</v>
          </cell>
          <cell r="W958">
            <v>3.18</v>
          </cell>
        </row>
        <row r="959">
          <cell r="A959" t="str">
            <v>3 S 08 512 00</v>
          </cell>
          <cell r="B959" t="str">
            <v>Remoção mecanizada de barreira - rocha</v>
          </cell>
          <cell r="E959" t="str">
            <v>m3</v>
          </cell>
          <cell r="G959">
            <v>4.45</v>
          </cell>
          <cell r="M959">
            <v>4.84</v>
          </cell>
          <cell r="O959">
            <v>4.95</v>
          </cell>
          <cell r="Q959">
            <v>4.79</v>
          </cell>
          <cell r="S959">
            <v>4.79</v>
          </cell>
          <cell r="U959">
            <v>4.84</v>
          </cell>
          <cell r="W959">
            <v>4.87</v>
          </cell>
        </row>
        <row r="960">
          <cell r="A960" t="str">
            <v>3 S 08 513 00</v>
          </cell>
          <cell r="B960" t="str">
            <v>Remoção de matacões</v>
          </cell>
          <cell r="E960" t="str">
            <v>m3</v>
          </cell>
          <cell r="G960">
            <v>37</v>
          </cell>
          <cell r="M960">
            <v>42.05</v>
          </cell>
          <cell r="O960">
            <v>43.7</v>
          </cell>
          <cell r="Q960">
            <v>43.09</v>
          </cell>
          <cell r="S960">
            <v>46.84</v>
          </cell>
          <cell r="U960">
            <v>47.07</v>
          </cell>
          <cell r="W960">
            <v>47.26</v>
          </cell>
        </row>
        <row r="961">
          <cell r="A961" t="str">
            <v>3 S 08 900 00</v>
          </cell>
          <cell r="B961" t="str">
            <v>Roçada manual</v>
          </cell>
          <cell r="E961" t="str">
            <v>ha</v>
          </cell>
          <cell r="G961">
            <v>484.84</v>
          </cell>
          <cell r="M961">
            <v>581.79999999999995</v>
          </cell>
          <cell r="O961">
            <v>581.79999999999995</v>
          </cell>
          <cell r="Q961">
            <v>581.79999999999995</v>
          </cell>
          <cell r="S961">
            <v>581.79999999999995</v>
          </cell>
          <cell r="U961">
            <v>581.79999999999995</v>
          </cell>
          <cell r="W961">
            <v>581.79999999999995</v>
          </cell>
        </row>
        <row r="962">
          <cell r="A962" t="str">
            <v>3 S 08 900 01</v>
          </cell>
          <cell r="B962" t="str">
            <v>Roçada de capim colonião</v>
          </cell>
          <cell r="E962" t="str">
            <v>ha</v>
          </cell>
          <cell r="G962">
            <v>1163.6300000000001</v>
          </cell>
          <cell r="M962">
            <v>1396.33</v>
          </cell>
          <cell r="O962">
            <v>1396.33</v>
          </cell>
          <cell r="Q962">
            <v>1396.33</v>
          </cell>
          <cell r="S962">
            <v>1396.33</v>
          </cell>
          <cell r="U962">
            <v>1396.33</v>
          </cell>
          <cell r="W962">
            <v>1396.33</v>
          </cell>
        </row>
        <row r="963">
          <cell r="A963" t="str">
            <v>3 S 08 901 00</v>
          </cell>
          <cell r="B963" t="str">
            <v>Roçada mecanizada</v>
          </cell>
          <cell r="E963" t="str">
            <v>ha</v>
          </cell>
          <cell r="G963">
            <v>169.16</v>
          </cell>
          <cell r="M963">
            <v>189.77</v>
          </cell>
          <cell r="O963">
            <v>189.77</v>
          </cell>
          <cell r="Q963">
            <v>183.79</v>
          </cell>
          <cell r="S963">
            <v>183.79</v>
          </cell>
          <cell r="U963">
            <v>192.44</v>
          </cell>
          <cell r="W963">
            <v>192.6</v>
          </cell>
        </row>
        <row r="964">
          <cell r="A964" t="str">
            <v>3 S 08 901 01</v>
          </cell>
          <cell r="B964" t="str">
            <v>Corte e limpeza de áreas gramadas</v>
          </cell>
          <cell r="E964" t="str">
            <v>m2</v>
          </cell>
          <cell r="G964">
            <v>0.05</v>
          </cell>
          <cell r="M964">
            <v>0.06</v>
          </cell>
          <cell r="O964">
            <v>0.06</v>
          </cell>
          <cell r="Q964">
            <v>0.05</v>
          </cell>
          <cell r="S964">
            <v>0.05</v>
          </cell>
          <cell r="U964">
            <v>0.06</v>
          </cell>
          <cell r="W964">
            <v>0.06</v>
          </cell>
        </row>
        <row r="965">
          <cell r="A965" t="str">
            <v>3 S 08 910 00</v>
          </cell>
          <cell r="B965" t="str">
            <v>Capina manual</v>
          </cell>
          <cell r="E965" t="str">
            <v>m2</v>
          </cell>
          <cell r="G965">
            <v>0.19</v>
          </cell>
          <cell r="M965">
            <v>0.23</v>
          </cell>
          <cell r="O965">
            <v>0.23</v>
          </cell>
          <cell r="Q965">
            <v>0.23</v>
          </cell>
          <cell r="S965">
            <v>0.23</v>
          </cell>
          <cell r="U965">
            <v>0.23</v>
          </cell>
          <cell r="W965">
            <v>0.23</v>
          </cell>
        </row>
        <row r="966">
          <cell r="A966" t="str">
            <v>3 S 09 001 00</v>
          </cell>
          <cell r="B966" t="str">
            <v>Transporte local c/ basc. 5m3 em rodov. não pav.</v>
          </cell>
          <cell r="E966" t="str">
            <v>tkm</v>
          </cell>
          <cell r="G966">
            <v>0.49</v>
          </cell>
          <cell r="M966">
            <v>0.54</v>
          </cell>
          <cell r="O966">
            <v>0.54</v>
          </cell>
          <cell r="Q966">
            <v>0.52</v>
          </cell>
          <cell r="S966">
            <v>0.52</v>
          </cell>
          <cell r="U966">
            <v>0.52</v>
          </cell>
          <cell r="W966">
            <v>0.52</v>
          </cell>
        </row>
        <row r="967">
          <cell r="A967" t="str">
            <v>3 S 09 001 06</v>
          </cell>
          <cell r="B967" t="str">
            <v>Transporte local c/ basc. 10m3 em rodov. não pav.</v>
          </cell>
          <cell r="E967" t="str">
            <v>tkm</v>
          </cell>
          <cell r="G967">
            <v>0.49</v>
          </cell>
          <cell r="M967">
            <v>0.54</v>
          </cell>
          <cell r="O967">
            <v>0.55000000000000004</v>
          </cell>
          <cell r="Q967">
            <v>0.53</v>
          </cell>
          <cell r="S967">
            <v>0.53</v>
          </cell>
          <cell r="U967">
            <v>0.53</v>
          </cell>
          <cell r="W967">
            <v>0.54</v>
          </cell>
        </row>
        <row r="968">
          <cell r="A968" t="str">
            <v>3 S 09 001 41</v>
          </cell>
          <cell r="B968" t="str">
            <v>Transp. local c/ carroceria 4t em rodov. não pav.</v>
          </cell>
          <cell r="E968" t="str">
            <v>tkm</v>
          </cell>
          <cell r="G968">
            <v>0.68</v>
          </cell>
          <cell r="M968">
            <v>0.77</v>
          </cell>
          <cell r="O968">
            <v>0.78</v>
          </cell>
          <cell r="Q968">
            <v>0.75</v>
          </cell>
          <cell r="S968">
            <v>0.75</v>
          </cell>
          <cell r="U968">
            <v>0.77</v>
          </cell>
          <cell r="W968">
            <v>0.77</v>
          </cell>
        </row>
        <row r="969">
          <cell r="A969" t="str">
            <v>3 S 09 001 90</v>
          </cell>
          <cell r="B969" t="str">
            <v>Transporte comercial c/ carroc. rodov. não pav.</v>
          </cell>
          <cell r="E969" t="str">
            <v>tkm</v>
          </cell>
          <cell r="G969">
            <v>0.32</v>
          </cell>
          <cell r="M969">
            <v>0.35</v>
          </cell>
          <cell r="O969">
            <v>0.36</v>
          </cell>
          <cell r="Q969">
            <v>0.35</v>
          </cell>
          <cell r="S969">
            <v>0.35</v>
          </cell>
          <cell r="U969">
            <v>0.35</v>
          </cell>
          <cell r="W969">
            <v>0.36</v>
          </cell>
        </row>
        <row r="970">
          <cell r="A970" t="str">
            <v>3 S 09 002 00</v>
          </cell>
          <cell r="B970" t="str">
            <v>Transporte local basc. 5m3 em rodov. pav.</v>
          </cell>
          <cell r="E970" t="str">
            <v>tkm</v>
          </cell>
          <cell r="G970">
            <v>0.39</v>
          </cell>
          <cell r="M970">
            <v>0.43</v>
          </cell>
          <cell r="O970">
            <v>0.43</v>
          </cell>
          <cell r="Q970">
            <v>0.41</v>
          </cell>
          <cell r="S970">
            <v>0.41</v>
          </cell>
          <cell r="U970">
            <v>0.42</v>
          </cell>
          <cell r="W970">
            <v>0.42</v>
          </cell>
        </row>
        <row r="971">
          <cell r="A971" t="str">
            <v>3 S 09 002 03</v>
          </cell>
          <cell r="B971" t="str">
            <v>Transporte local de material para remendos</v>
          </cell>
          <cell r="E971" t="str">
            <v>tkm</v>
          </cell>
          <cell r="G971">
            <v>0.56000000000000005</v>
          </cell>
          <cell r="M971">
            <v>0.64</v>
          </cell>
          <cell r="O971">
            <v>0.64</v>
          </cell>
          <cell r="Q971">
            <v>0.62</v>
          </cell>
          <cell r="S971">
            <v>0.62</v>
          </cell>
          <cell r="U971">
            <v>0.63</v>
          </cell>
          <cell r="W971">
            <v>0.63</v>
          </cell>
        </row>
        <row r="972">
          <cell r="A972" t="str">
            <v>3 S 09 002 06</v>
          </cell>
          <cell r="B972" t="str">
            <v>Transporte local c/ basc. 10m3 em rodov. pav.</v>
          </cell>
          <cell r="E972" t="str">
            <v>tkm</v>
          </cell>
          <cell r="G972">
            <v>0.36</v>
          </cell>
          <cell r="M972">
            <v>0.4</v>
          </cell>
          <cell r="O972">
            <v>0.41</v>
          </cell>
          <cell r="Q972">
            <v>0.39</v>
          </cell>
          <cell r="S972">
            <v>0.39</v>
          </cell>
          <cell r="U972">
            <v>0.4</v>
          </cell>
          <cell r="W972">
            <v>0.41</v>
          </cell>
        </row>
        <row r="973">
          <cell r="A973" t="str">
            <v>3 S 09 002 41</v>
          </cell>
          <cell r="B973" t="str">
            <v>Transp. local c/ carroceria 4t em rodov. pav.</v>
          </cell>
          <cell r="E973" t="str">
            <v>tkm</v>
          </cell>
          <cell r="G973">
            <v>0.53</v>
          </cell>
          <cell r="M973">
            <v>0.6</v>
          </cell>
          <cell r="O973">
            <v>0.6</v>
          </cell>
          <cell r="Q973">
            <v>0.59</v>
          </cell>
          <cell r="S973">
            <v>0.59</v>
          </cell>
          <cell r="U973">
            <v>0.6</v>
          </cell>
          <cell r="W973">
            <v>0.6</v>
          </cell>
        </row>
        <row r="974">
          <cell r="A974" t="str">
            <v>3 S 09 002 90</v>
          </cell>
          <cell r="B974" t="str">
            <v>Transporte comercial c/ carroceria rodov. pav.</v>
          </cell>
          <cell r="E974" t="str">
            <v>tkm</v>
          </cell>
          <cell r="G974">
            <v>0.21</v>
          </cell>
          <cell r="M974">
            <v>0.23</v>
          </cell>
          <cell r="O974">
            <v>0.24</v>
          </cell>
          <cell r="Q974">
            <v>0.23</v>
          </cell>
          <cell r="S974">
            <v>0.23</v>
          </cell>
          <cell r="U974">
            <v>0.23</v>
          </cell>
          <cell r="W974">
            <v>0.24</v>
          </cell>
        </row>
        <row r="975">
          <cell r="A975" t="str">
            <v>3 S 09 102 00</v>
          </cell>
          <cell r="B975" t="str">
            <v>Transporte local material betuminoso</v>
          </cell>
          <cell r="E975" t="str">
            <v>tkm</v>
          </cell>
          <cell r="G975">
            <v>0.91</v>
          </cell>
          <cell r="M975">
            <v>1.03</v>
          </cell>
          <cell r="O975">
            <v>1.03</v>
          </cell>
          <cell r="Q975">
            <v>0.99</v>
          </cell>
          <cell r="S975">
            <v>0.99</v>
          </cell>
          <cell r="U975">
            <v>1.04</v>
          </cell>
          <cell r="W975">
            <v>1.04</v>
          </cell>
        </row>
        <row r="976">
          <cell r="A976" t="str">
            <v>3 S 09 201 70</v>
          </cell>
          <cell r="B976" t="str">
            <v>Transp. local água c/ cam. tanque rodov. não pav.</v>
          </cell>
          <cell r="E976" t="str">
            <v>tkm</v>
          </cell>
          <cell r="G976">
            <v>0.95</v>
          </cell>
          <cell r="M976">
            <v>1.07</v>
          </cell>
          <cell r="O976">
            <v>1.07</v>
          </cell>
          <cell r="Q976">
            <v>1.03</v>
          </cell>
          <cell r="S976">
            <v>1.03</v>
          </cell>
          <cell r="U976">
            <v>1.06</v>
          </cell>
          <cell r="W976">
            <v>1.06</v>
          </cell>
        </row>
        <row r="977">
          <cell r="A977" t="str">
            <v>3 S 09 202 70</v>
          </cell>
          <cell r="B977" t="str">
            <v>Transp. local água c/ cam. tanque em rodov. pav.</v>
          </cell>
          <cell r="E977" t="str">
            <v>tkm</v>
          </cell>
          <cell r="G977">
            <v>0.74</v>
          </cell>
          <cell r="M977">
            <v>0.84</v>
          </cell>
          <cell r="O977">
            <v>0.84</v>
          </cell>
          <cell r="Q977">
            <v>0.8</v>
          </cell>
          <cell r="S977">
            <v>0.8</v>
          </cell>
          <cell r="U977">
            <v>0.83</v>
          </cell>
          <cell r="W977">
            <v>0.83</v>
          </cell>
        </row>
        <row r="978">
          <cell r="B978" t="str">
            <v>Sinalização</v>
          </cell>
        </row>
        <row r="979">
          <cell r="A979" t="str">
            <v>4 S 03 300 01</v>
          </cell>
          <cell r="B979" t="str">
            <v>Confecção e lanç. de concreto magro em betoneira</v>
          </cell>
          <cell r="E979" t="str">
            <v>m3</v>
          </cell>
          <cell r="G979">
            <v>161.72999999999999</v>
          </cell>
          <cell r="M979">
            <v>179.41</v>
          </cell>
          <cell r="O979">
            <v>182.92</v>
          </cell>
          <cell r="Q979">
            <v>177.03</v>
          </cell>
          <cell r="S979">
            <v>184.74</v>
          </cell>
          <cell r="U979">
            <v>174.8</v>
          </cell>
          <cell r="W979">
            <v>180.27</v>
          </cell>
        </row>
        <row r="980">
          <cell r="A980" t="str">
            <v>4 S 03 323 01</v>
          </cell>
          <cell r="B980" t="str">
            <v>Conc.estr.fck=22 MPa contr.raz.uso ger.conf.e lanç</v>
          </cell>
          <cell r="E980" t="str">
            <v>m3</v>
          </cell>
          <cell r="G980">
            <v>260.76</v>
          </cell>
          <cell r="M980">
            <v>284.55</v>
          </cell>
          <cell r="O980">
            <v>291.39</v>
          </cell>
          <cell r="Q980">
            <v>279.93</v>
          </cell>
          <cell r="S980">
            <v>294.89</v>
          </cell>
          <cell r="U980">
            <v>274.35000000000002</v>
          </cell>
          <cell r="W980">
            <v>285.39</v>
          </cell>
        </row>
        <row r="981">
          <cell r="A981" t="str">
            <v>4 S 03 353 00</v>
          </cell>
          <cell r="B981" t="str">
            <v>Fornecimento, preparo colocação aço CA-50</v>
          </cell>
          <cell r="E981" t="str">
            <v>kg</v>
          </cell>
          <cell r="G981">
            <v>4.0999999999999996</v>
          </cell>
          <cell r="M981">
            <v>4.59</v>
          </cell>
          <cell r="O981">
            <v>4.8</v>
          </cell>
          <cell r="Q981">
            <v>4.8</v>
          </cell>
          <cell r="S981">
            <v>4.8</v>
          </cell>
          <cell r="U981">
            <v>5.09</v>
          </cell>
          <cell r="W981">
            <v>5.09</v>
          </cell>
        </row>
        <row r="982">
          <cell r="A982" t="str">
            <v>4 S 03 370 00</v>
          </cell>
          <cell r="B982" t="str">
            <v>Forma comum de madeira</v>
          </cell>
          <cell r="E982" t="str">
            <v>m2</v>
          </cell>
          <cell r="G982">
            <v>27.81</v>
          </cell>
          <cell r="M982">
            <v>30.76</v>
          </cell>
          <cell r="O982">
            <v>30.84</v>
          </cell>
          <cell r="Q982">
            <v>31.06</v>
          </cell>
          <cell r="S982">
            <v>31.01</v>
          </cell>
          <cell r="U982">
            <v>34.01</v>
          </cell>
          <cell r="W982">
            <v>34.01</v>
          </cell>
        </row>
        <row r="983">
          <cell r="A983" t="str">
            <v>4 S 06 000 01</v>
          </cell>
          <cell r="B983" t="str">
            <v>Defensa maleável simples (forn./ impl.)</v>
          </cell>
          <cell r="E983" t="str">
            <v>m</v>
          </cell>
          <cell r="G983">
            <v>149.19999999999999</v>
          </cell>
          <cell r="M983">
            <v>179.88</v>
          </cell>
          <cell r="O983">
            <v>183.82</v>
          </cell>
          <cell r="Q983">
            <v>183.55</v>
          </cell>
          <cell r="S983">
            <v>183.55</v>
          </cell>
          <cell r="U983">
            <v>183.61</v>
          </cell>
          <cell r="W983">
            <v>183.61</v>
          </cell>
        </row>
        <row r="984">
          <cell r="A984" t="str">
            <v>4 S 06 000 02</v>
          </cell>
          <cell r="B984" t="str">
            <v>Ancoragem de defensa maleável simples (forn/ impl)</v>
          </cell>
          <cell r="E984" t="str">
            <v>m</v>
          </cell>
          <cell r="G984">
            <v>164.22</v>
          </cell>
          <cell r="M984">
            <v>197.45</v>
          </cell>
          <cell r="O984">
            <v>201.4</v>
          </cell>
          <cell r="Q984">
            <v>200.75</v>
          </cell>
          <cell r="S984">
            <v>200.75</v>
          </cell>
          <cell r="U984">
            <v>201.01</v>
          </cell>
          <cell r="W984">
            <v>201.01</v>
          </cell>
        </row>
        <row r="985">
          <cell r="A985" t="str">
            <v>4 S 06 000 11</v>
          </cell>
          <cell r="B985" t="str">
            <v>Defensa maleável dupla (forn./ impl.)</v>
          </cell>
          <cell r="E985" t="str">
            <v>m</v>
          </cell>
          <cell r="G985">
            <v>186.7</v>
          </cell>
          <cell r="M985">
            <v>223.83</v>
          </cell>
          <cell r="O985">
            <v>228.84</v>
          </cell>
          <cell r="Q985">
            <v>228.76</v>
          </cell>
          <cell r="S985">
            <v>228.76</v>
          </cell>
          <cell r="U985">
            <v>228.84</v>
          </cell>
          <cell r="W985">
            <v>228.84</v>
          </cell>
        </row>
        <row r="986">
          <cell r="A986" t="str">
            <v>4 S 06 000 12</v>
          </cell>
          <cell r="B986" t="str">
            <v>Ancoragem de defensa maleável dupla (forn./ impl.)</v>
          </cell>
          <cell r="E986" t="str">
            <v>m</v>
          </cell>
          <cell r="G986">
            <v>204.49</v>
          </cell>
          <cell r="M986">
            <v>244.64</v>
          </cell>
          <cell r="O986">
            <v>249.65</v>
          </cell>
          <cell r="Q986">
            <v>249.13</v>
          </cell>
          <cell r="S986">
            <v>249.13</v>
          </cell>
          <cell r="U986">
            <v>249.44</v>
          </cell>
          <cell r="W986">
            <v>249.44</v>
          </cell>
        </row>
        <row r="987">
          <cell r="A987" t="str">
            <v>4 S 06 010 01</v>
          </cell>
          <cell r="B987" t="str">
            <v>Defensa semi-maleável simples (forn./ impl.)</v>
          </cell>
          <cell r="E987" t="str">
            <v>m</v>
          </cell>
          <cell r="G987">
            <v>103.56</v>
          </cell>
          <cell r="M987">
            <v>125.09</v>
          </cell>
          <cell r="O987">
            <v>127.24</v>
          </cell>
          <cell r="Q987">
            <v>127.25</v>
          </cell>
          <cell r="S987">
            <v>127.25</v>
          </cell>
          <cell r="U987">
            <v>127.3</v>
          </cell>
          <cell r="W987">
            <v>127.3</v>
          </cell>
        </row>
        <row r="988">
          <cell r="A988" t="str">
            <v>4 S 06 010 02</v>
          </cell>
          <cell r="B988" t="str">
            <v>Ancoragem defensa semi-maleável simples (forn/imp)</v>
          </cell>
          <cell r="E988" t="str">
            <v>m</v>
          </cell>
          <cell r="G988">
            <v>114.43</v>
          </cell>
          <cell r="M988">
            <v>137.81</v>
          </cell>
          <cell r="O988">
            <v>139.97</v>
          </cell>
          <cell r="Q988">
            <v>139.69999999999999</v>
          </cell>
          <cell r="S988">
            <v>139.69999999999999</v>
          </cell>
          <cell r="U988">
            <v>139.88999999999999</v>
          </cell>
          <cell r="W988">
            <v>139.88999999999999</v>
          </cell>
        </row>
        <row r="989">
          <cell r="A989" t="str">
            <v>4 S 06 010 11</v>
          </cell>
          <cell r="B989" t="str">
            <v>Defensa semi-maleável dupla (forn./ impl.)</v>
          </cell>
          <cell r="E989" t="str">
            <v>m</v>
          </cell>
          <cell r="G989">
            <v>176.82</v>
          </cell>
          <cell r="M989">
            <v>213.25</v>
          </cell>
          <cell r="O989">
            <v>217.45</v>
          </cell>
          <cell r="Q989">
            <v>217.42</v>
          </cell>
          <cell r="S989">
            <v>217.42</v>
          </cell>
          <cell r="U989">
            <v>217.49</v>
          </cell>
          <cell r="W989">
            <v>217.49</v>
          </cell>
        </row>
        <row r="990">
          <cell r="A990" t="str">
            <v>4 S 06 010 12</v>
          </cell>
          <cell r="B990" t="str">
            <v>Ancoragem defensa semi-maleável dupla (forn/ impl)</v>
          </cell>
          <cell r="E990" t="str">
            <v>m</v>
          </cell>
          <cell r="G990">
            <v>194.2</v>
          </cell>
          <cell r="M990">
            <v>233.57</v>
          </cell>
          <cell r="O990">
            <v>237.78</v>
          </cell>
          <cell r="Q990">
            <v>237.3</v>
          </cell>
          <cell r="S990">
            <v>237.3</v>
          </cell>
          <cell r="U990">
            <v>237.6</v>
          </cell>
          <cell r="W990">
            <v>237.6</v>
          </cell>
        </row>
        <row r="991">
          <cell r="A991" t="str">
            <v>4 S 06 030 11</v>
          </cell>
          <cell r="B991" t="str">
            <v>Barreira de segurança dupla DNER PRO 176/86</v>
          </cell>
          <cell r="E991" t="str">
            <v>m</v>
          </cell>
          <cell r="G991">
            <v>180.32</v>
          </cell>
          <cell r="M991">
            <v>197.95</v>
          </cell>
          <cell r="O991">
            <v>201.42</v>
          </cell>
          <cell r="Q991">
            <v>196.95</v>
          </cell>
          <cell r="S991">
            <v>202.92</v>
          </cell>
          <cell r="U991">
            <v>201.71</v>
          </cell>
          <cell r="W991">
            <v>206.11</v>
          </cell>
        </row>
        <row r="992">
          <cell r="A992" t="str">
            <v>4 S 06 100 11</v>
          </cell>
          <cell r="B992" t="str">
            <v>Pintura de faixa - tinta durabilidade - 1 ano</v>
          </cell>
          <cell r="E992" t="str">
            <v>m2</v>
          </cell>
          <cell r="G992">
            <v>6.47</v>
          </cell>
          <cell r="M992">
            <v>6.69</v>
          </cell>
          <cell r="O992">
            <v>6.87</v>
          </cell>
          <cell r="Q992">
            <v>6.85</v>
          </cell>
          <cell r="S992">
            <v>6.85</v>
          </cell>
          <cell r="U992">
            <v>7</v>
          </cell>
          <cell r="W992">
            <v>7.9</v>
          </cell>
        </row>
        <row r="993">
          <cell r="A993" t="str">
            <v>4 S 06 100 12</v>
          </cell>
          <cell r="B993" t="str">
            <v>Pint. setas e zebrado - tinta durabilidade - 1 ano</v>
          </cell>
          <cell r="E993" t="str">
            <v>m2</v>
          </cell>
          <cell r="G993">
            <v>9.74</v>
          </cell>
          <cell r="M993">
            <v>10.44</v>
          </cell>
          <cell r="O993">
            <v>10.66</v>
          </cell>
          <cell r="Q993">
            <v>10.57</v>
          </cell>
          <cell r="S993">
            <v>10.57</v>
          </cell>
          <cell r="U993">
            <v>10.77</v>
          </cell>
          <cell r="W993">
            <v>11.64</v>
          </cell>
        </row>
        <row r="994">
          <cell r="A994" t="str">
            <v>4 S 06 100 21</v>
          </cell>
          <cell r="B994" t="str">
            <v>Pintura faixa - tinta durabilidade - 2 anos</v>
          </cell>
          <cell r="E994" t="str">
            <v>m2</v>
          </cell>
          <cell r="G994">
            <v>9.5</v>
          </cell>
          <cell r="M994">
            <v>9.74</v>
          </cell>
          <cell r="O994">
            <v>9.9499999999999993</v>
          </cell>
          <cell r="Q994">
            <v>9.92</v>
          </cell>
          <cell r="S994">
            <v>9.92</v>
          </cell>
          <cell r="U994">
            <v>10.09</v>
          </cell>
          <cell r="W994">
            <v>11.81</v>
          </cell>
        </row>
        <row r="995">
          <cell r="A995" t="str">
            <v>4 S 06 100 22</v>
          </cell>
          <cell r="B995" t="str">
            <v>Pintura setas e zebrado - 2 anos</v>
          </cell>
          <cell r="E995" t="str">
            <v>m2</v>
          </cell>
          <cell r="G995">
            <v>12.61</v>
          </cell>
          <cell r="M995">
            <v>13.31</v>
          </cell>
          <cell r="O995">
            <v>13.56</v>
          </cell>
          <cell r="Q995">
            <v>13.47</v>
          </cell>
          <cell r="S995">
            <v>13.47</v>
          </cell>
          <cell r="U995">
            <v>13.7</v>
          </cell>
          <cell r="W995">
            <v>15.38</v>
          </cell>
        </row>
        <row r="996">
          <cell r="A996" t="str">
            <v>4 S 06 110 01</v>
          </cell>
          <cell r="B996" t="str">
            <v>Pintura faixa c/termoplástico-3 anos (p/ aspersão)</v>
          </cell>
          <cell r="E996" t="str">
            <v>m2</v>
          </cell>
          <cell r="G996">
            <v>22.73</v>
          </cell>
          <cell r="M996">
            <v>27.63</v>
          </cell>
          <cell r="O996">
            <v>27.8</v>
          </cell>
          <cell r="Q996">
            <v>27.16</v>
          </cell>
          <cell r="S996">
            <v>27.16</v>
          </cell>
          <cell r="U996">
            <v>27.31</v>
          </cell>
          <cell r="W996">
            <v>26.93</v>
          </cell>
        </row>
        <row r="997">
          <cell r="A997" t="str">
            <v>4 S 06 110 02</v>
          </cell>
          <cell r="B997" t="str">
            <v>Pintura setas e zebrado term.-3 anos (p/ aspersão)</v>
          </cell>
          <cell r="E997" t="str">
            <v>m2</v>
          </cell>
          <cell r="G997">
            <v>28.38</v>
          </cell>
          <cell r="M997">
            <v>34.22</v>
          </cell>
          <cell r="O997">
            <v>34.42</v>
          </cell>
          <cell r="Q997">
            <v>33.69</v>
          </cell>
          <cell r="S997">
            <v>33.69</v>
          </cell>
          <cell r="U997">
            <v>33.909999999999997</v>
          </cell>
          <cell r="W997">
            <v>33.5</v>
          </cell>
        </row>
        <row r="998">
          <cell r="A998" t="str">
            <v>4 S 06 110 03</v>
          </cell>
          <cell r="B998" t="str">
            <v>Pintura setas e zebrado term.-5 anos (p/ extrusão)</v>
          </cell>
          <cell r="E998" t="str">
            <v>m2</v>
          </cell>
          <cell r="G998">
            <v>32.29</v>
          </cell>
          <cell r="M998">
            <v>38.83</v>
          </cell>
          <cell r="O998">
            <v>39.03</v>
          </cell>
          <cell r="Q998">
            <v>38.159999999999997</v>
          </cell>
          <cell r="S998">
            <v>38.159999999999997</v>
          </cell>
          <cell r="U998">
            <v>38.39</v>
          </cell>
          <cell r="W998">
            <v>38.01</v>
          </cell>
        </row>
        <row r="999">
          <cell r="A999" t="str">
            <v>4 S 06 120 01</v>
          </cell>
          <cell r="B999" t="str">
            <v>Forn. e colocação de tacha reflet. monodirecional</v>
          </cell>
          <cell r="E999" t="str">
            <v>und</v>
          </cell>
          <cell r="G999">
            <v>8.09</v>
          </cell>
          <cell r="M999">
            <v>8.3000000000000007</v>
          </cell>
          <cell r="O999">
            <v>8.3000000000000007</v>
          </cell>
          <cell r="Q999">
            <v>8.26</v>
          </cell>
          <cell r="S999">
            <v>9.98</v>
          </cell>
          <cell r="U999">
            <v>8.2799999999999994</v>
          </cell>
          <cell r="W999">
            <v>10.01</v>
          </cell>
        </row>
        <row r="1000">
          <cell r="A1000" t="str">
            <v>4 S 06 120 11</v>
          </cell>
          <cell r="B1000" t="str">
            <v>Forn. e colocação de tachão reflet. monodirecional</v>
          </cell>
          <cell r="E1000" t="str">
            <v>und</v>
          </cell>
          <cell r="G1000">
            <v>22.75</v>
          </cell>
          <cell r="M1000">
            <v>23.2</v>
          </cell>
          <cell r="O1000">
            <v>23.2</v>
          </cell>
          <cell r="Q1000">
            <v>23.1</v>
          </cell>
          <cell r="S1000">
            <v>25.09</v>
          </cell>
          <cell r="U1000">
            <v>23.15</v>
          </cell>
          <cell r="W1000">
            <v>23.16</v>
          </cell>
        </row>
        <row r="1001">
          <cell r="A1001" t="str">
            <v>4 S 06 121 01</v>
          </cell>
          <cell r="B1001" t="str">
            <v>Forn. e colocação de tacha reflet. bidirecional</v>
          </cell>
          <cell r="E1001" t="str">
            <v>und</v>
          </cell>
          <cell r="G1001">
            <v>8.76</v>
          </cell>
          <cell r="M1001">
            <v>8.9600000000000009</v>
          </cell>
          <cell r="O1001">
            <v>8.9600000000000009</v>
          </cell>
          <cell r="Q1001">
            <v>8.92</v>
          </cell>
          <cell r="S1001">
            <v>10.64</v>
          </cell>
          <cell r="U1001">
            <v>8.94</v>
          </cell>
          <cell r="W1001">
            <v>10.67</v>
          </cell>
        </row>
        <row r="1002">
          <cell r="A1002" t="str">
            <v>4 S 06 121 11</v>
          </cell>
          <cell r="B1002" t="str">
            <v>Forn. e colocação de tachão reflet. bidirecional</v>
          </cell>
          <cell r="E1002" t="str">
            <v>und</v>
          </cell>
          <cell r="G1002">
            <v>24.07</v>
          </cell>
          <cell r="M1002">
            <v>24.52</v>
          </cell>
          <cell r="O1002">
            <v>24.53</v>
          </cell>
          <cell r="Q1002">
            <v>24.42</v>
          </cell>
          <cell r="S1002">
            <v>26.41</v>
          </cell>
          <cell r="U1002">
            <v>24.48</v>
          </cell>
          <cell r="W1002">
            <v>26.74</v>
          </cell>
        </row>
        <row r="1003">
          <cell r="A1003" t="str">
            <v>4 S 06 200 01</v>
          </cell>
          <cell r="B1003" t="str">
            <v>Forn. e implantação placa sinaliz. semi-refletiva</v>
          </cell>
          <cell r="E1003" t="str">
            <v>m2</v>
          </cell>
          <cell r="G1003">
            <v>179.37</v>
          </cell>
          <cell r="M1003">
            <v>186.49</v>
          </cell>
          <cell r="O1003">
            <v>186.91</v>
          </cell>
          <cell r="Q1003">
            <v>190.43</v>
          </cell>
          <cell r="S1003">
            <v>190.43</v>
          </cell>
          <cell r="U1003">
            <v>186.69</v>
          </cell>
          <cell r="W1003">
            <v>186.53</v>
          </cell>
        </row>
        <row r="1004">
          <cell r="A1004" t="str">
            <v>4 S 06 200 02</v>
          </cell>
          <cell r="B1004" t="str">
            <v>Forn. e implantação placa sinaliz. tot.refletiva</v>
          </cell>
          <cell r="E1004" t="str">
            <v>m2</v>
          </cell>
          <cell r="G1004">
            <v>235.42</v>
          </cell>
          <cell r="M1004">
            <v>244.14</v>
          </cell>
          <cell r="O1004">
            <v>246.95</v>
          </cell>
          <cell r="Q1004">
            <v>247.75</v>
          </cell>
          <cell r="S1004">
            <v>247.75</v>
          </cell>
          <cell r="U1004">
            <v>242.17</v>
          </cell>
          <cell r="W1004">
            <v>242.06</v>
          </cell>
        </row>
        <row r="1005">
          <cell r="A1005" t="str">
            <v>4 S 06 200 91</v>
          </cell>
          <cell r="B1005" t="str">
            <v>Remoção de placa de sinalização</v>
          </cell>
          <cell r="E1005" t="str">
            <v>m2</v>
          </cell>
          <cell r="G1005">
            <v>10.210000000000001</v>
          </cell>
          <cell r="M1005">
            <v>11.74</v>
          </cell>
          <cell r="O1005">
            <v>11.76</v>
          </cell>
          <cell r="Q1005">
            <v>11.47</v>
          </cell>
          <cell r="S1005">
            <v>11.47</v>
          </cell>
          <cell r="U1005">
            <v>11.64</v>
          </cell>
          <cell r="W1005">
            <v>11.64</v>
          </cell>
        </row>
        <row r="1006">
          <cell r="A1006" t="str">
            <v>4 S 06 200 92</v>
          </cell>
          <cell r="B1006" t="str">
            <v>Recuperação de chapa p/placa de sinalização</v>
          </cell>
          <cell r="E1006" t="str">
            <v>m2</v>
          </cell>
          <cell r="G1006">
            <v>16.34</v>
          </cell>
          <cell r="M1006">
            <v>19.260000000000002</v>
          </cell>
          <cell r="O1006">
            <v>18.73</v>
          </cell>
          <cell r="Q1006">
            <v>18.73</v>
          </cell>
          <cell r="S1006">
            <v>18.87</v>
          </cell>
          <cell r="U1006">
            <v>18.739999999999998</v>
          </cell>
          <cell r="W1006">
            <v>18.739999999999998</v>
          </cell>
        </row>
        <row r="1007">
          <cell r="A1007" t="str">
            <v>4 S 06 202 01</v>
          </cell>
          <cell r="B1007" t="str">
            <v>Confecção de placa sinalização semi-refletiva</v>
          </cell>
          <cell r="E1007" t="str">
            <v>m2</v>
          </cell>
          <cell r="G1007">
            <v>143.52000000000001</v>
          </cell>
          <cell r="M1007">
            <v>147.25</v>
          </cell>
          <cell r="O1007">
            <v>147.65</v>
          </cell>
          <cell r="Q1007">
            <v>150.28</v>
          </cell>
          <cell r="S1007">
            <v>150.28</v>
          </cell>
          <cell r="U1007">
            <v>149.41999999999999</v>
          </cell>
          <cell r="W1007">
            <v>149.28</v>
          </cell>
        </row>
        <row r="1008">
          <cell r="A1008" t="str">
            <v>4 S 06 202 11</v>
          </cell>
          <cell r="B1008" t="str">
            <v>Confecção placa sinalização tot.refletiva</v>
          </cell>
          <cell r="E1008" t="str">
            <v>m2</v>
          </cell>
          <cell r="G1008">
            <v>199.57</v>
          </cell>
          <cell r="M1008">
            <v>204.9</v>
          </cell>
          <cell r="O1008">
            <v>207.69</v>
          </cell>
          <cell r="Q1008">
            <v>207.6</v>
          </cell>
          <cell r="S1008">
            <v>207.6</v>
          </cell>
          <cell r="U1008">
            <v>204.89</v>
          </cell>
          <cell r="W1008">
            <v>204.81</v>
          </cell>
        </row>
        <row r="1009">
          <cell r="A1009" t="str">
            <v>4 S 06 202 21</v>
          </cell>
          <cell r="B1009" t="str">
            <v>Conf.placa sinal.semi-refletiva chapa recuperada</v>
          </cell>
          <cell r="E1009" t="str">
            <v>m2</v>
          </cell>
          <cell r="G1009">
            <v>62.27</v>
          </cell>
          <cell r="M1009">
            <v>67.98</v>
          </cell>
          <cell r="O1009">
            <v>67.849999999999994</v>
          </cell>
          <cell r="Q1009">
            <v>70.48</v>
          </cell>
          <cell r="S1009">
            <v>70.61</v>
          </cell>
          <cell r="U1009">
            <v>69.63</v>
          </cell>
          <cell r="W1009">
            <v>69.48</v>
          </cell>
        </row>
        <row r="1010">
          <cell r="A1010" t="str">
            <v>4 S 06 202 31</v>
          </cell>
          <cell r="B1010" t="str">
            <v>Conf.placa sinal.tot.refletiva - chapa recuperada</v>
          </cell>
          <cell r="E1010" t="str">
            <v>m2</v>
          </cell>
          <cell r="G1010">
            <v>116.74</v>
          </cell>
          <cell r="M1010">
            <v>123.73</v>
          </cell>
          <cell r="O1010">
            <v>125.99</v>
          </cell>
          <cell r="Q1010">
            <v>125.9</v>
          </cell>
          <cell r="S1010">
            <v>126.03</v>
          </cell>
          <cell r="U1010">
            <v>123.21</v>
          </cell>
          <cell r="W1010">
            <v>123.12</v>
          </cell>
        </row>
        <row r="1011">
          <cell r="A1011" t="str">
            <v>4 S 06 203 01</v>
          </cell>
          <cell r="B1011" t="str">
            <v>Confecção suporte e travessa p/placa sinaliz.</v>
          </cell>
          <cell r="E1011" t="str">
            <v>und</v>
          </cell>
          <cell r="G1011">
            <v>23.11</v>
          </cell>
          <cell r="M1011">
            <v>24.73</v>
          </cell>
          <cell r="O1011">
            <v>24.73</v>
          </cell>
          <cell r="Q1011">
            <v>25.84</v>
          </cell>
          <cell r="S1011">
            <v>25.84</v>
          </cell>
          <cell r="U1011">
            <v>22.75</v>
          </cell>
          <cell r="W1011">
            <v>22.73</v>
          </cell>
        </row>
        <row r="1012">
          <cell r="A1012" t="str">
            <v>4 S 06 230 01</v>
          </cell>
          <cell r="B1012" t="str">
            <v>Forn. e implantação de balizador de concreto</v>
          </cell>
          <cell r="E1012" t="str">
            <v>und</v>
          </cell>
          <cell r="G1012">
            <v>15.37</v>
          </cell>
          <cell r="M1012">
            <v>17.28</v>
          </cell>
          <cell r="O1012">
            <v>17.399999999999999</v>
          </cell>
          <cell r="Q1012">
            <v>17.09</v>
          </cell>
          <cell r="S1012">
            <v>17.18</v>
          </cell>
          <cell r="U1012">
            <v>17.22</v>
          </cell>
          <cell r="W1012">
            <v>17.3</v>
          </cell>
        </row>
        <row r="1013">
          <cell r="A1013" t="str">
            <v>4 S 09 002 00</v>
          </cell>
          <cell r="B1013" t="str">
            <v>Transporte local c/ basc. 5 m3 rodov. pav.</v>
          </cell>
          <cell r="E1013" t="str">
            <v>tkm</v>
          </cell>
          <cell r="G1013">
            <v>0.39</v>
          </cell>
          <cell r="M1013">
            <v>0.43</v>
          </cell>
          <cell r="O1013">
            <v>0.43</v>
          </cell>
          <cell r="Q1013">
            <v>0.41</v>
          </cell>
          <cell r="S1013">
            <v>0.41</v>
          </cell>
          <cell r="U1013">
            <v>0.42</v>
          </cell>
          <cell r="W1013">
            <v>0.42</v>
          </cell>
        </row>
        <row r="1014">
          <cell r="A1014" t="str">
            <v>4 S 09 002 41</v>
          </cell>
          <cell r="B1014" t="str">
            <v>Transporte local c/ carroceria 4t rodov. pav.</v>
          </cell>
          <cell r="E1014" t="str">
            <v>tkm</v>
          </cell>
          <cell r="G1014">
            <v>0.53</v>
          </cell>
          <cell r="M1014">
            <v>0.6</v>
          </cell>
          <cell r="O1014">
            <v>0.6</v>
          </cell>
          <cell r="Q1014">
            <v>0.59</v>
          </cell>
          <cell r="S1014">
            <v>0.59</v>
          </cell>
          <cell r="U1014">
            <v>0.6</v>
          </cell>
          <cell r="W1014">
            <v>0.6</v>
          </cell>
        </row>
        <row r="1015">
          <cell r="A1015" t="str">
            <v>4 S 09 202 70</v>
          </cell>
          <cell r="B1015" t="str">
            <v>Transp. local de água c/ cam. tanque rodov. pav.</v>
          </cell>
          <cell r="E1015" t="str">
            <v>tkm</v>
          </cell>
          <cell r="G1015">
            <v>0.74</v>
          </cell>
          <cell r="M1015">
            <v>0.84</v>
          </cell>
          <cell r="O1015">
            <v>0.84</v>
          </cell>
          <cell r="Q1015">
            <v>0.8</v>
          </cell>
          <cell r="S1015">
            <v>0.8</v>
          </cell>
          <cell r="U1015">
            <v>0.83</v>
          </cell>
          <cell r="W1015">
            <v>0.83</v>
          </cell>
        </row>
        <row r="1016">
          <cell r="B1016" t="str">
            <v>Restauração</v>
          </cell>
        </row>
        <row r="1017">
          <cell r="A1017" t="str">
            <v>5 S 01 000 00</v>
          </cell>
          <cell r="B1017" t="str">
            <v>Desm. dest. e limp. áreas c/ arv. diam. até 0,15m</v>
          </cell>
          <cell r="E1017" t="str">
            <v>m2</v>
          </cell>
          <cell r="G1017">
            <v>0.21</v>
          </cell>
          <cell r="M1017">
            <v>0.22</v>
          </cell>
          <cell r="O1017">
            <v>0.24</v>
          </cell>
          <cell r="Q1017">
            <v>0.23</v>
          </cell>
          <cell r="S1017">
            <v>0.23</v>
          </cell>
          <cell r="U1017">
            <v>0.23</v>
          </cell>
          <cell r="W1017">
            <v>0.23</v>
          </cell>
        </row>
        <row r="1018">
          <cell r="A1018" t="str">
            <v>5 S 01 010 00</v>
          </cell>
          <cell r="B1018" t="str">
            <v>Destocamento de árvores c/ diâm. 0,15 a 030m</v>
          </cell>
          <cell r="E1018" t="str">
            <v>und</v>
          </cell>
          <cell r="G1018">
            <v>18.46</v>
          </cell>
          <cell r="M1018">
            <v>19.72</v>
          </cell>
          <cell r="O1018">
            <v>21.1</v>
          </cell>
          <cell r="Q1018">
            <v>20.57</v>
          </cell>
          <cell r="S1018">
            <v>20.57</v>
          </cell>
          <cell r="U1018">
            <v>20.57</v>
          </cell>
          <cell r="W1018">
            <v>20.56</v>
          </cell>
        </row>
        <row r="1019">
          <cell r="A1019" t="str">
            <v>5 S 01 011 00</v>
          </cell>
          <cell r="B1019" t="str">
            <v>Destocamento de árvores c/ diâm. &gt; 0,30m</v>
          </cell>
          <cell r="E1019" t="str">
            <v>und</v>
          </cell>
          <cell r="G1019">
            <v>46.15</v>
          </cell>
          <cell r="M1019">
            <v>49.3</v>
          </cell>
          <cell r="O1019">
            <v>52.76</v>
          </cell>
          <cell r="Q1019">
            <v>51.43</v>
          </cell>
          <cell r="S1019">
            <v>51.43</v>
          </cell>
          <cell r="U1019">
            <v>51.43</v>
          </cell>
          <cell r="W1019">
            <v>51.42</v>
          </cell>
        </row>
        <row r="1020">
          <cell r="A1020" t="str">
            <v>5 S 01 100 01</v>
          </cell>
          <cell r="B1020" t="str">
            <v>Esc. carga transp. mat 1a cat DMT 50m</v>
          </cell>
          <cell r="E1020" t="str">
            <v>m3</v>
          </cell>
          <cell r="G1020">
            <v>1.0900000000000001</v>
          </cell>
          <cell r="M1020">
            <v>1.1599999999999999</v>
          </cell>
          <cell r="O1020">
            <v>1.24</v>
          </cell>
          <cell r="Q1020">
            <v>1.21</v>
          </cell>
          <cell r="S1020">
            <v>1.21</v>
          </cell>
          <cell r="U1020">
            <v>1.21</v>
          </cell>
          <cell r="W1020">
            <v>1.21</v>
          </cell>
        </row>
        <row r="1021">
          <cell r="A1021" t="str">
            <v>5 S 01 100 09</v>
          </cell>
          <cell r="B1021" t="str">
            <v>Esc. carga tr. mat 1a c. DMT 50 a 200m c/carreg</v>
          </cell>
          <cell r="E1021" t="str">
            <v>m3</v>
          </cell>
          <cell r="G1021">
            <v>3.49</v>
          </cell>
          <cell r="M1021">
            <v>3.81</v>
          </cell>
          <cell r="O1021">
            <v>4</v>
          </cell>
          <cell r="Q1021">
            <v>3.88</v>
          </cell>
          <cell r="S1021">
            <v>3.88</v>
          </cell>
          <cell r="U1021">
            <v>4.03</v>
          </cell>
          <cell r="W1021">
            <v>4.04</v>
          </cell>
        </row>
        <row r="1022">
          <cell r="A1022" t="str">
            <v>5 S 01 100 10</v>
          </cell>
          <cell r="B1022" t="str">
            <v>Esc. carga tr. mat 1a c. DMT 200 a 400m c/carreg</v>
          </cell>
          <cell r="E1022" t="str">
            <v>m3</v>
          </cell>
          <cell r="G1022">
            <v>3.8</v>
          </cell>
          <cell r="M1022">
            <v>4.1399999999999997</v>
          </cell>
          <cell r="O1022">
            <v>4.33</v>
          </cell>
          <cell r="Q1022">
            <v>4.2</v>
          </cell>
          <cell r="S1022">
            <v>4.2</v>
          </cell>
          <cell r="U1022">
            <v>4.37</v>
          </cell>
          <cell r="W1022">
            <v>4.38</v>
          </cell>
        </row>
        <row r="1023">
          <cell r="A1023" t="str">
            <v>5 S 01 100 11</v>
          </cell>
          <cell r="B1023" t="str">
            <v>Esc. carga tr. mat 1a c. DMT 400 a 600m c/carreg</v>
          </cell>
          <cell r="E1023" t="str">
            <v>m3</v>
          </cell>
          <cell r="G1023">
            <v>4.03</v>
          </cell>
          <cell r="M1023">
            <v>4.4000000000000004</v>
          </cell>
          <cell r="O1023">
            <v>4.59</v>
          </cell>
          <cell r="Q1023">
            <v>4.45</v>
          </cell>
          <cell r="S1023">
            <v>4.45</v>
          </cell>
          <cell r="U1023">
            <v>4.6399999999999997</v>
          </cell>
          <cell r="W1023">
            <v>4.6500000000000004</v>
          </cell>
        </row>
        <row r="1024">
          <cell r="A1024" t="str">
            <v>5 S 01 100 12</v>
          </cell>
          <cell r="B1024" t="str">
            <v>Esc. carga tr. mat 1a c. DMT 600 a 800m c/carreg</v>
          </cell>
          <cell r="E1024" t="str">
            <v>m3</v>
          </cell>
          <cell r="G1024">
            <v>4.33</v>
          </cell>
          <cell r="M1024">
            <v>4.72</v>
          </cell>
          <cell r="O1024">
            <v>4.92</v>
          </cell>
          <cell r="Q1024">
            <v>4.7699999999999996</v>
          </cell>
          <cell r="S1024">
            <v>4.7699999999999996</v>
          </cell>
          <cell r="U1024">
            <v>4.9800000000000004</v>
          </cell>
          <cell r="W1024">
            <v>4.99</v>
          </cell>
        </row>
        <row r="1025">
          <cell r="A1025" t="str">
            <v>5 S 01 100 13</v>
          </cell>
          <cell r="B1025" t="str">
            <v>Esc. carga tr. mat 1a c. DMT 800 a 1000m c/carreg</v>
          </cell>
          <cell r="E1025" t="str">
            <v>m3</v>
          </cell>
          <cell r="G1025">
            <v>4.57</v>
          </cell>
          <cell r="M1025">
            <v>4.9800000000000004</v>
          </cell>
          <cell r="O1025">
            <v>5.18</v>
          </cell>
          <cell r="Q1025">
            <v>5.0199999999999996</v>
          </cell>
          <cell r="S1025">
            <v>5.0199999999999996</v>
          </cell>
          <cell r="U1025">
            <v>5.26</v>
          </cell>
          <cell r="W1025">
            <v>5.27</v>
          </cell>
        </row>
        <row r="1026">
          <cell r="A1026" t="str">
            <v>5 S 01 100 14</v>
          </cell>
          <cell r="B1026" t="str">
            <v>Esc. carga tr. mat 1a c. DMT 1000 a 1200m c/carreg</v>
          </cell>
          <cell r="E1026" t="str">
            <v>m3</v>
          </cell>
          <cell r="G1026">
            <v>4.8600000000000003</v>
          </cell>
          <cell r="M1026">
            <v>5.3</v>
          </cell>
          <cell r="O1026">
            <v>5.49</v>
          </cell>
          <cell r="Q1026">
            <v>5.33</v>
          </cell>
          <cell r="S1026">
            <v>5.33</v>
          </cell>
          <cell r="U1026">
            <v>5.59</v>
          </cell>
          <cell r="W1026">
            <v>5.6</v>
          </cell>
        </row>
        <row r="1027">
          <cell r="A1027" t="str">
            <v>5 S 01 100 15</v>
          </cell>
          <cell r="B1027" t="str">
            <v>Esc. carga tr. mat 1a c. DMT 1200 a 1400m c/carreg</v>
          </cell>
          <cell r="E1027" t="str">
            <v>m3</v>
          </cell>
          <cell r="G1027">
            <v>5.04</v>
          </cell>
          <cell r="M1027">
            <v>5.49</v>
          </cell>
          <cell r="O1027">
            <v>5.69</v>
          </cell>
          <cell r="Q1027">
            <v>5.51</v>
          </cell>
          <cell r="S1027">
            <v>5.51</v>
          </cell>
          <cell r="U1027">
            <v>5.79</v>
          </cell>
          <cell r="W1027">
            <v>5.8</v>
          </cell>
        </row>
        <row r="1028">
          <cell r="A1028" t="str">
            <v>5 S 01 100 16</v>
          </cell>
          <cell r="B1028" t="str">
            <v>Esc. carga tr. mat 1a c. DMT 1400 a 1600m c/carreg</v>
          </cell>
          <cell r="E1028" t="str">
            <v>m3</v>
          </cell>
          <cell r="G1028">
            <v>5.18</v>
          </cell>
          <cell r="M1028">
            <v>5.64</v>
          </cell>
          <cell r="O1028">
            <v>5.84</v>
          </cell>
          <cell r="Q1028">
            <v>5.65</v>
          </cell>
          <cell r="S1028">
            <v>5.65</v>
          </cell>
          <cell r="U1028">
            <v>5.94</v>
          </cell>
          <cell r="W1028">
            <v>5.96</v>
          </cell>
        </row>
        <row r="1029">
          <cell r="A1029" t="str">
            <v>5 S 01 100 17</v>
          </cell>
          <cell r="B1029" t="str">
            <v>Esc. carga tr. mat 1a c. DMT 1600 a 1800m c/carreg</v>
          </cell>
          <cell r="E1029" t="str">
            <v>m3</v>
          </cell>
          <cell r="G1029">
            <v>5.41</v>
          </cell>
          <cell r="M1029">
            <v>5.88</v>
          </cell>
          <cell r="O1029">
            <v>6.09</v>
          </cell>
          <cell r="Q1029">
            <v>5.89</v>
          </cell>
          <cell r="S1029">
            <v>5.89</v>
          </cell>
          <cell r="U1029">
            <v>6.21</v>
          </cell>
          <cell r="W1029">
            <v>6.22</v>
          </cell>
        </row>
        <row r="1030">
          <cell r="A1030" t="str">
            <v>5 S 01 100 18</v>
          </cell>
          <cell r="B1030" t="str">
            <v>Esc. carga tr. mat 1a c. DMT 1800 a 2000m c/carreg</v>
          </cell>
          <cell r="E1030" t="str">
            <v>m3</v>
          </cell>
          <cell r="G1030">
            <v>5.62</v>
          </cell>
          <cell r="M1030">
            <v>6.12</v>
          </cell>
          <cell r="O1030">
            <v>6.33</v>
          </cell>
          <cell r="Q1030">
            <v>6.13</v>
          </cell>
          <cell r="S1030">
            <v>6.13</v>
          </cell>
          <cell r="U1030">
            <v>6.46</v>
          </cell>
          <cell r="W1030">
            <v>6.47</v>
          </cell>
        </row>
        <row r="1031">
          <cell r="A1031" t="str">
            <v>5 S 01 100 19</v>
          </cell>
          <cell r="B1031" t="str">
            <v>Esc. carga tr. mat 1a c. DMT 2000 a 3000m c/carreg</v>
          </cell>
          <cell r="E1031" t="str">
            <v>m3</v>
          </cell>
          <cell r="G1031">
            <v>6.41</v>
          </cell>
          <cell r="M1031">
            <v>6.98</v>
          </cell>
          <cell r="O1031">
            <v>7.19</v>
          </cell>
          <cell r="Q1031">
            <v>6.96</v>
          </cell>
          <cell r="S1031">
            <v>6.96</v>
          </cell>
          <cell r="U1031">
            <v>7.36</v>
          </cell>
          <cell r="W1031">
            <v>7.37</v>
          </cell>
        </row>
        <row r="1032">
          <cell r="A1032" t="str">
            <v>5 S 01 100 20</v>
          </cell>
          <cell r="B1032" t="str">
            <v>Esc. carga tr. mat 1a c. DMT 3000 a 5000m c/carreg</v>
          </cell>
          <cell r="E1032" t="str">
            <v>m3</v>
          </cell>
          <cell r="G1032">
            <v>8.51</v>
          </cell>
          <cell r="M1032">
            <v>9.25</v>
          </cell>
          <cell r="O1032">
            <v>9.48</v>
          </cell>
          <cell r="Q1032">
            <v>9.17</v>
          </cell>
          <cell r="S1032">
            <v>9.17</v>
          </cell>
          <cell r="U1032">
            <v>9.75</v>
          </cell>
          <cell r="W1032">
            <v>9.76</v>
          </cell>
        </row>
        <row r="1033">
          <cell r="A1033" t="str">
            <v>5 S 01 100 22</v>
          </cell>
          <cell r="B1033" t="str">
            <v>Esc. carga transp. mat 1a cat DMT 50 a 200m c/e</v>
          </cell>
          <cell r="E1033" t="str">
            <v>m3</v>
          </cell>
          <cell r="G1033">
            <v>3.73</v>
          </cell>
          <cell r="M1033">
            <v>3.89</v>
          </cell>
          <cell r="O1033">
            <v>3.89</v>
          </cell>
          <cell r="Q1033">
            <v>3.35</v>
          </cell>
          <cell r="S1033">
            <v>3.35</v>
          </cell>
          <cell r="U1033">
            <v>3.67</v>
          </cell>
          <cell r="W1033">
            <v>3.67</v>
          </cell>
        </row>
        <row r="1034">
          <cell r="A1034" t="str">
            <v>5 S 01 100 23</v>
          </cell>
          <cell r="B1034" t="str">
            <v>Esc. carga transp. mat 1a cat DMT 200 a 400m c/e</v>
          </cell>
          <cell r="E1034" t="str">
            <v>m3</v>
          </cell>
          <cell r="G1034">
            <v>4.08</v>
          </cell>
          <cell r="M1034">
            <v>4.28</v>
          </cell>
          <cell r="O1034">
            <v>4.28</v>
          </cell>
          <cell r="Q1034">
            <v>3.73</v>
          </cell>
          <cell r="S1034">
            <v>3.73</v>
          </cell>
          <cell r="U1034">
            <v>4.07</v>
          </cell>
          <cell r="W1034">
            <v>4.07</v>
          </cell>
        </row>
        <row r="1035">
          <cell r="A1035" t="str">
            <v>5 S 01 100 24</v>
          </cell>
          <cell r="B1035" t="str">
            <v>Esc. carga transp. mat 1a cat DMT 400 a 600m c/e</v>
          </cell>
          <cell r="E1035" t="str">
            <v>m3</v>
          </cell>
          <cell r="G1035">
            <v>4.3</v>
          </cell>
          <cell r="M1035">
            <v>4.5199999999999996</v>
          </cell>
          <cell r="O1035">
            <v>4.5199999999999996</v>
          </cell>
          <cell r="Q1035">
            <v>3.96</v>
          </cell>
          <cell r="S1035">
            <v>3.96</v>
          </cell>
          <cell r="U1035">
            <v>4.33</v>
          </cell>
          <cell r="W1035">
            <v>4.33</v>
          </cell>
        </row>
        <row r="1036">
          <cell r="A1036" t="str">
            <v>5 S 01 100 25</v>
          </cell>
          <cell r="B1036" t="str">
            <v>Esc. carga transp. mat 1a cat DMT 600 a 800m c/e</v>
          </cell>
          <cell r="E1036" t="str">
            <v>m3</v>
          </cell>
          <cell r="G1036">
            <v>4.57</v>
          </cell>
          <cell r="M1036">
            <v>4.8099999999999996</v>
          </cell>
          <cell r="O1036">
            <v>4.82</v>
          </cell>
          <cell r="Q1036">
            <v>4.24</v>
          </cell>
          <cell r="S1036">
            <v>4.24</v>
          </cell>
          <cell r="U1036">
            <v>4.63</v>
          </cell>
          <cell r="W1036">
            <v>4.6399999999999997</v>
          </cell>
        </row>
        <row r="1037">
          <cell r="A1037" t="str">
            <v>5 S 01 100 26</v>
          </cell>
          <cell r="B1037" t="str">
            <v>Esc. carga transp. mat 1a cat DMT 800 a 1000m c/e</v>
          </cell>
          <cell r="E1037" t="str">
            <v>m3</v>
          </cell>
          <cell r="G1037">
            <v>4.8600000000000003</v>
          </cell>
          <cell r="M1037">
            <v>5.12</v>
          </cell>
          <cell r="O1037">
            <v>5.13</v>
          </cell>
          <cell r="Q1037">
            <v>4.55</v>
          </cell>
          <cell r="S1037">
            <v>4.55</v>
          </cell>
          <cell r="U1037">
            <v>4.96</v>
          </cell>
          <cell r="W1037">
            <v>4.96</v>
          </cell>
        </row>
        <row r="1038">
          <cell r="A1038" t="str">
            <v>5 S 01 100 27</v>
          </cell>
          <cell r="B1038" t="str">
            <v>Esc. carga transp. mat 1a cat DMT 1000 a 1200m c/e</v>
          </cell>
          <cell r="E1038" t="str">
            <v>m3</v>
          </cell>
          <cell r="G1038">
            <v>5.0999999999999996</v>
          </cell>
          <cell r="M1038">
            <v>5.38</v>
          </cell>
          <cell r="O1038">
            <v>5.39</v>
          </cell>
          <cell r="Q1038">
            <v>4.8</v>
          </cell>
          <cell r="S1038">
            <v>4.8</v>
          </cell>
          <cell r="U1038">
            <v>5.23</v>
          </cell>
          <cell r="W1038">
            <v>5.23</v>
          </cell>
        </row>
        <row r="1039">
          <cell r="A1039" t="str">
            <v>5 S 01 100 28</v>
          </cell>
          <cell r="B1039" t="str">
            <v>Esc. carga transp. mat 1a cat DMT 1200 a 1400m c/e</v>
          </cell>
          <cell r="E1039" t="str">
            <v>m3</v>
          </cell>
          <cell r="G1039">
            <v>5.29</v>
          </cell>
          <cell r="M1039">
            <v>5.58</v>
          </cell>
          <cell r="O1039">
            <v>5.6</v>
          </cell>
          <cell r="Q1039">
            <v>5</v>
          </cell>
          <cell r="S1039">
            <v>5</v>
          </cell>
          <cell r="U1039">
            <v>5.45</v>
          </cell>
          <cell r="W1039">
            <v>5.45</v>
          </cell>
        </row>
        <row r="1040">
          <cell r="A1040" t="str">
            <v>5 S 01 100 29</v>
          </cell>
          <cell r="B1040" t="str">
            <v>Esc. carga transp. mat 1a cat DMT 1400 a 1600m c/e</v>
          </cell>
          <cell r="E1040" t="str">
            <v>m3</v>
          </cell>
          <cell r="G1040">
            <v>5.53</v>
          </cell>
          <cell r="M1040">
            <v>5.85</v>
          </cell>
          <cell r="O1040">
            <v>5.87</v>
          </cell>
          <cell r="Q1040">
            <v>5.26</v>
          </cell>
          <cell r="S1040">
            <v>5.26</v>
          </cell>
          <cell r="U1040">
            <v>5.73</v>
          </cell>
          <cell r="W1040">
            <v>5.74</v>
          </cell>
        </row>
        <row r="1041">
          <cell r="A1041" t="str">
            <v>5 S 01 100 30</v>
          </cell>
          <cell r="B1041" t="str">
            <v>Esc. carga transp .mat 1a cat DMT 1600 a 1800m c/e</v>
          </cell>
          <cell r="E1041" t="str">
            <v>m3</v>
          </cell>
          <cell r="G1041">
            <v>5.69</v>
          </cell>
          <cell r="M1041">
            <v>6.02</v>
          </cell>
          <cell r="O1041">
            <v>6.04</v>
          </cell>
          <cell r="Q1041">
            <v>5.42</v>
          </cell>
          <cell r="S1041">
            <v>5.42</v>
          </cell>
          <cell r="U1041">
            <v>5.91</v>
          </cell>
          <cell r="W1041">
            <v>5.91</v>
          </cell>
        </row>
        <row r="1042">
          <cell r="A1042" t="str">
            <v>5 S 01 100 31</v>
          </cell>
          <cell r="B1042" t="str">
            <v>Esc. carga transp. mat 1a cat DMT 1800 a 2000m c/e</v>
          </cell>
          <cell r="E1042" t="str">
            <v>m3</v>
          </cell>
          <cell r="G1042">
            <v>5.88</v>
          </cell>
          <cell r="M1042">
            <v>6.23</v>
          </cell>
          <cell r="O1042">
            <v>6.25</v>
          </cell>
          <cell r="Q1042">
            <v>5.62</v>
          </cell>
          <cell r="S1042">
            <v>5.62</v>
          </cell>
          <cell r="U1042">
            <v>6.13</v>
          </cell>
          <cell r="W1042">
            <v>6.13</v>
          </cell>
        </row>
        <row r="1043">
          <cell r="A1043" t="str">
            <v>5 S 01 100 32</v>
          </cell>
          <cell r="B1043" t="str">
            <v>Esc. carga transp. mat 1a cat DMT 2000 a 3000m c/e</v>
          </cell>
          <cell r="E1043" t="str">
            <v>m3</v>
          </cell>
          <cell r="G1043">
            <v>6.66</v>
          </cell>
          <cell r="M1043">
            <v>7.07</v>
          </cell>
          <cell r="O1043">
            <v>7.1</v>
          </cell>
          <cell r="Q1043">
            <v>6.44</v>
          </cell>
          <cell r="S1043">
            <v>6.44</v>
          </cell>
          <cell r="U1043">
            <v>7.01</v>
          </cell>
          <cell r="W1043">
            <v>7.01</v>
          </cell>
        </row>
        <row r="1044">
          <cell r="A1044" t="str">
            <v>5 S 01 100 33</v>
          </cell>
          <cell r="B1044" t="str">
            <v>Esc. carga transp. mat 1a cat DMT 3000 a 5000m c/e</v>
          </cell>
          <cell r="E1044" t="str">
            <v>m3</v>
          </cell>
          <cell r="G1044">
            <v>8.81</v>
          </cell>
          <cell r="M1044">
            <v>9.39</v>
          </cell>
          <cell r="O1044">
            <v>9.44</v>
          </cell>
          <cell r="Q1044">
            <v>8.6999999999999993</v>
          </cell>
          <cell r="S1044">
            <v>8.6999999999999993</v>
          </cell>
          <cell r="U1044">
            <v>9.4600000000000009</v>
          </cell>
          <cell r="W1044">
            <v>9.4600000000000009</v>
          </cell>
        </row>
        <row r="1045">
          <cell r="A1045" t="str">
            <v>5 S 01 101 01</v>
          </cell>
          <cell r="B1045" t="str">
            <v>Esc. carga transp. mat 2a cat DMT 50m</v>
          </cell>
          <cell r="E1045" t="str">
            <v>m3</v>
          </cell>
          <cell r="G1045">
            <v>1.89</v>
          </cell>
          <cell r="M1045">
            <v>2.0099999999999998</v>
          </cell>
          <cell r="O1045">
            <v>2.16</v>
          </cell>
          <cell r="Q1045">
            <v>2.1</v>
          </cell>
          <cell r="S1045">
            <v>2.1</v>
          </cell>
          <cell r="U1045">
            <v>2.1</v>
          </cell>
          <cell r="W1045">
            <v>2.1</v>
          </cell>
        </row>
        <row r="1046">
          <cell r="A1046" t="str">
            <v>5 S 01 101 09</v>
          </cell>
          <cell r="B1046" t="str">
            <v>Esc. carga tr. mat 2a c. DMT 50 a 200m c/carreg</v>
          </cell>
          <cell r="E1046" t="str">
            <v>m3</v>
          </cell>
          <cell r="G1046">
            <v>5.58</v>
          </cell>
          <cell r="M1046">
            <v>6.06</v>
          </cell>
          <cell r="O1046">
            <v>6.39</v>
          </cell>
          <cell r="Q1046">
            <v>6.21</v>
          </cell>
          <cell r="S1046">
            <v>6.21</v>
          </cell>
          <cell r="U1046">
            <v>6.39</v>
          </cell>
          <cell r="W1046">
            <v>6.4</v>
          </cell>
        </row>
        <row r="1047">
          <cell r="A1047" t="str">
            <v>5 S 01 101 10</v>
          </cell>
          <cell r="B1047" t="str">
            <v>Esc. carga tr. mat 2a c. DMT 200 a 400m c/carreg</v>
          </cell>
          <cell r="E1047" t="str">
            <v>m3</v>
          </cell>
          <cell r="G1047">
            <v>6.03</v>
          </cell>
          <cell r="M1047">
            <v>6.55</v>
          </cell>
          <cell r="O1047">
            <v>6.89</v>
          </cell>
          <cell r="Q1047">
            <v>6.69</v>
          </cell>
          <cell r="S1047">
            <v>6.69</v>
          </cell>
          <cell r="U1047">
            <v>6.9</v>
          </cell>
          <cell r="W1047">
            <v>6.92</v>
          </cell>
        </row>
        <row r="1048">
          <cell r="A1048" t="str">
            <v>5 S 01 101 11</v>
          </cell>
          <cell r="B1048" t="str">
            <v>Esc. carga tr. mat 2a c. DMT 400 a 600m c/carreg</v>
          </cell>
          <cell r="E1048" t="str">
            <v>m3</v>
          </cell>
          <cell r="G1048">
            <v>6.29</v>
          </cell>
          <cell r="M1048">
            <v>6.84</v>
          </cell>
          <cell r="O1048">
            <v>7.17</v>
          </cell>
          <cell r="Q1048">
            <v>6.96</v>
          </cell>
          <cell r="S1048">
            <v>6.96</v>
          </cell>
          <cell r="U1048">
            <v>7.2</v>
          </cell>
          <cell r="W1048">
            <v>7.22</v>
          </cell>
        </row>
        <row r="1049">
          <cell r="A1049" t="str">
            <v>5 S 01 101 12</v>
          </cell>
          <cell r="B1049" t="str">
            <v>Esc. carga tr. mat 2a c. DMT 600 a 800m c/carreg</v>
          </cell>
          <cell r="E1049" t="str">
            <v>m3</v>
          </cell>
          <cell r="G1049">
            <v>6.7</v>
          </cell>
          <cell r="M1049">
            <v>7.28</v>
          </cell>
          <cell r="O1049">
            <v>7.62</v>
          </cell>
          <cell r="Q1049">
            <v>7.4</v>
          </cell>
          <cell r="S1049">
            <v>7.4</v>
          </cell>
          <cell r="U1049">
            <v>7.67</v>
          </cell>
          <cell r="W1049">
            <v>7.68</v>
          </cell>
        </row>
        <row r="1050">
          <cell r="A1050" t="str">
            <v>5 S 01 101 13</v>
          </cell>
          <cell r="B1050" t="str">
            <v>Esc. carga tr. mat 2a c. DMT 800 a 1000m c/carreg</v>
          </cell>
          <cell r="E1050" t="str">
            <v>m3</v>
          </cell>
          <cell r="G1050">
            <v>6.99</v>
          </cell>
          <cell r="M1050">
            <v>7.59</v>
          </cell>
          <cell r="O1050">
            <v>7.93</v>
          </cell>
          <cell r="Q1050">
            <v>7.7</v>
          </cell>
          <cell r="S1050">
            <v>7.7</v>
          </cell>
          <cell r="U1050">
            <v>7.99</v>
          </cell>
          <cell r="W1050">
            <v>8.01</v>
          </cell>
        </row>
        <row r="1051">
          <cell r="A1051" t="str">
            <v>5 S 01 101 14</v>
          </cell>
          <cell r="B1051" t="str">
            <v>Esc. carga tr. mat 2a c. DMT 1000 a 1200m c/carreg</v>
          </cell>
          <cell r="E1051" t="str">
            <v>m3</v>
          </cell>
          <cell r="G1051">
            <v>7.17</v>
          </cell>
          <cell r="M1051">
            <v>7.78</v>
          </cell>
          <cell r="O1051">
            <v>8.1300000000000008</v>
          </cell>
          <cell r="Q1051">
            <v>7.89</v>
          </cell>
          <cell r="S1051">
            <v>7.89</v>
          </cell>
          <cell r="U1051">
            <v>8.1999999999999993</v>
          </cell>
          <cell r="W1051">
            <v>8.2200000000000006</v>
          </cell>
        </row>
        <row r="1052">
          <cell r="A1052" t="str">
            <v>5 S 01 101 15</v>
          </cell>
          <cell r="B1052" t="str">
            <v>Esc. carga tr. mat 2a c. DMT 1200 a 1400m c/carreg</v>
          </cell>
          <cell r="E1052" t="str">
            <v>m3</v>
          </cell>
          <cell r="G1052">
            <v>7.46</v>
          </cell>
          <cell r="M1052">
            <v>8.1</v>
          </cell>
          <cell r="O1052">
            <v>8.4499999999999993</v>
          </cell>
          <cell r="Q1052">
            <v>8.19</v>
          </cell>
          <cell r="S1052">
            <v>8.19</v>
          </cell>
          <cell r="U1052">
            <v>8.5299999999999994</v>
          </cell>
          <cell r="W1052">
            <v>8.5500000000000007</v>
          </cell>
        </row>
        <row r="1053">
          <cell r="A1053" t="str">
            <v>5 S 01 101 16</v>
          </cell>
          <cell r="B1053" t="str">
            <v>Esc. carga tr. mat 2a c. DMT 1400 a 1600m c/carreg</v>
          </cell>
          <cell r="E1053" t="str">
            <v>m3</v>
          </cell>
          <cell r="G1053">
            <v>7.7</v>
          </cell>
          <cell r="M1053">
            <v>8.36</v>
          </cell>
          <cell r="O1053">
            <v>8.7100000000000009</v>
          </cell>
          <cell r="Q1053">
            <v>8.4499999999999993</v>
          </cell>
          <cell r="S1053">
            <v>8.4499999999999993</v>
          </cell>
          <cell r="U1053">
            <v>8.8000000000000007</v>
          </cell>
          <cell r="W1053">
            <v>8.82</v>
          </cell>
        </row>
        <row r="1054">
          <cell r="A1054" t="str">
            <v>5 S 01 101 17</v>
          </cell>
          <cell r="B1054" t="str">
            <v>Esc. carga tr. mat 2a c. DMT 1600 a 1800m c/carreg</v>
          </cell>
          <cell r="E1054" t="str">
            <v>m3</v>
          </cell>
          <cell r="G1054">
            <v>7.84</v>
          </cell>
          <cell r="M1054">
            <v>8.51</v>
          </cell>
          <cell r="O1054">
            <v>8.86</v>
          </cell>
          <cell r="Q1054">
            <v>8.59</v>
          </cell>
          <cell r="S1054">
            <v>8.59</v>
          </cell>
          <cell r="U1054">
            <v>8.9600000000000009</v>
          </cell>
          <cell r="W1054">
            <v>8.98</v>
          </cell>
        </row>
        <row r="1055">
          <cell r="A1055" t="str">
            <v>5 S 01 101 18</v>
          </cell>
          <cell r="B1055" t="str">
            <v>Esc. carga tr. mat 2a c. DMT 1800 a 2000m c/carreg</v>
          </cell>
          <cell r="E1055" t="str">
            <v>m3</v>
          </cell>
          <cell r="G1055">
            <v>8.19</v>
          </cell>
          <cell r="M1055">
            <v>8.89</v>
          </cell>
          <cell r="O1055">
            <v>9.25</v>
          </cell>
          <cell r="Q1055">
            <v>8.9600000000000009</v>
          </cell>
          <cell r="S1055">
            <v>8.9600000000000009</v>
          </cell>
          <cell r="U1055">
            <v>9.36</v>
          </cell>
          <cell r="W1055">
            <v>9.3800000000000008</v>
          </cell>
        </row>
        <row r="1056">
          <cell r="A1056" t="str">
            <v>5 S 01 101 19</v>
          </cell>
          <cell r="B1056" t="str">
            <v>Esc. carga tr. mat 2a c. DMT 2000 a 3000m c/carreg</v>
          </cell>
          <cell r="E1056" t="str">
            <v>m3</v>
          </cell>
          <cell r="G1056">
            <v>9.08</v>
          </cell>
          <cell r="M1056">
            <v>9.86</v>
          </cell>
          <cell r="O1056">
            <v>10.220000000000001</v>
          </cell>
          <cell r="Q1056">
            <v>9.9</v>
          </cell>
          <cell r="S1056">
            <v>9.9</v>
          </cell>
          <cell r="U1056">
            <v>10.38</v>
          </cell>
          <cell r="W1056">
            <v>10.4</v>
          </cell>
        </row>
        <row r="1057">
          <cell r="A1057" t="str">
            <v>5 S 01 101 20</v>
          </cell>
          <cell r="B1057" t="str">
            <v>Esc. carga tr. mat 2a c. DMT 3000 a 5000m c/carreg</v>
          </cell>
          <cell r="E1057" t="str">
            <v>m3</v>
          </cell>
          <cell r="G1057">
            <v>11.46</v>
          </cell>
          <cell r="M1057">
            <v>12.43</v>
          </cell>
          <cell r="O1057">
            <v>12.81</v>
          </cell>
          <cell r="Q1057">
            <v>12.4</v>
          </cell>
          <cell r="S1057">
            <v>12.4</v>
          </cell>
          <cell r="U1057">
            <v>13.09</v>
          </cell>
          <cell r="W1057">
            <v>13.11</v>
          </cell>
        </row>
        <row r="1058">
          <cell r="A1058" t="str">
            <v>5 S 01 101 22</v>
          </cell>
          <cell r="B1058" t="str">
            <v>Esc. carga transp. mat 2a cat DMT 50 a 200m c/e</v>
          </cell>
          <cell r="E1058" t="str">
            <v>m3</v>
          </cell>
          <cell r="G1058">
            <v>5.24</v>
          </cell>
          <cell r="M1058">
            <v>5.45</v>
          </cell>
          <cell r="O1058">
            <v>5.46</v>
          </cell>
          <cell r="Q1058">
            <v>4.6500000000000004</v>
          </cell>
          <cell r="S1058">
            <v>4.6500000000000004</v>
          </cell>
          <cell r="U1058">
            <v>5.0999999999999996</v>
          </cell>
          <cell r="W1058">
            <v>5.0999999999999996</v>
          </cell>
        </row>
        <row r="1059">
          <cell r="A1059" t="str">
            <v>5 S 01 101 23</v>
          </cell>
          <cell r="B1059" t="str">
            <v>Esc. carga transp. mat 2a cat DMT 200 a 400m c/e</v>
          </cell>
          <cell r="E1059" t="str">
            <v>m3</v>
          </cell>
          <cell r="G1059">
            <v>5.58</v>
          </cell>
          <cell r="M1059">
            <v>5.82</v>
          </cell>
          <cell r="O1059">
            <v>5.83</v>
          </cell>
          <cell r="Q1059">
            <v>5.01</v>
          </cell>
          <cell r="S1059">
            <v>5.01</v>
          </cell>
          <cell r="U1059">
            <v>5.48</v>
          </cell>
          <cell r="W1059">
            <v>5.48</v>
          </cell>
        </row>
        <row r="1060">
          <cell r="A1060" t="str">
            <v>5 S 01 101 24</v>
          </cell>
          <cell r="B1060" t="str">
            <v>Esc. carga transp. mat 2a cat DMT 400 a 600m c/e</v>
          </cell>
          <cell r="E1060" t="str">
            <v>m3</v>
          </cell>
          <cell r="G1060">
            <v>5.96</v>
          </cell>
          <cell r="M1060">
            <v>6.24</v>
          </cell>
          <cell r="O1060">
            <v>6.26</v>
          </cell>
          <cell r="Q1060">
            <v>5.42</v>
          </cell>
          <cell r="S1060">
            <v>5.42</v>
          </cell>
          <cell r="U1060">
            <v>5.92</v>
          </cell>
          <cell r="W1060">
            <v>5.93</v>
          </cell>
        </row>
        <row r="1061">
          <cell r="A1061" t="str">
            <v>5 S 01 101 25</v>
          </cell>
          <cell r="B1061" t="str">
            <v>Esc. carga transp. mat 2a cat DMT 600 a 800m c/e</v>
          </cell>
          <cell r="E1061" t="str">
            <v>m3</v>
          </cell>
          <cell r="G1061">
            <v>6.31</v>
          </cell>
          <cell r="M1061">
            <v>6.62</v>
          </cell>
          <cell r="O1061">
            <v>6.63</v>
          </cell>
          <cell r="Q1061">
            <v>5.79</v>
          </cell>
          <cell r="S1061">
            <v>5.79</v>
          </cell>
          <cell r="U1061">
            <v>6.32</v>
          </cell>
          <cell r="W1061">
            <v>6.32</v>
          </cell>
        </row>
        <row r="1062">
          <cell r="A1062" t="str">
            <v>5 S 01 101 26</v>
          </cell>
          <cell r="B1062" t="str">
            <v>Esc. carga transp. mat 2a cat DMT 800 a 1000m c/e</v>
          </cell>
          <cell r="E1062" t="str">
            <v>m3</v>
          </cell>
          <cell r="G1062">
            <v>6.56</v>
          </cell>
          <cell r="M1062">
            <v>6.89</v>
          </cell>
          <cell r="O1062">
            <v>6.91</v>
          </cell>
          <cell r="Q1062">
            <v>6.05</v>
          </cell>
          <cell r="S1062">
            <v>6.05</v>
          </cell>
          <cell r="U1062">
            <v>6.6</v>
          </cell>
          <cell r="W1062">
            <v>6.61</v>
          </cell>
        </row>
        <row r="1063">
          <cell r="A1063" t="str">
            <v>5 S 01 101 27</v>
          </cell>
          <cell r="B1063" t="str">
            <v>Esc. carga transp. mat 2a cat DMT 1000 a 1200m c/e</v>
          </cell>
          <cell r="E1063" t="str">
            <v>m3</v>
          </cell>
          <cell r="G1063">
            <v>6.87</v>
          </cell>
          <cell r="M1063">
            <v>7.22</v>
          </cell>
          <cell r="O1063">
            <v>7.24</v>
          </cell>
          <cell r="Q1063">
            <v>6.37</v>
          </cell>
          <cell r="S1063">
            <v>6.37</v>
          </cell>
          <cell r="U1063">
            <v>6.95</v>
          </cell>
          <cell r="W1063">
            <v>6.96</v>
          </cell>
        </row>
        <row r="1064">
          <cell r="A1064" t="str">
            <v>5 S 01 101 28</v>
          </cell>
          <cell r="B1064" t="str">
            <v>Esc. carga transp. mat 2a cat DMT 1200 a 1400m c/e</v>
          </cell>
          <cell r="E1064" t="str">
            <v>m3</v>
          </cell>
          <cell r="G1064">
            <v>7.23</v>
          </cell>
          <cell r="M1064">
            <v>7.61</v>
          </cell>
          <cell r="O1064">
            <v>7.64</v>
          </cell>
          <cell r="Q1064">
            <v>6.76</v>
          </cell>
          <cell r="S1064">
            <v>6.76</v>
          </cell>
          <cell r="U1064">
            <v>7.36</v>
          </cell>
          <cell r="W1064">
            <v>7.37</v>
          </cell>
        </row>
        <row r="1065">
          <cell r="A1065" t="str">
            <v>5 S 01 101 29</v>
          </cell>
          <cell r="B1065" t="str">
            <v>Esc. carga transp. mat 2a cat DMT 1400 a 1600m c/e</v>
          </cell>
          <cell r="E1065" t="str">
            <v>m3</v>
          </cell>
          <cell r="G1065">
            <v>7.42</v>
          </cell>
          <cell r="M1065">
            <v>7.82</v>
          </cell>
          <cell r="O1065">
            <v>7.85</v>
          </cell>
          <cell r="Q1065">
            <v>6.96</v>
          </cell>
          <cell r="S1065">
            <v>6.96</v>
          </cell>
          <cell r="U1065">
            <v>7.58</v>
          </cell>
          <cell r="W1065">
            <v>7.59</v>
          </cell>
        </row>
        <row r="1066">
          <cell r="A1066" t="str">
            <v>5 S 01 101 30</v>
          </cell>
          <cell r="B1066" t="str">
            <v>Esc. carga transp. mat 2a cat DMT 1600 a 1800m c/e</v>
          </cell>
          <cell r="E1066" t="str">
            <v>m3</v>
          </cell>
          <cell r="G1066">
            <v>7.57</v>
          </cell>
          <cell r="M1066">
            <v>7.98</v>
          </cell>
          <cell r="O1066">
            <v>8.01</v>
          </cell>
          <cell r="Q1066">
            <v>7.11</v>
          </cell>
          <cell r="S1066">
            <v>7.11</v>
          </cell>
          <cell r="U1066">
            <v>7.75</v>
          </cell>
          <cell r="W1066">
            <v>7.76</v>
          </cell>
        </row>
        <row r="1067">
          <cell r="A1067" t="str">
            <v>5 S 01 101 31</v>
          </cell>
          <cell r="B1067" t="str">
            <v>Esc. carga transp. mat 2a cat DMT 1800 a 2000m c/e</v>
          </cell>
          <cell r="E1067" t="str">
            <v>m3</v>
          </cell>
          <cell r="G1067">
            <v>7.9</v>
          </cell>
          <cell r="M1067">
            <v>8.33</v>
          </cell>
          <cell r="O1067">
            <v>8.36</v>
          </cell>
          <cell r="Q1067">
            <v>7.45</v>
          </cell>
          <cell r="S1067">
            <v>7.45</v>
          </cell>
          <cell r="U1067">
            <v>8.1199999999999992</v>
          </cell>
          <cell r="W1067">
            <v>8.1300000000000008</v>
          </cell>
        </row>
        <row r="1068">
          <cell r="A1068" t="str">
            <v>5 S 01 101 32</v>
          </cell>
          <cell r="B1068" t="str">
            <v>Esc. carga transp. mat 2a cat DMT 2000 a 3000m c/e</v>
          </cell>
          <cell r="E1068" t="str">
            <v>m3</v>
          </cell>
          <cell r="G1068">
            <v>8.85</v>
          </cell>
          <cell r="M1068">
            <v>9.36</v>
          </cell>
          <cell r="O1068">
            <v>9.41</v>
          </cell>
          <cell r="Q1068">
            <v>8.4600000000000009</v>
          </cell>
          <cell r="S1068">
            <v>8.4600000000000009</v>
          </cell>
          <cell r="U1068">
            <v>9.2100000000000009</v>
          </cell>
          <cell r="W1068">
            <v>9.2200000000000006</v>
          </cell>
        </row>
        <row r="1069">
          <cell r="A1069" t="str">
            <v>5 S 01 101 33</v>
          </cell>
          <cell r="B1069" t="str">
            <v>Esc. carga transp. mat 2a cat DMT 3000 a 5000m c/e</v>
          </cell>
          <cell r="E1069" t="str">
            <v>m3</v>
          </cell>
          <cell r="G1069">
            <v>11.22</v>
          </cell>
          <cell r="M1069">
            <v>11.93</v>
          </cell>
          <cell r="O1069">
            <v>12</v>
          </cell>
          <cell r="Q1069">
            <v>10.96</v>
          </cell>
          <cell r="S1069">
            <v>10.96</v>
          </cell>
          <cell r="U1069">
            <v>11.91</v>
          </cell>
          <cell r="W1069">
            <v>11.92</v>
          </cell>
        </row>
        <row r="1070">
          <cell r="A1070" t="str">
            <v>5 S 01 102 01</v>
          </cell>
          <cell r="B1070" t="str">
            <v>Esc. carga transp. mat 3a cat DMT até 50m</v>
          </cell>
          <cell r="E1070" t="str">
            <v>m3</v>
          </cell>
          <cell r="G1070">
            <v>17.010000000000002</v>
          </cell>
          <cell r="M1070">
            <v>18.600000000000001</v>
          </cell>
          <cell r="O1070">
            <v>19.3</v>
          </cell>
          <cell r="Q1070">
            <v>18.73</v>
          </cell>
          <cell r="S1070">
            <v>20.89</v>
          </cell>
          <cell r="U1070">
            <v>20.67</v>
          </cell>
          <cell r="W1070">
            <v>20.66</v>
          </cell>
        </row>
        <row r="1071">
          <cell r="A1071" t="str">
            <v>5 S 01 102 02</v>
          </cell>
          <cell r="B1071" t="str">
            <v>Esc. carga transp. mat 3a cat DMT 50 a 200m</v>
          </cell>
          <cell r="E1071" t="str">
            <v>m3</v>
          </cell>
          <cell r="G1071">
            <v>19.05</v>
          </cell>
          <cell r="M1071">
            <v>21.02</v>
          </cell>
          <cell r="O1071">
            <v>21.71</v>
          </cell>
          <cell r="Q1071">
            <v>21.04</v>
          </cell>
          <cell r="S1071">
            <v>23.2</v>
          </cell>
          <cell r="U1071">
            <v>23.32</v>
          </cell>
          <cell r="W1071">
            <v>23.35</v>
          </cell>
        </row>
        <row r="1072">
          <cell r="A1072" t="str">
            <v>5 S 01 102 03</v>
          </cell>
          <cell r="B1072" t="str">
            <v>Esc. carga transp. mat 3a cat DMT 200 a 400m</v>
          </cell>
          <cell r="E1072" t="str">
            <v>m3</v>
          </cell>
          <cell r="G1072">
            <v>19.63</v>
          </cell>
          <cell r="M1072">
            <v>21.67</v>
          </cell>
          <cell r="O1072">
            <v>22.35</v>
          </cell>
          <cell r="Q1072">
            <v>21.66</v>
          </cell>
          <cell r="S1072">
            <v>23.82</v>
          </cell>
          <cell r="U1072">
            <v>24</v>
          </cell>
          <cell r="W1072">
            <v>24.03</v>
          </cell>
        </row>
        <row r="1073">
          <cell r="A1073" t="str">
            <v>5 S 01 102 04</v>
          </cell>
          <cell r="B1073" t="str">
            <v>Esc. carga transp. mat 3a cat DMT 400 a 600m</v>
          </cell>
          <cell r="E1073" t="str">
            <v>m3</v>
          </cell>
          <cell r="G1073">
            <v>20.309999999999999</v>
          </cell>
          <cell r="M1073">
            <v>22.44</v>
          </cell>
          <cell r="O1073">
            <v>23.12</v>
          </cell>
          <cell r="Q1073">
            <v>22.42</v>
          </cell>
          <cell r="S1073">
            <v>24.57</v>
          </cell>
          <cell r="U1073">
            <v>24.79</v>
          </cell>
          <cell r="W1073">
            <v>24.82</v>
          </cell>
        </row>
        <row r="1074">
          <cell r="A1074" t="str">
            <v>5 S 01 102 05</v>
          </cell>
          <cell r="B1074" t="str">
            <v>Esc. carga transp. mat 3a cat DMT 600 a 800m</v>
          </cell>
          <cell r="E1074" t="str">
            <v>m3</v>
          </cell>
          <cell r="G1074">
            <v>20.93</v>
          </cell>
          <cell r="M1074">
            <v>23.12</v>
          </cell>
          <cell r="O1074">
            <v>23.81</v>
          </cell>
          <cell r="Q1074">
            <v>23.08</v>
          </cell>
          <cell r="S1074">
            <v>25.24</v>
          </cell>
          <cell r="U1074">
            <v>25.52</v>
          </cell>
          <cell r="W1074">
            <v>25.55</v>
          </cell>
        </row>
        <row r="1075">
          <cell r="A1075" t="str">
            <v>5 S 01 102 06</v>
          </cell>
          <cell r="B1075" t="str">
            <v>Esc. carga transp. mat 3a cat DMT 800 a 1000m</v>
          </cell>
          <cell r="E1075" t="str">
            <v>m3</v>
          </cell>
          <cell r="G1075">
            <v>21.32</v>
          </cell>
          <cell r="M1075">
            <v>23.55</v>
          </cell>
          <cell r="O1075">
            <v>24.25</v>
          </cell>
          <cell r="Q1075">
            <v>23.5</v>
          </cell>
          <cell r="S1075">
            <v>25.65</v>
          </cell>
          <cell r="U1075">
            <v>25.97</v>
          </cell>
          <cell r="W1075">
            <v>26.01</v>
          </cell>
        </row>
        <row r="1076">
          <cell r="A1076" t="str">
            <v>5 S 01 102 07</v>
          </cell>
          <cell r="B1076" t="str">
            <v>Esc. carga transp. mat 3a cat DMT 1000 a 1200m</v>
          </cell>
          <cell r="E1076" t="str">
            <v>m3</v>
          </cell>
          <cell r="G1076">
            <v>21.71</v>
          </cell>
          <cell r="M1076">
            <v>23.98</v>
          </cell>
          <cell r="O1076">
            <v>24.68</v>
          </cell>
          <cell r="Q1076">
            <v>23.91</v>
          </cell>
          <cell r="S1076">
            <v>26.06</v>
          </cell>
          <cell r="U1076">
            <v>26.43</v>
          </cell>
          <cell r="W1076">
            <v>26.47</v>
          </cell>
        </row>
        <row r="1077">
          <cell r="A1077" t="str">
            <v>5 S 01 510 00</v>
          </cell>
          <cell r="B1077" t="str">
            <v>Compactação de aterros a 95% proctor normal</v>
          </cell>
          <cell r="E1077" t="str">
            <v>m3</v>
          </cell>
          <cell r="G1077">
            <v>1.5</v>
          </cell>
          <cell r="M1077">
            <v>1.67</v>
          </cell>
          <cell r="O1077">
            <v>1.7</v>
          </cell>
          <cell r="Q1077">
            <v>1.65</v>
          </cell>
          <cell r="S1077">
            <v>1.65</v>
          </cell>
          <cell r="U1077">
            <v>1.73</v>
          </cell>
          <cell r="W1077">
            <v>1.75</v>
          </cell>
        </row>
        <row r="1078">
          <cell r="A1078" t="str">
            <v>5 S 01 511 00</v>
          </cell>
          <cell r="B1078" t="str">
            <v>Compactação de aterros a 100% proctor normal</v>
          </cell>
          <cell r="E1078" t="str">
            <v>m3</v>
          </cell>
          <cell r="G1078">
            <v>1.78</v>
          </cell>
          <cell r="M1078">
            <v>1.99</v>
          </cell>
          <cell r="O1078">
            <v>2.02</v>
          </cell>
          <cell r="Q1078">
            <v>1.96</v>
          </cell>
          <cell r="S1078">
            <v>1.96</v>
          </cell>
          <cell r="U1078">
            <v>2.0699999999999998</v>
          </cell>
          <cell r="W1078">
            <v>2.09</v>
          </cell>
        </row>
        <row r="1079">
          <cell r="A1079" t="str">
            <v>5 S 01 513 01</v>
          </cell>
          <cell r="B1079" t="str">
            <v>Compactação de material de "bota-fora"</v>
          </cell>
          <cell r="E1079" t="str">
            <v>m3</v>
          </cell>
          <cell r="G1079">
            <v>1.1499999999999999</v>
          </cell>
          <cell r="M1079">
            <v>1.28</v>
          </cell>
          <cell r="O1079">
            <v>1.3</v>
          </cell>
          <cell r="Q1079">
            <v>1.26</v>
          </cell>
          <cell r="S1079">
            <v>1.26</v>
          </cell>
          <cell r="U1079">
            <v>1.32</v>
          </cell>
          <cell r="W1079">
            <v>1.33</v>
          </cell>
        </row>
        <row r="1080">
          <cell r="A1080" t="str">
            <v>5 S 02 100 00</v>
          </cell>
          <cell r="B1080" t="str">
            <v>Reforço do subleito</v>
          </cell>
          <cell r="E1080" t="str">
            <v>m3</v>
          </cell>
          <cell r="G1080">
            <v>7.62</v>
          </cell>
          <cell r="M1080">
            <v>8.16</v>
          </cell>
          <cell r="O1080">
            <v>8.57</v>
          </cell>
          <cell r="Q1080">
            <v>8.3800000000000008</v>
          </cell>
          <cell r="S1080">
            <v>8.3800000000000008</v>
          </cell>
          <cell r="U1080">
            <v>8.64</v>
          </cell>
          <cell r="W1080">
            <v>8.7100000000000009</v>
          </cell>
        </row>
        <row r="1081">
          <cell r="A1081" t="str">
            <v>5 S 02 110 00</v>
          </cell>
          <cell r="B1081" t="str">
            <v>Regularização do subleito</v>
          </cell>
          <cell r="E1081" t="str">
            <v>m2</v>
          </cell>
          <cell r="G1081">
            <v>0.46</v>
          </cell>
          <cell r="M1081">
            <v>0.52</v>
          </cell>
          <cell r="O1081">
            <v>0.53</v>
          </cell>
          <cell r="Q1081">
            <v>0.51</v>
          </cell>
          <cell r="S1081">
            <v>0.51</v>
          </cell>
          <cell r="U1081">
            <v>0.53</v>
          </cell>
          <cell r="W1081">
            <v>0.54</v>
          </cell>
        </row>
        <row r="1082">
          <cell r="A1082" t="str">
            <v>5 S 02 110 01</v>
          </cell>
          <cell r="B1082" t="str">
            <v>Regul. subleito c/ fresa. corte contr. aut. greide</v>
          </cell>
          <cell r="E1082" t="str">
            <v>m2</v>
          </cell>
          <cell r="G1082">
            <v>0.77</v>
          </cell>
          <cell r="M1082">
            <v>0.83</v>
          </cell>
          <cell r="O1082">
            <v>0.83</v>
          </cell>
          <cell r="Q1082">
            <v>0.81</v>
          </cell>
          <cell r="S1082">
            <v>0.81</v>
          </cell>
          <cell r="U1082">
            <v>0.78</v>
          </cell>
          <cell r="W1082">
            <v>0.78</v>
          </cell>
        </row>
        <row r="1083">
          <cell r="A1083" t="str">
            <v>5 S 02 200 00</v>
          </cell>
          <cell r="B1083" t="str">
            <v>Sub-base solo estabilizado granul. s/ mistura</v>
          </cell>
          <cell r="E1083" t="str">
            <v>m3</v>
          </cell>
          <cell r="G1083">
            <v>7.62</v>
          </cell>
          <cell r="M1083">
            <v>8.16</v>
          </cell>
          <cell r="O1083">
            <v>8.57</v>
          </cell>
          <cell r="Q1083">
            <v>8.3800000000000008</v>
          </cell>
          <cell r="S1083">
            <v>8.3800000000000008</v>
          </cell>
          <cell r="U1083">
            <v>8.64</v>
          </cell>
          <cell r="W1083">
            <v>8.7100000000000009</v>
          </cell>
        </row>
        <row r="1084">
          <cell r="A1084" t="str">
            <v>5 S 02 200 01</v>
          </cell>
          <cell r="B1084" t="str">
            <v>Base solo estabilizado granul. s/ mistura</v>
          </cell>
          <cell r="E1084" t="str">
            <v>m3</v>
          </cell>
          <cell r="G1084">
            <v>7.62</v>
          </cell>
          <cell r="M1084">
            <v>8.16</v>
          </cell>
          <cell r="O1084">
            <v>8.57</v>
          </cell>
          <cell r="Q1084">
            <v>8.3800000000000008</v>
          </cell>
          <cell r="S1084">
            <v>8.3800000000000008</v>
          </cell>
          <cell r="U1084">
            <v>8.64</v>
          </cell>
          <cell r="W1084">
            <v>8.7100000000000009</v>
          </cell>
        </row>
        <row r="1085">
          <cell r="A1085" t="str">
            <v>5 S 02 201 00</v>
          </cell>
          <cell r="B1085" t="str">
            <v>Recomposição camada de base s/ adição de material</v>
          </cell>
          <cell r="E1085" t="str">
            <v>m2</v>
          </cell>
          <cell r="G1085">
            <v>0.46</v>
          </cell>
          <cell r="M1085">
            <v>0.52</v>
          </cell>
          <cell r="O1085">
            <v>0.53</v>
          </cell>
          <cell r="Q1085">
            <v>0.51</v>
          </cell>
          <cell r="S1085">
            <v>0.51</v>
          </cell>
          <cell r="U1085">
            <v>0.53</v>
          </cell>
          <cell r="W1085">
            <v>0.54</v>
          </cell>
        </row>
        <row r="1086">
          <cell r="A1086" t="str">
            <v>5 S 02 210 00</v>
          </cell>
          <cell r="B1086" t="str">
            <v>Sub-base estabiliz. granul. c/ mist. solo na pista</v>
          </cell>
          <cell r="E1086" t="str">
            <v>m3</v>
          </cell>
          <cell r="G1086">
            <v>8.06</v>
          </cell>
          <cell r="M1086">
            <v>8.6300000000000008</v>
          </cell>
          <cell r="O1086">
            <v>9.07</v>
          </cell>
          <cell r="Q1086">
            <v>8.86</v>
          </cell>
          <cell r="S1086">
            <v>8.86</v>
          </cell>
          <cell r="U1086">
            <v>9.14</v>
          </cell>
          <cell r="W1086">
            <v>9.2100000000000009</v>
          </cell>
        </row>
        <row r="1087">
          <cell r="A1087" t="str">
            <v>5 S 02 210 01</v>
          </cell>
          <cell r="B1087" t="str">
            <v>Sub-base estab. granul.c/mist. solo-areia na pista</v>
          </cell>
          <cell r="E1087" t="str">
            <v>m3</v>
          </cell>
          <cell r="G1087">
            <v>9.2200000000000006</v>
          </cell>
          <cell r="M1087">
            <v>9.89</v>
          </cell>
          <cell r="O1087">
            <v>10.43</v>
          </cell>
          <cell r="Q1087">
            <v>10.210000000000001</v>
          </cell>
          <cell r="S1087">
            <v>10.210000000000001</v>
          </cell>
          <cell r="U1087">
            <v>10.49</v>
          </cell>
          <cell r="W1087">
            <v>10.57</v>
          </cell>
        </row>
        <row r="1088">
          <cell r="A1088" t="str">
            <v>5 S 02 210 02</v>
          </cell>
          <cell r="B1088" t="str">
            <v>Base estabiliz.granul.c/ mist. solo areia na pista</v>
          </cell>
          <cell r="E1088" t="str">
            <v>m3</v>
          </cell>
          <cell r="G1088">
            <v>9.2200000000000006</v>
          </cell>
          <cell r="M1088">
            <v>9.89</v>
          </cell>
          <cell r="O1088">
            <v>10.43</v>
          </cell>
          <cell r="Q1088">
            <v>10.210000000000001</v>
          </cell>
          <cell r="S1088">
            <v>10.210000000000001</v>
          </cell>
          <cell r="U1088">
            <v>10.49</v>
          </cell>
          <cell r="W1088">
            <v>10.57</v>
          </cell>
        </row>
        <row r="1089">
          <cell r="A1089" t="str">
            <v>5 S 02 220 00</v>
          </cell>
          <cell r="B1089" t="str">
            <v>Base estabilizada granul. c/ mistura solo-brita</v>
          </cell>
          <cell r="E1089" t="str">
            <v>m3</v>
          </cell>
          <cell r="G1089">
            <v>24.16</v>
          </cell>
          <cell r="M1089">
            <v>26.7</v>
          </cell>
          <cell r="O1089">
            <v>27.52</v>
          </cell>
          <cell r="Q1089">
            <v>26.84</v>
          </cell>
          <cell r="S1089">
            <v>27.63</v>
          </cell>
          <cell r="U1089">
            <v>27.94</v>
          </cell>
          <cell r="W1089">
            <v>28.11</v>
          </cell>
        </row>
        <row r="1090">
          <cell r="A1090" t="str">
            <v>5 S 02 230 00</v>
          </cell>
          <cell r="B1090" t="str">
            <v>Base de brita graduada</v>
          </cell>
          <cell r="E1090" t="str">
            <v>m3</v>
          </cell>
          <cell r="G1090">
            <v>37.76</v>
          </cell>
          <cell r="M1090">
            <v>42.45</v>
          </cell>
          <cell r="O1090">
            <v>43.43</v>
          </cell>
          <cell r="Q1090">
            <v>42.37</v>
          </cell>
          <cell r="S1090">
            <v>44.33</v>
          </cell>
          <cell r="U1090">
            <v>44.67</v>
          </cell>
          <cell r="W1090">
            <v>44.82</v>
          </cell>
        </row>
        <row r="1091">
          <cell r="A1091" t="str">
            <v>5 S 02 230 01</v>
          </cell>
          <cell r="B1091" t="str">
            <v>Base brita grad.c/distr.agreg. contr. autom.greide</v>
          </cell>
          <cell r="E1091" t="str">
            <v>m3</v>
          </cell>
          <cell r="G1091">
            <v>38.92</v>
          </cell>
          <cell r="M1091">
            <v>43.59</v>
          </cell>
          <cell r="O1091">
            <v>44.54</v>
          </cell>
          <cell r="Q1091">
            <v>43.48</v>
          </cell>
          <cell r="S1091">
            <v>45.44</v>
          </cell>
          <cell r="U1091">
            <v>45.52</v>
          </cell>
          <cell r="W1091">
            <v>45.66</v>
          </cell>
        </row>
        <row r="1092">
          <cell r="A1092" t="str">
            <v>5 S 02 231 00</v>
          </cell>
          <cell r="B1092" t="str">
            <v>Base de macadame hidraúlico</v>
          </cell>
          <cell r="E1092" t="str">
            <v>m3</v>
          </cell>
          <cell r="G1092">
            <v>33.340000000000003</v>
          </cell>
          <cell r="M1092">
            <v>37.42</v>
          </cell>
          <cell r="O1092">
            <v>38.22</v>
          </cell>
          <cell r="Q1092">
            <v>37.299999999999997</v>
          </cell>
          <cell r="S1092">
            <v>39.14</v>
          </cell>
          <cell r="U1092">
            <v>39.42</v>
          </cell>
          <cell r="W1092">
            <v>39.549999999999997</v>
          </cell>
        </row>
        <row r="1093">
          <cell r="A1093" t="str">
            <v>5 S 02 240 11</v>
          </cell>
          <cell r="B1093" t="str">
            <v>Recomposição camada de base c/ adição de cimento</v>
          </cell>
          <cell r="E1093" t="str">
            <v>m3</v>
          </cell>
          <cell r="G1093">
            <v>47.94</v>
          </cell>
          <cell r="M1093">
            <v>50.71</v>
          </cell>
          <cell r="O1093">
            <v>52.12</v>
          </cell>
          <cell r="Q1093">
            <v>49.73</v>
          </cell>
          <cell r="S1093">
            <v>52.63</v>
          </cell>
          <cell r="U1093">
            <v>47.84</v>
          </cell>
          <cell r="W1093">
            <v>49.94</v>
          </cell>
        </row>
        <row r="1094">
          <cell r="A1094" t="str">
            <v>5 S 02 241 01</v>
          </cell>
          <cell r="B1094" t="str">
            <v>Base de solo cimento com mistura em usina</v>
          </cell>
          <cell r="E1094" t="str">
            <v>m3</v>
          </cell>
          <cell r="G1094">
            <v>100.06</v>
          </cell>
          <cell r="M1094">
            <v>106.26</v>
          </cell>
          <cell r="O1094">
            <v>109.61</v>
          </cell>
          <cell r="Q1094">
            <v>104.53</v>
          </cell>
          <cell r="S1094">
            <v>110.6</v>
          </cell>
          <cell r="U1094">
            <v>101.46</v>
          </cell>
          <cell r="W1094">
            <v>106.14</v>
          </cell>
        </row>
        <row r="1095">
          <cell r="A1095" t="str">
            <v>5 S 02 243 01</v>
          </cell>
          <cell r="B1095" t="str">
            <v>Sub-base solo melhorado c/cimento c/mist. em usina</v>
          </cell>
          <cell r="E1095" t="str">
            <v>m3</v>
          </cell>
          <cell r="G1095">
            <v>58.51</v>
          </cell>
          <cell r="M1095">
            <v>62.16</v>
          </cell>
          <cell r="O1095">
            <v>64.09</v>
          </cell>
          <cell r="Q1095">
            <v>61.33</v>
          </cell>
          <cell r="S1095">
            <v>64.37</v>
          </cell>
          <cell r="U1095">
            <v>59.74</v>
          </cell>
          <cell r="W1095">
            <v>62.08</v>
          </cell>
        </row>
        <row r="1096">
          <cell r="A1096" t="str">
            <v>5 S 02 249 11</v>
          </cell>
          <cell r="B1096" t="str">
            <v>Recomp. base c/ demol. do rev. e incorp. à base</v>
          </cell>
          <cell r="E1096" t="str">
            <v>m3</v>
          </cell>
          <cell r="G1096">
            <v>11.45</v>
          </cell>
          <cell r="M1096">
            <v>12.76</v>
          </cell>
          <cell r="O1096">
            <v>12.8</v>
          </cell>
          <cell r="Q1096">
            <v>12.65</v>
          </cell>
          <cell r="S1096">
            <v>12.65</v>
          </cell>
          <cell r="U1096">
            <v>12.03</v>
          </cell>
          <cell r="W1096">
            <v>11.87</v>
          </cell>
        </row>
        <row r="1097">
          <cell r="A1097" t="str">
            <v>5 S 02 300 00</v>
          </cell>
          <cell r="B1097" t="str">
            <v>Imprimação</v>
          </cell>
          <cell r="E1097" t="str">
            <v>m2</v>
          </cell>
          <cell r="G1097">
            <v>0.15</v>
          </cell>
          <cell r="M1097">
            <v>0.17</v>
          </cell>
          <cell r="O1097">
            <v>0.17</v>
          </cell>
          <cell r="Q1097">
            <v>0.16</v>
          </cell>
          <cell r="S1097">
            <v>0.16</v>
          </cell>
          <cell r="U1097">
            <v>0.17</v>
          </cell>
          <cell r="W1097">
            <v>0.17</v>
          </cell>
        </row>
        <row r="1098">
          <cell r="A1098" t="str">
            <v>5 S 02 400 00</v>
          </cell>
          <cell r="B1098" t="str">
            <v>Pintura de ligação</v>
          </cell>
          <cell r="E1098" t="str">
            <v>m2</v>
          </cell>
          <cell r="G1098">
            <v>0.09</v>
          </cell>
          <cell r="M1098">
            <v>0.1</v>
          </cell>
          <cell r="O1098">
            <v>0.1</v>
          </cell>
          <cell r="Q1098">
            <v>0.09</v>
          </cell>
          <cell r="S1098">
            <v>0.09</v>
          </cell>
          <cell r="U1098">
            <v>0.1</v>
          </cell>
          <cell r="W1098">
            <v>0.1</v>
          </cell>
        </row>
        <row r="1099">
          <cell r="A1099" t="str">
            <v>5 S 02 500 00</v>
          </cell>
          <cell r="B1099" t="str">
            <v>Tratamento superficial simples c/ CAP</v>
          </cell>
          <cell r="E1099" t="str">
            <v>m2</v>
          </cell>
          <cell r="G1099">
            <v>0.44</v>
          </cell>
          <cell r="M1099">
            <v>0.5</v>
          </cell>
          <cell r="O1099">
            <v>0.5</v>
          </cell>
          <cell r="Q1099">
            <v>0.49</v>
          </cell>
          <cell r="S1099">
            <v>0.5</v>
          </cell>
          <cell r="U1099">
            <v>0.51</v>
          </cell>
          <cell r="W1099">
            <v>0.51</v>
          </cell>
        </row>
        <row r="1100">
          <cell r="A1100" t="str">
            <v>5 S 02 500 01</v>
          </cell>
          <cell r="B1100" t="str">
            <v>Tratamento superficial simples c/ emulsão</v>
          </cell>
          <cell r="E1100" t="str">
            <v>m2</v>
          </cell>
          <cell r="G1100">
            <v>0.41</v>
          </cell>
          <cell r="M1100">
            <v>0.46</v>
          </cell>
          <cell r="O1100">
            <v>0.47</v>
          </cell>
          <cell r="Q1100">
            <v>0.46</v>
          </cell>
          <cell r="S1100">
            <v>0.47</v>
          </cell>
          <cell r="U1100">
            <v>0.48</v>
          </cell>
          <cell r="W1100">
            <v>0.48</v>
          </cell>
        </row>
        <row r="1101">
          <cell r="A1101" t="str">
            <v>5 S 02 500 02</v>
          </cell>
          <cell r="B1101" t="str">
            <v>Tratamento superficial simples c/ banho diluído</v>
          </cell>
          <cell r="E1101" t="str">
            <v>m2</v>
          </cell>
          <cell r="G1101">
            <v>0.47</v>
          </cell>
          <cell r="M1101">
            <v>0.53</v>
          </cell>
          <cell r="O1101">
            <v>0.54</v>
          </cell>
          <cell r="Q1101">
            <v>0.53</v>
          </cell>
          <cell r="S1101">
            <v>0.54</v>
          </cell>
          <cell r="U1101">
            <v>0.55000000000000004</v>
          </cell>
          <cell r="W1101">
            <v>0.55000000000000004</v>
          </cell>
        </row>
        <row r="1102">
          <cell r="A1102" t="str">
            <v>5 S 02 501 00</v>
          </cell>
          <cell r="B1102" t="str">
            <v>Tratamento superficial duplo c/ CAP</v>
          </cell>
          <cell r="E1102" t="str">
            <v>m2</v>
          </cell>
          <cell r="G1102">
            <v>1.3</v>
          </cell>
          <cell r="M1102">
            <v>1.48</v>
          </cell>
          <cell r="O1102">
            <v>1.49</v>
          </cell>
          <cell r="Q1102">
            <v>1.45</v>
          </cell>
          <cell r="S1102">
            <v>1.49</v>
          </cell>
          <cell r="U1102">
            <v>1.51</v>
          </cell>
          <cell r="W1102">
            <v>1.51</v>
          </cell>
        </row>
        <row r="1103">
          <cell r="A1103" t="str">
            <v>5 S 02 501 01</v>
          </cell>
          <cell r="B1103" t="str">
            <v>Tratamento superficial duplo c/ emulsão</v>
          </cell>
          <cell r="E1103" t="str">
            <v>m2</v>
          </cell>
          <cell r="G1103">
            <v>1.29</v>
          </cell>
          <cell r="M1103">
            <v>1.47</v>
          </cell>
          <cell r="O1103">
            <v>1.49</v>
          </cell>
          <cell r="Q1103">
            <v>1.45</v>
          </cell>
          <cell r="S1103">
            <v>1.49</v>
          </cell>
          <cell r="U1103">
            <v>1.51</v>
          </cell>
          <cell r="W1103">
            <v>1.51</v>
          </cell>
        </row>
        <row r="1104">
          <cell r="A1104" t="str">
            <v>5 S 02 501 02</v>
          </cell>
          <cell r="B1104" t="str">
            <v>Tratamento superficial duplo c/ banho diluído</v>
          </cell>
          <cell r="E1104" t="str">
            <v>m2</v>
          </cell>
          <cell r="G1104">
            <v>1.42</v>
          </cell>
          <cell r="M1104">
            <v>1.61</v>
          </cell>
          <cell r="O1104">
            <v>1.63</v>
          </cell>
          <cell r="Q1104">
            <v>1.59</v>
          </cell>
          <cell r="S1104">
            <v>1.63</v>
          </cell>
          <cell r="U1104">
            <v>1.65</v>
          </cell>
          <cell r="W1104">
            <v>1.65</v>
          </cell>
        </row>
        <row r="1105">
          <cell r="A1105" t="str">
            <v>5 S 02 502 00</v>
          </cell>
          <cell r="B1105" t="str">
            <v>Tratamento superficial triplo c/ CAP</v>
          </cell>
          <cell r="E1105" t="str">
            <v>m2</v>
          </cell>
          <cell r="G1105">
            <v>1.86</v>
          </cell>
          <cell r="M1105">
            <v>2.12</v>
          </cell>
          <cell r="O1105">
            <v>2.14</v>
          </cell>
          <cell r="Q1105">
            <v>2.09</v>
          </cell>
          <cell r="S1105">
            <v>2.13</v>
          </cell>
          <cell r="U1105">
            <v>2.16</v>
          </cell>
          <cell r="W1105">
            <v>2.16</v>
          </cell>
        </row>
        <row r="1106">
          <cell r="A1106" t="str">
            <v>5 S 02 502 01</v>
          </cell>
          <cell r="B1106" t="str">
            <v>Tratamento superficial triplo c/ emulsão</v>
          </cell>
          <cell r="E1106" t="str">
            <v>m2</v>
          </cell>
          <cell r="G1106">
            <v>1.88</v>
          </cell>
          <cell r="M1106">
            <v>2.14</v>
          </cell>
          <cell r="O1106">
            <v>2.16</v>
          </cell>
          <cell r="Q1106">
            <v>2.1</v>
          </cell>
          <cell r="S1106">
            <v>2.15</v>
          </cell>
          <cell r="U1106">
            <v>2.1800000000000002</v>
          </cell>
          <cell r="W1106">
            <v>2.1800000000000002</v>
          </cell>
        </row>
        <row r="1107">
          <cell r="A1107" t="str">
            <v>5 S 02 502 02</v>
          </cell>
          <cell r="B1107" t="str">
            <v>Tratamento superficial triplo c/ banho diluído</v>
          </cell>
          <cell r="E1107" t="str">
            <v>m2</v>
          </cell>
          <cell r="G1107">
            <v>2.04</v>
          </cell>
          <cell r="M1107">
            <v>2.33</v>
          </cell>
          <cell r="O1107">
            <v>2.34</v>
          </cell>
          <cell r="Q1107">
            <v>2.29</v>
          </cell>
          <cell r="S1107">
            <v>2.34</v>
          </cell>
          <cell r="U1107">
            <v>2.37</v>
          </cell>
          <cell r="W1107">
            <v>2.37</v>
          </cell>
        </row>
        <row r="1108">
          <cell r="A1108" t="str">
            <v>5 S 02 511 01</v>
          </cell>
          <cell r="B1108" t="str">
            <v>Micro-revestimento a frio - Microflex 0,8cm</v>
          </cell>
          <cell r="E1108" t="str">
            <v>m2</v>
          </cell>
          <cell r="G1108">
            <v>1.17</v>
          </cell>
          <cell r="M1108">
            <v>1.24</v>
          </cell>
          <cell r="O1108">
            <v>1.22</v>
          </cell>
          <cell r="Q1108">
            <v>1.21</v>
          </cell>
          <cell r="S1108">
            <v>1.22</v>
          </cell>
          <cell r="U1108">
            <v>1.34</v>
          </cell>
          <cell r="W1108">
            <v>1.34</v>
          </cell>
        </row>
        <row r="1109">
          <cell r="A1109" t="str">
            <v>5 S 02 511 02</v>
          </cell>
          <cell r="B1109" t="str">
            <v>Micro-revestimento a frio - Microflex 1,5 cm</v>
          </cell>
          <cell r="E1109" t="str">
            <v>m2</v>
          </cell>
          <cell r="G1109">
            <v>2.2999999999999998</v>
          </cell>
          <cell r="M1109">
            <v>2.42</v>
          </cell>
          <cell r="O1109">
            <v>2.39</v>
          </cell>
          <cell r="Q1109">
            <v>2.36</v>
          </cell>
          <cell r="S1109">
            <v>2.38</v>
          </cell>
          <cell r="U1109">
            <v>2.63</v>
          </cell>
          <cell r="W1109">
            <v>2.63</v>
          </cell>
        </row>
        <row r="1110">
          <cell r="A1110" t="str">
            <v>5 S 02 511 03</v>
          </cell>
          <cell r="B1110" t="str">
            <v>Micro-revestimento a frio - Microflex 2,0 cm</v>
          </cell>
          <cell r="E1110" t="str">
            <v>m2</v>
          </cell>
          <cell r="G1110">
            <v>3.05</v>
          </cell>
          <cell r="M1110">
            <v>3.2</v>
          </cell>
          <cell r="O1110">
            <v>3.17</v>
          </cell>
          <cell r="Q1110">
            <v>3.13</v>
          </cell>
          <cell r="S1110">
            <v>3.16</v>
          </cell>
          <cell r="U1110">
            <v>3.5</v>
          </cell>
          <cell r="W1110">
            <v>3.5</v>
          </cell>
        </row>
        <row r="1111">
          <cell r="A1111" t="str">
            <v>5 S 02 511 04</v>
          </cell>
          <cell r="B1111" t="str">
            <v>Micro-revestimento a frio - Microflex - 2,5 cm</v>
          </cell>
          <cell r="E1111" t="str">
            <v>m2</v>
          </cell>
          <cell r="G1111">
            <v>3.59</v>
          </cell>
          <cell r="M1111">
            <v>3.78</v>
          </cell>
          <cell r="O1111">
            <v>3.73</v>
          </cell>
          <cell r="Q1111">
            <v>3.69</v>
          </cell>
          <cell r="S1111">
            <v>3.72</v>
          </cell>
          <cell r="U1111">
            <v>4.1399999999999997</v>
          </cell>
          <cell r="W1111">
            <v>4.1399999999999997</v>
          </cell>
        </row>
        <row r="1112">
          <cell r="A1112" t="str">
            <v>5 S 02 512 01</v>
          </cell>
          <cell r="B1112" t="str">
            <v>Lama asfáltica fina (granulometrias I e II)</v>
          </cell>
          <cell r="E1112" t="str">
            <v>m2</v>
          </cell>
          <cell r="G1112">
            <v>0.45</v>
          </cell>
          <cell r="M1112">
            <v>0.52</v>
          </cell>
          <cell r="O1112">
            <v>0.52</v>
          </cell>
          <cell r="Q1112">
            <v>0.51</v>
          </cell>
          <cell r="S1112">
            <v>0.51</v>
          </cell>
          <cell r="U1112">
            <v>0.52</v>
          </cell>
          <cell r="W1112">
            <v>0.52</v>
          </cell>
        </row>
        <row r="1113">
          <cell r="A1113" t="str">
            <v>5 S 02 512 02</v>
          </cell>
          <cell r="B1113" t="str">
            <v>Lama asfáltica grossa (granulometrias III e IV)</v>
          </cell>
          <cell r="E1113" t="str">
            <v>m2</v>
          </cell>
          <cell r="G1113">
            <v>0.81</v>
          </cell>
          <cell r="M1113">
            <v>0.93</v>
          </cell>
          <cell r="O1113">
            <v>0.93</v>
          </cell>
          <cell r="Q1113">
            <v>0.91</v>
          </cell>
          <cell r="S1113">
            <v>0.92</v>
          </cell>
          <cell r="U1113">
            <v>0.93</v>
          </cell>
          <cell r="W1113">
            <v>0.94</v>
          </cell>
        </row>
        <row r="1114">
          <cell r="A1114" t="str">
            <v>5 S 02 530 00</v>
          </cell>
          <cell r="B1114" t="str">
            <v>Pré-misturado a frio</v>
          </cell>
          <cell r="E1114" t="str">
            <v>m3</v>
          </cell>
          <cell r="G1114">
            <v>53.68</v>
          </cell>
          <cell r="M1114">
            <v>60.15</v>
          </cell>
          <cell r="O1114">
            <v>61.21</v>
          </cell>
          <cell r="Q1114">
            <v>59.74</v>
          </cell>
          <cell r="S1114">
            <v>61.29</v>
          </cell>
          <cell r="U1114">
            <v>62.18</v>
          </cell>
          <cell r="W1114">
            <v>62.51</v>
          </cell>
        </row>
        <row r="1115">
          <cell r="A1115" t="str">
            <v>5 S 02 531 00</v>
          </cell>
          <cell r="B1115" t="str">
            <v>Macadame betuminoso por penetração</v>
          </cell>
          <cell r="E1115" t="str">
            <v>m3</v>
          </cell>
          <cell r="G1115">
            <v>45.14</v>
          </cell>
          <cell r="M1115">
            <v>50.85</v>
          </cell>
          <cell r="O1115">
            <v>51.61</v>
          </cell>
          <cell r="Q1115">
            <v>50.49</v>
          </cell>
          <cell r="S1115">
            <v>52.38</v>
          </cell>
          <cell r="U1115">
            <v>52.92</v>
          </cell>
          <cell r="W1115">
            <v>53.03</v>
          </cell>
        </row>
        <row r="1116">
          <cell r="A1116" t="str">
            <v>5 S 02 532 00</v>
          </cell>
          <cell r="B1116" t="str">
            <v>Areia-asfalto a quente</v>
          </cell>
          <cell r="E1116" t="str">
            <v>t</v>
          </cell>
          <cell r="G1116">
            <v>36.270000000000003</v>
          </cell>
          <cell r="M1116">
            <v>38.81</v>
          </cell>
          <cell r="O1116">
            <v>39.270000000000003</v>
          </cell>
          <cell r="Q1116">
            <v>46.27</v>
          </cell>
          <cell r="S1116">
            <v>37.94</v>
          </cell>
          <cell r="U1116">
            <v>40.299999999999997</v>
          </cell>
          <cell r="W1116">
            <v>40.409999999999997</v>
          </cell>
        </row>
        <row r="1117">
          <cell r="A1117" t="str">
            <v>5 S 02 540 01</v>
          </cell>
          <cell r="B1117" t="str">
            <v>Conc. betumin.usinado a quente - capa de rolamento</v>
          </cell>
          <cell r="E1117" t="str">
            <v>t</v>
          </cell>
          <cell r="G1117">
            <v>31.51</v>
          </cell>
          <cell r="M1117">
            <v>34.35</v>
          </cell>
          <cell r="O1117">
            <v>34.75</v>
          </cell>
          <cell r="Q1117">
            <v>38.18</v>
          </cell>
          <cell r="S1117">
            <v>34.299999999999997</v>
          </cell>
          <cell r="U1117">
            <v>35.909999999999997</v>
          </cell>
          <cell r="W1117">
            <v>35.99</v>
          </cell>
        </row>
        <row r="1118">
          <cell r="A1118" t="str">
            <v>5 S 02 540 02</v>
          </cell>
          <cell r="B1118" t="str">
            <v>Concreto betuminoso usinado a quente - binder</v>
          </cell>
          <cell r="E1118" t="str">
            <v>t</v>
          </cell>
          <cell r="G1118">
            <v>30.9</v>
          </cell>
          <cell r="M1118">
            <v>33.799999999999997</v>
          </cell>
          <cell r="O1118">
            <v>34.22</v>
          </cell>
          <cell r="Q1118">
            <v>37.630000000000003</v>
          </cell>
          <cell r="S1118">
            <v>33.78</v>
          </cell>
          <cell r="U1118">
            <v>35.03</v>
          </cell>
          <cell r="W1118">
            <v>35.11</v>
          </cell>
        </row>
        <row r="1119">
          <cell r="A1119" t="str">
            <v>5 S 02 540 11</v>
          </cell>
          <cell r="B1119" t="str">
            <v>CBUQ reciclado a quente no local</v>
          </cell>
          <cell r="E1119" t="str">
            <v>t</v>
          </cell>
          <cell r="G1119">
            <v>67.680000000000007</v>
          </cell>
          <cell r="M1119">
            <v>68.760000000000005</v>
          </cell>
          <cell r="O1119" t="str">
            <v>excluído</v>
          </cell>
          <cell r="Q1119" t="str">
            <v>excluído</v>
          </cell>
          <cell r="S1119" t="str">
            <v>excluído</v>
          </cell>
          <cell r="U1119" t="str">
            <v>excluído</v>
          </cell>
          <cell r="W1119" t="str">
            <v>excluído</v>
          </cell>
        </row>
        <row r="1120">
          <cell r="A1120" t="str">
            <v>5 S 02 540 12</v>
          </cell>
          <cell r="B1120" t="str">
            <v>CBUQ reciclado em usina fixa</v>
          </cell>
          <cell r="E1120" t="str">
            <v>t</v>
          </cell>
          <cell r="G1120">
            <v>27.12</v>
          </cell>
          <cell r="M1120">
            <v>29.6</v>
          </cell>
          <cell r="O1120">
            <v>29.87</v>
          </cell>
          <cell r="Q1120">
            <v>33.380000000000003</v>
          </cell>
          <cell r="S1120">
            <v>29.35</v>
          </cell>
          <cell r="U1120">
            <v>30.55</v>
          </cell>
          <cell r="W1120">
            <v>30.62</v>
          </cell>
        </row>
        <row r="1121">
          <cell r="A1121" t="str">
            <v>5 S 02 600 00</v>
          </cell>
          <cell r="B1121" t="str">
            <v>Manta sintét. p/ recap.asfál.- fornec. e aplicação</v>
          </cell>
          <cell r="E1121" t="str">
            <v>m2</v>
          </cell>
          <cell r="G1121">
            <v>4.05</v>
          </cell>
          <cell r="M1121">
            <v>4.21</v>
          </cell>
          <cell r="O1121">
            <v>4.68</v>
          </cell>
          <cell r="Q1121">
            <v>4.21</v>
          </cell>
          <cell r="S1121">
            <v>4.21</v>
          </cell>
          <cell r="U1121">
            <v>4.21</v>
          </cell>
          <cell r="W1121">
            <v>4.22</v>
          </cell>
        </row>
        <row r="1122">
          <cell r="A1122" t="str">
            <v>5 S 02 607 00</v>
          </cell>
          <cell r="B1122" t="str">
            <v>Concreto cimento portland c/ equip. pequeno porte</v>
          </cell>
          <cell r="E1122" t="str">
            <v>m3</v>
          </cell>
          <cell r="G1122">
            <v>280.62</v>
          </cell>
          <cell r="M1122">
            <v>304.66000000000003</v>
          </cell>
          <cell r="O1122">
            <v>312.11</v>
          </cell>
          <cell r="Q1122">
            <v>299.72000000000003</v>
          </cell>
          <cell r="S1122">
            <v>315.47000000000003</v>
          </cell>
          <cell r="U1122">
            <v>294.66000000000003</v>
          </cell>
          <cell r="W1122">
            <v>306.18</v>
          </cell>
        </row>
        <row r="1123">
          <cell r="A1123" t="str">
            <v>5 S 02 702 00</v>
          </cell>
          <cell r="B1123" t="str">
            <v>Limpeza e enchimento de junta de pavimento de conc</v>
          </cell>
          <cell r="E1123" t="str">
            <v>m</v>
          </cell>
          <cell r="G1123">
            <v>2.87</v>
          </cell>
          <cell r="M1123">
            <v>2.8</v>
          </cell>
          <cell r="O1123">
            <v>2.64</v>
          </cell>
          <cell r="Q1123">
            <v>2.5099999999999998</v>
          </cell>
          <cell r="S1123">
            <v>2.52</v>
          </cell>
          <cell r="U1123">
            <v>2.57</v>
          </cell>
          <cell r="W1123">
            <v>2.5499999999999998</v>
          </cell>
        </row>
        <row r="1124">
          <cell r="A1124" t="str">
            <v>5 S 02 905 00</v>
          </cell>
          <cell r="B1124" t="str">
            <v>Remoção mecanizada de revestimento betuminoso</v>
          </cell>
          <cell r="E1124" t="str">
            <v>m3</v>
          </cell>
          <cell r="G1124">
            <v>5.33</v>
          </cell>
          <cell r="M1124">
            <v>5.88</v>
          </cell>
          <cell r="O1124">
            <v>6.16</v>
          </cell>
          <cell r="Q1124">
            <v>6</v>
          </cell>
          <cell r="S1124">
            <v>6</v>
          </cell>
          <cell r="U1124">
            <v>6.05</v>
          </cell>
          <cell r="W1124">
            <v>6.23</v>
          </cell>
        </row>
        <row r="1125">
          <cell r="A1125" t="str">
            <v>5 S 02 905 01</v>
          </cell>
          <cell r="B1125" t="str">
            <v>Remoção manual de revestimento betuminoso</v>
          </cell>
          <cell r="E1125" t="str">
            <v>m3</v>
          </cell>
          <cell r="G1125">
            <v>89.15</v>
          </cell>
          <cell r="M1125">
            <v>103.64</v>
          </cell>
          <cell r="O1125">
            <v>104.36</v>
          </cell>
          <cell r="Q1125">
            <v>102.76</v>
          </cell>
          <cell r="S1125">
            <v>102.76</v>
          </cell>
          <cell r="U1125">
            <v>103.02</v>
          </cell>
          <cell r="W1125">
            <v>104.05</v>
          </cell>
        </row>
        <row r="1126">
          <cell r="A1126" t="str">
            <v>5 S 02 906 00</v>
          </cell>
          <cell r="B1126" t="str">
            <v>Remoção mecanizada da camada granular pavimento</v>
          </cell>
          <cell r="E1126" t="str">
            <v>m3</v>
          </cell>
          <cell r="G1126">
            <v>3.43</v>
          </cell>
          <cell r="M1126">
            <v>3.74</v>
          </cell>
          <cell r="O1126">
            <v>3.95</v>
          </cell>
          <cell r="Q1126">
            <v>3.84</v>
          </cell>
          <cell r="S1126">
            <v>3.84</v>
          </cell>
          <cell r="U1126">
            <v>3.88</v>
          </cell>
          <cell r="W1126">
            <v>3.98</v>
          </cell>
        </row>
        <row r="1127">
          <cell r="A1127" t="str">
            <v>5 S 02 906 01</v>
          </cell>
          <cell r="B1127" t="str">
            <v>Remoção manual da camada granular do pavimento</v>
          </cell>
          <cell r="E1127" t="str">
            <v>m3</v>
          </cell>
          <cell r="G1127">
            <v>48.07</v>
          </cell>
          <cell r="M1127">
            <v>56.37</v>
          </cell>
          <cell r="O1127">
            <v>56.65</v>
          </cell>
          <cell r="Q1127">
            <v>56.02</v>
          </cell>
          <cell r="S1127">
            <v>56.02</v>
          </cell>
          <cell r="U1127">
            <v>56.12</v>
          </cell>
          <cell r="W1127">
            <v>56.53</v>
          </cell>
        </row>
        <row r="1128">
          <cell r="A1128" t="str">
            <v>5 S 02 907 00</v>
          </cell>
          <cell r="B1128" t="str">
            <v>Remoção mecanizada material de baixa capac.suporte</v>
          </cell>
          <cell r="E1128" t="str">
            <v>m3</v>
          </cell>
          <cell r="G1128">
            <v>3.37</v>
          </cell>
          <cell r="M1128">
            <v>3.69</v>
          </cell>
          <cell r="O1128">
            <v>3.89</v>
          </cell>
          <cell r="Q1128">
            <v>3.78</v>
          </cell>
          <cell r="S1128">
            <v>3.78</v>
          </cell>
          <cell r="U1128">
            <v>3.82</v>
          </cell>
          <cell r="W1128">
            <v>3.92</v>
          </cell>
        </row>
        <row r="1129">
          <cell r="A1129" t="str">
            <v>5 S 02 907 01</v>
          </cell>
          <cell r="B1129" t="str">
            <v>Remoção manual de material de baixa capac.suporte</v>
          </cell>
          <cell r="E1129" t="str">
            <v>m3</v>
          </cell>
          <cell r="G1129">
            <v>40.71</v>
          </cell>
          <cell r="M1129">
            <v>47.77</v>
          </cell>
          <cell r="O1129">
            <v>48</v>
          </cell>
          <cell r="Q1129">
            <v>47.48</v>
          </cell>
          <cell r="S1129">
            <v>47.48</v>
          </cell>
          <cell r="U1129">
            <v>47.56</v>
          </cell>
          <cell r="W1129">
            <v>47.9</v>
          </cell>
        </row>
        <row r="1130">
          <cell r="A1130" t="str">
            <v>5 S 02 908 00</v>
          </cell>
          <cell r="B1130" t="str">
            <v>Arrancamento e remoção de paralelepípedos</v>
          </cell>
          <cell r="E1130" t="str">
            <v>m2</v>
          </cell>
          <cell r="G1130">
            <v>11.4</v>
          </cell>
          <cell r="M1130">
            <v>13.14</v>
          </cell>
          <cell r="O1130">
            <v>13.14</v>
          </cell>
          <cell r="Q1130">
            <v>12.81</v>
          </cell>
          <cell r="S1130">
            <v>12.81</v>
          </cell>
          <cell r="U1130">
            <v>13.03</v>
          </cell>
          <cell r="W1130">
            <v>13.03</v>
          </cell>
        </row>
        <row r="1131">
          <cell r="A1131" t="str">
            <v>5 S 02 909 00</v>
          </cell>
          <cell r="B1131" t="str">
            <v>Arrancamento e remoção de meios-fios</v>
          </cell>
          <cell r="E1131" t="str">
            <v>m3</v>
          </cell>
          <cell r="G1131">
            <v>61.88</v>
          </cell>
          <cell r="M1131">
            <v>71.58</v>
          </cell>
          <cell r="O1131">
            <v>71.58</v>
          </cell>
          <cell r="Q1131">
            <v>69.930000000000007</v>
          </cell>
          <cell r="S1131">
            <v>69.930000000000007</v>
          </cell>
          <cell r="U1131">
            <v>71.03</v>
          </cell>
          <cell r="W1131">
            <v>71.03</v>
          </cell>
        </row>
        <row r="1132">
          <cell r="A1132" t="str">
            <v>5 S 02 990 11</v>
          </cell>
          <cell r="B1132" t="str">
            <v>Fresagem contínua do revest. betuminoso</v>
          </cell>
          <cell r="E1132" t="str">
            <v>m3</v>
          </cell>
          <cell r="G1132">
            <v>86.17</v>
          </cell>
          <cell r="M1132">
            <v>92</v>
          </cell>
          <cell r="O1132">
            <v>93.45</v>
          </cell>
          <cell r="Q1132">
            <v>93.07</v>
          </cell>
          <cell r="S1132">
            <v>93.58</v>
          </cell>
          <cell r="U1132">
            <v>96.4</v>
          </cell>
          <cell r="W1132">
            <v>97.9</v>
          </cell>
        </row>
        <row r="1133">
          <cell r="A1133" t="str">
            <v>5 S 02 990 12</v>
          </cell>
          <cell r="B1133" t="str">
            <v>Fresagem descontínua revest. betuminoso</v>
          </cell>
          <cell r="E1133" t="str">
            <v>m3</v>
          </cell>
          <cell r="G1133">
            <v>116.14</v>
          </cell>
          <cell r="M1133">
            <v>128.27000000000001</v>
          </cell>
          <cell r="O1133">
            <v>129.79</v>
          </cell>
          <cell r="Q1133">
            <v>128.9</v>
          </cell>
          <cell r="S1133">
            <v>129.41999999999999</v>
          </cell>
          <cell r="U1133">
            <v>132.26</v>
          </cell>
          <cell r="W1133">
            <v>132.56</v>
          </cell>
        </row>
        <row r="1134">
          <cell r="A1134" t="str">
            <v>5 S 04 300 16</v>
          </cell>
          <cell r="B1134" t="str">
            <v>Bueiro met. chapas múltiplas D=1,60m galv.</v>
          </cell>
          <cell r="E1134" t="str">
            <v>m</v>
          </cell>
          <cell r="G1134">
            <v>845.64</v>
          </cell>
          <cell r="M1134">
            <v>981.36</v>
          </cell>
          <cell r="O1134">
            <v>1028.1099999999999</v>
          </cell>
          <cell r="Q1134">
            <v>1026.23</v>
          </cell>
          <cell r="S1134">
            <v>1027.33</v>
          </cell>
          <cell r="U1134">
            <v>1025.5999999999999</v>
          </cell>
          <cell r="W1134">
            <v>1025.6500000000001</v>
          </cell>
        </row>
        <row r="1135">
          <cell r="A1135" t="str">
            <v>5 S 04 300 20</v>
          </cell>
          <cell r="B1135" t="str">
            <v>Bueiro met. chapas múltiplas D=2,00m galv.</v>
          </cell>
          <cell r="E1135" t="str">
            <v>m</v>
          </cell>
          <cell r="G1135">
            <v>1056.94</v>
          </cell>
          <cell r="M1135">
            <v>1210.78</v>
          </cell>
          <cell r="O1135">
            <v>1279.3399999999999</v>
          </cell>
          <cell r="Q1135">
            <v>1277.26</v>
          </cell>
          <cell r="S1135">
            <v>1278.49</v>
          </cell>
          <cell r="U1135">
            <v>1276.1500000000001</v>
          </cell>
          <cell r="W1135">
            <v>1276.2</v>
          </cell>
        </row>
        <row r="1136">
          <cell r="A1136" t="str">
            <v>5 S 04 301 16</v>
          </cell>
          <cell r="B1136" t="str">
            <v>Bueiro met. chapas múltiplas D=1,60m rev. epoxy</v>
          </cell>
          <cell r="E1136" t="str">
            <v>m</v>
          </cell>
          <cell r="G1136">
            <v>921.74</v>
          </cell>
          <cell r="M1136">
            <v>1066.28</v>
          </cell>
          <cell r="O1136">
            <v>1076.94</v>
          </cell>
          <cell r="Q1136">
            <v>1075.6600000000001</v>
          </cell>
          <cell r="S1136">
            <v>1076.77</v>
          </cell>
          <cell r="U1136">
            <v>1075.04</v>
          </cell>
          <cell r="W1136">
            <v>1075.0899999999999</v>
          </cell>
        </row>
        <row r="1137">
          <cell r="A1137" t="str">
            <v>5 S 04 301 20</v>
          </cell>
          <cell r="B1137" t="str">
            <v>Bueiro met. chapas múltiplas D=2,00m rev. epoxy</v>
          </cell>
          <cell r="E1137" t="str">
            <v>m</v>
          </cell>
          <cell r="G1137">
            <v>1150.75</v>
          </cell>
          <cell r="M1137">
            <v>1315.77</v>
          </cell>
          <cell r="O1137">
            <v>1339.98</v>
          </cell>
          <cell r="Q1137">
            <v>1337.99</v>
          </cell>
          <cell r="S1137">
            <v>1339.22</v>
          </cell>
          <cell r="U1137">
            <v>1336.88</v>
          </cell>
          <cell r="W1137">
            <v>1336.93</v>
          </cell>
        </row>
        <row r="1138">
          <cell r="A1138" t="str">
            <v>5 S 04 310 16</v>
          </cell>
          <cell r="B1138" t="str">
            <v>Bueiro met. s/ interrup. de tráf. D=1,60m galv.</v>
          </cell>
          <cell r="E1138" t="str">
            <v>m</v>
          </cell>
          <cell r="G1138">
            <v>1667.71</v>
          </cell>
          <cell r="M1138">
            <v>1957.4</v>
          </cell>
          <cell r="O1138">
            <v>1958.05</v>
          </cell>
          <cell r="Q1138">
            <v>1892.17</v>
          </cell>
          <cell r="S1138">
            <v>1893.36</v>
          </cell>
          <cell r="U1138">
            <v>1891.69</v>
          </cell>
          <cell r="W1138">
            <v>1892.56</v>
          </cell>
        </row>
        <row r="1139">
          <cell r="A1139" t="str">
            <v>5 S 04 310 20</v>
          </cell>
          <cell r="B1139" t="str">
            <v>Bueiro met. s/ interrup. de tráf. D=2,00m galv.</v>
          </cell>
          <cell r="E1139" t="str">
            <v>m</v>
          </cell>
          <cell r="G1139">
            <v>2013.11</v>
          </cell>
          <cell r="M1139">
            <v>2434.67</v>
          </cell>
          <cell r="O1139">
            <v>2435.4499999999998</v>
          </cell>
          <cell r="Q1139">
            <v>2282.92</v>
          </cell>
          <cell r="S1139">
            <v>2284.36</v>
          </cell>
          <cell r="U1139">
            <v>2282.35</v>
          </cell>
          <cell r="W1139">
            <v>2283.39</v>
          </cell>
        </row>
        <row r="1140">
          <cell r="A1140" t="str">
            <v>5 S 04 311 16</v>
          </cell>
          <cell r="B1140" t="str">
            <v>Bueiro met.s/interrupção traf. D=1,60 m rev.epoxy</v>
          </cell>
          <cell r="E1140" t="str">
            <v>m</v>
          </cell>
          <cell r="G1140">
            <v>1700.88</v>
          </cell>
          <cell r="M1140">
            <v>2030.38</v>
          </cell>
          <cell r="O1140">
            <v>2031.03</v>
          </cell>
          <cell r="Q1140">
            <v>1828.85</v>
          </cell>
          <cell r="S1140">
            <v>1830.05</v>
          </cell>
          <cell r="U1140">
            <v>1828.37</v>
          </cell>
          <cell r="W1140">
            <v>1829.25</v>
          </cell>
        </row>
        <row r="1141">
          <cell r="A1141" t="str">
            <v>5 S 04 311 20</v>
          </cell>
          <cell r="B1141" t="str">
            <v>Bueiro met.s/interrupção tráf. D=2,00 m rev. epoxy</v>
          </cell>
          <cell r="E1141" t="str">
            <v>m</v>
          </cell>
          <cell r="G1141">
            <v>2222.9899999999998</v>
          </cell>
          <cell r="M1141">
            <v>2441.5700000000002</v>
          </cell>
          <cell r="O1141">
            <v>2442.35</v>
          </cell>
          <cell r="Q1141">
            <v>2288.87</v>
          </cell>
          <cell r="S1141">
            <v>2290.3000000000002</v>
          </cell>
          <cell r="U1141">
            <v>2288.29</v>
          </cell>
          <cell r="W1141">
            <v>2289.34</v>
          </cell>
        </row>
        <row r="1142">
          <cell r="A1142" t="str">
            <v>5 S 04 999 01</v>
          </cell>
          <cell r="B1142" t="str">
            <v>Remoção de bueiros existentes</v>
          </cell>
          <cell r="E1142" t="str">
            <v>m</v>
          </cell>
          <cell r="G1142">
            <v>31.23</v>
          </cell>
          <cell r="M1142">
            <v>36.700000000000003</v>
          </cell>
          <cell r="O1142">
            <v>36.86</v>
          </cell>
          <cell r="Q1142">
            <v>36.49</v>
          </cell>
          <cell r="S1142">
            <v>36.49</v>
          </cell>
          <cell r="U1142">
            <v>36.549999999999997</v>
          </cell>
          <cell r="W1142">
            <v>36.79</v>
          </cell>
        </row>
        <row r="1143">
          <cell r="A1143" t="str">
            <v>5 S 04 999 04</v>
          </cell>
          <cell r="B1143" t="str">
            <v>Restauração de disp. danif. com concr. fck=12 MPa</v>
          </cell>
          <cell r="E1143" t="str">
            <v>m3</v>
          </cell>
          <cell r="G1143">
            <v>219.35</v>
          </cell>
          <cell r="M1143">
            <v>240.55</v>
          </cell>
          <cell r="O1143">
            <v>246.17</v>
          </cell>
          <cell r="Q1143">
            <v>237.17</v>
          </cell>
          <cell r="S1143">
            <v>248.81</v>
          </cell>
          <cell r="U1143">
            <v>233.19</v>
          </cell>
          <cell r="W1143">
            <v>241.57</v>
          </cell>
        </row>
        <row r="1144">
          <cell r="A1144" t="str">
            <v>5 S 04 999 07</v>
          </cell>
          <cell r="B1144" t="str">
            <v>Demolição de dispositivos de concreto simples</v>
          </cell>
          <cell r="E1144" t="str">
            <v>m3</v>
          </cell>
          <cell r="G1144">
            <v>56.73</v>
          </cell>
          <cell r="M1144">
            <v>67.31</v>
          </cell>
          <cell r="O1144">
            <v>67.47</v>
          </cell>
          <cell r="Q1144">
            <v>67.099999999999994</v>
          </cell>
          <cell r="S1144">
            <v>67.099999999999994</v>
          </cell>
          <cell r="U1144">
            <v>67.16</v>
          </cell>
          <cell r="W1144">
            <v>67.400000000000006</v>
          </cell>
        </row>
        <row r="1145">
          <cell r="A1145" t="str">
            <v>5 S 04 999 08</v>
          </cell>
          <cell r="B1145" t="str">
            <v>Demolição de dispositivos de concreto armado</v>
          </cell>
          <cell r="E1145" t="str">
            <v>m3</v>
          </cell>
          <cell r="G1145">
            <v>269.33</v>
          </cell>
          <cell r="M1145">
            <v>306.11</v>
          </cell>
          <cell r="O1145">
            <v>306.33</v>
          </cell>
          <cell r="Q1145">
            <v>299.20999999999998</v>
          </cell>
          <cell r="S1145">
            <v>299.20999999999998</v>
          </cell>
          <cell r="U1145">
            <v>299.27999999999997</v>
          </cell>
          <cell r="W1145">
            <v>299.58</v>
          </cell>
        </row>
        <row r="1146">
          <cell r="A1146" t="str">
            <v>5 S 05 100 00</v>
          </cell>
          <cell r="B1146" t="str">
            <v>Enleivamento</v>
          </cell>
          <cell r="E1146" t="str">
            <v>m2</v>
          </cell>
          <cell r="G1146">
            <v>3.36</v>
          </cell>
          <cell r="M1146">
            <v>3.92</v>
          </cell>
          <cell r="O1146">
            <v>3.92</v>
          </cell>
          <cell r="Q1146">
            <v>3.85</v>
          </cell>
          <cell r="S1146">
            <v>3.85</v>
          </cell>
          <cell r="U1146">
            <v>3.9</v>
          </cell>
          <cell r="W1146">
            <v>3.9</v>
          </cell>
        </row>
        <row r="1147">
          <cell r="A1147" t="str">
            <v>5 S 05 102 00</v>
          </cell>
          <cell r="B1147" t="str">
            <v>Hidrossemeadura</v>
          </cell>
          <cell r="E1147" t="str">
            <v>m2</v>
          </cell>
          <cell r="G1147">
            <v>1.1399999999999999</v>
          </cell>
          <cell r="M1147">
            <v>0.84</v>
          </cell>
          <cell r="O1147">
            <v>0.86</v>
          </cell>
          <cell r="Q1147">
            <v>0.84</v>
          </cell>
          <cell r="S1147">
            <v>0.85</v>
          </cell>
          <cell r="U1147">
            <v>0.89</v>
          </cell>
          <cell r="W1147">
            <v>0.93</v>
          </cell>
        </row>
        <row r="1148">
          <cell r="A1148" t="str">
            <v>5 S 05 300 01</v>
          </cell>
          <cell r="B1148" t="str">
            <v>Alvenaria de pedra arrumada</v>
          </cell>
          <cell r="E1148" t="str">
            <v>m3</v>
          </cell>
          <cell r="G1148">
            <v>47.78</v>
          </cell>
          <cell r="M1148">
            <v>55.63</v>
          </cell>
          <cell r="O1148">
            <v>56.22</v>
          </cell>
          <cell r="Q1148">
            <v>55.59</v>
          </cell>
          <cell r="S1148">
            <v>57.06</v>
          </cell>
          <cell r="U1148">
            <v>57.26</v>
          </cell>
          <cell r="W1148">
            <v>57.32</v>
          </cell>
        </row>
        <row r="1149">
          <cell r="A1149" t="str">
            <v>5 S 05 300 02</v>
          </cell>
          <cell r="B1149" t="str">
            <v>Enrocamento de pedra jogada</v>
          </cell>
          <cell r="E1149" t="str">
            <v>m3</v>
          </cell>
          <cell r="G1149">
            <v>27.48</v>
          </cell>
          <cell r="M1149">
            <v>31.54</v>
          </cell>
          <cell r="O1149">
            <v>32.03</v>
          </cell>
          <cell r="Q1149">
            <v>31.5</v>
          </cell>
          <cell r="S1149">
            <v>32.729999999999997</v>
          </cell>
          <cell r="U1149">
            <v>32.9</v>
          </cell>
          <cell r="W1149">
            <v>32.950000000000003</v>
          </cell>
        </row>
        <row r="1150">
          <cell r="A1150" t="str">
            <v>5 S 05 301 00</v>
          </cell>
          <cell r="B1150" t="str">
            <v>Alvenaria de pedra argamassada</v>
          </cell>
          <cell r="E1150" t="str">
            <v>m3</v>
          </cell>
          <cell r="G1150">
            <v>123.04</v>
          </cell>
          <cell r="M1150">
            <v>136.59</v>
          </cell>
          <cell r="O1150">
            <v>139.43</v>
          </cell>
          <cell r="Q1150">
            <v>135.06</v>
          </cell>
          <cell r="S1150">
            <v>140.97999999999999</v>
          </cell>
          <cell r="U1150">
            <v>133.9</v>
          </cell>
          <cell r="W1150">
            <v>137.78</v>
          </cell>
        </row>
        <row r="1151">
          <cell r="A1151" t="str">
            <v>5 S 05 302 01</v>
          </cell>
          <cell r="B1151" t="str">
            <v>Muro de gabião tipo caixa</v>
          </cell>
          <cell r="E1151" t="str">
            <v>m3</v>
          </cell>
          <cell r="G1151">
            <v>124.7</v>
          </cell>
          <cell r="M1151">
            <v>145.96</v>
          </cell>
          <cell r="O1151">
            <v>138.34</v>
          </cell>
          <cell r="Q1151">
            <v>137.43</v>
          </cell>
          <cell r="S1151">
            <v>138.84</v>
          </cell>
          <cell r="U1151">
            <v>139.61000000000001</v>
          </cell>
          <cell r="W1151">
            <v>139.63999999999999</v>
          </cell>
        </row>
        <row r="1152">
          <cell r="A1152" t="str">
            <v>5 S 05 303 01</v>
          </cell>
          <cell r="B1152" t="str">
            <v>Terra armada - ECE - greide 0,0&lt;h&lt;6,00m</v>
          </cell>
          <cell r="E1152" t="str">
            <v>m2</v>
          </cell>
          <cell r="G1152">
            <v>185.44</v>
          </cell>
          <cell r="M1152">
            <v>196.56</v>
          </cell>
          <cell r="O1152">
            <v>196.56</v>
          </cell>
          <cell r="Q1152">
            <v>218.81</v>
          </cell>
          <cell r="S1152">
            <v>218.81</v>
          </cell>
          <cell r="U1152">
            <v>218.81</v>
          </cell>
          <cell r="W1152">
            <v>218.81</v>
          </cell>
        </row>
        <row r="1153">
          <cell r="A1153" t="str">
            <v>5 S 05 303 02</v>
          </cell>
          <cell r="B1153" t="str">
            <v>Terra armada - ECE - greide 6,0&lt;h&lt;9,00</v>
          </cell>
          <cell r="E1153" t="str">
            <v>m2</v>
          </cell>
          <cell r="G1153">
            <v>208.05</v>
          </cell>
          <cell r="M1153">
            <v>220.52</v>
          </cell>
          <cell r="O1153">
            <v>220.52</v>
          </cell>
          <cell r="Q1153">
            <v>245.49</v>
          </cell>
          <cell r="S1153">
            <v>245.49</v>
          </cell>
          <cell r="U1153">
            <v>245.49</v>
          </cell>
          <cell r="W1153">
            <v>245.49</v>
          </cell>
        </row>
        <row r="1154">
          <cell r="A1154" t="str">
            <v>5 S 05 303 03</v>
          </cell>
          <cell r="B1154" t="str">
            <v>Terra armada - ECE - greide 9,0&lt;h&lt;12,00m</v>
          </cell>
          <cell r="E1154" t="str">
            <v>m2</v>
          </cell>
          <cell r="G1154">
            <v>230.67</v>
          </cell>
          <cell r="M1154">
            <v>244.38</v>
          </cell>
          <cell r="O1154">
            <v>244.38</v>
          </cell>
          <cell r="Q1154">
            <v>272.19</v>
          </cell>
          <cell r="S1154">
            <v>272.19</v>
          </cell>
          <cell r="U1154">
            <v>272.19</v>
          </cell>
          <cell r="W1154">
            <v>272.19</v>
          </cell>
        </row>
        <row r="1155">
          <cell r="A1155" t="str">
            <v>5 S 05 303 04</v>
          </cell>
          <cell r="B1155" t="str">
            <v>Terra armada - ECE - pé de talude 0,0&lt;h&lt;6,00m</v>
          </cell>
          <cell r="E1155" t="str">
            <v>m2</v>
          </cell>
          <cell r="G1155">
            <v>218.61</v>
          </cell>
          <cell r="M1155">
            <v>231.72</v>
          </cell>
          <cell r="O1155">
            <v>231.72</v>
          </cell>
          <cell r="Q1155">
            <v>257.95</v>
          </cell>
          <cell r="S1155">
            <v>257.95</v>
          </cell>
          <cell r="U1155">
            <v>257.95</v>
          </cell>
          <cell r="W1155">
            <v>257.95</v>
          </cell>
        </row>
        <row r="1156">
          <cell r="A1156" t="str">
            <v>5 S 05 303 05</v>
          </cell>
          <cell r="B1156" t="str">
            <v>Terra armada - ECE - pé de talude 6,0&lt;h&lt;9,00m</v>
          </cell>
          <cell r="E1156" t="str">
            <v>m2</v>
          </cell>
          <cell r="G1156">
            <v>245.74</v>
          </cell>
          <cell r="M1156">
            <v>260.49</v>
          </cell>
          <cell r="O1156">
            <v>260.49</v>
          </cell>
          <cell r="Q1156">
            <v>289.97000000000003</v>
          </cell>
          <cell r="S1156">
            <v>289.97000000000003</v>
          </cell>
          <cell r="U1156">
            <v>289.97000000000003</v>
          </cell>
          <cell r="W1156">
            <v>289.97000000000003</v>
          </cell>
        </row>
        <row r="1157">
          <cell r="A1157" t="str">
            <v>5 S 05 303 06</v>
          </cell>
          <cell r="B1157" t="str">
            <v>Terra armada - ECE - pé de talude 9,0&lt;h&lt;12,00m</v>
          </cell>
          <cell r="E1157" t="str">
            <v>m2</v>
          </cell>
          <cell r="G1157">
            <v>271.38</v>
          </cell>
          <cell r="M1157">
            <v>287.66000000000003</v>
          </cell>
          <cell r="O1157">
            <v>287.66000000000003</v>
          </cell>
          <cell r="Q1157">
            <v>324.2</v>
          </cell>
          <cell r="S1157">
            <v>324.2</v>
          </cell>
          <cell r="U1157">
            <v>324.2</v>
          </cell>
          <cell r="W1157">
            <v>324.2</v>
          </cell>
        </row>
        <row r="1158">
          <cell r="A1158" t="str">
            <v>5 S 05 303 07</v>
          </cell>
          <cell r="B1158" t="str">
            <v>Terra armada - ECE - encontro portante 0,0&lt;h&lt;6,0m</v>
          </cell>
          <cell r="E1158" t="str">
            <v>m2</v>
          </cell>
          <cell r="G1158">
            <v>398.04</v>
          </cell>
          <cell r="M1158">
            <v>421.92</v>
          </cell>
          <cell r="O1158">
            <v>421.92</v>
          </cell>
          <cell r="Q1158">
            <v>469.68</v>
          </cell>
          <cell r="S1158">
            <v>469.68</v>
          </cell>
          <cell r="U1158">
            <v>469.68</v>
          </cell>
          <cell r="W1158">
            <v>469.68</v>
          </cell>
        </row>
        <row r="1159">
          <cell r="A1159" t="str">
            <v>5 S 05 303 08</v>
          </cell>
          <cell r="B1159" t="str">
            <v>Terra armada - ECE - encontro portante 6,0&lt;h&lt;9,00m</v>
          </cell>
          <cell r="E1159" t="str">
            <v>m2</v>
          </cell>
          <cell r="G1159">
            <v>530.41999999999996</v>
          </cell>
          <cell r="M1159">
            <v>562.24</v>
          </cell>
          <cell r="O1159">
            <v>562.24</v>
          </cell>
          <cell r="Q1159">
            <v>625.9</v>
          </cell>
          <cell r="S1159">
            <v>625.9</v>
          </cell>
          <cell r="U1159">
            <v>625.9</v>
          </cell>
          <cell r="W1159">
            <v>625.9</v>
          </cell>
        </row>
        <row r="1160">
          <cell r="A1160" t="str">
            <v>5 S 05 303 09</v>
          </cell>
          <cell r="B1160" t="str">
            <v>Escamas de concreto armado para terra armada</v>
          </cell>
          <cell r="E1160" t="str">
            <v>m3</v>
          </cell>
          <cell r="G1160">
            <v>470.28</v>
          </cell>
          <cell r="M1160">
            <v>517.65</v>
          </cell>
          <cell r="O1160">
            <v>535.33000000000004</v>
          </cell>
          <cell r="Q1160">
            <v>524.22</v>
          </cell>
          <cell r="S1160">
            <v>539.16999999999996</v>
          </cell>
          <cell r="U1160">
            <v>533</v>
          </cell>
          <cell r="W1160">
            <v>544.04</v>
          </cell>
        </row>
        <row r="1161">
          <cell r="A1161" t="str">
            <v>5 S 05 303 10</v>
          </cell>
          <cell r="B1161" t="str">
            <v>Conc. de soleira e arrem. de maciço de terra arm.</v>
          </cell>
          <cell r="E1161" t="str">
            <v>m3</v>
          </cell>
          <cell r="G1161">
            <v>227.24</v>
          </cell>
          <cell r="M1161">
            <v>248.06</v>
          </cell>
          <cell r="O1161">
            <v>254.14</v>
          </cell>
          <cell r="Q1161">
            <v>244.32</v>
          </cell>
          <cell r="S1161">
            <v>256.86</v>
          </cell>
          <cell r="U1161">
            <v>239.95</v>
          </cell>
          <cell r="W1161">
            <v>249.1</v>
          </cell>
        </row>
        <row r="1162">
          <cell r="A1162" t="str">
            <v>5 S 05 303 11</v>
          </cell>
          <cell r="B1162" t="str">
            <v>Montagem de maciço terra armada</v>
          </cell>
          <cell r="E1162" t="str">
            <v>m2</v>
          </cell>
          <cell r="G1162">
            <v>52.96</v>
          </cell>
          <cell r="M1162">
            <v>61.95</v>
          </cell>
          <cell r="O1162">
            <v>61.95</v>
          </cell>
          <cell r="Q1162">
            <v>61.16</v>
          </cell>
          <cell r="S1162">
            <v>61.16</v>
          </cell>
          <cell r="U1162">
            <v>61.69</v>
          </cell>
          <cell r="W1162">
            <v>61.69</v>
          </cell>
        </row>
        <row r="1163">
          <cell r="A1163" t="str">
            <v>5 S 05 340 01</v>
          </cell>
          <cell r="B1163" t="str">
            <v>Execução cortina atirantada conc.armado fck=15 MPa</v>
          </cell>
          <cell r="E1163" t="str">
            <v>m3</v>
          </cell>
          <cell r="G1163">
            <v>776.35</v>
          </cell>
          <cell r="M1163">
            <v>859.06</v>
          </cell>
          <cell r="O1163">
            <v>882.36</v>
          </cell>
          <cell r="Q1163">
            <v>881.64</v>
          </cell>
          <cell r="S1163">
            <v>893.71</v>
          </cell>
          <cell r="U1163">
            <v>902.15</v>
          </cell>
          <cell r="W1163">
            <v>911.33</v>
          </cell>
        </row>
        <row r="1164">
          <cell r="A1164" t="str">
            <v>5 S 05 900 01</v>
          </cell>
          <cell r="B1164" t="str">
            <v>Execução tirante protendido cortina atirantada</v>
          </cell>
          <cell r="E1164" t="str">
            <v>m</v>
          </cell>
          <cell r="G1164">
            <v>81.75</v>
          </cell>
          <cell r="M1164">
            <v>91.9</v>
          </cell>
          <cell r="O1164">
            <v>92.75</v>
          </cell>
          <cell r="Q1164">
            <v>92.73</v>
          </cell>
          <cell r="S1164">
            <v>92.78</v>
          </cell>
          <cell r="U1164">
            <v>95.62</v>
          </cell>
          <cell r="W1164">
            <v>95.66</v>
          </cell>
        </row>
        <row r="1165">
          <cell r="A1165" t="str">
            <v>5 S 06 400 01</v>
          </cell>
          <cell r="B1165" t="str">
            <v>Cêrcas arame farp. c/ mourão conc. seção quadr.</v>
          </cell>
          <cell r="E1165" t="str">
            <v>m</v>
          </cell>
          <cell r="G1165">
            <v>12.2</v>
          </cell>
          <cell r="M1165">
            <v>14.91</v>
          </cell>
          <cell r="O1165">
            <v>15.13</v>
          </cell>
          <cell r="Q1165">
            <v>15.44</v>
          </cell>
          <cell r="S1165">
            <v>14.52</v>
          </cell>
          <cell r="U1165">
            <v>14.97</v>
          </cell>
          <cell r="W1165">
            <v>14.98</v>
          </cell>
        </row>
        <row r="1166">
          <cell r="A1166" t="str">
            <v>5 S 06 400 02</v>
          </cell>
          <cell r="B1166" t="str">
            <v>Cerca arame farp. c/ mourão de conc. seção triang</v>
          </cell>
          <cell r="E1166" t="str">
            <v>m</v>
          </cell>
          <cell r="G1166">
            <v>9.64</v>
          </cell>
          <cell r="M1166">
            <v>11.54</v>
          </cell>
          <cell r="O1166">
            <v>11.7</v>
          </cell>
          <cell r="Q1166">
            <v>12.02</v>
          </cell>
          <cell r="S1166">
            <v>11.56</v>
          </cell>
          <cell r="U1166">
            <v>11.85</v>
          </cell>
          <cell r="W1166">
            <v>11.86</v>
          </cell>
        </row>
        <row r="1167">
          <cell r="A1167" t="str">
            <v>5 S 06 410 00</v>
          </cell>
          <cell r="B1167" t="str">
            <v>Cêrcas arame farpado com suporte madeira</v>
          </cell>
          <cell r="E1167" t="str">
            <v>m</v>
          </cell>
          <cell r="G1167">
            <v>14.63</v>
          </cell>
          <cell r="M1167">
            <v>18.72</v>
          </cell>
          <cell r="O1167">
            <v>18.739999999999998</v>
          </cell>
          <cell r="Q1167">
            <v>19.04</v>
          </cell>
          <cell r="S1167">
            <v>19.04</v>
          </cell>
          <cell r="U1167">
            <v>19.13</v>
          </cell>
          <cell r="W1167">
            <v>19.149999999999999</v>
          </cell>
        </row>
        <row r="1168">
          <cell r="A1168" t="str">
            <v>5 S 09 001 07</v>
          </cell>
          <cell r="B1168" t="str">
            <v>Transporte local em rodov. não pavim.</v>
          </cell>
          <cell r="E1168" t="str">
            <v>tkm</v>
          </cell>
          <cell r="G1168">
            <v>0.49</v>
          </cell>
          <cell r="M1168">
            <v>0.54</v>
          </cell>
          <cell r="O1168">
            <v>0.55000000000000004</v>
          </cell>
          <cell r="Q1168">
            <v>0.53</v>
          </cell>
          <cell r="S1168">
            <v>0.53</v>
          </cell>
          <cell r="U1168">
            <v>0.53</v>
          </cell>
          <cell r="W1168">
            <v>0.54</v>
          </cell>
        </row>
        <row r="1169">
          <cell r="A1169" t="str">
            <v>5 S 09 001 90</v>
          </cell>
          <cell r="B1169" t="str">
            <v>Transporte comercial c/ carroc. rodov. não pav.</v>
          </cell>
          <cell r="E1169" t="str">
            <v>tkm</v>
          </cell>
          <cell r="G1169">
            <v>0.32</v>
          </cell>
          <cell r="M1169">
            <v>0.35</v>
          </cell>
          <cell r="O1169">
            <v>0.36</v>
          </cell>
          <cell r="Q1169">
            <v>0.35</v>
          </cell>
          <cell r="S1169">
            <v>0.35</v>
          </cell>
          <cell r="U1169">
            <v>0.35</v>
          </cell>
          <cell r="W1169">
            <v>0.36</v>
          </cell>
        </row>
        <row r="1170">
          <cell r="A1170" t="str">
            <v>5 S 09 002 07</v>
          </cell>
          <cell r="B1170" t="str">
            <v>Transporte local em rodov. pavim.</v>
          </cell>
          <cell r="E1170" t="str">
            <v>tkm</v>
          </cell>
          <cell r="G1170">
            <v>0.36</v>
          </cell>
          <cell r="M1170">
            <v>0.4</v>
          </cell>
          <cell r="O1170">
            <v>0.41</v>
          </cell>
          <cell r="Q1170">
            <v>0.39</v>
          </cell>
          <cell r="S1170">
            <v>0.39</v>
          </cell>
          <cell r="U1170">
            <v>0.4</v>
          </cell>
          <cell r="W1170">
            <v>0.41</v>
          </cell>
        </row>
        <row r="1171">
          <cell r="A1171" t="str">
            <v>5 S 09 002 90</v>
          </cell>
          <cell r="B1171" t="str">
            <v>Transporte comercial c/ carroceria rodov. pav.</v>
          </cell>
          <cell r="E1171" t="str">
            <v>tkm</v>
          </cell>
          <cell r="G1171">
            <v>0.21</v>
          </cell>
          <cell r="M1171">
            <v>0.23</v>
          </cell>
          <cell r="O1171">
            <v>0.24</v>
          </cell>
          <cell r="Q1171">
            <v>0.23</v>
          </cell>
          <cell r="S1171">
            <v>0.23</v>
          </cell>
          <cell r="U1171">
            <v>0.23</v>
          </cell>
          <cell r="W1171">
            <v>0.24</v>
          </cell>
        </row>
        <row r="1173">
          <cell r="B1173" t="str">
            <v>MATERIAIS</v>
          </cell>
          <cell r="C1173" t="str">
            <v>Und Com</v>
          </cell>
          <cell r="D1173" t="str">
            <v>Fator de Conversão</v>
          </cell>
          <cell r="E1173" t="str">
            <v>Und</v>
          </cell>
        </row>
        <row r="1174">
          <cell r="A1174" t="str">
            <v>AM01</v>
          </cell>
          <cell r="B1174" t="str">
            <v>Aço D=4,2 mm CA 25</v>
          </cell>
          <cell r="C1174" t="str">
            <v>kg</v>
          </cell>
          <cell r="D1174">
            <v>1</v>
          </cell>
          <cell r="E1174" t="str">
            <v>kg</v>
          </cell>
          <cell r="F1174">
            <v>1.92</v>
          </cell>
          <cell r="G1174">
            <v>1.92</v>
          </cell>
          <cell r="I1174">
            <v>0</v>
          </cell>
          <cell r="U1174">
            <v>2.5099999999999998</v>
          </cell>
          <cell r="W1174">
            <v>2.5099999999999998</v>
          </cell>
          <cell r="AD1174">
            <v>1.92</v>
          </cell>
        </row>
        <row r="1175">
          <cell r="A1175" t="str">
            <v>AM02</v>
          </cell>
          <cell r="B1175" t="str">
            <v>Aço D=6,3 mm CA 25</v>
          </cell>
          <cell r="C1175" t="str">
            <v>kg</v>
          </cell>
          <cell r="D1175">
            <v>1</v>
          </cell>
          <cell r="E1175" t="str">
            <v>kg</v>
          </cell>
          <cell r="F1175">
            <v>1.93</v>
          </cell>
          <cell r="G1175">
            <v>1.93</v>
          </cell>
          <cell r="I1175">
            <v>0</v>
          </cell>
          <cell r="U1175">
            <v>2.5099999999999998</v>
          </cell>
          <cell r="W1175">
            <v>2.5099999999999998</v>
          </cell>
          <cell r="AD1175">
            <v>1.93</v>
          </cell>
        </row>
        <row r="1176">
          <cell r="A1176" t="str">
            <v>AM03</v>
          </cell>
          <cell r="B1176" t="str">
            <v>Aço D=10 mm CA 25</v>
          </cell>
          <cell r="C1176" t="str">
            <v>kg</v>
          </cell>
          <cell r="D1176">
            <v>1</v>
          </cell>
          <cell r="E1176" t="str">
            <v>kg</v>
          </cell>
          <cell r="F1176">
            <v>1.6</v>
          </cell>
          <cell r="G1176">
            <v>1.6</v>
          </cell>
          <cell r="I1176">
            <v>0</v>
          </cell>
          <cell r="U1176">
            <v>2.08</v>
          </cell>
          <cell r="W1176">
            <v>2.08</v>
          </cell>
          <cell r="AD1176">
            <v>1.6</v>
          </cell>
        </row>
        <row r="1177">
          <cell r="A1177" t="str">
            <v>AM04</v>
          </cell>
          <cell r="B1177" t="str">
            <v>Aço D=6,3 mm CA 50</v>
          </cell>
          <cell r="C1177" t="str">
            <v>kg</v>
          </cell>
          <cell r="D1177">
            <v>1</v>
          </cell>
          <cell r="E1177" t="str">
            <v>kg</v>
          </cell>
          <cell r="F1177">
            <v>1.98</v>
          </cell>
          <cell r="G1177">
            <v>1.98</v>
          </cell>
          <cell r="I1177">
            <v>0</v>
          </cell>
          <cell r="U1177">
            <v>2.4500000000000002</v>
          </cell>
          <cell r="W1177">
            <v>2.4500000000000002</v>
          </cell>
          <cell r="AD1177">
            <v>1.98</v>
          </cell>
        </row>
        <row r="1178">
          <cell r="A1178" t="str">
            <v>AM05</v>
          </cell>
          <cell r="B1178" t="str">
            <v>Aço D=10 mm CA 50</v>
          </cell>
          <cell r="C1178" t="str">
            <v>kg</v>
          </cell>
          <cell r="D1178">
            <v>1</v>
          </cell>
          <cell r="E1178" t="str">
            <v>kg</v>
          </cell>
          <cell r="F1178">
            <v>1.65</v>
          </cell>
          <cell r="G1178">
            <v>1.65</v>
          </cell>
          <cell r="I1178">
            <v>0</v>
          </cell>
          <cell r="U1178">
            <v>2.12</v>
          </cell>
          <cell r="W1178">
            <v>2.12</v>
          </cell>
          <cell r="AD1178">
            <v>1.3</v>
          </cell>
        </row>
        <row r="1179">
          <cell r="A1179" t="str">
            <v>AM06</v>
          </cell>
          <cell r="B1179" t="str">
            <v>Aço D=4,2 mm CA 60</v>
          </cell>
          <cell r="C1179" t="str">
            <v>kg</v>
          </cell>
          <cell r="D1179">
            <v>1</v>
          </cell>
          <cell r="E1179" t="str">
            <v>kg</v>
          </cell>
          <cell r="F1179">
            <v>2.1</v>
          </cell>
          <cell r="G1179">
            <v>2.1</v>
          </cell>
          <cell r="I1179">
            <v>0</v>
          </cell>
          <cell r="U1179">
            <v>2.5</v>
          </cell>
          <cell r="W1179">
            <v>2.5</v>
          </cell>
          <cell r="AD1179">
            <v>2.1</v>
          </cell>
        </row>
        <row r="1180">
          <cell r="A1180" t="str">
            <v>AM07</v>
          </cell>
          <cell r="B1180" t="str">
            <v>Aço D=5,0 mm CA 60</v>
          </cell>
          <cell r="C1180" t="str">
            <v>kg</v>
          </cell>
          <cell r="D1180">
            <v>1</v>
          </cell>
          <cell r="E1180" t="str">
            <v>kg</v>
          </cell>
          <cell r="F1180">
            <v>2.1</v>
          </cell>
          <cell r="G1180">
            <v>2.1</v>
          </cell>
          <cell r="I1180">
            <v>0</v>
          </cell>
          <cell r="U1180">
            <v>2.4500000000000002</v>
          </cell>
          <cell r="W1180">
            <v>2.4500000000000002</v>
          </cell>
          <cell r="AD1180">
            <v>2.1</v>
          </cell>
        </row>
        <row r="1181">
          <cell r="A1181" t="str">
            <v>AM08</v>
          </cell>
          <cell r="B1181" t="str">
            <v>Aço D=6,0 mm CA 60</v>
          </cell>
          <cell r="C1181" t="str">
            <v>kg</v>
          </cell>
          <cell r="D1181">
            <v>1</v>
          </cell>
          <cell r="E1181" t="str">
            <v>kg</v>
          </cell>
          <cell r="F1181">
            <v>2.17</v>
          </cell>
          <cell r="G1181">
            <v>2.17</v>
          </cell>
          <cell r="I1181">
            <v>0</v>
          </cell>
          <cell r="U1181">
            <v>2.4500000000000002</v>
          </cell>
          <cell r="W1181">
            <v>2.4500000000000002</v>
          </cell>
          <cell r="AD1181">
            <v>2.17</v>
          </cell>
        </row>
        <row r="1182">
          <cell r="A1182" t="str">
            <v>AM09</v>
          </cell>
          <cell r="B1182" t="str">
            <v>Mandíbula móvel p/ britador 6240C</v>
          </cell>
          <cell r="C1182" t="str">
            <v>un</v>
          </cell>
          <cell r="D1182">
            <v>216</v>
          </cell>
          <cell r="E1182" t="str">
            <v>u/h</v>
          </cell>
          <cell r="F1182">
            <v>1090.2</v>
          </cell>
          <cell r="G1182">
            <v>5.0472222222222225</v>
          </cell>
          <cell r="I1182">
            <v>0</v>
          </cell>
          <cell r="U1182">
            <v>6.0454999999999997</v>
          </cell>
          <cell r="W1182">
            <v>6.0454999999999997</v>
          </cell>
          <cell r="AD1182">
            <v>5.0472000000000001</v>
          </cell>
        </row>
        <row r="1183">
          <cell r="A1183" t="str">
            <v>AM10</v>
          </cell>
          <cell r="B1183" t="str">
            <v>Mandíbula fixa p/ britador 6240C</v>
          </cell>
          <cell r="C1183" t="str">
            <v>un</v>
          </cell>
          <cell r="D1183">
            <v>133</v>
          </cell>
          <cell r="E1183" t="str">
            <v>u/h</v>
          </cell>
          <cell r="F1183">
            <v>1190.2</v>
          </cell>
          <cell r="G1183">
            <v>8.9488721804511275</v>
          </cell>
          <cell r="I1183">
            <v>0</v>
          </cell>
          <cell r="U1183">
            <v>10.1374</v>
          </cell>
          <cell r="W1183">
            <v>10.1374</v>
          </cell>
          <cell r="AD1183">
            <v>8.9489000000000001</v>
          </cell>
        </row>
        <row r="1184">
          <cell r="A1184" t="str">
            <v>AM11</v>
          </cell>
          <cell r="B1184" t="str">
            <v>Revestimento móvel p/ britador 60TS</v>
          </cell>
          <cell r="C1184" t="str">
            <v>un</v>
          </cell>
          <cell r="D1184">
            <v>381</v>
          </cell>
          <cell r="E1184" t="str">
            <v>u/h</v>
          </cell>
          <cell r="F1184">
            <v>980.01</v>
          </cell>
          <cell r="G1184">
            <v>2.5722047244094486</v>
          </cell>
          <cell r="I1184">
            <v>0</v>
          </cell>
          <cell r="U1184">
            <v>2.8609</v>
          </cell>
          <cell r="W1184">
            <v>2.8609</v>
          </cell>
          <cell r="AD1184">
            <v>2.5722</v>
          </cell>
        </row>
        <row r="1185">
          <cell r="A1185" t="str">
            <v>AM12</v>
          </cell>
          <cell r="B1185" t="str">
            <v>Revestimento fixo p/ britador 60TS</v>
          </cell>
          <cell r="C1185" t="str">
            <v>un</v>
          </cell>
          <cell r="D1185">
            <v>395</v>
          </cell>
          <cell r="E1185" t="str">
            <v>u/h</v>
          </cell>
          <cell r="F1185">
            <v>1325.3</v>
          </cell>
          <cell r="G1185">
            <v>3.3551898734177215</v>
          </cell>
          <cell r="I1185">
            <v>0</v>
          </cell>
          <cell r="U1185">
            <v>3.7974999999999999</v>
          </cell>
          <cell r="W1185">
            <v>3.7974999999999999</v>
          </cell>
          <cell r="AD1185">
            <v>3.3552</v>
          </cell>
        </row>
        <row r="1186">
          <cell r="A1186" t="str">
            <v>AM19</v>
          </cell>
          <cell r="B1186" t="str">
            <v>Mandíbula fixa p/ britador 4230</v>
          </cell>
          <cell r="C1186" t="str">
            <v>un</v>
          </cell>
          <cell r="D1186">
            <v>150</v>
          </cell>
          <cell r="E1186" t="str">
            <v>u/h</v>
          </cell>
          <cell r="F1186">
            <v>536.13</v>
          </cell>
          <cell r="G1186">
            <v>3.5741999999999998</v>
          </cell>
          <cell r="I1186">
            <v>0</v>
          </cell>
          <cell r="U1186">
            <v>5.1333000000000002</v>
          </cell>
          <cell r="W1186">
            <v>5.1333000000000002</v>
          </cell>
          <cell r="AD1186">
            <v>3.5741999999999998</v>
          </cell>
        </row>
        <row r="1187">
          <cell r="A1187" t="str">
            <v>AM20</v>
          </cell>
          <cell r="B1187" t="str">
            <v>Mandíbula móvel p/ britador 4230</v>
          </cell>
          <cell r="C1187" t="str">
            <v>un</v>
          </cell>
          <cell r="D1187">
            <v>100</v>
          </cell>
          <cell r="E1187" t="str">
            <v>u/h</v>
          </cell>
          <cell r="F1187">
            <v>548.82000000000005</v>
          </cell>
          <cell r="G1187">
            <v>5.4882000000000009</v>
          </cell>
          <cell r="I1187">
            <v>0</v>
          </cell>
          <cell r="U1187">
            <v>7.6020000000000003</v>
          </cell>
          <cell r="W1187">
            <v>7.6020000000000003</v>
          </cell>
          <cell r="AD1187">
            <v>5.4882999999999997</v>
          </cell>
        </row>
        <row r="1188">
          <cell r="A1188" t="str">
            <v>AM25</v>
          </cell>
          <cell r="B1188" t="str">
            <v>Mandíbula móvel para britador 80x50</v>
          </cell>
          <cell r="C1188" t="str">
            <v>un</v>
          </cell>
          <cell r="D1188">
            <v>250</v>
          </cell>
          <cell r="E1188" t="str">
            <v>u/h</v>
          </cell>
          <cell r="F1188">
            <v>2908.5</v>
          </cell>
          <cell r="G1188">
            <v>11.634</v>
          </cell>
          <cell r="I1188">
            <v>0</v>
          </cell>
          <cell r="U1188">
            <v>11.634</v>
          </cell>
          <cell r="W1188">
            <v>11.634</v>
          </cell>
          <cell r="AD1188">
            <v>9.6</v>
          </cell>
        </row>
        <row r="1189">
          <cell r="A1189" t="str">
            <v>AM26</v>
          </cell>
          <cell r="B1189" t="str">
            <v>Mandíbula fixa para britador 80x50</v>
          </cell>
          <cell r="C1189" t="str">
            <v>un</v>
          </cell>
          <cell r="D1189">
            <v>437</v>
          </cell>
          <cell r="E1189" t="str">
            <v>u/h</v>
          </cell>
          <cell r="F1189">
            <v>2814.02</v>
          </cell>
          <cell r="G1189">
            <v>6.4394050343249427</v>
          </cell>
          <cell r="I1189">
            <v>0</v>
          </cell>
          <cell r="U1189">
            <v>6.4394</v>
          </cell>
          <cell r="W1189">
            <v>6.4394</v>
          </cell>
          <cell r="AD1189">
            <v>5.2403000000000004</v>
          </cell>
        </row>
        <row r="1190">
          <cell r="A1190" t="str">
            <v>AM27</v>
          </cell>
          <cell r="B1190" t="str">
            <v>Revestimento móvel p/ britador 90TS</v>
          </cell>
          <cell r="C1190" t="str">
            <v>un</v>
          </cell>
          <cell r="D1190">
            <v>338</v>
          </cell>
          <cell r="E1190" t="str">
            <v>u/h</v>
          </cell>
          <cell r="F1190">
            <v>2036.99</v>
          </cell>
          <cell r="G1190">
            <v>6.0265976331360944</v>
          </cell>
          <cell r="I1190">
            <v>0</v>
          </cell>
          <cell r="U1190">
            <v>6.0266000000000002</v>
          </cell>
          <cell r="W1190">
            <v>6.0266000000000002</v>
          </cell>
          <cell r="AD1190">
            <v>4.9112</v>
          </cell>
        </row>
        <row r="1191">
          <cell r="A1191" t="str">
            <v>AM28</v>
          </cell>
          <cell r="B1191" t="str">
            <v>Revestimento fixo p/ britador 90TS</v>
          </cell>
          <cell r="C1191" t="str">
            <v>un</v>
          </cell>
          <cell r="D1191">
            <v>440</v>
          </cell>
          <cell r="E1191" t="str">
            <v>u/h</v>
          </cell>
          <cell r="F1191">
            <v>2729.98</v>
          </cell>
          <cell r="G1191">
            <v>6.2045000000000003</v>
          </cell>
          <cell r="I1191">
            <v>0</v>
          </cell>
          <cell r="U1191">
            <v>6.2045000000000003</v>
          </cell>
          <cell r="W1191">
            <v>6.2045000000000003</v>
          </cell>
          <cell r="AD1191">
            <v>4.7272999999999996</v>
          </cell>
        </row>
        <row r="1192">
          <cell r="A1192" t="str">
            <v>AM29</v>
          </cell>
          <cell r="B1192" t="str">
            <v>Revestimento móvel p/ britador 90TF</v>
          </cell>
          <cell r="C1192" t="str">
            <v>un</v>
          </cell>
          <cell r="D1192">
            <v>99</v>
          </cell>
          <cell r="E1192" t="str">
            <v>u/h</v>
          </cell>
          <cell r="F1192">
            <v>1795.5</v>
          </cell>
          <cell r="G1192">
            <v>18.136363636363637</v>
          </cell>
          <cell r="I1192">
            <v>0</v>
          </cell>
          <cell r="U1192">
            <v>18.136399999999998</v>
          </cell>
          <cell r="W1192">
            <v>18.1313</v>
          </cell>
          <cell r="AD1192">
            <v>14.7475</v>
          </cell>
        </row>
        <row r="1193">
          <cell r="A1193" t="str">
            <v>AM30</v>
          </cell>
          <cell r="B1193" t="str">
            <v>Revestimento fixo p/ britador 90TF</v>
          </cell>
          <cell r="C1193" t="str">
            <v>un</v>
          </cell>
          <cell r="D1193">
            <v>125</v>
          </cell>
          <cell r="E1193" t="str">
            <v>u/h</v>
          </cell>
          <cell r="F1193">
            <v>1617</v>
          </cell>
          <cell r="G1193">
            <v>12.936</v>
          </cell>
          <cell r="I1193">
            <v>0</v>
          </cell>
          <cell r="U1193">
            <v>12.936</v>
          </cell>
          <cell r="W1193">
            <v>12.936</v>
          </cell>
          <cell r="AD1193">
            <v>10.8</v>
          </cell>
        </row>
        <row r="1194">
          <cell r="A1194" t="str">
            <v>AM35</v>
          </cell>
          <cell r="B1194" t="str">
            <v>Brita 1</v>
          </cell>
          <cell r="C1194" t="str">
            <v>m3</v>
          </cell>
          <cell r="D1194">
            <v>1</v>
          </cell>
          <cell r="E1194" t="str">
            <v>m3</v>
          </cell>
          <cell r="F1194">
            <v>22</v>
          </cell>
          <cell r="G1194">
            <v>22</v>
          </cell>
          <cell r="I1194">
            <v>0</v>
          </cell>
          <cell r="U1194">
            <v>23</v>
          </cell>
          <cell r="W1194">
            <v>20</v>
          </cell>
          <cell r="AD1194">
            <v>19</v>
          </cell>
        </row>
        <row r="1195">
          <cell r="A1195" t="str">
            <v>AM36</v>
          </cell>
          <cell r="B1195" t="str">
            <v>Brita 2</v>
          </cell>
          <cell r="C1195" t="str">
            <v>m3</v>
          </cell>
          <cell r="D1195">
            <v>1</v>
          </cell>
          <cell r="E1195" t="str">
            <v>m3</v>
          </cell>
          <cell r="F1195">
            <v>22</v>
          </cell>
          <cell r="G1195">
            <v>22</v>
          </cell>
          <cell r="I1195">
            <v>0</v>
          </cell>
          <cell r="U1195">
            <v>23</v>
          </cell>
          <cell r="W1195">
            <v>20</v>
          </cell>
          <cell r="AD1195">
            <v>19</v>
          </cell>
        </row>
        <row r="1196">
          <cell r="A1196" t="str">
            <v>AM37</v>
          </cell>
          <cell r="B1196" t="str">
            <v>Brita 3</v>
          </cell>
          <cell r="C1196" t="str">
            <v>m3</v>
          </cell>
          <cell r="D1196">
            <v>1</v>
          </cell>
          <cell r="E1196" t="str">
            <v>m3</v>
          </cell>
          <cell r="F1196">
            <v>22</v>
          </cell>
          <cell r="G1196">
            <v>22</v>
          </cell>
          <cell r="I1196">
            <v>0</v>
          </cell>
          <cell r="U1196">
            <v>23</v>
          </cell>
          <cell r="W1196">
            <v>20</v>
          </cell>
          <cell r="AD1196">
            <v>19</v>
          </cell>
        </row>
        <row r="1197">
          <cell r="A1197" t="str">
            <v>F801</v>
          </cell>
          <cell r="B1197" t="str">
            <v>Bomba hidráulica alta pressão MAC</v>
          </cell>
          <cell r="C1197" t="str">
            <v>dia</v>
          </cell>
          <cell r="D1197">
            <v>8</v>
          </cell>
          <cell r="E1197" t="str">
            <v>h</v>
          </cell>
          <cell r="F1197">
            <v>265</v>
          </cell>
          <cell r="G1197">
            <v>33.125</v>
          </cell>
          <cell r="I1197">
            <v>0</v>
          </cell>
          <cell r="U1197">
            <v>15.5</v>
          </cell>
          <cell r="W1197">
            <v>15.5</v>
          </cell>
          <cell r="AD1197">
            <v>33.125</v>
          </cell>
        </row>
        <row r="1198">
          <cell r="A1198" t="str">
            <v>F802</v>
          </cell>
          <cell r="B1198" t="str">
            <v>Bomba eletr p/ injeção de nata MAC</v>
          </cell>
          <cell r="C1198" t="str">
            <v>dia</v>
          </cell>
          <cell r="D1198">
            <v>8</v>
          </cell>
          <cell r="E1198" t="str">
            <v>h</v>
          </cell>
          <cell r="F1198">
            <v>285</v>
          </cell>
          <cell r="G1198">
            <v>35.625</v>
          </cell>
          <cell r="I1198">
            <v>0</v>
          </cell>
          <cell r="U1198">
            <v>12.25</v>
          </cell>
          <cell r="W1198">
            <v>12.25</v>
          </cell>
          <cell r="AD1198">
            <v>35.625</v>
          </cell>
        </row>
        <row r="1199">
          <cell r="A1199" t="str">
            <v>F803</v>
          </cell>
          <cell r="B1199" t="str">
            <v>Macaco p/ protensão MAC 7</v>
          </cell>
          <cell r="C1199" t="str">
            <v>dia</v>
          </cell>
          <cell r="D1199">
            <v>8</v>
          </cell>
          <cell r="E1199" t="str">
            <v>h</v>
          </cell>
          <cell r="F1199">
            <v>265</v>
          </cell>
          <cell r="G1199">
            <v>33.125</v>
          </cell>
          <cell r="I1199">
            <v>0</v>
          </cell>
          <cell r="U1199">
            <v>15.5</v>
          </cell>
          <cell r="W1199">
            <v>15.5</v>
          </cell>
          <cell r="AD1199">
            <v>33.125</v>
          </cell>
        </row>
        <row r="1200">
          <cell r="A1200" t="str">
            <v>F804</v>
          </cell>
          <cell r="B1200" t="str">
            <v>Macaco p/ protensão MAC 12</v>
          </cell>
          <cell r="C1200" t="str">
            <v>dia</v>
          </cell>
          <cell r="D1200">
            <v>8</v>
          </cell>
          <cell r="E1200" t="str">
            <v>h</v>
          </cell>
          <cell r="F1200">
            <v>275</v>
          </cell>
          <cell r="G1200">
            <v>34.375</v>
          </cell>
          <cell r="I1200">
            <v>0</v>
          </cell>
          <cell r="U1200">
            <v>16.875</v>
          </cell>
          <cell r="W1200">
            <v>16.875</v>
          </cell>
          <cell r="AD1200">
            <v>34.375</v>
          </cell>
        </row>
        <row r="1201">
          <cell r="A1201" t="str">
            <v>F805</v>
          </cell>
          <cell r="B1201" t="str">
            <v>Macaco p/ protensão MAC 4</v>
          </cell>
          <cell r="C1201" t="str">
            <v>dia</v>
          </cell>
          <cell r="D1201">
            <v>8</v>
          </cell>
          <cell r="E1201" t="str">
            <v>h</v>
          </cell>
          <cell r="F1201">
            <v>257.2</v>
          </cell>
          <cell r="G1201">
            <v>32.15</v>
          </cell>
          <cell r="I1201">
            <v>0</v>
          </cell>
          <cell r="U1201">
            <v>14.375</v>
          </cell>
          <cell r="W1201">
            <v>14.375</v>
          </cell>
          <cell r="AD1201">
            <v>32.15</v>
          </cell>
        </row>
        <row r="1202">
          <cell r="A1202" t="str">
            <v>F807</v>
          </cell>
          <cell r="B1202" t="str">
            <v>Bomba hidr. alta pressão STUP</v>
          </cell>
          <cell r="C1202" t="str">
            <v>dia</v>
          </cell>
          <cell r="D1202">
            <v>8</v>
          </cell>
          <cell r="E1202" t="str">
            <v>h</v>
          </cell>
          <cell r="F1202">
            <v>373</v>
          </cell>
          <cell r="G1202">
            <v>46.625</v>
          </cell>
          <cell r="I1202">
            <v>0</v>
          </cell>
          <cell r="U1202">
            <v>51.25</v>
          </cell>
          <cell r="W1202">
            <v>51.25</v>
          </cell>
          <cell r="AD1202">
            <v>46.625</v>
          </cell>
        </row>
        <row r="1203">
          <cell r="A1203" t="str">
            <v>F808</v>
          </cell>
          <cell r="B1203" t="str">
            <v>Bomba eletr. injeção de nata STUP</v>
          </cell>
          <cell r="C1203" t="str">
            <v>dia</v>
          </cell>
          <cell r="D1203">
            <v>8</v>
          </cell>
          <cell r="E1203" t="str">
            <v>h</v>
          </cell>
          <cell r="F1203">
            <v>385</v>
          </cell>
          <cell r="G1203">
            <v>48.125</v>
          </cell>
          <cell r="I1203">
            <v>0</v>
          </cell>
          <cell r="U1203">
            <v>53.125</v>
          </cell>
          <cell r="W1203">
            <v>53.125</v>
          </cell>
          <cell r="AD1203">
            <v>48.125</v>
          </cell>
        </row>
        <row r="1204">
          <cell r="A1204" t="str">
            <v>F809</v>
          </cell>
          <cell r="B1204" t="str">
            <v>Macaco p/ protensão STUP</v>
          </cell>
          <cell r="C1204" t="str">
            <v>dia</v>
          </cell>
          <cell r="D1204">
            <v>8</v>
          </cell>
          <cell r="E1204" t="str">
            <v>h</v>
          </cell>
          <cell r="F1204">
            <v>368</v>
          </cell>
          <cell r="G1204">
            <v>46</v>
          </cell>
          <cell r="I1204">
            <v>0</v>
          </cell>
          <cell r="U1204">
            <v>50.625</v>
          </cell>
          <cell r="W1204">
            <v>50.625</v>
          </cell>
          <cell r="AD1204">
            <v>46</v>
          </cell>
        </row>
        <row r="1205">
          <cell r="A1205" t="str">
            <v>F810</v>
          </cell>
          <cell r="B1205" t="str">
            <v>Macaco p/ protensão STUP</v>
          </cell>
          <cell r="C1205" t="str">
            <v>dia</v>
          </cell>
          <cell r="D1205">
            <v>8</v>
          </cell>
          <cell r="E1205" t="str">
            <v>h</v>
          </cell>
          <cell r="F1205">
            <v>426</v>
          </cell>
          <cell r="G1205">
            <v>53.25</v>
          </cell>
          <cell r="I1205">
            <v>0</v>
          </cell>
          <cell r="U1205">
            <v>58.75</v>
          </cell>
          <cell r="W1205">
            <v>58.75</v>
          </cell>
          <cell r="AD1205">
            <v>53.25</v>
          </cell>
        </row>
        <row r="1206">
          <cell r="A1206" t="str">
            <v>F811</v>
          </cell>
          <cell r="B1206" t="str">
            <v>Macaco p/ protensão STUP</v>
          </cell>
          <cell r="C1206" t="str">
            <v>dia</v>
          </cell>
          <cell r="D1206">
            <v>8</v>
          </cell>
          <cell r="E1206" t="str">
            <v>h</v>
          </cell>
          <cell r="F1206">
            <v>378</v>
          </cell>
          <cell r="G1206">
            <v>47.25</v>
          </cell>
          <cell r="I1206">
            <v>0</v>
          </cell>
          <cell r="U1206">
            <v>51.875</v>
          </cell>
          <cell r="W1206">
            <v>51.875</v>
          </cell>
          <cell r="AD1206">
            <v>47.25</v>
          </cell>
        </row>
        <row r="1207">
          <cell r="A1207" t="str">
            <v>F812</v>
          </cell>
          <cell r="B1207" t="str">
            <v>Macaco p/ protensão STUP</v>
          </cell>
          <cell r="C1207" t="str">
            <v>dia</v>
          </cell>
          <cell r="D1207">
            <v>8</v>
          </cell>
          <cell r="E1207" t="str">
            <v>h</v>
          </cell>
          <cell r="F1207">
            <v>352</v>
          </cell>
          <cell r="G1207">
            <v>44</v>
          </cell>
          <cell r="I1207">
            <v>0</v>
          </cell>
          <cell r="U1207">
            <v>48.75</v>
          </cell>
          <cell r="W1207">
            <v>48.75</v>
          </cell>
          <cell r="AD1207">
            <v>44</v>
          </cell>
        </row>
        <row r="1208">
          <cell r="A1208" t="str">
            <v>F813</v>
          </cell>
          <cell r="B1208" t="str">
            <v>Macaco p/ prot. de tirante D=32mm</v>
          </cell>
          <cell r="C1208" t="str">
            <v>dia</v>
          </cell>
          <cell r="D1208">
            <v>8</v>
          </cell>
          <cell r="E1208" t="str">
            <v>h</v>
          </cell>
          <cell r="F1208">
            <v>51.5</v>
          </cell>
          <cell r="G1208">
            <v>6.4375</v>
          </cell>
          <cell r="I1208">
            <v>0</v>
          </cell>
          <cell r="U1208">
            <v>7.7249999999999996</v>
          </cell>
          <cell r="W1208">
            <v>7.7249999999999996</v>
          </cell>
          <cell r="AD1208">
            <v>5.665</v>
          </cell>
        </row>
        <row r="1209">
          <cell r="A1209" t="str">
            <v>F814</v>
          </cell>
          <cell r="B1209" t="str">
            <v>Injeção de nata de cimento</v>
          </cell>
          <cell r="C1209" t="str">
            <v>m</v>
          </cell>
          <cell r="D1209">
            <v>1</v>
          </cell>
          <cell r="E1209" t="str">
            <v>m</v>
          </cell>
          <cell r="F1209">
            <v>5.25</v>
          </cell>
          <cell r="G1209">
            <v>5.25</v>
          </cell>
          <cell r="I1209">
            <v>0</v>
          </cell>
          <cell r="U1209">
            <v>6.3</v>
          </cell>
          <cell r="W1209">
            <v>6.3</v>
          </cell>
          <cell r="AD1209">
            <v>4.53</v>
          </cell>
        </row>
        <row r="1210">
          <cell r="A1210" t="str">
            <v>F943</v>
          </cell>
          <cell r="B1210" t="str">
            <v>Terra Armada - moldes metálicos</v>
          </cell>
          <cell r="C1210" t="str">
            <v>cj</v>
          </cell>
          <cell r="D1210">
            <v>1</v>
          </cell>
          <cell r="E1210" t="str">
            <v>m3</v>
          </cell>
          <cell r="F1210">
            <v>2.6</v>
          </cell>
          <cell r="G1210">
            <v>2.6</v>
          </cell>
          <cell r="I1210">
            <v>0</v>
          </cell>
          <cell r="U1210">
            <v>3.06</v>
          </cell>
          <cell r="W1210">
            <v>3.06</v>
          </cell>
          <cell r="AD1210">
            <v>2.6</v>
          </cell>
        </row>
        <row r="1211">
          <cell r="A1211" t="str">
            <v>M001</v>
          </cell>
          <cell r="B1211" t="str">
            <v>Gasolina</v>
          </cell>
          <cell r="C1211" t="str">
            <v>l</v>
          </cell>
          <cell r="D1211">
            <v>1</v>
          </cell>
          <cell r="E1211" t="str">
            <v>l</v>
          </cell>
          <cell r="F1211">
            <v>2.1</v>
          </cell>
          <cell r="G1211">
            <v>2.1</v>
          </cell>
          <cell r="I1211">
            <v>0</v>
          </cell>
          <cell r="U1211">
            <v>2.16</v>
          </cell>
          <cell r="W1211">
            <v>2.16</v>
          </cell>
          <cell r="AD1211">
            <v>1.68</v>
          </cell>
        </row>
        <row r="1212">
          <cell r="A1212" t="str">
            <v>M002</v>
          </cell>
          <cell r="B1212" t="str">
            <v>Diesel</v>
          </cell>
          <cell r="C1212" t="str">
            <v>l</v>
          </cell>
          <cell r="D1212">
            <v>1</v>
          </cell>
          <cell r="E1212" t="str">
            <v>l</v>
          </cell>
          <cell r="F1212">
            <v>1.39</v>
          </cell>
          <cell r="G1212">
            <v>1.39</v>
          </cell>
          <cell r="I1212">
            <v>0</v>
          </cell>
          <cell r="U1212">
            <v>1.49</v>
          </cell>
          <cell r="W1212">
            <v>1.49</v>
          </cell>
          <cell r="AD1212">
            <v>1.07</v>
          </cell>
        </row>
        <row r="1213">
          <cell r="A1213" t="str">
            <v>M003</v>
          </cell>
          <cell r="B1213" t="str">
            <v>Óleo combustível 1A</v>
          </cell>
          <cell r="C1213" t="str">
            <v>l</v>
          </cell>
          <cell r="D1213">
            <v>1</v>
          </cell>
          <cell r="E1213" t="str">
            <v>l</v>
          </cell>
          <cell r="F1213">
            <v>0.99</v>
          </cell>
          <cell r="G1213">
            <v>0.99</v>
          </cell>
          <cell r="I1213">
            <v>0</v>
          </cell>
          <cell r="U1213">
            <v>1.08</v>
          </cell>
          <cell r="W1213">
            <v>1.08</v>
          </cell>
          <cell r="AD1213">
            <v>0.8</v>
          </cell>
        </row>
        <row r="1214">
          <cell r="A1214" t="str">
            <v>M004</v>
          </cell>
          <cell r="B1214" t="str">
            <v>Álcool</v>
          </cell>
          <cell r="C1214" t="str">
            <v>l</v>
          </cell>
          <cell r="D1214">
            <v>1</v>
          </cell>
          <cell r="E1214" t="str">
            <v>l</v>
          </cell>
          <cell r="F1214">
            <v>1.52</v>
          </cell>
          <cell r="G1214">
            <v>1.52</v>
          </cell>
          <cell r="I1214">
            <v>0</v>
          </cell>
          <cell r="U1214">
            <v>1.87</v>
          </cell>
          <cell r="W1214">
            <v>1.87</v>
          </cell>
          <cell r="AD1214">
            <v>0.91</v>
          </cell>
        </row>
        <row r="1215">
          <cell r="A1215" t="str">
            <v>M005</v>
          </cell>
          <cell r="B1215" t="str">
            <v>Energia elétrica</v>
          </cell>
          <cell r="C1215" t="str">
            <v>kwh</v>
          </cell>
          <cell r="D1215">
            <v>1</v>
          </cell>
          <cell r="E1215" t="str">
            <v>kwh</v>
          </cell>
          <cell r="F1215">
            <v>0.34</v>
          </cell>
          <cell r="G1215">
            <v>0.34</v>
          </cell>
          <cell r="I1215">
            <v>0</v>
          </cell>
          <cell r="U1215">
            <v>0.38</v>
          </cell>
          <cell r="W1215">
            <v>0.38</v>
          </cell>
          <cell r="AD1215">
            <v>0.33</v>
          </cell>
        </row>
        <row r="1216">
          <cell r="A1216" t="str">
            <v>M101</v>
          </cell>
          <cell r="B1216" t="str">
            <v>Cimento asfáltico CAP-20</v>
          </cell>
          <cell r="C1216" t="str">
            <v>t</v>
          </cell>
          <cell r="D1216">
            <v>1</v>
          </cell>
          <cell r="E1216" t="str">
            <v>t</v>
          </cell>
          <cell r="F1216">
            <v>0</v>
          </cell>
          <cell r="G1216">
            <v>0</v>
          </cell>
          <cell r="I1216">
            <v>0</v>
          </cell>
          <cell r="U1216">
            <v>0</v>
          </cell>
          <cell r="W1216">
            <v>0</v>
          </cell>
          <cell r="AD1216">
            <v>0</v>
          </cell>
        </row>
        <row r="1217">
          <cell r="A1217" t="str">
            <v>M102</v>
          </cell>
          <cell r="B1217" t="str">
            <v>Cimento asfáltico CAP-40</v>
          </cell>
          <cell r="C1217" t="str">
            <v>t</v>
          </cell>
          <cell r="D1217">
            <v>1</v>
          </cell>
          <cell r="E1217" t="str">
            <v>t</v>
          </cell>
          <cell r="F1217">
            <v>0</v>
          </cell>
          <cell r="G1217">
            <v>0</v>
          </cell>
          <cell r="I1217">
            <v>0</v>
          </cell>
          <cell r="U1217">
            <v>0</v>
          </cell>
          <cell r="W1217">
            <v>0</v>
          </cell>
          <cell r="AD1217">
            <v>0</v>
          </cell>
        </row>
        <row r="1218">
          <cell r="A1218" t="str">
            <v>M103</v>
          </cell>
          <cell r="B1218" t="str">
            <v>Asfalto diluído CM-30</v>
          </cell>
          <cell r="C1218" t="str">
            <v>t</v>
          </cell>
          <cell r="D1218">
            <v>1</v>
          </cell>
          <cell r="E1218" t="str">
            <v>t</v>
          </cell>
          <cell r="F1218">
            <v>0</v>
          </cell>
          <cell r="G1218">
            <v>0</v>
          </cell>
          <cell r="I1218">
            <v>0</v>
          </cell>
          <cell r="U1218">
            <v>0</v>
          </cell>
          <cell r="W1218">
            <v>0</v>
          </cell>
          <cell r="AD1218">
            <v>0</v>
          </cell>
        </row>
        <row r="1219">
          <cell r="A1219" t="str">
            <v>M104</v>
          </cell>
          <cell r="B1219" t="str">
            <v>Emulsão asfáltica RR-1C</v>
          </cell>
          <cell r="C1219" t="str">
            <v>t</v>
          </cell>
          <cell r="D1219">
            <v>1</v>
          </cell>
          <cell r="E1219" t="str">
            <v>t</v>
          </cell>
          <cell r="F1219">
            <v>0</v>
          </cell>
          <cell r="G1219">
            <v>0</v>
          </cell>
          <cell r="I1219">
            <v>0</v>
          </cell>
          <cell r="U1219">
            <v>0</v>
          </cell>
          <cell r="W1219">
            <v>0</v>
          </cell>
          <cell r="AD1219">
            <v>0</v>
          </cell>
        </row>
        <row r="1220">
          <cell r="A1220" t="str">
            <v>M105</v>
          </cell>
          <cell r="B1220" t="str">
            <v>Emulsão asfáltica RR-2C</v>
          </cell>
          <cell r="C1220" t="str">
            <v>t</v>
          </cell>
          <cell r="D1220">
            <v>1</v>
          </cell>
          <cell r="E1220" t="str">
            <v>t</v>
          </cell>
          <cell r="F1220">
            <v>0</v>
          </cell>
          <cell r="G1220">
            <v>0</v>
          </cell>
          <cell r="I1220">
            <v>0</v>
          </cell>
          <cell r="U1220">
            <v>0</v>
          </cell>
          <cell r="W1220">
            <v>0</v>
          </cell>
          <cell r="AD1220">
            <v>0</v>
          </cell>
        </row>
        <row r="1221">
          <cell r="A1221" t="str">
            <v>M106</v>
          </cell>
          <cell r="B1221" t="str">
            <v>Cimento asfáltico CAP 7</v>
          </cell>
          <cell r="C1221" t="str">
            <v>t</v>
          </cell>
          <cell r="D1221">
            <v>1</v>
          </cell>
          <cell r="E1221" t="str">
            <v>t</v>
          </cell>
          <cell r="F1221">
            <v>0</v>
          </cell>
          <cell r="G1221">
            <v>0</v>
          </cell>
          <cell r="I1221">
            <v>0</v>
          </cell>
          <cell r="U1221">
            <v>0</v>
          </cell>
          <cell r="W1221">
            <v>0</v>
          </cell>
          <cell r="AD1221">
            <v>0</v>
          </cell>
        </row>
        <row r="1222">
          <cell r="A1222" t="str">
            <v>M107</v>
          </cell>
          <cell r="B1222" t="str">
            <v>Emulsão asfáltica RM-1C</v>
          </cell>
          <cell r="C1222" t="str">
            <v>t</v>
          </cell>
          <cell r="D1222">
            <v>1</v>
          </cell>
          <cell r="E1222" t="str">
            <v>t</v>
          </cell>
          <cell r="F1222">
            <v>0</v>
          </cell>
          <cell r="G1222">
            <v>0</v>
          </cell>
          <cell r="I1222">
            <v>0</v>
          </cell>
          <cell r="U1222">
            <v>0</v>
          </cell>
          <cell r="W1222">
            <v>0</v>
          </cell>
          <cell r="AD1222">
            <v>0</v>
          </cell>
        </row>
        <row r="1223">
          <cell r="A1223" t="str">
            <v>M108</v>
          </cell>
          <cell r="B1223" t="str">
            <v>Emulsão asfáltica RM-2C</v>
          </cell>
          <cell r="C1223" t="str">
            <v>t</v>
          </cell>
          <cell r="D1223">
            <v>1</v>
          </cell>
          <cell r="E1223" t="str">
            <v>t</v>
          </cell>
          <cell r="F1223">
            <v>0</v>
          </cell>
          <cell r="G1223">
            <v>0</v>
          </cell>
          <cell r="I1223">
            <v>0</v>
          </cell>
          <cell r="U1223">
            <v>0</v>
          </cell>
          <cell r="W1223">
            <v>0</v>
          </cell>
          <cell r="AD1223">
            <v>0</v>
          </cell>
        </row>
        <row r="1224">
          <cell r="A1224" t="str">
            <v>M109</v>
          </cell>
          <cell r="B1224" t="str">
            <v>Emulsão asfáltica RL-1C</v>
          </cell>
          <cell r="C1224" t="str">
            <v>t</v>
          </cell>
          <cell r="D1224">
            <v>1</v>
          </cell>
          <cell r="E1224" t="str">
            <v>t</v>
          </cell>
          <cell r="F1224">
            <v>0</v>
          </cell>
          <cell r="G1224">
            <v>0</v>
          </cell>
          <cell r="I1224">
            <v>0</v>
          </cell>
          <cell r="U1224">
            <v>0</v>
          </cell>
          <cell r="W1224">
            <v>0</v>
          </cell>
          <cell r="AD1224">
            <v>0</v>
          </cell>
        </row>
        <row r="1225">
          <cell r="A1225" t="str">
            <v>M110</v>
          </cell>
          <cell r="B1225" t="str">
            <v>Emulsão polim. p/ micro-rev. a frio</v>
          </cell>
          <cell r="C1225" t="str">
            <v>t</v>
          </cell>
          <cell r="D1225">
            <v>1</v>
          </cell>
          <cell r="E1225" t="str">
            <v>t</v>
          </cell>
          <cell r="F1225">
            <v>0</v>
          </cell>
          <cell r="G1225">
            <v>0</v>
          </cell>
          <cell r="I1225">
            <v>0</v>
          </cell>
          <cell r="U1225">
            <v>0</v>
          </cell>
          <cell r="W1225">
            <v>0</v>
          </cell>
          <cell r="AD1225">
            <v>0</v>
          </cell>
        </row>
        <row r="1226">
          <cell r="A1226" t="str">
            <v>M111</v>
          </cell>
          <cell r="B1226" t="str">
            <v>Aditivo p/ controle de ruptura</v>
          </cell>
          <cell r="C1226" t="str">
            <v>kg</v>
          </cell>
          <cell r="D1226">
            <v>1</v>
          </cell>
          <cell r="E1226" t="str">
            <v>kg</v>
          </cell>
          <cell r="F1226">
            <v>2.41</v>
          </cell>
          <cell r="G1226">
            <v>2.41</v>
          </cell>
          <cell r="I1226">
            <v>0</v>
          </cell>
          <cell r="U1226">
            <v>2.4300000000000002</v>
          </cell>
          <cell r="W1226">
            <v>2.4300000000000002</v>
          </cell>
          <cell r="AD1226">
            <v>1.92</v>
          </cell>
        </row>
        <row r="1227">
          <cell r="A1227" t="str">
            <v>M112</v>
          </cell>
          <cell r="B1227" t="str">
            <v>Aditivo sólido (fibras)</v>
          </cell>
          <cell r="C1227" t="str">
            <v>kg</v>
          </cell>
          <cell r="D1227">
            <v>1</v>
          </cell>
          <cell r="E1227" t="str">
            <v>kg</v>
          </cell>
          <cell r="F1227">
            <v>2.4900000000000002</v>
          </cell>
          <cell r="G1227">
            <v>2.4900000000000002</v>
          </cell>
          <cell r="I1227">
            <v>0</v>
          </cell>
          <cell r="U1227">
            <v>3.67</v>
          </cell>
          <cell r="W1227">
            <v>3.67</v>
          </cell>
          <cell r="AD1227">
            <v>2.39</v>
          </cell>
        </row>
        <row r="1228">
          <cell r="A1228" t="str">
            <v>M114</v>
          </cell>
          <cell r="B1228" t="str">
            <v>Agente rejuv. p/ recicl. a quente</v>
          </cell>
          <cell r="C1228" t="str">
            <v>t</v>
          </cell>
          <cell r="D1228">
            <v>1</v>
          </cell>
          <cell r="E1228" t="str">
            <v>t</v>
          </cell>
          <cell r="F1228">
            <v>0</v>
          </cell>
          <cell r="G1228">
            <v>0</v>
          </cell>
          <cell r="I1228">
            <v>0</v>
          </cell>
          <cell r="U1228">
            <v>0</v>
          </cell>
          <cell r="W1228">
            <v>0</v>
          </cell>
          <cell r="AD1228">
            <v>0</v>
          </cell>
        </row>
        <row r="1229">
          <cell r="A1229" t="str">
            <v>M201</v>
          </cell>
          <cell r="B1229" t="str">
            <v>Cimento portland CP-32 (a granel)</v>
          </cell>
          <cell r="C1229" t="str">
            <v>kg</v>
          </cell>
          <cell r="D1229">
            <v>1</v>
          </cell>
          <cell r="E1229" t="str">
            <v>kg</v>
          </cell>
          <cell r="F1229">
            <v>0.28000000000000003</v>
          </cell>
          <cell r="G1229">
            <v>0.28000000000000003</v>
          </cell>
          <cell r="I1229">
            <v>0</v>
          </cell>
          <cell r="U1229">
            <v>0.35</v>
          </cell>
          <cell r="W1229">
            <v>0.35</v>
          </cell>
          <cell r="AD1229">
            <v>0.23</v>
          </cell>
        </row>
        <row r="1230">
          <cell r="A1230" t="str">
            <v>M202</v>
          </cell>
          <cell r="B1230" t="str">
            <v>Cimento portland CP-32</v>
          </cell>
          <cell r="C1230" t="str">
            <v>sc</v>
          </cell>
          <cell r="D1230">
            <v>50</v>
          </cell>
          <cell r="E1230" t="str">
            <v>kg</v>
          </cell>
          <cell r="F1230">
            <v>17.899999999999999</v>
          </cell>
          <cell r="G1230">
            <v>0.35799999999999998</v>
          </cell>
          <cell r="I1230">
            <v>0</v>
          </cell>
          <cell r="U1230">
            <v>0.36</v>
          </cell>
          <cell r="W1230">
            <v>0.38</v>
          </cell>
          <cell r="AD1230">
            <v>0.29599999999999999</v>
          </cell>
        </row>
        <row r="1231">
          <cell r="A1231" t="str">
            <v>M307</v>
          </cell>
          <cell r="B1231" t="str">
            <v>Cordoalha CP-190 RB D=12,7mm</v>
          </cell>
          <cell r="C1231" t="str">
            <v>kg</v>
          </cell>
          <cell r="D1231">
            <v>1</v>
          </cell>
          <cell r="E1231" t="str">
            <v>kg</v>
          </cell>
          <cell r="F1231">
            <v>3.1</v>
          </cell>
          <cell r="G1231">
            <v>3.1</v>
          </cell>
          <cell r="I1231">
            <v>0</v>
          </cell>
          <cell r="U1231">
            <v>3.95</v>
          </cell>
          <cell r="W1231">
            <v>3.95</v>
          </cell>
          <cell r="AD1231">
            <v>2.9</v>
          </cell>
        </row>
        <row r="1232">
          <cell r="A1232" t="str">
            <v>M319</v>
          </cell>
          <cell r="B1232" t="str">
            <v>Arame recozido nº. 18</v>
          </cell>
          <cell r="C1232" t="str">
            <v>kg</v>
          </cell>
          <cell r="D1232">
            <v>1</v>
          </cell>
          <cell r="E1232" t="str">
            <v>kg</v>
          </cell>
          <cell r="F1232">
            <v>2.8</v>
          </cell>
          <cell r="G1232">
            <v>2.8</v>
          </cell>
          <cell r="I1232">
            <v>0</v>
          </cell>
          <cell r="U1232">
            <v>3.75</v>
          </cell>
          <cell r="W1232">
            <v>3.75</v>
          </cell>
          <cell r="AD1232">
            <v>2.4</v>
          </cell>
        </row>
        <row r="1233">
          <cell r="A1233" t="str">
            <v>M320</v>
          </cell>
          <cell r="B1233" t="str">
            <v>Pregos (18x30)</v>
          </cell>
          <cell r="C1233" t="str">
            <v>kg</v>
          </cell>
          <cell r="D1233">
            <v>1</v>
          </cell>
          <cell r="E1233" t="str">
            <v>kg</v>
          </cell>
          <cell r="F1233">
            <v>2.0499999999999998</v>
          </cell>
          <cell r="G1233">
            <v>2.0499999999999998</v>
          </cell>
          <cell r="I1233">
            <v>0</v>
          </cell>
          <cell r="U1233">
            <v>2.65</v>
          </cell>
          <cell r="W1233">
            <v>2.65</v>
          </cell>
          <cell r="AD1233">
            <v>2</v>
          </cell>
        </row>
        <row r="1234">
          <cell r="A1234" t="str">
            <v>M321</v>
          </cell>
          <cell r="B1234" t="str">
            <v>Arame farpado nº. 16 galv. simples</v>
          </cell>
          <cell r="C1234" t="str">
            <v>rl</v>
          </cell>
          <cell r="D1234">
            <v>250</v>
          </cell>
          <cell r="E1234" t="str">
            <v>m</v>
          </cell>
          <cell r="F1234">
            <v>40</v>
          </cell>
          <cell r="G1234">
            <v>0.16</v>
          </cell>
          <cell r="I1234">
            <v>0</v>
          </cell>
          <cell r="U1234">
            <v>0.21920000000000001</v>
          </cell>
          <cell r="W1234">
            <v>0.21920000000000001</v>
          </cell>
          <cell r="AD1234">
            <v>0.1512</v>
          </cell>
        </row>
        <row r="1235">
          <cell r="A1235" t="str">
            <v>M322</v>
          </cell>
          <cell r="B1235" t="str">
            <v>Grampo para cerca galvanizado 1 x 9</v>
          </cell>
          <cell r="C1235" t="str">
            <v>kg</v>
          </cell>
          <cell r="D1235">
            <v>1</v>
          </cell>
          <cell r="E1235" t="str">
            <v>kg</v>
          </cell>
          <cell r="F1235">
            <v>3.6</v>
          </cell>
          <cell r="G1235">
            <v>3.6</v>
          </cell>
          <cell r="I1235">
            <v>0</v>
          </cell>
          <cell r="U1235">
            <v>3.94</v>
          </cell>
          <cell r="W1235">
            <v>3.94</v>
          </cell>
          <cell r="AD1235">
            <v>3.54</v>
          </cell>
        </row>
        <row r="1236">
          <cell r="A1236" t="str">
            <v>M323</v>
          </cell>
          <cell r="B1236" t="str">
            <v>Cantoneira de aço 4" x 4" x 3/8"</v>
          </cell>
          <cell r="C1236" t="str">
            <v>kg</v>
          </cell>
          <cell r="D1236">
            <v>1</v>
          </cell>
          <cell r="E1236" t="str">
            <v>kg</v>
          </cell>
          <cell r="F1236">
            <v>2.12</v>
          </cell>
          <cell r="G1236">
            <v>2.12</v>
          </cell>
          <cell r="I1236">
            <v>0</v>
          </cell>
          <cell r="U1236">
            <v>2.0499999999999998</v>
          </cell>
          <cell r="W1236">
            <v>2</v>
          </cell>
          <cell r="AD1236">
            <v>1.9</v>
          </cell>
        </row>
        <row r="1237">
          <cell r="A1237" t="str">
            <v>M324</v>
          </cell>
          <cell r="B1237" t="str">
            <v>Pórtico metálico (15 a 17m de vão)</v>
          </cell>
          <cell r="C1237" t="str">
            <v>un</v>
          </cell>
          <cell r="D1237">
            <v>1</v>
          </cell>
          <cell r="E1237" t="str">
            <v>un</v>
          </cell>
          <cell r="F1237">
            <v>28500</v>
          </cell>
          <cell r="G1237">
            <v>28500</v>
          </cell>
          <cell r="I1237">
            <v>0</v>
          </cell>
          <cell r="U1237">
            <v>28500</v>
          </cell>
          <cell r="W1237">
            <v>28000</v>
          </cell>
          <cell r="AD1237">
            <v>21000</v>
          </cell>
        </row>
        <row r="1238">
          <cell r="A1238" t="str">
            <v>M325</v>
          </cell>
          <cell r="B1238" t="str">
            <v>Trilho metálico TR-37 (usado)</v>
          </cell>
          <cell r="C1238" t="str">
            <v>kg</v>
          </cell>
          <cell r="D1238">
            <v>1</v>
          </cell>
          <cell r="E1238" t="str">
            <v>kg</v>
          </cell>
          <cell r="F1238">
            <v>0.7</v>
          </cell>
          <cell r="G1238">
            <v>0.7</v>
          </cell>
          <cell r="I1238">
            <v>0</v>
          </cell>
          <cell r="U1238">
            <v>1</v>
          </cell>
          <cell r="W1238">
            <v>1</v>
          </cell>
          <cell r="AD1238">
            <v>0.72</v>
          </cell>
        </row>
        <row r="1239">
          <cell r="A1239" t="str">
            <v>M326</v>
          </cell>
          <cell r="B1239" t="str">
            <v>Série de brocas S-12 D=22 mm</v>
          </cell>
          <cell r="C1239" t="str">
            <v>un</v>
          </cell>
          <cell r="D1239">
            <v>1</v>
          </cell>
          <cell r="E1239" t="str">
            <v>un</v>
          </cell>
          <cell r="F1239">
            <v>1320.8</v>
          </cell>
          <cell r="G1239">
            <v>1320.8</v>
          </cell>
          <cell r="I1239">
            <v>0</v>
          </cell>
          <cell r="U1239">
            <v>1580.6</v>
          </cell>
          <cell r="W1239">
            <v>1580.6</v>
          </cell>
          <cell r="AD1239">
            <v>1320.8</v>
          </cell>
        </row>
        <row r="1240">
          <cell r="A1240" t="str">
            <v>M328</v>
          </cell>
          <cell r="B1240" t="str">
            <v>Luva de emenda D=32mm</v>
          </cell>
          <cell r="C1240" t="str">
            <v>un</v>
          </cell>
          <cell r="D1240">
            <v>1</v>
          </cell>
          <cell r="E1240" t="str">
            <v>un</v>
          </cell>
          <cell r="F1240">
            <v>41.5</v>
          </cell>
          <cell r="G1240">
            <v>41.5</v>
          </cell>
          <cell r="I1240">
            <v>0</v>
          </cell>
          <cell r="U1240">
            <v>48.5</v>
          </cell>
          <cell r="W1240">
            <v>48.5</v>
          </cell>
          <cell r="AD1240">
            <v>41.5</v>
          </cell>
        </row>
        <row r="1241">
          <cell r="A1241" t="str">
            <v>M330</v>
          </cell>
          <cell r="B1241" t="str">
            <v>Calha met. semicircular D=40 cm</v>
          </cell>
          <cell r="C1241" t="str">
            <v>m</v>
          </cell>
          <cell r="D1241">
            <v>1</v>
          </cell>
          <cell r="E1241" t="str">
            <v>m</v>
          </cell>
          <cell r="F1241">
            <v>61.9</v>
          </cell>
          <cell r="G1241">
            <v>61.9</v>
          </cell>
          <cell r="I1241">
            <v>0</v>
          </cell>
          <cell r="U1241">
            <v>84.6</v>
          </cell>
          <cell r="W1241">
            <v>84.6</v>
          </cell>
          <cell r="AD1241">
            <v>56</v>
          </cell>
        </row>
        <row r="1242">
          <cell r="A1242" t="str">
            <v>M331</v>
          </cell>
          <cell r="B1242" t="str">
            <v>Paraf. fixação calha met. (1/2"x1")</v>
          </cell>
          <cell r="C1242" t="str">
            <v>un</v>
          </cell>
          <cell r="D1242">
            <v>1</v>
          </cell>
          <cell r="E1242" t="str">
            <v>un</v>
          </cell>
          <cell r="F1242">
            <v>3.65</v>
          </cell>
          <cell r="G1242">
            <v>3.65</v>
          </cell>
          <cell r="I1242">
            <v>0</v>
          </cell>
          <cell r="U1242">
            <v>4.8</v>
          </cell>
          <cell r="W1242">
            <v>4.8</v>
          </cell>
          <cell r="AD1242">
            <v>3.2</v>
          </cell>
        </row>
        <row r="1243">
          <cell r="A1243" t="str">
            <v>M332</v>
          </cell>
          <cell r="B1243" t="str">
            <v>Paraf. forma de madeira (1/2"x3")</v>
          </cell>
          <cell r="C1243" t="str">
            <v>kg</v>
          </cell>
          <cell r="D1243">
            <v>1</v>
          </cell>
          <cell r="E1243" t="str">
            <v>kg</v>
          </cell>
          <cell r="F1243">
            <v>14.5</v>
          </cell>
          <cell r="G1243">
            <v>14.5</v>
          </cell>
          <cell r="I1243">
            <v>0</v>
          </cell>
          <cell r="U1243">
            <v>14.5</v>
          </cell>
          <cell r="W1243">
            <v>14</v>
          </cell>
          <cell r="AD1243">
            <v>15</v>
          </cell>
        </row>
        <row r="1244">
          <cell r="A1244" t="str">
            <v>M334</v>
          </cell>
          <cell r="B1244" t="str">
            <v>Paraf. zinc. c/ fenda 1 1/2"x3/16"</v>
          </cell>
          <cell r="C1244" t="str">
            <v>un</v>
          </cell>
          <cell r="D1244">
            <v>1</v>
          </cell>
          <cell r="E1244" t="str">
            <v>un</v>
          </cell>
          <cell r="F1244">
            <v>0.08</v>
          </cell>
          <cell r="G1244">
            <v>0.08</v>
          </cell>
          <cell r="I1244">
            <v>0</v>
          </cell>
          <cell r="U1244">
            <v>0.11</v>
          </cell>
          <cell r="W1244">
            <v>0.11</v>
          </cell>
          <cell r="AD1244">
            <v>0.08</v>
          </cell>
        </row>
        <row r="1245">
          <cell r="A1245" t="str">
            <v>M335</v>
          </cell>
          <cell r="B1245" t="str">
            <v>Paraf. zincado francês 4" x 5/16"</v>
          </cell>
          <cell r="C1245" t="str">
            <v>un</v>
          </cell>
          <cell r="D1245">
            <v>1</v>
          </cell>
          <cell r="E1245" t="str">
            <v>un</v>
          </cell>
          <cell r="F1245">
            <v>0.34</v>
          </cell>
          <cell r="G1245">
            <v>0.34</v>
          </cell>
          <cell r="I1245">
            <v>0</v>
          </cell>
          <cell r="U1245">
            <v>0.32</v>
          </cell>
          <cell r="W1245">
            <v>0.32</v>
          </cell>
          <cell r="AD1245">
            <v>0.34</v>
          </cell>
        </row>
        <row r="1246">
          <cell r="A1246" t="str">
            <v>M338</v>
          </cell>
          <cell r="B1246" t="str">
            <v>Cano de ferro D=3/4"</v>
          </cell>
          <cell r="C1246" t="str">
            <v>pç</v>
          </cell>
          <cell r="D1246">
            <v>6</v>
          </cell>
          <cell r="E1246" t="str">
            <v>m</v>
          </cell>
          <cell r="F1246">
            <v>26.5</v>
          </cell>
          <cell r="G1246">
            <v>4.416666666666667</v>
          </cell>
          <cell r="I1246">
            <v>0</v>
          </cell>
          <cell r="U1246">
            <v>4.1666999999999996</v>
          </cell>
          <cell r="W1246">
            <v>3.8332999999999999</v>
          </cell>
          <cell r="AD1246">
            <v>4.7</v>
          </cell>
        </row>
        <row r="1247">
          <cell r="A1247" t="str">
            <v>M339</v>
          </cell>
          <cell r="B1247" t="str">
            <v>Cantoneira ferro (3,0"x3,0"x3/8")</v>
          </cell>
          <cell r="C1247" t="str">
            <v>kg</v>
          </cell>
          <cell r="D1247">
            <v>1</v>
          </cell>
          <cell r="E1247" t="str">
            <v>kg</v>
          </cell>
          <cell r="F1247">
            <v>1.89</v>
          </cell>
          <cell r="G1247">
            <v>1.89</v>
          </cell>
          <cell r="I1247">
            <v>0</v>
          </cell>
          <cell r="U1247">
            <v>2.65</v>
          </cell>
          <cell r="W1247">
            <v>2.65</v>
          </cell>
          <cell r="AD1247">
            <v>1.72</v>
          </cell>
        </row>
        <row r="1248">
          <cell r="A1248" t="str">
            <v>M340</v>
          </cell>
          <cell r="B1248" t="str">
            <v>Tampão de ferro fundido</v>
          </cell>
          <cell r="C1248" t="str">
            <v>un</v>
          </cell>
          <cell r="D1248">
            <v>1</v>
          </cell>
          <cell r="E1248" t="str">
            <v>un</v>
          </cell>
          <cell r="F1248">
            <v>135.36000000000001</v>
          </cell>
          <cell r="G1248">
            <v>135.36000000000001</v>
          </cell>
          <cell r="I1248">
            <v>0</v>
          </cell>
          <cell r="U1248">
            <v>200</v>
          </cell>
          <cell r="W1248">
            <v>200</v>
          </cell>
          <cell r="AD1248">
            <v>135.36000000000001</v>
          </cell>
        </row>
        <row r="1249">
          <cell r="A1249" t="str">
            <v>M341</v>
          </cell>
          <cell r="B1249" t="str">
            <v>Defensa met. maleável simples</v>
          </cell>
          <cell r="C1249" t="str">
            <v>mod</v>
          </cell>
          <cell r="D1249">
            <v>1</v>
          </cell>
          <cell r="E1249" t="str">
            <v>mod</v>
          </cell>
          <cell r="F1249">
            <v>435.52</v>
          </cell>
          <cell r="G1249">
            <v>435.52</v>
          </cell>
          <cell r="I1249">
            <v>0</v>
          </cell>
          <cell r="U1249">
            <v>537</v>
          </cell>
          <cell r="W1249">
            <v>537</v>
          </cell>
          <cell r="AD1249">
            <v>395</v>
          </cell>
        </row>
        <row r="1250">
          <cell r="A1250" t="str">
            <v>M342</v>
          </cell>
          <cell r="B1250" t="str">
            <v>Defensa met. maleável dupla</v>
          </cell>
          <cell r="C1250" t="str">
            <v>mod</v>
          </cell>
          <cell r="D1250">
            <v>1</v>
          </cell>
          <cell r="E1250" t="str">
            <v>mod</v>
          </cell>
          <cell r="F1250">
            <v>545</v>
          </cell>
          <cell r="G1250">
            <v>545</v>
          </cell>
          <cell r="I1250">
            <v>0</v>
          </cell>
          <cell r="U1250">
            <v>669.2</v>
          </cell>
          <cell r="W1250">
            <v>669.2</v>
          </cell>
          <cell r="AD1250">
            <v>489</v>
          </cell>
        </row>
        <row r="1251">
          <cell r="A1251" t="str">
            <v>M343</v>
          </cell>
          <cell r="B1251" t="str">
            <v>Defensa met. semi-maleável simples</v>
          </cell>
          <cell r="C1251" t="str">
            <v>mod</v>
          </cell>
          <cell r="D1251">
            <v>1</v>
          </cell>
          <cell r="E1251" t="str">
            <v>mod</v>
          </cell>
          <cell r="F1251">
            <v>300.3</v>
          </cell>
          <cell r="G1251">
            <v>300.3</v>
          </cell>
          <cell r="I1251">
            <v>0</v>
          </cell>
          <cell r="U1251">
            <v>370</v>
          </cell>
          <cell r="W1251">
            <v>370</v>
          </cell>
          <cell r="AD1251">
            <v>270</v>
          </cell>
        </row>
        <row r="1252">
          <cell r="A1252" t="str">
            <v>M344</v>
          </cell>
          <cell r="B1252" t="str">
            <v>Defensa met. semi-maleável dupla</v>
          </cell>
          <cell r="C1252" t="str">
            <v>mod</v>
          </cell>
          <cell r="D1252">
            <v>1</v>
          </cell>
          <cell r="E1252" t="str">
            <v>mod</v>
          </cell>
          <cell r="F1252">
            <v>515.20000000000005</v>
          </cell>
          <cell r="G1252">
            <v>515.20000000000005</v>
          </cell>
          <cell r="I1252">
            <v>0</v>
          </cell>
          <cell r="U1252">
            <v>635</v>
          </cell>
          <cell r="W1252">
            <v>635</v>
          </cell>
          <cell r="AD1252">
            <v>463</v>
          </cell>
        </row>
        <row r="1253">
          <cell r="A1253" t="str">
            <v>M345</v>
          </cell>
          <cell r="B1253" t="str">
            <v>Chapa de aço n. 28 (fina)</v>
          </cell>
          <cell r="C1253" t="str">
            <v>kg</v>
          </cell>
          <cell r="D1253">
            <v>1</v>
          </cell>
          <cell r="E1253" t="str">
            <v>kg</v>
          </cell>
          <cell r="F1253">
            <v>3.1</v>
          </cell>
          <cell r="G1253">
            <v>3.1</v>
          </cell>
          <cell r="I1253">
            <v>0</v>
          </cell>
          <cell r="U1253">
            <v>4.8</v>
          </cell>
          <cell r="W1253">
            <v>4.8</v>
          </cell>
          <cell r="AD1253">
            <v>2.9</v>
          </cell>
        </row>
        <row r="1254">
          <cell r="A1254" t="str">
            <v>M346</v>
          </cell>
          <cell r="B1254" t="str">
            <v>Chapa de aço n. 16 (tratada)</v>
          </cell>
          <cell r="C1254" t="str">
            <v>m2</v>
          </cell>
          <cell r="D1254">
            <v>1</v>
          </cell>
          <cell r="E1254" t="str">
            <v>m2</v>
          </cell>
          <cell r="F1254">
            <v>69.900000000000006</v>
          </cell>
          <cell r="G1254">
            <v>69.900000000000006</v>
          </cell>
          <cell r="I1254">
            <v>0</v>
          </cell>
          <cell r="U1254">
            <v>69.900000000000006</v>
          </cell>
          <cell r="W1254">
            <v>69.900000000000006</v>
          </cell>
          <cell r="AD1254">
            <v>62</v>
          </cell>
        </row>
        <row r="1255">
          <cell r="A1255" t="str">
            <v>M347</v>
          </cell>
          <cell r="B1255" t="str">
            <v>Dente p/ fresadora 1000 C</v>
          </cell>
          <cell r="C1255" t="str">
            <v>un</v>
          </cell>
          <cell r="D1255">
            <v>1</v>
          </cell>
          <cell r="E1255" t="str">
            <v>un</v>
          </cell>
          <cell r="F1255">
            <v>24.1</v>
          </cell>
          <cell r="G1255">
            <v>24.1</v>
          </cell>
          <cell r="I1255">
            <v>0</v>
          </cell>
          <cell r="U1255">
            <v>22.3</v>
          </cell>
          <cell r="W1255">
            <v>22.3</v>
          </cell>
          <cell r="AD1255">
            <v>20.5</v>
          </cell>
        </row>
        <row r="1256">
          <cell r="A1256" t="str">
            <v>M348</v>
          </cell>
          <cell r="B1256" t="str">
            <v>Porta dente p/ fresadora 1000 C</v>
          </cell>
          <cell r="C1256" t="str">
            <v>un</v>
          </cell>
          <cell r="D1256">
            <v>1</v>
          </cell>
          <cell r="E1256" t="str">
            <v>un</v>
          </cell>
          <cell r="F1256">
            <v>75.150000000000006</v>
          </cell>
          <cell r="G1256">
            <v>75.150000000000006</v>
          </cell>
          <cell r="I1256">
            <v>0</v>
          </cell>
          <cell r="U1256">
            <v>75.150000000000006</v>
          </cell>
          <cell r="W1256">
            <v>75.150000000000006</v>
          </cell>
          <cell r="AD1256">
            <v>55</v>
          </cell>
        </row>
        <row r="1257">
          <cell r="A1257" t="str">
            <v>M349</v>
          </cell>
          <cell r="B1257" t="str">
            <v>Dente p/ fresadora 2000 DC</v>
          </cell>
          <cell r="C1257" t="str">
            <v>un</v>
          </cell>
          <cell r="D1257">
            <v>1</v>
          </cell>
          <cell r="E1257" t="str">
            <v>un</v>
          </cell>
          <cell r="F1257">
            <v>24.1</v>
          </cell>
          <cell r="G1257">
            <v>24.1</v>
          </cell>
          <cell r="I1257">
            <v>0</v>
          </cell>
          <cell r="U1257">
            <v>22.3</v>
          </cell>
          <cell r="W1257">
            <v>23.5</v>
          </cell>
          <cell r="AD1257">
            <v>20.5</v>
          </cell>
        </row>
        <row r="1258">
          <cell r="A1258" t="str">
            <v>M350</v>
          </cell>
          <cell r="B1258" t="str">
            <v>Porta dente p/ fresadora 2000 DC</v>
          </cell>
          <cell r="C1258" t="str">
            <v>un</v>
          </cell>
          <cell r="D1258">
            <v>1</v>
          </cell>
          <cell r="E1258" t="str">
            <v>un</v>
          </cell>
          <cell r="F1258">
            <v>205.4</v>
          </cell>
          <cell r="G1258">
            <v>205.4</v>
          </cell>
          <cell r="I1258">
            <v>0</v>
          </cell>
          <cell r="U1258">
            <v>245.6</v>
          </cell>
          <cell r="W1258">
            <v>268.60000000000002</v>
          </cell>
          <cell r="AD1258">
            <v>188</v>
          </cell>
        </row>
        <row r="1259">
          <cell r="A1259" t="str">
            <v>M351</v>
          </cell>
          <cell r="B1259" t="str">
            <v>Estrut. (tunnel liner) D=1,6m galv.</v>
          </cell>
          <cell r="C1259" t="str">
            <v>m</v>
          </cell>
          <cell r="D1259">
            <v>1</v>
          </cell>
          <cell r="E1259" t="str">
            <v>m</v>
          </cell>
          <cell r="F1259">
            <v>1125</v>
          </cell>
          <cell r="G1259">
            <v>1125</v>
          </cell>
          <cell r="I1259">
            <v>0</v>
          </cell>
          <cell r="U1259">
            <v>1300.47</v>
          </cell>
          <cell r="W1259">
            <v>1300.47</v>
          </cell>
          <cell r="AD1259">
            <v>981.68</v>
          </cell>
        </row>
        <row r="1260">
          <cell r="A1260" t="str">
            <v>M352</v>
          </cell>
          <cell r="B1260" t="str">
            <v>Estrut. (tunnel liner) D=2,0m galv.</v>
          </cell>
          <cell r="C1260" t="str">
            <v>m</v>
          </cell>
          <cell r="D1260">
            <v>1</v>
          </cell>
          <cell r="E1260" t="str">
            <v>m</v>
          </cell>
          <cell r="F1260">
            <v>1360.24</v>
          </cell>
          <cell r="G1260">
            <v>1360.24</v>
          </cell>
          <cell r="I1260">
            <v>0</v>
          </cell>
          <cell r="U1260">
            <v>1565.32</v>
          </cell>
          <cell r="W1260">
            <v>1565.32</v>
          </cell>
          <cell r="AD1260">
            <v>1255.3</v>
          </cell>
        </row>
        <row r="1261">
          <cell r="A1261" t="str">
            <v>M353</v>
          </cell>
          <cell r="B1261" t="str">
            <v>Estrut. (tunnel liner) D=1,6m epoxy</v>
          </cell>
          <cell r="C1261" t="str">
            <v>m</v>
          </cell>
          <cell r="D1261">
            <v>1</v>
          </cell>
          <cell r="E1261" t="str">
            <v>m</v>
          </cell>
          <cell r="F1261">
            <v>1150</v>
          </cell>
          <cell r="G1261">
            <v>1150</v>
          </cell>
          <cell r="I1261">
            <v>0</v>
          </cell>
          <cell r="U1261">
            <v>1252.75</v>
          </cell>
          <cell r="W1261">
            <v>1252.75</v>
          </cell>
          <cell r="AD1261">
            <v>1090</v>
          </cell>
        </row>
        <row r="1262">
          <cell r="A1262" t="str">
            <v>M354</v>
          </cell>
          <cell r="B1262" t="str">
            <v>Estrut, (tunnel liner) D=2,0m epoxy</v>
          </cell>
          <cell r="C1262" t="str">
            <v>m</v>
          </cell>
          <cell r="D1262">
            <v>1</v>
          </cell>
          <cell r="E1262" t="str">
            <v>m</v>
          </cell>
          <cell r="F1262">
            <v>1518.43</v>
          </cell>
          <cell r="G1262">
            <v>1518.43</v>
          </cell>
          <cell r="I1262">
            <v>0</v>
          </cell>
          <cell r="U1262">
            <v>1569.8</v>
          </cell>
          <cell r="W1262">
            <v>1569.8</v>
          </cell>
          <cell r="AD1262">
            <v>1335.6</v>
          </cell>
        </row>
        <row r="1263">
          <cell r="A1263" t="str">
            <v>M355</v>
          </cell>
          <cell r="B1263" t="str">
            <v>Chapa mult. D=1,60 m rev. galv.</v>
          </cell>
          <cell r="C1263" t="str">
            <v>m</v>
          </cell>
          <cell r="D1263">
            <v>1</v>
          </cell>
          <cell r="E1263" t="str">
            <v>m</v>
          </cell>
          <cell r="F1263">
            <v>502.6</v>
          </cell>
          <cell r="G1263">
            <v>502.6</v>
          </cell>
          <cell r="I1263">
            <v>0</v>
          </cell>
          <cell r="U1263">
            <v>619.47</v>
          </cell>
          <cell r="W1263">
            <v>619.47</v>
          </cell>
          <cell r="AD1263">
            <v>471.2</v>
          </cell>
        </row>
        <row r="1264">
          <cell r="A1264" t="str">
            <v>M356</v>
          </cell>
          <cell r="B1264" t="str">
            <v>Chapa mult. D=2,00 m rev. galv.</v>
          </cell>
          <cell r="C1264" t="str">
            <v>m</v>
          </cell>
          <cell r="D1264">
            <v>1</v>
          </cell>
          <cell r="E1264" t="str">
            <v>m</v>
          </cell>
          <cell r="F1264">
            <v>620.20000000000005</v>
          </cell>
          <cell r="G1264">
            <v>620.20000000000005</v>
          </cell>
          <cell r="I1264">
            <v>0</v>
          </cell>
          <cell r="U1264">
            <v>761.04</v>
          </cell>
          <cell r="W1264">
            <v>761.04</v>
          </cell>
          <cell r="AD1264">
            <v>598.6</v>
          </cell>
        </row>
        <row r="1265">
          <cell r="A1265" t="str">
            <v>M357</v>
          </cell>
          <cell r="B1265" t="str">
            <v>Chapa mult. D=1,60 m rev. epoxy</v>
          </cell>
          <cell r="C1265" t="str">
            <v>m</v>
          </cell>
          <cell r="D1265">
            <v>1</v>
          </cell>
          <cell r="E1265" t="str">
            <v>m</v>
          </cell>
          <cell r="F1265">
            <v>559.95000000000005</v>
          </cell>
          <cell r="G1265">
            <v>559.95000000000005</v>
          </cell>
          <cell r="I1265">
            <v>0</v>
          </cell>
          <cell r="U1265">
            <v>656.73</v>
          </cell>
          <cell r="W1265">
            <v>656.73</v>
          </cell>
          <cell r="AD1265">
            <v>541.1</v>
          </cell>
        </row>
        <row r="1266">
          <cell r="A1266" t="str">
            <v>M358</v>
          </cell>
          <cell r="B1266" t="str">
            <v>Chapa mult. D=2,00 m rev. epoxy</v>
          </cell>
          <cell r="C1266" t="str">
            <v>m</v>
          </cell>
          <cell r="D1266">
            <v>1</v>
          </cell>
          <cell r="E1266" t="str">
            <v>m</v>
          </cell>
          <cell r="F1266">
            <v>690.9</v>
          </cell>
          <cell r="G1266">
            <v>690.9</v>
          </cell>
          <cell r="I1266">
            <v>0</v>
          </cell>
          <cell r="U1266">
            <v>806.81</v>
          </cell>
          <cell r="W1266">
            <v>806.81</v>
          </cell>
          <cell r="AD1266">
            <v>660.45</v>
          </cell>
        </row>
        <row r="1267">
          <cell r="A1267" t="str">
            <v>M359</v>
          </cell>
          <cell r="B1267" t="str">
            <v>Vigas "I" 254 x 117,5mm - 1ª alma</v>
          </cell>
          <cell r="C1267" t="str">
            <v>kg</v>
          </cell>
          <cell r="D1267">
            <v>1</v>
          </cell>
          <cell r="E1267" t="str">
            <v>kg</v>
          </cell>
          <cell r="F1267">
            <v>2.58</v>
          </cell>
          <cell r="G1267">
            <v>2.58</v>
          </cell>
          <cell r="I1267">
            <v>0</v>
          </cell>
          <cell r="U1267">
            <v>2.1</v>
          </cell>
          <cell r="W1267">
            <v>2.1</v>
          </cell>
          <cell r="AD1267">
            <v>1.68</v>
          </cell>
        </row>
        <row r="1268">
          <cell r="A1268" t="str">
            <v>M361</v>
          </cell>
          <cell r="B1268" t="str">
            <v>Estrut.(tunnel liner) D=1,2m galv.</v>
          </cell>
          <cell r="C1268" t="str">
            <v>m</v>
          </cell>
          <cell r="D1268">
            <v>1</v>
          </cell>
          <cell r="E1268" t="str">
            <v>m</v>
          </cell>
          <cell r="F1268">
            <v>930.8</v>
          </cell>
          <cell r="G1268">
            <v>930.8</v>
          </cell>
          <cell r="I1268">
            <v>0</v>
          </cell>
          <cell r="U1268">
            <v>921.79</v>
          </cell>
          <cell r="W1268">
            <v>921.79</v>
          </cell>
          <cell r="AD1268">
            <v>808.13</v>
          </cell>
        </row>
        <row r="1269">
          <cell r="A1269" t="str">
            <v>M362</v>
          </cell>
          <cell r="B1269" t="str">
            <v>Estrut. (tunnel liner) D=1,2m epoxy</v>
          </cell>
          <cell r="C1269" t="str">
            <v>m</v>
          </cell>
          <cell r="D1269">
            <v>1</v>
          </cell>
          <cell r="E1269" t="str">
            <v>m</v>
          </cell>
          <cell r="F1269">
            <v>979.5</v>
          </cell>
          <cell r="G1269">
            <v>979.5</v>
          </cell>
          <cell r="I1269">
            <v>0</v>
          </cell>
          <cell r="U1269">
            <v>943.43</v>
          </cell>
          <cell r="W1269">
            <v>943.43</v>
          </cell>
          <cell r="AD1269">
            <v>849.62</v>
          </cell>
        </row>
        <row r="1270">
          <cell r="A1270" t="str">
            <v>M370</v>
          </cell>
          <cell r="B1270" t="str">
            <v>Bainha metálica diam. int.=45mm MAC</v>
          </cell>
          <cell r="C1270" t="str">
            <v>m</v>
          </cell>
          <cell r="D1270">
            <v>1</v>
          </cell>
          <cell r="E1270" t="str">
            <v>m</v>
          </cell>
          <cell r="F1270">
            <v>8</v>
          </cell>
          <cell r="G1270">
            <v>8</v>
          </cell>
          <cell r="I1270">
            <v>0</v>
          </cell>
          <cell r="U1270">
            <v>9</v>
          </cell>
          <cell r="W1270">
            <v>9</v>
          </cell>
          <cell r="AD1270">
            <v>8</v>
          </cell>
        </row>
        <row r="1271">
          <cell r="A1271" t="str">
            <v>M371</v>
          </cell>
          <cell r="B1271" t="str">
            <v>Bainha metálica diam. int.=60mm MAC</v>
          </cell>
          <cell r="C1271" t="str">
            <v>m</v>
          </cell>
          <cell r="D1271">
            <v>1</v>
          </cell>
          <cell r="E1271" t="str">
            <v>m</v>
          </cell>
          <cell r="F1271">
            <v>12.19</v>
          </cell>
          <cell r="G1271">
            <v>12.19</v>
          </cell>
          <cell r="I1271">
            <v>0</v>
          </cell>
          <cell r="U1271">
            <v>13.65</v>
          </cell>
          <cell r="W1271">
            <v>13.65</v>
          </cell>
          <cell r="AD1271">
            <v>12.19</v>
          </cell>
        </row>
        <row r="1272">
          <cell r="A1272" t="str">
            <v>M372</v>
          </cell>
          <cell r="B1272" t="str">
            <v>Bainha metálica diam. int.=55mm MAC</v>
          </cell>
          <cell r="C1272" t="str">
            <v>m</v>
          </cell>
          <cell r="D1272">
            <v>1</v>
          </cell>
          <cell r="E1272" t="str">
            <v>m</v>
          </cell>
          <cell r="F1272">
            <v>10.45</v>
          </cell>
          <cell r="G1272">
            <v>10.45</v>
          </cell>
          <cell r="I1272">
            <v>0</v>
          </cell>
          <cell r="U1272">
            <v>11.7</v>
          </cell>
          <cell r="W1272">
            <v>11.7</v>
          </cell>
          <cell r="AD1272">
            <v>10.45</v>
          </cell>
        </row>
        <row r="1273">
          <cell r="A1273" t="str">
            <v>M373</v>
          </cell>
          <cell r="B1273" t="str">
            <v>Bainha metálica diam. int.=70mm MAC</v>
          </cell>
          <cell r="C1273" t="str">
            <v>m</v>
          </cell>
          <cell r="D1273">
            <v>1</v>
          </cell>
          <cell r="E1273" t="str">
            <v>m</v>
          </cell>
          <cell r="F1273">
            <v>13.7</v>
          </cell>
          <cell r="G1273">
            <v>13.7</v>
          </cell>
          <cell r="I1273">
            <v>0</v>
          </cell>
          <cell r="U1273">
            <v>15.3</v>
          </cell>
          <cell r="W1273">
            <v>15.3</v>
          </cell>
          <cell r="AD1273">
            <v>13.7</v>
          </cell>
        </row>
        <row r="1274">
          <cell r="A1274" t="str">
            <v>M374</v>
          </cell>
          <cell r="B1274" t="str">
            <v>Ancoragem p/ cabo 4V D=1/2" MAC</v>
          </cell>
          <cell r="C1274" t="str">
            <v>cj</v>
          </cell>
          <cell r="D1274">
            <v>1</v>
          </cell>
          <cell r="E1274" t="str">
            <v>cj</v>
          </cell>
          <cell r="F1274">
            <v>155.24</v>
          </cell>
          <cell r="G1274">
            <v>155.24</v>
          </cell>
          <cell r="I1274">
            <v>0</v>
          </cell>
          <cell r="U1274">
            <v>174</v>
          </cell>
          <cell r="W1274">
            <v>174</v>
          </cell>
          <cell r="AD1274">
            <v>155.24</v>
          </cell>
        </row>
        <row r="1275">
          <cell r="A1275" t="str">
            <v>M375</v>
          </cell>
          <cell r="B1275" t="str">
            <v>Ancoragem p/ cabo 6V D=1/2" MAC</v>
          </cell>
          <cell r="C1275" t="str">
            <v>cj</v>
          </cell>
          <cell r="D1275">
            <v>1</v>
          </cell>
          <cell r="E1275" t="str">
            <v>cj</v>
          </cell>
          <cell r="F1275">
            <v>243.46</v>
          </cell>
          <cell r="G1275">
            <v>243.46</v>
          </cell>
          <cell r="I1275">
            <v>0</v>
          </cell>
          <cell r="U1275">
            <v>273</v>
          </cell>
          <cell r="W1275">
            <v>273</v>
          </cell>
          <cell r="AD1275">
            <v>243.46</v>
          </cell>
        </row>
        <row r="1276">
          <cell r="A1276" t="str">
            <v>M376</v>
          </cell>
          <cell r="B1276" t="str">
            <v>Ancoragem p/ cabo 7V D=1/2" MAC</v>
          </cell>
          <cell r="C1276" t="str">
            <v>cj</v>
          </cell>
          <cell r="D1276">
            <v>1</v>
          </cell>
          <cell r="E1276" t="str">
            <v>cj</v>
          </cell>
          <cell r="F1276">
            <v>243.46</v>
          </cell>
          <cell r="G1276">
            <v>243.46</v>
          </cell>
          <cell r="I1276">
            <v>0</v>
          </cell>
          <cell r="U1276">
            <v>273</v>
          </cell>
          <cell r="W1276">
            <v>273</v>
          </cell>
          <cell r="AD1276">
            <v>243.46</v>
          </cell>
        </row>
        <row r="1277">
          <cell r="A1277" t="str">
            <v>M377</v>
          </cell>
          <cell r="B1277" t="str">
            <v>Ancoragem p/ cabo 12V D=1/2" MAC</v>
          </cell>
          <cell r="C1277" t="str">
            <v>cj</v>
          </cell>
          <cell r="D1277">
            <v>1</v>
          </cell>
          <cell r="E1277" t="str">
            <v>cj</v>
          </cell>
          <cell r="F1277">
            <v>493.41</v>
          </cell>
          <cell r="G1277">
            <v>493.41</v>
          </cell>
          <cell r="I1277">
            <v>0</v>
          </cell>
          <cell r="U1277">
            <v>553</v>
          </cell>
          <cell r="W1277">
            <v>553</v>
          </cell>
          <cell r="AD1277">
            <v>493.41</v>
          </cell>
        </row>
        <row r="1278">
          <cell r="A1278" t="str">
            <v>M378</v>
          </cell>
          <cell r="B1278" t="str">
            <v>Apoio do porta dente frezad. 2000DC</v>
          </cell>
          <cell r="C1278" t="str">
            <v>un</v>
          </cell>
          <cell r="D1278">
            <v>1</v>
          </cell>
          <cell r="E1278" t="str">
            <v>un</v>
          </cell>
          <cell r="F1278">
            <v>495.02</v>
          </cell>
          <cell r="G1278">
            <v>495.02</v>
          </cell>
          <cell r="I1278">
            <v>0</v>
          </cell>
          <cell r="U1278">
            <v>670</v>
          </cell>
          <cell r="W1278">
            <v>670</v>
          </cell>
          <cell r="AD1278">
            <v>495.02</v>
          </cell>
        </row>
        <row r="1279">
          <cell r="A1279" t="str">
            <v>M380</v>
          </cell>
          <cell r="B1279" t="str">
            <v>Bainha metálica D=45mm STUP</v>
          </cell>
          <cell r="C1279" t="str">
            <v>m</v>
          </cell>
          <cell r="D1279">
            <v>1</v>
          </cell>
          <cell r="E1279" t="str">
            <v>m</v>
          </cell>
          <cell r="F1279">
            <v>7.6</v>
          </cell>
          <cell r="G1279">
            <v>7.6</v>
          </cell>
          <cell r="I1279">
            <v>0</v>
          </cell>
          <cell r="U1279">
            <v>9.15</v>
          </cell>
          <cell r="W1279">
            <v>9.15</v>
          </cell>
          <cell r="AD1279">
            <v>7.6</v>
          </cell>
        </row>
        <row r="1280">
          <cell r="A1280" t="str">
            <v>M381</v>
          </cell>
          <cell r="B1280" t="str">
            <v>Bainha metálica D=60mm STUP</v>
          </cell>
          <cell r="C1280" t="str">
            <v>m</v>
          </cell>
          <cell r="D1280">
            <v>1</v>
          </cell>
          <cell r="E1280" t="str">
            <v>m</v>
          </cell>
          <cell r="F1280">
            <v>9.1999999999999993</v>
          </cell>
          <cell r="G1280">
            <v>9.1999999999999993</v>
          </cell>
          <cell r="I1280">
            <v>0</v>
          </cell>
          <cell r="U1280">
            <v>11</v>
          </cell>
          <cell r="W1280">
            <v>11</v>
          </cell>
          <cell r="AD1280">
            <v>9.1999999999999993</v>
          </cell>
        </row>
        <row r="1281">
          <cell r="A1281" t="str">
            <v>M382</v>
          </cell>
          <cell r="B1281" t="str">
            <v>Bainha metálica D=55mm STUP</v>
          </cell>
          <cell r="C1281" t="str">
            <v>m</v>
          </cell>
          <cell r="D1281">
            <v>1</v>
          </cell>
          <cell r="E1281" t="str">
            <v>m</v>
          </cell>
          <cell r="F1281">
            <v>8.9</v>
          </cell>
          <cell r="G1281">
            <v>8.9</v>
          </cell>
          <cell r="I1281">
            <v>0</v>
          </cell>
          <cell r="U1281">
            <v>10.7</v>
          </cell>
          <cell r="W1281">
            <v>10.7</v>
          </cell>
          <cell r="AD1281">
            <v>8.9</v>
          </cell>
        </row>
        <row r="1282">
          <cell r="A1282" t="str">
            <v>M383</v>
          </cell>
          <cell r="B1282" t="str">
            <v>Bainha metálica D=70mm STUP</v>
          </cell>
          <cell r="C1282" t="str">
            <v>m</v>
          </cell>
          <cell r="D1282">
            <v>1</v>
          </cell>
          <cell r="E1282" t="str">
            <v>m</v>
          </cell>
          <cell r="F1282">
            <v>10.15</v>
          </cell>
          <cell r="G1282">
            <v>10.15</v>
          </cell>
          <cell r="I1282">
            <v>0</v>
          </cell>
          <cell r="U1282">
            <v>12.2</v>
          </cell>
          <cell r="W1282">
            <v>12.2</v>
          </cell>
          <cell r="AD1282">
            <v>10.15</v>
          </cell>
        </row>
        <row r="1283">
          <cell r="A1283" t="str">
            <v>M384</v>
          </cell>
          <cell r="B1283" t="str">
            <v>Ancoragem p/ cabo 4V D=1/2" STUP</v>
          </cell>
          <cell r="C1283" t="str">
            <v>cj</v>
          </cell>
          <cell r="D1283">
            <v>1</v>
          </cell>
          <cell r="E1283" t="str">
            <v>cj</v>
          </cell>
          <cell r="F1283">
            <v>121.1</v>
          </cell>
          <cell r="G1283">
            <v>121.1</v>
          </cell>
          <cell r="I1283">
            <v>0</v>
          </cell>
          <cell r="U1283">
            <v>140</v>
          </cell>
          <cell r="W1283">
            <v>140</v>
          </cell>
          <cell r="AD1283">
            <v>121.1</v>
          </cell>
        </row>
        <row r="1284">
          <cell r="A1284" t="str">
            <v>M385</v>
          </cell>
          <cell r="B1284" t="str">
            <v>Ancoragem p/ cabo 6V D=1/2" STUP</v>
          </cell>
          <cell r="C1284" t="str">
            <v>cj</v>
          </cell>
          <cell r="D1284">
            <v>1</v>
          </cell>
          <cell r="E1284" t="str">
            <v>cj</v>
          </cell>
          <cell r="F1284">
            <v>181</v>
          </cell>
          <cell r="G1284">
            <v>181</v>
          </cell>
          <cell r="I1284">
            <v>0</v>
          </cell>
          <cell r="U1284">
            <v>210</v>
          </cell>
          <cell r="W1284">
            <v>210</v>
          </cell>
          <cell r="AD1284">
            <v>181</v>
          </cell>
        </row>
        <row r="1285">
          <cell r="A1285" t="str">
            <v>M386</v>
          </cell>
          <cell r="B1285" t="str">
            <v>Ancoragem p/ cabo 7V D=1/2" STUP</v>
          </cell>
          <cell r="C1285" t="str">
            <v>cj</v>
          </cell>
          <cell r="D1285">
            <v>1</v>
          </cell>
          <cell r="E1285" t="str">
            <v>cj</v>
          </cell>
          <cell r="F1285">
            <v>216</v>
          </cell>
          <cell r="G1285">
            <v>216</v>
          </cell>
          <cell r="I1285">
            <v>0</v>
          </cell>
          <cell r="U1285">
            <v>250</v>
          </cell>
          <cell r="W1285">
            <v>250</v>
          </cell>
          <cell r="AD1285">
            <v>216</v>
          </cell>
        </row>
        <row r="1286">
          <cell r="A1286" t="str">
            <v>M387</v>
          </cell>
          <cell r="B1286" t="str">
            <v>Ancoragem p/ cabo 12V D=1/2" STUP</v>
          </cell>
          <cell r="C1286" t="str">
            <v>cj</v>
          </cell>
          <cell r="D1286">
            <v>1</v>
          </cell>
          <cell r="E1286" t="str">
            <v>cj</v>
          </cell>
          <cell r="F1286">
            <v>430</v>
          </cell>
          <cell r="G1286">
            <v>430</v>
          </cell>
          <cell r="I1286">
            <v>0</v>
          </cell>
          <cell r="U1286">
            <v>495</v>
          </cell>
          <cell r="W1286">
            <v>495</v>
          </cell>
          <cell r="AD1286">
            <v>430</v>
          </cell>
        </row>
        <row r="1287">
          <cell r="A1287" t="str">
            <v>M390</v>
          </cell>
          <cell r="B1287" t="str">
            <v>Porca de ancoragem D=32mm</v>
          </cell>
          <cell r="C1287" t="str">
            <v>un</v>
          </cell>
          <cell r="D1287">
            <v>1</v>
          </cell>
          <cell r="E1287" t="str">
            <v>un</v>
          </cell>
          <cell r="F1287">
            <v>28.05</v>
          </cell>
          <cell r="G1287">
            <v>28.05</v>
          </cell>
          <cell r="I1287">
            <v>0</v>
          </cell>
          <cell r="U1287">
            <v>31.9</v>
          </cell>
          <cell r="W1287">
            <v>31.9</v>
          </cell>
          <cell r="AD1287">
            <v>24.75</v>
          </cell>
        </row>
        <row r="1288">
          <cell r="A1288" t="str">
            <v>M391</v>
          </cell>
          <cell r="B1288" t="str">
            <v>Contra porca h=35mm D=32mm</v>
          </cell>
          <cell r="C1288" t="str">
            <v>un</v>
          </cell>
          <cell r="D1288">
            <v>1</v>
          </cell>
          <cell r="E1288" t="str">
            <v>un</v>
          </cell>
          <cell r="F1288">
            <v>12.65</v>
          </cell>
          <cell r="G1288">
            <v>12.65</v>
          </cell>
          <cell r="I1288">
            <v>0</v>
          </cell>
          <cell r="U1288">
            <v>14.3</v>
          </cell>
          <cell r="W1288">
            <v>14.3</v>
          </cell>
          <cell r="AD1288">
            <v>11.55</v>
          </cell>
        </row>
        <row r="1289">
          <cell r="A1289" t="str">
            <v>M392</v>
          </cell>
          <cell r="B1289" t="str">
            <v>Aço ST 85/105 D=32mm</v>
          </cell>
          <cell r="C1289" t="str">
            <v>m</v>
          </cell>
          <cell r="D1289">
            <v>1</v>
          </cell>
          <cell r="E1289" t="str">
            <v>m</v>
          </cell>
          <cell r="F1289">
            <v>27.83</v>
          </cell>
          <cell r="G1289">
            <v>27.83</v>
          </cell>
          <cell r="I1289">
            <v>0</v>
          </cell>
          <cell r="U1289">
            <v>32.020000000000003</v>
          </cell>
          <cell r="W1289">
            <v>32.020000000000003</v>
          </cell>
          <cell r="AD1289">
            <v>24.15</v>
          </cell>
        </row>
        <row r="1290">
          <cell r="A1290" t="str">
            <v>M393</v>
          </cell>
          <cell r="B1290" t="str">
            <v>Placa de ancoragem - 200x200x38mm</v>
          </cell>
          <cell r="C1290" t="str">
            <v>un</v>
          </cell>
          <cell r="D1290">
            <v>1</v>
          </cell>
          <cell r="E1290" t="str">
            <v>un</v>
          </cell>
          <cell r="F1290">
            <v>60.38</v>
          </cell>
          <cell r="G1290">
            <v>60.38</v>
          </cell>
          <cell r="I1290">
            <v>0</v>
          </cell>
          <cell r="U1290">
            <v>64.05</v>
          </cell>
          <cell r="W1290">
            <v>64.05</v>
          </cell>
          <cell r="AD1290">
            <v>54.07</v>
          </cell>
        </row>
        <row r="1291">
          <cell r="A1291" t="str">
            <v>M394</v>
          </cell>
          <cell r="B1291" t="str">
            <v>Bainha metálica D=38mm</v>
          </cell>
          <cell r="C1291" t="str">
            <v>m</v>
          </cell>
          <cell r="D1291">
            <v>1</v>
          </cell>
          <cell r="E1291" t="str">
            <v>m</v>
          </cell>
          <cell r="F1291">
            <v>7.15</v>
          </cell>
          <cell r="G1291">
            <v>7.15</v>
          </cell>
          <cell r="I1291">
            <v>0</v>
          </cell>
          <cell r="U1291">
            <v>9.1999999999999993</v>
          </cell>
          <cell r="W1291">
            <v>9.1999999999999993</v>
          </cell>
          <cell r="AD1291">
            <v>7.15</v>
          </cell>
        </row>
        <row r="1292">
          <cell r="A1292" t="str">
            <v>M395</v>
          </cell>
          <cell r="B1292" t="str">
            <v>Bits p/ estabil. e recicl. RR/SS250</v>
          </cell>
          <cell r="C1292" t="str">
            <v>un</v>
          </cell>
          <cell r="D1292">
            <v>1</v>
          </cell>
          <cell r="E1292" t="str">
            <v>un</v>
          </cell>
          <cell r="F1292">
            <v>22.08</v>
          </cell>
          <cell r="G1292">
            <v>22.08</v>
          </cell>
          <cell r="I1292">
            <v>0</v>
          </cell>
          <cell r="U1292">
            <v>27.6</v>
          </cell>
          <cell r="W1292">
            <v>27.6</v>
          </cell>
          <cell r="AD1292">
            <v>22.08</v>
          </cell>
        </row>
        <row r="1293">
          <cell r="A1293" t="str">
            <v>M396</v>
          </cell>
          <cell r="B1293" t="str">
            <v>Porta dente p/ est. e rec. RR/SS250</v>
          </cell>
          <cell r="C1293" t="str">
            <v>un</v>
          </cell>
          <cell r="D1293">
            <v>1</v>
          </cell>
          <cell r="E1293" t="str">
            <v>un</v>
          </cell>
          <cell r="F1293">
            <v>165.99</v>
          </cell>
          <cell r="G1293">
            <v>165.99</v>
          </cell>
          <cell r="I1293">
            <v>0</v>
          </cell>
          <cell r="U1293">
            <v>207.48</v>
          </cell>
          <cell r="W1293">
            <v>207.48</v>
          </cell>
          <cell r="AD1293">
            <v>165.99</v>
          </cell>
        </row>
        <row r="1294">
          <cell r="A1294" t="str">
            <v>M397</v>
          </cell>
          <cell r="B1294" t="str">
            <v>Dente de corte para equip. recicl.</v>
          </cell>
          <cell r="C1294" t="str">
            <v>un</v>
          </cell>
          <cell r="D1294">
            <v>1</v>
          </cell>
          <cell r="E1294" t="str">
            <v>un</v>
          </cell>
          <cell r="F1294">
            <v>40</v>
          </cell>
          <cell r="G1294">
            <v>40</v>
          </cell>
          <cell r="I1294">
            <v>0</v>
          </cell>
          <cell r="U1294">
            <v>0</v>
          </cell>
          <cell r="W1294">
            <v>0</v>
          </cell>
          <cell r="AD1294">
            <v>40</v>
          </cell>
        </row>
        <row r="1295">
          <cell r="A1295" t="str">
            <v>M398</v>
          </cell>
          <cell r="B1295" t="str">
            <v>Chapa de 8,00 mm</v>
          </cell>
          <cell r="C1295" t="str">
            <v>kg</v>
          </cell>
          <cell r="D1295">
            <v>1</v>
          </cell>
          <cell r="E1295" t="str">
            <v>kg</v>
          </cell>
          <cell r="F1295">
            <v>1.89</v>
          </cell>
          <cell r="G1295">
            <v>1.89</v>
          </cell>
          <cell r="I1295">
            <v>0</v>
          </cell>
          <cell r="U1295">
            <v>1.89</v>
          </cell>
          <cell r="W1295">
            <v>1.89</v>
          </cell>
          <cell r="AD1295">
            <v>1.89</v>
          </cell>
        </row>
        <row r="1296">
          <cell r="A1296" t="str">
            <v>M401</v>
          </cell>
          <cell r="B1296" t="str">
            <v>Pontaletes D=15 cm (tronco p/ esc.)</v>
          </cell>
          <cell r="C1296" t="str">
            <v>m</v>
          </cell>
          <cell r="D1296">
            <v>1</v>
          </cell>
          <cell r="E1296" t="str">
            <v>m</v>
          </cell>
          <cell r="F1296">
            <v>1.1000000000000001</v>
          </cell>
          <cell r="G1296">
            <v>1.1000000000000001</v>
          </cell>
          <cell r="I1296">
            <v>0</v>
          </cell>
          <cell r="U1296">
            <v>1.1000000000000001</v>
          </cell>
          <cell r="W1296">
            <v>1.1000000000000001</v>
          </cell>
          <cell r="AD1296">
            <v>0.92</v>
          </cell>
        </row>
        <row r="1297">
          <cell r="A1297" t="str">
            <v>M402</v>
          </cell>
          <cell r="B1297" t="str">
            <v>Pontaletes D=20 cm (tronco p/ esc.)</v>
          </cell>
          <cell r="C1297" t="str">
            <v>m</v>
          </cell>
          <cell r="D1297">
            <v>1</v>
          </cell>
          <cell r="E1297" t="str">
            <v>m</v>
          </cell>
          <cell r="F1297">
            <v>1.1499999999999999</v>
          </cell>
          <cell r="G1297">
            <v>1.1499999999999999</v>
          </cell>
          <cell r="I1297">
            <v>0</v>
          </cell>
          <cell r="U1297">
            <v>1.1000000000000001</v>
          </cell>
          <cell r="W1297">
            <v>1.1000000000000001</v>
          </cell>
          <cell r="AD1297">
            <v>0.92</v>
          </cell>
        </row>
        <row r="1298">
          <cell r="A1298" t="str">
            <v>M403</v>
          </cell>
          <cell r="B1298" t="str">
            <v>Mourão madeira H=2,15 m D=9 cm</v>
          </cell>
          <cell r="C1298" t="str">
            <v>un</v>
          </cell>
          <cell r="D1298">
            <v>1</v>
          </cell>
          <cell r="E1298" t="str">
            <v>un</v>
          </cell>
          <cell r="F1298">
            <v>2.75</v>
          </cell>
          <cell r="G1298">
            <v>2.75</v>
          </cell>
          <cell r="I1298">
            <v>0</v>
          </cell>
          <cell r="U1298">
            <v>6.25</v>
          </cell>
          <cell r="W1298">
            <v>6.25</v>
          </cell>
          <cell r="AD1298">
            <v>6.1</v>
          </cell>
        </row>
        <row r="1299">
          <cell r="A1299" t="str">
            <v>M404</v>
          </cell>
          <cell r="B1299" t="str">
            <v>Mourão madeira H=2,50 m D=12 cm</v>
          </cell>
          <cell r="C1299" t="str">
            <v>un</v>
          </cell>
          <cell r="D1299">
            <v>1</v>
          </cell>
          <cell r="E1299" t="str">
            <v>un</v>
          </cell>
          <cell r="F1299">
            <v>2.75</v>
          </cell>
          <cell r="G1299">
            <v>2.75</v>
          </cell>
          <cell r="I1299">
            <v>0</v>
          </cell>
          <cell r="U1299">
            <v>6.25</v>
          </cell>
          <cell r="W1299">
            <v>6.25</v>
          </cell>
          <cell r="AD1299">
            <v>6.1</v>
          </cell>
        </row>
        <row r="1300">
          <cell r="A1300" t="str">
            <v>M405</v>
          </cell>
          <cell r="B1300" t="str">
            <v>Ripas de 2,5 cm x 5,0 cm</v>
          </cell>
          <cell r="C1300" t="str">
            <v>m</v>
          </cell>
          <cell r="D1300">
            <v>1</v>
          </cell>
          <cell r="E1300" t="str">
            <v>m</v>
          </cell>
          <cell r="F1300">
            <v>0.46</v>
          </cell>
          <cell r="G1300">
            <v>0.46</v>
          </cell>
          <cell r="I1300">
            <v>0</v>
          </cell>
          <cell r="U1300">
            <v>0.46</v>
          </cell>
          <cell r="W1300">
            <v>0.46</v>
          </cell>
          <cell r="AD1300">
            <v>0.46</v>
          </cell>
        </row>
        <row r="1301">
          <cell r="A1301" t="str">
            <v>M406</v>
          </cell>
          <cell r="B1301" t="str">
            <v>Caibros de 7,5 cm x 7,5 cm</v>
          </cell>
          <cell r="C1301" t="str">
            <v>m</v>
          </cell>
          <cell r="D1301">
            <v>1</v>
          </cell>
          <cell r="E1301" t="str">
            <v>m</v>
          </cell>
          <cell r="F1301">
            <v>2.1</v>
          </cell>
          <cell r="G1301">
            <v>2.1</v>
          </cell>
          <cell r="I1301">
            <v>0</v>
          </cell>
          <cell r="U1301">
            <v>2</v>
          </cell>
          <cell r="W1301">
            <v>2</v>
          </cell>
          <cell r="AD1301">
            <v>2.1</v>
          </cell>
        </row>
        <row r="1302">
          <cell r="A1302" t="str">
            <v>M407</v>
          </cell>
          <cell r="B1302" t="str">
            <v>Tábua pinho de 1ª 2,5 cm x 15,0 cm</v>
          </cell>
          <cell r="C1302" t="str">
            <v>m</v>
          </cell>
          <cell r="D1302">
            <v>1</v>
          </cell>
          <cell r="E1302" t="str">
            <v>m</v>
          </cell>
          <cell r="F1302">
            <v>1.35</v>
          </cell>
          <cell r="G1302">
            <v>1.35</v>
          </cell>
          <cell r="I1302">
            <v>0</v>
          </cell>
          <cell r="U1302">
            <v>1.35</v>
          </cell>
          <cell r="W1302">
            <v>1.35</v>
          </cell>
          <cell r="AD1302">
            <v>1.35</v>
          </cell>
        </row>
        <row r="1303">
          <cell r="A1303" t="str">
            <v>M408</v>
          </cell>
          <cell r="B1303" t="str">
            <v>Tábua de 5ª 2,5 cm x 30,0 cm</v>
          </cell>
          <cell r="C1303" t="str">
            <v>m</v>
          </cell>
          <cell r="D1303">
            <v>1</v>
          </cell>
          <cell r="E1303" t="str">
            <v>m</v>
          </cell>
          <cell r="F1303">
            <v>2.7</v>
          </cell>
          <cell r="G1303">
            <v>2.7</v>
          </cell>
          <cell r="I1303">
            <v>0</v>
          </cell>
          <cell r="U1303">
            <v>3.8</v>
          </cell>
          <cell r="W1303">
            <v>3.8</v>
          </cell>
          <cell r="AD1303">
            <v>2.7</v>
          </cell>
        </row>
        <row r="1304">
          <cell r="A1304" t="str">
            <v>M409</v>
          </cell>
          <cell r="B1304" t="str">
            <v>Pranchão de 1ª de 5,0 cm x 30,0 cm</v>
          </cell>
          <cell r="C1304" t="str">
            <v>m</v>
          </cell>
          <cell r="D1304">
            <v>1</v>
          </cell>
          <cell r="E1304" t="str">
            <v>m</v>
          </cell>
          <cell r="F1304">
            <v>12.8</v>
          </cell>
          <cell r="G1304">
            <v>12.8</v>
          </cell>
          <cell r="I1304">
            <v>0</v>
          </cell>
          <cell r="U1304">
            <v>13.5</v>
          </cell>
          <cell r="W1304">
            <v>13.5</v>
          </cell>
          <cell r="AD1304">
            <v>12.8</v>
          </cell>
        </row>
        <row r="1305">
          <cell r="A1305" t="str">
            <v>M410</v>
          </cell>
          <cell r="B1305" t="str">
            <v>Compensado resinado de 17 mm</v>
          </cell>
          <cell r="C1305" t="str">
            <v>un</v>
          </cell>
          <cell r="D1305">
            <v>2.42</v>
          </cell>
          <cell r="E1305" t="str">
            <v>m2</v>
          </cell>
          <cell r="F1305">
            <v>26</v>
          </cell>
          <cell r="G1305">
            <v>10.743801652892563</v>
          </cell>
          <cell r="I1305">
            <v>0</v>
          </cell>
          <cell r="U1305">
            <v>11.983499999999999</v>
          </cell>
          <cell r="W1305">
            <v>11.983499999999999</v>
          </cell>
          <cell r="AD1305">
            <v>9.0908999999999995</v>
          </cell>
        </row>
        <row r="1306">
          <cell r="A1306" t="str">
            <v>M411</v>
          </cell>
          <cell r="B1306" t="str">
            <v>Compensado plastificado de 17 mm</v>
          </cell>
          <cell r="C1306" t="str">
            <v>un</v>
          </cell>
          <cell r="D1306">
            <v>2.97</v>
          </cell>
          <cell r="E1306" t="str">
            <v>m2</v>
          </cell>
          <cell r="F1306">
            <v>47</v>
          </cell>
          <cell r="G1306">
            <v>15.824915824915823</v>
          </cell>
          <cell r="I1306">
            <v>0</v>
          </cell>
          <cell r="U1306">
            <v>17.508400000000002</v>
          </cell>
          <cell r="W1306">
            <v>17.508400000000002</v>
          </cell>
          <cell r="AD1306">
            <v>17.3064</v>
          </cell>
        </row>
        <row r="1307">
          <cell r="A1307" t="str">
            <v>M412</v>
          </cell>
          <cell r="B1307" t="str">
            <v>Gastalho 10 x 2,0 cm</v>
          </cell>
          <cell r="C1307" t="str">
            <v>m</v>
          </cell>
          <cell r="D1307">
            <v>1</v>
          </cell>
          <cell r="E1307" t="str">
            <v>m</v>
          </cell>
          <cell r="F1307">
            <v>2.9</v>
          </cell>
          <cell r="G1307">
            <v>2.9</v>
          </cell>
          <cell r="I1307">
            <v>0</v>
          </cell>
          <cell r="U1307">
            <v>2.0499999999999998</v>
          </cell>
          <cell r="W1307">
            <v>2.0499999999999998</v>
          </cell>
          <cell r="AD1307">
            <v>2.6</v>
          </cell>
        </row>
        <row r="1308">
          <cell r="A1308" t="str">
            <v>M413</v>
          </cell>
          <cell r="B1308" t="str">
            <v>Gastalho 10 x 2,5 cm</v>
          </cell>
          <cell r="C1308" t="str">
            <v>m</v>
          </cell>
          <cell r="D1308">
            <v>1</v>
          </cell>
          <cell r="E1308" t="str">
            <v>m</v>
          </cell>
          <cell r="F1308">
            <v>0.9</v>
          </cell>
          <cell r="G1308">
            <v>0.9</v>
          </cell>
          <cell r="I1308">
            <v>0</v>
          </cell>
          <cell r="U1308">
            <v>1.2</v>
          </cell>
          <cell r="W1308">
            <v>1.2</v>
          </cell>
          <cell r="AD1308">
            <v>0.9</v>
          </cell>
        </row>
        <row r="1309">
          <cell r="A1309" t="str">
            <v>M414</v>
          </cell>
          <cell r="B1309" t="str">
            <v>Pranchão 7,5 x 30,0 cm</v>
          </cell>
          <cell r="C1309" t="str">
            <v>un</v>
          </cell>
          <cell r="D1309">
            <v>1</v>
          </cell>
          <cell r="E1309" t="str">
            <v>m</v>
          </cell>
          <cell r="F1309">
            <v>18</v>
          </cell>
          <cell r="G1309">
            <v>18</v>
          </cell>
          <cell r="I1309">
            <v>0</v>
          </cell>
          <cell r="U1309">
            <v>19</v>
          </cell>
          <cell r="W1309">
            <v>19</v>
          </cell>
          <cell r="AD1309">
            <v>18</v>
          </cell>
        </row>
        <row r="1310">
          <cell r="A1310" t="str">
            <v>M415</v>
          </cell>
          <cell r="B1310" t="str">
            <v>Tábua 2,5 x 22,5 cm</v>
          </cell>
          <cell r="C1310" t="str">
            <v>un</v>
          </cell>
          <cell r="D1310">
            <v>1</v>
          </cell>
          <cell r="E1310" t="str">
            <v>m</v>
          </cell>
          <cell r="F1310">
            <v>2.2000000000000002</v>
          </cell>
          <cell r="G1310">
            <v>2.2000000000000002</v>
          </cell>
          <cell r="I1310">
            <v>0</v>
          </cell>
          <cell r="U1310">
            <v>1.8</v>
          </cell>
          <cell r="W1310">
            <v>1.8</v>
          </cell>
          <cell r="AD1310">
            <v>2.2000000000000002</v>
          </cell>
        </row>
        <row r="1311">
          <cell r="A1311" t="str">
            <v>M501</v>
          </cell>
          <cell r="B1311" t="str">
            <v>Dinamite a 60% (gelatina especial)</v>
          </cell>
          <cell r="C1311" t="str">
            <v>kg</v>
          </cell>
          <cell r="D1311">
            <v>1</v>
          </cell>
          <cell r="E1311" t="str">
            <v>kg</v>
          </cell>
          <cell r="F1311">
            <v>3.58</v>
          </cell>
          <cell r="G1311">
            <v>3.58</v>
          </cell>
          <cell r="I1311">
            <v>0</v>
          </cell>
          <cell r="U1311">
            <v>7.4</v>
          </cell>
          <cell r="W1311">
            <v>7.4</v>
          </cell>
          <cell r="AD1311">
            <v>3.25</v>
          </cell>
        </row>
        <row r="1312">
          <cell r="A1312" t="str">
            <v>M503</v>
          </cell>
          <cell r="B1312" t="str">
            <v>Espoleta comum n. 8</v>
          </cell>
          <cell r="C1312" t="str">
            <v>un</v>
          </cell>
          <cell r="D1312">
            <v>1</v>
          </cell>
          <cell r="E1312" t="str">
            <v>un</v>
          </cell>
          <cell r="F1312">
            <v>0.39</v>
          </cell>
          <cell r="G1312">
            <v>0.39</v>
          </cell>
          <cell r="I1312">
            <v>0</v>
          </cell>
          <cell r="U1312">
            <v>1</v>
          </cell>
          <cell r="W1312">
            <v>1</v>
          </cell>
          <cell r="AD1312">
            <v>0.39</v>
          </cell>
        </row>
        <row r="1313">
          <cell r="A1313" t="str">
            <v>M505</v>
          </cell>
          <cell r="B1313" t="str">
            <v>Cordel detonante NP 10</v>
          </cell>
          <cell r="C1313" t="str">
            <v>m</v>
          </cell>
          <cell r="D1313">
            <v>1</v>
          </cell>
          <cell r="E1313" t="str">
            <v>m</v>
          </cell>
          <cell r="F1313">
            <v>0.55000000000000004</v>
          </cell>
          <cell r="G1313">
            <v>0.55000000000000004</v>
          </cell>
          <cell r="I1313">
            <v>0</v>
          </cell>
          <cell r="U1313">
            <v>0.9</v>
          </cell>
          <cell r="W1313">
            <v>0.9</v>
          </cell>
          <cell r="AD1313">
            <v>0.5</v>
          </cell>
        </row>
        <row r="1314">
          <cell r="A1314" t="str">
            <v>M507</v>
          </cell>
          <cell r="B1314" t="str">
            <v>Retardador de cordel</v>
          </cell>
          <cell r="C1314" t="str">
            <v>un</v>
          </cell>
          <cell r="D1314">
            <v>1</v>
          </cell>
          <cell r="E1314" t="str">
            <v>un</v>
          </cell>
          <cell r="F1314">
            <v>6.37</v>
          </cell>
          <cell r="G1314">
            <v>6.37</v>
          </cell>
          <cell r="I1314">
            <v>0</v>
          </cell>
          <cell r="U1314">
            <v>8.9</v>
          </cell>
          <cell r="W1314">
            <v>8.9</v>
          </cell>
          <cell r="AD1314">
            <v>6.37</v>
          </cell>
        </row>
        <row r="1315">
          <cell r="A1315" t="str">
            <v>M508</v>
          </cell>
          <cell r="B1315" t="str">
            <v>Estopim</v>
          </cell>
          <cell r="C1315" t="str">
            <v>m</v>
          </cell>
          <cell r="D1315">
            <v>1</v>
          </cell>
          <cell r="E1315" t="str">
            <v>m</v>
          </cell>
          <cell r="F1315">
            <v>0.55000000000000004</v>
          </cell>
          <cell r="G1315">
            <v>0.55000000000000004</v>
          </cell>
          <cell r="I1315">
            <v>0</v>
          </cell>
          <cell r="U1315">
            <v>0.9</v>
          </cell>
          <cell r="W1315">
            <v>0.9</v>
          </cell>
          <cell r="AD1315">
            <v>0.52</v>
          </cell>
        </row>
        <row r="1316">
          <cell r="A1316" t="str">
            <v>M600</v>
          </cell>
          <cell r="B1316" t="str">
            <v>Tinta refletiva alquídica p/ 1 ano</v>
          </cell>
          <cell r="C1316" t="str">
            <v>ba</v>
          </cell>
          <cell r="D1316">
            <v>18</v>
          </cell>
          <cell r="E1316" t="str">
            <v>l</v>
          </cell>
          <cell r="F1316">
            <v>119</v>
          </cell>
          <cell r="G1316">
            <v>6.6111111111111107</v>
          </cell>
          <cell r="I1316">
            <v>0</v>
          </cell>
          <cell r="U1316">
            <v>6.6111000000000004</v>
          </cell>
          <cell r="W1316">
            <v>8.6050000000000004</v>
          </cell>
          <cell r="AD1316">
            <v>5</v>
          </cell>
        </row>
        <row r="1317">
          <cell r="A1317" t="str">
            <v>M601</v>
          </cell>
          <cell r="B1317" t="str">
            <v>Tinta refletiva acrílica p/ 2 anos</v>
          </cell>
          <cell r="C1317" t="str">
            <v>ba</v>
          </cell>
          <cell r="D1317">
            <v>18</v>
          </cell>
          <cell r="E1317" t="str">
            <v>l</v>
          </cell>
          <cell r="F1317">
            <v>140</v>
          </cell>
          <cell r="G1317">
            <v>7.7777777777777777</v>
          </cell>
          <cell r="I1317">
            <v>0</v>
          </cell>
          <cell r="U1317">
            <v>7.7778</v>
          </cell>
          <cell r="W1317">
            <v>10.1556</v>
          </cell>
          <cell r="AD1317">
            <v>5.6666999999999996</v>
          </cell>
        </row>
        <row r="1318">
          <cell r="A1318" t="str">
            <v>M602</v>
          </cell>
          <cell r="B1318" t="str">
            <v>Adubo NPK (4.14.8)</v>
          </cell>
          <cell r="C1318" t="str">
            <v>kg</v>
          </cell>
          <cell r="D1318">
            <v>1</v>
          </cell>
          <cell r="E1318" t="str">
            <v>kg</v>
          </cell>
          <cell r="F1318">
            <v>0.5</v>
          </cell>
          <cell r="G1318">
            <v>0.5</v>
          </cell>
          <cell r="I1318">
            <v>0</v>
          </cell>
          <cell r="U1318">
            <v>0.6</v>
          </cell>
          <cell r="W1318">
            <v>0.6</v>
          </cell>
          <cell r="AD1318">
            <v>0.5</v>
          </cell>
        </row>
        <row r="1319">
          <cell r="A1319" t="str">
            <v>M603</v>
          </cell>
          <cell r="B1319" t="str">
            <v>Inseticida</v>
          </cell>
          <cell r="C1319" t="str">
            <v>l</v>
          </cell>
          <cell r="D1319">
            <v>1</v>
          </cell>
          <cell r="E1319" t="str">
            <v>l</v>
          </cell>
          <cell r="F1319">
            <v>19</v>
          </cell>
          <cell r="G1319">
            <v>19</v>
          </cell>
          <cell r="I1319">
            <v>0</v>
          </cell>
          <cell r="U1319">
            <v>25</v>
          </cell>
          <cell r="W1319">
            <v>23.9</v>
          </cell>
          <cell r="AD1319">
            <v>16</v>
          </cell>
        </row>
        <row r="1320">
          <cell r="A1320" t="str">
            <v>M604</v>
          </cell>
          <cell r="B1320" t="str">
            <v>Aditivo plastiment BV-40</v>
          </cell>
          <cell r="C1320" t="str">
            <v>tam</v>
          </cell>
          <cell r="D1320">
            <v>200</v>
          </cell>
          <cell r="E1320" t="str">
            <v>kg</v>
          </cell>
          <cell r="F1320">
            <v>590.1</v>
          </cell>
          <cell r="G1320">
            <v>2.9504999999999999</v>
          </cell>
          <cell r="I1320">
            <v>0</v>
          </cell>
          <cell r="U1320">
            <v>3.8290000000000002</v>
          </cell>
          <cell r="W1320">
            <v>3.8290000000000002</v>
          </cell>
          <cell r="AD1320">
            <v>2.9344999999999999</v>
          </cell>
        </row>
        <row r="1321">
          <cell r="A1321" t="str">
            <v>M605</v>
          </cell>
          <cell r="B1321" t="str">
            <v>Cola para tubo PVC</v>
          </cell>
          <cell r="C1321" t="str">
            <v>tb</v>
          </cell>
          <cell r="D1321">
            <v>75</v>
          </cell>
          <cell r="E1321" t="str">
            <v>gr</v>
          </cell>
          <cell r="F1321">
            <v>1.19</v>
          </cell>
          <cell r="G1321">
            <v>1.5866666666666664E-2</v>
          </cell>
          <cell r="I1321">
            <v>0</v>
          </cell>
          <cell r="U1321">
            <v>1.5900000000000001E-2</v>
          </cell>
          <cell r="W1321">
            <v>1.5699999999999999E-2</v>
          </cell>
          <cell r="AD1321">
            <v>1.47E-2</v>
          </cell>
        </row>
        <row r="1322">
          <cell r="A1322" t="str">
            <v>M606</v>
          </cell>
          <cell r="B1322" t="str">
            <v>Tinta anti-corrosiva</v>
          </cell>
          <cell r="C1322" t="str">
            <v>ba</v>
          </cell>
          <cell r="D1322">
            <v>18</v>
          </cell>
          <cell r="E1322" t="str">
            <v>l</v>
          </cell>
          <cell r="F1322">
            <v>144.54</v>
          </cell>
          <cell r="G1322">
            <v>8.0299999999999994</v>
          </cell>
          <cell r="I1322">
            <v>0</v>
          </cell>
          <cell r="U1322">
            <v>8.0299999999999994</v>
          </cell>
          <cell r="W1322">
            <v>8.0299999999999994</v>
          </cell>
          <cell r="AD1322">
            <v>7.15</v>
          </cell>
        </row>
        <row r="1323">
          <cell r="A1323" t="str">
            <v>M607</v>
          </cell>
          <cell r="B1323" t="str">
            <v>Óleo de linhaça</v>
          </cell>
          <cell r="C1323" t="str">
            <v>tam</v>
          </cell>
          <cell r="D1323">
            <v>200</v>
          </cell>
          <cell r="E1323" t="str">
            <v>l</v>
          </cell>
          <cell r="F1323">
            <v>824</v>
          </cell>
          <cell r="G1323">
            <v>4.12</v>
          </cell>
          <cell r="I1323">
            <v>0</v>
          </cell>
          <cell r="U1323">
            <v>6</v>
          </cell>
          <cell r="W1323">
            <v>6</v>
          </cell>
          <cell r="AD1323">
            <v>4.12</v>
          </cell>
        </row>
        <row r="1324">
          <cell r="A1324" t="str">
            <v>M608</v>
          </cell>
          <cell r="B1324" t="str">
            <v>Detergente</v>
          </cell>
          <cell r="C1324" t="str">
            <v>ba</v>
          </cell>
          <cell r="D1324">
            <v>18</v>
          </cell>
          <cell r="E1324" t="str">
            <v>l</v>
          </cell>
          <cell r="F1324">
            <v>16.899999999999999</v>
          </cell>
          <cell r="G1324">
            <v>0.93888888888888877</v>
          </cell>
          <cell r="I1324">
            <v>0</v>
          </cell>
          <cell r="U1324">
            <v>1.2722</v>
          </cell>
          <cell r="W1324">
            <v>1.2722</v>
          </cell>
          <cell r="AD1324">
            <v>0.93889999999999996</v>
          </cell>
        </row>
        <row r="1325">
          <cell r="A1325" t="str">
            <v>M609</v>
          </cell>
          <cell r="B1325" t="str">
            <v>Tinta esmalte sintético fosco</v>
          </cell>
          <cell r="C1325" t="str">
            <v>ba</v>
          </cell>
          <cell r="D1325">
            <v>18</v>
          </cell>
          <cell r="E1325" t="str">
            <v>l</v>
          </cell>
          <cell r="F1325">
            <v>130.25</v>
          </cell>
          <cell r="G1325">
            <v>7.2361111111111107</v>
          </cell>
          <cell r="I1325">
            <v>0</v>
          </cell>
          <cell r="U1325">
            <v>8.1111000000000004</v>
          </cell>
          <cell r="W1325">
            <v>8.0632999999999999</v>
          </cell>
          <cell r="AD1325">
            <v>6.3888999999999996</v>
          </cell>
        </row>
        <row r="1326">
          <cell r="A1326" t="str">
            <v>M610</v>
          </cell>
          <cell r="B1326" t="str">
            <v>Pintura epóxica - barra D= 32mm</v>
          </cell>
          <cell r="C1326" t="str">
            <v>m</v>
          </cell>
          <cell r="D1326">
            <v>1</v>
          </cell>
          <cell r="E1326" t="str">
            <v>m</v>
          </cell>
          <cell r="F1326">
            <v>4.2</v>
          </cell>
          <cell r="G1326">
            <v>4.2</v>
          </cell>
          <cell r="I1326">
            <v>0</v>
          </cell>
          <cell r="U1326">
            <v>5.0999999999999996</v>
          </cell>
          <cell r="W1326">
            <v>5.0999999999999996</v>
          </cell>
          <cell r="AD1326">
            <v>4.2</v>
          </cell>
        </row>
        <row r="1327">
          <cell r="A1327" t="str">
            <v>M611</v>
          </cell>
          <cell r="B1327" t="str">
            <v>Redutor tipo 2002 prim. qualidade</v>
          </cell>
          <cell r="C1327" t="str">
            <v>l</v>
          </cell>
          <cell r="D1327">
            <v>1</v>
          </cell>
          <cell r="E1327" t="str">
            <v>l</v>
          </cell>
          <cell r="F1327">
            <v>3.45</v>
          </cell>
          <cell r="G1327">
            <v>3.45</v>
          </cell>
          <cell r="I1327">
            <v>0</v>
          </cell>
          <cell r="U1327">
            <v>4.3</v>
          </cell>
          <cell r="W1327">
            <v>4.3</v>
          </cell>
          <cell r="AD1327">
            <v>2.75</v>
          </cell>
        </row>
        <row r="1328">
          <cell r="A1328" t="str">
            <v>M612</v>
          </cell>
          <cell r="B1328" t="str">
            <v>Lixa para ferro n. 100</v>
          </cell>
          <cell r="C1328" t="str">
            <v>un</v>
          </cell>
          <cell r="D1328">
            <v>1</v>
          </cell>
          <cell r="E1328" t="str">
            <v>un</v>
          </cell>
          <cell r="F1328">
            <v>1</v>
          </cell>
          <cell r="G1328">
            <v>1</v>
          </cell>
          <cell r="I1328">
            <v>0</v>
          </cell>
          <cell r="U1328">
            <v>1.3</v>
          </cell>
          <cell r="W1328">
            <v>1.3</v>
          </cell>
          <cell r="AD1328">
            <v>1</v>
          </cell>
        </row>
        <row r="1329">
          <cell r="A1329" t="str">
            <v>M613</v>
          </cell>
          <cell r="B1329" t="str">
            <v>Base de resina alquídica (primer)</v>
          </cell>
          <cell r="C1329" t="str">
            <v>l</v>
          </cell>
          <cell r="D1329">
            <v>1</v>
          </cell>
          <cell r="E1329" t="str">
            <v>l</v>
          </cell>
          <cell r="F1329">
            <v>7.1</v>
          </cell>
          <cell r="G1329">
            <v>7.1</v>
          </cell>
          <cell r="I1329">
            <v>0</v>
          </cell>
          <cell r="U1329">
            <v>8.1</v>
          </cell>
          <cell r="W1329">
            <v>8.1</v>
          </cell>
          <cell r="AD1329">
            <v>6.5</v>
          </cell>
        </row>
        <row r="1330">
          <cell r="A1330" t="str">
            <v>M615</v>
          </cell>
          <cell r="B1330" t="str">
            <v>Microesferas PRE-MIX</v>
          </cell>
          <cell r="C1330" t="str">
            <v>kg</v>
          </cell>
          <cell r="D1330">
            <v>1</v>
          </cell>
          <cell r="E1330" t="str">
            <v>kg</v>
          </cell>
          <cell r="F1330">
            <v>2.9</v>
          </cell>
          <cell r="G1330">
            <v>2.9</v>
          </cell>
          <cell r="I1330">
            <v>0</v>
          </cell>
          <cell r="U1330">
            <v>3.6</v>
          </cell>
          <cell r="W1330">
            <v>3.3</v>
          </cell>
          <cell r="AD1330">
            <v>2.9</v>
          </cell>
        </row>
        <row r="1331">
          <cell r="A1331" t="str">
            <v>M616</v>
          </cell>
          <cell r="B1331" t="str">
            <v>Microesferas DROP-ON</v>
          </cell>
          <cell r="C1331" t="str">
            <v>kg</v>
          </cell>
          <cell r="D1331">
            <v>1</v>
          </cell>
          <cell r="E1331" t="str">
            <v>kg</v>
          </cell>
          <cell r="F1331">
            <v>2.9</v>
          </cell>
          <cell r="G1331">
            <v>2.9</v>
          </cell>
          <cell r="I1331">
            <v>0</v>
          </cell>
          <cell r="U1331">
            <v>3.6</v>
          </cell>
          <cell r="W1331">
            <v>3.3</v>
          </cell>
          <cell r="AD1331">
            <v>2.9</v>
          </cell>
        </row>
        <row r="1332">
          <cell r="A1332" t="str">
            <v>M617</v>
          </cell>
          <cell r="B1332" t="str">
            <v>Massa termoplástica para extrusão</v>
          </cell>
          <cell r="C1332" t="str">
            <v>kg</v>
          </cell>
          <cell r="D1332">
            <v>1</v>
          </cell>
          <cell r="E1332" t="str">
            <v>kg</v>
          </cell>
          <cell r="F1332">
            <v>4.0999999999999996</v>
          </cell>
          <cell r="G1332">
            <v>4.0999999999999996</v>
          </cell>
          <cell r="I1332">
            <v>0</v>
          </cell>
          <cell r="U1332">
            <v>4.95</v>
          </cell>
          <cell r="W1332">
            <v>4.9000000000000004</v>
          </cell>
          <cell r="AD1332">
            <v>3.52</v>
          </cell>
        </row>
        <row r="1333">
          <cell r="A1333" t="str">
            <v>M618</v>
          </cell>
          <cell r="B1333" t="str">
            <v>Massa termoplástica para aspersão</v>
          </cell>
          <cell r="C1333" t="str">
            <v>kg</v>
          </cell>
          <cell r="D1333">
            <v>1</v>
          </cell>
          <cell r="E1333" t="str">
            <v>kg</v>
          </cell>
          <cell r="F1333">
            <v>4.0999999999999996</v>
          </cell>
          <cell r="G1333">
            <v>4.0999999999999996</v>
          </cell>
          <cell r="I1333">
            <v>0</v>
          </cell>
          <cell r="U1333">
            <v>4.95</v>
          </cell>
          <cell r="W1333">
            <v>4.9000000000000004</v>
          </cell>
          <cell r="AD1333">
            <v>3.52</v>
          </cell>
        </row>
        <row r="1334">
          <cell r="A1334" t="str">
            <v>M619</v>
          </cell>
          <cell r="B1334" t="str">
            <v>Cola poliester</v>
          </cell>
          <cell r="C1334" t="str">
            <v>kg</v>
          </cell>
          <cell r="D1334">
            <v>1</v>
          </cell>
          <cell r="E1334" t="str">
            <v>kg</v>
          </cell>
          <cell r="F1334">
            <v>7.5</v>
          </cell>
          <cell r="G1334">
            <v>7.5</v>
          </cell>
          <cell r="I1334">
            <v>0</v>
          </cell>
          <cell r="U1334">
            <v>6.99</v>
          </cell>
          <cell r="W1334">
            <v>7</v>
          </cell>
          <cell r="AD1334">
            <v>8.3000000000000007</v>
          </cell>
        </row>
        <row r="1335">
          <cell r="A1335" t="str">
            <v>M620</v>
          </cell>
          <cell r="B1335" t="str">
            <v>Protetor de cura do concreto</v>
          </cell>
          <cell r="C1335" t="str">
            <v>tam</v>
          </cell>
          <cell r="D1335">
            <v>180</v>
          </cell>
          <cell r="E1335" t="str">
            <v>kg</v>
          </cell>
          <cell r="F1335">
            <v>855.09</v>
          </cell>
          <cell r="G1335">
            <v>4.7505000000000006</v>
          </cell>
          <cell r="I1335">
            <v>0</v>
          </cell>
          <cell r="U1335">
            <v>4.7504</v>
          </cell>
          <cell r="W1335">
            <v>4.7504</v>
          </cell>
          <cell r="AD1335">
            <v>3.85</v>
          </cell>
        </row>
        <row r="1336">
          <cell r="A1336" t="str">
            <v>M621</v>
          </cell>
          <cell r="B1336" t="str">
            <v>Desmoldante</v>
          </cell>
          <cell r="C1336" t="str">
            <v>tam</v>
          </cell>
          <cell r="D1336">
            <v>180</v>
          </cell>
          <cell r="E1336" t="str">
            <v>kg</v>
          </cell>
          <cell r="F1336">
            <v>903.96</v>
          </cell>
          <cell r="G1336">
            <v>5.0220000000000002</v>
          </cell>
          <cell r="I1336">
            <v>0</v>
          </cell>
          <cell r="U1336">
            <v>4.0902000000000003</v>
          </cell>
          <cell r="W1336">
            <v>4.0902000000000003</v>
          </cell>
          <cell r="AD1336">
            <v>3.4897</v>
          </cell>
        </row>
        <row r="1337">
          <cell r="A1337" t="str">
            <v>M622</v>
          </cell>
          <cell r="B1337" t="str">
            <v>Interplast N</v>
          </cell>
          <cell r="C1337" t="str">
            <v>sc</v>
          </cell>
          <cell r="D1337">
            <v>50</v>
          </cell>
          <cell r="E1337" t="str">
            <v>kg</v>
          </cell>
          <cell r="F1337">
            <v>107.6</v>
          </cell>
          <cell r="G1337">
            <v>2.1519999999999997</v>
          </cell>
          <cell r="I1337">
            <v>0</v>
          </cell>
          <cell r="U1337">
            <v>7.0990000000000002</v>
          </cell>
          <cell r="W1337">
            <v>7.0990000000000002</v>
          </cell>
          <cell r="AD1337">
            <v>5.38</v>
          </cell>
        </row>
        <row r="1338">
          <cell r="A1338" t="str">
            <v>M623</v>
          </cell>
          <cell r="B1338" t="str">
            <v>Gás propano</v>
          </cell>
          <cell r="C1338" t="str">
            <v>kg</v>
          </cell>
          <cell r="D1338">
            <v>1</v>
          </cell>
          <cell r="E1338" t="str">
            <v>kg</v>
          </cell>
          <cell r="F1338">
            <v>3.28</v>
          </cell>
          <cell r="G1338">
            <v>3.28</v>
          </cell>
          <cell r="I1338">
            <v>0</v>
          </cell>
          <cell r="U1338">
            <v>3.61</v>
          </cell>
          <cell r="W1338">
            <v>3.61</v>
          </cell>
          <cell r="AD1338">
            <v>2.56</v>
          </cell>
        </row>
        <row r="1339">
          <cell r="A1339" t="str">
            <v>M624</v>
          </cell>
          <cell r="B1339" t="str">
            <v>Tinta para pré-marcação</v>
          </cell>
          <cell r="C1339" t="str">
            <v>l</v>
          </cell>
          <cell r="D1339">
            <v>1</v>
          </cell>
          <cell r="E1339" t="str">
            <v>l</v>
          </cell>
          <cell r="F1339">
            <v>6.83</v>
          </cell>
          <cell r="G1339">
            <v>6.83</v>
          </cell>
          <cell r="I1339">
            <v>0</v>
          </cell>
          <cell r="U1339">
            <v>6.83</v>
          </cell>
          <cell r="W1339">
            <v>6.39</v>
          </cell>
          <cell r="AD1339">
            <v>6.83</v>
          </cell>
        </row>
        <row r="1340">
          <cell r="A1340" t="str">
            <v>M625</v>
          </cell>
          <cell r="B1340" t="str">
            <v>Acetileno</v>
          </cell>
          <cell r="C1340" t="str">
            <v>m3</v>
          </cell>
          <cell r="D1340">
            <v>1</v>
          </cell>
          <cell r="E1340" t="str">
            <v>m3</v>
          </cell>
          <cell r="F1340">
            <v>21</v>
          </cell>
          <cell r="G1340">
            <v>21</v>
          </cell>
          <cell r="I1340">
            <v>0</v>
          </cell>
          <cell r="U1340">
            <v>31</v>
          </cell>
          <cell r="W1340">
            <v>30.2</v>
          </cell>
          <cell r="AD1340">
            <v>18.899999999999999</v>
          </cell>
        </row>
        <row r="1341">
          <cell r="A1341" t="str">
            <v>M626</v>
          </cell>
          <cell r="B1341" t="str">
            <v>Oxigênio</v>
          </cell>
          <cell r="C1341" t="str">
            <v>m3</v>
          </cell>
          <cell r="D1341">
            <v>1</v>
          </cell>
          <cell r="E1341" t="str">
            <v>m3</v>
          </cell>
          <cell r="F1341">
            <v>11</v>
          </cell>
          <cell r="G1341">
            <v>11</v>
          </cell>
          <cell r="I1341">
            <v>0</v>
          </cell>
          <cell r="U1341">
            <v>15.6</v>
          </cell>
          <cell r="W1341">
            <v>15.6</v>
          </cell>
          <cell r="AD1341">
            <v>7.9</v>
          </cell>
        </row>
        <row r="1342">
          <cell r="A1342" t="str">
            <v>M700</v>
          </cell>
          <cell r="B1342" t="str">
            <v>Tijolo comum maciço (5,5x9x19) cm</v>
          </cell>
          <cell r="C1342" t="str">
            <v>mlh</v>
          </cell>
          <cell r="D1342">
            <v>1000</v>
          </cell>
          <cell r="E1342" t="str">
            <v>un</v>
          </cell>
          <cell r="F1342">
            <v>220</v>
          </cell>
          <cell r="G1342">
            <v>0.22</v>
          </cell>
          <cell r="I1342">
            <v>0</v>
          </cell>
          <cell r="U1342">
            <v>0.25</v>
          </cell>
          <cell r="W1342">
            <v>0.25</v>
          </cell>
          <cell r="AD1342">
            <v>0.18</v>
          </cell>
        </row>
        <row r="1343">
          <cell r="A1343" t="str">
            <v>M702</v>
          </cell>
          <cell r="B1343" t="str">
            <v>Cal hidratada</v>
          </cell>
          <cell r="C1343" t="str">
            <v>sc</v>
          </cell>
          <cell r="D1343">
            <v>20</v>
          </cell>
          <cell r="E1343" t="str">
            <v>kg</v>
          </cell>
          <cell r="F1343">
            <v>7.5</v>
          </cell>
          <cell r="G1343">
            <v>0.375</v>
          </cell>
          <cell r="I1343">
            <v>0</v>
          </cell>
          <cell r="U1343">
            <v>0.4</v>
          </cell>
          <cell r="W1343">
            <v>0.42499999999999999</v>
          </cell>
          <cell r="AD1343">
            <v>0.3</v>
          </cell>
        </row>
        <row r="1344">
          <cell r="A1344" t="str">
            <v>M703</v>
          </cell>
          <cell r="B1344" t="str">
            <v>Tijolo 20 x 30 cm</v>
          </cell>
          <cell r="C1344" t="str">
            <v>mlh</v>
          </cell>
          <cell r="D1344">
            <v>1000</v>
          </cell>
          <cell r="E1344" t="str">
            <v>un</v>
          </cell>
          <cell r="F1344">
            <v>210</v>
          </cell>
          <cell r="G1344">
            <v>0.21</v>
          </cell>
          <cell r="I1344">
            <v>0</v>
          </cell>
          <cell r="U1344">
            <v>0.29499999999999998</v>
          </cell>
          <cell r="W1344">
            <v>0.29499999999999998</v>
          </cell>
          <cell r="AD1344">
            <v>0.21</v>
          </cell>
        </row>
        <row r="1345">
          <cell r="A1345" t="str">
            <v>M704</v>
          </cell>
          <cell r="B1345" t="str">
            <v>Areia Lavada Comercial</v>
          </cell>
          <cell r="C1345" t="str">
            <v>m3</v>
          </cell>
          <cell r="D1345">
            <v>1</v>
          </cell>
          <cell r="E1345" t="str">
            <v>m3</v>
          </cell>
          <cell r="F1345">
            <v>12</v>
          </cell>
          <cell r="G1345">
            <v>12</v>
          </cell>
          <cell r="I1345">
            <v>0</v>
          </cell>
          <cell r="U1345">
            <v>13</v>
          </cell>
          <cell r="W1345">
            <v>13</v>
          </cell>
          <cell r="AD1345">
            <v>12</v>
          </cell>
        </row>
        <row r="1346">
          <cell r="A1346" t="str">
            <v>M705</v>
          </cell>
          <cell r="B1346" t="str">
            <v>Pó de pedra</v>
          </cell>
          <cell r="C1346" t="str">
            <v>m3</v>
          </cell>
          <cell r="D1346">
            <v>1</v>
          </cell>
          <cell r="E1346" t="str">
            <v>m3</v>
          </cell>
          <cell r="F1346">
            <v>17</v>
          </cell>
          <cell r="G1346">
            <v>17</v>
          </cell>
          <cell r="I1346">
            <v>0</v>
          </cell>
          <cell r="U1346">
            <v>18</v>
          </cell>
          <cell r="W1346">
            <v>18</v>
          </cell>
          <cell r="AD1346">
            <v>18</v>
          </cell>
        </row>
        <row r="1347">
          <cell r="A1347" t="str">
            <v>M709</v>
          </cell>
          <cell r="B1347" t="str">
            <v>Brita Comercial</v>
          </cell>
          <cell r="C1347" t="str">
            <v>m3</v>
          </cell>
          <cell r="D1347">
            <v>1</v>
          </cell>
          <cell r="E1347" t="str">
            <v>m3</v>
          </cell>
          <cell r="F1347">
            <v>19</v>
          </cell>
          <cell r="G1347">
            <v>19</v>
          </cell>
          <cell r="I1347">
            <v>0</v>
          </cell>
          <cell r="U1347">
            <v>18</v>
          </cell>
          <cell r="W1347">
            <v>18</v>
          </cell>
          <cell r="AD1347">
            <v>19</v>
          </cell>
        </row>
        <row r="1348">
          <cell r="A1348" t="str">
            <v>M710</v>
          </cell>
          <cell r="B1348" t="str">
            <v>Pedra de mão</v>
          </cell>
          <cell r="C1348" t="str">
            <v>m3</v>
          </cell>
          <cell r="D1348">
            <v>1</v>
          </cell>
          <cell r="E1348" t="str">
            <v>m3</v>
          </cell>
          <cell r="F1348">
            <v>19</v>
          </cell>
          <cell r="G1348">
            <v>19</v>
          </cell>
          <cell r="I1348">
            <v>0</v>
          </cell>
          <cell r="U1348">
            <v>19</v>
          </cell>
          <cell r="W1348">
            <v>19</v>
          </cell>
          <cell r="AD1348">
            <v>19</v>
          </cell>
        </row>
        <row r="1349">
          <cell r="A1349" t="str">
            <v>M715</v>
          </cell>
          <cell r="B1349" t="str">
            <v>Pó calcário dolomítico</v>
          </cell>
          <cell r="C1349" t="str">
            <v>kg</v>
          </cell>
          <cell r="D1349">
            <v>1</v>
          </cell>
          <cell r="E1349" t="str">
            <v>kg</v>
          </cell>
          <cell r="F1349">
            <v>0.03</v>
          </cell>
          <cell r="G1349">
            <v>0.03</v>
          </cell>
          <cell r="I1349">
            <v>0</v>
          </cell>
          <cell r="U1349">
            <v>0.04</v>
          </cell>
          <cell r="W1349">
            <v>0.04</v>
          </cell>
          <cell r="AD1349">
            <v>0.02</v>
          </cell>
        </row>
        <row r="1350">
          <cell r="A1350" t="str">
            <v>M901</v>
          </cell>
          <cell r="B1350" t="str">
            <v>Aparelho de apoio neoprene fretado</v>
          </cell>
          <cell r="C1350" t="str">
            <v>dm3</v>
          </cell>
          <cell r="D1350">
            <v>1</v>
          </cell>
          <cell r="E1350" t="str">
            <v>dm3</v>
          </cell>
          <cell r="F1350">
            <v>88</v>
          </cell>
          <cell r="G1350">
            <v>88</v>
          </cell>
          <cell r="I1350">
            <v>0</v>
          </cell>
          <cell r="U1350">
            <v>77</v>
          </cell>
          <cell r="W1350">
            <v>77</v>
          </cell>
          <cell r="AD1350">
            <v>70</v>
          </cell>
        </row>
        <row r="1351">
          <cell r="A1351" t="str">
            <v>M902</v>
          </cell>
          <cell r="B1351" t="str">
            <v>Tubo de PVC D=75 mm</v>
          </cell>
          <cell r="C1351" t="str">
            <v>vr</v>
          </cell>
          <cell r="D1351">
            <v>6</v>
          </cell>
          <cell r="E1351" t="str">
            <v>m</v>
          </cell>
          <cell r="F1351">
            <v>26.8</v>
          </cell>
          <cell r="G1351">
            <v>4.4666666666666668</v>
          </cell>
          <cell r="I1351">
            <v>0</v>
          </cell>
          <cell r="U1351">
            <v>5.5</v>
          </cell>
          <cell r="W1351">
            <v>5.5</v>
          </cell>
          <cell r="AD1351">
            <v>3.6667000000000001</v>
          </cell>
        </row>
        <row r="1352">
          <cell r="A1352" t="str">
            <v>M903</v>
          </cell>
          <cell r="B1352" t="str">
            <v>Manta sintética (Bidim) OP-20</v>
          </cell>
          <cell r="C1352" t="str">
            <v>m2</v>
          </cell>
          <cell r="D1352">
            <v>1</v>
          </cell>
          <cell r="E1352" t="str">
            <v>m2</v>
          </cell>
          <cell r="F1352">
            <v>2.99</v>
          </cell>
          <cell r="G1352">
            <v>2.99</v>
          </cell>
          <cell r="I1352">
            <v>0</v>
          </cell>
          <cell r="U1352">
            <v>3.1</v>
          </cell>
          <cell r="W1352">
            <v>3.1</v>
          </cell>
          <cell r="AD1352">
            <v>2.99</v>
          </cell>
        </row>
        <row r="1353">
          <cell r="A1353" t="str">
            <v>M904</v>
          </cell>
          <cell r="B1353" t="str">
            <v>Manta sintética (Bidim) OP-30</v>
          </cell>
          <cell r="C1353" t="str">
            <v>m2</v>
          </cell>
          <cell r="D1353">
            <v>1</v>
          </cell>
          <cell r="E1353" t="str">
            <v>m2</v>
          </cell>
          <cell r="F1353">
            <v>4.0999999999999996</v>
          </cell>
          <cell r="G1353">
            <v>4.0999999999999996</v>
          </cell>
          <cell r="I1353">
            <v>0</v>
          </cell>
          <cell r="U1353">
            <v>4.5</v>
          </cell>
          <cell r="W1353">
            <v>4.5</v>
          </cell>
          <cell r="AD1353">
            <v>4.0999999999999996</v>
          </cell>
        </row>
        <row r="1354">
          <cell r="A1354" t="str">
            <v>M905</v>
          </cell>
          <cell r="B1354" t="str">
            <v>Filler</v>
          </cell>
          <cell r="C1354" t="str">
            <v>kg</v>
          </cell>
          <cell r="D1354">
            <v>1</v>
          </cell>
          <cell r="E1354" t="str">
            <v>kg</v>
          </cell>
          <cell r="F1354">
            <v>0.03</v>
          </cell>
          <cell r="G1354">
            <v>0.03</v>
          </cell>
          <cell r="I1354">
            <v>0</v>
          </cell>
          <cell r="U1354">
            <v>0.04</v>
          </cell>
          <cell r="W1354">
            <v>0.04</v>
          </cell>
          <cell r="AD1354">
            <v>0.02</v>
          </cell>
        </row>
        <row r="1355">
          <cell r="A1355" t="str">
            <v>M906</v>
          </cell>
          <cell r="B1355" t="str">
            <v>Sementes p/ hidrossemeadura</v>
          </cell>
          <cell r="C1355" t="str">
            <v>kg</v>
          </cell>
          <cell r="D1355">
            <v>1</v>
          </cell>
          <cell r="E1355" t="str">
            <v>kg</v>
          </cell>
          <cell r="F1355">
            <v>22.8</v>
          </cell>
          <cell r="G1355">
            <v>22.8</v>
          </cell>
          <cell r="I1355">
            <v>0</v>
          </cell>
          <cell r="U1355">
            <v>9.1</v>
          </cell>
          <cell r="W1355">
            <v>10.6</v>
          </cell>
          <cell r="AD1355">
            <v>22.8</v>
          </cell>
        </row>
        <row r="1356">
          <cell r="A1356" t="str">
            <v>M907</v>
          </cell>
          <cell r="B1356" t="str">
            <v>Adubo orgânico</v>
          </cell>
          <cell r="C1356" t="str">
            <v>t</v>
          </cell>
          <cell r="D1356">
            <v>1000</v>
          </cell>
          <cell r="E1356" t="str">
            <v>kg</v>
          </cell>
          <cell r="F1356">
            <v>60</v>
          </cell>
          <cell r="G1356">
            <v>0.06</v>
          </cell>
          <cell r="I1356">
            <v>0</v>
          </cell>
          <cell r="U1356">
            <v>0.128</v>
          </cell>
          <cell r="W1356">
            <v>0.128</v>
          </cell>
          <cell r="AD1356">
            <v>0.06</v>
          </cell>
        </row>
        <row r="1357">
          <cell r="A1357" t="str">
            <v>M908</v>
          </cell>
          <cell r="B1357" t="str">
            <v>Eletrodo p/ solda eletr. OK 46.00</v>
          </cell>
          <cell r="C1357" t="str">
            <v>kg</v>
          </cell>
          <cell r="D1357">
            <v>1</v>
          </cell>
          <cell r="E1357" t="str">
            <v>kg</v>
          </cell>
          <cell r="F1357">
            <v>6</v>
          </cell>
          <cell r="G1357">
            <v>6</v>
          </cell>
          <cell r="I1357">
            <v>0</v>
          </cell>
          <cell r="U1357">
            <v>6.9</v>
          </cell>
          <cell r="W1357">
            <v>6.25</v>
          </cell>
          <cell r="AD1357">
            <v>4.7</v>
          </cell>
        </row>
        <row r="1358">
          <cell r="A1358" t="str">
            <v>M909</v>
          </cell>
          <cell r="B1358" t="str">
            <v>Tubo de PVC perfurado D=50 mm</v>
          </cell>
          <cell r="C1358" t="str">
            <v>vr</v>
          </cell>
          <cell r="D1358">
            <v>6</v>
          </cell>
          <cell r="E1358" t="str">
            <v>m</v>
          </cell>
          <cell r="F1358">
            <v>21.81</v>
          </cell>
          <cell r="G1358">
            <v>3.6349999999999998</v>
          </cell>
          <cell r="I1358">
            <v>0</v>
          </cell>
          <cell r="U1358">
            <v>4.3</v>
          </cell>
          <cell r="W1358">
            <v>4.3</v>
          </cell>
          <cell r="AD1358">
            <v>3.4967000000000001</v>
          </cell>
        </row>
        <row r="1359">
          <cell r="A1359" t="str">
            <v>M910</v>
          </cell>
          <cell r="B1359" t="str">
            <v>Tubo de PVC rígido D=50 mm</v>
          </cell>
          <cell r="C1359" t="str">
            <v>vr</v>
          </cell>
          <cell r="D1359">
            <v>6</v>
          </cell>
          <cell r="E1359" t="str">
            <v>m</v>
          </cell>
          <cell r="F1359">
            <v>21.8</v>
          </cell>
          <cell r="G1359">
            <v>3.6333333333333333</v>
          </cell>
          <cell r="I1359">
            <v>0</v>
          </cell>
          <cell r="U1359">
            <v>3.65</v>
          </cell>
          <cell r="W1359">
            <v>3.65</v>
          </cell>
          <cell r="AD1359">
            <v>3.2</v>
          </cell>
        </row>
        <row r="1360">
          <cell r="A1360" t="str">
            <v>M911</v>
          </cell>
          <cell r="B1360" t="str">
            <v>Tubo de PVC D=100 mm</v>
          </cell>
          <cell r="C1360" t="str">
            <v>vr</v>
          </cell>
          <cell r="D1360">
            <v>6</v>
          </cell>
          <cell r="E1360" t="str">
            <v>m</v>
          </cell>
          <cell r="F1360">
            <v>33</v>
          </cell>
          <cell r="G1360">
            <v>5.5</v>
          </cell>
          <cell r="I1360">
            <v>0</v>
          </cell>
          <cell r="U1360">
            <v>6.4832999999999998</v>
          </cell>
          <cell r="W1360">
            <v>6.4832999999999998</v>
          </cell>
          <cell r="AD1360">
            <v>4.7</v>
          </cell>
        </row>
        <row r="1361">
          <cell r="A1361" t="str">
            <v>M920</v>
          </cell>
          <cell r="B1361" t="str">
            <v>Meio tubo de concreto D=40 cm</v>
          </cell>
          <cell r="C1361" t="str">
            <v>m</v>
          </cell>
          <cell r="D1361">
            <v>1</v>
          </cell>
          <cell r="E1361" t="str">
            <v>m</v>
          </cell>
          <cell r="F1361">
            <v>19.3</v>
          </cell>
          <cell r="G1361">
            <v>19.3</v>
          </cell>
          <cell r="I1361">
            <v>0</v>
          </cell>
          <cell r="U1361">
            <v>19.3</v>
          </cell>
          <cell r="W1361">
            <v>18.25</v>
          </cell>
          <cell r="AD1361">
            <v>15.1</v>
          </cell>
        </row>
        <row r="1362">
          <cell r="A1362" t="str">
            <v>M930</v>
          </cell>
          <cell r="B1362" t="str">
            <v>Gabião caixa 2x1x1m galvanizado</v>
          </cell>
          <cell r="C1362" t="str">
            <v>un</v>
          </cell>
          <cell r="D1362">
            <v>1</v>
          </cell>
          <cell r="E1362" t="str">
            <v>un</v>
          </cell>
          <cell r="F1362">
            <v>132.87</v>
          </cell>
          <cell r="G1362">
            <v>132.87</v>
          </cell>
          <cell r="I1362">
            <v>0</v>
          </cell>
          <cell r="U1362">
            <v>144.9</v>
          </cell>
          <cell r="W1362">
            <v>144.9</v>
          </cell>
          <cell r="AD1362">
            <v>115.51</v>
          </cell>
        </row>
        <row r="1363">
          <cell r="A1363" t="str">
            <v>M935</v>
          </cell>
          <cell r="B1363" t="str">
            <v>Terra arm. ECE - greide 0&lt;h&lt;6m</v>
          </cell>
          <cell r="C1363" t="str">
            <v>m2</v>
          </cell>
          <cell r="D1363">
            <v>1</v>
          </cell>
          <cell r="E1363" t="str">
            <v>m2</v>
          </cell>
          <cell r="F1363">
            <v>139.77000000000001</v>
          </cell>
          <cell r="G1363">
            <v>139.77000000000001</v>
          </cell>
          <cell r="I1363">
            <v>0</v>
          </cell>
          <cell r="U1363">
            <v>164.92</v>
          </cell>
          <cell r="W1363">
            <v>164.92</v>
          </cell>
          <cell r="AD1363">
            <v>139.77000000000001</v>
          </cell>
        </row>
        <row r="1364">
          <cell r="A1364" t="str">
            <v>M936</v>
          </cell>
          <cell r="B1364" t="str">
            <v>Terra arm. ECE - greide 6&lt;h&lt;9m</v>
          </cell>
          <cell r="C1364" t="str">
            <v>m2</v>
          </cell>
          <cell r="D1364">
            <v>1</v>
          </cell>
          <cell r="E1364" t="str">
            <v>m2</v>
          </cell>
          <cell r="F1364">
            <v>156.81</v>
          </cell>
          <cell r="G1364">
            <v>156.81</v>
          </cell>
          <cell r="I1364">
            <v>0</v>
          </cell>
          <cell r="U1364">
            <v>185.03</v>
          </cell>
          <cell r="W1364">
            <v>185.03</v>
          </cell>
          <cell r="AD1364">
            <v>156.81</v>
          </cell>
        </row>
        <row r="1365">
          <cell r="A1365" t="str">
            <v>M937</v>
          </cell>
          <cell r="B1365" t="str">
            <v>Terra arm. ECE - greide 9&lt;h&lt;12m</v>
          </cell>
          <cell r="C1365" t="str">
            <v>m2</v>
          </cell>
          <cell r="D1365">
            <v>1</v>
          </cell>
          <cell r="E1365" t="str">
            <v>m2</v>
          </cell>
          <cell r="F1365">
            <v>173.86</v>
          </cell>
          <cell r="G1365">
            <v>173.86</v>
          </cell>
          <cell r="I1365">
            <v>0</v>
          </cell>
          <cell r="U1365">
            <v>205.15</v>
          </cell>
          <cell r="W1365">
            <v>205.15</v>
          </cell>
          <cell r="AD1365">
            <v>173.86</v>
          </cell>
        </row>
        <row r="1366">
          <cell r="A1366" t="str">
            <v>M938</v>
          </cell>
          <cell r="B1366" t="str">
            <v>Terra arm. ECE- pé talude 0&lt;h&lt;6m</v>
          </cell>
          <cell r="C1366" t="str">
            <v>m2</v>
          </cell>
          <cell r="D1366">
            <v>1</v>
          </cell>
          <cell r="E1366" t="str">
            <v>m2</v>
          </cell>
          <cell r="F1366">
            <v>164.77</v>
          </cell>
          <cell r="G1366">
            <v>164.77</v>
          </cell>
          <cell r="I1366">
            <v>0</v>
          </cell>
          <cell r="U1366">
            <v>194.42</v>
          </cell>
          <cell r="W1366">
            <v>194.42</v>
          </cell>
          <cell r="AD1366">
            <v>164.77</v>
          </cell>
        </row>
        <row r="1367">
          <cell r="A1367" t="str">
            <v>M939</v>
          </cell>
          <cell r="B1367" t="str">
            <v>Terra arm. ECE- pé talude 6&lt;h&lt;9m</v>
          </cell>
          <cell r="C1367" t="str">
            <v>m2</v>
          </cell>
          <cell r="D1367">
            <v>1</v>
          </cell>
          <cell r="E1367" t="str">
            <v>m2</v>
          </cell>
          <cell r="F1367">
            <v>185.22</v>
          </cell>
          <cell r="G1367">
            <v>185.22</v>
          </cell>
          <cell r="I1367">
            <v>0</v>
          </cell>
          <cell r="U1367">
            <v>218.55</v>
          </cell>
          <cell r="W1367">
            <v>218.55</v>
          </cell>
          <cell r="AD1367">
            <v>185.22</v>
          </cell>
        </row>
        <row r="1368">
          <cell r="A1368" t="str">
            <v>M940</v>
          </cell>
          <cell r="B1368" t="str">
            <v>Terra arm. ECE- pé talude 9&lt;h&lt;12m</v>
          </cell>
          <cell r="C1368" t="str">
            <v>m2</v>
          </cell>
          <cell r="D1368">
            <v>1</v>
          </cell>
          <cell r="E1368" t="str">
            <v>m2</v>
          </cell>
          <cell r="F1368">
            <v>204.54</v>
          </cell>
          <cell r="G1368">
            <v>204.54</v>
          </cell>
          <cell r="I1368">
            <v>0</v>
          </cell>
          <cell r="U1368">
            <v>244.35</v>
          </cell>
          <cell r="W1368">
            <v>244.35</v>
          </cell>
          <cell r="AD1368">
            <v>204.54</v>
          </cell>
        </row>
        <row r="1369">
          <cell r="A1369" t="str">
            <v>M941</v>
          </cell>
          <cell r="B1369" t="str">
            <v>Terra arm. ECE-enc. portante 0&lt;h&lt;6m</v>
          </cell>
          <cell r="C1369" t="str">
            <v>m2</v>
          </cell>
          <cell r="D1369">
            <v>1</v>
          </cell>
          <cell r="E1369" t="str">
            <v>m2</v>
          </cell>
          <cell r="F1369">
            <v>300</v>
          </cell>
          <cell r="G1369">
            <v>300</v>
          </cell>
          <cell r="I1369">
            <v>0</v>
          </cell>
          <cell r="U1369">
            <v>354</v>
          </cell>
          <cell r="W1369">
            <v>354</v>
          </cell>
          <cell r="AD1369">
            <v>300</v>
          </cell>
        </row>
        <row r="1370">
          <cell r="A1370" t="str">
            <v>M942</v>
          </cell>
          <cell r="B1370" t="str">
            <v>Terra arm. ECE-enc. portante 6&lt;h&lt;9m</v>
          </cell>
          <cell r="C1370" t="str">
            <v>m2</v>
          </cell>
          <cell r="D1370">
            <v>1</v>
          </cell>
          <cell r="E1370" t="str">
            <v>m2</v>
          </cell>
          <cell r="F1370">
            <v>399.78</v>
          </cell>
          <cell r="G1370">
            <v>399.78</v>
          </cell>
          <cell r="I1370">
            <v>0</v>
          </cell>
          <cell r="U1370">
            <v>471.74</v>
          </cell>
          <cell r="W1370">
            <v>471.74</v>
          </cell>
          <cell r="AD1370">
            <v>339.78</v>
          </cell>
        </row>
        <row r="1371">
          <cell r="A1371" t="str">
            <v>M945</v>
          </cell>
          <cell r="B1371" t="str">
            <v>Haste para perfuratriz de esteira</v>
          </cell>
          <cell r="C1371" t="str">
            <v>un</v>
          </cell>
          <cell r="D1371">
            <v>1</v>
          </cell>
          <cell r="E1371" t="str">
            <v>un</v>
          </cell>
          <cell r="F1371">
            <v>743.87</v>
          </cell>
          <cell r="G1371">
            <v>743.87</v>
          </cell>
          <cell r="I1371">
            <v>0</v>
          </cell>
          <cell r="U1371">
            <v>734.88</v>
          </cell>
          <cell r="W1371">
            <v>734.88</v>
          </cell>
          <cell r="AD1371">
            <v>553.97</v>
          </cell>
        </row>
        <row r="1372">
          <cell r="A1372" t="str">
            <v>M946</v>
          </cell>
          <cell r="B1372" t="str">
            <v>Luva para perfuratriz de esteira</v>
          </cell>
          <cell r="C1372" t="str">
            <v>un</v>
          </cell>
          <cell r="D1372">
            <v>1</v>
          </cell>
          <cell r="E1372" t="str">
            <v>un</v>
          </cell>
          <cell r="F1372">
            <v>197.85</v>
          </cell>
          <cell r="G1372">
            <v>197.85</v>
          </cell>
          <cell r="I1372">
            <v>0</v>
          </cell>
          <cell r="U1372">
            <v>197.85</v>
          </cell>
          <cell r="W1372">
            <v>197.85</v>
          </cell>
          <cell r="AD1372">
            <v>120.39</v>
          </cell>
        </row>
        <row r="1373">
          <cell r="A1373" t="str">
            <v>M947</v>
          </cell>
          <cell r="B1373" t="str">
            <v>Punho para perfuratriz de esteira</v>
          </cell>
          <cell r="C1373" t="str">
            <v>un</v>
          </cell>
          <cell r="D1373">
            <v>1</v>
          </cell>
          <cell r="E1373" t="str">
            <v>un</v>
          </cell>
          <cell r="F1373">
            <v>452.61</v>
          </cell>
          <cell r="G1373">
            <v>452.61</v>
          </cell>
          <cell r="I1373">
            <v>0</v>
          </cell>
          <cell r="U1373">
            <v>452.61</v>
          </cell>
          <cell r="W1373">
            <v>452.61</v>
          </cell>
          <cell r="AD1373">
            <v>263.5</v>
          </cell>
        </row>
        <row r="1374">
          <cell r="A1374" t="str">
            <v>M948</v>
          </cell>
          <cell r="B1374" t="str">
            <v>Coroa para perfuratriz de esteira</v>
          </cell>
          <cell r="C1374" t="str">
            <v>un</v>
          </cell>
          <cell r="D1374">
            <v>1</v>
          </cell>
          <cell r="E1374" t="str">
            <v>un</v>
          </cell>
          <cell r="F1374">
            <v>873.79</v>
          </cell>
          <cell r="G1374">
            <v>873.79</v>
          </cell>
          <cell r="I1374">
            <v>0</v>
          </cell>
          <cell r="U1374">
            <v>873.79</v>
          </cell>
          <cell r="W1374">
            <v>873.79</v>
          </cell>
          <cell r="AD1374">
            <v>546.32000000000005</v>
          </cell>
        </row>
        <row r="1375">
          <cell r="A1375" t="str">
            <v>M949</v>
          </cell>
          <cell r="B1375" t="str">
            <v>Disco diam. p/ máq. de disco 48kW</v>
          </cell>
          <cell r="C1375" t="str">
            <v>un</v>
          </cell>
          <cell r="D1375">
            <v>1</v>
          </cell>
          <cell r="E1375" t="str">
            <v>un</v>
          </cell>
          <cell r="F1375">
            <v>1950</v>
          </cell>
          <cell r="G1375">
            <v>1950</v>
          </cell>
          <cell r="I1375">
            <v>0</v>
          </cell>
          <cell r="U1375">
            <v>2300</v>
          </cell>
          <cell r="W1375">
            <v>2300</v>
          </cell>
          <cell r="AD1375">
            <v>1200</v>
          </cell>
        </row>
        <row r="1376">
          <cell r="A1376" t="str">
            <v>M950</v>
          </cell>
          <cell r="B1376" t="str">
            <v>Coroa de diamante linha NX</v>
          </cell>
          <cell r="C1376" t="str">
            <v>un</v>
          </cell>
          <cell r="D1376">
            <v>1</v>
          </cell>
          <cell r="E1376" t="str">
            <v>un</v>
          </cell>
          <cell r="F1376">
            <v>319.68</v>
          </cell>
          <cell r="G1376">
            <v>319.68</v>
          </cell>
          <cell r="I1376">
            <v>0</v>
          </cell>
          <cell r="U1376">
            <v>319.68</v>
          </cell>
          <cell r="W1376">
            <v>319.68</v>
          </cell>
          <cell r="AD1376">
            <v>319.68</v>
          </cell>
        </row>
        <row r="1377">
          <cell r="A1377" t="str">
            <v>M951</v>
          </cell>
          <cell r="B1377" t="str">
            <v>Calibrador de diamante linha NX</v>
          </cell>
          <cell r="C1377" t="str">
            <v>un</v>
          </cell>
          <cell r="D1377">
            <v>1</v>
          </cell>
          <cell r="E1377" t="str">
            <v>un</v>
          </cell>
          <cell r="F1377">
            <v>327.24</v>
          </cell>
          <cell r="G1377">
            <v>327.24</v>
          </cell>
          <cell r="I1377">
            <v>0</v>
          </cell>
          <cell r="U1377">
            <v>327.24</v>
          </cell>
          <cell r="W1377">
            <v>327.24</v>
          </cell>
          <cell r="AD1377">
            <v>327.24</v>
          </cell>
        </row>
        <row r="1378">
          <cell r="A1378" t="str">
            <v>M952</v>
          </cell>
          <cell r="B1378" t="str">
            <v>Mola comum linha NX</v>
          </cell>
          <cell r="C1378" t="str">
            <v>un</v>
          </cell>
          <cell r="D1378">
            <v>1</v>
          </cell>
          <cell r="E1378" t="str">
            <v>un</v>
          </cell>
          <cell r="F1378">
            <v>24.84</v>
          </cell>
          <cell r="G1378">
            <v>24.84</v>
          </cell>
          <cell r="I1378">
            <v>0</v>
          </cell>
          <cell r="U1378">
            <v>30.24</v>
          </cell>
          <cell r="W1378">
            <v>30.24</v>
          </cell>
          <cell r="AD1378">
            <v>24.84</v>
          </cell>
        </row>
        <row r="1379">
          <cell r="A1379" t="str">
            <v>M953</v>
          </cell>
          <cell r="B1379" t="str">
            <v>Barrilete simples linha NX</v>
          </cell>
          <cell r="C1379" t="str">
            <v>un</v>
          </cell>
          <cell r="D1379">
            <v>1</v>
          </cell>
          <cell r="E1379" t="str">
            <v>un</v>
          </cell>
          <cell r="F1379">
            <v>205.2</v>
          </cell>
          <cell r="G1379">
            <v>205.2</v>
          </cell>
          <cell r="I1379">
            <v>0</v>
          </cell>
          <cell r="U1379">
            <v>205.2</v>
          </cell>
          <cell r="W1379">
            <v>205.2</v>
          </cell>
          <cell r="AD1379">
            <v>233.28</v>
          </cell>
        </row>
        <row r="1380">
          <cell r="A1380" t="str">
            <v>M954</v>
          </cell>
          <cell r="B1380" t="str">
            <v>Haste paredes paraleleas c/ niples</v>
          </cell>
          <cell r="C1380" t="str">
            <v>un</v>
          </cell>
          <cell r="D1380">
            <v>1</v>
          </cell>
          <cell r="E1380" t="str">
            <v>un</v>
          </cell>
          <cell r="F1380">
            <v>215.2</v>
          </cell>
          <cell r="G1380">
            <v>215.2</v>
          </cell>
          <cell r="I1380">
            <v>0</v>
          </cell>
          <cell r="U1380">
            <v>215.2</v>
          </cell>
          <cell r="W1380">
            <v>213.2</v>
          </cell>
          <cell r="AD1380">
            <v>215.2</v>
          </cell>
        </row>
        <row r="1381">
          <cell r="A1381" t="str">
            <v>M955</v>
          </cell>
          <cell r="B1381" t="str">
            <v>Coroa de widia linha NX</v>
          </cell>
          <cell r="C1381" t="str">
            <v>un</v>
          </cell>
          <cell r="D1381">
            <v>1</v>
          </cell>
          <cell r="E1381" t="str">
            <v>un</v>
          </cell>
          <cell r="F1381">
            <v>95.2</v>
          </cell>
          <cell r="G1381">
            <v>95.2</v>
          </cell>
          <cell r="I1381">
            <v>0</v>
          </cell>
          <cell r="U1381">
            <v>102.6</v>
          </cell>
          <cell r="W1381">
            <v>100.5</v>
          </cell>
          <cell r="AD1381">
            <v>95.2</v>
          </cell>
        </row>
        <row r="1382">
          <cell r="A1382" t="str">
            <v>M956</v>
          </cell>
          <cell r="B1382" t="str">
            <v>Sapata de widia linha NX</v>
          </cell>
          <cell r="C1382" t="str">
            <v>un</v>
          </cell>
          <cell r="D1382">
            <v>1</v>
          </cell>
          <cell r="E1382" t="str">
            <v>un</v>
          </cell>
          <cell r="F1382">
            <v>77.8</v>
          </cell>
          <cell r="G1382">
            <v>77.8</v>
          </cell>
          <cell r="I1382">
            <v>0</v>
          </cell>
          <cell r="U1382">
            <v>99.8</v>
          </cell>
          <cell r="W1382">
            <v>97.9</v>
          </cell>
          <cell r="AD1382">
            <v>77.8</v>
          </cell>
        </row>
        <row r="1383">
          <cell r="A1383" t="str">
            <v>M957</v>
          </cell>
          <cell r="B1383" t="str">
            <v>Revestimento c/ conector linha NX</v>
          </cell>
          <cell r="C1383" t="str">
            <v>un</v>
          </cell>
          <cell r="D1383">
            <v>1</v>
          </cell>
          <cell r="E1383" t="str">
            <v>un</v>
          </cell>
          <cell r="F1383">
            <v>180.3</v>
          </cell>
          <cell r="G1383">
            <v>180.3</v>
          </cell>
          <cell r="I1383">
            <v>0</v>
          </cell>
          <cell r="U1383">
            <v>150</v>
          </cell>
          <cell r="W1383">
            <v>147.6</v>
          </cell>
          <cell r="AD1383">
            <v>180.3</v>
          </cell>
        </row>
        <row r="1384">
          <cell r="A1384" t="str">
            <v>M958</v>
          </cell>
          <cell r="B1384" t="str">
            <v>Calibrador de widia simples linh NX</v>
          </cell>
          <cell r="C1384" t="str">
            <v>un</v>
          </cell>
          <cell r="D1384">
            <v>1</v>
          </cell>
          <cell r="E1384" t="str">
            <v>un</v>
          </cell>
          <cell r="F1384">
            <v>95.57</v>
          </cell>
          <cell r="G1384">
            <v>95.57</v>
          </cell>
          <cell r="I1384">
            <v>0</v>
          </cell>
          <cell r="U1384">
            <v>122.9</v>
          </cell>
          <cell r="W1384">
            <v>122.9</v>
          </cell>
          <cell r="AD1384">
            <v>95.57</v>
          </cell>
        </row>
        <row r="1385">
          <cell r="A1385" t="str">
            <v>M960</v>
          </cell>
          <cell r="B1385" t="str">
            <v>Fio de nylon n. 40</v>
          </cell>
          <cell r="C1385" t="str">
            <v>rl</v>
          </cell>
          <cell r="D1385">
            <v>100</v>
          </cell>
          <cell r="E1385" t="str">
            <v>m</v>
          </cell>
          <cell r="F1385">
            <v>1.2</v>
          </cell>
          <cell r="G1385">
            <v>1.2E-2</v>
          </cell>
          <cell r="I1385">
            <v>0</v>
          </cell>
          <cell r="U1385">
            <v>4.7999999999999996E-3</v>
          </cell>
          <cell r="W1385">
            <v>2.1999999999999999E-2</v>
          </cell>
          <cell r="AD1385">
            <v>1.2E-2</v>
          </cell>
        </row>
        <row r="1386">
          <cell r="A1386" t="str">
            <v>M969</v>
          </cell>
          <cell r="B1386" t="str">
            <v>Película refletiva lentes expostas</v>
          </cell>
          <cell r="C1386" t="str">
            <v>m2</v>
          </cell>
          <cell r="D1386">
            <v>1</v>
          </cell>
          <cell r="E1386" t="str">
            <v>m2</v>
          </cell>
          <cell r="F1386">
            <v>60</v>
          </cell>
          <cell r="G1386">
            <v>60</v>
          </cell>
          <cell r="I1386">
            <v>0</v>
          </cell>
          <cell r="U1386">
            <v>68.2</v>
          </cell>
          <cell r="W1386">
            <v>67.97</v>
          </cell>
          <cell r="AD1386">
            <v>49.5</v>
          </cell>
        </row>
        <row r="1387">
          <cell r="A1387" t="str">
            <v>M970</v>
          </cell>
          <cell r="B1387" t="str">
            <v>Película refletiva lentes inclusas</v>
          </cell>
          <cell r="C1387" t="str">
            <v>m2</v>
          </cell>
          <cell r="D1387">
            <v>1</v>
          </cell>
          <cell r="E1387" t="str">
            <v>m2</v>
          </cell>
          <cell r="F1387">
            <v>49.5</v>
          </cell>
          <cell r="G1387">
            <v>49.5</v>
          </cell>
          <cell r="I1387">
            <v>0</v>
          </cell>
          <cell r="U1387">
            <v>51</v>
          </cell>
          <cell r="W1387">
            <v>50.97</v>
          </cell>
          <cell r="AD1387">
            <v>49.5</v>
          </cell>
        </row>
        <row r="1388">
          <cell r="A1388" t="str">
            <v>M971</v>
          </cell>
          <cell r="B1388" t="str">
            <v>Dispositivo anti-ofuscante</v>
          </cell>
          <cell r="C1388" t="str">
            <v>m</v>
          </cell>
          <cell r="D1388">
            <v>1</v>
          </cell>
          <cell r="E1388" t="str">
            <v>m</v>
          </cell>
          <cell r="F1388">
            <v>49</v>
          </cell>
          <cell r="G1388">
            <v>49</v>
          </cell>
          <cell r="I1388">
            <v>0</v>
          </cell>
          <cell r="U1388">
            <v>65</v>
          </cell>
          <cell r="W1388">
            <v>65.849999999999994</v>
          </cell>
          <cell r="AD1388">
            <v>49</v>
          </cell>
        </row>
        <row r="1389">
          <cell r="A1389" t="str">
            <v>M972</v>
          </cell>
          <cell r="B1389" t="str">
            <v>Tacha refletiva monodirecional</v>
          </cell>
          <cell r="C1389" t="str">
            <v>un</v>
          </cell>
          <cell r="D1389">
            <v>1</v>
          </cell>
          <cell r="E1389" t="str">
            <v>un</v>
          </cell>
          <cell r="F1389">
            <v>4.2</v>
          </cell>
          <cell r="G1389">
            <v>4.2</v>
          </cell>
          <cell r="I1389">
            <v>0</v>
          </cell>
          <cell r="U1389">
            <v>4.2</v>
          </cell>
          <cell r="W1389">
            <v>5.5</v>
          </cell>
          <cell r="AD1389">
            <v>3.8</v>
          </cell>
        </row>
        <row r="1390">
          <cell r="A1390" t="str">
            <v>M973</v>
          </cell>
          <cell r="B1390" t="str">
            <v>Tacha refletiva bidirecional</v>
          </cell>
          <cell r="C1390" t="str">
            <v>un</v>
          </cell>
          <cell r="D1390">
            <v>1</v>
          </cell>
          <cell r="E1390" t="str">
            <v>un</v>
          </cell>
          <cell r="F1390">
            <v>4.7</v>
          </cell>
          <cell r="G1390">
            <v>4.7</v>
          </cell>
          <cell r="I1390">
            <v>0</v>
          </cell>
          <cell r="U1390">
            <v>4.7</v>
          </cell>
          <cell r="W1390">
            <v>6</v>
          </cell>
          <cell r="AD1390">
            <v>4.2</v>
          </cell>
        </row>
        <row r="1391">
          <cell r="A1391" t="str">
            <v>M974</v>
          </cell>
          <cell r="B1391" t="str">
            <v>Tachão refletivo monodirecional</v>
          </cell>
          <cell r="C1391" t="str">
            <v>un</v>
          </cell>
          <cell r="D1391">
            <v>1</v>
          </cell>
          <cell r="E1391" t="str">
            <v>un</v>
          </cell>
          <cell r="F1391">
            <v>12.5</v>
          </cell>
          <cell r="G1391">
            <v>12.5</v>
          </cell>
          <cell r="I1391">
            <v>0</v>
          </cell>
          <cell r="U1391">
            <v>12.5</v>
          </cell>
          <cell r="W1391">
            <v>12.5</v>
          </cell>
          <cell r="AD1391">
            <v>11.5</v>
          </cell>
        </row>
        <row r="1392">
          <cell r="A1392" t="str">
            <v>M975</v>
          </cell>
          <cell r="B1392" t="str">
            <v>Tachão refletivo bidirecional</v>
          </cell>
          <cell r="C1392" t="str">
            <v>un</v>
          </cell>
          <cell r="D1392">
            <v>1</v>
          </cell>
          <cell r="E1392" t="str">
            <v>un</v>
          </cell>
          <cell r="F1392">
            <v>13.5</v>
          </cell>
          <cell r="G1392">
            <v>13.5</v>
          </cell>
          <cell r="I1392">
            <v>0</v>
          </cell>
          <cell r="U1392">
            <v>13.5</v>
          </cell>
          <cell r="W1392">
            <v>15.2</v>
          </cell>
          <cell r="AD1392">
            <v>12</v>
          </cell>
        </row>
        <row r="1393">
          <cell r="A1393" t="str">
            <v>M976</v>
          </cell>
          <cell r="B1393" t="str">
            <v>Baguete limitador de polietileno</v>
          </cell>
          <cell r="C1393" t="str">
            <v>m</v>
          </cell>
          <cell r="D1393">
            <v>1</v>
          </cell>
          <cell r="E1393" t="str">
            <v>m</v>
          </cell>
          <cell r="F1393">
            <v>1.1200000000000001</v>
          </cell>
          <cell r="G1393">
            <v>1.1200000000000001</v>
          </cell>
          <cell r="I1393">
            <v>0</v>
          </cell>
          <cell r="U1393">
            <v>0.96</v>
          </cell>
          <cell r="W1393">
            <v>0.96</v>
          </cell>
          <cell r="AD1393">
            <v>0.88</v>
          </cell>
        </row>
        <row r="1394">
          <cell r="A1394" t="str">
            <v>M977</v>
          </cell>
          <cell r="B1394" t="str">
            <v>Selante asfáltico polimerizado</v>
          </cell>
          <cell r="C1394" t="str">
            <v>l</v>
          </cell>
          <cell r="D1394">
            <v>1</v>
          </cell>
          <cell r="E1394" t="str">
            <v>l</v>
          </cell>
          <cell r="F1394">
            <v>1.53</v>
          </cell>
          <cell r="G1394">
            <v>1.53</v>
          </cell>
          <cell r="I1394">
            <v>0</v>
          </cell>
          <cell r="U1394">
            <v>1.28</v>
          </cell>
          <cell r="W1394">
            <v>1.27</v>
          </cell>
          <cell r="AD1394">
            <v>5.21</v>
          </cell>
        </row>
        <row r="1395">
          <cell r="A1395" t="str">
            <v>M980</v>
          </cell>
          <cell r="B1395" t="str">
            <v>Indenização de jazida</v>
          </cell>
          <cell r="C1395" t="str">
            <v>m3</v>
          </cell>
          <cell r="D1395">
            <v>1</v>
          </cell>
          <cell r="E1395" t="str">
            <v>m3</v>
          </cell>
          <cell r="F1395">
            <v>1.04</v>
          </cell>
          <cell r="G1395">
            <v>1.04</v>
          </cell>
          <cell r="I1395">
            <v>0</v>
          </cell>
          <cell r="U1395">
            <v>1.04</v>
          </cell>
          <cell r="W1395">
            <v>1.04</v>
          </cell>
          <cell r="AD1395">
            <v>1.04</v>
          </cell>
        </row>
        <row r="1396">
          <cell r="A1396" t="str">
            <v>M982</v>
          </cell>
          <cell r="B1396" t="str">
            <v>Isopor de 5cm de espessura</v>
          </cell>
          <cell r="C1396" t="str">
            <v>m2</v>
          </cell>
          <cell r="D1396">
            <v>1</v>
          </cell>
          <cell r="E1396" t="str">
            <v>m2</v>
          </cell>
          <cell r="F1396">
            <v>6.5</v>
          </cell>
          <cell r="G1396">
            <v>6.5</v>
          </cell>
          <cell r="I1396">
            <v>0</v>
          </cell>
          <cell r="U1396">
            <v>7.8</v>
          </cell>
          <cell r="W1396">
            <v>7</v>
          </cell>
          <cell r="AD1396">
            <v>6.5</v>
          </cell>
        </row>
        <row r="1397">
          <cell r="A1397" t="str">
            <v>M983</v>
          </cell>
          <cell r="B1397" t="str">
            <v>Disco diam. p/ máq. de disco 6kW</v>
          </cell>
          <cell r="C1397" t="str">
            <v>un</v>
          </cell>
          <cell r="D1397">
            <v>1</v>
          </cell>
          <cell r="E1397" t="str">
            <v>un</v>
          </cell>
          <cell r="F1397">
            <v>300</v>
          </cell>
          <cell r="G1397">
            <v>300</v>
          </cell>
          <cell r="I1397">
            <v>0</v>
          </cell>
          <cell r="U1397">
            <v>300</v>
          </cell>
          <cell r="W1397">
            <v>300</v>
          </cell>
          <cell r="AD1397">
            <v>300</v>
          </cell>
        </row>
        <row r="1398">
          <cell r="A1398" t="str">
            <v>M984</v>
          </cell>
          <cell r="B1398" t="str">
            <v>Chumbadores</v>
          </cell>
          <cell r="C1398" t="str">
            <v>pç</v>
          </cell>
          <cell r="D1398">
            <v>0.3</v>
          </cell>
          <cell r="E1398" t="str">
            <v>kg</v>
          </cell>
          <cell r="F1398">
            <v>2.2999999999999998</v>
          </cell>
          <cell r="G1398">
            <v>7.6666666666666661</v>
          </cell>
          <cell r="I1398">
            <v>0</v>
          </cell>
          <cell r="U1398">
            <v>11.2667</v>
          </cell>
          <cell r="W1398">
            <v>11.2667</v>
          </cell>
          <cell r="AD1398">
            <v>10.333299999999999</v>
          </cell>
        </row>
        <row r="1399">
          <cell r="A1399" t="str">
            <v>M985</v>
          </cell>
          <cell r="B1399" t="str">
            <v>Tubo plástico para purgadores</v>
          </cell>
          <cell r="C1399" t="str">
            <v>m</v>
          </cell>
          <cell r="D1399">
            <v>1</v>
          </cell>
          <cell r="E1399" t="str">
            <v>m</v>
          </cell>
          <cell r="F1399">
            <v>0.79</v>
          </cell>
          <cell r="G1399">
            <v>0.79</v>
          </cell>
          <cell r="I1399">
            <v>0</v>
          </cell>
          <cell r="U1399">
            <v>0.82</v>
          </cell>
          <cell r="W1399">
            <v>0.82</v>
          </cell>
          <cell r="AD1399">
            <v>0.73</v>
          </cell>
        </row>
        <row r="1400">
          <cell r="A1400" t="str">
            <v>M996</v>
          </cell>
          <cell r="B1400" t="str">
            <v>Material Demolido</v>
          </cell>
          <cell r="C1400" t="str">
            <v>t</v>
          </cell>
          <cell r="D1400">
            <v>1</v>
          </cell>
          <cell r="E1400" t="str">
            <v>t</v>
          </cell>
          <cell r="F1400">
            <v>0</v>
          </cell>
          <cell r="G1400">
            <v>0</v>
          </cell>
          <cell r="I1400">
            <v>0</v>
          </cell>
          <cell r="U1400">
            <v>0</v>
          </cell>
          <cell r="W1400">
            <v>0</v>
          </cell>
          <cell r="AD1400">
            <v>0</v>
          </cell>
        </row>
        <row r="1401">
          <cell r="A1401" t="str">
            <v>M997</v>
          </cell>
          <cell r="B1401" t="str">
            <v>Material Fresado</v>
          </cell>
          <cell r="C1401" t="str">
            <v>t</v>
          </cell>
          <cell r="D1401">
            <v>1</v>
          </cell>
          <cell r="E1401" t="str">
            <v>t</v>
          </cell>
          <cell r="F1401">
            <v>0</v>
          </cell>
          <cell r="G1401">
            <v>0</v>
          </cell>
          <cell r="I1401">
            <v>0</v>
          </cell>
          <cell r="U1401">
            <v>0</v>
          </cell>
          <cell r="W1401">
            <v>0</v>
          </cell>
          <cell r="AD1401">
            <v>0</v>
          </cell>
        </row>
        <row r="1402">
          <cell r="A1402" t="str">
            <v>M998</v>
          </cell>
          <cell r="B1402" t="str">
            <v>Madeira</v>
          </cell>
          <cell r="C1402" t="str">
            <v>t</v>
          </cell>
          <cell r="D1402">
            <v>1</v>
          </cell>
          <cell r="E1402" t="str">
            <v>t</v>
          </cell>
          <cell r="F1402">
            <v>0</v>
          </cell>
          <cell r="G1402">
            <v>0</v>
          </cell>
          <cell r="I1402">
            <v>0</v>
          </cell>
          <cell r="U1402">
            <v>0</v>
          </cell>
          <cell r="W1402">
            <v>0</v>
          </cell>
          <cell r="AD1402">
            <v>0</v>
          </cell>
        </row>
        <row r="1403">
          <cell r="A1403" t="str">
            <v>M999</v>
          </cell>
          <cell r="B1403" t="str">
            <v>Material retirado da pista</v>
          </cell>
          <cell r="C1403" t="str">
            <v>t</v>
          </cell>
          <cell r="D1403">
            <v>1</v>
          </cell>
          <cell r="E1403" t="str">
            <v>t</v>
          </cell>
          <cell r="F1403">
            <v>0</v>
          </cell>
          <cell r="G1403">
            <v>0</v>
          </cell>
          <cell r="I1403">
            <v>0</v>
          </cell>
          <cell r="U1403">
            <v>0</v>
          </cell>
          <cell r="W1403">
            <v>0</v>
          </cell>
          <cell r="AD1403">
            <v>0</v>
          </cell>
        </row>
      </sheetData>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ços"/>
      <sheetName val="Orçamento"/>
      <sheetName val="Transporte"/>
      <sheetName val="Plan2"/>
    </sheetNames>
    <sheetDataSet>
      <sheetData sheetId="0">
        <row r="3">
          <cell r="B3" t="str">
            <v>Atividades Auxiliares ou Básica</v>
          </cell>
          <cell r="F3" t="str">
            <v>Und Com</v>
          </cell>
          <cell r="G3" t="str">
            <v>Und</v>
          </cell>
          <cell r="H3" t="str">
            <v>Und Com</v>
          </cell>
          <cell r="I3" t="str">
            <v>Und</v>
          </cell>
          <cell r="J3" t="str">
            <v>Und Com</v>
          </cell>
          <cell r="K3" t="str">
            <v>Und</v>
          </cell>
          <cell r="L3" t="str">
            <v>Und Com</v>
          </cell>
          <cell r="M3" t="str">
            <v>Und</v>
          </cell>
          <cell r="N3" t="str">
            <v>Und Com</v>
          </cell>
          <cell r="O3" t="str">
            <v>Und</v>
          </cell>
          <cell r="P3" t="str">
            <v>Und Com</v>
          </cell>
          <cell r="Q3" t="str">
            <v>Und</v>
          </cell>
          <cell r="R3" t="str">
            <v>Und Com</v>
          </cell>
          <cell r="S3" t="str">
            <v>Und</v>
          </cell>
          <cell r="T3" t="str">
            <v>Und Com</v>
          </cell>
          <cell r="U3" t="str">
            <v>Und</v>
          </cell>
          <cell r="V3" t="str">
            <v>Und Com</v>
          </cell>
          <cell r="W3" t="str">
            <v>Und</v>
          </cell>
          <cell r="X3" t="str">
            <v>Und Com</v>
          </cell>
          <cell r="Y3" t="str">
            <v>Und</v>
          </cell>
          <cell r="Z3" t="str">
            <v>Und Com</v>
          </cell>
          <cell r="AA3" t="str">
            <v>Und</v>
          </cell>
          <cell r="AB3" t="str">
            <v>Und Com</v>
          </cell>
          <cell r="AC3" t="str">
            <v>Und</v>
          </cell>
          <cell r="AD3" t="str">
            <v>Und Com</v>
          </cell>
          <cell r="AE3" t="str">
            <v>Und</v>
          </cell>
          <cell r="AF3" t="str">
            <v>Und Com</v>
          </cell>
        </row>
        <row r="4">
          <cell r="A4" t="str">
            <v>1 A 00 001 00</v>
          </cell>
          <cell r="B4" t="str">
            <v>Transporte local c/ basc. 5m3 rodov. não pav.</v>
          </cell>
          <cell r="E4" t="str">
            <v>tkm</v>
          </cell>
          <cell r="G4">
            <v>0.37</v>
          </cell>
          <cell r="M4">
            <v>0.4</v>
          </cell>
          <cell r="O4" t="str">
            <v>excluído</v>
          </cell>
          <cell r="Q4" t="str">
            <v>excluído</v>
          </cell>
          <cell r="S4" t="str">
            <v>excluído</v>
          </cell>
          <cell r="U4" t="str">
            <v>excluído</v>
          </cell>
          <cell r="W4" t="str">
            <v>excluído</v>
          </cell>
        </row>
        <row r="5">
          <cell r="A5" t="str">
            <v>1 A 00 001 05</v>
          </cell>
          <cell r="B5" t="str">
            <v>Transp. local c/ basc. 10m3 rodov. não pav (const)</v>
          </cell>
          <cell r="E5" t="str">
            <v>tkm</v>
          </cell>
          <cell r="G5">
            <v>0.31</v>
          </cell>
          <cell r="M5">
            <v>0.35</v>
          </cell>
          <cell r="O5">
            <v>0.35</v>
          </cell>
          <cell r="Q5">
            <v>0.34</v>
          </cell>
          <cell r="S5">
            <v>0.34</v>
          </cell>
          <cell r="U5">
            <v>0.34</v>
          </cell>
          <cell r="W5">
            <v>0.35</v>
          </cell>
          <cell r="Y5">
            <v>0.39</v>
          </cell>
        </row>
        <row r="6">
          <cell r="A6" t="str">
            <v>1 A 00 001 06</v>
          </cell>
          <cell r="B6" t="str">
            <v>Transp. local c/ basc. 10m3 rodov. não pav (consv)</v>
          </cell>
          <cell r="E6" t="str">
            <v>tkm</v>
          </cell>
          <cell r="G6">
            <v>0.38</v>
          </cell>
          <cell r="M6">
            <v>0.42</v>
          </cell>
          <cell r="O6">
            <v>0.42</v>
          </cell>
          <cell r="Q6">
            <v>0.41</v>
          </cell>
          <cell r="S6">
            <v>0.41</v>
          </cell>
          <cell r="U6">
            <v>0.41</v>
          </cell>
          <cell r="W6">
            <v>0.42</v>
          </cell>
          <cell r="Y6">
            <v>0.34</v>
          </cell>
        </row>
        <row r="7">
          <cell r="A7" t="str">
            <v>1 A 00 001 07</v>
          </cell>
          <cell r="B7" t="str">
            <v>Transp. local c/ basc. 10m3 rodov. não pav (restr)</v>
          </cell>
          <cell r="E7" t="str">
            <v>tkm</v>
          </cell>
          <cell r="G7">
            <v>0.37</v>
          </cell>
          <cell r="M7">
            <v>0.4</v>
          </cell>
          <cell r="O7">
            <v>0.41</v>
          </cell>
          <cell r="Q7">
            <v>0.4</v>
          </cell>
          <cell r="S7">
            <v>0.4</v>
          </cell>
          <cell r="U7">
            <v>0.4</v>
          </cell>
          <cell r="W7">
            <v>0.41</v>
          </cell>
          <cell r="Y7">
            <v>0.41</v>
          </cell>
        </row>
        <row r="8">
          <cell r="A8" t="str">
            <v>1 A 00 001 08</v>
          </cell>
          <cell r="B8" t="str">
            <v>Transporte local c/ basc. p/ rocha rodov. não pav.</v>
          </cell>
          <cell r="E8" t="str">
            <v>tkm</v>
          </cell>
          <cell r="G8">
            <v>0.43</v>
          </cell>
          <cell r="M8">
            <v>0.49</v>
          </cell>
          <cell r="O8">
            <v>0.49</v>
          </cell>
          <cell r="Q8">
            <v>0.48</v>
          </cell>
          <cell r="S8">
            <v>0.48</v>
          </cell>
          <cell r="U8">
            <v>0.49</v>
          </cell>
          <cell r="W8">
            <v>0.5</v>
          </cell>
          <cell r="Y8">
            <v>0.39</v>
          </cell>
        </row>
        <row r="9">
          <cell r="A9" t="str">
            <v>1 A 00 001 40</v>
          </cell>
          <cell r="B9" t="str">
            <v>Transp. local c/ carroceria 15 t rodov. não pav.</v>
          </cell>
          <cell r="E9" t="str">
            <v>tkm</v>
          </cell>
          <cell r="G9">
            <v>0.4</v>
          </cell>
          <cell r="M9">
            <v>0.44</v>
          </cell>
          <cell r="O9">
            <v>0.45</v>
          </cell>
          <cell r="Q9">
            <v>0.44</v>
          </cell>
          <cell r="S9">
            <v>0.44</v>
          </cell>
          <cell r="U9">
            <v>0.44</v>
          </cell>
          <cell r="W9">
            <v>0.45</v>
          </cell>
          <cell r="Y9">
            <v>0.48</v>
          </cell>
        </row>
        <row r="10">
          <cell r="A10" t="str">
            <v>1 A 00 001 41</v>
          </cell>
          <cell r="B10" t="str">
            <v>Transporte local c/ carroceria 4t rodov. não pav.</v>
          </cell>
          <cell r="E10" t="str">
            <v>tkm</v>
          </cell>
          <cell r="G10">
            <v>0.51</v>
          </cell>
          <cell r="M10">
            <v>0.57999999999999996</v>
          </cell>
          <cell r="O10">
            <v>0.57999999999999996</v>
          </cell>
          <cell r="Q10">
            <v>0.56999999999999995</v>
          </cell>
          <cell r="S10">
            <v>0.56999999999999995</v>
          </cell>
          <cell r="U10">
            <v>0.57999999999999996</v>
          </cell>
          <cell r="W10">
            <v>0.57999999999999996</v>
          </cell>
          <cell r="Y10">
            <v>0.43</v>
          </cell>
        </row>
        <row r="11">
          <cell r="A11" t="str">
            <v>1 A 00 001 50</v>
          </cell>
          <cell r="B11" t="str">
            <v>Transporte local c/ betoneira rodov. não pav.</v>
          </cell>
          <cell r="E11" t="str">
            <v>tkm</v>
          </cell>
          <cell r="G11">
            <v>0.46</v>
          </cell>
          <cell r="M11">
            <v>0.54</v>
          </cell>
          <cell r="O11">
            <v>0.54</v>
          </cell>
          <cell r="Q11">
            <v>0.52</v>
          </cell>
          <cell r="S11">
            <v>0.52</v>
          </cell>
          <cell r="U11">
            <v>0.54</v>
          </cell>
          <cell r="W11">
            <v>0.54</v>
          </cell>
          <cell r="Y11">
            <v>0.56000000000000005</v>
          </cell>
        </row>
        <row r="12">
          <cell r="A12" t="str">
            <v>1 A 00 001 60</v>
          </cell>
          <cell r="B12" t="str">
            <v>Transp. local c/ carroc. c/ guind. rodov. não pav.</v>
          </cell>
          <cell r="E12" t="str">
            <v>tkm</v>
          </cell>
          <cell r="G12">
            <v>0.55000000000000004</v>
          </cell>
          <cell r="M12">
            <v>0.61</v>
          </cell>
          <cell r="O12">
            <v>0.61</v>
          </cell>
          <cell r="Q12">
            <v>0.59</v>
          </cell>
          <cell r="S12">
            <v>0.59</v>
          </cell>
          <cell r="U12">
            <v>0.61</v>
          </cell>
          <cell r="W12">
            <v>0.61</v>
          </cell>
          <cell r="Y12">
            <v>0.51</v>
          </cell>
        </row>
        <row r="13">
          <cell r="A13" t="str">
            <v>1 A 00 001 90</v>
          </cell>
          <cell r="B13" t="str">
            <v>Transporte comercial c/ carroc. rodov. não pav.</v>
          </cell>
          <cell r="E13" t="str">
            <v>tkm</v>
          </cell>
          <cell r="G13">
            <v>0.24</v>
          </cell>
          <cell r="M13">
            <v>0.27</v>
          </cell>
          <cell r="O13">
            <v>0.27</v>
          </cell>
          <cell r="Q13">
            <v>0.26</v>
          </cell>
          <cell r="S13">
            <v>0.26</v>
          </cell>
          <cell r="U13">
            <v>0.26</v>
          </cell>
          <cell r="W13">
            <v>0.27</v>
          </cell>
          <cell r="Y13">
            <v>0.59</v>
          </cell>
        </row>
        <row r="14">
          <cell r="A14" t="str">
            <v>1 A 00 002 00</v>
          </cell>
          <cell r="B14" t="str">
            <v>Transporte local c/ basc. 5m3 rodov. pav.</v>
          </cell>
          <cell r="E14" t="str">
            <v>tkm</v>
          </cell>
          <cell r="G14">
            <v>0.28999999999999998</v>
          </cell>
          <cell r="M14">
            <v>0.32</v>
          </cell>
          <cell r="O14">
            <v>0.32</v>
          </cell>
          <cell r="Q14">
            <v>0.31</v>
          </cell>
          <cell r="S14">
            <v>0.31</v>
          </cell>
          <cell r="U14">
            <v>0.31</v>
          </cell>
          <cell r="W14">
            <v>0.31</v>
          </cell>
          <cell r="Y14">
            <v>0.26</v>
          </cell>
        </row>
        <row r="15">
          <cell r="A15" t="str">
            <v>1 A 00 002 03</v>
          </cell>
          <cell r="B15" t="str">
            <v>Transp. local material para remendos</v>
          </cell>
          <cell r="E15" t="str">
            <v>tkm</v>
          </cell>
          <cell r="G15">
            <v>0.56999999999999995</v>
          </cell>
          <cell r="M15">
            <v>0.66</v>
          </cell>
          <cell r="O15">
            <v>0.66</v>
          </cell>
          <cell r="Q15">
            <v>0.64</v>
          </cell>
          <cell r="S15">
            <v>0.64</v>
          </cell>
          <cell r="U15">
            <v>0.65</v>
          </cell>
          <cell r="W15">
            <v>0.65</v>
          </cell>
          <cell r="Y15">
            <v>0.27</v>
          </cell>
        </row>
        <row r="16">
          <cell r="A16" t="str">
            <v>1 A 00 002 05</v>
          </cell>
          <cell r="B16" t="str">
            <v>Transp. local c/ basc. 10m3 rodov. pav. (const)</v>
          </cell>
          <cell r="E16" t="str">
            <v>tkm</v>
          </cell>
          <cell r="G16">
            <v>0.24</v>
          </cell>
          <cell r="M16">
            <v>0.27</v>
          </cell>
          <cell r="O16">
            <v>0.27</v>
          </cell>
          <cell r="Q16">
            <v>0.26</v>
          </cell>
          <cell r="S16">
            <v>0.26</v>
          </cell>
          <cell r="U16">
            <v>0.26</v>
          </cell>
          <cell r="W16">
            <v>0.27</v>
          </cell>
          <cell r="Y16">
            <v>0.31</v>
          </cell>
        </row>
        <row r="17">
          <cell r="A17" t="str">
            <v>1 A 00 002 06</v>
          </cell>
          <cell r="B17" t="str">
            <v>Transp. local c/ basc. 10m3 rodov. pav. (consv)</v>
          </cell>
          <cell r="E17" t="str">
            <v>tkm</v>
          </cell>
          <cell r="G17">
            <v>0.28000000000000003</v>
          </cell>
          <cell r="M17">
            <v>0.31</v>
          </cell>
          <cell r="O17">
            <v>0.32</v>
          </cell>
          <cell r="Q17">
            <v>0.31</v>
          </cell>
          <cell r="S17">
            <v>0.31</v>
          </cell>
          <cell r="U17">
            <v>0.31</v>
          </cell>
          <cell r="W17">
            <v>0.32</v>
          </cell>
          <cell r="Y17">
            <v>0.63</v>
          </cell>
        </row>
        <row r="18">
          <cell r="A18" t="str">
            <v>1 A 00 002 07</v>
          </cell>
          <cell r="B18" t="str">
            <v>Transp. local c/ basc. 10m3 rodov. pav. (restr)</v>
          </cell>
          <cell r="E18" t="str">
            <v>tkm</v>
          </cell>
          <cell r="G18">
            <v>0.27</v>
          </cell>
          <cell r="M18">
            <v>0.3</v>
          </cell>
          <cell r="O18">
            <v>0.31</v>
          </cell>
          <cell r="Q18">
            <v>0.3</v>
          </cell>
          <cell r="S18">
            <v>0.3</v>
          </cell>
          <cell r="U18">
            <v>0.3</v>
          </cell>
          <cell r="W18">
            <v>0.31</v>
          </cell>
          <cell r="Y18">
            <v>0.26</v>
          </cell>
        </row>
        <row r="19">
          <cell r="A19" t="str">
            <v>1 A 00 002 08</v>
          </cell>
          <cell r="B19" t="str">
            <v>Transporte local c/ basc. p/ rocha rodov. pav.</v>
          </cell>
          <cell r="E19" t="str">
            <v>tkm</v>
          </cell>
          <cell r="G19">
            <v>0.32</v>
          </cell>
          <cell r="M19">
            <v>0.36</v>
          </cell>
          <cell r="O19">
            <v>0.37</v>
          </cell>
          <cell r="Q19">
            <v>0.36</v>
          </cell>
          <cell r="S19">
            <v>0.36</v>
          </cell>
          <cell r="U19">
            <v>0.36</v>
          </cell>
          <cell r="W19">
            <v>0.37</v>
          </cell>
          <cell r="Y19">
            <v>0.3</v>
          </cell>
        </row>
        <row r="20">
          <cell r="A20" t="str">
            <v>1 A 00 002 40</v>
          </cell>
          <cell r="B20" t="str">
            <v>Transporte local c/ carroceria 15 t rodov. pav.</v>
          </cell>
          <cell r="E20" t="str">
            <v>tkm</v>
          </cell>
          <cell r="G20">
            <v>0.3</v>
          </cell>
          <cell r="M20">
            <v>0.33</v>
          </cell>
          <cell r="O20">
            <v>0.34</v>
          </cell>
          <cell r="Q20">
            <v>0.33</v>
          </cell>
          <cell r="S20">
            <v>0.33</v>
          </cell>
          <cell r="U20">
            <v>0.33</v>
          </cell>
          <cell r="W20">
            <v>0.34</v>
          </cell>
          <cell r="Y20">
            <v>0.28999999999999998</v>
          </cell>
        </row>
        <row r="21">
          <cell r="A21" t="str">
            <v>1 A 00 002 41</v>
          </cell>
          <cell r="B21" t="str">
            <v>Transporte local c/ carroceria 4t rodov. pav.</v>
          </cell>
          <cell r="E21" t="str">
            <v>tkm</v>
          </cell>
          <cell r="G21">
            <v>0.4</v>
          </cell>
          <cell r="M21">
            <v>0.45</v>
          </cell>
          <cell r="O21">
            <v>0.45</v>
          </cell>
          <cell r="Q21">
            <v>0.44</v>
          </cell>
          <cell r="S21">
            <v>0.44</v>
          </cell>
          <cell r="U21">
            <v>0.45</v>
          </cell>
          <cell r="W21">
            <v>0.45</v>
          </cell>
          <cell r="Y21">
            <v>0.36</v>
          </cell>
        </row>
        <row r="22">
          <cell r="A22" t="str">
            <v>1 A 00 002 50</v>
          </cell>
          <cell r="B22" t="str">
            <v>Transporte local c/ betoneira rodov. pav.</v>
          </cell>
          <cell r="E22" t="str">
            <v>tkm</v>
          </cell>
          <cell r="G22">
            <v>0.34</v>
          </cell>
          <cell r="M22">
            <v>0.4</v>
          </cell>
          <cell r="O22">
            <v>0.4</v>
          </cell>
          <cell r="Q22">
            <v>0.38</v>
          </cell>
          <cell r="S22">
            <v>0.38</v>
          </cell>
          <cell r="U22">
            <v>0.4</v>
          </cell>
          <cell r="W22">
            <v>0.4</v>
          </cell>
          <cell r="Y22">
            <v>0.32</v>
          </cell>
        </row>
        <row r="23">
          <cell r="A23" t="str">
            <v>1 A 00 002 60</v>
          </cell>
          <cell r="B23" t="str">
            <v>Transp. local c/ carroceria c/ guind. rodov. pav.</v>
          </cell>
          <cell r="E23" t="str">
            <v>tkm</v>
          </cell>
          <cell r="G23">
            <v>0.49</v>
          </cell>
          <cell r="M23">
            <v>0.55000000000000004</v>
          </cell>
          <cell r="O23">
            <v>0.55000000000000004</v>
          </cell>
          <cell r="Q23">
            <v>0.53</v>
          </cell>
          <cell r="S23">
            <v>0.53</v>
          </cell>
          <cell r="U23">
            <v>0.54</v>
          </cell>
          <cell r="W23">
            <v>0.54</v>
          </cell>
          <cell r="Y23">
            <v>0.43</v>
          </cell>
        </row>
        <row r="24">
          <cell r="A24" t="str">
            <v>1 A 00 002 90</v>
          </cell>
          <cell r="B24" t="str">
            <v>Transporte comercial c/ carroceria rodov. pav.</v>
          </cell>
          <cell r="E24" t="str">
            <v>tkm</v>
          </cell>
          <cell r="G24">
            <v>0.16</v>
          </cell>
          <cell r="M24">
            <v>0.18</v>
          </cell>
          <cell r="O24">
            <v>0.18</v>
          </cell>
          <cell r="Q24">
            <v>0.17</v>
          </cell>
          <cell r="S24">
            <v>0.17</v>
          </cell>
          <cell r="U24">
            <v>0.17</v>
          </cell>
          <cell r="W24">
            <v>0.18</v>
          </cell>
          <cell r="Y24">
            <v>0.38</v>
          </cell>
        </row>
        <row r="25">
          <cell r="A25" t="str">
            <v>1 A 00 102 00</v>
          </cell>
          <cell r="B25" t="str">
            <v>Transporte local de material betuminoso</v>
          </cell>
          <cell r="E25" t="str">
            <v>tkm</v>
          </cell>
          <cell r="G25">
            <v>0.65</v>
          </cell>
          <cell r="M25">
            <v>0.73</v>
          </cell>
          <cell r="O25">
            <v>0.73</v>
          </cell>
          <cell r="Q25">
            <v>0.7</v>
          </cell>
          <cell r="S25">
            <v>0.7</v>
          </cell>
          <cell r="U25">
            <v>0.74</v>
          </cell>
          <cell r="W25">
            <v>0.74</v>
          </cell>
          <cell r="Y25">
            <v>0.52</v>
          </cell>
        </row>
        <row r="26">
          <cell r="A26" t="str">
            <v>1 A 00 112 90</v>
          </cell>
          <cell r="B26" t="str">
            <v>Transporte comercial material betuminoso a quente</v>
          </cell>
          <cell r="E26" t="str">
            <v>tkm</v>
          </cell>
          <cell r="G26">
            <v>0</v>
          </cell>
          <cell r="M26">
            <v>0</v>
          </cell>
          <cell r="O26">
            <v>0</v>
          </cell>
          <cell r="Q26">
            <v>0</v>
          </cell>
          <cell r="S26">
            <v>0</v>
          </cell>
          <cell r="U26">
            <v>0</v>
          </cell>
          <cell r="W26">
            <v>0</v>
          </cell>
          <cell r="Y26">
            <v>0.17</v>
          </cell>
        </row>
        <row r="27">
          <cell r="A27" t="str">
            <v>1 A 00 112 91</v>
          </cell>
          <cell r="B27" t="str">
            <v>Transporte comercial material betuminoso a frio</v>
          </cell>
          <cell r="E27" t="str">
            <v>tkm</v>
          </cell>
          <cell r="G27">
            <v>0</v>
          </cell>
          <cell r="M27">
            <v>0</v>
          </cell>
          <cell r="O27">
            <v>0</v>
          </cell>
          <cell r="Q27">
            <v>0</v>
          </cell>
          <cell r="S27">
            <v>0</v>
          </cell>
          <cell r="U27">
            <v>0</v>
          </cell>
          <cell r="W27">
            <v>0</v>
          </cell>
          <cell r="Y27">
            <v>0.18</v>
          </cell>
        </row>
        <row r="28">
          <cell r="A28" t="str">
            <v>1 A 00 201 70</v>
          </cell>
          <cell r="B28" t="str">
            <v>Transp. local água c/ cam. tanque rodov. não pav.</v>
          </cell>
          <cell r="E28" t="str">
            <v>tkm</v>
          </cell>
          <cell r="G28">
            <v>0.44</v>
          </cell>
          <cell r="M28">
            <v>0.49</v>
          </cell>
          <cell r="O28">
            <v>0.5</v>
          </cell>
          <cell r="Q28">
            <v>0.48</v>
          </cell>
          <cell r="S28">
            <v>0.48</v>
          </cell>
          <cell r="U28">
            <v>0.48</v>
          </cell>
          <cell r="W28">
            <v>0.5</v>
          </cell>
          <cell r="Y28">
            <v>0.72</v>
          </cell>
        </row>
        <row r="29">
          <cell r="A29" t="str">
            <v>1 A 00 202 70</v>
          </cell>
          <cell r="B29" t="str">
            <v>Transp. local de água c/ cam. tanque rodov. pav.</v>
          </cell>
          <cell r="E29" t="str">
            <v>tkm</v>
          </cell>
          <cell r="G29">
            <v>0.33</v>
          </cell>
          <cell r="M29">
            <v>0.37</v>
          </cell>
          <cell r="O29">
            <v>0.37</v>
          </cell>
          <cell r="Q29">
            <v>0.36</v>
          </cell>
          <cell r="S29">
            <v>0.36</v>
          </cell>
          <cell r="U29">
            <v>0.36</v>
          </cell>
          <cell r="W29">
            <v>0.37</v>
          </cell>
          <cell r="Y29">
            <v>0</v>
          </cell>
        </row>
        <row r="30">
          <cell r="A30" t="str">
            <v>1 A 00 301 00</v>
          </cell>
          <cell r="B30" t="str">
            <v>Fornecimento de Aço CA-25</v>
          </cell>
          <cell r="E30" t="str">
            <v>kg</v>
          </cell>
          <cell r="G30">
            <v>1.81</v>
          </cell>
          <cell r="M30">
            <v>2.12</v>
          </cell>
          <cell r="O30">
            <v>2.12</v>
          </cell>
          <cell r="Q30">
            <v>2.33</v>
          </cell>
          <cell r="S30">
            <v>2.33</v>
          </cell>
          <cell r="U30">
            <v>2.36</v>
          </cell>
          <cell r="W30">
            <v>2.36</v>
          </cell>
          <cell r="Y30">
            <v>0</v>
          </cell>
        </row>
        <row r="31">
          <cell r="A31" t="str">
            <v>1 A 00 302 00</v>
          </cell>
          <cell r="B31" t="str">
            <v>Fornecimento de Aço CA-50</v>
          </cell>
          <cell r="E31" t="str">
            <v>kg</v>
          </cell>
          <cell r="G31">
            <v>1.81</v>
          </cell>
          <cell r="M31">
            <v>1.95</v>
          </cell>
          <cell r="O31">
            <v>2.09</v>
          </cell>
          <cell r="Q31">
            <v>2.09</v>
          </cell>
          <cell r="S31">
            <v>2.09</v>
          </cell>
          <cell r="U31">
            <v>2.2799999999999998</v>
          </cell>
          <cell r="W31">
            <v>2.2799999999999998</v>
          </cell>
          <cell r="Y31">
            <v>0.48</v>
          </cell>
        </row>
        <row r="32">
          <cell r="A32" t="str">
            <v>1 A 00 303 00</v>
          </cell>
          <cell r="B32" t="str">
            <v>Fornecimento de Aço CA-60</v>
          </cell>
          <cell r="E32" t="str">
            <v>kg</v>
          </cell>
          <cell r="G32">
            <v>2.12</v>
          </cell>
          <cell r="M32">
            <v>2.09</v>
          </cell>
          <cell r="O32">
            <v>2.2599999999999998</v>
          </cell>
          <cell r="Q32">
            <v>2.25</v>
          </cell>
          <cell r="S32">
            <v>2.25</v>
          </cell>
          <cell r="U32">
            <v>2.46</v>
          </cell>
          <cell r="W32">
            <v>2.46</v>
          </cell>
          <cell r="Y32">
            <v>0.36</v>
          </cell>
        </row>
        <row r="33">
          <cell r="A33" t="str">
            <v>1 A 00 717 00</v>
          </cell>
          <cell r="B33" t="str">
            <v>Brita Comercial</v>
          </cell>
          <cell r="E33" t="str">
            <v>m3</v>
          </cell>
          <cell r="G33">
            <v>22</v>
          </cell>
          <cell r="M33">
            <v>20</v>
          </cell>
          <cell r="O33">
            <v>20</v>
          </cell>
          <cell r="Q33">
            <v>22</v>
          </cell>
          <cell r="S33">
            <v>23</v>
          </cell>
          <cell r="U33">
            <v>23</v>
          </cell>
          <cell r="W33">
            <v>20</v>
          </cell>
          <cell r="Y33">
            <v>2.36</v>
          </cell>
        </row>
        <row r="34">
          <cell r="A34" t="str">
            <v>1 A 00 961 00</v>
          </cell>
          <cell r="B34" t="str">
            <v>Peças de Desgaste do Britador 30m3/h</v>
          </cell>
          <cell r="E34" t="str">
            <v>cjh</v>
          </cell>
          <cell r="G34">
            <v>19.920000000000002</v>
          </cell>
          <cell r="M34">
            <v>23.36</v>
          </cell>
          <cell r="O34">
            <v>23.36</v>
          </cell>
          <cell r="Q34">
            <v>23.36</v>
          </cell>
          <cell r="S34">
            <v>23.36</v>
          </cell>
          <cell r="U34">
            <v>22.84</v>
          </cell>
          <cell r="W34">
            <v>22.84</v>
          </cell>
          <cell r="Y34">
            <v>22.36</v>
          </cell>
        </row>
        <row r="35">
          <cell r="A35" t="str">
            <v>1 A 00 962 00</v>
          </cell>
          <cell r="B35" t="str">
            <v>Peças de Desgaste do Britador 9 a 20m3/h</v>
          </cell>
          <cell r="E35" t="str">
            <v>cjh</v>
          </cell>
          <cell r="G35">
            <v>9.06</v>
          </cell>
          <cell r="M35">
            <v>13.31</v>
          </cell>
          <cell r="O35">
            <v>13.31</v>
          </cell>
          <cell r="Q35">
            <v>13.31</v>
          </cell>
          <cell r="S35">
            <v>13.31</v>
          </cell>
          <cell r="U35">
            <v>12.73</v>
          </cell>
          <cell r="W35">
            <v>12.73</v>
          </cell>
          <cell r="Y35">
            <v>12.73</v>
          </cell>
        </row>
        <row r="36">
          <cell r="A36" t="str">
            <v>1 A 00 963 00</v>
          </cell>
          <cell r="B36" t="str">
            <v>Peças de Desgaste do Britador 80m3/h</v>
          </cell>
          <cell r="E36" t="str">
            <v>cjh</v>
          </cell>
          <cell r="G36">
            <v>61.37</v>
          </cell>
          <cell r="M36">
            <v>61.37</v>
          </cell>
          <cell r="O36">
            <v>61.37</v>
          </cell>
          <cell r="Q36">
            <v>61.37</v>
          </cell>
          <cell r="S36">
            <v>61.37</v>
          </cell>
          <cell r="U36">
            <v>61.37</v>
          </cell>
          <cell r="W36">
            <v>61.37</v>
          </cell>
          <cell r="Y36">
            <v>61.37</v>
          </cell>
        </row>
        <row r="37">
          <cell r="A37" t="str">
            <v>1 A 00 964 00</v>
          </cell>
          <cell r="B37" t="str">
            <v>Peças de desgaste britador prod. de rachão</v>
          </cell>
          <cell r="E37" t="str">
            <v>cjh</v>
          </cell>
          <cell r="G37">
            <v>18.07</v>
          </cell>
          <cell r="M37">
            <v>18.07</v>
          </cell>
          <cell r="O37">
            <v>18.07</v>
          </cell>
          <cell r="Q37">
            <v>18.07</v>
          </cell>
          <cell r="S37">
            <v>18.07</v>
          </cell>
          <cell r="U37">
            <v>18.07</v>
          </cell>
          <cell r="W37">
            <v>18.07</v>
          </cell>
          <cell r="Y37">
            <v>18.07</v>
          </cell>
        </row>
        <row r="38">
          <cell r="A38" t="str">
            <v>1 A 01 100 01</v>
          </cell>
          <cell r="B38" t="str">
            <v>Limpeza camada vegetal em jazida (const e restr.)</v>
          </cell>
          <cell r="E38" t="str">
            <v>m2</v>
          </cell>
          <cell r="G38">
            <v>0.2</v>
          </cell>
          <cell r="M38">
            <v>0.2</v>
          </cell>
          <cell r="O38">
            <v>0.23</v>
          </cell>
          <cell r="Q38">
            <v>0.22</v>
          </cell>
          <cell r="S38">
            <v>0.22</v>
          </cell>
          <cell r="U38">
            <v>0.24</v>
          </cell>
          <cell r="W38">
            <v>0.24</v>
          </cell>
          <cell r="Y38">
            <v>0.23</v>
          </cell>
        </row>
        <row r="39">
          <cell r="A39" t="str">
            <v>1 A 01 100 02</v>
          </cell>
          <cell r="B39" t="str">
            <v>Limpeza de camada vegetal em jazida (consv)</v>
          </cell>
          <cell r="E39" t="str">
            <v>m2</v>
          </cell>
          <cell r="G39">
            <v>0.48</v>
          </cell>
          <cell r="M39">
            <v>0.48</v>
          </cell>
          <cell r="O39">
            <v>0.48</v>
          </cell>
          <cell r="Q39">
            <v>0.47</v>
          </cell>
          <cell r="S39">
            <v>0.47</v>
          </cell>
          <cell r="U39">
            <v>0.49</v>
          </cell>
          <cell r="W39">
            <v>0.49</v>
          </cell>
          <cell r="Y39">
            <v>0.48</v>
          </cell>
        </row>
        <row r="40">
          <cell r="A40" t="str">
            <v>1 A 01 105 01</v>
          </cell>
          <cell r="B40" t="str">
            <v>Expurgo de jazida (const e restr)</v>
          </cell>
          <cell r="E40" t="str">
            <v>m3</v>
          </cell>
          <cell r="G40">
            <v>1.06</v>
          </cell>
          <cell r="M40">
            <v>1.0900000000000001</v>
          </cell>
          <cell r="O40">
            <v>1.22</v>
          </cell>
          <cell r="Q40">
            <v>1.19</v>
          </cell>
          <cell r="S40">
            <v>1.19</v>
          </cell>
          <cell r="U40">
            <v>1.28</v>
          </cell>
          <cell r="W40">
            <v>1.28</v>
          </cell>
          <cell r="Y40">
            <v>1.25</v>
          </cell>
        </row>
        <row r="41">
          <cell r="A41" t="str">
            <v>1 A 01 105 02</v>
          </cell>
          <cell r="B41" t="str">
            <v>Expurgo de jazida (consv)</v>
          </cell>
          <cell r="E41" t="str">
            <v>m3</v>
          </cell>
          <cell r="G41">
            <v>2.61</v>
          </cell>
          <cell r="M41">
            <v>2.62</v>
          </cell>
          <cell r="O41">
            <v>2.62</v>
          </cell>
          <cell r="Q41">
            <v>2.57</v>
          </cell>
          <cell r="S41">
            <v>2.57</v>
          </cell>
          <cell r="U41">
            <v>2.66</v>
          </cell>
          <cell r="W41">
            <v>2.66</v>
          </cell>
          <cell r="Y41">
            <v>2.6</v>
          </cell>
        </row>
        <row r="42">
          <cell r="A42" t="str">
            <v>1 A 01 111 00</v>
          </cell>
          <cell r="B42" t="str">
            <v>Material de base (consv)</v>
          </cell>
          <cell r="E42" t="str">
            <v>m3</v>
          </cell>
          <cell r="G42">
            <v>0</v>
          </cell>
          <cell r="M42">
            <v>0</v>
          </cell>
          <cell r="O42">
            <v>0</v>
          </cell>
          <cell r="Q42">
            <v>0</v>
          </cell>
          <cell r="S42">
            <v>0</v>
          </cell>
          <cell r="U42">
            <v>0</v>
          </cell>
          <cell r="W42">
            <v>0</v>
          </cell>
          <cell r="Y42">
            <v>0</v>
          </cell>
        </row>
        <row r="43">
          <cell r="A43" t="str">
            <v>1 A 01 111 01</v>
          </cell>
          <cell r="B43" t="str">
            <v>Esc. e carga material de jazida (consv)</v>
          </cell>
          <cell r="E43" t="str">
            <v>m3</v>
          </cell>
          <cell r="G43">
            <v>4.9000000000000004</v>
          </cell>
          <cell r="M43">
            <v>5.07</v>
          </cell>
          <cell r="O43">
            <v>5.13</v>
          </cell>
          <cell r="Q43">
            <v>5.0599999999999996</v>
          </cell>
          <cell r="S43">
            <v>5.0599999999999996</v>
          </cell>
          <cell r="U43">
            <v>5.15</v>
          </cell>
          <cell r="W43">
            <v>5.2</v>
          </cell>
          <cell r="Y43">
            <v>5.09</v>
          </cell>
        </row>
        <row r="44">
          <cell r="A44" t="str">
            <v>1 A 01 120 01</v>
          </cell>
          <cell r="B44" t="str">
            <v>Escav. e carga de mater. de jazida(const e restr)</v>
          </cell>
          <cell r="E44" t="str">
            <v>m3</v>
          </cell>
          <cell r="G44">
            <v>2.5499999999999998</v>
          </cell>
          <cell r="M44">
            <v>2.65</v>
          </cell>
          <cell r="O44">
            <v>2.83</v>
          </cell>
          <cell r="Q44">
            <v>2.79</v>
          </cell>
          <cell r="S44">
            <v>2.79</v>
          </cell>
          <cell r="U44">
            <v>2.86</v>
          </cell>
          <cell r="W44">
            <v>2.87</v>
          </cell>
          <cell r="Y44">
            <v>2.82</v>
          </cell>
        </row>
        <row r="45">
          <cell r="A45" t="str">
            <v>1 A 01 150 01</v>
          </cell>
          <cell r="B45" t="str">
            <v>Rocha p/ britagem c/ perfur. sobre esteira</v>
          </cell>
          <cell r="E45" t="str">
            <v>m3</v>
          </cell>
          <cell r="G45">
            <v>15.26</v>
          </cell>
          <cell r="M45">
            <v>16.68</v>
          </cell>
          <cell r="O45">
            <v>17.23</v>
          </cell>
          <cell r="Q45">
            <v>16.77</v>
          </cell>
          <cell r="S45">
            <v>18.39</v>
          </cell>
          <cell r="U45">
            <v>18.55</v>
          </cell>
          <cell r="W45">
            <v>18.579999999999998</v>
          </cell>
          <cell r="Y45">
            <v>18.27</v>
          </cell>
        </row>
        <row r="46">
          <cell r="A46" t="str">
            <v>1 A 01 150 02</v>
          </cell>
          <cell r="B46" t="str">
            <v>Rocha p/ britagem com perfuratriz manual</v>
          </cell>
          <cell r="E46" t="str">
            <v>m3</v>
          </cell>
          <cell r="G46">
            <v>16.8</v>
          </cell>
          <cell r="M46">
            <v>18.809999999999999</v>
          </cell>
          <cell r="O46">
            <v>19.3</v>
          </cell>
          <cell r="Q46">
            <v>19.05</v>
          </cell>
          <cell r="S46">
            <v>20.67</v>
          </cell>
          <cell r="U46">
            <v>20.75</v>
          </cell>
          <cell r="W46">
            <v>20.93</v>
          </cell>
          <cell r="Y46">
            <v>20.63</v>
          </cell>
        </row>
        <row r="47">
          <cell r="A47" t="str">
            <v>1 A 01 155 01</v>
          </cell>
          <cell r="B47" t="str">
            <v>Rachão e pedra-de-mão produzidos-(const e rest)</v>
          </cell>
          <cell r="E47" t="str">
            <v>m3</v>
          </cell>
          <cell r="G47">
            <v>12.02</v>
          </cell>
          <cell r="M47">
            <v>13.41</v>
          </cell>
          <cell r="O47">
            <v>13.77</v>
          </cell>
          <cell r="Q47">
            <v>13.4</v>
          </cell>
          <cell r="S47">
            <v>14.32</v>
          </cell>
          <cell r="U47">
            <v>14.44</v>
          </cell>
          <cell r="W47">
            <v>14.46</v>
          </cell>
          <cell r="Y47">
            <v>14.22</v>
          </cell>
        </row>
        <row r="48">
          <cell r="A48" t="str">
            <v>1 A 01 170 01</v>
          </cell>
          <cell r="B48" t="str">
            <v>Areia extraída com equipamento tipo "drag-line"</v>
          </cell>
          <cell r="E48" t="str">
            <v>m3</v>
          </cell>
          <cell r="G48">
            <v>3.92</v>
          </cell>
          <cell r="M48">
            <v>4.1900000000000004</v>
          </cell>
          <cell r="O48">
            <v>4.51</v>
          </cell>
          <cell r="Q48">
            <v>4.45</v>
          </cell>
          <cell r="S48">
            <v>4.45</v>
          </cell>
          <cell r="U48">
            <v>4.51</v>
          </cell>
          <cell r="W48">
            <v>4.54</v>
          </cell>
          <cell r="Y48">
            <v>4.47</v>
          </cell>
        </row>
        <row r="49">
          <cell r="A49" t="str">
            <v>1 A 01 170 02</v>
          </cell>
          <cell r="B49" t="str">
            <v>Areia extraída com trator e carregadeira</v>
          </cell>
          <cell r="E49" t="str">
            <v>m3</v>
          </cell>
          <cell r="G49">
            <v>3.56</v>
          </cell>
          <cell r="M49">
            <v>3.69</v>
          </cell>
          <cell r="O49">
            <v>3.72</v>
          </cell>
          <cell r="Q49">
            <v>3.67</v>
          </cell>
          <cell r="S49">
            <v>3.67</v>
          </cell>
          <cell r="U49">
            <v>3.72</v>
          </cell>
          <cell r="W49">
            <v>3.77</v>
          </cell>
          <cell r="Y49">
            <v>3.7</v>
          </cell>
        </row>
        <row r="50">
          <cell r="A50" t="str">
            <v>1 A 01 170 03</v>
          </cell>
          <cell r="B50" t="str">
            <v>Areia extraída com draga de sucção (tipo bomba)</v>
          </cell>
          <cell r="E50" t="str">
            <v>m3</v>
          </cell>
          <cell r="G50">
            <v>9.58</v>
          </cell>
          <cell r="M50">
            <v>10.47</v>
          </cell>
          <cell r="O50">
            <v>10.49</v>
          </cell>
          <cell r="Q50">
            <v>10.25</v>
          </cell>
          <cell r="S50">
            <v>10.25</v>
          </cell>
          <cell r="U50">
            <v>10.25</v>
          </cell>
          <cell r="W50">
            <v>10.29</v>
          </cell>
          <cell r="Y50">
            <v>9.98</v>
          </cell>
        </row>
        <row r="51">
          <cell r="A51" t="str">
            <v>1 A 01 200 01</v>
          </cell>
          <cell r="B51" t="str">
            <v>Brita produzida em central de britagem de 80 m3/h</v>
          </cell>
          <cell r="E51" t="str">
            <v>m3</v>
          </cell>
          <cell r="G51">
            <v>14.1</v>
          </cell>
          <cell r="M51">
            <v>15.94</v>
          </cell>
          <cell r="O51">
            <v>16.3</v>
          </cell>
          <cell r="Q51">
            <v>15.93</v>
          </cell>
          <cell r="S51">
            <v>16.850000000000001</v>
          </cell>
          <cell r="U51">
            <v>16.98</v>
          </cell>
          <cell r="W51">
            <v>16.989999999999998</v>
          </cell>
          <cell r="Y51">
            <v>16.989999999999998</v>
          </cell>
        </row>
        <row r="52">
          <cell r="A52" t="str">
            <v>1 A 01 200 02</v>
          </cell>
          <cell r="B52" t="str">
            <v>Brita produzida em central de britagem de 30 m3/h</v>
          </cell>
          <cell r="E52" t="str">
            <v>m3</v>
          </cell>
          <cell r="G52">
            <v>17.8</v>
          </cell>
          <cell r="M52">
            <v>21.03</v>
          </cell>
          <cell r="O52">
            <v>21.32</v>
          </cell>
          <cell r="Q52">
            <v>21.04</v>
          </cell>
          <cell r="S52">
            <v>21.96</v>
          </cell>
          <cell r="U52">
            <v>22</v>
          </cell>
          <cell r="W52">
            <v>22.14</v>
          </cell>
          <cell r="Y52">
            <v>22.22</v>
          </cell>
        </row>
        <row r="53">
          <cell r="A53" t="str">
            <v>1 A 01 200 04</v>
          </cell>
          <cell r="B53" t="str">
            <v>Pedra de mão produzida manualmente (consv)</v>
          </cell>
          <cell r="E53" t="str">
            <v>m3</v>
          </cell>
          <cell r="G53">
            <v>20.59</v>
          </cell>
          <cell r="M53">
            <v>23.94</v>
          </cell>
          <cell r="O53">
            <v>24.22</v>
          </cell>
          <cell r="Q53">
            <v>24.08</v>
          </cell>
          <cell r="S53">
            <v>25</v>
          </cell>
          <cell r="U53">
            <v>25.04</v>
          </cell>
          <cell r="W53">
            <v>25.15</v>
          </cell>
          <cell r="Y53">
            <v>24.97</v>
          </cell>
        </row>
        <row r="54">
          <cell r="A54" t="str">
            <v>1 A 01 390 02</v>
          </cell>
          <cell r="B54" t="str">
            <v>Usinagem de CBUQ (capa de rolamento)</v>
          </cell>
          <cell r="E54" t="str">
            <v>t</v>
          </cell>
          <cell r="G54">
            <v>19.04</v>
          </cell>
          <cell r="M54">
            <v>20.76</v>
          </cell>
          <cell r="O54">
            <v>21.02</v>
          </cell>
          <cell r="Q54">
            <v>23.73</v>
          </cell>
          <cell r="S54">
            <v>20.8</v>
          </cell>
          <cell r="U54">
            <v>21.86</v>
          </cell>
          <cell r="W54">
            <v>21.87</v>
          </cell>
          <cell r="Y54">
            <v>22.38</v>
          </cell>
        </row>
        <row r="55">
          <cell r="A55" t="str">
            <v>1 A 01 390 03</v>
          </cell>
          <cell r="B55" t="str">
            <v>Usinagem de CBUQ (binder)</v>
          </cell>
          <cell r="E55" t="str">
            <v>t</v>
          </cell>
          <cell r="G55">
            <v>18.579999999999998</v>
          </cell>
          <cell r="M55">
            <v>20.350000000000001</v>
          </cell>
          <cell r="O55">
            <v>20.61</v>
          </cell>
          <cell r="Q55">
            <v>23.31</v>
          </cell>
          <cell r="S55">
            <v>20.41</v>
          </cell>
          <cell r="U55">
            <v>21.19</v>
          </cell>
          <cell r="W55">
            <v>21.21</v>
          </cell>
          <cell r="Y55">
            <v>21.71</v>
          </cell>
        </row>
        <row r="56">
          <cell r="A56" t="str">
            <v>1 A 01 391 02</v>
          </cell>
          <cell r="B56" t="str">
            <v>Usinagem de areia-asfalto</v>
          </cell>
          <cell r="E56" t="str">
            <v>t</v>
          </cell>
          <cell r="G56">
            <v>21.97</v>
          </cell>
          <cell r="M56">
            <v>23.45</v>
          </cell>
          <cell r="O56">
            <v>23.73</v>
          </cell>
          <cell r="Q56">
            <v>29.16</v>
          </cell>
          <cell r="S56">
            <v>22.88</v>
          </cell>
          <cell r="U56">
            <v>24.5</v>
          </cell>
          <cell r="W56">
            <v>24.53</v>
          </cell>
          <cell r="Y56">
            <v>25.5</v>
          </cell>
        </row>
        <row r="57">
          <cell r="A57" t="str">
            <v>1 A 01 395 01</v>
          </cell>
          <cell r="B57" t="str">
            <v>Usinagem de brita graduada</v>
          </cell>
          <cell r="E57" t="str">
            <v>m3</v>
          </cell>
          <cell r="G57">
            <v>24.25</v>
          </cell>
          <cell r="M57">
            <v>27.43</v>
          </cell>
          <cell r="O57">
            <v>28.11</v>
          </cell>
          <cell r="Q57">
            <v>27.46</v>
          </cell>
          <cell r="S57">
            <v>28.94</v>
          </cell>
          <cell r="U57">
            <v>29.16</v>
          </cell>
          <cell r="W57">
            <v>29.2</v>
          </cell>
          <cell r="Y57">
            <v>29.15</v>
          </cell>
        </row>
        <row r="58">
          <cell r="A58" t="str">
            <v>1 A 01 395 02</v>
          </cell>
          <cell r="B58" t="str">
            <v>Usinagem de solo-brita</v>
          </cell>
          <cell r="E58" t="str">
            <v>m3</v>
          </cell>
          <cell r="G58">
            <v>13.49</v>
          </cell>
          <cell r="M58">
            <v>15</v>
          </cell>
          <cell r="O58">
            <v>15.54</v>
          </cell>
          <cell r="Q58">
            <v>15.2</v>
          </cell>
          <cell r="S58">
            <v>15.79</v>
          </cell>
          <cell r="U58">
            <v>16</v>
          </cell>
          <cell r="W58">
            <v>16.03</v>
          </cell>
          <cell r="Y58">
            <v>15.92</v>
          </cell>
        </row>
        <row r="59">
          <cell r="A59" t="str">
            <v>1 A 01 396 01</v>
          </cell>
          <cell r="B59" t="str">
            <v>Usinagem de solo-cimento</v>
          </cell>
          <cell r="E59" t="str">
            <v>m3</v>
          </cell>
          <cell r="G59">
            <v>67.97</v>
          </cell>
          <cell r="M59">
            <v>72.2</v>
          </cell>
          <cell r="O59">
            <v>74.66</v>
          </cell>
          <cell r="Q59">
            <v>71.03</v>
          </cell>
          <cell r="S59">
            <v>75.599999999999994</v>
          </cell>
          <cell r="U59">
            <v>69.06</v>
          </cell>
          <cell r="W59">
            <v>72.599999999999994</v>
          </cell>
          <cell r="Y59">
            <v>72.489999999999995</v>
          </cell>
        </row>
        <row r="60">
          <cell r="A60" t="str">
            <v>1 A 01 396 02</v>
          </cell>
          <cell r="B60" t="str">
            <v>Usinagem de solo melhorado com cimento.</v>
          </cell>
          <cell r="E60" t="str">
            <v>m3</v>
          </cell>
          <cell r="G60">
            <v>36.35</v>
          </cell>
          <cell r="M60">
            <v>38.630000000000003</v>
          </cell>
          <cell r="O60">
            <v>40.020000000000003</v>
          </cell>
          <cell r="Q60">
            <v>38.15</v>
          </cell>
          <cell r="S60">
            <v>40.44</v>
          </cell>
          <cell r="U60">
            <v>37.229999999999997</v>
          </cell>
          <cell r="W60">
            <v>39.020000000000003</v>
          </cell>
          <cell r="Y60">
            <v>38.909999999999997</v>
          </cell>
        </row>
        <row r="61">
          <cell r="A61" t="str">
            <v>1 A 01 397 02</v>
          </cell>
          <cell r="B61" t="str">
            <v>Usinagem de P.M.F.</v>
          </cell>
          <cell r="E61" t="str">
            <v>m3</v>
          </cell>
          <cell r="G61">
            <v>24.02</v>
          </cell>
          <cell r="M61">
            <v>27.22</v>
          </cell>
          <cell r="O61">
            <v>27.83</v>
          </cell>
          <cell r="Q61">
            <v>27.22</v>
          </cell>
          <cell r="S61">
            <v>28.38</v>
          </cell>
          <cell r="U61">
            <v>28.64</v>
          </cell>
          <cell r="W61">
            <v>28.68</v>
          </cell>
          <cell r="Y61">
            <v>28.5</v>
          </cell>
        </row>
        <row r="62">
          <cell r="A62" t="str">
            <v>1 A 01 398 02</v>
          </cell>
          <cell r="B62" t="str">
            <v>Usinagem de CBUQ p/ reciclagem em usina fixa.</v>
          </cell>
          <cell r="E62" t="str">
            <v>t</v>
          </cell>
          <cell r="G62">
            <v>15.86</v>
          </cell>
          <cell r="M62">
            <v>17.32</v>
          </cell>
          <cell r="O62">
            <v>17.48</v>
          </cell>
          <cell r="Q62">
            <v>20.239999999999998</v>
          </cell>
          <cell r="S62">
            <v>17.21</v>
          </cell>
          <cell r="U62">
            <v>17.95</v>
          </cell>
          <cell r="W62">
            <v>17.97</v>
          </cell>
          <cell r="Y62">
            <v>18.48</v>
          </cell>
        </row>
        <row r="63">
          <cell r="A63" t="str">
            <v>1 A 01 401 01</v>
          </cell>
          <cell r="B63" t="str">
            <v>Fôrma comum de madeira</v>
          </cell>
          <cell r="E63" t="str">
            <v>m2</v>
          </cell>
          <cell r="G63">
            <v>20.76</v>
          </cell>
          <cell r="M63">
            <v>22.97</v>
          </cell>
          <cell r="O63">
            <v>23.01</v>
          </cell>
          <cell r="Q63">
            <v>23.17</v>
          </cell>
          <cell r="S63">
            <v>23.13</v>
          </cell>
          <cell r="U63">
            <v>25.37</v>
          </cell>
          <cell r="W63">
            <v>25.37</v>
          </cell>
          <cell r="Y63">
            <v>25.26</v>
          </cell>
        </row>
        <row r="64">
          <cell r="A64" t="str">
            <v>1 A 01 402 01</v>
          </cell>
          <cell r="B64" t="str">
            <v>Fôrma de placa compensada resinada</v>
          </cell>
          <cell r="E64" t="str">
            <v>m2</v>
          </cell>
          <cell r="G64">
            <v>16.52</v>
          </cell>
          <cell r="M64">
            <v>18.23</v>
          </cell>
          <cell r="O64">
            <v>18.27</v>
          </cell>
          <cell r="Q64">
            <v>18.96</v>
          </cell>
          <cell r="S64">
            <v>18.920000000000002</v>
          </cell>
          <cell r="U64">
            <v>19.11</v>
          </cell>
          <cell r="W64">
            <v>19.11</v>
          </cell>
          <cell r="Y64">
            <v>19</v>
          </cell>
        </row>
        <row r="65">
          <cell r="A65" t="str">
            <v>1 A 01 403 01</v>
          </cell>
          <cell r="B65" t="str">
            <v>Fôrma de placa compensada plastificada</v>
          </cell>
          <cell r="E65" t="str">
            <v>m2</v>
          </cell>
          <cell r="G65">
            <v>18.47</v>
          </cell>
          <cell r="M65">
            <v>20.190000000000001</v>
          </cell>
          <cell r="O65">
            <v>20.22</v>
          </cell>
          <cell r="Q65">
            <v>21.08</v>
          </cell>
          <cell r="S65">
            <v>21.05</v>
          </cell>
          <cell r="U65">
            <v>21.24</v>
          </cell>
          <cell r="W65">
            <v>21.24</v>
          </cell>
          <cell r="Y65">
            <v>21.13</v>
          </cell>
        </row>
        <row r="66">
          <cell r="A66" t="str">
            <v>1 A 01 404 01</v>
          </cell>
          <cell r="B66" t="str">
            <v>Fôrma para tubulão</v>
          </cell>
          <cell r="E66" t="str">
            <v>m2</v>
          </cell>
          <cell r="G66">
            <v>10.78</v>
          </cell>
          <cell r="M66">
            <v>12.33</v>
          </cell>
          <cell r="O66">
            <v>12.33</v>
          </cell>
          <cell r="Q66">
            <v>12.51</v>
          </cell>
          <cell r="S66">
            <v>12.47</v>
          </cell>
          <cell r="U66">
            <v>13.42</v>
          </cell>
          <cell r="W66">
            <v>13.41</v>
          </cell>
          <cell r="Y66">
            <v>13.29</v>
          </cell>
        </row>
        <row r="67">
          <cell r="A67" t="str">
            <v>1 A 01 407 01</v>
          </cell>
          <cell r="B67" t="str">
            <v>Confecção e lançam. de concreto magro em betoneira</v>
          </cell>
          <cell r="E67" t="str">
            <v>m3</v>
          </cell>
          <cell r="G67">
            <v>119.39</v>
          </cell>
          <cell r="M67">
            <v>131.79</v>
          </cell>
          <cell r="O67">
            <v>134.68</v>
          </cell>
          <cell r="Q67">
            <v>130.16999999999999</v>
          </cell>
          <cell r="S67">
            <v>135.97999999999999</v>
          </cell>
          <cell r="U67">
            <v>128.55000000000001</v>
          </cell>
          <cell r="W67">
            <v>132.59</v>
          </cell>
          <cell r="Y67">
            <v>132.29</v>
          </cell>
        </row>
        <row r="68">
          <cell r="A68" t="str">
            <v>1 A 01 408 01</v>
          </cell>
          <cell r="B68" t="str">
            <v>Concreto fck=8MPa contr raz uso geral conf e lanç</v>
          </cell>
          <cell r="E68" t="str">
            <v>m3</v>
          </cell>
          <cell r="G68">
            <v>143.19</v>
          </cell>
          <cell r="M68">
            <v>157.05000000000001</v>
          </cell>
          <cell r="O68">
            <v>160.74</v>
          </cell>
          <cell r="Q68">
            <v>154.88999999999999</v>
          </cell>
          <cell r="S68">
            <v>162.44</v>
          </cell>
          <cell r="U68">
            <v>152.46</v>
          </cell>
          <cell r="W68">
            <v>157.84</v>
          </cell>
          <cell r="Y68">
            <v>157.54</v>
          </cell>
        </row>
        <row r="69">
          <cell r="A69" t="str">
            <v>1 A 01 410 01</v>
          </cell>
          <cell r="B69" t="str">
            <v>Concreto fck=10MPa contr raz uso geral conf e lanç</v>
          </cell>
          <cell r="E69" t="str">
            <v>m3</v>
          </cell>
          <cell r="G69">
            <v>151.36000000000001</v>
          </cell>
          <cell r="M69">
            <v>165.73</v>
          </cell>
          <cell r="O69">
            <v>169.68</v>
          </cell>
          <cell r="Q69">
            <v>163.38</v>
          </cell>
          <cell r="S69">
            <v>171.52</v>
          </cell>
          <cell r="U69">
            <v>160.66999999999999</v>
          </cell>
          <cell r="W69">
            <v>166.5</v>
          </cell>
          <cell r="Y69">
            <v>166.21</v>
          </cell>
        </row>
        <row r="70">
          <cell r="A70" t="str">
            <v>1 A 01 412 01</v>
          </cell>
          <cell r="B70" t="str">
            <v>Concreto fck=12MPa contr raz uso geral conf e lanç</v>
          </cell>
          <cell r="E70" t="str">
            <v>m3</v>
          </cell>
          <cell r="G70">
            <v>159.88999999999999</v>
          </cell>
          <cell r="M70">
            <v>174.78</v>
          </cell>
          <cell r="O70">
            <v>179.02</v>
          </cell>
          <cell r="Q70">
            <v>172.23</v>
          </cell>
          <cell r="S70">
            <v>181.01</v>
          </cell>
          <cell r="U70">
            <v>169.24</v>
          </cell>
          <cell r="W70">
            <v>175.55</v>
          </cell>
          <cell r="Y70">
            <v>175.26</v>
          </cell>
        </row>
        <row r="71">
          <cell r="A71" t="str">
            <v>1 A 01 415 01</v>
          </cell>
          <cell r="B71" t="str">
            <v>Concr estr fck=15MPa contr raz uso ger conf e lanç</v>
          </cell>
          <cell r="E71" t="str">
            <v>m3</v>
          </cell>
          <cell r="G71">
            <v>169.13</v>
          </cell>
          <cell r="M71">
            <v>184.58</v>
          </cell>
          <cell r="O71">
            <v>189.13</v>
          </cell>
          <cell r="Q71">
            <v>181.82</v>
          </cell>
          <cell r="S71">
            <v>191.27</v>
          </cell>
          <cell r="U71">
            <v>178.52</v>
          </cell>
          <cell r="W71">
            <v>185.35</v>
          </cell>
          <cell r="Y71">
            <v>185.06</v>
          </cell>
        </row>
        <row r="72">
          <cell r="A72" t="str">
            <v>1 A 01 418 01</v>
          </cell>
          <cell r="B72" t="str">
            <v>Concr estr fck=18MPa contr raz uso ger conf e lanç</v>
          </cell>
          <cell r="E72" t="str">
            <v>m3</v>
          </cell>
          <cell r="G72">
            <v>178.01</v>
          </cell>
          <cell r="M72">
            <v>194.01</v>
          </cell>
          <cell r="O72">
            <v>198.85</v>
          </cell>
          <cell r="Q72">
            <v>191.04</v>
          </cell>
          <cell r="S72">
            <v>201.14</v>
          </cell>
          <cell r="U72">
            <v>187.44</v>
          </cell>
          <cell r="W72">
            <v>194.77</v>
          </cell>
          <cell r="Y72">
            <v>194.48</v>
          </cell>
        </row>
        <row r="73">
          <cell r="A73" t="str">
            <v>1 A 01 422 01</v>
          </cell>
          <cell r="B73" t="str">
            <v>Concr estr fck=22MPa contr raz uso ger conf e lanç</v>
          </cell>
          <cell r="E73" t="str">
            <v>m3</v>
          </cell>
          <cell r="G73">
            <v>194</v>
          </cell>
          <cell r="M73">
            <v>210.98</v>
          </cell>
          <cell r="O73">
            <v>216.35</v>
          </cell>
          <cell r="Q73">
            <v>207.65</v>
          </cell>
          <cell r="S73">
            <v>218.91</v>
          </cell>
          <cell r="U73">
            <v>203.5</v>
          </cell>
          <cell r="W73">
            <v>211.73</v>
          </cell>
          <cell r="Y73">
            <v>211.44</v>
          </cell>
        </row>
        <row r="74">
          <cell r="A74" t="str">
            <v>1 A 01 423 00</v>
          </cell>
          <cell r="B74" t="str">
            <v>Concreto fck=18MPa para pré-moldados (tubos)</v>
          </cell>
          <cell r="E74" t="str">
            <v>m3</v>
          </cell>
          <cell r="G74">
            <v>171.87</v>
          </cell>
          <cell r="M74">
            <v>187.38</v>
          </cell>
          <cell r="O74">
            <v>192.05</v>
          </cell>
          <cell r="Q74">
            <v>184.54</v>
          </cell>
          <cell r="S74">
            <v>194.27</v>
          </cell>
          <cell r="U74">
            <v>181.14</v>
          </cell>
          <cell r="W74">
            <v>188.18</v>
          </cell>
          <cell r="Y74">
            <v>187.88</v>
          </cell>
        </row>
        <row r="75">
          <cell r="A75" t="str">
            <v>1 A 01 424 00</v>
          </cell>
          <cell r="B75" t="str">
            <v>Concreto poroso para pré-moldados (tubos)</v>
          </cell>
          <cell r="E75" t="str">
            <v>m3</v>
          </cell>
          <cell r="G75">
            <v>174.93</v>
          </cell>
          <cell r="M75">
            <v>190.91</v>
          </cell>
          <cell r="O75">
            <v>195.59</v>
          </cell>
          <cell r="Q75">
            <v>187.98</v>
          </cell>
          <cell r="S75">
            <v>198</v>
          </cell>
          <cell r="U75">
            <v>184.88</v>
          </cell>
          <cell r="W75">
            <v>191.91</v>
          </cell>
          <cell r="Y75">
            <v>191.64</v>
          </cell>
        </row>
        <row r="76">
          <cell r="A76" t="str">
            <v>1 A 01 450 01</v>
          </cell>
          <cell r="B76" t="str">
            <v>Escoramento de bueiros celulares</v>
          </cell>
          <cell r="E76" t="str">
            <v>m3</v>
          </cell>
          <cell r="G76">
            <v>19.52</v>
          </cell>
          <cell r="M76">
            <v>22.81</v>
          </cell>
          <cell r="O76">
            <v>22.81</v>
          </cell>
          <cell r="Q76">
            <v>22.57</v>
          </cell>
          <cell r="S76">
            <v>22.47</v>
          </cell>
          <cell r="U76">
            <v>22.63</v>
          </cell>
          <cell r="W76">
            <v>22.63</v>
          </cell>
          <cell r="Y76">
            <v>22.32</v>
          </cell>
        </row>
        <row r="77">
          <cell r="A77" t="str">
            <v>1 A 01 512 10</v>
          </cell>
          <cell r="B77" t="str">
            <v>Concreto ciclópico fck=12 MPa</v>
          </cell>
          <cell r="E77" t="str">
            <v>m3</v>
          </cell>
          <cell r="G77">
            <v>120.72</v>
          </cell>
          <cell r="M77">
            <v>132.54</v>
          </cell>
          <cell r="O77">
            <v>135.63</v>
          </cell>
          <cell r="Q77">
            <v>130.75</v>
          </cell>
          <cell r="S77">
            <v>137.21</v>
          </cell>
          <cell r="U77">
            <v>129.02000000000001</v>
          </cell>
          <cell r="W77">
            <v>133.44</v>
          </cell>
          <cell r="Y77">
            <v>133.16</v>
          </cell>
        </row>
        <row r="78">
          <cell r="A78" t="str">
            <v>1 A 01 515 10</v>
          </cell>
          <cell r="B78" t="str">
            <v>Concreto ciclópico fck=15 MPa</v>
          </cell>
          <cell r="E78" t="str">
            <v>m3</v>
          </cell>
          <cell r="G78">
            <v>127.18</v>
          </cell>
          <cell r="M78">
            <v>139.41</v>
          </cell>
          <cell r="O78">
            <v>142.71</v>
          </cell>
          <cell r="Q78">
            <v>137.47</v>
          </cell>
          <cell r="S78">
            <v>144.4</v>
          </cell>
          <cell r="U78">
            <v>135.51</v>
          </cell>
          <cell r="W78">
            <v>140.30000000000001</v>
          </cell>
          <cell r="Y78">
            <v>140.02000000000001</v>
          </cell>
        </row>
        <row r="79">
          <cell r="A79" t="str">
            <v>1 A 01 580 01</v>
          </cell>
          <cell r="B79" t="str">
            <v>Fornecimento, preparo e colocação formas aço CA 60</v>
          </cell>
          <cell r="E79" t="str">
            <v>kg</v>
          </cell>
          <cell r="G79">
            <v>3.43</v>
          </cell>
          <cell r="M79">
            <v>3.62</v>
          </cell>
          <cell r="O79">
            <v>3.8</v>
          </cell>
          <cell r="Q79">
            <v>3.79</v>
          </cell>
          <cell r="S79">
            <v>3.79</v>
          </cell>
          <cell r="U79">
            <v>4.03</v>
          </cell>
          <cell r="W79">
            <v>4.03</v>
          </cell>
          <cell r="Y79">
            <v>4.05</v>
          </cell>
        </row>
        <row r="80">
          <cell r="A80" t="str">
            <v>1 A 01 580 02</v>
          </cell>
          <cell r="B80" t="str">
            <v>Fornecimento, preparo e colocação formas aço CA 50</v>
          </cell>
          <cell r="E80" t="str">
            <v>kg</v>
          </cell>
          <cell r="G80">
            <v>3.09</v>
          </cell>
          <cell r="M80">
            <v>3.46</v>
          </cell>
          <cell r="O80">
            <v>3.62</v>
          </cell>
          <cell r="Q80">
            <v>3.62</v>
          </cell>
          <cell r="S80">
            <v>3.62</v>
          </cell>
          <cell r="U80">
            <v>3.83</v>
          </cell>
          <cell r="W80">
            <v>3.83</v>
          </cell>
        </row>
        <row r="81">
          <cell r="A81" t="str">
            <v>1 A 01 580 03</v>
          </cell>
          <cell r="B81" t="str">
            <v>Fornecimento, preparo e colocação formas aço CA 25</v>
          </cell>
          <cell r="E81" t="str">
            <v>kg</v>
          </cell>
          <cell r="G81">
            <v>3.09</v>
          </cell>
          <cell r="M81">
            <v>3.65</v>
          </cell>
          <cell r="O81">
            <v>3.65</v>
          </cell>
          <cell r="Q81">
            <v>3.88</v>
          </cell>
          <cell r="S81">
            <v>3.88</v>
          </cell>
          <cell r="U81">
            <v>3.92</v>
          </cell>
          <cell r="W81">
            <v>3.92</v>
          </cell>
        </row>
        <row r="82">
          <cell r="A82" t="str">
            <v>1 A 01 603 01</v>
          </cell>
          <cell r="B82" t="str">
            <v>Argamassa cimento-areia 1:3</v>
          </cell>
          <cell r="E82" t="str">
            <v>m3</v>
          </cell>
          <cell r="G82">
            <v>195.66</v>
          </cell>
          <cell r="M82">
            <v>211.5</v>
          </cell>
          <cell r="O82">
            <v>217.24</v>
          </cell>
          <cell r="Q82">
            <v>207.98</v>
          </cell>
          <cell r="S82">
            <v>219.61</v>
          </cell>
          <cell r="U82">
            <v>202.61</v>
          </cell>
          <cell r="W82">
            <v>211.64</v>
          </cell>
        </row>
        <row r="83">
          <cell r="A83" t="str">
            <v>1 A 01 604 01</v>
          </cell>
          <cell r="B83" t="str">
            <v>Argamassa cimento-areia 1:4</v>
          </cell>
          <cell r="E83" t="str">
            <v>m3</v>
          </cell>
          <cell r="G83">
            <v>160.26</v>
          </cell>
          <cell r="M83">
            <v>173.92</v>
          </cell>
          <cell r="O83">
            <v>178.49</v>
          </cell>
          <cell r="Q83">
            <v>171.23</v>
          </cell>
          <cell r="S83">
            <v>180.25</v>
          </cell>
          <cell r="U83">
            <v>167.06</v>
          </cell>
          <cell r="W83">
            <v>174.1</v>
          </cell>
        </row>
        <row r="84">
          <cell r="A84" t="str">
            <v>1 A 01 606 01</v>
          </cell>
          <cell r="B84" t="str">
            <v>Argamassa cimento-areia 1:6</v>
          </cell>
          <cell r="E84" t="str">
            <v>m3</v>
          </cell>
          <cell r="G84">
            <v>133.6</v>
          </cell>
          <cell r="M84">
            <v>145.63</v>
          </cell>
          <cell r="O84">
            <v>149.31</v>
          </cell>
          <cell r="Q84">
            <v>143.55000000000001</v>
          </cell>
          <cell r="S84">
            <v>150.63</v>
          </cell>
          <cell r="U84">
            <v>140.29</v>
          </cell>
          <cell r="W84">
            <v>145.82</v>
          </cell>
        </row>
        <row r="85">
          <cell r="A85" t="str">
            <v>1 A 01 620 01</v>
          </cell>
          <cell r="B85" t="str">
            <v>Argamassa cimento-solo 1:10</v>
          </cell>
          <cell r="E85" t="str">
            <v>m3</v>
          </cell>
          <cell r="G85">
            <v>82.23</v>
          </cell>
          <cell r="M85">
            <v>90.97</v>
          </cell>
          <cell r="O85">
            <v>92.93</v>
          </cell>
          <cell r="Q85">
            <v>89.93</v>
          </cell>
          <cell r="S85">
            <v>93.53</v>
          </cell>
          <cell r="U85">
            <v>88.48</v>
          </cell>
          <cell r="W85">
            <v>91.11</v>
          </cell>
        </row>
        <row r="86">
          <cell r="A86" t="str">
            <v>1 A 01 653 00</v>
          </cell>
          <cell r="B86" t="str">
            <v>Usinagem para sub-base de concreto rolado</v>
          </cell>
          <cell r="E86" t="str">
            <v>m3</v>
          </cell>
          <cell r="G86">
            <v>52.54</v>
          </cell>
          <cell r="M86">
            <v>77.67</v>
          </cell>
          <cell r="O86">
            <v>78.349999999999994</v>
          </cell>
          <cell r="Q86">
            <v>77.7</v>
          </cell>
          <cell r="S86">
            <v>61.18</v>
          </cell>
          <cell r="U86">
            <v>64.400000000000006</v>
          </cell>
          <cell r="W86">
            <v>64.44</v>
          </cell>
        </row>
        <row r="87">
          <cell r="A87" t="str">
            <v>1 A 01 654 00</v>
          </cell>
          <cell r="B87" t="str">
            <v>Usinagem p/ sub-base de concr. de cimento portland</v>
          </cell>
          <cell r="E87" t="str">
            <v>m3</v>
          </cell>
          <cell r="G87">
            <v>71.38</v>
          </cell>
          <cell r="M87">
            <v>79.010000000000005</v>
          </cell>
          <cell r="O87">
            <v>80.790000000000006</v>
          </cell>
          <cell r="Q87">
            <v>78.150000000000006</v>
          </cell>
          <cell r="S87">
            <v>82.22</v>
          </cell>
          <cell r="U87">
            <v>78.63</v>
          </cell>
          <cell r="W87">
            <v>80.66</v>
          </cell>
        </row>
        <row r="88">
          <cell r="A88" t="str">
            <v>1 A 01 656 00</v>
          </cell>
          <cell r="B88" t="str">
            <v>Usinagem p/ conc. de cim. portland c/ forma desliz</v>
          </cell>
          <cell r="E88" t="str">
            <v>m3</v>
          </cell>
          <cell r="G88">
            <v>117.34</v>
          </cell>
          <cell r="M88">
            <v>197.42</v>
          </cell>
          <cell r="O88">
            <v>198.02</v>
          </cell>
          <cell r="Q88">
            <v>197.64</v>
          </cell>
          <cell r="S88">
            <v>135.16999999999999</v>
          </cell>
          <cell r="U88">
            <v>145.85</v>
          </cell>
          <cell r="W88">
            <v>145.9</v>
          </cell>
        </row>
        <row r="89">
          <cell r="A89" t="str">
            <v>1 A 01 657 00</v>
          </cell>
          <cell r="B89" t="str">
            <v>Usinagem p/ conc.cim. portland c/ equip. peq. por.</v>
          </cell>
          <cell r="E89" t="str">
            <v>m3</v>
          </cell>
          <cell r="G89">
            <v>184.24</v>
          </cell>
          <cell r="M89">
            <v>199.04</v>
          </cell>
          <cell r="O89">
            <v>204.65</v>
          </cell>
          <cell r="Q89">
            <v>195.7</v>
          </cell>
          <cell r="S89">
            <v>207.56</v>
          </cell>
          <cell r="U89">
            <v>191.37</v>
          </cell>
          <cell r="W89">
            <v>200</v>
          </cell>
        </row>
        <row r="90">
          <cell r="A90" t="str">
            <v>1 A 01 700 00</v>
          </cell>
          <cell r="B90" t="str">
            <v>Fabricação de peças pré mold. de conc. p/ pavim.</v>
          </cell>
          <cell r="E90" t="str">
            <v>m3</v>
          </cell>
          <cell r="G90">
            <v>178.97</v>
          </cell>
          <cell r="M90">
            <v>287.48</v>
          </cell>
          <cell r="O90">
            <v>287.92</v>
          </cell>
          <cell r="Q90">
            <v>287.33</v>
          </cell>
          <cell r="S90">
            <v>206.95</v>
          </cell>
          <cell r="U90">
            <v>220.84</v>
          </cell>
          <cell r="W90">
            <v>220.73</v>
          </cell>
        </row>
        <row r="91">
          <cell r="A91" t="str">
            <v>1 A 01 720 00</v>
          </cell>
          <cell r="B91" t="str">
            <v>Concreto fck=18MPa p/ pré-moldados (guarda-corpo)</v>
          </cell>
          <cell r="E91" t="str">
            <v>m3</v>
          </cell>
          <cell r="G91">
            <v>173.36</v>
          </cell>
          <cell r="M91">
            <v>189.28</v>
          </cell>
          <cell r="O91">
            <v>193.95</v>
          </cell>
          <cell r="Q91">
            <v>186.38</v>
          </cell>
          <cell r="S91">
            <v>196.11</v>
          </cell>
          <cell r="U91">
            <v>183.13</v>
          </cell>
          <cell r="W91">
            <v>190.02</v>
          </cell>
        </row>
        <row r="92">
          <cell r="A92" t="str">
            <v>1 A 01 720 01</v>
          </cell>
          <cell r="B92" t="str">
            <v>Guarda-corpo tipo GM, moldado no local</v>
          </cell>
          <cell r="E92" t="str">
            <v>m</v>
          </cell>
          <cell r="G92">
            <v>119.27</v>
          </cell>
          <cell r="M92">
            <v>132.01</v>
          </cell>
          <cell r="O92">
            <v>135.57</v>
          </cell>
          <cell r="Q92">
            <v>134.96</v>
          </cell>
          <cell r="S92">
            <v>137.24</v>
          </cell>
          <cell r="U92">
            <v>137.63999999999999</v>
          </cell>
          <cell r="W92">
            <v>139.34</v>
          </cell>
        </row>
        <row r="93">
          <cell r="A93" t="str">
            <v>1 A 01 720 02</v>
          </cell>
          <cell r="B93" t="str">
            <v>Fabricação de Guarda-corpo</v>
          </cell>
          <cell r="E93" t="str">
            <v>m</v>
          </cell>
          <cell r="G93">
            <v>20.95</v>
          </cell>
          <cell r="M93">
            <v>23.41</v>
          </cell>
          <cell r="O93">
            <v>24.2</v>
          </cell>
          <cell r="Q93">
            <v>23.89</v>
          </cell>
          <cell r="S93">
            <v>24.29</v>
          </cell>
          <cell r="U93">
            <v>24.58</v>
          </cell>
          <cell r="W93">
            <v>24.86</v>
          </cell>
        </row>
        <row r="94">
          <cell r="A94" t="str">
            <v>1 A 01 725 01</v>
          </cell>
          <cell r="B94" t="str">
            <v>Fabricação de balizador de concreto</v>
          </cell>
          <cell r="E94" t="str">
            <v>un</v>
          </cell>
          <cell r="G94">
            <v>6.6</v>
          </cell>
          <cell r="M94">
            <v>7.52</v>
          </cell>
          <cell r="O94">
            <v>7.61</v>
          </cell>
          <cell r="Q94">
            <v>7.51</v>
          </cell>
          <cell r="S94">
            <v>7.58</v>
          </cell>
          <cell r="U94">
            <v>7.52</v>
          </cell>
          <cell r="W94">
            <v>7.58</v>
          </cell>
        </row>
        <row r="95">
          <cell r="A95" t="str">
            <v>1 A 01 730 00</v>
          </cell>
          <cell r="B95" t="str">
            <v>Concreto fck=18MPa p/ pré moldados (mourões)</v>
          </cell>
          <cell r="E95" t="str">
            <v>m3</v>
          </cell>
          <cell r="G95">
            <v>138.57</v>
          </cell>
          <cell r="M95">
            <v>222.33</v>
          </cell>
          <cell r="O95">
            <v>222.81</v>
          </cell>
          <cell r="Q95">
            <v>222.23</v>
          </cell>
          <cell r="S95">
            <v>159.86000000000001</v>
          </cell>
          <cell r="U95">
            <v>170.63</v>
          </cell>
          <cell r="W95">
            <v>170.52</v>
          </cell>
        </row>
        <row r="96">
          <cell r="A96" t="str">
            <v>1 A 01 730 01</v>
          </cell>
          <cell r="B96" t="str">
            <v>Fabr. mourão de concr. esticador seção quad. 15cm</v>
          </cell>
          <cell r="E96" t="str">
            <v>un</v>
          </cell>
          <cell r="G96">
            <v>17.46</v>
          </cell>
          <cell r="M96">
            <v>23.06</v>
          </cell>
          <cell r="O96">
            <v>23.5</v>
          </cell>
          <cell r="Q96">
            <v>23.47</v>
          </cell>
          <cell r="S96">
            <v>20.38</v>
          </cell>
          <cell r="U96">
            <v>21.48</v>
          </cell>
          <cell r="W96">
            <v>21.48</v>
          </cell>
        </row>
        <row r="97">
          <cell r="A97" t="str">
            <v>1 A 01 730 02</v>
          </cell>
          <cell r="B97" t="str">
            <v>Fabr. mourão de concr esticador seção triang. 15cm</v>
          </cell>
          <cell r="E97" t="str">
            <v>un</v>
          </cell>
          <cell r="G97">
            <v>11.32</v>
          </cell>
          <cell r="M97">
            <v>14.48</v>
          </cell>
          <cell r="O97">
            <v>14.8</v>
          </cell>
          <cell r="Q97">
            <v>14.79</v>
          </cell>
          <cell r="S97">
            <v>13.24</v>
          </cell>
          <cell r="U97">
            <v>13.94</v>
          </cell>
          <cell r="W97">
            <v>13.93</v>
          </cell>
        </row>
        <row r="98">
          <cell r="A98" t="str">
            <v>1 A 01 735 01</v>
          </cell>
          <cell r="B98" t="str">
            <v>Fabr. mourão de concreto suporte seção quad. 11cm</v>
          </cell>
          <cell r="E98" t="str">
            <v>un</v>
          </cell>
          <cell r="G98">
            <v>12.46</v>
          </cell>
          <cell r="M98">
            <v>15.79</v>
          </cell>
          <cell r="O98">
            <v>16.170000000000002</v>
          </cell>
          <cell r="Q98">
            <v>16.149999999999999</v>
          </cell>
          <cell r="S98">
            <v>14.57</v>
          </cell>
          <cell r="U98">
            <v>15.34</v>
          </cell>
          <cell r="W98">
            <v>15.34</v>
          </cell>
        </row>
        <row r="99">
          <cell r="A99" t="str">
            <v>1 A 01 735 02</v>
          </cell>
          <cell r="B99" t="str">
            <v>Fabr. mourão de concr. suporte seção triang. 11cm</v>
          </cell>
          <cell r="E99" t="str">
            <v>un</v>
          </cell>
          <cell r="G99">
            <v>8.33</v>
          </cell>
          <cell r="M99">
            <v>10.29</v>
          </cell>
          <cell r="O99">
            <v>10.56</v>
          </cell>
          <cell r="Q99">
            <v>10.56</v>
          </cell>
          <cell r="S99">
            <v>9.76</v>
          </cell>
          <cell r="U99">
            <v>10.26</v>
          </cell>
          <cell r="W99">
            <v>10.26</v>
          </cell>
        </row>
        <row r="100">
          <cell r="A100" t="str">
            <v>1 A 01 739 01</v>
          </cell>
          <cell r="B100" t="str">
            <v>Confecção de tubos de concreto D=0,20m</v>
          </cell>
          <cell r="E100" t="str">
            <v>m</v>
          </cell>
          <cell r="G100">
            <v>8.16</v>
          </cell>
          <cell r="M100">
            <v>9.07</v>
          </cell>
          <cell r="O100">
            <v>9.2100000000000009</v>
          </cell>
          <cell r="Q100">
            <v>8.98</v>
          </cell>
          <cell r="S100">
            <v>9.27</v>
          </cell>
          <cell r="U100">
            <v>9.1</v>
          </cell>
          <cell r="W100">
            <v>9.32</v>
          </cell>
        </row>
        <row r="101">
          <cell r="A101" t="str">
            <v>1 A 01 740 01</v>
          </cell>
          <cell r="B101" t="str">
            <v>Confecção de tubos de concreto perfurado D=0,20m</v>
          </cell>
          <cell r="E101" t="str">
            <v>m</v>
          </cell>
          <cell r="G101">
            <v>8.35</v>
          </cell>
          <cell r="M101">
            <v>9.2899999999999991</v>
          </cell>
          <cell r="O101">
            <v>9.43</v>
          </cell>
          <cell r="Q101">
            <v>9.1999999999999993</v>
          </cell>
          <cell r="S101">
            <v>9.49</v>
          </cell>
          <cell r="U101">
            <v>9.32</v>
          </cell>
          <cell r="W101">
            <v>9.5399999999999991</v>
          </cell>
        </row>
        <row r="102">
          <cell r="A102" t="str">
            <v>1 A 01 741 01</v>
          </cell>
          <cell r="B102" t="str">
            <v>Confecção de tubos de concreto poroso D=0,20m</v>
          </cell>
          <cell r="E102" t="str">
            <v>m</v>
          </cell>
          <cell r="G102">
            <v>8.25</v>
          </cell>
          <cell r="M102">
            <v>9.17</v>
          </cell>
          <cell r="O102">
            <v>9.31</v>
          </cell>
          <cell r="Q102">
            <v>9.08</v>
          </cell>
          <cell r="S102">
            <v>9.39</v>
          </cell>
          <cell r="U102">
            <v>9.2200000000000006</v>
          </cell>
          <cell r="W102">
            <v>9.43</v>
          </cell>
        </row>
        <row r="103">
          <cell r="A103" t="str">
            <v>1 A 01 745 01</v>
          </cell>
          <cell r="B103" t="str">
            <v>Confecção de tubos de concreto D=0,30m</v>
          </cell>
          <cell r="E103" t="str">
            <v>m</v>
          </cell>
          <cell r="G103">
            <v>13.44</v>
          </cell>
          <cell r="M103">
            <v>14.91</v>
          </cell>
          <cell r="O103">
            <v>15.16</v>
          </cell>
          <cell r="Q103">
            <v>14.75</v>
          </cell>
          <cell r="S103">
            <v>15.29</v>
          </cell>
          <cell r="U103">
            <v>14.81</v>
          </cell>
          <cell r="W103">
            <v>15.19</v>
          </cell>
        </row>
        <row r="104">
          <cell r="A104" t="str">
            <v>1 A 01 746 01</v>
          </cell>
          <cell r="B104" t="str">
            <v>Confecção de tubos de concreto perfurado D=0,30m</v>
          </cell>
          <cell r="E104" t="str">
            <v>m</v>
          </cell>
          <cell r="G104">
            <v>13.63</v>
          </cell>
          <cell r="M104">
            <v>15.13</v>
          </cell>
          <cell r="O104">
            <v>15.38</v>
          </cell>
          <cell r="Q104">
            <v>14.97</v>
          </cell>
          <cell r="S104">
            <v>15.51</v>
          </cell>
          <cell r="U104">
            <v>15.03</v>
          </cell>
          <cell r="W104">
            <v>15.42</v>
          </cell>
        </row>
        <row r="105">
          <cell r="A105" t="str">
            <v>1 A 01 747 01</v>
          </cell>
          <cell r="B105" t="str">
            <v>Confecção de tubos de concreto poroso D=0,30m</v>
          </cell>
          <cell r="E105" t="str">
            <v>m</v>
          </cell>
          <cell r="G105">
            <v>13.61</v>
          </cell>
          <cell r="M105">
            <v>15.1</v>
          </cell>
          <cell r="O105">
            <v>15.36</v>
          </cell>
          <cell r="Q105">
            <v>14.94</v>
          </cell>
          <cell r="S105">
            <v>15.49</v>
          </cell>
          <cell r="U105">
            <v>15.01</v>
          </cell>
          <cell r="W105">
            <v>15.4</v>
          </cell>
        </row>
        <row r="106">
          <cell r="A106" t="str">
            <v>1 A 01 751 01</v>
          </cell>
          <cell r="B106" t="str">
            <v>Confecção de tubos de concreto D=0,40m</v>
          </cell>
          <cell r="E106" t="str">
            <v>m</v>
          </cell>
          <cell r="G106">
            <v>19.95</v>
          </cell>
          <cell r="M106">
            <v>22.13</v>
          </cell>
          <cell r="O106">
            <v>22.53</v>
          </cell>
          <cell r="Q106">
            <v>21.88</v>
          </cell>
          <cell r="S106">
            <v>22.72</v>
          </cell>
          <cell r="U106">
            <v>21.93</v>
          </cell>
          <cell r="W106">
            <v>22.54</v>
          </cell>
        </row>
        <row r="107">
          <cell r="A107" t="str">
            <v>1 A 01 752 01</v>
          </cell>
          <cell r="B107" t="str">
            <v>Confecção de tubos de concreto perfurado D=0,40m</v>
          </cell>
          <cell r="E107" t="str">
            <v>m</v>
          </cell>
          <cell r="G107">
            <v>20.14</v>
          </cell>
          <cell r="M107">
            <v>22.35</v>
          </cell>
          <cell r="O107">
            <v>22.75</v>
          </cell>
          <cell r="Q107">
            <v>22.1</v>
          </cell>
          <cell r="S107">
            <v>22.94</v>
          </cell>
          <cell r="U107">
            <v>22.15</v>
          </cell>
          <cell r="W107">
            <v>22.76</v>
          </cell>
        </row>
        <row r="108">
          <cell r="A108" t="str">
            <v>1 A 01 753 01</v>
          </cell>
          <cell r="B108" t="str">
            <v>Confecção de tubos de concreto poroso D=0,40m</v>
          </cell>
          <cell r="E108" t="str">
            <v>m</v>
          </cell>
          <cell r="G108">
            <v>20.22</v>
          </cell>
          <cell r="M108">
            <v>22.43</v>
          </cell>
          <cell r="O108">
            <v>22.84</v>
          </cell>
          <cell r="Q108">
            <v>22.18</v>
          </cell>
          <cell r="S108">
            <v>23.05</v>
          </cell>
          <cell r="U108">
            <v>22.25</v>
          </cell>
          <cell r="W108">
            <v>22.86</v>
          </cell>
        </row>
        <row r="109">
          <cell r="A109" t="str">
            <v>1 A 01 755 01</v>
          </cell>
          <cell r="B109" t="str">
            <v>Confecção de tubos de concreto armado D=0,60m CA-4</v>
          </cell>
          <cell r="E109" t="str">
            <v>m</v>
          </cell>
          <cell r="G109">
            <v>81.11</v>
          </cell>
          <cell r="M109">
            <v>87.4</v>
          </cell>
          <cell r="O109">
            <v>90.58</v>
          </cell>
          <cell r="Q109">
            <v>89.15</v>
          </cell>
          <cell r="S109">
            <v>90.81</v>
          </cell>
          <cell r="U109">
            <v>91.89</v>
          </cell>
          <cell r="W109">
            <v>93.09</v>
          </cell>
        </row>
        <row r="110">
          <cell r="A110" t="str">
            <v>1 A 01 760 01</v>
          </cell>
          <cell r="B110" t="str">
            <v>Confecção de tubos de concreto armado D=0,80m CA-4</v>
          </cell>
          <cell r="E110" t="str">
            <v>m</v>
          </cell>
          <cell r="G110">
            <v>124.25</v>
          </cell>
          <cell r="M110">
            <v>133.6</v>
          </cell>
          <cell r="O110">
            <v>138.6</v>
          </cell>
          <cell r="Q110">
            <v>136.25</v>
          </cell>
          <cell r="S110">
            <v>139.01</v>
          </cell>
          <cell r="U110">
            <v>140.41</v>
          </cell>
          <cell r="W110">
            <v>142.4</v>
          </cell>
        </row>
        <row r="111">
          <cell r="A111" t="str">
            <v>1 A 01 765 01</v>
          </cell>
          <cell r="B111" t="str">
            <v>Confecção de tubos de concreto armado D=1,00m CA-4</v>
          </cell>
          <cell r="E111" t="str">
            <v>m</v>
          </cell>
          <cell r="G111">
            <v>187.48</v>
          </cell>
          <cell r="M111">
            <v>201.38</v>
          </cell>
          <cell r="O111">
            <v>209.05</v>
          </cell>
          <cell r="Q111">
            <v>205.53</v>
          </cell>
          <cell r="S111">
            <v>209.64</v>
          </cell>
          <cell r="U111">
            <v>211.83</v>
          </cell>
          <cell r="W111">
            <v>214.8</v>
          </cell>
        </row>
        <row r="112">
          <cell r="A112" t="str">
            <v>1 A 01 770 01</v>
          </cell>
          <cell r="B112" t="str">
            <v>Confecção de tubos de concreto armado D=1,20m CA-4</v>
          </cell>
          <cell r="E112" t="str">
            <v>m</v>
          </cell>
          <cell r="G112">
            <v>260.77999999999997</v>
          </cell>
          <cell r="M112">
            <v>280.08999999999997</v>
          </cell>
          <cell r="O112">
            <v>290.89</v>
          </cell>
          <cell r="Q112">
            <v>286.31</v>
          </cell>
          <cell r="S112">
            <v>291.60000000000002</v>
          </cell>
          <cell r="U112">
            <v>295.58999999999997</v>
          </cell>
          <cell r="W112">
            <v>299.41000000000003</v>
          </cell>
        </row>
        <row r="113">
          <cell r="A113" t="str">
            <v>1 A 01 775 01</v>
          </cell>
          <cell r="B113" t="str">
            <v>Confecção de tubos de concreto armado D=1,50m CA-4</v>
          </cell>
          <cell r="E113" t="str">
            <v>m</v>
          </cell>
          <cell r="G113">
            <v>406.02</v>
          </cell>
          <cell r="M113">
            <v>435.61</v>
          </cell>
          <cell r="O113">
            <v>452.94</v>
          </cell>
          <cell r="Q113">
            <v>446.68</v>
          </cell>
          <cell r="S113">
            <v>453.7</v>
          </cell>
          <cell r="U113">
            <v>462.76</v>
          </cell>
          <cell r="W113">
            <v>467.84</v>
          </cell>
        </row>
        <row r="114">
          <cell r="A114" t="str">
            <v>1 A 01 780 01</v>
          </cell>
          <cell r="B114" t="str">
            <v>Obtenção de grama para replantio</v>
          </cell>
          <cell r="E114" t="str">
            <v>m2</v>
          </cell>
          <cell r="G114">
            <v>0.56000000000000005</v>
          </cell>
          <cell r="M114">
            <v>0.67</v>
          </cell>
          <cell r="O114">
            <v>0.67</v>
          </cell>
          <cell r="Q114">
            <v>0.66</v>
          </cell>
          <cell r="S114">
            <v>0.66</v>
          </cell>
          <cell r="U114">
            <v>0.67</v>
          </cell>
          <cell r="W114">
            <v>0.67</v>
          </cell>
        </row>
        <row r="115">
          <cell r="A115" t="str">
            <v>1 A 01 790 01</v>
          </cell>
          <cell r="B115" t="str">
            <v>Guia de madeira - 2,5 x 7,0 cm</v>
          </cell>
          <cell r="E115" t="str">
            <v>m</v>
          </cell>
          <cell r="G115">
            <v>0.9</v>
          </cell>
          <cell r="M115">
            <v>0.94</v>
          </cell>
          <cell r="O115">
            <v>0.94</v>
          </cell>
          <cell r="Q115">
            <v>0.94</v>
          </cell>
          <cell r="S115">
            <v>0.93</v>
          </cell>
          <cell r="U115">
            <v>0.94</v>
          </cell>
          <cell r="W115">
            <v>0.94</v>
          </cell>
        </row>
        <row r="116">
          <cell r="A116" t="str">
            <v>1 A 01 790 02</v>
          </cell>
          <cell r="B116" t="str">
            <v>Guia de madeira - 2,5 x 10,0 cm</v>
          </cell>
          <cell r="E116" t="str">
            <v>m</v>
          </cell>
          <cell r="G116">
            <v>1.1399999999999999</v>
          </cell>
          <cell r="M116">
            <v>1.19</v>
          </cell>
          <cell r="O116">
            <v>1.19</v>
          </cell>
          <cell r="Q116">
            <v>1.18</v>
          </cell>
          <cell r="S116">
            <v>1.18</v>
          </cell>
          <cell r="U116">
            <v>1.55</v>
          </cell>
          <cell r="W116">
            <v>1.55</v>
          </cell>
        </row>
        <row r="117">
          <cell r="A117" t="str">
            <v>1 A 01 800 01</v>
          </cell>
          <cell r="B117" t="str">
            <v>Chapa de aço 16 rec. para placa de sinalização</v>
          </cell>
          <cell r="E117" t="str">
            <v>m2</v>
          </cell>
          <cell r="G117">
            <v>12.31</v>
          </cell>
          <cell r="M117">
            <v>14.52</v>
          </cell>
          <cell r="O117">
            <v>14.12</v>
          </cell>
          <cell r="Q117">
            <v>14.12</v>
          </cell>
          <cell r="S117">
            <v>14.22</v>
          </cell>
          <cell r="U117">
            <v>14.12</v>
          </cell>
          <cell r="W117">
            <v>14.12</v>
          </cell>
        </row>
        <row r="118">
          <cell r="A118" t="str">
            <v>1 A 01 810 01</v>
          </cell>
          <cell r="B118" t="str">
            <v>Calha metálica semi-circular D=0,40 m</v>
          </cell>
          <cell r="E118" t="str">
            <v>m</v>
          </cell>
          <cell r="G118">
            <v>70.099999999999994</v>
          </cell>
          <cell r="M118">
            <v>84.66</v>
          </cell>
          <cell r="O118">
            <v>94.26</v>
          </cell>
          <cell r="Q118">
            <v>94.86</v>
          </cell>
          <cell r="S118">
            <v>94.86</v>
          </cell>
          <cell r="U118">
            <v>94.86</v>
          </cell>
          <cell r="W118">
            <v>94.86</v>
          </cell>
        </row>
        <row r="119">
          <cell r="A119" t="str">
            <v>1 A 01 850 01</v>
          </cell>
          <cell r="B119" t="str">
            <v>Confecção de placa de sinalização semi-refletiva</v>
          </cell>
          <cell r="E119" t="str">
            <v>m2</v>
          </cell>
          <cell r="G119">
            <v>108.17</v>
          </cell>
          <cell r="M119">
            <v>110.98</v>
          </cell>
          <cell r="O119">
            <v>111.28</v>
          </cell>
          <cell r="Q119">
            <v>113.27</v>
          </cell>
          <cell r="S119">
            <v>113.27</v>
          </cell>
          <cell r="U119">
            <v>112.62</v>
          </cell>
          <cell r="W119">
            <v>112.51</v>
          </cell>
        </row>
        <row r="120">
          <cell r="A120" t="str">
            <v>1 A 01 860 01</v>
          </cell>
          <cell r="B120" t="str">
            <v>Confecção de placa de sinalização tot. refletiva</v>
          </cell>
          <cell r="E120" t="str">
            <v>m2</v>
          </cell>
          <cell r="G120">
            <v>150.41</v>
          </cell>
          <cell r="M120">
            <v>154.43</v>
          </cell>
          <cell r="O120">
            <v>156.53</v>
          </cell>
          <cell r="Q120">
            <v>156.46</v>
          </cell>
          <cell r="S120">
            <v>156.46</v>
          </cell>
          <cell r="U120">
            <v>154.43</v>
          </cell>
          <cell r="W120">
            <v>154.36000000000001</v>
          </cell>
        </row>
        <row r="121">
          <cell r="A121" t="str">
            <v>1 A 01 870 01</v>
          </cell>
          <cell r="B121" t="str">
            <v>Confecção de suporte e travessa p/ placa de sinal.</v>
          </cell>
          <cell r="E121" t="str">
            <v>un</v>
          </cell>
          <cell r="G121">
            <v>17.41</v>
          </cell>
          <cell r="M121">
            <v>18.64</v>
          </cell>
          <cell r="O121">
            <v>18.64</v>
          </cell>
          <cell r="Q121">
            <v>19.48</v>
          </cell>
          <cell r="S121">
            <v>19.48</v>
          </cell>
          <cell r="U121">
            <v>17.149999999999999</v>
          </cell>
          <cell r="W121">
            <v>17.13</v>
          </cell>
        </row>
        <row r="122">
          <cell r="A122" t="str">
            <v>1 A 01 890 01</v>
          </cell>
          <cell r="B122" t="str">
            <v>Escavação manual em material de 1a categoria</v>
          </cell>
          <cell r="E122" t="str">
            <v>m3</v>
          </cell>
          <cell r="G122">
            <v>11.72</v>
          </cell>
          <cell r="M122">
            <v>14.07</v>
          </cell>
          <cell r="O122">
            <v>14.07</v>
          </cell>
          <cell r="Q122">
            <v>14.07</v>
          </cell>
          <cell r="S122">
            <v>14.07</v>
          </cell>
          <cell r="U122">
            <v>14.07</v>
          </cell>
          <cell r="W122">
            <v>14.07</v>
          </cell>
        </row>
        <row r="123">
          <cell r="A123" t="str">
            <v>1 A 01 891 01</v>
          </cell>
          <cell r="B123" t="str">
            <v>Escavação manual de vala em material de 1a cat.</v>
          </cell>
          <cell r="E123" t="str">
            <v>m3</v>
          </cell>
          <cell r="G123">
            <v>13.56</v>
          </cell>
          <cell r="M123">
            <v>16.27</v>
          </cell>
          <cell r="O123">
            <v>16.27</v>
          </cell>
          <cell r="Q123">
            <v>16.27</v>
          </cell>
          <cell r="S123">
            <v>16.27</v>
          </cell>
          <cell r="U123">
            <v>16.27</v>
          </cell>
          <cell r="W123">
            <v>16.27</v>
          </cell>
        </row>
        <row r="124">
          <cell r="A124" t="str">
            <v>1 A 01 892 01</v>
          </cell>
          <cell r="B124" t="str">
            <v>Escavação mecânica de vala em material de 1a cat.</v>
          </cell>
          <cell r="E124" t="str">
            <v>m3</v>
          </cell>
          <cell r="G124">
            <v>2.39</v>
          </cell>
          <cell r="M124">
            <v>2.74</v>
          </cell>
          <cell r="O124">
            <v>2.74</v>
          </cell>
          <cell r="Q124">
            <v>2.67</v>
          </cell>
          <cell r="S124">
            <v>2.67</v>
          </cell>
          <cell r="U124">
            <v>2.79</v>
          </cell>
          <cell r="W124">
            <v>2.79</v>
          </cell>
        </row>
        <row r="125">
          <cell r="A125" t="str">
            <v>1 A 01 893 01</v>
          </cell>
          <cell r="B125" t="str">
            <v>Compactação manual</v>
          </cell>
          <cell r="E125" t="str">
            <v>m3</v>
          </cell>
          <cell r="G125">
            <v>6.36</v>
          </cell>
          <cell r="M125">
            <v>7.11</v>
          </cell>
          <cell r="O125">
            <v>7.11</v>
          </cell>
          <cell r="Q125">
            <v>7.07</v>
          </cell>
          <cell r="S125">
            <v>7.07</v>
          </cell>
          <cell r="U125">
            <v>6.95</v>
          </cell>
          <cell r="W125">
            <v>6.95</v>
          </cell>
        </row>
        <row r="126">
          <cell r="A126" t="str">
            <v>1 A 01 894 01</v>
          </cell>
          <cell r="B126" t="str">
            <v>Lastro de brita</v>
          </cell>
          <cell r="E126" t="str">
            <v>m3</v>
          </cell>
          <cell r="G126">
            <v>20.95</v>
          </cell>
          <cell r="M126">
            <v>23.71</v>
          </cell>
          <cell r="O126">
            <v>24.14</v>
          </cell>
          <cell r="Q126">
            <v>23.67</v>
          </cell>
          <cell r="S126">
            <v>24.78</v>
          </cell>
          <cell r="U126">
            <v>24.87</v>
          </cell>
          <cell r="W126">
            <v>24.89</v>
          </cell>
        </row>
        <row r="127">
          <cell r="A127" t="str">
            <v>1 A 99 001 00</v>
          </cell>
          <cell r="B127" t="str">
            <v>Mistura areia-asfalto usinada a frio</v>
          </cell>
          <cell r="E127" t="str">
            <v>m3</v>
          </cell>
          <cell r="G127">
            <v>0</v>
          </cell>
          <cell r="M127">
            <v>0</v>
          </cell>
          <cell r="O127">
            <v>0</v>
          </cell>
          <cell r="Q127">
            <v>0</v>
          </cell>
          <cell r="S127">
            <v>0</v>
          </cell>
          <cell r="U127">
            <v>0</v>
          </cell>
          <cell r="W127">
            <v>0</v>
          </cell>
        </row>
        <row r="128">
          <cell r="A128" t="str">
            <v>1 A 99 002 00</v>
          </cell>
          <cell r="B128" t="str">
            <v>Mistura areia-asfalto usinada a quente</v>
          </cell>
          <cell r="E128" t="str">
            <v>m3</v>
          </cell>
          <cell r="G128">
            <v>0</v>
          </cell>
          <cell r="M128">
            <v>0</v>
          </cell>
          <cell r="O128">
            <v>0</v>
          </cell>
          <cell r="Q128">
            <v>0</v>
          </cell>
          <cell r="S128">
            <v>0</v>
          </cell>
          <cell r="U128">
            <v>0</v>
          </cell>
          <cell r="W128">
            <v>0</v>
          </cell>
        </row>
        <row r="129">
          <cell r="A129" t="str">
            <v>1 A 99 003 00</v>
          </cell>
          <cell r="B129" t="str">
            <v>Mistura betuminosa usinada a frio</v>
          </cell>
          <cell r="E129" t="str">
            <v>m3</v>
          </cell>
          <cell r="G129">
            <v>0</v>
          </cell>
          <cell r="M129">
            <v>0</v>
          </cell>
          <cell r="O129">
            <v>0</v>
          </cell>
          <cell r="Q129">
            <v>0</v>
          </cell>
          <cell r="S129">
            <v>0</v>
          </cell>
          <cell r="U129">
            <v>0</v>
          </cell>
          <cell r="W129">
            <v>0</v>
          </cell>
        </row>
        <row r="130">
          <cell r="A130" t="str">
            <v>1 A 99 004 00</v>
          </cell>
          <cell r="B130" t="str">
            <v>Mistura betuminosa usinada a quente</v>
          </cell>
          <cell r="E130" t="str">
            <v>m3</v>
          </cell>
          <cell r="G130">
            <v>0</v>
          </cell>
          <cell r="M130">
            <v>0</v>
          </cell>
          <cell r="O130">
            <v>0</v>
          </cell>
          <cell r="Q130">
            <v>0</v>
          </cell>
          <cell r="S130">
            <v>0</v>
          </cell>
          <cell r="U130">
            <v>0</v>
          </cell>
          <cell r="W130">
            <v>0</v>
          </cell>
        </row>
        <row r="131">
          <cell r="A131" t="str">
            <v>1 A 99 005 00</v>
          </cell>
          <cell r="B131" t="str">
            <v>Mistura betuminosa</v>
          </cell>
          <cell r="E131" t="str">
            <v>m3</v>
          </cell>
          <cell r="G131">
            <v>0</v>
          </cell>
          <cell r="M131">
            <v>0</v>
          </cell>
          <cell r="O131">
            <v>0</v>
          </cell>
          <cell r="Q131">
            <v>0</v>
          </cell>
          <cell r="S131">
            <v>0</v>
          </cell>
          <cell r="U131">
            <v>0</v>
          </cell>
          <cell r="W131">
            <v>0</v>
          </cell>
        </row>
        <row r="132">
          <cell r="A132" t="str">
            <v>1 B 00 301 00</v>
          </cell>
          <cell r="B132" t="str">
            <v>Alvenaria de pedra argamassada</v>
          </cell>
          <cell r="E132" t="str">
            <v>m3</v>
          </cell>
          <cell r="G132">
            <v>92.71</v>
          </cell>
          <cell r="M132">
            <v>102.93</v>
          </cell>
          <cell r="O132">
            <v>105.07</v>
          </cell>
          <cell r="Q132">
            <v>101.78</v>
          </cell>
          <cell r="S132">
            <v>106.24</v>
          </cell>
          <cell r="U132">
            <v>100.9</v>
          </cell>
          <cell r="W132">
            <v>103.82</v>
          </cell>
        </row>
        <row r="133">
          <cell r="A133" t="str">
            <v>1 B 00 902 01</v>
          </cell>
          <cell r="B133" t="str">
            <v>Alvenaria de tijolos</v>
          </cell>
          <cell r="E133" t="str">
            <v>m2</v>
          </cell>
          <cell r="G133">
            <v>20.100000000000001</v>
          </cell>
          <cell r="M133">
            <v>24.92</v>
          </cell>
          <cell r="O133">
            <v>25</v>
          </cell>
          <cell r="Q133">
            <v>24.88</v>
          </cell>
          <cell r="S133">
            <v>25.03</v>
          </cell>
          <cell r="U133">
            <v>24.82</v>
          </cell>
          <cell r="W133">
            <v>25.07</v>
          </cell>
        </row>
        <row r="134">
          <cell r="A134" t="str">
            <v>1 B 00 903 01</v>
          </cell>
          <cell r="B134" t="str">
            <v>Dentes para bueiros duplos D=1,00 m</v>
          </cell>
          <cell r="E134" t="str">
            <v>und</v>
          </cell>
          <cell r="G134">
            <v>70.02</v>
          </cell>
          <cell r="M134">
            <v>77.59</v>
          </cell>
          <cell r="O134">
            <v>79.489999999999995</v>
          </cell>
          <cell r="Q134">
            <v>77.239999999999995</v>
          </cell>
          <cell r="S134">
            <v>80.22</v>
          </cell>
          <cell r="U134">
            <v>77.09</v>
          </cell>
          <cell r="W134">
            <v>79.13</v>
          </cell>
        </row>
        <row r="135">
          <cell r="A135" t="str">
            <v>1 B 00 904 01</v>
          </cell>
          <cell r="B135" t="str">
            <v>Dentes para bueiros duplos D=1,20 m</v>
          </cell>
          <cell r="E135" t="str">
            <v>und</v>
          </cell>
          <cell r="G135">
            <v>79.25</v>
          </cell>
          <cell r="M135">
            <v>87.74</v>
          </cell>
          <cell r="O135">
            <v>89.9</v>
          </cell>
          <cell r="Q135">
            <v>87.31</v>
          </cell>
          <cell r="S135">
            <v>90.74</v>
          </cell>
          <cell r="U135">
            <v>87.09</v>
          </cell>
          <cell r="W135">
            <v>89.44</v>
          </cell>
        </row>
        <row r="136">
          <cell r="A136" t="str">
            <v>1 B 00 905 01</v>
          </cell>
          <cell r="B136" t="str">
            <v>Dentes para bueiros duplos D=1,50 m</v>
          </cell>
          <cell r="E136" t="str">
            <v>und</v>
          </cell>
          <cell r="G136">
            <v>97.77</v>
          </cell>
          <cell r="M136">
            <v>108.36</v>
          </cell>
          <cell r="O136">
            <v>111.04</v>
          </cell>
          <cell r="Q136">
            <v>107.95</v>
          </cell>
          <cell r="S136">
            <v>112.05</v>
          </cell>
          <cell r="U136">
            <v>107.84</v>
          </cell>
          <cell r="W136">
            <v>110.65</v>
          </cell>
        </row>
        <row r="137">
          <cell r="A137" t="str">
            <v>1 B 00 906 01</v>
          </cell>
          <cell r="B137" t="str">
            <v>Dentes para bueiros simples D=0,60 m</v>
          </cell>
          <cell r="E137" t="str">
            <v>und</v>
          </cell>
          <cell r="G137">
            <v>23.61</v>
          </cell>
          <cell r="M137">
            <v>26.19</v>
          </cell>
          <cell r="O137">
            <v>26.82</v>
          </cell>
          <cell r="Q137">
            <v>26.07</v>
          </cell>
          <cell r="S137">
            <v>27.07</v>
          </cell>
          <cell r="U137">
            <v>26.02</v>
          </cell>
          <cell r="W137">
            <v>26.7</v>
          </cell>
        </row>
        <row r="138">
          <cell r="A138" t="str">
            <v>1 B 00 907 01</v>
          </cell>
          <cell r="B138" t="str">
            <v>Dentes para bueiros simples D=0,80 m</v>
          </cell>
          <cell r="E138" t="str">
            <v>und</v>
          </cell>
          <cell r="G138">
            <v>29.4</v>
          </cell>
          <cell r="M138">
            <v>32.56</v>
          </cell>
          <cell r="O138">
            <v>33.369999999999997</v>
          </cell>
          <cell r="Q138">
            <v>32.44</v>
          </cell>
          <cell r="S138">
            <v>33.68</v>
          </cell>
          <cell r="U138">
            <v>32.4</v>
          </cell>
          <cell r="W138">
            <v>33.25</v>
          </cell>
        </row>
        <row r="139">
          <cell r="A139" t="str">
            <v>1 B 00 908 01</v>
          </cell>
          <cell r="B139" t="str">
            <v>Dentes para bueiros simples D=1,00 m</v>
          </cell>
          <cell r="E139" t="str">
            <v>und</v>
          </cell>
          <cell r="G139">
            <v>34.950000000000003</v>
          </cell>
          <cell r="M139">
            <v>38.72</v>
          </cell>
          <cell r="O139">
            <v>39.67</v>
          </cell>
          <cell r="Q139">
            <v>38.549999999999997</v>
          </cell>
          <cell r="S139">
            <v>40.04</v>
          </cell>
          <cell r="U139">
            <v>38.479999999999997</v>
          </cell>
          <cell r="W139">
            <v>39.5</v>
          </cell>
        </row>
        <row r="140">
          <cell r="A140" t="str">
            <v>1 B 00 909 01</v>
          </cell>
          <cell r="B140" t="str">
            <v>Dentes para bueiros simples D=1,20 m</v>
          </cell>
          <cell r="E140" t="str">
            <v>und</v>
          </cell>
          <cell r="G140">
            <v>39.68</v>
          </cell>
          <cell r="M140">
            <v>43.93</v>
          </cell>
          <cell r="O140">
            <v>45.01</v>
          </cell>
          <cell r="Q140">
            <v>43.72</v>
          </cell>
          <cell r="S140">
            <v>45.43</v>
          </cell>
          <cell r="U140">
            <v>43.61</v>
          </cell>
          <cell r="W140">
            <v>44.78</v>
          </cell>
        </row>
        <row r="141">
          <cell r="A141" t="str">
            <v>1 B 00 910 01</v>
          </cell>
          <cell r="B141" t="str">
            <v>Dentes para bueiros simples D=1,50 m</v>
          </cell>
          <cell r="E141" t="str">
            <v>und</v>
          </cell>
          <cell r="G141">
            <v>50.3</v>
          </cell>
          <cell r="M141">
            <v>55.77</v>
          </cell>
          <cell r="O141">
            <v>57.18</v>
          </cell>
          <cell r="Q141">
            <v>55.64</v>
          </cell>
          <cell r="S141">
            <v>57.69</v>
          </cell>
          <cell r="U141">
            <v>55.68</v>
          </cell>
          <cell r="W141">
            <v>57.08</v>
          </cell>
        </row>
        <row r="142">
          <cell r="A142" t="str">
            <v>1 B 00 911 01</v>
          </cell>
          <cell r="B142" t="str">
            <v>Dentes para bueiros triplos D=1,00 m</v>
          </cell>
          <cell r="E142" t="str">
            <v>und</v>
          </cell>
          <cell r="G142">
            <v>102.63</v>
          </cell>
          <cell r="M142">
            <v>113.7</v>
          </cell>
          <cell r="O142">
            <v>116.43</v>
          </cell>
          <cell r="Q142">
            <v>113.06</v>
          </cell>
          <cell r="S142">
            <v>117.52</v>
          </cell>
          <cell r="U142">
            <v>112.67</v>
          </cell>
          <cell r="W142">
            <v>115.73</v>
          </cell>
        </row>
        <row r="143">
          <cell r="A143" t="str">
            <v>1 B 00 912 01</v>
          </cell>
          <cell r="B143" t="str">
            <v>Dentes para bueiros triplos D=1,20 m</v>
          </cell>
          <cell r="E143" t="str">
            <v>und</v>
          </cell>
          <cell r="G143">
            <v>118.94</v>
          </cell>
          <cell r="M143">
            <v>131.68</v>
          </cell>
          <cell r="O143">
            <v>134.91999999999999</v>
          </cell>
          <cell r="Q143">
            <v>131.03</v>
          </cell>
          <cell r="S143">
            <v>136.18</v>
          </cell>
          <cell r="U143">
            <v>130.69999999999999</v>
          </cell>
          <cell r="W143">
            <v>134.22999999999999</v>
          </cell>
        </row>
        <row r="144">
          <cell r="A144" t="str">
            <v>1 B 00 913 01</v>
          </cell>
          <cell r="B144" t="str">
            <v>Dentes para bueiros triplos D=1,50 m</v>
          </cell>
          <cell r="E144" t="str">
            <v>und</v>
          </cell>
          <cell r="G144">
            <v>144.85</v>
          </cell>
          <cell r="M144">
            <v>160.5</v>
          </cell>
          <cell r="O144">
            <v>164.46</v>
          </cell>
          <cell r="Q144">
            <v>159.82</v>
          </cell>
          <cell r="S144">
            <v>165.96</v>
          </cell>
          <cell r="U144">
            <v>159.56</v>
          </cell>
          <cell r="W144">
            <v>163.76</v>
          </cell>
        </row>
        <row r="145">
          <cell r="A145" t="str">
            <v>1 B 00 999 06</v>
          </cell>
          <cell r="B145" t="str">
            <v>Solo local / selo de argila apiloado</v>
          </cell>
          <cell r="E145" t="str">
            <v>m3</v>
          </cell>
          <cell r="G145">
            <v>6.35</v>
          </cell>
          <cell r="M145">
            <v>7.62</v>
          </cell>
          <cell r="O145">
            <v>7.62</v>
          </cell>
          <cell r="Q145">
            <v>7.62</v>
          </cell>
          <cell r="S145">
            <v>7.62</v>
          </cell>
          <cell r="U145">
            <v>7.62</v>
          </cell>
          <cell r="W145">
            <v>7.62</v>
          </cell>
        </row>
        <row r="146">
          <cell r="A146" t="str">
            <v>1 B 02 702 00</v>
          </cell>
          <cell r="B146" t="str">
            <v>Limp. e enchim. junta pav. concr. (const e rest)</v>
          </cell>
          <cell r="E146" t="str">
            <v>m</v>
          </cell>
          <cell r="G146">
            <v>2.17</v>
          </cell>
          <cell r="M146">
            <v>2.11</v>
          </cell>
          <cell r="O146">
            <v>1.99</v>
          </cell>
          <cell r="Q146">
            <v>1.89</v>
          </cell>
          <cell r="S146">
            <v>1.9</v>
          </cell>
          <cell r="U146">
            <v>1.94</v>
          </cell>
          <cell r="W146">
            <v>1.93</v>
          </cell>
        </row>
        <row r="147">
          <cell r="B147" t="str">
            <v>Construção</v>
          </cell>
        </row>
        <row r="148">
          <cell r="A148" t="str">
            <v>2 S 01 000 00</v>
          </cell>
          <cell r="B148" t="str">
            <v>Desm. dest. limpeza áreas c/arv. diam. até 0,15 m</v>
          </cell>
          <cell r="E148" t="str">
            <v>m2</v>
          </cell>
          <cell r="G148">
            <v>0.19</v>
          </cell>
          <cell r="M148">
            <v>0.2</v>
          </cell>
          <cell r="O148">
            <v>0.21</v>
          </cell>
          <cell r="Q148">
            <v>0.21</v>
          </cell>
          <cell r="S148">
            <v>0.21</v>
          </cell>
          <cell r="U148">
            <v>0.21</v>
          </cell>
          <cell r="W148">
            <v>0.21</v>
          </cell>
        </row>
        <row r="149">
          <cell r="A149" t="str">
            <v>2 S 01 010 00</v>
          </cell>
          <cell r="B149" t="str">
            <v>Destocamento de árvores D=0,15 a 0,30 m</v>
          </cell>
          <cell r="E149" t="str">
            <v>und</v>
          </cell>
          <cell r="G149">
            <v>18.46</v>
          </cell>
          <cell r="M149">
            <v>19.72</v>
          </cell>
          <cell r="O149">
            <v>21.1</v>
          </cell>
          <cell r="Q149">
            <v>20.57</v>
          </cell>
          <cell r="S149">
            <v>20.57</v>
          </cell>
          <cell r="U149">
            <v>20.57</v>
          </cell>
          <cell r="W149">
            <v>20.56</v>
          </cell>
        </row>
        <row r="150">
          <cell r="A150" t="str">
            <v>2 S 01 012 00</v>
          </cell>
          <cell r="B150" t="str">
            <v>Destocamento de árvores c/diâm. &gt; 0,30 m</v>
          </cell>
          <cell r="E150" t="str">
            <v>und</v>
          </cell>
          <cell r="G150">
            <v>46.15</v>
          </cell>
          <cell r="M150">
            <v>49.3</v>
          </cell>
          <cell r="O150">
            <v>52.76</v>
          </cell>
          <cell r="Q150">
            <v>51.43</v>
          </cell>
          <cell r="S150">
            <v>51.43</v>
          </cell>
          <cell r="U150">
            <v>51.43</v>
          </cell>
          <cell r="W150">
            <v>51.42</v>
          </cell>
        </row>
        <row r="151">
          <cell r="A151" t="str">
            <v>2 S 01 100 01</v>
          </cell>
          <cell r="B151" t="str">
            <v>Esc. carga transp. mat 1ª cat DMT 50 m</v>
          </cell>
          <cell r="E151" t="str">
            <v>m3</v>
          </cell>
          <cell r="G151">
            <v>0.98</v>
          </cell>
          <cell r="M151">
            <v>1.04</v>
          </cell>
          <cell r="O151">
            <v>1.1200000000000001</v>
          </cell>
          <cell r="Q151">
            <v>1.0900000000000001</v>
          </cell>
          <cell r="S151">
            <v>1.0900000000000001</v>
          </cell>
          <cell r="U151">
            <v>1.0900000000000001</v>
          </cell>
          <cell r="W151">
            <v>1.0900000000000001</v>
          </cell>
        </row>
        <row r="152">
          <cell r="A152" t="str">
            <v>2 S 01 100 02</v>
          </cell>
          <cell r="B152" t="str">
            <v>Esc. carga transp. mat 1ª cat DMT 50 a 200m c/m</v>
          </cell>
          <cell r="E152" t="str">
            <v>m3</v>
          </cell>
          <cell r="G152">
            <v>2.8</v>
          </cell>
          <cell r="M152">
            <v>3.42</v>
          </cell>
          <cell r="O152">
            <v>3.48</v>
          </cell>
          <cell r="Q152">
            <v>3.4</v>
          </cell>
          <cell r="S152">
            <v>3.4</v>
          </cell>
          <cell r="U152">
            <v>3.4</v>
          </cell>
          <cell r="W152">
            <v>3.37</v>
          </cell>
        </row>
        <row r="153">
          <cell r="A153" t="str">
            <v>2 S 01 100 03</v>
          </cell>
          <cell r="B153" t="str">
            <v>Esc. carga transp. mat 1ª cat DMT 200 a 400m c/m</v>
          </cell>
          <cell r="E153" t="str">
            <v>m3</v>
          </cell>
          <cell r="G153">
            <v>3.38</v>
          </cell>
          <cell r="M153">
            <v>4.16</v>
          </cell>
          <cell r="O153">
            <v>4.2300000000000004</v>
          </cell>
          <cell r="Q153">
            <v>4.12</v>
          </cell>
          <cell r="S153">
            <v>4.12</v>
          </cell>
          <cell r="U153">
            <v>4.12</v>
          </cell>
          <cell r="W153">
            <v>4.09</v>
          </cell>
        </row>
        <row r="154">
          <cell r="A154" t="str">
            <v>2 S 01 100 04</v>
          </cell>
          <cell r="B154" t="str">
            <v>Esc. carga transp. mat 1ª cat DMT 400 a 600m c/m</v>
          </cell>
          <cell r="E154" t="str">
            <v>m3</v>
          </cell>
          <cell r="G154">
            <v>3.99</v>
          </cell>
          <cell r="M154">
            <v>4.95</v>
          </cell>
          <cell r="O154">
            <v>5.0199999999999996</v>
          </cell>
          <cell r="Q154">
            <v>4.8899999999999997</v>
          </cell>
          <cell r="S154">
            <v>4.8899999999999997</v>
          </cell>
          <cell r="U154">
            <v>4.8899999999999997</v>
          </cell>
          <cell r="W154">
            <v>4.8499999999999996</v>
          </cell>
        </row>
        <row r="155">
          <cell r="A155" t="str">
            <v>2 S 01 100 05</v>
          </cell>
          <cell r="B155" t="str">
            <v>Esc. carga transp. mat 1ª cat DMT 600 a 800m c/m</v>
          </cell>
          <cell r="E155" t="str">
            <v>m3</v>
          </cell>
          <cell r="G155">
            <v>4.53</v>
          </cell>
          <cell r="M155">
            <v>5.65</v>
          </cell>
          <cell r="O155">
            <v>5.72</v>
          </cell>
          <cell r="Q155">
            <v>5.57</v>
          </cell>
          <cell r="S155">
            <v>5.57</v>
          </cell>
          <cell r="U155">
            <v>5.57</v>
          </cell>
          <cell r="W155">
            <v>5.53</v>
          </cell>
        </row>
        <row r="156">
          <cell r="A156" t="str">
            <v>2 S 01 100 06</v>
          </cell>
          <cell r="B156" t="str">
            <v>Esc. carga transp. mat 1ª cat DMT 800 a 1000m c/m</v>
          </cell>
          <cell r="E156" t="str">
            <v>m3</v>
          </cell>
          <cell r="G156">
            <v>5.21</v>
          </cell>
          <cell r="M156">
            <v>6.52</v>
          </cell>
          <cell r="O156">
            <v>6.59</v>
          </cell>
          <cell r="Q156">
            <v>6.42</v>
          </cell>
          <cell r="S156">
            <v>6.42</v>
          </cell>
          <cell r="U156">
            <v>6.42</v>
          </cell>
          <cell r="W156">
            <v>6.37</v>
          </cell>
        </row>
        <row r="157">
          <cell r="A157" t="str">
            <v>2 S 01 100 07</v>
          </cell>
          <cell r="B157" t="str">
            <v>Esc. carga transp. mat 1ª cat DMT 1000 a 1200m c/m</v>
          </cell>
          <cell r="E157" t="str">
            <v>m3</v>
          </cell>
          <cell r="G157">
            <v>5.92</v>
          </cell>
          <cell r="M157">
            <v>7.44</v>
          </cell>
          <cell r="O157">
            <v>7.51</v>
          </cell>
          <cell r="Q157">
            <v>7.32</v>
          </cell>
          <cell r="S157">
            <v>7.32</v>
          </cell>
          <cell r="U157">
            <v>7.32</v>
          </cell>
          <cell r="W157">
            <v>7.26</v>
          </cell>
        </row>
        <row r="158">
          <cell r="A158" t="str">
            <v>2 S 01 100 08</v>
          </cell>
          <cell r="B158" t="str">
            <v>Esc. carga transp. mat 1ª cat DMT 1200 a 1400m c/m</v>
          </cell>
          <cell r="E158" t="str">
            <v>m3</v>
          </cell>
          <cell r="G158">
            <v>6.58</v>
          </cell>
          <cell r="M158">
            <v>8.2899999999999991</v>
          </cell>
          <cell r="O158">
            <v>8.36</v>
          </cell>
          <cell r="Q158">
            <v>8.14</v>
          </cell>
          <cell r="S158">
            <v>8.14</v>
          </cell>
          <cell r="U158">
            <v>8.14</v>
          </cell>
          <cell r="W158">
            <v>8.08</v>
          </cell>
        </row>
        <row r="159">
          <cell r="A159" t="str">
            <v>2 S 01 100 09</v>
          </cell>
          <cell r="B159" t="str">
            <v>Esc. carga tr. mat 1ª c. DMT 50 a 200m c/carreg</v>
          </cell>
          <cell r="E159" t="str">
            <v>m3</v>
          </cell>
          <cell r="G159">
            <v>3.17</v>
          </cell>
          <cell r="M159">
            <v>3.46</v>
          </cell>
          <cell r="O159">
            <v>3.63</v>
          </cell>
          <cell r="Q159">
            <v>3.53</v>
          </cell>
          <cell r="S159">
            <v>3.53</v>
          </cell>
          <cell r="U159">
            <v>3.66</v>
          </cell>
          <cell r="W159">
            <v>3.66</v>
          </cell>
        </row>
        <row r="160">
          <cell r="A160" t="str">
            <v>2 S 01 100 10</v>
          </cell>
          <cell r="B160" t="str">
            <v>Esc. carga tr. mat 1ª c. DMT 200 a 400m c/carreg</v>
          </cell>
          <cell r="E160" t="str">
            <v>m3</v>
          </cell>
          <cell r="G160">
            <v>3.43</v>
          </cell>
          <cell r="M160">
            <v>3.74</v>
          </cell>
          <cell r="O160">
            <v>3.91</v>
          </cell>
          <cell r="Q160">
            <v>3.8</v>
          </cell>
          <cell r="S160">
            <v>3.8</v>
          </cell>
          <cell r="U160">
            <v>3.95</v>
          </cell>
          <cell r="W160">
            <v>3.96</v>
          </cell>
        </row>
        <row r="161">
          <cell r="A161" t="str">
            <v>2 S 01 100 11</v>
          </cell>
          <cell r="B161" t="str">
            <v>Esc. carga tr. mat 1ª c. DMT 400 a 600m c/carreg</v>
          </cell>
          <cell r="E161" t="str">
            <v>m3</v>
          </cell>
          <cell r="G161">
            <v>3.61</v>
          </cell>
          <cell r="M161">
            <v>3.94</v>
          </cell>
          <cell r="O161">
            <v>4.1100000000000003</v>
          </cell>
          <cell r="Q161">
            <v>3.99</v>
          </cell>
          <cell r="S161">
            <v>3.99</v>
          </cell>
          <cell r="U161">
            <v>4.16</v>
          </cell>
          <cell r="W161">
            <v>4.17</v>
          </cell>
        </row>
        <row r="162">
          <cell r="A162" t="str">
            <v>2 S 01 100 12</v>
          </cell>
          <cell r="B162" t="str">
            <v>Esc. carga tr. mat 1ª c. DMT 600 a 800m c/carreg</v>
          </cell>
          <cell r="E162" t="str">
            <v>m3</v>
          </cell>
          <cell r="G162">
            <v>3.94</v>
          </cell>
          <cell r="M162">
            <v>4.29</v>
          </cell>
          <cell r="O162">
            <v>4.47</v>
          </cell>
          <cell r="Q162">
            <v>4.33</v>
          </cell>
          <cell r="S162">
            <v>4.33</v>
          </cell>
          <cell r="U162">
            <v>4.53</v>
          </cell>
          <cell r="W162">
            <v>4.54</v>
          </cell>
        </row>
        <row r="163">
          <cell r="A163" t="str">
            <v>2 S 01 100 13</v>
          </cell>
          <cell r="B163" t="str">
            <v>Esc. carga tr. mat 1ª c. DMT 800 a 1000m c/carreg</v>
          </cell>
          <cell r="E163" t="str">
            <v>m3</v>
          </cell>
          <cell r="G163">
            <v>4.13</v>
          </cell>
          <cell r="M163">
            <v>4.5</v>
          </cell>
          <cell r="O163">
            <v>4.68</v>
          </cell>
          <cell r="Q163">
            <v>4.54</v>
          </cell>
          <cell r="S163">
            <v>4.54</v>
          </cell>
          <cell r="U163">
            <v>4.75</v>
          </cell>
          <cell r="W163">
            <v>4.76</v>
          </cell>
        </row>
        <row r="164">
          <cell r="A164" t="str">
            <v>2 S 01 100 14</v>
          </cell>
          <cell r="B164" t="str">
            <v>Esc. carga tr. mat 1ª c. DMT 1000 a 1200m c/carreg</v>
          </cell>
          <cell r="E164" t="str">
            <v>m3</v>
          </cell>
          <cell r="G164">
            <v>4.3899999999999997</v>
          </cell>
          <cell r="M164">
            <v>4.79</v>
          </cell>
          <cell r="O164">
            <v>4.97</v>
          </cell>
          <cell r="Q164">
            <v>4.8099999999999996</v>
          </cell>
          <cell r="S164">
            <v>4.8099999999999996</v>
          </cell>
          <cell r="U164">
            <v>5.05</v>
          </cell>
          <cell r="W164">
            <v>5.0599999999999996</v>
          </cell>
        </row>
        <row r="165">
          <cell r="A165" t="str">
            <v>2 S 01 100 15</v>
          </cell>
          <cell r="B165" t="str">
            <v>Esc. carga tr. mat 1ª c. DMT 1200 a 1400m c/carreg</v>
          </cell>
          <cell r="E165" t="str">
            <v>m3</v>
          </cell>
          <cell r="G165">
            <v>4.5599999999999996</v>
          </cell>
          <cell r="M165">
            <v>4.96</v>
          </cell>
          <cell r="O165">
            <v>5.14</v>
          </cell>
          <cell r="Q165">
            <v>4.9800000000000004</v>
          </cell>
          <cell r="S165">
            <v>4.9800000000000004</v>
          </cell>
          <cell r="U165">
            <v>5.23</v>
          </cell>
          <cell r="W165">
            <v>5.24</v>
          </cell>
        </row>
        <row r="166">
          <cell r="A166" t="str">
            <v>2 S 01 100 16</v>
          </cell>
          <cell r="B166" t="str">
            <v>Esc. carga tr. mat 1ª c. DMT 1400 a 1600m c/carreg</v>
          </cell>
          <cell r="E166" t="str">
            <v>m3</v>
          </cell>
          <cell r="G166">
            <v>4.71</v>
          </cell>
          <cell r="M166">
            <v>5.13</v>
          </cell>
          <cell r="O166">
            <v>5.31</v>
          </cell>
          <cell r="Q166">
            <v>5.14</v>
          </cell>
          <cell r="S166">
            <v>5.14</v>
          </cell>
          <cell r="U166">
            <v>5.41</v>
          </cell>
          <cell r="W166">
            <v>5.42</v>
          </cell>
        </row>
        <row r="167">
          <cell r="A167" t="str">
            <v>2 S 01 100 17</v>
          </cell>
          <cell r="B167" t="str">
            <v>Esc. carga tr. mat 1ª c. DMT 1600 a 1800m c/carreg</v>
          </cell>
          <cell r="E167" t="str">
            <v>m3</v>
          </cell>
          <cell r="G167">
            <v>4.83</v>
          </cell>
          <cell r="M167">
            <v>5.26</v>
          </cell>
          <cell r="O167">
            <v>5.44</v>
          </cell>
          <cell r="Q167">
            <v>5.27</v>
          </cell>
          <cell r="S167">
            <v>5.27</v>
          </cell>
          <cell r="U167">
            <v>5.55</v>
          </cell>
          <cell r="W167">
            <v>5.56</v>
          </cell>
        </row>
        <row r="168">
          <cell r="A168" t="str">
            <v>2 S 01 100 18</v>
          </cell>
          <cell r="B168" t="str">
            <v>Esc. carga tr. mat 1ª c. DMT 1800 a 2000m c/carreg</v>
          </cell>
          <cell r="E168" t="str">
            <v>m3</v>
          </cell>
          <cell r="G168">
            <v>5.09</v>
          </cell>
          <cell r="M168">
            <v>5.54</v>
          </cell>
          <cell r="O168">
            <v>5.72</v>
          </cell>
          <cell r="Q168">
            <v>5.54</v>
          </cell>
          <cell r="S168">
            <v>5.54</v>
          </cell>
          <cell r="U168">
            <v>5.84</v>
          </cell>
          <cell r="W168">
            <v>5.85</v>
          </cell>
        </row>
        <row r="169">
          <cell r="A169" t="str">
            <v>2 S 01 100 19</v>
          </cell>
          <cell r="B169" t="str">
            <v>Esc. carga tr. mat 1ª c. DMT 2000 a 3000m c/carreg</v>
          </cell>
          <cell r="E169" t="str">
            <v>m3</v>
          </cell>
          <cell r="G169">
            <v>5.72</v>
          </cell>
          <cell r="M169">
            <v>6.23</v>
          </cell>
          <cell r="O169">
            <v>6.42</v>
          </cell>
          <cell r="Q169">
            <v>6.21</v>
          </cell>
          <cell r="S169">
            <v>6.21</v>
          </cell>
          <cell r="U169">
            <v>6.57</v>
          </cell>
          <cell r="W169">
            <v>6.58</v>
          </cell>
        </row>
        <row r="170">
          <cell r="A170" t="str">
            <v>2 S 01 100 20</v>
          </cell>
          <cell r="B170" t="str">
            <v>Esc. carga tr. mat 1ª c. DMT 3000 a 5000m c/carreg</v>
          </cell>
          <cell r="E170" t="str">
            <v>m3</v>
          </cell>
          <cell r="G170">
            <v>7.5</v>
          </cell>
          <cell r="M170">
            <v>8.15</v>
          </cell>
          <cell r="O170">
            <v>8.36</v>
          </cell>
          <cell r="Q170">
            <v>8.08</v>
          </cell>
          <cell r="S170">
            <v>8.08</v>
          </cell>
          <cell r="U170">
            <v>8.59</v>
          </cell>
          <cell r="W170">
            <v>8.61</v>
          </cell>
        </row>
        <row r="171">
          <cell r="A171" t="str">
            <v>2 S 01 100 21</v>
          </cell>
          <cell r="B171" t="str">
            <v>Escavação carga transp. manual mat.1a cat. DT=20m</v>
          </cell>
          <cell r="E171" t="str">
            <v>m3</v>
          </cell>
          <cell r="G171">
            <v>13.02</v>
          </cell>
          <cell r="M171">
            <v>15.59</v>
          </cell>
          <cell r="O171">
            <v>15.59</v>
          </cell>
          <cell r="Q171">
            <v>15.59</v>
          </cell>
          <cell r="S171">
            <v>15.59</v>
          </cell>
          <cell r="U171">
            <v>15.59</v>
          </cell>
          <cell r="W171">
            <v>15.59</v>
          </cell>
        </row>
        <row r="172">
          <cell r="A172" t="str">
            <v>2 S 01 100 22</v>
          </cell>
          <cell r="B172" t="str">
            <v>Esc. carga transp. mat 1ª cat DMT 50 a 200m c/e</v>
          </cell>
          <cell r="E172" t="str">
            <v>m3</v>
          </cell>
          <cell r="G172">
            <v>3.36</v>
          </cell>
          <cell r="M172">
            <v>3.51</v>
          </cell>
          <cell r="O172">
            <v>3.51</v>
          </cell>
          <cell r="Q172">
            <v>3.02</v>
          </cell>
          <cell r="S172">
            <v>3.02</v>
          </cell>
          <cell r="U172">
            <v>3.31</v>
          </cell>
          <cell r="W172">
            <v>3.31</v>
          </cell>
        </row>
        <row r="173">
          <cell r="A173" t="str">
            <v>2 S 01 100 23</v>
          </cell>
          <cell r="B173" t="str">
            <v>Esc. carga transp. mat 1ª cat DMT 200 a 400m c/e</v>
          </cell>
          <cell r="E173" t="str">
            <v>m3</v>
          </cell>
          <cell r="G173">
            <v>3.67</v>
          </cell>
          <cell r="M173">
            <v>3.85</v>
          </cell>
          <cell r="O173">
            <v>3.86</v>
          </cell>
          <cell r="Q173">
            <v>3.36</v>
          </cell>
          <cell r="S173">
            <v>3.36</v>
          </cell>
          <cell r="U173">
            <v>3.67</v>
          </cell>
          <cell r="W173">
            <v>3.67</v>
          </cell>
        </row>
        <row r="174">
          <cell r="A174" t="str">
            <v>2 S 01 100 24</v>
          </cell>
          <cell r="B174" t="str">
            <v>Esc. carga transp. mat 1ª cat DMT 400 a 600m c/e</v>
          </cell>
          <cell r="E174" t="str">
            <v>m3</v>
          </cell>
          <cell r="G174">
            <v>3.86</v>
          </cell>
          <cell r="M174">
            <v>4.05</v>
          </cell>
          <cell r="O174">
            <v>4.0599999999999996</v>
          </cell>
          <cell r="Q174">
            <v>3.55</v>
          </cell>
          <cell r="S174">
            <v>3.55</v>
          </cell>
          <cell r="U174">
            <v>3.88</v>
          </cell>
          <cell r="W174">
            <v>3.88</v>
          </cell>
        </row>
        <row r="175">
          <cell r="A175" t="str">
            <v>2 S 01 100 25</v>
          </cell>
          <cell r="B175" t="str">
            <v>Esc. carga transp. mat 1ª cat DMT 600 a 800m c/e</v>
          </cell>
          <cell r="E175" t="str">
            <v>m3</v>
          </cell>
          <cell r="G175">
            <v>4.1399999999999997</v>
          </cell>
          <cell r="M175">
            <v>4.3499999999999996</v>
          </cell>
          <cell r="O175">
            <v>4.3600000000000003</v>
          </cell>
          <cell r="Q175">
            <v>3.84</v>
          </cell>
          <cell r="S175">
            <v>3.84</v>
          </cell>
          <cell r="U175">
            <v>4.2</v>
          </cell>
          <cell r="W175">
            <v>4.2</v>
          </cell>
        </row>
        <row r="176">
          <cell r="A176" t="str">
            <v>2 S 01 100 26</v>
          </cell>
          <cell r="B176" t="str">
            <v>Esc. carga transp. mat 1ª cat DMT 800 a 1000m c/e</v>
          </cell>
          <cell r="E176" t="str">
            <v>m3</v>
          </cell>
          <cell r="G176">
            <v>4.4000000000000004</v>
          </cell>
          <cell r="M176">
            <v>4.6399999999999997</v>
          </cell>
          <cell r="O176">
            <v>4.6500000000000004</v>
          </cell>
          <cell r="Q176">
            <v>4.12</v>
          </cell>
          <cell r="S176">
            <v>4.12</v>
          </cell>
          <cell r="U176">
            <v>4.5</v>
          </cell>
          <cell r="W176">
            <v>4.5</v>
          </cell>
        </row>
        <row r="177">
          <cell r="A177" t="str">
            <v>2 S 01 100 27</v>
          </cell>
          <cell r="B177" t="str">
            <v>Esc. carga transp. mat 1ª cat DMT 1000 a 1200m c/e</v>
          </cell>
          <cell r="E177" t="str">
            <v>m3</v>
          </cell>
          <cell r="G177">
            <v>4.62</v>
          </cell>
          <cell r="M177">
            <v>4.87</v>
          </cell>
          <cell r="O177">
            <v>4.88</v>
          </cell>
          <cell r="Q177">
            <v>4.3499999999999996</v>
          </cell>
          <cell r="S177">
            <v>4.3499999999999996</v>
          </cell>
          <cell r="U177">
            <v>4.74</v>
          </cell>
          <cell r="W177">
            <v>4.74</v>
          </cell>
        </row>
        <row r="178">
          <cell r="A178" t="str">
            <v>2 S 01 100 28</v>
          </cell>
          <cell r="B178" t="str">
            <v>Esc. carga transp. mat 1ª cat DMT 1200 a 1400m c/e</v>
          </cell>
          <cell r="E178" t="str">
            <v>m3</v>
          </cell>
          <cell r="G178">
            <v>4.76</v>
          </cell>
          <cell r="M178">
            <v>5.03</v>
          </cell>
          <cell r="O178">
            <v>5.05</v>
          </cell>
          <cell r="Q178">
            <v>4.5</v>
          </cell>
          <cell r="S178">
            <v>4.5</v>
          </cell>
          <cell r="U178">
            <v>4.91</v>
          </cell>
          <cell r="W178">
            <v>4.91</v>
          </cell>
        </row>
        <row r="179">
          <cell r="A179" t="str">
            <v>2 S 01 100 29</v>
          </cell>
          <cell r="B179" t="str">
            <v>Esc. carga transp. mat 1ª cat DMT 1400 a 1600m c/e</v>
          </cell>
          <cell r="E179" t="str">
            <v>m3</v>
          </cell>
          <cell r="G179">
            <v>5.0199999999999996</v>
          </cell>
          <cell r="M179">
            <v>5.31</v>
          </cell>
          <cell r="O179">
            <v>5.33</v>
          </cell>
          <cell r="Q179">
            <v>4.7699999999999996</v>
          </cell>
          <cell r="S179">
            <v>4.7699999999999996</v>
          </cell>
          <cell r="U179">
            <v>5.2</v>
          </cell>
          <cell r="W179">
            <v>5.2</v>
          </cell>
        </row>
        <row r="180">
          <cell r="A180" t="str">
            <v>2 S 01 100 30</v>
          </cell>
          <cell r="B180" t="str">
            <v>Esc. carga transp. mat 1ª cat DMT 1600 a 1800m c/e</v>
          </cell>
          <cell r="E180" t="str">
            <v>m3</v>
          </cell>
          <cell r="G180">
            <v>5.09</v>
          </cell>
          <cell r="M180">
            <v>5.39</v>
          </cell>
          <cell r="O180">
            <v>5.41</v>
          </cell>
          <cell r="Q180">
            <v>4.8499999999999996</v>
          </cell>
          <cell r="S180">
            <v>4.8499999999999996</v>
          </cell>
          <cell r="U180">
            <v>5.29</v>
          </cell>
          <cell r="W180">
            <v>5.29</v>
          </cell>
        </row>
        <row r="181">
          <cell r="A181" t="str">
            <v>2 S 01 100 31</v>
          </cell>
          <cell r="B181" t="str">
            <v>Esc. carga transp. mat 1ª cat DMT 1800 a 2000m c/e</v>
          </cell>
          <cell r="E181" t="str">
            <v>m3</v>
          </cell>
          <cell r="G181">
            <v>5.3</v>
          </cell>
          <cell r="M181">
            <v>5.61</v>
          </cell>
          <cell r="O181">
            <v>5.63</v>
          </cell>
          <cell r="Q181">
            <v>5.07</v>
          </cell>
          <cell r="S181">
            <v>5.07</v>
          </cell>
          <cell r="U181">
            <v>5.52</v>
          </cell>
          <cell r="W181">
            <v>5.52</v>
          </cell>
        </row>
        <row r="182">
          <cell r="A182" t="str">
            <v>2 S 01 100 32</v>
          </cell>
          <cell r="B182" t="str">
            <v>Esc. carga transp. mat 1ª cat DMT 2000 a 3000m c/e</v>
          </cell>
          <cell r="E182" t="str">
            <v>m3</v>
          </cell>
          <cell r="G182">
            <v>5.96</v>
          </cell>
          <cell r="M182">
            <v>6.33</v>
          </cell>
          <cell r="O182">
            <v>6.35</v>
          </cell>
          <cell r="Q182">
            <v>5.76</v>
          </cell>
          <cell r="S182">
            <v>5.76</v>
          </cell>
          <cell r="U182">
            <v>6.27</v>
          </cell>
          <cell r="W182">
            <v>6.28</v>
          </cell>
        </row>
        <row r="183">
          <cell r="A183" t="str">
            <v>2 S 01 100 33</v>
          </cell>
          <cell r="B183" t="str">
            <v>Esc. carga transp. mat 1ª cat DMT 3000 a 5000m c/e</v>
          </cell>
          <cell r="E183" t="str">
            <v>m3</v>
          </cell>
          <cell r="G183">
            <v>7.77</v>
          </cell>
          <cell r="M183">
            <v>8.2799999999999994</v>
          </cell>
          <cell r="O183">
            <v>8.32</v>
          </cell>
          <cell r="Q183">
            <v>7.66</v>
          </cell>
          <cell r="S183">
            <v>7.66</v>
          </cell>
          <cell r="U183">
            <v>8.33</v>
          </cell>
          <cell r="W183">
            <v>8.34</v>
          </cell>
        </row>
        <row r="184">
          <cell r="A184" t="str">
            <v>2 S 01 101 01</v>
          </cell>
          <cell r="B184" t="str">
            <v>Esc. carga transp. mat 2ª cat DMT 50m</v>
          </cell>
          <cell r="E184" t="str">
            <v>m3</v>
          </cell>
          <cell r="G184">
            <v>2.08</v>
          </cell>
          <cell r="M184">
            <v>2.2200000000000002</v>
          </cell>
          <cell r="O184">
            <v>2.38</v>
          </cell>
          <cell r="Q184">
            <v>2.3199999999999998</v>
          </cell>
          <cell r="S184">
            <v>2.3199999999999998</v>
          </cell>
          <cell r="U184">
            <v>2.3199999999999998</v>
          </cell>
          <cell r="W184">
            <v>2.3199999999999998</v>
          </cell>
        </row>
        <row r="185">
          <cell r="A185" t="str">
            <v>2 S 01 101 02</v>
          </cell>
          <cell r="B185" t="str">
            <v>Esc. carga transp. mat 2ª cat DMT 50 a 200m c/m</v>
          </cell>
          <cell r="E185" t="str">
            <v>m3</v>
          </cell>
          <cell r="G185">
            <v>4.88</v>
          </cell>
          <cell r="M185">
            <v>5.9</v>
          </cell>
          <cell r="O185">
            <v>6.04</v>
          </cell>
          <cell r="Q185">
            <v>5.88</v>
          </cell>
          <cell r="S185">
            <v>5.88</v>
          </cell>
          <cell r="U185">
            <v>5.88</v>
          </cell>
          <cell r="W185">
            <v>5.85</v>
          </cell>
        </row>
        <row r="186">
          <cell r="A186" t="str">
            <v>2 S 01 101 03</v>
          </cell>
          <cell r="B186" t="str">
            <v>Esc. carga transp. mat 2ª cat DMT 200 a 400m c/m</v>
          </cell>
          <cell r="E186" t="str">
            <v>m3</v>
          </cell>
          <cell r="G186">
            <v>4.9000000000000004</v>
          </cell>
          <cell r="M186">
            <v>5.92</v>
          </cell>
          <cell r="O186">
            <v>6.06</v>
          </cell>
          <cell r="Q186">
            <v>5.9</v>
          </cell>
          <cell r="S186">
            <v>5.9</v>
          </cell>
          <cell r="U186">
            <v>5.9</v>
          </cell>
          <cell r="W186">
            <v>5.87</v>
          </cell>
        </row>
        <row r="187">
          <cell r="A187" t="str">
            <v>2 S 01 101 04</v>
          </cell>
          <cell r="B187" t="str">
            <v>Esc. carga transp. mat 2ª cat DMT 400 a 600m c/m</v>
          </cell>
          <cell r="E187" t="str">
            <v>m3</v>
          </cell>
          <cell r="G187">
            <v>5.9</v>
          </cell>
          <cell r="M187">
            <v>7.21</v>
          </cell>
          <cell r="O187">
            <v>7.35</v>
          </cell>
          <cell r="Q187">
            <v>7.16</v>
          </cell>
          <cell r="S187">
            <v>7.16</v>
          </cell>
          <cell r="U187">
            <v>7.16</v>
          </cell>
          <cell r="W187">
            <v>7.12</v>
          </cell>
        </row>
        <row r="188">
          <cell r="A188" t="str">
            <v>2 S 01 101 05</v>
          </cell>
          <cell r="B188" t="str">
            <v>Esc. carga transp. mat 2ª cat DMT 600 a 800m c/m</v>
          </cell>
          <cell r="E188" t="str">
            <v>m3</v>
          </cell>
          <cell r="G188">
            <v>6.91</v>
          </cell>
          <cell r="M188">
            <v>8.5</v>
          </cell>
          <cell r="O188">
            <v>8.65</v>
          </cell>
          <cell r="Q188">
            <v>8.42</v>
          </cell>
          <cell r="S188">
            <v>8.42</v>
          </cell>
          <cell r="U188">
            <v>8.42</v>
          </cell>
          <cell r="W188">
            <v>8.3699999999999992</v>
          </cell>
        </row>
        <row r="189">
          <cell r="A189" t="str">
            <v>2 S 01 101 06</v>
          </cell>
          <cell r="B189" t="str">
            <v>Esc. carga transp. mat 2ª cat DMT 800 a 1000m c/m</v>
          </cell>
          <cell r="E189" t="str">
            <v>m3</v>
          </cell>
          <cell r="G189">
            <v>7.91</v>
          </cell>
          <cell r="M189">
            <v>9.8000000000000007</v>
          </cell>
          <cell r="O189">
            <v>9.9499999999999993</v>
          </cell>
          <cell r="Q189">
            <v>9.68</v>
          </cell>
          <cell r="S189">
            <v>9.68</v>
          </cell>
          <cell r="U189">
            <v>9.69</v>
          </cell>
          <cell r="W189">
            <v>9.6199999999999992</v>
          </cell>
        </row>
        <row r="190">
          <cell r="A190" t="str">
            <v>2 S 01 101 07</v>
          </cell>
          <cell r="B190" t="str">
            <v>Esc. carga transp. mat 2ª cat DMT 1000 a 1200m c/m</v>
          </cell>
          <cell r="E190" t="str">
            <v>m3</v>
          </cell>
          <cell r="G190">
            <v>7.92</v>
          </cell>
          <cell r="M190">
            <v>9.81</v>
          </cell>
          <cell r="O190">
            <v>9.9600000000000009</v>
          </cell>
          <cell r="Q190">
            <v>9.6999999999999993</v>
          </cell>
          <cell r="S190">
            <v>9.6999999999999993</v>
          </cell>
          <cell r="U190">
            <v>9.6999999999999993</v>
          </cell>
          <cell r="W190">
            <v>9.6300000000000008</v>
          </cell>
        </row>
        <row r="191">
          <cell r="A191" t="str">
            <v>2 S 01 101 08</v>
          </cell>
          <cell r="B191" t="str">
            <v>Esc. carga transp. mat 2ª cat DMT 1200 a 1400m c/m</v>
          </cell>
          <cell r="E191" t="str">
            <v>m3</v>
          </cell>
          <cell r="G191">
            <v>8.93</v>
          </cell>
          <cell r="M191">
            <v>11.11</v>
          </cell>
          <cell r="O191">
            <v>11.26</v>
          </cell>
          <cell r="Q191">
            <v>10.96</v>
          </cell>
          <cell r="S191">
            <v>10.96</v>
          </cell>
          <cell r="U191">
            <v>10.96</v>
          </cell>
          <cell r="W191">
            <v>10.89</v>
          </cell>
        </row>
        <row r="192">
          <cell r="A192" t="str">
            <v>2 S 01 101 09</v>
          </cell>
          <cell r="B192" t="str">
            <v>Esc. carga tr. mat 2ª c. DMT 50 a 200m c/carreg</v>
          </cell>
          <cell r="E192" t="str">
            <v>m3</v>
          </cell>
          <cell r="G192">
            <v>5.0599999999999996</v>
          </cell>
          <cell r="M192">
            <v>5.49</v>
          </cell>
          <cell r="O192">
            <v>5.79</v>
          </cell>
          <cell r="Q192">
            <v>5.63</v>
          </cell>
          <cell r="S192">
            <v>5.63</v>
          </cell>
          <cell r="U192">
            <v>5.79</v>
          </cell>
          <cell r="W192">
            <v>5.8</v>
          </cell>
        </row>
        <row r="193">
          <cell r="A193" t="str">
            <v>2 S 01 101 10</v>
          </cell>
          <cell r="B193" t="str">
            <v>Esc. carga tr. mat 2ª c. DMT 200 a 400m c/carreg</v>
          </cell>
          <cell r="E193" t="str">
            <v>m3</v>
          </cell>
          <cell r="G193">
            <v>5.46</v>
          </cell>
          <cell r="M193">
            <v>5.94</v>
          </cell>
          <cell r="O193">
            <v>6.24</v>
          </cell>
          <cell r="Q193">
            <v>6.06</v>
          </cell>
          <cell r="S193">
            <v>6.06</v>
          </cell>
          <cell r="U193">
            <v>6.25</v>
          </cell>
          <cell r="W193">
            <v>6.27</v>
          </cell>
        </row>
        <row r="194">
          <cell r="A194" t="str">
            <v>2 S 01 101 11</v>
          </cell>
          <cell r="B194" t="str">
            <v>Esc. carga tr. mat 2a c. DMT 400 a 600m c/carreg</v>
          </cell>
          <cell r="E194" t="str">
            <v>m3</v>
          </cell>
          <cell r="G194">
            <v>5.68</v>
          </cell>
          <cell r="M194">
            <v>6.17</v>
          </cell>
          <cell r="O194">
            <v>6.48</v>
          </cell>
          <cell r="Q194">
            <v>6.29</v>
          </cell>
          <cell r="S194">
            <v>6.29</v>
          </cell>
          <cell r="U194">
            <v>6.5</v>
          </cell>
          <cell r="W194">
            <v>6.51</v>
          </cell>
        </row>
        <row r="195">
          <cell r="A195" t="str">
            <v>2 S 01 101 12</v>
          </cell>
          <cell r="B195" t="str">
            <v>Esc. carga tr. mat 2a c. DMT 600 a 800m c/carreg</v>
          </cell>
          <cell r="E195" t="str">
            <v>m3</v>
          </cell>
          <cell r="G195">
            <v>6.01</v>
          </cell>
          <cell r="M195">
            <v>6.53</v>
          </cell>
          <cell r="O195">
            <v>6.84</v>
          </cell>
          <cell r="Q195">
            <v>6.64</v>
          </cell>
          <cell r="S195">
            <v>6.64</v>
          </cell>
          <cell r="U195">
            <v>6.88</v>
          </cell>
          <cell r="W195">
            <v>6.89</v>
          </cell>
        </row>
        <row r="196">
          <cell r="A196" t="str">
            <v>2 S 01 101 13</v>
          </cell>
          <cell r="B196" t="str">
            <v>Esc. carga tr. mat 2a c. DMT 800 a 1000m c/carreg</v>
          </cell>
          <cell r="E196" t="str">
            <v>m3</v>
          </cell>
          <cell r="G196">
            <v>6.27</v>
          </cell>
          <cell r="M196">
            <v>6.81</v>
          </cell>
          <cell r="O196">
            <v>7.12</v>
          </cell>
          <cell r="Q196">
            <v>6.91</v>
          </cell>
          <cell r="S196">
            <v>6.91</v>
          </cell>
          <cell r="U196">
            <v>7.17</v>
          </cell>
          <cell r="W196">
            <v>7.18</v>
          </cell>
        </row>
        <row r="197">
          <cell r="A197" t="str">
            <v>2 S 01 101 14</v>
          </cell>
          <cell r="B197" t="str">
            <v>Esc. carga tr. mat 2a c. DMT 1000 a 1200m c/carreg</v>
          </cell>
          <cell r="E197" t="str">
            <v>m3</v>
          </cell>
          <cell r="G197">
            <v>6.52</v>
          </cell>
          <cell r="M197">
            <v>7.08</v>
          </cell>
          <cell r="O197">
            <v>7.39</v>
          </cell>
          <cell r="Q197">
            <v>7.17</v>
          </cell>
          <cell r="S197">
            <v>7.17</v>
          </cell>
          <cell r="U197">
            <v>7.46</v>
          </cell>
          <cell r="W197">
            <v>7.47</v>
          </cell>
        </row>
        <row r="198">
          <cell r="A198" t="str">
            <v>2 S 01 101 15</v>
          </cell>
          <cell r="B198" t="str">
            <v>Esc. carga tr. mat 2a c. DMT 1200 a 1400m c/carreg</v>
          </cell>
          <cell r="E198" t="str">
            <v>m3</v>
          </cell>
          <cell r="G198">
            <v>6.76</v>
          </cell>
          <cell r="M198">
            <v>7.33</v>
          </cell>
          <cell r="O198">
            <v>7.65</v>
          </cell>
          <cell r="Q198">
            <v>7.42</v>
          </cell>
          <cell r="S198">
            <v>7.42</v>
          </cell>
          <cell r="U198">
            <v>7.72</v>
          </cell>
          <cell r="W198">
            <v>7.74</v>
          </cell>
        </row>
        <row r="199">
          <cell r="A199" t="str">
            <v>2 S 01 101 16</v>
          </cell>
          <cell r="B199" t="str">
            <v>Esc. carga tr. mat 2a c. DMT 1400 a 1600m c/carreg</v>
          </cell>
          <cell r="E199" t="str">
            <v>m3</v>
          </cell>
          <cell r="G199">
            <v>7</v>
          </cell>
          <cell r="M199">
            <v>7.61</v>
          </cell>
          <cell r="O199">
            <v>7.92</v>
          </cell>
          <cell r="Q199">
            <v>7.68</v>
          </cell>
          <cell r="S199">
            <v>7.68</v>
          </cell>
          <cell r="U199">
            <v>8.01</v>
          </cell>
          <cell r="W199">
            <v>8.02</v>
          </cell>
        </row>
        <row r="200">
          <cell r="A200" t="str">
            <v>2 S 01 101 17</v>
          </cell>
          <cell r="B200" t="str">
            <v>Esc. carga tr. mat 2a c. DMT 1600 a 1800m c/carreg</v>
          </cell>
          <cell r="E200" t="str">
            <v>m3</v>
          </cell>
          <cell r="G200">
            <v>7.17</v>
          </cell>
          <cell r="M200">
            <v>7.78</v>
          </cell>
          <cell r="O200">
            <v>8.1</v>
          </cell>
          <cell r="Q200">
            <v>7.86</v>
          </cell>
          <cell r="S200">
            <v>7.86</v>
          </cell>
          <cell r="U200">
            <v>8.1999999999999993</v>
          </cell>
          <cell r="W200">
            <v>8.2100000000000009</v>
          </cell>
        </row>
        <row r="201">
          <cell r="A201" t="str">
            <v>2 S 01 101 18</v>
          </cell>
          <cell r="B201" t="str">
            <v>Esc. carga tr. mat 2a c. DMT 1800 a 2000m c/carreg</v>
          </cell>
          <cell r="E201" t="str">
            <v>m3</v>
          </cell>
          <cell r="G201">
            <v>7.45</v>
          </cell>
          <cell r="M201">
            <v>8.08</v>
          </cell>
          <cell r="O201">
            <v>8.41</v>
          </cell>
          <cell r="Q201">
            <v>8.15</v>
          </cell>
          <cell r="S201">
            <v>8.15</v>
          </cell>
          <cell r="U201">
            <v>8.51</v>
          </cell>
          <cell r="W201">
            <v>8.5299999999999994</v>
          </cell>
        </row>
        <row r="202">
          <cell r="A202" t="str">
            <v>2 S 01 101 19</v>
          </cell>
          <cell r="B202" t="str">
            <v>Esc. carga tr. mat 2a c. DMT 2000 a 3000m c/carreg</v>
          </cell>
          <cell r="E202" t="str">
            <v>m3</v>
          </cell>
          <cell r="G202">
            <v>8.17</v>
          </cell>
          <cell r="M202">
            <v>8.8699999999999992</v>
          </cell>
          <cell r="O202">
            <v>9.1999999999999993</v>
          </cell>
          <cell r="Q202">
            <v>8.91</v>
          </cell>
          <cell r="S202">
            <v>8.91</v>
          </cell>
          <cell r="U202">
            <v>9.34</v>
          </cell>
          <cell r="W202">
            <v>9.36</v>
          </cell>
        </row>
        <row r="203">
          <cell r="A203" t="str">
            <v>2 S 01 101 20</v>
          </cell>
          <cell r="B203" t="str">
            <v>Esc. carga tr. mat 2a c. DMT 3000 a 5000m c/carreg</v>
          </cell>
          <cell r="E203" t="str">
            <v>m3</v>
          </cell>
          <cell r="G203">
            <v>10.35</v>
          </cell>
          <cell r="M203">
            <v>11.24</v>
          </cell>
          <cell r="O203">
            <v>11.58</v>
          </cell>
          <cell r="Q203">
            <v>11.21</v>
          </cell>
          <cell r="S203">
            <v>11.21</v>
          </cell>
          <cell r="U203">
            <v>11.83</v>
          </cell>
          <cell r="W203">
            <v>11.85</v>
          </cell>
        </row>
        <row r="204">
          <cell r="A204" t="str">
            <v>2 S 01 101 22</v>
          </cell>
          <cell r="B204" t="str">
            <v>Esc. carga transp. mat 2a cat DMT 50 a 200m c/e</v>
          </cell>
          <cell r="E204" t="str">
            <v>m3</v>
          </cell>
          <cell r="G204">
            <v>4.72</v>
          </cell>
          <cell r="M204">
            <v>4.92</v>
          </cell>
          <cell r="O204">
            <v>4.92</v>
          </cell>
          <cell r="Q204">
            <v>4.2</v>
          </cell>
          <cell r="S204">
            <v>4.2</v>
          </cell>
          <cell r="U204">
            <v>4.59</v>
          </cell>
          <cell r="W204">
            <v>4.5999999999999996</v>
          </cell>
        </row>
        <row r="205">
          <cell r="A205" t="str">
            <v>2 S 01 101 23</v>
          </cell>
          <cell r="B205" t="str">
            <v>Esc. carga transp. mat 2a cat DMT 200 a 400m c/e</v>
          </cell>
          <cell r="E205" t="str">
            <v>m3</v>
          </cell>
          <cell r="G205">
            <v>5.05</v>
          </cell>
          <cell r="M205">
            <v>5.26</v>
          </cell>
          <cell r="O205">
            <v>5.27</v>
          </cell>
          <cell r="Q205">
            <v>4.54</v>
          </cell>
          <cell r="S205">
            <v>4.54</v>
          </cell>
          <cell r="U205">
            <v>4.96</v>
          </cell>
          <cell r="W205">
            <v>4.97</v>
          </cell>
        </row>
        <row r="206">
          <cell r="A206" t="str">
            <v>2 S 01 101 24</v>
          </cell>
          <cell r="B206" t="str">
            <v>Esc. carga transp. mat 2a cat DMT 400 a 600m c/e</v>
          </cell>
          <cell r="E206" t="str">
            <v>m3</v>
          </cell>
          <cell r="G206">
            <v>5.35</v>
          </cell>
          <cell r="M206">
            <v>5.6</v>
          </cell>
          <cell r="O206">
            <v>5.61</v>
          </cell>
          <cell r="Q206">
            <v>4.87</v>
          </cell>
          <cell r="S206">
            <v>4.87</v>
          </cell>
          <cell r="U206">
            <v>5.32</v>
          </cell>
          <cell r="W206">
            <v>5.32</v>
          </cell>
        </row>
        <row r="207">
          <cell r="A207" t="str">
            <v>2 S 01 101 25</v>
          </cell>
          <cell r="B207" t="str">
            <v>Esc. carga transp. mat 2a cat DMT 600 a 800m c/e</v>
          </cell>
          <cell r="E207" t="str">
            <v>m3</v>
          </cell>
          <cell r="G207">
            <v>5.69</v>
          </cell>
          <cell r="M207">
            <v>5.97</v>
          </cell>
          <cell r="O207">
            <v>5.98</v>
          </cell>
          <cell r="Q207">
            <v>5.22</v>
          </cell>
          <cell r="S207">
            <v>5.22</v>
          </cell>
          <cell r="U207">
            <v>5.7</v>
          </cell>
          <cell r="W207">
            <v>5.71</v>
          </cell>
        </row>
        <row r="208">
          <cell r="A208" t="str">
            <v>2 S 01 101 26</v>
          </cell>
          <cell r="B208" t="str">
            <v>Esc. carga transp. mat 2a cat DMT 800 a 1000m c/e</v>
          </cell>
          <cell r="E208" t="str">
            <v>m3</v>
          </cell>
          <cell r="G208">
            <v>5.95</v>
          </cell>
          <cell r="M208">
            <v>6.24</v>
          </cell>
          <cell r="O208">
            <v>6.26</v>
          </cell>
          <cell r="Q208">
            <v>5.49</v>
          </cell>
          <cell r="S208">
            <v>5.49</v>
          </cell>
          <cell r="U208">
            <v>5.99</v>
          </cell>
          <cell r="W208">
            <v>5.99</v>
          </cell>
        </row>
        <row r="209">
          <cell r="A209" t="str">
            <v>2 S 01 101 27</v>
          </cell>
          <cell r="B209" t="str">
            <v>Esc. carga transp. mat 2a cat DMT 1000 a 1200m c/e</v>
          </cell>
          <cell r="E209" t="str">
            <v>m3</v>
          </cell>
          <cell r="G209">
            <v>6.19</v>
          </cell>
          <cell r="M209">
            <v>6.51</v>
          </cell>
          <cell r="O209">
            <v>6.53</v>
          </cell>
          <cell r="Q209">
            <v>5.75</v>
          </cell>
          <cell r="S209">
            <v>5.75</v>
          </cell>
          <cell r="U209">
            <v>6.27</v>
          </cell>
          <cell r="W209">
            <v>6.28</v>
          </cell>
        </row>
        <row r="210">
          <cell r="A210" t="str">
            <v>2 S 01 101 28</v>
          </cell>
          <cell r="B210" t="str">
            <v>Esc. carga transp. mat 2a cat DMT 1200 a 1400m c/e</v>
          </cell>
          <cell r="E210" t="str">
            <v>m3</v>
          </cell>
          <cell r="G210">
            <v>6.49</v>
          </cell>
          <cell r="M210">
            <v>6.83</v>
          </cell>
          <cell r="O210">
            <v>6.86</v>
          </cell>
          <cell r="Q210">
            <v>6.06</v>
          </cell>
          <cell r="S210">
            <v>6.06</v>
          </cell>
          <cell r="U210">
            <v>6.61</v>
          </cell>
          <cell r="W210">
            <v>6.61</v>
          </cell>
        </row>
        <row r="211">
          <cell r="A211" t="str">
            <v>2 S 01 101 29</v>
          </cell>
          <cell r="B211" t="str">
            <v>Esc. carga transp. mat 2a cat DMT 1400 a 1600m c/e</v>
          </cell>
          <cell r="E211" t="str">
            <v>m3</v>
          </cell>
          <cell r="G211">
            <v>6.7</v>
          </cell>
          <cell r="M211">
            <v>7.06</v>
          </cell>
          <cell r="O211">
            <v>7.08</v>
          </cell>
          <cell r="Q211">
            <v>6.28</v>
          </cell>
          <cell r="S211">
            <v>6.28</v>
          </cell>
          <cell r="U211">
            <v>6.85</v>
          </cell>
          <cell r="W211">
            <v>6.85</v>
          </cell>
        </row>
        <row r="212">
          <cell r="A212" t="str">
            <v>2 S 01 101 30</v>
          </cell>
          <cell r="B212" t="str">
            <v>Esc. carga transp. mat 2a cat DMT 1600 a 1800m c/e</v>
          </cell>
          <cell r="E212" t="str">
            <v>m3</v>
          </cell>
          <cell r="G212">
            <v>6.79</v>
          </cell>
          <cell r="M212">
            <v>7.16</v>
          </cell>
          <cell r="O212">
            <v>7.19</v>
          </cell>
          <cell r="Q212">
            <v>6.39</v>
          </cell>
          <cell r="S212">
            <v>6.39</v>
          </cell>
          <cell r="U212">
            <v>6.96</v>
          </cell>
          <cell r="W212">
            <v>6.96</v>
          </cell>
        </row>
        <row r="213">
          <cell r="A213" t="str">
            <v>2 S 01 101 31</v>
          </cell>
          <cell r="B213" t="str">
            <v>Esc. carga transp. mat 2a cat DMT 1800 a 2000m c/e</v>
          </cell>
          <cell r="E213" t="str">
            <v>m3</v>
          </cell>
          <cell r="G213">
            <v>7.09</v>
          </cell>
          <cell r="M213">
            <v>7.47</v>
          </cell>
          <cell r="O213">
            <v>7.51</v>
          </cell>
          <cell r="Q213">
            <v>6.69</v>
          </cell>
          <cell r="S213">
            <v>6.69</v>
          </cell>
          <cell r="U213">
            <v>7.29</v>
          </cell>
          <cell r="W213">
            <v>7.29</v>
          </cell>
        </row>
        <row r="214">
          <cell r="A214" t="str">
            <v>2 S 01 101 32</v>
          </cell>
          <cell r="B214" t="str">
            <v>Esc. carga transp. mat 2a cat DMT 2000 a 3000m c/e</v>
          </cell>
          <cell r="E214" t="str">
            <v>m3</v>
          </cell>
          <cell r="G214">
            <v>7.94</v>
          </cell>
          <cell r="M214">
            <v>8.4</v>
          </cell>
          <cell r="O214">
            <v>8.44</v>
          </cell>
          <cell r="Q214">
            <v>7.59</v>
          </cell>
          <cell r="S214">
            <v>7.59</v>
          </cell>
          <cell r="U214">
            <v>8.27</v>
          </cell>
          <cell r="W214">
            <v>8.27</v>
          </cell>
        </row>
        <row r="215">
          <cell r="A215" t="str">
            <v>2 S 01 101 33</v>
          </cell>
          <cell r="B215" t="str">
            <v>Esc. carga transp. mat 2a cat DMT 3000 a 5000m c/e</v>
          </cell>
          <cell r="E215" t="str">
            <v>m3</v>
          </cell>
          <cell r="G215">
            <v>10.14</v>
          </cell>
          <cell r="M215">
            <v>10.78</v>
          </cell>
          <cell r="O215">
            <v>10.84</v>
          </cell>
          <cell r="Q215">
            <v>9.91</v>
          </cell>
          <cell r="S215">
            <v>9.91</v>
          </cell>
          <cell r="U215">
            <v>10.77</v>
          </cell>
          <cell r="W215">
            <v>10.78</v>
          </cell>
        </row>
        <row r="216">
          <cell r="A216" t="str">
            <v>2 S 01 102 01</v>
          </cell>
          <cell r="B216" t="str">
            <v>Esc. carga transp. mat 3a cat DMT até 50m</v>
          </cell>
          <cell r="E216" t="str">
            <v>m3</v>
          </cell>
          <cell r="G216">
            <v>15.53</v>
          </cell>
          <cell r="M216">
            <v>16.93</v>
          </cell>
          <cell r="O216">
            <v>17.61</v>
          </cell>
          <cell r="Q216">
            <v>17.11</v>
          </cell>
          <cell r="S216">
            <v>19.27</v>
          </cell>
          <cell r="U216">
            <v>19.09</v>
          </cell>
          <cell r="W216">
            <v>19.079999999999998</v>
          </cell>
        </row>
        <row r="217">
          <cell r="A217" t="str">
            <v>2 S 01 102 02</v>
          </cell>
          <cell r="B217" t="str">
            <v>Esc. carga transp. mat 3a cat DMT 50 a 200m</v>
          </cell>
          <cell r="E217" t="str">
            <v>m3</v>
          </cell>
          <cell r="G217">
            <v>17.59</v>
          </cell>
          <cell r="M217">
            <v>19.350000000000001</v>
          </cell>
          <cell r="O217">
            <v>20.02</v>
          </cell>
          <cell r="Q217">
            <v>19.43</v>
          </cell>
          <cell r="S217">
            <v>21.59</v>
          </cell>
          <cell r="U217">
            <v>21.71</v>
          </cell>
          <cell r="W217">
            <v>21.74</v>
          </cell>
        </row>
        <row r="218">
          <cell r="A218" t="str">
            <v>2 S 01 102 03</v>
          </cell>
          <cell r="B218" t="str">
            <v>Esc. carga transp. mat 3a cat DMT 200 a 400m</v>
          </cell>
          <cell r="E218" t="str">
            <v>m3</v>
          </cell>
          <cell r="G218">
            <v>18.059999999999999</v>
          </cell>
          <cell r="M218">
            <v>19.86</v>
          </cell>
          <cell r="O218">
            <v>20.54</v>
          </cell>
          <cell r="Q218">
            <v>19.93</v>
          </cell>
          <cell r="S218">
            <v>22.09</v>
          </cell>
          <cell r="U218">
            <v>22.26</v>
          </cell>
          <cell r="W218">
            <v>22.29</v>
          </cell>
        </row>
        <row r="219">
          <cell r="A219" t="str">
            <v>2 S 01 102 04</v>
          </cell>
          <cell r="B219" t="str">
            <v>Esc. carga transp. mat 3a cat DMT 400 a 600m</v>
          </cell>
          <cell r="E219" t="str">
            <v>m3</v>
          </cell>
          <cell r="G219">
            <v>18.7</v>
          </cell>
          <cell r="M219">
            <v>20.6</v>
          </cell>
          <cell r="O219">
            <v>21.27</v>
          </cell>
          <cell r="Q219">
            <v>20.65</v>
          </cell>
          <cell r="S219">
            <v>22.81</v>
          </cell>
          <cell r="U219">
            <v>23.02</v>
          </cell>
          <cell r="W219">
            <v>23.05</v>
          </cell>
        </row>
        <row r="220">
          <cell r="A220" t="str">
            <v>2 S 01 102 05</v>
          </cell>
          <cell r="B220" t="str">
            <v>Esc. carga transp. mat 3a cat DMT 600 a 800m</v>
          </cell>
          <cell r="E220" t="str">
            <v>m3</v>
          </cell>
          <cell r="G220">
            <v>19.170000000000002</v>
          </cell>
          <cell r="M220">
            <v>21.12</v>
          </cell>
          <cell r="O220">
            <v>21.79</v>
          </cell>
          <cell r="Q220">
            <v>21.15</v>
          </cell>
          <cell r="S220">
            <v>23.31</v>
          </cell>
          <cell r="U220">
            <v>23.57</v>
          </cell>
          <cell r="W220">
            <v>23.6</v>
          </cell>
        </row>
        <row r="221">
          <cell r="A221" t="str">
            <v>2 S 01 102 06</v>
          </cell>
          <cell r="B221" t="str">
            <v>Esc. carga transp. mat 3a cat DMT 800 a 1000m</v>
          </cell>
          <cell r="E221" t="str">
            <v>m3</v>
          </cell>
          <cell r="G221">
            <v>19.64</v>
          </cell>
          <cell r="M221">
            <v>21.64</v>
          </cell>
          <cell r="O221">
            <v>22.31</v>
          </cell>
          <cell r="Q221">
            <v>21.65</v>
          </cell>
          <cell r="S221">
            <v>23.81</v>
          </cell>
          <cell r="U221">
            <v>24.11</v>
          </cell>
          <cell r="W221">
            <v>24.15</v>
          </cell>
        </row>
        <row r="222">
          <cell r="A222" t="str">
            <v>2 S 01 102 07</v>
          </cell>
          <cell r="B222" t="str">
            <v>Esc. carga transp. mat 3a cat DMT 1000 a 1200m</v>
          </cell>
          <cell r="E222" t="str">
            <v>m3</v>
          </cell>
          <cell r="G222">
            <v>19.84</v>
          </cell>
          <cell r="M222">
            <v>21.86</v>
          </cell>
          <cell r="O222">
            <v>22.54</v>
          </cell>
          <cell r="Q222">
            <v>21.87</v>
          </cell>
          <cell r="S222">
            <v>24.02</v>
          </cell>
          <cell r="U222">
            <v>24.35</v>
          </cell>
          <cell r="W222">
            <v>24.39</v>
          </cell>
        </row>
        <row r="223">
          <cell r="A223" t="str">
            <v>2 S 01 300 01</v>
          </cell>
          <cell r="B223" t="str">
            <v>Esc. carga transp. solos moles DMT 0 a 200m</v>
          </cell>
          <cell r="E223" t="str">
            <v>m3</v>
          </cell>
          <cell r="G223">
            <v>9.18</v>
          </cell>
          <cell r="M223">
            <v>9.98</v>
          </cell>
          <cell r="O223">
            <v>10.49</v>
          </cell>
          <cell r="Q223">
            <v>10.210000000000001</v>
          </cell>
          <cell r="S223">
            <v>10.210000000000001</v>
          </cell>
          <cell r="U223">
            <v>10.45</v>
          </cell>
          <cell r="W223">
            <v>10.45</v>
          </cell>
        </row>
        <row r="224">
          <cell r="A224" t="str">
            <v>2 S 01 300 02</v>
          </cell>
          <cell r="B224" t="str">
            <v>Esc. carga transp. solos moles DMT 200 a 400m</v>
          </cell>
          <cell r="E224" t="str">
            <v>m3</v>
          </cell>
          <cell r="G224">
            <v>9.91</v>
          </cell>
          <cell r="M224">
            <v>10.78</v>
          </cell>
          <cell r="O224">
            <v>11.3</v>
          </cell>
          <cell r="Q224">
            <v>10.98</v>
          </cell>
          <cell r="S224">
            <v>10.98</v>
          </cell>
          <cell r="U224">
            <v>11.24</v>
          </cell>
          <cell r="W224">
            <v>11.24</v>
          </cell>
        </row>
        <row r="225">
          <cell r="A225" t="str">
            <v>2 S 01 300 03</v>
          </cell>
          <cell r="B225" t="str">
            <v>Esc. carga transp. solos moles DMT 400 a 600m</v>
          </cell>
          <cell r="E225" t="str">
            <v>m3</v>
          </cell>
          <cell r="G225">
            <v>10.220000000000001</v>
          </cell>
          <cell r="M225">
            <v>11.13</v>
          </cell>
          <cell r="O225">
            <v>11.64</v>
          </cell>
          <cell r="Q225">
            <v>11.31</v>
          </cell>
          <cell r="S225">
            <v>11.31</v>
          </cell>
          <cell r="U225">
            <v>11.58</v>
          </cell>
          <cell r="W225">
            <v>11.58</v>
          </cell>
        </row>
        <row r="226">
          <cell r="A226" t="str">
            <v>2 S 01 300 04</v>
          </cell>
          <cell r="B226" t="str">
            <v>Esc. carga transp. solos moles DMT 600 a 800m</v>
          </cell>
          <cell r="E226" t="str">
            <v>m3</v>
          </cell>
          <cell r="G226">
            <v>10.59</v>
          </cell>
          <cell r="M226">
            <v>11.53</v>
          </cell>
          <cell r="O226">
            <v>12.04</v>
          </cell>
          <cell r="Q226">
            <v>11.7</v>
          </cell>
          <cell r="S226">
            <v>11.7</v>
          </cell>
          <cell r="U226">
            <v>11.98</v>
          </cell>
          <cell r="W226">
            <v>11.98</v>
          </cell>
        </row>
        <row r="227">
          <cell r="A227" t="str">
            <v>2 S 01 300 05</v>
          </cell>
          <cell r="B227" t="str">
            <v>Esc. carga transp. solos moles DMT 800 a 1000m</v>
          </cell>
          <cell r="E227" t="str">
            <v>m3</v>
          </cell>
          <cell r="G227">
            <v>11.25</v>
          </cell>
          <cell r="M227">
            <v>12.29</v>
          </cell>
          <cell r="O227">
            <v>12.8</v>
          </cell>
          <cell r="Q227">
            <v>12.43</v>
          </cell>
          <cell r="S227">
            <v>12.43</v>
          </cell>
          <cell r="U227">
            <v>12.72</v>
          </cell>
          <cell r="W227">
            <v>12.72</v>
          </cell>
        </row>
        <row r="228">
          <cell r="A228" t="str">
            <v>2 S 01 510 00</v>
          </cell>
          <cell r="B228" t="str">
            <v>Compactação de aterros a 95% proctor normal</v>
          </cell>
          <cell r="E228" t="str">
            <v>m3</v>
          </cell>
          <cell r="G228">
            <v>1.37</v>
          </cell>
          <cell r="M228">
            <v>1.53</v>
          </cell>
          <cell r="O228">
            <v>1.56</v>
          </cell>
          <cell r="Q228">
            <v>1.51</v>
          </cell>
          <cell r="S228">
            <v>1.51</v>
          </cell>
          <cell r="U228">
            <v>1.58</v>
          </cell>
          <cell r="W228">
            <v>1.6</v>
          </cell>
        </row>
        <row r="229">
          <cell r="A229" t="str">
            <v>2 S 01 511 00</v>
          </cell>
          <cell r="B229" t="str">
            <v>Compactação de aterros a 100% proctor normal</v>
          </cell>
          <cell r="E229" t="str">
            <v>m3</v>
          </cell>
          <cell r="G229">
            <v>1.59</v>
          </cell>
          <cell r="M229">
            <v>1.78</v>
          </cell>
          <cell r="O229">
            <v>1.81</v>
          </cell>
          <cell r="Q229">
            <v>1.75</v>
          </cell>
          <cell r="S229">
            <v>1.75</v>
          </cell>
          <cell r="U229">
            <v>1.84</v>
          </cell>
          <cell r="W229">
            <v>1.86</v>
          </cell>
        </row>
        <row r="230">
          <cell r="A230" t="str">
            <v>2 S 01 512 01</v>
          </cell>
          <cell r="B230" t="str">
            <v>Construção de corpo de aterro em rocha</v>
          </cell>
          <cell r="E230" t="str">
            <v>m3</v>
          </cell>
          <cell r="G230">
            <v>4.46</v>
          </cell>
          <cell r="M230">
            <v>4.78</v>
          </cell>
          <cell r="O230">
            <v>5.1100000000000003</v>
          </cell>
          <cell r="Q230">
            <v>4.9800000000000004</v>
          </cell>
          <cell r="S230">
            <v>4.9800000000000004</v>
          </cell>
          <cell r="U230">
            <v>4.9800000000000004</v>
          </cell>
          <cell r="W230">
            <v>4.9800000000000004</v>
          </cell>
        </row>
        <row r="231">
          <cell r="A231" t="str">
            <v>2 S 01 512 02</v>
          </cell>
          <cell r="B231" t="str">
            <v>Compactação de camada final de aterro de rocha</v>
          </cell>
          <cell r="E231" t="str">
            <v>m3</v>
          </cell>
          <cell r="G231">
            <v>11.7</v>
          </cell>
          <cell r="M231">
            <v>12.93</v>
          </cell>
          <cell r="O231">
            <v>13.4</v>
          </cell>
          <cell r="Q231">
            <v>13.07</v>
          </cell>
          <cell r="S231">
            <v>13.43</v>
          </cell>
          <cell r="U231">
            <v>13.65</v>
          </cell>
          <cell r="W231">
            <v>13.66</v>
          </cell>
        </row>
        <row r="232">
          <cell r="A232" t="str">
            <v>2 S 01 513 01</v>
          </cell>
          <cell r="B232" t="str">
            <v>Compactação de material de "bota-fora"</v>
          </cell>
          <cell r="E232" t="str">
            <v>m3</v>
          </cell>
          <cell r="G232">
            <v>1.07</v>
          </cell>
          <cell r="M232">
            <v>1.2</v>
          </cell>
          <cell r="O232">
            <v>1.22</v>
          </cell>
          <cell r="Q232">
            <v>1.18</v>
          </cell>
          <cell r="S232">
            <v>1.18</v>
          </cell>
          <cell r="U232">
            <v>1.23</v>
          </cell>
          <cell r="W232">
            <v>1.25</v>
          </cell>
        </row>
        <row r="233">
          <cell r="A233" t="str">
            <v>2 S 02 100 00</v>
          </cell>
          <cell r="B233" t="str">
            <v>Reforço do subleito</v>
          </cell>
          <cell r="E233" t="str">
            <v>m3</v>
          </cell>
          <cell r="G233">
            <v>7.38</v>
          </cell>
          <cell r="M233">
            <v>7.89</v>
          </cell>
          <cell r="O233">
            <v>8.2899999999999991</v>
          </cell>
          <cell r="Q233">
            <v>8.11</v>
          </cell>
          <cell r="S233">
            <v>8.11</v>
          </cell>
          <cell r="U233">
            <v>8.36</v>
          </cell>
          <cell r="W233">
            <v>8.43</v>
          </cell>
        </row>
        <row r="234">
          <cell r="A234" t="str">
            <v>2 S 02 110 00</v>
          </cell>
          <cell r="B234" t="str">
            <v>Regularização do subleito</v>
          </cell>
          <cell r="E234" t="str">
            <v>m2</v>
          </cell>
          <cell r="G234">
            <v>0.42</v>
          </cell>
          <cell r="M234">
            <v>0.47</v>
          </cell>
          <cell r="O234">
            <v>0.48</v>
          </cell>
          <cell r="Q234">
            <v>0.46</v>
          </cell>
          <cell r="S234">
            <v>0.46</v>
          </cell>
          <cell r="U234">
            <v>0.48</v>
          </cell>
          <cell r="W234">
            <v>0.49</v>
          </cell>
        </row>
        <row r="235">
          <cell r="A235" t="str">
            <v>2 S 02 110 01</v>
          </cell>
          <cell r="B235" t="str">
            <v>Regul. subleito c/ fres. corte contr.autom. greide</v>
          </cell>
          <cell r="E235" t="str">
            <v>m2</v>
          </cell>
          <cell r="G235">
            <v>0.69</v>
          </cell>
          <cell r="M235">
            <v>0.75</v>
          </cell>
          <cell r="O235">
            <v>0.75</v>
          </cell>
          <cell r="Q235">
            <v>0.73</v>
          </cell>
          <cell r="S235">
            <v>0.73</v>
          </cell>
          <cell r="U235">
            <v>0.71</v>
          </cell>
          <cell r="W235">
            <v>0.71</v>
          </cell>
        </row>
        <row r="236">
          <cell r="A236" t="str">
            <v>2 S 02 200 00</v>
          </cell>
          <cell r="B236" t="str">
            <v>Sub-base solo estabilizado granul. s/ mistura</v>
          </cell>
          <cell r="E236" t="str">
            <v>m3</v>
          </cell>
          <cell r="G236">
            <v>7.38</v>
          </cell>
          <cell r="M236">
            <v>7.89</v>
          </cell>
          <cell r="O236">
            <v>8.2899999999999991</v>
          </cell>
          <cell r="Q236">
            <v>8.11</v>
          </cell>
          <cell r="S236">
            <v>8.11</v>
          </cell>
          <cell r="U236">
            <v>8.36</v>
          </cell>
          <cell r="W236">
            <v>8.43</v>
          </cell>
        </row>
        <row r="237">
          <cell r="A237" t="str">
            <v>2 S 02 200 01</v>
          </cell>
          <cell r="B237" t="str">
            <v>Base solo estabilizado granul. s/ mistura</v>
          </cell>
          <cell r="E237" t="str">
            <v>m3</v>
          </cell>
          <cell r="G237">
            <v>7.38</v>
          </cell>
          <cell r="M237">
            <v>7.89</v>
          </cell>
          <cell r="O237">
            <v>8.2899999999999991</v>
          </cell>
          <cell r="Q237">
            <v>8.11</v>
          </cell>
          <cell r="S237">
            <v>8.11</v>
          </cell>
          <cell r="U237">
            <v>8.36</v>
          </cell>
          <cell r="W237">
            <v>8.43</v>
          </cell>
        </row>
        <row r="238">
          <cell r="A238" t="str">
            <v>2 S 02 210 00</v>
          </cell>
          <cell r="B238" t="str">
            <v>Sub-base estab. granul. c/ mistura solo na pista</v>
          </cell>
          <cell r="E238" t="str">
            <v>m3</v>
          </cell>
          <cell r="G238">
            <v>7.94</v>
          </cell>
          <cell r="M238">
            <v>8.51</v>
          </cell>
          <cell r="O238">
            <v>8.93</v>
          </cell>
          <cell r="Q238">
            <v>8.73</v>
          </cell>
          <cell r="S238">
            <v>8.73</v>
          </cell>
          <cell r="U238">
            <v>9</v>
          </cell>
          <cell r="W238">
            <v>9.07</v>
          </cell>
        </row>
        <row r="239">
          <cell r="A239" t="str">
            <v>2 S 02 210 01</v>
          </cell>
          <cell r="B239" t="str">
            <v>Sub-base estab. granul. c/ mist. solo-areia pista</v>
          </cell>
          <cell r="E239" t="str">
            <v>m3</v>
          </cell>
          <cell r="G239">
            <v>8.86</v>
          </cell>
          <cell r="M239">
            <v>9.49</v>
          </cell>
          <cell r="O239">
            <v>10.02</v>
          </cell>
          <cell r="Q239">
            <v>9.81</v>
          </cell>
          <cell r="S239">
            <v>9.81</v>
          </cell>
          <cell r="U239">
            <v>10.08</v>
          </cell>
          <cell r="W239">
            <v>10.15</v>
          </cell>
        </row>
        <row r="240">
          <cell r="A240" t="str">
            <v>2 S 02 210 02</v>
          </cell>
          <cell r="B240" t="str">
            <v>Base estab.granul.c/ mist.solo - areia na pista</v>
          </cell>
          <cell r="E240" t="str">
            <v>m3</v>
          </cell>
          <cell r="G240">
            <v>8.86</v>
          </cell>
          <cell r="M240">
            <v>9.49</v>
          </cell>
          <cell r="O240">
            <v>10.02</v>
          </cell>
          <cell r="Q240">
            <v>9.81</v>
          </cell>
          <cell r="S240">
            <v>9.81</v>
          </cell>
          <cell r="U240">
            <v>10.08</v>
          </cell>
          <cell r="W240">
            <v>10.15</v>
          </cell>
        </row>
        <row r="241">
          <cell r="A241" t="str">
            <v>2 S 02 220 00</v>
          </cell>
          <cell r="B241" t="str">
            <v>Base estab.granul.c/ mistura solo - brita</v>
          </cell>
          <cell r="E241" t="str">
            <v>m3</v>
          </cell>
          <cell r="G241">
            <v>23.78</v>
          </cell>
          <cell r="M241">
            <v>26.3</v>
          </cell>
          <cell r="O241">
            <v>27.11</v>
          </cell>
          <cell r="Q241">
            <v>26.45</v>
          </cell>
          <cell r="S241">
            <v>27.24</v>
          </cell>
          <cell r="U241">
            <v>27.55</v>
          </cell>
          <cell r="W241">
            <v>27.71</v>
          </cell>
        </row>
        <row r="242">
          <cell r="A242" t="str">
            <v>2 S 02 230 00</v>
          </cell>
          <cell r="B242" t="str">
            <v>Base de brita graduada</v>
          </cell>
          <cell r="E242" t="str">
            <v>m3</v>
          </cell>
          <cell r="G242">
            <v>37.299999999999997</v>
          </cell>
          <cell r="M242">
            <v>41.95</v>
          </cell>
          <cell r="O242">
            <v>42.92</v>
          </cell>
          <cell r="Q242">
            <v>41.88</v>
          </cell>
          <cell r="S242">
            <v>43.85</v>
          </cell>
          <cell r="U242">
            <v>44.18</v>
          </cell>
          <cell r="W242">
            <v>44.32</v>
          </cell>
        </row>
        <row r="243">
          <cell r="A243" t="str">
            <v>2 S 02 230 01</v>
          </cell>
          <cell r="B243" t="str">
            <v>Base brita grad. c/ dist. agreg. contr. de greide</v>
          </cell>
          <cell r="E243" t="str">
            <v>m3</v>
          </cell>
          <cell r="G243">
            <v>38.340000000000003</v>
          </cell>
          <cell r="M243">
            <v>42.98</v>
          </cell>
          <cell r="O243">
            <v>43.93</v>
          </cell>
          <cell r="Q243">
            <v>42.88</v>
          </cell>
          <cell r="S243">
            <v>44.85</v>
          </cell>
          <cell r="U243">
            <v>44.95</v>
          </cell>
          <cell r="W243">
            <v>45.08</v>
          </cell>
        </row>
        <row r="244">
          <cell r="A244" t="str">
            <v>2 S 02 231 00</v>
          </cell>
          <cell r="B244" t="str">
            <v>Base de macadame hidráulico</v>
          </cell>
          <cell r="E244" t="str">
            <v>m3</v>
          </cell>
          <cell r="G244">
            <v>32.799999999999997</v>
          </cell>
          <cell r="M244">
            <v>36.840000000000003</v>
          </cell>
          <cell r="O244">
            <v>37.630000000000003</v>
          </cell>
          <cell r="Q244">
            <v>36.729999999999997</v>
          </cell>
          <cell r="S244">
            <v>38.57</v>
          </cell>
          <cell r="U244">
            <v>38.85</v>
          </cell>
          <cell r="W244">
            <v>38.97</v>
          </cell>
        </row>
        <row r="245">
          <cell r="A245" t="str">
            <v>2 S 02 241 01</v>
          </cell>
          <cell r="B245" t="str">
            <v>Base de solo cimento c/ mistura em usina</v>
          </cell>
          <cell r="E245" t="str">
            <v>m3</v>
          </cell>
          <cell r="G245">
            <v>99.82</v>
          </cell>
          <cell r="M245">
            <v>105.98</v>
          </cell>
          <cell r="O245">
            <v>109.32</v>
          </cell>
          <cell r="Q245">
            <v>104.26</v>
          </cell>
          <cell r="S245">
            <v>110.33</v>
          </cell>
          <cell r="U245">
            <v>101.14</v>
          </cell>
          <cell r="W245">
            <v>105.81</v>
          </cell>
        </row>
        <row r="246">
          <cell r="A246" t="str">
            <v>2 S 02 243 01</v>
          </cell>
          <cell r="B246" t="str">
            <v>Sub-base de solo melhor. c/ cimento mist. em usina</v>
          </cell>
          <cell r="E246" t="str">
            <v>m3</v>
          </cell>
          <cell r="G246">
            <v>57.1</v>
          </cell>
          <cell r="M246">
            <v>60.64</v>
          </cell>
          <cell r="O246">
            <v>62.57</v>
          </cell>
          <cell r="Q246">
            <v>59.86</v>
          </cell>
          <cell r="S246">
            <v>62.89</v>
          </cell>
          <cell r="U246">
            <v>58.23</v>
          </cell>
          <cell r="W246">
            <v>60.57</v>
          </cell>
        </row>
        <row r="247">
          <cell r="A247" t="str">
            <v>2 S 02 300 00</v>
          </cell>
          <cell r="B247" t="str">
            <v>Imprimação</v>
          </cell>
          <cell r="E247" t="str">
            <v>m2</v>
          </cell>
          <cell r="G247">
            <v>0.12</v>
          </cell>
          <cell r="M247">
            <v>0.14000000000000001</v>
          </cell>
          <cell r="O247">
            <v>0.14000000000000001</v>
          </cell>
          <cell r="Q247">
            <v>0.13</v>
          </cell>
          <cell r="S247">
            <v>0.13</v>
          </cell>
          <cell r="U247">
            <v>0.14000000000000001</v>
          </cell>
          <cell r="W247">
            <v>0.14000000000000001</v>
          </cell>
        </row>
        <row r="248">
          <cell r="A248" t="str">
            <v>2 S 02 400 00</v>
          </cell>
          <cell r="B248" t="str">
            <v>Pintura de ligação</v>
          </cell>
          <cell r="E248" t="str">
            <v>m2</v>
          </cell>
          <cell r="G248">
            <v>0.08</v>
          </cell>
          <cell r="M248">
            <v>0.1</v>
          </cell>
          <cell r="O248">
            <v>0.1</v>
          </cell>
          <cell r="Q248">
            <v>0.09</v>
          </cell>
          <cell r="S248">
            <v>0.09</v>
          </cell>
          <cell r="U248">
            <v>0.1</v>
          </cell>
          <cell r="W248">
            <v>0.1</v>
          </cell>
        </row>
        <row r="249">
          <cell r="A249" t="str">
            <v>2 S 02 500 00</v>
          </cell>
          <cell r="B249" t="str">
            <v>Tratamento superficial simples c/ cap</v>
          </cell>
          <cell r="E249" t="str">
            <v>m2</v>
          </cell>
          <cell r="G249">
            <v>0.43</v>
          </cell>
          <cell r="M249">
            <v>0.49</v>
          </cell>
          <cell r="O249">
            <v>0.49</v>
          </cell>
          <cell r="Q249">
            <v>0.48</v>
          </cell>
          <cell r="S249">
            <v>0.5</v>
          </cell>
          <cell r="U249">
            <v>0.5</v>
          </cell>
          <cell r="W249">
            <v>0.5</v>
          </cell>
        </row>
        <row r="250">
          <cell r="A250" t="str">
            <v>2 S 02 500 01</v>
          </cell>
          <cell r="B250" t="str">
            <v>Tratamento superficial simples c/ emulsão</v>
          </cell>
          <cell r="E250" t="str">
            <v>m2</v>
          </cell>
          <cell r="G250">
            <v>0.4</v>
          </cell>
          <cell r="M250">
            <v>0.46</v>
          </cell>
          <cell r="O250">
            <v>0.46</v>
          </cell>
          <cell r="Q250">
            <v>0.45</v>
          </cell>
          <cell r="S250">
            <v>0.46</v>
          </cell>
          <cell r="U250">
            <v>0.47</v>
          </cell>
          <cell r="W250">
            <v>0.47</v>
          </cell>
        </row>
        <row r="251">
          <cell r="A251" t="str">
            <v>2 S 02 500 02</v>
          </cell>
          <cell r="B251" t="str">
            <v>Tratamento superficial simples c/ banho diluído</v>
          </cell>
          <cell r="E251" t="str">
            <v>m2</v>
          </cell>
          <cell r="G251">
            <v>0.46</v>
          </cell>
          <cell r="M251">
            <v>0.53</v>
          </cell>
          <cell r="O251">
            <v>0.53</v>
          </cell>
          <cell r="Q251">
            <v>0.52</v>
          </cell>
          <cell r="S251">
            <v>0.53</v>
          </cell>
          <cell r="U251">
            <v>0.54</v>
          </cell>
          <cell r="W251">
            <v>0.54</v>
          </cell>
        </row>
        <row r="252">
          <cell r="A252" t="str">
            <v>2 S 02 501 00</v>
          </cell>
          <cell r="B252" t="str">
            <v>Tratamento superficial duplo c/ cap</v>
          </cell>
          <cell r="E252" t="str">
            <v>m2</v>
          </cell>
          <cell r="G252">
            <v>1.26</v>
          </cell>
          <cell r="M252">
            <v>1.44</v>
          </cell>
          <cell r="O252">
            <v>1.45</v>
          </cell>
          <cell r="Q252">
            <v>1.42</v>
          </cell>
          <cell r="S252">
            <v>1.46</v>
          </cell>
          <cell r="U252">
            <v>1.48</v>
          </cell>
          <cell r="W252">
            <v>1.48</v>
          </cell>
        </row>
        <row r="253">
          <cell r="A253" t="str">
            <v>2 S 02 501 01</v>
          </cell>
          <cell r="B253" t="str">
            <v>Tratamento superficial duplo c/ emulsão</v>
          </cell>
          <cell r="E253" t="str">
            <v>m2</v>
          </cell>
          <cell r="G253">
            <v>1.25</v>
          </cell>
          <cell r="M253">
            <v>1.43</v>
          </cell>
          <cell r="O253">
            <v>1.44</v>
          </cell>
          <cell r="Q253">
            <v>1.41</v>
          </cell>
          <cell r="S253">
            <v>1.45</v>
          </cell>
          <cell r="U253">
            <v>1.47</v>
          </cell>
          <cell r="W253">
            <v>1.47</v>
          </cell>
        </row>
        <row r="254">
          <cell r="A254" t="str">
            <v>2 S 02 501 02</v>
          </cell>
          <cell r="B254" t="str">
            <v>Tratamento superficial duplo c/ banho diluído</v>
          </cell>
          <cell r="E254" t="str">
            <v>m2</v>
          </cell>
          <cell r="G254">
            <v>1.39</v>
          </cell>
          <cell r="M254">
            <v>1.58</v>
          </cell>
          <cell r="O254">
            <v>1.6</v>
          </cell>
          <cell r="Q254">
            <v>1.56</v>
          </cell>
          <cell r="S254">
            <v>1.6</v>
          </cell>
          <cell r="U254">
            <v>1.62</v>
          </cell>
          <cell r="W254">
            <v>1.62</v>
          </cell>
        </row>
        <row r="255">
          <cell r="A255" t="str">
            <v>2 S 02 502 00</v>
          </cell>
          <cell r="B255" t="str">
            <v>Tratamento superficial triplo c/ cap</v>
          </cell>
          <cell r="E255" t="str">
            <v>m2</v>
          </cell>
          <cell r="G255">
            <v>1.81</v>
          </cell>
          <cell r="M255">
            <v>2.06</v>
          </cell>
          <cell r="O255">
            <v>2.08</v>
          </cell>
          <cell r="Q255">
            <v>2.0299999999999998</v>
          </cell>
          <cell r="S255">
            <v>2.0699999999999998</v>
          </cell>
          <cell r="U255">
            <v>2.1</v>
          </cell>
          <cell r="W255">
            <v>2.1</v>
          </cell>
        </row>
        <row r="256">
          <cell r="A256" t="str">
            <v>2 S 02 502 01</v>
          </cell>
          <cell r="B256" t="str">
            <v>Tratamento superficial triplo c/ emulsão</v>
          </cell>
          <cell r="E256" t="str">
            <v>m2</v>
          </cell>
          <cell r="G256">
            <v>1.83</v>
          </cell>
          <cell r="M256">
            <v>2.09</v>
          </cell>
          <cell r="O256">
            <v>2.1</v>
          </cell>
          <cell r="Q256">
            <v>2.0499999999999998</v>
          </cell>
          <cell r="S256">
            <v>2.1</v>
          </cell>
          <cell r="U256">
            <v>2.13</v>
          </cell>
          <cell r="W256">
            <v>2.13</v>
          </cell>
        </row>
        <row r="257">
          <cell r="A257" t="str">
            <v>2 S 02 502 02</v>
          </cell>
          <cell r="B257" t="str">
            <v>Tratamento superficial triplo c/ banho diluído</v>
          </cell>
          <cell r="E257" t="str">
            <v>m2</v>
          </cell>
          <cell r="G257">
            <v>1.99</v>
          </cell>
          <cell r="M257">
            <v>2.27</v>
          </cell>
          <cell r="O257">
            <v>2.29</v>
          </cell>
          <cell r="Q257">
            <v>2.23</v>
          </cell>
          <cell r="S257">
            <v>2.2799999999999998</v>
          </cell>
          <cell r="U257">
            <v>2.3199999999999998</v>
          </cell>
          <cell r="W257">
            <v>2.3199999999999998</v>
          </cell>
        </row>
        <row r="258">
          <cell r="A258" t="str">
            <v>2 S 02 530 00</v>
          </cell>
          <cell r="B258" t="str">
            <v>Pré-misturado a frio</v>
          </cell>
          <cell r="E258" t="str">
            <v>m3</v>
          </cell>
          <cell r="G258">
            <v>51.95</v>
          </cell>
          <cell r="M258">
            <v>58.27</v>
          </cell>
          <cell r="O258">
            <v>59.33</v>
          </cell>
          <cell r="Q258">
            <v>57.91</v>
          </cell>
          <cell r="S258">
            <v>59.46</v>
          </cell>
          <cell r="U258">
            <v>60.29</v>
          </cell>
          <cell r="W258">
            <v>60.62</v>
          </cell>
        </row>
        <row r="259">
          <cell r="A259" t="str">
            <v>2 S 02 531 00</v>
          </cell>
          <cell r="B259" t="str">
            <v>Macadame betuminoso por penetração</v>
          </cell>
          <cell r="E259" t="str">
            <v>m3</v>
          </cell>
          <cell r="G259">
            <v>44.59</v>
          </cell>
          <cell r="M259">
            <v>50.28</v>
          </cell>
          <cell r="O259">
            <v>51.03</v>
          </cell>
          <cell r="Q259">
            <v>49.93</v>
          </cell>
          <cell r="S259">
            <v>51.81</v>
          </cell>
          <cell r="U259">
            <v>52.33</v>
          </cell>
          <cell r="W259">
            <v>52.43</v>
          </cell>
        </row>
        <row r="260">
          <cell r="A260" t="str">
            <v>2 S 02 532 00</v>
          </cell>
          <cell r="B260" t="str">
            <v>Areia-asfalto a quente</v>
          </cell>
          <cell r="E260" t="str">
            <v>t</v>
          </cell>
          <cell r="G260">
            <v>35.71</v>
          </cell>
          <cell r="M260">
            <v>38.22</v>
          </cell>
          <cell r="O260">
            <v>38.67</v>
          </cell>
          <cell r="Q260">
            <v>45.7</v>
          </cell>
          <cell r="S260">
            <v>37.369999999999997</v>
          </cell>
          <cell r="U260">
            <v>39.71</v>
          </cell>
          <cell r="W260">
            <v>39.81</v>
          </cell>
        </row>
        <row r="261">
          <cell r="A261" t="str">
            <v>2 S 02 540 01</v>
          </cell>
          <cell r="B261" t="str">
            <v>Conc. betuminoso usinado a quente - capa rolamento</v>
          </cell>
          <cell r="E261" t="str">
            <v>t</v>
          </cell>
          <cell r="G261">
            <v>30.94</v>
          </cell>
          <cell r="M261">
            <v>33.76</v>
          </cell>
          <cell r="O261">
            <v>34.15</v>
          </cell>
          <cell r="Q261">
            <v>37.6</v>
          </cell>
          <cell r="S261">
            <v>33.72</v>
          </cell>
          <cell r="U261">
            <v>35.31</v>
          </cell>
          <cell r="W261">
            <v>35.380000000000003</v>
          </cell>
        </row>
        <row r="262">
          <cell r="A262" t="str">
            <v>2 S 02 540 02</v>
          </cell>
          <cell r="B262" t="str">
            <v>Concreto betuminoso usinado a quente - "binder"</v>
          </cell>
          <cell r="E262" t="str">
            <v>t</v>
          </cell>
          <cell r="G262">
            <v>30.33</v>
          </cell>
          <cell r="M262">
            <v>33.21</v>
          </cell>
          <cell r="O262">
            <v>33.619999999999997</v>
          </cell>
          <cell r="Q262">
            <v>37.049999999999997</v>
          </cell>
          <cell r="S262">
            <v>33.200000000000003</v>
          </cell>
          <cell r="U262">
            <v>34.42</v>
          </cell>
          <cell r="W262">
            <v>34.5</v>
          </cell>
        </row>
        <row r="263">
          <cell r="A263" t="str">
            <v>2 S 02 603 00</v>
          </cell>
          <cell r="B263" t="str">
            <v>Sub-base de concreto rolado</v>
          </cell>
          <cell r="E263" t="str">
            <v>m3</v>
          </cell>
          <cell r="G263">
            <v>74.19</v>
          </cell>
          <cell r="M263">
            <v>107.78</v>
          </cell>
          <cell r="O263">
            <v>108.71</v>
          </cell>
          <cell r="Q263">
            <v>107.73</v>
          </cell>
          <cell r="S263">
            <v>85.81</v>
          </cell>
          <cell r="U263">
            <v>89.87</v>
          </cell>
          <cell r="W263">
            <v>89.96</v>
          </cell>
        </row>
        <row r="264">
          <cell r="A264" t="str">
            <v>2 S 02 604 00</v>
          </cell>
          <cell r="B264" t="str">
            <v>Sub-base de concreto de cimento portland</v>
          </cell>
          <cell r="E264" t="str">
            <v>m3</v>
          </cell>
          <cell r="G264">
            <v>119.92</v>
          </cell>
          <cell r="M264">
            <v>134.34</v>
          </cell>
          <cell r="O264">
            <v>136.71</v>
          </cell>
          <cell r="Q264">
            <v>132.68</v>
          </cell>
          <cell r="S264">
            <v>138.08000000000001</v>
          </cell>
          <cell r="U264">
            <v>133.76</v>
          </cell>
          <cell r="W264">
            <v>136.44999999999999</v>
          </cell>
        </row>
        <row r="265">
          <cell r="A265" t="str">
            <v>2 S 02 606 00</v>
          </cell>
          <cell r="B265" t="str">
            <v>Concreto de cimento portland com fôrma deslizante</v>
          </cell>
          <cell r="E265" t="str">
            <v>m3</v>
          </cell>
          <cell r="G265">
            <v>175.29</v>
          </cell>
          <cell r="M265">
            <v>282.95</v>
          </cell>
          <cell r="O265">
            <v>283.45999999999998</v>
          </cell>
          <cell r="Q265">
            <v>283.08999999999997</v>
          </cell>
          <cell r="S265">
            <v>200.22</v>
          </cell>
          <cell r="U265">
            <v>214.5</v>
          </cell>
          <cell r="W265">
            <v>214.59</v>
          </cell>
        </row>
        <row r="266">
          <cell r="A266" t="str">
            <v>2 S 02 607 00</v>
          </cell>
          <cell r="B266" t="str">
            <v>Concreto cimento portland c/ equip. pequeno porte</v>
          </cell>
          <cell r="E266" t="str">
            <v>m3</v>
          </cell>
          <cell r="G266">
            <v>278.25</v>
          </cell>
          <cell r="M266">
            <v>302.01</v>
          </cell>
          <cell r="O266">
            <v>309.39999999999998</v>
          </cell>
          <cell r="Q266">
            <v>297.07</v>
          </cell>
          <cell r="S266">
            <v>312.82</v>
          </cell>
          <cell r="U266">
            <v>291.89</v>
          </cell>
          <cell r="W266">
            <v>303.39999999999998</v>
          </cell>
        </row>
        <row r="267">
          <cell r="A267" t="str">
            <v>2 S 02 700 01</v>
          </cell>
          <cell r="B267" t="str">
            <v>Execução pavim. c/ peças pré-moldadas concr.</v>
          </cell>
          <cell r="E267" t="str">
            <v>m2</v>
          </cell>
          <cell r="G267">
            <v>36.909999999999997</v>
          </cell>
          <cell r="M267">
            <v>53.46</v>
          </cell>
          <cell r="O267">
            <v>53.64</v>
          </cell>
          <cell r="Q267">
            <v>53.31</v>
          </cell>
          <cell r="S267">
            <v>42.64</v>
          </cell>
          <cell r="U267">
            <v>44.52</v>
          </cell>
          <cell r="W267">
            <v>44.65</v>
          </cell>
        </row>
        <row r="268">
          <cell r="A268" t="str">
            <v>2 S 02 702 00</v>
          </cell>
          <cell r="B268" t="str">
            <v>Limpeza e enchimento de junta de pavimento de conc</v>
          </cell>
          <cell r="E268" t="str">
            <v>m</v>
          </cell>
          <cell r="G268">
            <v>2.87</v>
          </cell>
          <cell r="M268">
            <v>2.8</v>
          </cell>
          <cell r="O268">
            <v>2.64</v>
          </cell>
          <cell r="Q268">
            <v>2.5099999999999998</v>
          </cell>
          <cell r="S268">
            <v>2.52</v>
          </cell>
          <cell r="U268">
            <v>2.57</v>
          </cell>
          <cell r="W268">
            <v>2.5499999999999998</v>
          </cell>
        </row>
        <row r="269">
          <cell r="A269" t="str">
            <v>2 S 03 000 02</v>
          </cell>
          <cell r="B269" t="str">
            <v>Escavação manual de cavas em material 1a cat</v>
          </cell>
          <cell r="E269" t="str">
            <v>m3</v>
          </cell>
          <cell r="G269">
            <v>21.92</v>
          </cell>
          <cell r="M269">
            <v>26.31</v>
          </cell>
          <cell r="O269">
            <v>26.31</v>
          </cell>
          <cell r="Q269">
            <v>26.31</v>
          </cell>
          <cell r="S269">
            <v>26.31</v>
          </cell>
          <cell r="U269">
            <v>26.31</v>
          </cell>
          <cell r="W269">
            <v>26.31</v>
          </cell>
        </row>
        <row r="270">
          <cell r="A270" t="str">
            <v>2 S 03 000 03</v>
          </cell>
          <cell r="B270" t="str">
            <v>Escavação manual de cavas em material 2a cat</v>
          </cell>
          <cell r="E270" t="str">
            <v>m3</v>
          </cell>
          <cell r="G270">
            <v>29.23</v>
          </cell>
          <cell r="M270">
            <v>35.08</v>
          </cell>
          <cell r="O270">
            <v>35.08</v>
          </cell>
          <cell r="Q270">
            <v>35.08</v>
          </cell>
          <cell r="S270">
            <v>35.08</v>
          </cell>
          <cell r="U270">
            <v>35.08</v>
          </cell>
          <cell r="W270">
            <v>35.08</v>
          </cell>
        </row>
        <row r="271">
          <cell r="A271" t="str">
            <v>2 S 03 010 01</v>
          </cell>
          <cell r="B271" t="str">
            <v>Escavação em cavas de fundação com esgotamento</v>
          </cell>
          <cell r="E271" t="str">
            <v>m3</v>
          </cell>
          <cell r="G271">
            <v>25</v>
          </cell>
          <cell r="M271">
            <v>29.91</v>
          </cell>
          <cell r="O271">
            <v>29.91</v>
          </cell>
          <cell r="Q271">
            <v>29.88</v>
          </cell>
          <cell r="S271">
            <v>29.88</v>
          </cell>
          <cell r="U271">
            <v>29.89</v>
          </cell>
          <cell r="W271">
            <v>29.89</v>
          </cell>
        </row>
        <row r="272">
          <cell r="A272" t="str">
            <v>2 S 03 119 01</v>
          </cell>
          <cell r="B272" t="str">
            <v>Escoramento com madeira de OAE</v>
          </cell>
          <cell r="E272" t="str">
            <v>m3</v>
          </cell>
          <cell r="G272">
            <v>18.87</v>
          </cell>
          <cell r="M272">
            <v>20.49</v>
          </cell>
          <cell r="O272">
            <v>21</v>
          </cell>
          <cell r="Q272">
            <v>21</v>
          </cell>
          <cell r="S272">
            <v>21</v>
          </cell>
          <cell r="U272">
            <v>21.67</v>
          </cell>
          <cell r="W272">
            <v>21.67</v>
          </cell>
        </row>
        <row r="273">
          <cell r="A273" t="str">
            <v>2 S 03 300 01</v>
          </cell>
          <cell r="B273" t="str">
            <v>Confecção e lançamento concr. magro em betoneira</v>
          </cell>
          <cell r="E273" t="str">
            <v>m3</v>
          </cell>
          <cell r="G273">
            <v>160.36000000000001</v>
          </cell>
          <cell r="M273">
            <v>177.03</v>
          </cell>
          <cell r="O273">
            <v>180.91</v>
          </cell>
          <cell r="Q273">
            <v>174.83</v>
          </cell>
          <cell r="S273">
            <v>182.54</v>
          </cell>
          <cell r="U273">
            <v>172.69</v>
          </cell>
          <cell r="W273">
            <v>178.11</v>
          </cell>
        </row>
        <row r="274">
          <cell r="A274" t="str">
            <v>2 S 03 321 00</v>
          </cell>
          <cell r="B274" t="str">
            <v>Conc.estr.fck=8 MPa-contr.raz.uso ger.conf. e lanç</v>
          </cell>
          <cell r="E274" t="str">
            <v>m3</v>
          </cell>
          <cell r="G274">
            <v>192.27</v>
          </cell>
          <cell r="M274">
            <v>210.91</v>
          </cell>
          <cell r="O274">
            <v>215.84</v>
          </cell>
          <cell r="Q274">
            <v>207.98</v>
          </cell>
          <cell r="S274">
            <v>218</v>
          </cell>
          <cell r="U274">
            <v>204.77</v>
          </cell>
          <cell r="W274">
            <v>211.97</v>
          </cell>
        </row>
        <row r="275">
          <cell r="A275" t="str">
            <v>2 S 03 322 00</v>
          </cell>
          <cell r="B275" t="str">
            <v>Conc.estr.fck=10 MPa-contr.raz.uso ger.conf.e lanç</v>
          </cell>
          <cell r="E275" t="str">
            <v>m3</v>
          </cell>
          <cell r="G275">
            <v>203.11</v>
          </cell>
          <cell r="M275">
            <v>222.42</v>
          </cell>
          <cell r="O275">
            <v>227.71</v>
          </cell>
          <cell r="Q275">
            <v>219.24</v>
          </cell>
          <cell r="S275">
            <v>230.05</v>
          </cell>
          <cell r="U275">
            <v>215.66</v>
          </cell>
          <cell r="W275">
            <v>223.47</v>
          </cell>
        </row>
        <row r="276">
          <cell r="A276" t="str">
            <v>2 S 03 323 00</v>
          </cell>
          <cell r="B276" t="str">
            <v>Conc.estr.fck=12 MPa-contr.raz.uso ger.conf.e lanç</v>
          </cell>
          <cell r="E276" t="str">
            <v>m3</v>
          </cell>
          <cell r="G276">
            <v>214.75</v>
          </cell>
          <cell r="M276">
            <v>234.78</v>
          </cell>
          <cell r="O276">
            <v>240.46</v>
          </cell>
          <cell r="Q276">
            <v>231.34</v>
          </cell>
          <cell r="S276">
            <v>242.98</v>
          </cell>
          <cell r="U276">
            <v>227.38</v>
          </cell>
          <cell r="W276">
            <v>235.84</v>
          </cell>
        </row>
        <row r="277">
          <cell r="A277" t="str">
            <v>2 S 03 324 00</v>
          </cell>
          <cell r="B277" t="str">
            <v>Conc.estr.fck=15 MPa-contr.raz.uso ger.conf.e lanç</v>
          </cell>
          <cell r="E277" t="str">
            <v>m3</v>
          </cell>
          <cell r="G277">
            <v>227.01</v>
          </cell>
          <cell r="M277">
            <v>247.79</v>
          </cell>
          <cell r="O277">
            <v>253.88</v>
          </cell>
          <cell r="Q277">
            <v>244.06</v>
          </cell>
          <cell r="S277">
            <v>256.60000000000002</v>
          </cell>
          <cell r="U277">
            <v>239.7</v>
          </cell>
          <cell r="W277">
            <v>248.84</v>
          </cell>
        </row>
        <row r="278">
          <cell r="A278" t="str">
            <v>2 S 03 324 01</v>
          </cell>
          <cell r="B278" t="str">
            <v>Conc.estr.fck=15 MPa-contr.raz.c/adit.conf. e lanç</v>
          </cell>
          <cell r="E278" t="str">
            <v>m3</v>
          </cell>
          <cell r="G278">
            <v>209.63</v>
          </cell>
          <cell r="M278">
            <v>228.71</v>
          </cell>
          <cell r="O278">
            <v>234.5</v>
          </cell>
          <cell r="Q278">
            <v>225.34</v>
          </cell>
          <cell r="S278">
            <v>237.26</v>
          </cell>
          <cell r="U278">
            <v>221.35</v>
          </cell>
          <cell r="W278">
            <v>229.98</v>
          </cell>
        </row>
        <row r="279">
          <cell r="A279" t="str">
            <v>2 S 03 325 00</v>
          </cell>
          <cell r="B279" t="str">
            <v>Conc.estr.fck=18 MPa-contr.raz.uso ger.conf.e lanç</v>
          </cell>
          <cell r="E279" t="str">
            <v>m3</v>
          </cell>
          <cell r="G279">
            <v>239.11</v>
          </cell>
          <cell r="M279">
            <v>260.66000000000003</v>
          </cell>
          <cell r="O279">
            <v>267.14</v>
          </cell>
          <cell r="Q279">
            <v>256.64999999999998</v>
          </cell>
          <cell r="S279">
            <v>270.05</v>
          </cell>
          <cell r="U279">
            <v>251.88</v>
          </cell>
          <cell r="W279">
            <v>261.69</v>
          </cell>
        </row>
        <row r="280">
          <cell r="A280" t="str">
            <v>2 S 03 325 01</v>
          </cell>
          <cell r="B280" t="str">
            <v>Conc.estr.fck=18 MPa-contr.raz.c/adit.conf. e lanç</v>
          </cell>
          <cell r="E280" t="str">
            <v>m3</v>
          </cell>
          <cell r="G280">
            <v>220.81</v>
          </cell>
          <cell r="M280">
            <v>240.62</v>
          </cell>
          <cell r="O280">
            <v>246.77</v>
          </cell>
          <cell r="Q280">
            <v>237</v>
          </cell>
          <cell r="S280">
            <v>249.72</v>
          </cell>
          <cell r="U280">
            <v>232.65</v>
          </cell>
          <cell r="W280">
            <v>241.89</v>
          </cell>
        </row>
        <row r="281">
          <cell r="A281" t="str">
            <v>2 S 03 326 00</v>
          </cell>
          <cell r="B281" t="str">
            <v>Conc.estr.fck=20 MPa-contr.raz.uso ger.conf.e lanç</v>
          </cell>
          <cell r="E281" t="str">
            <v>m3</v>
          </cell>
          <cell r="G281">
            <v>249.01</v>
          </cell>
          <cell r="M281">
            <v>271.17</v>
          </cell>
          <cell r="O281">
            <v>277.97000000000003</v>
          </cell>
          <cell r="Q281">
            <v>266.93</v>
          </cell>
          <cell r="S281">
            <v>281.05</v>
          </cell>
          <cell r="U281">
            <v>261.83</v>
          </cell>
          <cell r="W281">
            <v>272.2</v>
          </cell>
        </row>
        <row r="282">
          <cell r="A282" t="str">
            <v>2 S 03 326 01</v>
          </cell>
          <cell r="B282" t="str">
            <v>Conc.estr.fck=20 MPa-contr.raz.c/adit.conf. e lanç</v>
          </cell>
          <cell r="E282" t="str">
            <v>m3</v>
          </cell>
          <cell r="G282">
            <v>230.98</v>
          </cell>
          <cell r="M282">
            <v>251.38</v>
          </cell>
          <cell r="O282">
            <v>257.87</v>
          </cell>
          <cell r="Q282">
            <v>247.52</v>
          </cell>
          <cell r="S282">
            <v>260.99</v>
          </cell>
          <cell r="U282">
            <v>242.81</v>
          </cell>
          <cell r="W282">
            <v>252.64</v>
          </cell>
        </row>
        <row r="283">
          <cell r="A283" t="str">
            <v>2 S 03 327 00</v>
          </cell>
          <cell r="B283" t="str">
            <v>Conc.estr.fck=22 MPa-contr.raz.uso ger.conf.e lanç</v>
          </cell>
          <cell r="E283" t="str">
            <v>m3</v>
          </cell>
          <cell r="G283">
            <v>260.64999999999998</v>
          </cell>
          <cell r="M283">
            <v>283.52999999999997</v>
          </cell>
          <cell r="O283">
            <v>290.72000000000003</v>
          </cell>
          <cell r="Q283">
            <v>279.02</v>
          </cell>
          <cell r="S283">
            <v>293.98</v>
          </cell>
          <cell r="U283">
            <v>273.54000000000002</v>
          </cell>
          <cell r="W283">
            <v>284.56</v>
          </cell>
        </row>
        <row r="284">
          <cell r="A284" t="str">
            <v>2 S 03 328 00</v>
          </cell>
          <cell r="B284" t="str">
            <v>Conc.estr.fck=24 MPa-contr.raz.uso ger.conf.e lanç</v>
          </cell>
          <cell r="E284" t="str">
            <v>m3</v>
          </cell>
          <cell r="G284">
            <v>272.52</v>
          </cell>
          <cell r="M284">
            <v>296.13</v>
          </cell>
          <cell r="O284">
            <v>303.72000000000003</v>
          </cell>
          <cell r="Q284">
            <v>291.36</v>
          </cell>
          <cell r="S284">
            <v>307.18</v>
          </cell>
          <cell r="U284">
            <v>285.48</v>
          </cell>
          <cell r="W284">
            <v>297.16000000000003</v>
          </cell>
        </row>
        <row r="285">
          <cell r="A285" t="str">
            <v>2 S 03 329 00</v>
          </cell>
          <cell r="B285" t="str">
            <v>Conc.estr.fck=25 MPa-contr.raz.c/adit.conf. e lanç</v>
          </cell>
          <cell r="E285" t="str">
            <v>m3</v>
          </cell>
          <cell r="G285">
            <v>253.24</v>
          </cell>
          <cell r="M285">
            <v>275.2</v>
          </cell>
          <cell r="O285">
            <v>282.39999999999998</v>
          </cell>
          <cell r="Q285">
            <v>270.83999999999997</v>
          </cell>
          <cell r="S285">
            <v>285.87</v>
          </cell>
          <cell r="U285">
            <v>265.42</v>
          </cell>
          <cell r="W285">
            <v>276.45</v>
          </cell>
        </row>
        <row r="286">
          <cell r="A286" t="str">
            <v>2 S 03 329 01</v>
          </cell>
          <cell r="B286" t="str">
            <v>Conc.estr.fck=26 MPa-contr.raz.uso ger.conf.e lanç</v>
          </cell>
          <cell r="E286" t="str">
            <v>m3</v>
          </cell>
          <cell r="G286">
            <v>283.35000000000002</v>
          </cell>
          <cell r="M286">
            <v>307.63</v>
          </cell>
          <cell r="O286">
            <v>315.58</v>
          </cell>
          <cell r="Q286">
            <v>302.61</v>
          </cell>
          <cell r="S286">
            <v>319.22000000000003</v>
          </cell>
          <cell r="U286">
            <v>296.36</v>
          </cell>
          <cell r="W286">
            <v>308.64999999999998</v>
          </cell>
        </row>
        <row r="287">
          <cell r="A287" t="str">
            <v>2 S 03 329 02</v>
          </cell>
          <cell r="B287" t="str">
            <v>Conc.estr.fck=30 MPa-contr.raz.uso ger.conf.e lanç</v>
          </cell>
          <cell r="E287" t="str">
            <v>m3</v>
          </cell>
          <cell r="G287">
            <v>293.95999999999998</v>
          </cell>
          <cell r="M287">
            <v>318.91000000000003</v>
          </cell>
          <cell r="O287">
            <v>327.2</v>
          </cell>
          <cell r="Q287">
            <v>313.64</v>
          </cell>
          <cell r="S287">
            <v>331</v>
          </cell>
          <cell r="U287">
            <v>307.04000000000002</v>
          </cell>
          <cell r="W287">
            <v>319.92</v>
          </cell>
        </row>
        <row r="288">
          <cell r="A288" t="str">
            <v>2 S 03 329 03</v>
          </cell>
          <cell r="B288" t="str">
            <v>Conc.estr.fck=30 MPa-contr.raz.uso ger.conf.e lanç</v>
          </cell>
          <cell r="E288" t="str">
            <v>m3</v>
          </cell>
          <cell r="G288">
            <v>273.69</v>
          </cell>
          <cell r="M288">
            <v>297</v>
          </cell>
          <cell r="O288">
            <v>304.86</v>
          </cell>
          <cell r="Q288">
            <v>292.18</v>
          </cell>
          <cell r="S288">
            <v>308.64999999999998</v>
          </cell>
          <cell r="U288">
            <v>286.08999999999997</v>
          </cell>
          <cell r="W288">
            <v>298.23</v>
          </cell>
        </row>
        <row r="289">
          <cell r="A289" t="str">
            <v>2 S 03 329 04</v>
          </cell>
          <cell r="B289" t="str">
            <v>Conc.estr.fck=35 MPa-contr.raz.c/adit.conf. e lanç</v>
          </cell>
          <cell r="E289" t="str">
            <v>m3</v>
          </cell>
          <cell r="G289">
            <v>294.66000000000003</v>
          </cell>
          <cell r="M289">
            <v>319.14999999999998</v>
          </cell>
          <cell r="O289">
            <v>327.78</v>
          </cell>
          <cell r="Q289">
            <v>313.89</v>
          </cell>
          <cell r="S289">
            <v>332.06</v>
          </cell>
          <cell r="U289">
            <v>307.06</v>
          </cell>
          <cell r="W289">
            <v>320.48</v>
          </cell>
        </row>
        <row r="290">
          <cell r="A290" t="str">
            <v>2 S 03 370 00</v>
          </cell>
          <cell r="B290" t="str">
            <v>Forma comum de madeira</v>
          </cell>
          <cell r="E290" t="str">
            <v>m2</v>
          </cell>
          <cell r="G290">
            <v>27.54</v>
          </cell>
          <cell r="M290">
            <v>30.48</v>
          </cell>
          <cell r="O290">
            <v>30.53</v>
          </cell>
          <cell r="Q290">
            <v>30.74</v>
          </cell>
          <cell r="S290">
            <v>30.69</v>
          </cell>
          <cell r="U290">
            <v>33.659999999999997</v>
          </cell>
          <cell r="W290">
            <v>33.659999999999997</v>
          </cell>
        </row>
        <row r="291">
          <cell r="A291" t="str">
            <v>2 S 03 371 01</v>
          </cell>
          <cell r="B291" t="str">
            <v>Forma de placa compensada resinada</v>
          </cell>
          <cell r="E291" t="str">
            <v>m2</v>
          </cell>
          <cell r="G291">
            <v>21.92</v>
          </cell>
          <cell r="M291">
            <v>24.19</v>
          </cell>
          <cell r="O291">
            <v>24.24</v>
          </cell>
          <cell r="Q291">
            <v>25.15</v>
          </cell>
          <cell r="S291">
            <v>25.11</v>
          </cell>
          <cell r="U291">
            <v>25.36</v>
          </cell>
          <cell r="W291">
            <v>25.36</v>
          </cell>
        </row>
        <row r="292">
          <cell r="A292" t="str">
            <v>2 S 03 371 02</v>
          </cell>
          <cell r="B292" t="str">
            <v>Forma de placa compensada plastificada</v>
          </cell>
          <cell r="E292" t="str">
            <v>m2</v>
          </cell>
          <cell r="G292">
            <v>24.51</v>
          </cell>
          <cell r="M292">
            <v>26.78</v>
          </cell>
          <cell r="O292">
            <v>26.83</v>
          </cell>
          <cell r="Q292">
            <v>27.98</v>
          </cell>
          <cell r="S292">
            <v>27.93</v>
          </cell>
          <cell r="U292">
            <v>28.18</v>
          </cell>
          <cell r="W292">
            <v>28.18</v>
          </cell>
        </row>
        <row r="293">
          <cell r="A293" t="str">
            <v>2 S 03 372 01</v>
          </cell>
          <cell r="B293" t="str">
            <v>Formas para tubulão</v>
          </cell>
          <cell r="E293" t="str">
            <v>m2</v>
          </cell>
          <cell r="G293">
            <v>13.34</v>
          </cell>
          <cell r="M293">
            <v>15.39</v>
          </cell>
          <cell r="O293">
            <v>15.4</v>
          </cell>
          <cell r="Q293">
            <v>15.63</v>
          </cell>
          <cell r="S293">
            <v>15.59</v>
          </cell>
          <cell r="U293">
            <v>16.05</v>
          </cell>
          <cell r="W293">
            <v>16.03</v>
          </cell>
        </row>
        <row r="294">
          <cell r="A294" t="str">
            <v>2 S 03 401 01</v>
          </cell>
          <cell r="B294" t="str">
            <v>Estaca tipo Franki D=350 mm</v>
          </cell>
          <cell r="E294" t="str">
            <v>m</v>
          </cell>
          <cell r="G294">
            <v>106.96</v>
          </cell>
          <cell r="M294">
            <v>121.37</v>
          </cell>
          <cell r="O294">
            <v>125.92</v>
          </cell>
          <cell r="Q294">
            <v>122.8</v>
          </cell>
          <cell r="S294">
            <v>124.06</v>
          </cell>
          <cell r="U294">
            <v>124.59</v>
          </cell>
          <cell r="W294">
            <v>125.5</v>
          </cell>
        </row>
        <row r="295">
          <cell r="A295" t="str">
            <v>2 S 03 401 02</v>
          </cell>
          <cell r="B295" t="str">
            <v>Estaca tipo Franki D=400 mm</v>
          </cell>
          <cell r="E295" t="str">
            <v>m</v>
          </cell>
          <cell r="G295">
            <v>117.69</v>
          </cell>
          <cell r="M295">
            <v>133.51</v>
          </cell>
          <cell r="O295">
            <v>138.46</v>
          </cell>
          <cell r="Q295">
            <v>134.91</v>
          </cell>
          <cell r="S295">
            <v>136.41</v>
          </cell>
          <cell r="U295">
            <v>136.63999999999999</v>
          </cell>
          <cell r="W295">
            <v>137.72</v>
          </cell>
        </row>
        <row r="296">
          <cell r="A296" t="str">
            <v>2 S 03 401 03</v>
          </cell>
          <cell r="B296" t="str">
            <v>Estaca tipo Franki D=520 mm</v>
          </cell>
          <cell r="E296" t="str">
            <v>m</v>
          </cell>
          <cell r="G296">
            <v>163.25</v>
          </cell>
          <cell r="M296">
            <v>184.25</v>
          </cell>
          <cell r="O296">
            <v>190.99</v>
          </cell>
          <cell r="Q296">
            <v>186.27</v>
          </cell>
          <cell r="S296">
            <v>188.9</v>
          </cell>
          <cell r="U296">
            <v>188.85</v>
          </cell>
          <cell r="W296">
            <v>190.76</v>
          </cell>
        </row>
        <row r="297">
          <cell r="A297" t="str">
            <v>2 S 03 401 04</v>
          </cell>
          <cell r="B297" t="str">
            <v>Estaca tipo Franki D=600 mm</v>
          </cell>
          <cell r="E297" t="str">
            <v>m</v>
          </cell>
          <cell r="G297">
            <v>204.35</v>
          </cell>
          <cell r="M297">
            <v>230.21</v>
          </cell>
          <cell r="O297">
            <v>238.61</v>
          </cell>
          <cell r="Q297">
            <v>232.82</v>
          </cell>
          <cell r="S297">
            <v>236.33</v>
          </cell>
          <cell r="U297">
            <v>236.21</v>
          </cell>
          <cell r="W297">
            <v>238.75</v>
          </cell>
        </row>
        <row r="298">
          <cell r="A298" t="str">
            <v>2 S 03 402 01</v>
          </cell>
          <cell r="B298" t="str">
            <v>Cravação estacas pré-mold. de concreto 30 x 30 cm</v>
          </cell>
          <cell r="E298" t="str">
            <v>m</v>
          </cell>
          <cell r="G298">
            <v>109.09</v>
          </cell>
          <cell r="M298">
            <v>123.59</v>
          </cell>
          <cell r="O298">
            <v>127.15</v>
          </cell>
          <cell r="Q298">
            <v>124.9</v>
          </cell>
          <cell r="S298">
            <v>126</v>
          </cell>
          <cell r="U298">
            <v>128.16999999999999</v>
          </cell>
          <cell r="W298">
            <v>128.99</v>
          </cell>
        </row>
        <row r="299">
          <cell r="A299" t="str">
            <v>2 S 03 404 01</v>
          </cell>
          <cell r="B299" t="str">
            <v>Forn. e crav. estacas perfil met. I de 10" simples</v>
          </cell>
          <cell r="E299" t="str">
            <v>m</v>
          </cell>
          <cell r="G299">
            <v>240.04</v>
          </cell>
          <cell r="M299">
            <v>257.08</v>
          </cell>
          <cell r="O299">
            <v>260.58999999999997</v>
          </cell>
          <cell r="Q299">
            <v>231.62</v>
          </cell>
          <cell r="S299">
            <v>231.62</v>
          </cell>
          <cell r="U299">
            <v>231.94</v>
          </cell>
          <cell r="W299">
            <v>231.75</v>
          </cell>
        </row>
        <row r="300">
          <cell r="A300" t="str">
            <v>2 S 03 404 04</v>
          </cell>
          <cell r="B300" t="str">
            <v>Forn. e crav. estacas perfil met. I de 10" duplo</v>
          </cell>
          <cell r="E300" t="str">
            <v>m</v>
          </cell>
          <cell r="G300">
            <v>382.91</v>
          </cell>
          <cell r="M300">
            <v>400.25</v>
          </cell>
          <cell r="O300">
            <v>403.83</v>
          </cell>
          <cell r="Q300">
            <v>348.91</v>
          </cell>
          <cell r="S300">
            <v>348.91</v>
          </cell>
          <cell r="U300">
            <v>349.62</v>
          </cell>
          <cell r="W300">
            <v>349.19</v>
          </cell>
        </row>
        <row r="301">
          <cell r="A301" t="str">
            <v>2 S 03 404 11</v>
          </cell>
          <cell r="B301" t="str">
            <v>Cravação estacas met. trilhos soldados - estrela</v>
          </cell>
          <cell r="E301" t="str">
            <v>m</v>
          </cell>
          <cell r="G301">
            <v>214.28</v>
          </cell>
          <cell r="M301">
            <v>255.04</v>
          </cell>
          <cell r="O301">
            <v>266.54000000000002</v>
          </cell>
          <cell r="Q301">
            <v>255.43</v>
          </cell>
          <cell r="S301">
            <v>255.43</v>
          </cell>
          <cell r="U301">
            <v>279.72000000000003</v>
          </cell>
          <cell r="W301">
            <v>279.33999999999997</v>
          </cell>
        </row>
        <row r="302">
          <cell r="A302" t="str">
            <v>2 S 03 410 01</v>
          </cell>
          <cell r="B302" t="str">
            <v>Tubulão a céu aberto diâmetro externo = 1,00 m</v>
          </cell>
          <cell r="E302" t="str">
            <v>m</v>
          </cell>
          <cell r="G302">
            <v>666.11</v>
          </cell>
          <cell r="M302">
            <v>754.53</v>
          </cell>
          <cell r="O302">
            <v>773.36</v>
          </cell>
          <cell r="Q302">
            <v>768.06</v>
          </cell>
          <cell r="S302">
            <v>776.36</v>
          </cell>
          <cell r="U302">
            <v>792.46</v>
          </cell>
          <cell r="W302">
            <v>798.46</v>
          </cell>
        </row>
        <row r="303">
          <cell r="A303" t="str">
            <v>2 S 03 410 11</v>
          </cell>
          <cell r="B303" t="str">
            <v>Tubulão a céu aberto diâmetro externo = 1,20 m</v>
          </cell>
          <cell r="E303" t="str">
            <v>m</v>
          </cell>
          <cell r="G303">
            <v>864.88</v>
          </cell>
          <cell r="M303">
            <v>979.92</v>
          </cell>
          <cell r="O303">
            <v>1002.96</v>
          </cell>
          <cell r="Q303">
            <v>994.85</v>
          </cell>
          <cell r="S303">
            <v>1007.05</v>
          </cell>
          <cell r="U303">
            <v>1023.62</v>
          </cell>
          <cell r="W303">
            <v>1032.42</v>
          </cell>
        </row>
        <row r="304">
          <cell r="A304" t="str">
            <v>2 S 03 410 21</v>
          </cell>
          <cell r="B304" t="str">
            <v>Tubulão a céu aberto diâmetro externo = 1,40 m</v>
          </cell>
          <cell r="E304" t="str">
            <v>m</v>
          </cell>
          <cell r="G304">
            <v>1080.8399999999999</v>
          </cell>
          <cell r="M304">
            <v>1225.73</v>
          </cell>
          <cell r="O304">
            <v>1253.0999999999999</v>
          </cell>
          <cell r="Q304">
            <v>1242.0999999999999</v>
          </cell>
          <cell r="S304">
            <v>1258.42</v>
          </cell>
          <cell r="U304">
            <v>1275.02</v>
          </cell>
          <cell r="W304">
            <v>1286.74</v>
          </cell>
        </row>
        <row r="305">
          <cell r="A305" t="str">
            <v>2 S 03 410 31</v>
          </cell>
          <cell r="B305" t="str">
            <v>Tubulão a céu aberto diâmetro externo = 1,60 m</v>
          </cell>
          <cell r="E305" t="str">
            <v>m</v>
          </cell>
          <cell r="G305">
            <v>1306.05</v>
          </cell>
          <cell r="M305">
            <v>1482.49</v>
          </cell>
          <cell r="O305">
            <v>1513.82</v>
          </cell>
          <cell r="Q305">
            <v>1499.5</v>
          </cell>
          <cell r="S305">
            <v>1520.5</v>
          </cell>
          <cell r="U305">
            <v>1535.68</v>
          </cell>
          <cell r="W305">
            <v>1550.71</v>
          </cell>
        </row>
        <row r="306">
          <cell r="A306" t="str">
            <v>2 S 03 410 41</v>
          </cell>
          <cell r="B306" t="str">
            <v>Tubulão a céu aberto diâmetro externo = 1,80 m</v>
          </cell>
          <cell r="E306" t="str">
            <v>m</v>
          </cell>
          <cell r="G306">
            <v>1576.57</v>
          </cell>
          <cell r="M306">
            <v>1790.53</v>
          </cell>
          <cell r="O306">
            <v>1826.88</v>
          </cell>
          <cell r="Q306">
            <v>1808.13</v>
          </cell>
          <cell r="S306">
            <v>1835.14</v>
          </cell>
          <cell r="U306">
            <v>1847.31</v>
          </cell>
          <cell r="W306">
            <v>1866.65</v>
          </cell>
        </row>
        <row r="307">
          <cell r="A307" t="str">
            <v>2 S 03 410 51</v>
          </cell>
          <cell r="B307" t="str">
            <v>Tubulão a céu aberto diâmetro externo = 2,00 m</v>
          </cell>
          <cell r="E307" t="str">
            <v>m</v>
          </cell>
          <cell r="G307">
            <v>1876.88</v>
          </cell>
          <cell r="M307">
            <v>2131.48</v>
          </cell>
          <cell r="O307">
            <v>2174.0300000000002</v>
          </cell>
          <cell r="Q307">
            <v>2150.31</v>
          </cell>
          <cell r="S307">
            <v>2184.04</v>
          </cell>
          <cell r="U307">
            <v>2193.54</v>
          </cell>
          <cell r="W307">
            <v>2217.69</v>
          </cell>
        </row>
        <row r="308">
          <cell r="A308" t="str">
            <v>2 S 03 410 61</v>
          </cell>
          <cell r="B308" t="str">
            <v>Tubulão a céu aberto diâmetro externo = 2,20 m</v>
          </cell>
          <cell r="E308" t="str">
            <v>m</v>
          </cell>
          <cell r="G308">
            <v>2234.09</v>
          </cell>
          <cell r="M308">
            <v>2538.9699999999998</v>
          </cell>
          <cell r="O308">
            <v>2588.98</v>
          </cell>
          <cell r="Q308">
            <v>2560.4499999999998</v>
          </cell>
          <cell r="S308">
            <v>2600.8200000000002</v>
          </cell>
          <cell r="U308">
            <v>2609.25</v>
          </cell>
          <cell r="W308">
            <v>2638.09</v>
          </cell>
        </row>
        <row r="309">
          <cell r="A309" t="str">
            <v>2 S 03 411 11</v>
          </cell>
          <cell r="B309" t="str">
            <v>Tub.ar comp.D=1,2 m prof.até 12 m lâmina d'água LF</v>
          </cell>
          <cell r="E309" t="str">
            <v>m</v>
          </cell>
          <cell r="G309">
            <v>2096.86</v>
          </cell>
          <cell r="M309">
            <v>2358.8200000000002</v>
          </cell>
          <cell r="O309">
            <v>2381.86</v>
          </cell>
          <cell r="Q309">
            <v>2340.0100000000002</v>
          </cell>
          <cell r="S309">
            <v>2352.1999999999998</v>
          </cell>
          <cell r="U309">
            <v>2370.75</v>
          </cell>
          <cell r="W309">
            <v>2379.5500000000002</v>
          </cell>
        </row>
        <row r="310">
          <cell r="A310" t="str">
            <v>2 S 03 411 12</v>
          </cell>
          <cell r="B310" t="str">
            <v>Tub.ar comp.D=1,2 m prof. 12/18 m lâmina d'água LF</v>
          </cell>
          <cell r="E310" t="str">
            <v>m</v>
          </cell>
          <cell r="G310">
            <v>2331.33</v>
          </cell>
          <cell r="M310">
            <v>2625.51</v>
          </cell>
          <cell r="O310">
            <v>2648.55</v>
          </cell>
          <cell r="Q310">
            <v>2601.63</v>
          </cell>
          <cell r="S310">
            <v>2613.83</v>
          </cell>
          <cell r="U310">
            <v>2632.35</v>
          </cell>
          <cell r="W310">
            <v>2641.15</v>
          </cell>
        </row>
        <row r="311">
          <cell r="A311" t="str">
            <v>2 S 03 411 13</v>
          </cell>
          <cell r="B311" t="str">
            <v>Tub.ar comp.D=1,2 m prof. 18/24 m lâmina d'água LF</v>
          </cell>
          <cell r="E311" t="str">
            <v>m</v>
          </cell>
          <cell r="G311">
            <v>2584.09</v>
          </cell>
          <cell r="M311">
            <v>2914.15</v>
          </cell>
          <cell r="O311">
            <v>2937.19</v>
          </cell>
          <cell r="Q311">
            <v>2885.21</v>
          </cell>
          <cell r="S311">
            <v>2897.4</v>
          </cell>
          <cell r="U311">
            <v>2915.9</v>
          </cell>
          <cell r="W311">
            <v>2924.7</v>
          </cell>
        </row>
        <row r="312">
          <cell r="A312" t="str">
            <v>2 S 03 411 14</v>
          </cell>
          <cell r="B312" t="str">
            <v>Tub.ar comp.D=1,2 m prof. 24/27 m lâmina d'água LF</v>
          </cell>
          <cell r="E312" t="str">
            <v>m</v>
          </cell>
          <cell r="G312">
            <v>2951.84</v>
          </cell>
          <cell r="M312">
            <v>3335.86</v>
          </cell>
          <cell r="O312">
            <v>3358.9</v>
          </cell>
          <cell r="Q312">
            <v>3300.16</v>
          </cell>
          <cell r="S312">
            <v>3312.35</v>
          </cell>
          <cell r="U312">
            <v>3330.82</v>
          </cell>
          <cell r="W312">
            <v>3339.62</v>
          </cell>
        </row>
        <row r="313">
          <cell r="A313" t="str">
            <v>2 S 03 411 15</v>
          </cell>
          <cell r="B313" t="str">
            <v>Tub.ar.comp.D=1,2 m prof. 27/31 m lâmina d'água LF</v>
          </cell>
          <cell r="E313" t="str">
            <v>m</v>
          </cell>
          <cell r="G313">
            <v>3455.78</v>
          </cell>
          <cell r="M313">
            <v>3921.4</v>
          </cell>
          <cell r="O313">
            <v>3944.44</v>
          </cell>
          <cell r="Q313">
            <v>3879.59</v>
          </cell>
          <cell r="S313">
            <v>3891.79</v>
          </cell>
          <cell r="U313">
            <v>3910.2</v>
          </cell>
          <cell r="W313">
            <v>3919</v>
          </cell>
        </row>
        <row r="314">
          <cell r="A314" t="str">
            <v>2 S 03 411 21</v>
          </cell>
          <cell r="B314" t="str">
            <v>Tub.ar.comp.D=1,4 m prof.até 12 m lâmina d'água LF</v>
          </cell>
          <cell r="E314" t="str">
            <v>m</v>
          </cell>
          <cell r="G314">
            <v>2716.75</v>
          </cell>
          <cell r="M314">
            <v>3055.52</v>
          </cell>
          <cell r="O314">
            <v>3082.9</v>
          </cell>
          <cell r="Q314">
            <v>3026.57</v>
          </cell>
          <cell r="S314">
            <v>3042.89</v>
          </cell>
          <cell r="U314">
            <v>3061.46</v>
          </cell>
          <cell r="W314">
            <v>3073.18</v>
          </cell>
        </row>
        <row r="315">
          <cell r="A315" t="str">
            <v>2 S 03 411 22</v>
          </cell>
          <cell r="B315" t="str">
            <v>Tub.ar comp.D=1,4 m prof. 12/18 m lâmina d'água LF</v>
          </cell>
          <cell r="E315" t="str">
            <v>m</v>
          </cell>
          <cell r="G315">
            <v>3031.84</v>
          </cell>
          <cell r="M315">
            <v>3413.88</v>
          </cell>
          <cell r="O315">
            <v>3441.26</v>
          </cell>
          <cell r="Q315">
            <v>3378.11</v>
          </cell>
          <cell r="S315">
            <v>3394.43</v>
          </cell>
          <cell r="U315">
            <v>3412.97</v>
          </cell>
          <cell r="W315">
            <v>3424.7</v>
          </cell>
        </row>
        <row r="316">
          <cell r="A316" t="str">
            <v>2 S 03 411 23</v>
          </cell>
          <cell r="B316" t="str">
            <v>Tub.ar comp.D=1,4 m prof. 18/24 m lâmina d'água LF</v>
          </cell>
          <cell r="E316" t="str">
            <v>m</v>
          </cell>
          <cell r="G316">
            <v>3370.75</v>
          </cell>
          <cell r="M316">
            <v>3800.9</v>
          </cell>
          <cell r="O316">
            <v>3828.28</v>
          </cell>
          <cell r="Q316">
            <v>3758.35</v>
          </cell>
          <cell r="S316">
            <v>3774.67</v>
          </cell>
          <cell r="U316">
            <v>3793.17</v>
          </cell>
          <cell r="W316">
            <v>3804.89</v>
          </cell>
        </row>
        <row r="317">
          <cell r="A317" t="str">
            <v>2 S 03 411 24</v>
          </cell>
          <cell r="B317" t="str">
            <v>Tub.ar comp.D=1,4 m prof. 24/27 m lâmina d'água LF</v>
          </cell>
          <cell r="E317" t="str">
            <v>m</v>
          </cell>
          <cell r="G317">
            <v>3864.15</v>
          </cell>
          <cell r="M317">
            <v>4366.71</v>
          </cell>
          <cell r="O317">
            <v>4394.09</v>
          </cell>
          <cell r="Q317">
            <v>4315.09</v>
          </cell>
          <cell r="S317">
            <v>4331.41</v>
          </cell>
          <cell r="U317">
            <v>4349.8599999999997</v>
          </cell>
          <cell r="W317">
            <v>4361.59</v>
          </cell>
        </row>
        <row r="318">
          <cell r="A318" t="str">
            <v>2 S 03 411 25</v>
          </cell>
          <cell r="B318" t="str">
            <v>Tub.ar comp.D=1,4 m prof. 27/31 m lâmina d'água LF</v>
          </cell>
          <cell r="E318" t="str">
            <v>m</v>
          </cell>
          <cell r="G318">
            <v>4690.3900000000003</v>
          </cell>
          <cell r="M318">
            <v>5318.78</v>
          </cell>
          <cell r="O318">
            <v>5346.16</v>
          </cell>
          <cell r="Q318">
            <v>5253.55</v>
          </cell>
          <cell r="S318">
            <v>5269.87</v>
          </cell>
          <cell r="U318">
            <v>5288.26</v>
          </cell>
          <cell r="W318">
            <v>5299.98</v>
          </cell>
        </row>
        <row r="319">
          <cell r="A319" t="str">
            <v>2 S 03 411 31</v>
          </cell>
          <cell r="B319" t="str">
            <v>Tub.ar comp.D=1,6 m prof.até 12 m lâmina d'água LF</v>
          </cell>
          <cell r="E319" t="str">
            <v>m</v>
          </cell>
          <cell r="G319">
            <v>3458.71</v>
          </cell>
          <cell r="M319">
            <v>3889.69</v>
          </cell>
          <cell r="O319">
            <v>3921.04</v>
          </cell>
          <cell r="Q319">
            <v>3846.85</v>
          </cell>
          <cell r="S319">
            <v>3867.86</v>
          </cell>
          <cell r="U319">
            <v>3885.62</v>
          </cell>
          <cell r="W319">
            <v>3900.65</v>
          </cell>
        </row>
        <row r="320">
          <cell r="A320" t="str">
            <v>2 S 03 411 32</v>
          </cell>
          <cell r="B320" t="str">
            <v>Tub.ar comp.D=1,6 m prof. 12/18 m lâmina d'água LF</v>
          </cell>
          <cell r="E320" t="str">
            <v>m</v>
          </cell>
          <cell r="G320">
            <v>3874.71</v>
          </cell>
          <cell r="M320">
            <v>4362.84</v>
          </cell>
          <cell r="O320">
            <v>4394.1899999999996</v>
          </cell>
          <cell r="Q320">
            <v>4311.01</v>
          </cell>
          <cell r="S320">
            <v>4332.0200000000004</v>
          </cell>
          <cell r="U320">
            <v>4349.7299999999996</v>
          </cell>
          <cell r="W320">
            <v>4364.7700000000004</v>
          </cell>
        </row>
        <row r="321">
          <cell r="A321" t="str">
            <v>2 S 03 411 33</v>
          </cell>
          <cell r="B321" t="str">
            <v>Tub.ar comp.D=1,6 m prof. 18/24 m lâmina d'água LF</v>
          </cell>
          <cell r="E321" t="str">
            <v>m</v>
          </cell>
          <cell r="G321">
            <v>4322.53</v>
          </cell>
          <cell r="M321">
            <v>4874.25</v>
          </cell>
          <cell r="O321">
            <v>4905.6000000000004</v>
          </cell>
          <cell r="Q321">
            <v>4813.46</v>
          </cell>
          <cell r="S321">
            <v>4834.47</v>
          </cell>
          <cell r="U321">
            <v>4852.1400000000003</v>
          </cell>
          <cell r="W321">
            <v>4867.17</v>
          </cell>
        </row>
        <row r="322">
          <cell r="A322" t="str">
            <v>2 S 03 411 34</v>
          </cell>
          <cell r="B322" t="str">
            <v>Tub.ar comp.D=1,6 m prof. 24/27 m lâmina d'água LF</v>
          </cell>
          <cell r="E322" t="str">
            <v>m</v>
          </cell>
          <cell r="G322">
            <v>4974.83</v>
          </cell>
          <cell r="M322">
            <v>5622.28</v>
          </cell>
          <cell r="O322">
            <v>5653.63</v>
          </cell>
          <cell r="Q322">
            <v>5549.51</v>
          </cell>
          <cell r="S322">
            <v>5570.51</v>
          </cell>
          <cell r="U322">
            <v>5588.12</v>
          </cell>
          <cell r="W322">
            <v>5603.16</v>
          </cell>
        </row>
        <row r="323">
          <cell r="A323" t="str">
            <v>2 S 03 411 35</v>
          </cell>
          <cell r="B323" t="str">
            <v>Tub.ar comp.D=1,6 m prof. 27/31 m lâmina d'água LF</v>
          </cell>
          <cell r="E323" t="str">
            <v>m</v>
          </cell>
          <cell r="G323">
            <v>6066.28</v>
          </cell>
          <cell r="M323">
            <v>6879.99</v>
          </cell>
          <cell r="O323">
            <v>6911.34</v>
          </cell>
          <cell r="Q323">
            <v>6789.28</v>
          </cell>
          <cell r="S323">
            <v>6810.28</v>
          </cell>
          <cell r="U323">
            <v>6827.8</v>
          </cell>
          <cell r="W323">
            <v>6842.83</v>
          </cell>
        </row>
        <row r="324">
          <cell r="A324" t="str">
            <v>2 S 03 411 41</v>
          </cell>
          <cell r="B324" t="str">
            <v>Tub.ar comp.D=1,8 m prof.até 12 m lâmina d'água LF</v>
          </cell>
          <cell r="E324" t="str">
            <v>m</v>
          </cell>
          <cell r="G324">
            <v>4347.7299999999996</v>
          </cell>
          <cell r="M324">
            <v>4888.6499999999996</v>
          </cell>
          <cell r="O324">
            <v>4925.0200000000004</v>
          </cell>
          <cell r="Q324">
            <v>4828.9399999999996</v>
          </cell>
          <cell r="S324">
            <v>4855.95</v>
          </cell>
          <cell r="U324">
            <v>4871.3599999999997</v>
          </cell>
          <cell r="W324">
            <v>4890.6899999999996</v>
          </cell>
        </row>
        <row r="325">
          <cell r="A325" t="str">
            <v>2 S 03 411 42</v>
          </cell>
          <cell r="B325" t="str">
            <v>Tub.ar comp.D=1,8 m prof. 12/18 m lâmina d'água LF</v>
          </cell>
          <cell r="E325" t="str">
            <v>m</v>
          </cell>
          <cell r="G325">
            <v>4882.32</v>
          </cell>
          <cell r="M325">
            <v>5496.51</v>
          </cell>
          <cell r="O325">
            <v>5532.88</v>
          </cell>
          <cell r="Q325">
            <v>5425.18</v>
          </cell>
          <cell r="S325">
            <v>5452.19</v>
          </cell>
          <cell r="U325">
            <v>5467.54</v>
          </cell>
          <cell r="W325">
            <v>5486.88</v>
          </cell>
        </row>
        <row r="326">
          <cell r="A326" t="str">
            <v>2 S 03 411 43</v>
          </cell>
          <cell r="B326" t="str">
            <v>Tub.ar comp.D=1,8 m prof. 18/24 m lâmina d'água LF</v>
          </cell>
          <cell r="E326" t="str">
            <v>m</v>
          </cell>
          <cell r="G326">
            <v>5461.05</v>
          </cell>
          <cell r="M326">
            <v>6157.39</v>
          </cell>
          <cell r="O326">
            <v>6193.77</v>
          </cell>
          <cell r="Q326">
            <v>6074.49</v>
          </cell>
          <cell r="S326">
            <v>6101.49</v>
          </cell>
          <cell r="U326">
            <v>6116.78</v>
          </cell>
          <cell r="W326">
            <v>6136.12</v>
          </cell>
        </row>
        <row r="327">
          <cell r="A327" t="str">
            <v>2 S 03 411 44</v>
          </cell>
          <cell r="B327" t="str">
            <v>Tub.ar comp.D=1,8 m prof. 24/27 m lâmina d'água LF</v>
          </cell>
          <cell r="E327" t="str">
            <v>m</v>
          </cell>
          <cell r="G327">
            <v>6306.55</v>
          </cell>
          <cell r="M327">
            <v>7127.13</v>
          </cell>
          <cell r="O327">
            <v>7163.5</v>
          </cell>
          <cell r="Q327">
            <v>7028.73</v>
          </cell>
          <cell r="S327">
            <v>7055.74</v>
          </cell>
          <cell r="U327">
            <v>7070.95</v>
          </cell>
          <cell r="W327">
            <v>7090.29</v>
          </cell>
        </row>
        <row r="328">
          <cell r="A328" t="str">
            <v>2 S 03 411 45</v>
          </cell>
          <cell r="B328" t="str">
            <v>Tub.ar comp.D=1,8 m prof. 27/31 m lâmina d'água LF</v>
          </cell>
          <cell r="E328" t="str">
            <v>m</v>
          </cell>
          <cell r="G328">
            <v>7716.75</v>
          </cell>
          <cell r="M328">
            <v>8752.1200000000008</v>
          </cell>
          <cell r="O328">
            <v>8788.49</v>
          </cell>
          <cell r="Q328">
            <v>8630.5300000000007</v>
          </cell>
          <cell r="S328">
            <v>8657.5400000000009</v>
          </cell>
          <cell r="U328">
            <v>8672.6299999999992</v>
          </cell>
          <cell r="W328">
            <v>8691.9699999999993</v>
          </cell>
        </row>
        <row r="329">
          <cell r="A329" t="str">
            <v>2 S 03 411 51</v>
          </cell>
          <cell r="B329" t="str">
            <v>Tub.ar comp.D=2,0 m até 12 m lâmina d'água LF</v>
          </cell>
          <cell r="E329" t="str">
            <v>m</v>
          </cell>
          <cell r="G329">
            <v>5185.8599999999997</v>
          </cell>
          <cell r="M329">
            <v>5829.45</v>
          </cell>
          <cell r="O329">
            <v>5872.03</v>
          </cell>
          <cell r="Q329">
            <v>5755.52</v>
          </cell>
          <cell r="S329">
            <v>5789.24</v>
          </cell>
          <cell r="U329">
            <v>5802.76</v>
          </cell>
          <cell r="W329">
            <v>5826.91</v>
          </cell>
        </row>
        <row r="330">
          <cell r="A330" t="str">
            <v>2 S 03 411 52</v>
          </cell>
          <cell r="B330" t="str">
            <v>Tub.ar comp.D=2,0 m prof. 12/18 m lâmina d'água LF</v>
          </cell>
          <cell r="E330" t="str">
            <v>m</v>
          </cell>
          <cell r="G330">
            <v>5830.39</v>
          </cell>
          <cell r="M330">
            <v>6562.53</v>
          </cell>
          <cell r="O330">
            <v>6605.12</v>
          </cell>
          <cell r="Q330">
            <v>6474.68</v>
          </cell>
          <cell r="S330">
            <v>6508.41</v>
          </cell>
          <cell r="U330">
            <v>6521.86</v>
          </cell>
          <cell r="W330">
            <v>6546.01</v>
          </cell>
        </row>
        <row r="331">
          <cell r="A331" t="str">
            <v>2 S 03 411 53</v>
          </cell>
          <cell r="B331" t="str">
            <v>Tub.ar comp.D=2,0 m prof.18/24 m lâmina d'água LF</v>
          </cell>
          <cell r="E331" t="str">
            <v>m</v>
          </cell>
          <cell r="G331">
            <v>6525.75</v>
          </cell>
          <cell r="M331">
            <v>7388.27</v>
          </cell>
          <cell r="O331">
            <v>7430.86</v>
          </cell>
          <cell r="Q331">
            <v>7286.51</v>
          </cell>
          <cell r="S331">
            <v>7320.23</v>
          </cell>
          <cell r="U331">
            <v>7324.61</v>
          </cell>
          <cell r="W331">
            <v>7348.76</v>
          </cell>
        </row>
        <row r="332">
          <cell r="A332" t="str">
            <v>2 S 03 411 54</v>
          </cell>
          <cell r="B332" t="str">
            <v>Tub.ar comp.D=2,0 m prof.24/27 m lâmina d'água LF</v>
          </cell>
          <cell r="E332" t="str">
            <v>m</v>
          </cell>
          <cell r="G332">
            <v>7535.9</v>
          </cell>
          <cell r="M332">
            <v>8515.02</v>
          </cell>
          <cell r="O332">
            <v>8557.61</v>
          </cell>
          <cell r="Q332">
            <v>8394.7000000000007</v>
          </cell>
          <cell r="S332">
            <v>8428.42</v>
          </cell>
          <cell r="U332">
            <v>8441.7000000000007</v>
          </cell>
          <cell r="W332">
            <v>8465.86</v>
          </cell>
        </row>
        <row r="333">
          <cell r="A333" t="str">
            <v>2 S 03 411 55</v>
          </cell>
          <cell r="B333" t="str">
            <v>Tub.ar comp.D=2,0 m prof.27/31 m lâmina d'água LF</v>
          </cell>
          <cell r="E333" t="str">
            <v>m</v>
          </cell>
          <cell r="G333">
            <v>9228.16</v>
          </cell>
          <cell r="M333">
            <v>10465.049999999999</v>
          </cell>
          <cell r="O333">
            <v>10507.63</v>
          </cell>
          <cell r="Q333">
            <v>10316.89</v>
          </cell>
          <cell r="S333">
            <v>10350.61</v>
          </cell>
          <cell r="U333">
            <v>10363.75</v>
          </cell>
          <cell r="W333">
            <v>10387.9</v>
          </cell>
        </row>
        <row r="334">
          <cell r="A334" t="str">
            <v>2 S 03 411 61</v>
          </cell>
          <cell r="B334" t="str">
            <v>Tub.ar comp.D=2,2 m prof.até 12 m lâmina d'água LF</v>
          </cell>
          <cell r="E334" t="str">
            <v>m</v>
          </cell>
          <cell r="G334">
            <v>6370.51</v>
          </cell>
          <cell r="M334">
            <v>7161.42</v>
          </cell>
          <cell r="O334">
            <v>7211.43</v>
          </cell>
          <cell r="Q334">
            <v>7066.91</v>
          </cell>
          <cell r="S334">
            <v>7107.28</v>
          </cell>
          <cell r="U334">
            <v>7121.42</v>
          </cell>
          <cell r="W334">
            <v>7150.27</v>
          </cell>
        </row>
        <row r="335">
          <cell r="A335" t="str">
            <v>2 S 03 411 62</v>
          </cell>
          <cell r="B335" t="str">
            <v>Tub.ar comp.D=2,2 m prof.12/18 m lâmina d'água LF</v>
          </cell>
          <cell r="E335" t="str">
            <v>m</v>
          </cell>
          <cell r="G335">
            <v>7175.96</v>
          </cell>
          <cell r="M335">
            <v>8077.55</v>
          </cell>
          <cell r="O335">
            <v>8127.56</v>
          </cell>
          <cell r="Q335">
            <v>7965.65</v>
          </cell>
          <cell r="S335">
            <v>8006.02</v>
          </cell>
          <cell r="U335">
            <v>8020.07</v>
          </cell>
          <cell r="W335">
            <v>8048.92</v>
          </cell>
        </row>
        <row r="336">
          <cell r="A336" t="str">
            <v>2 S 03 411 63</v>
          </cell>
          <cell r="B336" t="str">
            <v>Tub.ar comp.D=2,2 m prof.18/24 m lâmina d'água LF</v>
          </cell>
          <cell r="E336" t="str">
            <v>m</v>
          </cell>
          <cell r="G336">
            <v>8045.16</v>
          </cell>
          <cell r="M336">
            <v>9070.11</v>
          </cell>
          <cell r="O336">
            <v>9120.11</v>
          </cell>
          <cell r="Q336">
            <v>8940.7800000000007</v>
          </cell>
          <cell r="S336">
            <v>8981.15</v>
          </cell>
          <cell r="U336">
            <v>8995.1200000000008</v>
          </cell>
          <cell r="W336">
            <v>9023.9599999999991</v>
          </cell>
        </row>
        <row r="337">
          <cell r="A337" t="str">
            <v>2 S 03 411 64</v>
          </cell>
          <cell r="B337" t="str">
            <v>Tub.ar comp.D=2,2 m prof.24/27 m lâmina d'água LF</v>
          </cell>
          <cell r="E337" t="str">
            <v>m</v>
          </cell>
          <cell r="G337">
            <v>9308.5</v>
          </cell>
          <cell r="M337">
            <v>10518.88</v>
          </cell>
          <cell r="O337">
            <v>10568.89</v>
          </cell>
          <cell r="Q337">
            <v>10366.36</v>
          </cell>
          <cell r="S337">
            <v>10406.73</v>
          </cell>
          <cell r="U337">
            <v>10420.58</v>
          </cell>
          <cell r="W337">
            <v>10449.42</v>
          </cell>
        </row>
        <row r="338">
          <cell r="A338" t="str">
            <v>2 S 03 411 65</v>
          </cell>
          <cell r="B338" t="str">
            <v>Tub.ar comp.D=2,2 m prof.27/31m lâmina d'água LF</v>
          </cell>
          <cell r="E338" t="str">
            <v>m</v>
          </cell>
          <cell r="G338">
            <v>11024.28</v>
          </cell>
          <cell r="M338">
            <v>12477.1</v>
          </cell>
          <cell r="O338">
            <v>12527.11</v>
          </cell>
          <cell r="Q338">
            <v>12289.79</v>
          </cell>
          <cell r="S338">
            <v>12330.16</v>
          </cell>
          <cell r="U338">
            <v>12343.84</v>
          </cell>
          <cell r="W338">
            <v>12372.68</v>
          </cell>
        </row>
        <row r="339">
          <cell r="A339" t="str">
            <v>2 S 03 412 01</v>
          </cell>
          <cell r="B339" t="str">
            <v>Esc.p/alarg. base tub.ar comp.prof. até 12 m LF</v>
          </cell>
          <cell r="E339" t="str">
            <v>m3</v>
          </cell>
          <cell r="G339">
            <v>1197.69</v>
          </cell>
          <cell r="M339">
            <v>1352.9</v>
          </cell>
          <cell r="O339">
            <v>1352.9</v>
          </cell>
          <cell r="Q339">
            <v>1323.45</v>
          </cell>
          <cell r="S339">
            <v>1323.45</v>
          </cell>
          <cell r="U339">
            <v>1323.3</v>
          </cell>
          <cell r="W339">
            <v>1323.3</v>
          </cell>
        </row>
        <row r="340">
          <cell r="A340" t="str">
            <v>2 S 03 412 02</v>
          </cell>
          <cell r="B340" t="str">
            <v>Esc.p/alarg. base tub.ar comp.prof.12/18 m LF</v>
          </cell>
          <cell r="E340" t="str">
            <v>m3</v>
          </cell>
          <cell r="G340">
            <v>1401.59</v>
          </cell>
          <cell r="M340">
            <v>1584.9</v>
          </cell>
          <cell r="O340">
            <v>1584.9</v>
          </cell>
          <cell r="Q340">
            <v>1551.02</v>
          </cell>
          <cell r="S340">
            <v>1551.02</v>
          </cell>
          <cell r="U340">
            <v>1550.85</v>
          </cell>
          <cell r="W340">
            <v>1550.85</v>
          </cell>
        </row>
        <row r="341">
          <cell r="A341" t="str">
            <v>2 S 03 412 03</v>
          </cell>
          <cell r="B341" t="str">
            <v>Esc.p/alarg. base tub.ar comp.prof.18/24 m LF</v>
          </cell>
          <cell r="E341" t="str">
            <v>m3</v>
          </cell>
          <cell r="G341">
            <v>1621.05</v>
          </cell>
          <cell r="M341">
            <v>1835.63</v>
          </cell>
          <cell r="O341">
            <v>1835.63</v>
          </cell>
          <cell r="Q341">
            <v>1797.33</v>
          </cell>
          <cell r="S341">
            <v>1797.33</v>
          </cell>
          <cell r="U341">
            <v>1797.13</v>
          </cell>
          <cell r="W341">
            <v>1797.13</v>
          </cell>
        </row>
        <row r="342">
          <cell r="A342" t="str">
            <v>2 S 03 412 04</v>
          </cell>
          <cell r="B342" t="str">
            <v>Esc.p/alarg. base tub.ar comp.prof.24/27 m LF</v>
          </cell>
          <cell r="E342" t="str">
            <v>m3</v>
          </cell>
          <cell r="G342">
            <v>1940.1</v>
          </cell>
          <cell r="M342">
            <v>2201.66</v>
          </cell>
          <cell r="O342">
            <v>2201.66</v>
          </cell>
          <cell r="Q342">
            <v>2157.4899999999998</v>
          </cell>
          <cell r="S342">
            <v>2157.4899999999998</v>
          </cell>
          <cell r="U342">
            <v>2157.2600000000002</v>
          </cell>
          <cell r="W342">
            <v>2157.2600000000002</v>
          </cell>
        </row>
        <row r="343">
          <cell r="A343" t="str">
            <v>2 S 03 412 05</v>
          </cell>
          <cell r="B343" t="str">
            <v>Esc.p/alarg. base tub.ar comp.prof.27/31m LF</v>
          </cell>
          <cell r="E343" t="str">
            <v>m3</v>
          </cell>
          <cell r="G343">
            <v>2475.7199999999998</v>
          </cell>
          <cell r="M343">
            <v>2819.05</v>
          </cell>
          <cell r="O343">
            <v>2819.05</v>
          </cell>
          <cell r="Q343">
            <v>2766.03</v>
          </cell>
          <cell r="S343">
            <v>2766.03</v>
          </cell>
          <cell r="U343">
            <v>2765.76</v>
          </cell>
          <cell r="W343">
            <v>2765.76</v>
          </cell>
        </row>
        <row r="344">
          <cell r="A344" t="str">
            <v>2 S 03 412 11</v>
          </cell>
          <cell r="B344" t="str">
            <v>Forn.lanç.conc. base tub.ar comp.até 12m LF</v>
          </cell>
          <cell r="E344" t="str">
            <v>m3</v>
          </cell>
          <cell r="G344">
            <v>264.22000000000003</v>
          </cell>
          <cell r="M344">
            <v>291.95</v>
          </cell>
          <cell r="O344">
            <v>296.33</v>
          </cell>
          <cell r="Q344">
            <v>286.73</v>
          </cell>
          <cell r="S344">
            <v>295.92</v>
          </cell>
          <cell r="U344">
            <v>284.12</v>
          </cell>
          <cell r="W344">
            <v>290.47000000000003</v>
          </cell>
        </row>
        <row r="345">
          <cell r="A345" t="str">
            <v>2 S 03 412 12</v>
          </cell>
          <cell r="B345" t="str">
            <v>Forn.lanc.conc.base tub.ar comp.prof.12/18m LF</v>
          </cell>
          <cell r="E345" t="str">
            <v>m3</v>
          </cell>
          <cell r="G345">
            <v>281.77</v>
          </cell>
          <cell r="M345">
            <v>311.86</v>
          </cell>
          <cell r="O345">
            <v>316.25</v>
          </cell>
          <cell r="Q345">
            <v>306.24</v>
          </cell>
          <cell r="S345">
            <v>315.44</v>
          </cell>
          <cell r="U345">
            <v>303.64</v>
          </cell>
          <cell r="W345">
            <v>309.99</v>
          </cell>
        </row>
        <row r="346">
          <cell r="A346" t="str">
            <v>2 S 03 412 13</v>
          </cell>
          <cell r="B346" t="str">
            <v>Forn.lanç.conc.base tub.ar comp.prof.18/24m LF</v>
          </cell>
          <cell r="E346" t="str">
            <v>m3</v>
          </cell>
          <cell r="G346">
            <v>300.69</v>
          </cell>
          <cell r="M346">
            <v>333.43</v>
          </cell>
          <cell r="O346">
            <v>337.81</v>
          </cell>
          <cell r="Q346">
            <v>327.41000000000003</v>
          </cell>
          <cell r="S346">
            <v>336.61</v>
          </cell>
          <cell r="U346">
            <v>324.8</v>
          </cell>
          <cell r="W346">
            <v>331.16</v>
          </cell>
        </row>
        <row r="347">
          <cell r="A347" t="str">
            <v>2 S 03 412 14</v>
          </cell>
          <cell r="B347" t="str">
            <v>Forn.lanç.conc.base tub.ar comp.prof.24/27m LF</v>
          </cell>
          <cell r="E347" t="str">
            <v>m3</v>
          </cell>
          <cell r="G347">
            <v>327.9</v>
          </cell>
          <cell r="M347">
            <v>364.56</v>
          </cell>
          <cell r="O347">
            <v>368.94</v>
          </cell>
          <cell r="Q347">
            <v>358.01</v>
          </cell>
          <cell r="S347">
            <v>367.21</v>
          </cell>
          <cell r="U347">
            <v>355.4</v>
          </cell>
          <cell r="W347">
            <v>361.75</v>
          </cell>
        </row>
        <row r="348">
          <cell r="A348" t="str">
            <v>2 S 03 412 15</v>
          </cell>
          <cell r="B348" t="str">
            <v>Forn.lanç.conc.base tub.ar comp.prof. 27/31m LF</v>
          </cell>
          <cell r="E348" t="str">
            <v>m3</v>
          </cell>
          <cell r="G348">
            <v>373.05</v>
          </cell>
          <cell r="M348">
            <v>416.46</v>
          </cell>
          <cell r="O348">
            <v>420.85</v>
          </cell>
          <cell r="Q348">
            <v>409.12</v>
          </cell>
          <cell r="S348">
            <v>418.32</v>
          </cell>
          <cell r="U348">
            <v>406.5</v>
          </cell>
          <cell r="W348">
            <v>412.86</v>
          </cell>
        </row>
        <row r="349">
          <cell r="A349" t="str">
            <v>2 S 03 510 00</v>
          </cell>
          <cell r="B349" t="str">
            <v>Aparelho apoio em neoprene fretado-forn. e aplic.</v>
          </cell>
          <cell r="E349" t="str">
            <v>kg</v>
          </cell>
          <cell r="G349">
            <v>48.27</v>
          </cell>
          <cell r="M349">
            <v>49.23</v>
          </cell>
          <cell r="O349">
            <v>43.54</v>
          </cell>
          <cell r="Q349">
            <v>43.54</v>
          </cell>
          <cell r="S349">
            <v>43.54</v>
          </cell>
          <cell r="U349">
            <v>43.12</v>
          </cell>
          <cell r="W349">
            <v>42.97</v>
          </cell>
        </row>
        <row r="350">
          <cell r="A350" t="str">
            <v>2 S 03 700 01</v>
          </cell>
          <cell r="B350" t="str">
            <v>Fabricação guarda-corpo tipo GM, moldado no local</v>
          </cell>
          <cell r="E350" t="str">
            <v>m</v>
          </cell>
          <cell r="G350">
            <v>165.2</v>
          </cell>
          <cell r="M350">
            <v>178.58</v>
          </cell>
          <cell r="O350">
            <v>183.82</v>
          </cell>
          <cell r="Q350">
            <v>182.79</v>
          </cell>
          <cell r="S350">
            <v>185.82</v>
          </cell>
          <cell r="U350">
            <v>186.82</v>
          </cell>
          <cell r="W350">
            <v>189.08</v>
          </cell>
        </row>
        <row r="351">
          <cell r="A351" t="str">
            <v>2 S 03 920 01</v>
          </cell>
          <cell r="B351" t="str">
            <v>Abertura concretagem bases tubulões céu aberto</v>
          </cell>
          <cell r="E351" t="str">
            <v>m3</v>
          </cell>
          <cell r="G351">
            <v>494.53</v>
          </cell>
          <cell r="M351">
            <v>566.62</v>
          </cell>
          <cell r="O351">
            <v>573.25</v>
          </cell>
          <cell r="Q351">
            <v>562.59</v>
          </cell>
          <cell r="S351">
            <v>576.38</v>
          </cell>
          <cell r="U351">
            <v>557.76</v>
          </cell>
          <cell r="W351">
            <v>567.74</v>
          </cell>
        </row>
        <row r="352">
          <cell r="A352" t="str">
            <v>2 S 03 930 00</v>
          </cell>
          <cell r="B352" t="str">
            <v>Junta de cantoneira</v>
          </cell>
          <cell r="E352" t="str">
            <v>m</v>
          </cell>
          <cell r="G352">
            <v>64.41</v>
          </cell>
          <cell r="M352">
            <v>70.930000000000007</v>
          </cell>
          <cell r="O352">
            <v>71.989999999999995</v>
          </cell>
          <cell r="Q352">
            <v>65.599999999999994</v>
          </cell>
          <cell r="S352">
            <v>65.599999999999994</v>
          </cell>
          <cell r="U352">
            <v>69.040000000000006</v>
          </cell>
          <cell r="W352">
            <v>67.8</v>
          </cell>
        </row>
        <row r="353">
          <cell r="A353" t="str">
            <v>2 S 03 940 00</v>
          </cell>
          <cell r="B353" t="str">
            <v>Compactação manual</v>
          </cell>
          <cell r="E353" t="str">
            <v>m3</v>
          </cell>
          <cell r="G353">
            <v>8.44</v>
          </cell>
          <cell r="M353">
            <v>9.44</v>
          </cell>
          <cell r="O353">
            <v>9.44</v>
          </cell>
          <cell r="Q353">
            <v>9.3800000000000008</v>
          </cell>
          <cell r="S353">
            <v>9.3800000000000008</v>
          </cell>
          <cell r="U353">
            <v>9.2200000000000006</v>
          </cell>
          <cell r="W353">
            <v>9.2200000000000006</v>
          </cell>
        </row>
        <row r="354">
          <cell r="A354" t="str">
            <v>2 S 03 940 01</v>
          </cell>
          <cell r="B354" t="str">
            <v>Reaterro e compactação</v>
          </cell>
          <cell r="E354" t="str">
            <v>m3</v>
          </cell>
          <cell r="G354">
            <v>13.94</v>
          </cell>
          <cell r="M354">
            <v>16.04</v>
          </cell>
          <cell r="O354">
            <v>16.04</v>
          </cell>
          <cell r="Q354">
            <v>15.98</v>
          </cell>
          <cell r="S354">
            <v>15.98</v>
          </cell>
          <cell r="U354">
            <v>15.82</v>
          </cell>
          <cell r="W354">
            <v>15.82</v>
          </cell>
        </row>
        <row r="355">
          <cell r="A355" t="str">
            <v>2 S 03 951 01</v>
          </cell>
          <cell r="B355" t="str">
            <v>Pintura com nata de cimento</v>
          </cell>
          <cell r="E355" t="str">
            <v>m2</v>
          </cell>
          <cell r="G355">
            <v>3.22</v>
          </cell>
          <cell r="M355">
            <v>3.8</v>
          </cell>
          <cell r="O355">
            <v>3.82</v>
          </cell>
          <cell r="Q355">
            <v>3.79</v>
          </cell>
          <cell r="S355">
            <v>3.82</v>
          </cell>
          <cell r="U355">
            <v>3.77</v>
          </cell>
          <cell r="W355">
            <v>3.8</v>
          </cell>
        </row>
        <row r="356">
          <cell r="A356" t="str">
            <v>2 S 03 990 01</v>
          </cell>
          <cell r="B356" t="str">
            <v>Confecção e colocação cabo 4 cord de 12,7 mm - MAC</v>
          </cell>
          <cell r="E356" t="str">
            <v>kg</v>
          </cell>
          <cell r="G356">
            <v>9.58</v>
          </cell>
          <cell r="M356">
            <v>10.54</v>
          </cell>
          <cell r="O356">
            <v>10.93</v>
          </cell>
          <cell r="Q356">
            <v>11.39</v>
          </cell>
          <cell r="S356">
            <v>11.39</v>
          </cell>
          <cell r="U356">
            <v>11.45</v>
          </cell>
          <cell r="W356">
            <v>11.45</v>
          </cell>
        </row>
        <row r="357">
          <cell r="A357" t="str">
            <v>2 S 03 990 02</v>
          </cell>
          <cell r="B357" t="str">
            <v>Confecção e colocação cabo 6 cord de 12,7 mm - MAC</v>
          </cell>
          <cell r="E357" t="str">
            <v>kg</v>
          </cell>
          <cell r="G357">
            <v>9.32</v>
          </cell>
          <cell r="M357">
            <v>10.220000000000001</v>
          </cell>
          <cell r="O357">
            <v>10.61</v>
          </cell>
          <cell r="Q357">
            <v>11.06</v>
          </cell>
          <cell r="S357">
            <v>11.06</v>
          </cell>
          <cell r="U357">
            <v>11.12</v>
          </cell>
          <cell r="W357">
            <v>11.12</v>
          </cell>
        </row>
        <row r="358">
          <cell r="A358" t="str">
            <v>2 S 03 990 03</v>
          </cell>
          <cell r="B358" t="str">
            <v>Confecção e colocação cabo 7 cord de 12,7 mm - MAC</v>
          </cell>
          <cell r="E358" t="str">
            <v>kg</v>
          </cell>
          <cell r="G358">
            <v>8.2799999999999994</v>
          </cell>
          <cell r="M358">
            <v>9.17</v>
          </cell>
          <cell r="O358">
            <v>9.56</v>
          </cell>
          <cell r="Q358">
            <v>9.89</v>
          </cell>
          <cell r="S358">
            <v>9.89</v>
          </cell>
          <cell r="U358">
            <v>9.9499999999999993</v>
          </cell>
          <cell r="W358">
            <v>9.9499999999999993</v>
          </cell>
        </row>
        <row r="359">
          <cell r="A359" t="str">
            <v>2 S 03 990 04</v>
          </cell>
          <cell r="B359" t="str">
            <v>Confecção e colocação cabo 12 cord de 12,7 mm -MAC</v>
          </cell>
          <cell r="E359" t="str">
            <v>kg</v>
          </cell>
          <cell r="G359">
            <v>7.47</v>
          </cell>
          <cell r="M359">
            <v>8.31</v>
          </cell>
          <cell r="O359">
            <v>8.6999999999999993</v>
          </cell>
          <cell r="Q359">
            <v>8.9499999999999993</v>
          </cell>
          <cell r="S359">
            <v>8.9499999999999993</v>
          </cell>
          <cell r="U359">
            <v>9.01</v>
          </cell>
          <cell r="W359">
            <v>9.01</v>
          </cell>
        </row>
        <row r="360">
          <cell r="A360" t="str">
            <v>2 S 03 990 05</v>
          </cell>
          <cell r="B360" t="str">
            <v>Confecção e colocação cabo 4 cord. D=12,7mm FREYSS</v>
          </cell>
          <cell r="E360" t="str">
            <v>kg</v>
          </cell>
          <cell r="G360">
            <v>9.33</v>
          </cell>
          <cell r="M360">
            <v>11</v>
          </cell>
          <cell r="O360">
            <v>11.39</v>
          </cell>
          <cell r="Q360">
            <v>11.39</v>
          </cell>
          <cell r="S360">
            <v>11.39</v>
          </cell>
          <cell r="U360">
            <v>11.45</v>
          </cell>
          <cell r="W360">
            <v>11.45</v>
          </cell>
        </row>
        <row r="361">
          <cell r="A361" t="str">
            <v>2 S 03 990 06</v>
          </cell>
          <cell r="B361" t="str">
            <v>Confecção e colocação cabo 6 cord. D=12,7mm FREYSS</v>
          </cell>
          <cell r="E361" t="str">
            <v>kg</v>
          </cell>
          <cell r="G361">
            <v>8.2799999999999994</v>
          </cell>
          <cell r="M361">
            <v>9.7100000000000009</v>
          </cell>
          <cell r="O361">
            <v>10.1</v>
          </cell>
          <cell r="Q361">
            <v>10.1</v>
          </cell>
          <cell r="S361">
            <v>10.1</v>
          </cell>
          <cell r="U361">
            <v>10.16</v>
          </cell>
          <cell r="W361">
            <v>10.16</v>
          </cell>
        </row>
        <row r="362">
          <cell r="A362" t="str">
            <v>2 S 03 990 07</v>
          </cell>
          <cell r="B362" t="str">
            <v>Confecção e colocação cabo 7 cord. D=12,7mm FREYSS</v>
          </cell>
          <cell r="E362" t="str">
            <v>kg</v>
          </cell>
          <cell r="G362">
            <v>7.72</v>
          </cell>
          <cell r="M362">
            <v>9.0500000000000007</v>
          </cell>
          <cell r="O362">
            <v>9.44</v>
          </cell>
          <cell r="Q362">
            <v>9.44</v>
          </cell>
          <cell r="S362">
            <v>9.44</v>
          </cell>
          <cell r="U362">
            <v>9.5</v>
          </cell>
          <cell r="W362">
            <v>9.5</v>
          </cell>
        </row>
        <row r="363">
          <cell r="A363" t="str">
            <v>2 S 03 990 08</v>
          </cell>
          <cell r="B363" t="str">
            <v>Confecção e colocação cabo 12cord. D=12,7mm FREYSS</v>
          </cell>
          <cell r="E363" t="str">
            <v>kg</v>
          </cell>
          <cell r="G363">
            <v>6.86</v>
          </cell>
          <cell r="M363">
            <v>8.02</v>
          </cell>
          <cell r="O363">
            <v>8.41</v>
          </cell>
          <cell r="Q363">
            <v>8.41</v>
          </cell>
          <cell r="S363">
            <v>8.41</v>
          </cell>
          <cell r="U363">
            <v>8.4700000000000006</v>
          </cell>
          <cell r="W363">
            <v>8.4700000000000006</v>
          </cell>
        </row>
        <row r="364">
          <cell r="A364" t="str">
            <v>2 S 03 991 01</v>
          </cell>
          <cell r="B364" t="str">
            <v>Dreno de PVC D=75 mm</v>
          </cell>
          <cell r="E364" t="str">
            <v>und</v>
          </cell>
          <cell r="G364">
            <v>6.65</v>
          </cell>
          <cell r="M364">
            <v>7.7</v>
          </cell>
          <cell r="O364">
            <v>7.79</v>
          </cell>
          <cell r="Q364">
            <v>7.78</v>
          </cell>
          <cell r="S364">
            <v>7.78</v>
          </cell>
          <cell r="U364">
            <v>8.0299999999999994</v>
          </cell>
          <cell r="W364">
            <v>8.0299999999999994</v>
          </cell>
        </row>
        <row r="365">
          <cell r="A365" t="str">
            <v>2 S 03 991 02</v>
          </cell>
          <cell r="B365" t="str">
            <v>Dreno de PVC D=100 mm</v>
          </cell>
          <cell r="E365" t="str">
            <v>und</v>
          </cell>
          <cell r="G365">
            <v>7.06</v>
          </cell>
          <cell r="M365">
            <v>8.0500000000000007</v>
          </cell>
          <cell r="O365">
            <v>8.1999999999999993</v>
          </cell>
          <cell r="Q365">
            <v>8.18</v>
          </cell>
          <cell r="S365">
            <v>8.18</v>
          </cell>
          <cell r="U365">
            <v>8.42</v>
          </cell>
          <cell r="W365">
            <v>8.42</v>
          </cell>
        </row>
        <row r="366">
          <cell r="A366" t="str">
            <v>2 S 03 999 01</v>
          </cell>
          <cell r="B366" t="str">
            <v>Protensão e injeção cabo 4 cord. D=12,7 mm - MAC</v>
          </cell>
          <cell r="E366" t="str">
            <v>und</v>
          </cell>
          <cell r="G366">
            <v>322.27</v>
          </cell>
          <cell r="M366">
            <v>302.01</v>
          </cell>
          <cell r="O366">
            <v>302.45999999999998</v>
          </cell>
          <cell r="Q366">
            <v>327.17</v>
          </cell>
          <cell r="S366">
            <v>328.14</v>
          </cell>
          <cell r="U366">
            <v>327.11</v>
          </cell>
          <cell r="W366">
            <v>327.86</v>
          </cell>
        </row>
        <row r="367">
          <cell r="A367" t="str">
            <v>2 S 03 999 02</v>
          </cell>
          <cell r="B367" t="str">
            <v>Protensão e injeção cabo 6 cord. D=12,7 mm - MAC</v>
          </cell>
          <cell r="E367" t="str">
            <v>und</v>
          </cell>
          <cell r="G367">
            <v>471.75</v>
          </cell>
          <cell r="M367">
            <v>443.35</v>
          </cell>
          <cell r="O367">
            <v>443.97</v>
          </cell>
          <cell r="Q367">
            <v>483.01</v>
          </cell>
          <cell r="S367">
            <v>484.37</v>
          </cell>
          <cell r="U367">
            <v>482.77</v>
          </cell>
          <cell r="W367">
            <v>483.81</v>
          </cell>
        </row>
        <row r="368">
          <cell r="A368" t="str">
            <v>2 S 03 999 03</v>
          </cell>
          <cell r="B368" t="str">
            <v>Protensão e injeção cabo 7 cord. D=12,7 mm - MAC</v>
          </cell>
          <cell r="E368" t="str">
            <v>und</v>
          </cell>
          <cell r="G368">
            <v>470.03</v>
          </cell>
          <cell r="M368">
            <v>441.41</v>
          </cell>
          <cell r="O368">
            <v>441.99</v>
          </cell>
          <cell r="Q368">
            <v>481.11</v>
          </cell>
          <cell r="S368">
            <v>482.37</v>
          </cell>
          <cell r="U368">
            <v>480.91</v>
          </cell>
          <cell r="W368">
            <v>481.88</v>
          </cell>
        </row>
        <row r="369">
          <cell r="A369" t="str">
            <v>2 S 03 999 04</v>
          </cell>
          <cell r="B369" t="str">
            <v>Protensão e injeção cabo 12 cord. D=12,7 mm - MAC</v>
          </cell>
          <cell r="E369" t="str">
            <v>und</v>
          </cell>
          <cell r="G369">
            <v>869.74</v>
          </cell>
          <cell r="M369">
            <v>826.41</v>
          </cell>
          <cell r="O369">
            <v>827.42</v>
          </cell>
          <cell r="Q369">
            <v>906.29</v>
          </cell>
          <cell r="S369">
            <v>908.48</v>
          </cell>
          <cell r="U369">
            <v>905.66</v>
          </cell>
          <cell r="W369">
            <v>907.34</v>
          </cell>
        </row>
        <row r="370">
          <cell r="A370" t="str">
            <v>2 S 03 999 05</v>
          </cell>
          <cell r="B370" t="str">
            <v>Protensão e injeção cabo 4 cord. D=12,7mm - FREYSS</v>
          </cell>
          <cell r="E370" t="str">
            <v>und</v>
          </cell>
          <cell r="G370">
            <v>298.43</v>
          </cell>
          <cell r="M370">
            <v>340.97</v>
          </cell>
          <cell r="O370">
            <v>341.41</v>
          </cell>
          <cell r="Q370">
            <v>340.67</v>
          </cell>
          <cell r="S370">
            <v>341.64</v>
          </cell>
          <cell r="U370">
            <v>340.61</v>
          </cell>
          <cell r="W370">
            <v>341.36</v>
          </cell>
        </row>
        <row r="371">
          <cell r="A371" t="str">
            <v>2 S 03 999 06</v>
          </cell>
          <cell r="B371" t="str">
            <v>Protensão e injeção cabo 6 cord. D=12,7mm - FREYSS</v>
          </cell>
          <cell r="E371" t="str">
            <v>und</v>
          </cell>
          <cell r="G371">
            <v>416.8</v>
          </cell>
          <cell r="M371">
            <v>477.49</v>
          </cell>
          <cell r="O371">
            <v>478.11</v>
          </cell>
          <cell r="Q371">
            <v>477.07</v>
          </cell>
          <cell r="S371">
            <v>478.42</v>
          </cell>
          <cell r="U371">
            <v>476.83</v>
          </cell>
          <cell r="W371">
            <v>477.87</v>
          </cell>
        </row>
        <row r="372">
          <cell r="A372" t="str">
            <v>2 S 03 999 07</v>
          </cell>
          <cell r="B372" t="str">
            <v>Protensão e injeção cabo 7 cord. D=12,7mm - FREYSS</v>
          </cell>
          <cell r="E372" t="str">
            <v>und</v>
          </cell>
          <cell r="G372">
            <v>461.52</v>
          </cell>
          <cell r="M372">
            <v>528.63</v>
          </cell>
          <cell r="O372">
            <v>529.21</v>
          </cell>
          <cell r="Q372">
            <v>528.24</v>
          </cell>
          <cell r="S372">
            <v>529.5</v>
          </cell>
          <cell r="U372">
            <v>528.04</v>
          </cell>
          <cell r="W372">
            <v>529.01</v>
          </cell>
        </row>
        <row r="373">
          <cell r="A373" t="str">
            <v>2 S 03 999 08</v>
          </cell>
          <cell r="B373" t="str">
            <v>Protensão e injeção cabo 12 cord. D=12,7mm FREYSS</v>
          </cell>
          <cell r="E373" t="str">
            <v>und</v>
          </cell>
          <cell r="G373">
            <v>835.19</v>
          </cell>
          <cell r="M373">
            <v>954.69</v>
          </cell>
          <cell r="O373">
            <v>955.7</v>
          </cell>
          <cell r="Q373">
            <v>954.02</v>
          </cell>
          <cell r="S373">
            <v>956.21</v>
          </cell>
          <cell r="U373">
            <v>953.39</v>
          </cell>
          <cell r="W373">
            <v>955.07</v>
          </cell>
        </row>
        <row r="374">
          <cell r="A374" t="str">
            <v>2 S 04 000 00</v>
          </cell>
          <cell r="B374" t="str">
            <v>Escavação manual em material de 1a cat</v>
          </cell>
          <cell r="E374" t="str">
            <v>m3</v>
          </cell>
          <cell r="G374">
            <v>19.48</v>
          </cell>
          <cell r="M374">
            <v>23.38</v>
          </cell>
          <cell r="O374">
            <v>23.38</v>
          </cell>
          <cell r="Q374">
            <v>23.38</v>
          </cell>
          <cell r="S374">
            <v>23.38</v>
          </cell>
          <cell r="U374">
            <v>23.38</v>
          </cell>
          <cell r="W374">
            <v>23.38</v>
          </cell>
        </row>
        <row r="375">
          <cell r="A375" t="str">
            <v>2 S 04 000 01</v>
          </cell>
          <cell r="B375" t="str">
            <v>Escavação manual reat.compact.mat.1a cat.</v>
          </cell>
          <cell r="E375" t="str">
            <v>m3</v>
          </cell>
          <cell r="G375">
            <v>22.02</v>
          </cell>
          <cell r="M375">
            <v>26.21</v>
          </cell>
          <cell r="O375">
            <v>26.21</v>
          </cell>
          <cell r="Q375">
            <v>26.2</v>
          </cell>
          <cell r="S375">
            <v>26.2</v>
          </cell>
          <cell r="U375">
            <v>26.15</v>
          </cell>
          <cell r="W375">
            <v>26.15</v>
          </cell>
        </row>
        <row r="376">
          <cell r="A376" t="str">
            <v>2 S 04 001 00</v>
          </cell>
          <cell r="B376" t="str">
            <v>Escavação mecânica de vala em mat.1a cat.</v>
          </cell>
          <cell r="E376" t="str">
            <v>m3</v>
          </cell>
          <cell r="G376">
            <v>3.18</v>
          </cell>
          <cell r="M376">
            <v>3.64</v>
          </cell>
          <cell r="O376">
            <v>3.64</v>
          </cell>
          <cell r="Q376">
            <v>3.55</v>
          </cell>
          <cell r="S376">
            <v>3.55</v>
          </cell>
          <cell r="U376">
            <v>3.71</v>
          </cell>
          <cell r="W376">
            <v>3.71</v>
          </cell>
        </row>
        <row r="377">
          <cell r="A377" t="str">
            <v>2 S 04 001 01</v>
          </cell>
          <cell r="B377" t="str">
            <v>Escavação mecânica reat. e comp. vala mat.1a cat.</v>
          </cell>
          <cell r="E377" t="str">
            <v>m3</v>
          </cell>
          <cell r="G377">
            <v>5.29</v>
          </cell>
          <cell r="M377">
            <v>6</v>
          </cell>
          <cell r="O377">
            <v>6</v>
          </cell>
          <cell r="Q377">
            <v>5.89</v>
          </cell>
          <cell r="S377">
            <v>5.89</v>
          </cell>
          <cell r="U377">
            <v>6.02</v>
          </cell>
          <cell r="W377">
            <v>6.02</v>
          </cell>
        </row>
        <row r="378">
          <cell r="A378" t="str">
            <v>2 S 04 002 01</v>
          </cell>
          <cell r="B378" t="str">
            <v>Perfuração para dreno sub-horizontal mat. 1a cat.</v>
          </cell>
          <cell r="E378" t="str">
            <v>m</v>
          </cell>
          <cell r="G378">
            <v>67.650000000000006</v>
          </cell>
          <cell r="M378">
            <v>77</v>
          </cell>
          <cell r="O378">
            <v>77</v>
          </cell>
          <cell r="Q378">
            <v>77.73</v>
          </cell>
          <cell r="S378">
            <v>77.73</v>
          </cell>
          <cell r="U378">
            <v>78.75</v>
          </cell>
          <cell r="W378">
            <v>78.64</v>
          </cell>
        </row>
        <row r="379">
          <cell r="A379" t="str">
            <v>2 S 04 010 00</v>
          </cell>
          <cell r="B379" t="str">
            <v>Escavação manual material 2a categoria</v>
          </cell>
          <cell r="E379" t="str">
            <v>m3</v>
          </cell>
          <cell r="G379">
            <v>20.43</v>
          </cell>
          <cell r="M379">
            <v>24.52</v>
          </cell>
          <cell r="O379">
            <v>24.52</v>
          </cell>
          <cell r="Q379">
            <v>24.52</v>
          </cell>
          <cell r="S379">
            <v>24.52</v>
          </cell>
          <cell r="U379">
            <v>24.52</v>
          </cell>
          <cell r="W379">
            <v>24.52</v>
          </cell>
        </row>
        <row r="380">
          <cell r="A380" t="str">
            <v>2 S 04 010 01</v>
          </cell>
          <cell r="B380" t="str">
            <v>Escavação manual reat.compactação em mat.2a cat.</v>
          </cell>
          <cell r="E380" t="str">
            <v>m3</v>
          </cell>
          <cell r="G380">
            <v>27.64</v>
          </cell>
          <cell r="M380">
            <v>32.909999999999997</v>
          </cell>
          <cell r="O380">
            <v>32.909999999999997</v>
          </cell>
          <cell r="Q380">
            <v>32.89</v>
          </cell>
          <cell r="S380">
            <v>32.89</v>
          </cell>
          <cell r="U380">
            <v>32.83</v>
          </cell>
          <cell r="W380">
            <v>32.83</v>
          </cell>
        </row>
        <row r="381">
          <cell r="A381" t="str">
            <v>2 S 04 011 00</v>
          </cell>
          <cell r="B381" t="str">
            <v>Escavação mecânica de vala em mat. 2a categoria</v>
          </cell>
          <cell r="E381" t="str">
            <v>m3</v>
          </cell>
          <cell r="G381">
            <v>3.82</v>
          </cell>
          <cell r="M381">
            <v>4.37</v>
          </cell>
          <cell r="O381">
            <v>4.37</v>
          </cell>
          <cell r="Q381">
            <v>4.26</v>
          </cell>
          <cell r="S381">
            <v>4.26</v>
          </cell>
          <cell r="U381">
            <v>4.45</v>
          </cell>
          <cell r="W381">
            <v>4.45</v>
          </cell>
        </row>
        <row r="382">
          <cell r="A382" t="str">
            <v>2 S 04 011 01</v>
          </cell>
          <cell r="B382" t="str">
            <v>Escavação mecânica reat.compact. vala mat.2a cat.</v>
          </cell>
          <cell r="E382" t="str">
            <v>m3</v>
          </cell>
          <cell r="G382">
            <v>6.35</v>
          </cell>
          <cell r="M382">
            <v>7.2</v>
          </cell>
          <cell r="O382">
            <v>7.2</v>
          </cell>
          <cell r="Q382">
            <v>7.07</v>
          </cell>
          <cell r="S382">
            <v>7.07</v>
          </cell>
          <cell r="U382">
            <v>7.22</v>
          </cell>
          <cell r="W382">
            <v>7.22</v>
          </cell>
        </row>
        <row r="383">
          <cell r="A383" t="str">
            <v>2 S 04 012 01</v>
          </cell>
          <cell r="B383" t="str">
            <v>Perfuração para dreno sub-horizontal mat 2a cat.</v>
          </cell>
          <cell r="E383" t="str">
            <v>m</v>
          </cell>
          <cell r="G383">
            <v>159.72999999999999</v>
          </cell>
          <cell r="M383">
            <v>169.21</v>
          </cell>
          <cell r="O383">
            <v>169.21</v>
          </cell>
          <cell r="Q383">
            <v>171.37</v>
          </cell>
          <cell r="S383">
            <v>171.37</v>
          </cell>
          <cell r="U383">
            <v>171.37</v>
          </cell>
          <cell r="W383">
            <v>171.36</v>
          </cell>
        </row>
        <row r="384">
          <cell r="A384" t="str">
            <v>2 S 04 020 00</v>
          </cell>
          <cell r="B384" t="str">
            <v>Escavação em vala material de 3a categoria</v>
          </cell>
          <cell r="E384" t="str">
            <v>m3</v>
          </cell>
          <cell r="G384">
            <v>46.48</v>
          </cell>
          <cell r="M384">
            <v>50.78</v>
          </cell>
          <cell r="O384">
            <v>52.49</v>
          </cell>
          <cell r="Q384">
            <v>51.87</v>
          </cell>
          <cell r="S384">
            <v>62.39</v>
          </cell>
          <cell r="U384">
            <v>62.63</v>
          </cell>
          <cell r="W384">
            <v>62.63</v>
          </cell>
        </row>
        <row r="385">
          <cell r="A385" t="str">
            <v>2 S 04 100 01</v>
          </cell>
          <cell r="B385" t="str">
            <v>Corpo BSTC D=0,60m</v>
          </cell>
          <cell r="E385" t="str">
            <v>m</v>
          </cell>
          <cell r="G385">
            <v>191.22</v>
          </cell>
          <cell r="M385">
            <v>211.13</v>
          </cell>
          <cell r="O385">
            <v>216.56</v>
          </cell>
          <cell r="Q385">
            <v>212.8</v>
          </cell>
          <cell r="S385">
            <v>217.36</v>
          </cell>
          <cell r="U385">
            <v>216.27</v>
          </cell>
          <cell r="W385">
            <v>219.54</v>
          </cell>
        </row>
        <row r="386">
          <cell r="A386" t="str">
            <v>2 S 04 100 02</v>
          </cell>
          <cell r="B386" t="str">
            <v>Corpo BSTC D=0,80m</v>
          </cell>
          <cell r="E386" t="str">
            <v>m</v>
          </cell>
          <cell r="G386">
            <v>279.49</v>
          </cell>
          <cell r="M386">
            <v>306.76</v>
          </cell>
          <cell r="O386">
            <v>315.29000000000002</v>
          </cell>
          <cell r="Q386">
            <v>309.20999999999998</v>
          </cell>
          <cell r="S386">
            <v>316.60000000000002</v>
          </cell>
          <cell r="U386">
            <v>314.36</v>
          </cell>
          <cell r="W386">
            <v>319.64999999999998</v>
          </cell>
        </row>
        <row r="387">
          <cell r="A387" t="str">
            <v>2 S 04 100 03</v>
          </cell>
          <cell r="B387" t="str">
            <v>Corpo BSTC D=1,00m</v>
          </cell>
          <cell r="E387" t="str">
            <v>m</v>
          </cell>
          <cell r="G387">
            <v>400.13</v>
          </cell>
          <cell r="M387">
            <v>437.28</v>
          </cell>
          <cell r="O387">
            <v>450.19</v>
          </cell>
          <cell r="Q387">
            <v>441.22</v>
          </cell>
          <cell r="S387">
            <v>452.1</v>
          </cell>
          <cell r="U387">
            <v>448.92</v>
          </cell>
          <cell r="W387">
            <v>456.69</v>
          </cell>
        </row>
        <row r="388">
          <cell r="A388" t="str">
            <v>2 S 04 100 04</v>
          </cell>
          <cell r="B388" t="str">
            <v>Corpo BSTC D=1,20m</v>
          </cell>
          <cell r="E388" t="str">
            <v>m</v>
          </cell>
          <cell r="G388">
            <v>538.65</v>
          </cell>
          <cell r="M388">
            <v>587.27</v>
          </cell>
          <cell r="O388">
            <v>605.29999999999995</v>
          </cell>
          <cell r="Q388">
            <v>593.39</v>
          </cell>
          <cell r="S388">
            <v>607.77</v>
          </cell>
          <cell r="U388">
            <v>604.66999999999996</v>
          </cell>
          <cell r="W388">
            <v>614.92999999999995</v>
          </cell>
        </row>
        <row r="389">
          <cell r="A389" t="str">
            <v>2 S 04 100 05</v>
          </cell>
          <cell r="B389" t="str">
            <v>Corpo BSTC D=1,50m</v>
          </cell>
          <cell r="E389" t="str">
            <v>m</v>
          </cell>
          <cell r="G389">
            <v>800.78</v>
          </cell>
          <cell r="M389">
            <v>870.21</v>
          </cell>
          <cell r="O389">
            <v>898.56</v>
          </cell>
          <cell r="Q389">
            <v>881.85</v>
          </cell>
          <cell r="S389">
            <v>901.86</v>
          </cell>
          <cell r="U389">
            <v>901.54</v>
          </cell>
          <cell r="W389">
            <v>915.77</v>
          </cell>
        </row>
        <row r="390">
          <cell r="A390" t="str">
            <v>2 S 04 101 01</v>
          </cell>
          <cell r="B390" t="str">
            <v>Boca BSTC D=0,60 m normal</v>
          </cell>
          <cell r="E390" t="str">
            <v>und</v>
          </cell>
          <cell r="G390">
            <v>417.58</v>
          </cell>
          <cell r="M390">
            <v>461.59</v>
          </cell>
          <cell r="O390">
            <v>467.01</v>
          </cell>
          <cell r="Q390">
            <v>460.48</v>
          </cell>
          <cell r="S390">
            <v>470.63</v>
          </cell>
          <cell r="U390">
            <v>479.34</v>
          </cell>
          <cell r="W390">
            <v>486.69</v>
          </cell>
        </row>
        <row r="391">
          <cell r="A391" t="str">
            <v>2 S 04 101 02</v>
          </cell>
          <cell r="B391" t="str">
            <v>Boca BSTC D=0,80m normal</v>
          </cell>
          <cell r="E391" t="str">
            <v>und</v>
          </cell>
          <cell r="G391">
            <v>695.6</v>
          </cell>
          <cell r="M391">
            <v>768.69</v>
          </cell>
          <cell r="O391">
            <v>778.51</v>
          </cell>
          <cell r="Q391">
            <v>766.03</v>
          </cell>
          <cell r="S391">
            <v>784.77</v>
          </cell>
          <cell r="U391">
            <v>793.37</v>
          </cell>
          <cell r="W391">
            <v>806.82</v>
          </cell>
        </row>
        <row r="392">
          <cell r="A392" t="str">
            <v>2 S 04 101 03</v>
          </cell>
          <cell r="B392" t="str">
            <v>Boca BSTC D=1,00m normal</v>
          </cell>
          <cell r="E392" t="str">
            <v>und</v>
          </cell>
          <cell r="G392">
            <v>1075.82</v>
          </cell>
          <cell r="M392">
            <v>1188.52</v>
          </cell>
          <cell r="O392">
            <v>1204.75</v>
          </cell>
          <cell r="Q392">
            <v>1183.3399999999999</v>
          </cell>
          <cell r="S392">
            <v>1214.72</v>
          </cell>
          <cell r="U392">
            <v>1220.32</v>
          </cell>
          <cell r="W392">
            <v>1242.73</v>
          </cell>
        </row>
        <row r="393">
          <cell r="A393" t="str">
            <v>2 S 04 101 04</v>
          </cell>
          <cell r="B393" t="str">
            <v>Boca BSTC D=1,20m normal</v>
          </cell>
          <cell r="E393" t="str">
            <v>und</v>
          </cell>
          <cell r="G393">
            <v>1556.13</v>
          </cell>
          <cell r="M393">
            <v>1718.76</v>
          </cell>
          <cell r="O393">
            <v>1743.56</v>
          </cell>
          <cell r="Q393">
            <v>1709.94</v>
          </cell>
          <cell r="S393">
            <v>1758.33</v>
          </cell>
          <cell r="U393">
            <v>1756.74</v>
          </cell>
          <cell r="W393">
            <v>1791.15</v>
          </cell>
        </row>
        <row r="394">
          <cell r="A394" t="str">
            <v>2 S 04 101 05</v>
          </cell>
          <cell r="B394" t="str">
            <v>Boca BSTC D=1,50m normal</v>
          </cell>
          <cell r="E394" t="str">
            <v>und</v>
          </cell>
          <cell r="G394">
            <v>2807.58</v>
          </cell>
          <cell r="M394">
            <v>3100.24</v>
          </cell>
          <cell r="O394">
            <v>3148.01</v>
          </cell>
          <cell r="Q394">
            <v>3081.25</v>
          </cell>
          <cell r="S394">
            <v>3175.46</v>
          </cell>
          <cell r="U394">
            <v>3150.25</v>
          </cell>
          <cell r="W394">
            <v>3216.91</v>
          </cell>
        </row>
        <row r="395">
          <cell r="A395" t="str">
            <v>2 S 04 101 06</v>
          </cell>
          <cell r="B395" t="str">
            <v>Boca BSTC D=0,60m - esc.=15</v>
          </cell>
          <cell r="E395" t="str">
            <v>und</v>
          </cell>
          <cell r="G395">
            <v>438.82</v>
          </cell>
          <cell r="M395">
            <v>485.06</v>
          </cell>
          <cell r="O395">
            <v>490.76</v>
          </cell>
          <cell r="Q395">
            <v>483.89</v>
          </cell>
          <cell r="S395">
            <v>494.58</v>
          </cell>
          <cell r="U395">
            <v>503.68</v>
          </cell>
          <cell r="W395">
            <v>511.41</v>
          </cell>
        </row>
        <row r="396">
          <cell r="A396" t="str">
            <v>2 S 04 101 07</v>
          </cell>
          <cell r="B396" t="str">
            <v>Boca BSTC D=0,80 m - esc.=15</v>
          </cell>
          <cell r="E396" t="str">
            <v>und</v>
          </cell>
          <cell r="G396">
            <v>731.83</v>
          </cell>
          <cell r="M396">
            <v>808.73</v>
          </cell>
          <cell r="O396">
            <v>819.08</v>
          </cell>
          <cell r="Q396">
            <v>805.92</v>
          </cell>
          <cell r="S396">
            <v>825.68</v>
          </cell>
          <cell r="U396">
            <v>834.62</v>
          </cell>
          <cell r="W396">
            <v>848.78</v>
          </cell>
        </row>
        <row r="397">
          <cell r="A397" t="str">
            <v>2 S 04 101 08</v>
          </cell>
          <cell r="B397" t="str">
            <v>Boca BSTC D=1,00 m - esc.=15</v>
          </cell>
          <cell r="E397" t="str">
            <v>und</v>
          </cell>
          <cell r="G397">
            <v>1128.07</v>
          </cell>
          <cell r="M397">
            <v>1246.24</v>
          </cell>
          <cell r="O397">
            <v>1263.28</v>
          </cell>
          <cell r="Q397">
            <v>1240.8</v>
          </cell>
          <cell r="S397">
            <v>1273.78</v>
          </cell>
          <cell r="U397">
            <v>1279.48</v>
          </cell>
          <cell r="W397">
            <v>1303</v>
          </cell>
        </row>
        <row r="398">
          <cell r="A398" t="str">
            <v>2 S 04 101 09</v>
          </cell>
          <cell r="B398" t="str">
            <v>Boca BSTC D=1,20 m - esc.=15</v>
          </cell>
          <cell r="E398" t="str">
            <v>und</v>
          </cell>
          <cell r="G398">
            <v>1636.86</v>
          </cell>
          <cell r="M398">
            <v>1807.93</v>
          </cell>
          <cell r="O398">
            <v>1834.07</v>
          </cell>
          <cell r="Q398">
            <v>1798.6</v>
          </cell>
          <cell r="S398">
            <v>1849.62</v>
          </cell>
          <cell r="U398">
            <v>1847.54</v>
          </cell>
          <cell r="W398">
            <v>1883.81</v>
          </cell>
        </row>
        <row r="399">
          <cell r="A399" t="str">
            <v>2 S 04 101 10</v>
          </cell>
          <cell r="B399" t="str">
            <v>Boca BSTC D=1,50 m - esc.=15</v>
          </cell>
          <cell r="E399" t="str">
            <v>und</v>
          </cell>
          <cell r="G399">
            <v>2958.41</v>
          </cell>
          <cell r="M399">
            <v>3266.81</v>
          </cell>
          <cell r="O399">
            <v>3317.23</v>
          </cell>
          <cell r="Q399">
            <v>3246.71</v>
          </cell>
          <cell r="S399">
            <v>3346.17</v>
          </cell>
          <cell r="U399">
            <v>3319.01</v>
          </cell>
          <cell r="W399">
            <v>3389.36</v>
          </cell>
        </row>
        <row r="400">
          <cell r="A400" t="str">
            <v>2 S 04 101 11</v>
          </cell>
          <cell r="B400" t="str">
            <v>Boca BSTC D=0,60 m - esc.=30</v>
          </cell>
          <cell r="E400" t="str">
            <v>und</v>
          </cell>
          <cell r="G400">
            <v>489.66</v>
          </cell>
          <cell r="M400">
            <v>541.29999999999995</v>
          </cell>
          <cell r="O400">
            <v>547.66</v>
          </cell>
          <cell r="Q400">
            <v>540</v>
          </cell>
          <cell r="S400">
            <v>551.95000000000005</v>
          </cell>
          <cell r="U400">
            <v>562.04</v>
          </cell>
          <cell r="W400">
            <v>570.66</v>
          </cell>
        </row>
        <row r="401">
          <cell r="A401" t="str">
            <v>2 S 04 101 12</v>
          </cell>
          <cell r="B401" t="str">
            <v>Boca BSTC D=0,80 m - esc.=30</v>
          </cell>
          <cell r="E401" t="str">
            <v>und</v>
          </cell>
          <cell r="G401">
            <v>814.29</v>
          </cell>
          <cell r="M401">
            <v>899.88</v>
          </cell>
          <cell r="O401">
            <v>911.4</v>
          </cell>
          <cell r="Q401">
            <v>896.75</v>
          </cell>
          <cell r="S401">
            <v>918.75</v>
          </cell>
          <cell r="U401">
            <v>928.63</v>
          </cell>
          <cell r="W401">
            <v>944.4</v>
          </cell>
        </row>
        <row r="402">
          <cell r="A402" t="str">
            <v>2 S 04 101 13</v>
          </cell>
          <cell r="B402" t="str">
            <v>Boca BSTC D=1,00 m - esc.=30</v>
          </cell>
          <cell r="E402" t="str">
            <v>und</v>
          </cell>
          <cell r="G402">
            <v>1254.82</v>
          </cell>
          <cell r="M402">
            <v>1386.3</v>
          </cell>
          <cell r="O402">
            <v>1405.29</v>
          </cell>
          <cell r="Q402">
            <v>1380.21</v>
          </cell>
          <cell r="S402">
            <v>1416.94</v>
          </cell>
          <cell r="U402">
            <v>1423.07</v>
          </cell>
          <cell r="W402">
            <v>1449.26</v>
          </cell>
        </row>
        <row r="403">
          <cell r="A403" t="str">
            <v>2 S 04 101 14</v>
          </cell>
          <cell r="B403" t="str">
            <v>Boca BSTC D=1,20 m - esc.=30</v>
          </cell>
          <cell r="E403" t="str">
            <v>und</v>
          </cell>
          <cell r="G403">
            <v>1825.52</v>
          </cell>
          <cell r="M403">
            <v>2016.34</v>
          </cell>
          <cell r="O403">
            <v>2045.56</v>
          </cell>
          <cell r="Q403">
            <v>2005.86</v>
          </cell>
          <cell r="S403">
            <v>2062.9299999999998</v>
          </cell>
          <cell r="U403">
            <v>2060.09</v>
          </cell>
          <cell r="W403">
            <v>2100.63</v>
          </cell>
        </row>
        <row r="404">
          <cell r="A404" t="str">
            <v>2 S 04 101 15</v>
          </cell>
          <cell r="B404" t="str">
            <v>Boca BSTC D=1,50 m - esc.=30</v>
          </cell>
          <cell r="E404" t="str">
            <v>und</v>
          </cell>
          <cell r="G404">
            <v>3308.94</v>
          </cell>
          <cell r="M404">
            <v>3653.9</v>
          </cell>
          <cell r="O404">
            <v>3710.45</v>
          </cell>
          <cell r="Q404">
            <v>3631.28</v>
          </cell>
          <cell r="S404">
            <v>3742.88</v>
          </cell>
          <cell r="U404">
            <v>3711.4</v>
          </cell>
          <cell r="W404">
            <v>3790.28</v>
          </cell>
        </row>
        <row r="405">
          <cell r="A405" t="str">
            <v>2 S 04 101 16</v>
          </cell>
          <cell r="B405" t="str">
            <v>Boca BSTC D=0,60 m - esc.=45</v>
          </cell>
          <cell r="E405" t="str">
            <v>und</v>
          </cell>
          <cell r="G405">
            <v>605.23</v>
          </cell>
          <cell r="M405">
            <v>669.06</v>
          </cell>
          <cell r="O405">
            <v>676.96</v>
          </cell>
          <cell r="Q405">
            <v>667.38</v>
          </cell>
          <cell r="S405">
            <v>682.24</v>
          </cell>
          <cell r="U405">
            <v>694.39</v>
          </cell>
          <cell r="W405">
            <v>705.11</v>
          </cell>
        </row>
        <row r="406">
          <cell r="A406" t="str">
            <v>2 S 04 101 17</v>
          </cell>
          <cell r="B406" t="str">
            <v>Boca BSTC D=0,80 m - esc.=45</v>
          </cell>
          <cell r="E406" t="str">
            <v>und</v>
          </cell>
          <cell r="G406">
            <v>1095.04</v>
          </cell>
          <cell r="M406">
            <v>1210.54</v>
          </cell>
          <cell r="O406">
            <v>1226.7</v>
          </cell>
          <cell r="Q406">
            <v>1204.3599999999999</v>
          </cell>
          <cell r="S406">
            <v>1231.8599999999999</v>
          </cell>
          <cell r="U406">
            <v>1243.94</v>
          </cell>
          <cell r="W406">
            <v>1266.1500000000001</v>
          </cell>
        </row>
        <row r="407">
          <cell r="A407" t="str">
            <v>2 S 04 101 18</v>
          </cell>
          <cell r="B407" t="str">
            <v>Boca BSTC D=1,00 m - esc.=45</v>
          </cell>
          <cell r="E407" t="str">
            <v>und</v>
          </cell>
          <cell r="G407">
            <v>1555.91</v>
          </cell>
          <cell r="M407">
            <v>1718.98</v>
          </cell>
          <cell r="O407">
            <v>1742.67</v>
          </cell>
          <cell r="Q407">
            <v>1711.27</v>
          </cell>
          <cell r="S407">
            <v>1757.13</v>
          </cell>
          <cell r="U407">
            <v>1763.66</v>
          </cell>
          <cell r="W407">
            <v>1796.34</v>
          </cell>
        </row>
        <row r="408">
          <cell r="A408" t="str">
            <v>2 S 04 101 19</v>
          </cell>
          <cell r="B408" t="str">
            <v>Boca BSTC D=1,20 m - esc.=45</v>
          </cell>
          <cell r="E408" t="str">
            <v>und</v>
          </cell>
          <cell r="G408">
            <v>2265.17</v>
          </cell>
          <cell r="M408">
            <v>2501.98</v>
          </cell>
          <cell r="O408">
            <v>2538.5</v>
          </cell>
          <cell r="Q408">
            <v>2488.71</v>
          </cell>
          <cell r="S408">
            <v>2560.14</v>
          </cell>
          <cell r="U408">
            <v>2554.65</v>
          </cell>
          <cell r="W408">
            <v>2605.3200000000002</v>
          </cell>
        </row>
        <row r="409">
          <cell r="A409" t="str">
            <v>2 S 04 101 20</v>
          </cell>
          <cell r="B409" t="str">
            <v>Boca BSTC D=1,50 m - esc.=45</v>
          </cell>
          <cell r="E409" t="str">
            <v>und</v>
          </cell>
          <cell r="G409">
            <v>4158.87</v>
          </cell>
          <cell r="M409">
            <v>4594.7299999999996</v>
          </cell>
          <cell r="O409">
            <v>4665.8900000000003</v>
          </cell>
          <cell r="Q409">
            <v>4565.95</v>
          </cell>
          <cell r="S409">
            <v>4706.58</v>
          </cell>
          <cell r="U409">
            <v>4663.51</v>
          </cell>
          <cell r="W409">
            <v>4762.79</v>
          </cell>
        </row>
        <row r="410">
          <cell r="A410" t="str">
            <v>2 S 04 110 01</v>
          </cell>
          <cell r="B410" t="str">
            <v>Corpo BDTC D=1,00m</v>
          </cell>
          <cell r="E410" t="str">
            <v>m</v>
          </cell>
          <cell r="G410">
            <v>824.9</v>
          </cell>
          <cell r="M410">
            <v>900.22</v>
          </cell>
          <cell r="O410">
            <v>927.15</v>
          </cell>
          <cell r="Q410">
            <v>907.37</v>
          </cell>
          <cell r="S410">
            <v>931.46</v>
          </cell>
          <cell r="U410">
            <v>921.52</v>
          </cell>
          <cell r="W410">
            <v>938.66</v>
          </cell>
        </row>
        <row r="411">
          <cell r="A411" t="str">
            <v>2 S 04 110 02</v>
          </cell>
          <cell r="B411" t="str">
            <v>Corpo BDTC D=1,20m</v>
          </cell>
          <cell r="E411" t="str">
            <v>m</v>
          </cell>
          <cell r="G411">
            <v>1056.6500000000001</v>
          </cell>
          <cell r="M411">
            <v>1150.45</v>
          </cell>
          <cell r="O411">
            <v>1186.5</v>
          </cell>
          <cell r="Q411">
            <v>1162.6199999999999</v>
          </cell>
          <cell r="S411">
            <v>1191.3900000000001</v>
          </cell>
          <cell r="U411">
            <v>1184.4000000000001</v>
          </cell>
          <cell r="W411">
            <v>1204.92</v>
          </cell>
        </row>
        <row r="412">
          <cell r="A412" t="str">
            <v>2 S 04 110 03</v>
          </cell>
          <cell r="B412" t="str">
            <v>Corpo BDTC D=1,50m</v>
          </cell>
          <cell r="E412" t="str">
            <v>m</v>
          </cell>
          <cell r="G412">
            <v>1691.15</v>
          </cell>
          <cell r="M412">
            <v>1834.73</v>
          </cell>
          <cell r="O412">
            <v>1894.91</v>
          </cell>
          <cell r="Q412">
            <v>1855.82</v>
          </cell>
          <cell r="S412">
            <v>1902.9</v>
          </cell>
          <cell r="U412">
            <v>1890.15</v>
          </cell>
          <cell r="W412">
            <v>1924.41</v>
          </cell>
        </row>
        <row r="413">
          <cell r="A413" t="str">
            <v>2 S 04 111 01</v>
          </cell>
          <cell r="B413" t="str">
            <v>Boca BDTC D=1,00m normal</v>
          </cell>
          <cell r="E413" t="str">
            <v>und</v>
          </cell>
          <cell r="G413">
            <v>1506.31</v>
          </cell>
          <cell r="M413">
            <v>1663.87</v>
          </cell>
          <cell r="O413">
            <v>1687.18</v>
          </cell>
          <cell r="Q413">
            <v>1656.03</v>
          </cell>
          <cell r="S413">
            <v>1701.27</v>
          </cell>
          <cell r="U413">
            <v>1704.85</v>
          </cell>
          <cell r="W413">
            <v>1737.13</v>
          </cell>
        </row>
        <row r="414">
          <cell r="A414" t="str">
            <v>2 S 04 111 02</v>
          </cell>
          <cell r="B414" t="str">
            <v>Boca BDTC D=1,20m normal</v>
          </cell>
          <cell r="E414" t="str">
            <v>und</v>
          </cell>
          <cell r="G414">
            <v>2185.6999999999998</v>
          </cell>
          <cell r="M414">
            <v>2413.77</v>
          </cell>
          <cell r="O414">
            <v>2449.44</v>
          </cell>
          <cell r="Q414">
            <v>2400.54</v>
          </cell>
          <cell r="S414">
            <v>2470.4</v>
          </cell>
          <cell r="U414">
            <v>2462</v>
          </cell>
          <cell r="W414">
            <v>2511.65</v>
          </cell>
        </row>
        <row r="415">
          <cell r="A415" t="str">
            <v>2 S 04 111 03</v>
          </cell>
          <cell r="B415" t="str">
            <v>Boca BDTC D=1,50m normal</v>
          </cell>
          <cell r="E415" t="str">
            <v>und</v>
          </cell>
          <cell r="G415">
            <v>3835.64</v>
          </cell>
          <cell r="M415">
            <v>4236.74</v>
          </cell>
          <cell r="O415">
            <v>4303.68</v>
          </cell>
          <cell r="Q415">
            <v>4208.88</v>
          </cell>
          <cell r="S415">
            <v>4341.4799999999996</v>
          </cell>
          <cell r="U415">
            <v>4292.3599999999997</v>
          </cell>
          <cell r="W415">
            <v>4386.05</v>
          </cell>
        </row>
        <row r="416">
          <cell r="A416" t="str">
            <v>2 S 04 111 05</v>
          </cell>
          <cell r="B416" t="str">
            <v>Boca BDTC D=1,00 m - esc.=15</v>
          </cell>
          <cell r="E416" t="str">
            <v>und</v>
          </cell>
          <cell r="G416">
            <v>1573.89</v>
          </cell>
          <cell r="M416">
            <v>1738.53</v>
          </cell>
          <cell r="O416">
            <v>1762.9</v>
          </cell>
          <cell r="Q416">
            <v>1730.33</v>
          </cell>
          <cell r="S416">
            <v>1777.62</v>
          </cell>
          <cell r="U416">
            <v>1781.29</v>
          </cell>
          <cell r="W416">
            <v>1815.02</v>
          </cell>
        </row>
        <row r="417">
          <cell r="A417" t="str">
            <v>2 S 04 111 06</v>
          </cell>
          <cell r="B417" t="str">
            <v>Boca BDTC D=1,20 m - esc.=15</v>
          </cell>
          <cell r="E417" t="str">
            <v>und</v>
          </cell>
          <cell r="G417">
            <v>2288.25</v>
          </cell>
          <cell r="M417">
            <v>2527.0300000000002</v>
          </cell>
          <cell r="O417">
            <v>2564.41</v>
          </cell>
          <cell r="Q417">
            <v>2513.14</v>
          </cell>
          <cell r="S417">
            <v>2586.38</v>
          </cell>
          <cell r="U417">
            <v>2577.31</v>
          </cell>
          <cell r="W417">
            <v>2629.34</v>
          </cell>
        </row>
        <row r="418">
          <cell r="A418" t="str">
            <v>2 S 04 111 07</v>
          </cell>
          <cell r="B418" t="str">
            <v>Boca BDTC D=1,50 m - esc.=15</v>
          </cell>
          <cell r="E418" t="str">
            <v>und</v>
          </cell>
          <cell r="G418">
            <v>4029</v>
          </cell>
          <cell r="M418">
            <v>4448.3999999999996</v>
          </cell>
          <cell r="O418">
            <v>4518.67</v>
          </cell>
          <cell r="Q418">
            <v>4419.41</v>
          </cell>
          <cell r="S418">
            <v>4558.51</v>
          </cell>
          <cell r="U418">
            <v>4509.74</v>
          </cell>
          <cell r="W418">
            <v>4608.03</v>
          </cell>
        </row>
        <row r="419">
          <cell r="A419" t="str">
            <v>2 S 04 111 08</v>
          </cell>
          <cell r="B419" t="str">
            <v>Boca BDTC D=1,00 - esc.=30</v>
          </cell>
          <cell r="E419" t="str">
            <v>und</v>
          </cell>
          <cell r="G419">
            <v>1750.25</v>
          </cell>
          <cell r="M419">
            <v>1933.39</v>
          </cell>
          <cell r="O419">
            <v>1960.49</v>
          </cell>
          <cell r="Q419">
            <v>1924.28</v>
          </cell>
          <cell r="S419">
            <v>1976.92</v>
          </cell>
          <cell r="U419">
            <v>1980.94</v>
          </cell>
          <cell r="W419">
            <v>2018.44</v>
          </cell>
        </row>
        <row r="420">
          <cell r="A420" t="str">
            <v>2 S 04 111 09</v>
          </cell>
          <cell r="B420" t="str">
            <v>Boca BDTC D=1,20 m - esc.=30</v>
          </cell>
          <cell r="E420" t="str">
            <v>und</v>
          </cell>
          <cell r="G420">
            <v>2546.83</v>
          </cell>
          <cell r="M420">
            <v>2812.66</v>
          </cell>
          <cell r="O420">
            <v>2854.31</v>
          </cell>
          <cell r="Q420">
            <v>2797.16</v>
          </cell>
          <cell r="S420">
            <v>2878.78</v>
          </cell>
          <cell r="U420">
            <v>2868.35</v>
          </cell>
          <cell r="W420">
            <v>2926.29</v>
          </cell>
        </row>
        <row r="421">
          <cell r="A421" t="str">
            <v>2 S 04 111 10</v>
          </cell>
          <cell r="B421" t="str">
            <v>Boca BDTC D=1,50 m - esc.=30</v>
          </cell>
          <cell r="E421" t="str">
            <v>und</v>
          </cell>
          <cell r="G421">
            <v>4502.21</v>
          </cell>
          <cell r="M421">
            <v>4970.95</v>
          </cell>
          <cell r="O421">
            <v>5049.58</v>
          </cell>
          <cell r="Q421">
            <v>4938.4399999999996</v>
          </cell>
          <cell r="S421">
            <v>5094.1400000000003</v>
          </cell>
          <cell r="U421">
            <v>5038.82</v>
          </cell>
          <cell r="W421">
            <v>5148.78</v>
          </cell>
        </row>
        <row r="422">
          <cell r="A422" t="str">
            <v>2 S 04 111 11</v>
          </cell>
          <cell r="B422" t="str">
            <v>Boca BDTC D=1,00 m - esc.=45</v>
          </cell>
          <cell r="E422" t="str">
            <v>und</v>
          </cell>
          <cell r="G422">
            <v>2160.3000000000002</v>
          </cell>
          <cell r="M422">
            <v>2386.7399999999998</v>
          </cell>
          <cell r="O422">
            <v>2420.2399999999998</v>
          </cell>
          <cell r="Q422">
            <v>2375.41</v>
          </cell>
          <cell r="S422">
            <v>2440.5</v>
          </cell>
          <cell r="U422">
            <v>2444.73</v>
          </cell>
          <cell r="W422">
            <v>2491.0500000000002</v>
          </cell>
        </row>
        <row r="423">
          <cell r="A423" t="str">
            <v>2 S 04 111 12</v>
          </cell>
          <cell r="B423" t="str">
            <v>Boca BDTC D=1,20 m - esc.=45</v>
          </cell>
          <cell r="E423" t="str">
            <v>und</v>
          </cell>
          <cell r="G423">
            <v>3143.21</v>
          </cell>
          <cell r="M423">
            <v>3471.42</v>
          </cell>
          <cell r="O423">
            <v>3523.01</v>
          </cell>
          <cell r="Q423">
            <v>3452.09</v>
          </cell>
          <cell r="S423">
            <v>3553.27</v>
          </cell>
          <cell r="U423">
            <v>3538.96</v>
          </cell>
          <cell r="W423">
            <v>3610.7</v>
          </cell>
        </row>
        <row r="424">
          <cell r="A424" t="str">
            <v>2 S 04 111 13</v>
          </cell>
          <cell r="B424" t="str">
            <v>Boca BDTC D=1,50 m - esc.=45</v>
          </cell>
          <cell r="E424" t="str">
            <v>und</v>
          </cell>
          <cell r="G424">
            <v>5571.34</v>
          </cell>
          <cell r="M424">
            <v>6150.05</v>
          </cell>
          <cell r="O424">
            <v>6248.02</v>
          </cell>
          <cell r="Q424">
            <v>6109.3</v>
          </cell>
          <cell r="S424">
            <v>6303.43</v>
          </cell>
          <cell r="U424">
            <v>6231.8</v>
          </cell>
          <cell r="W424">
            <v>6368.78</v>
          </cell>
        </row>
        <row r="425">
          <cell r="A425" t="str">
            <v>2 S 04 120 01</v>
          </cell>
          <cell r="B425" t="str">
            <v>Corpo BTTC D=1,00m</v>
          </cell>
          <cell r="E425" t="str">
            <v>m</v>
          </cell>
          <cell r="G425">
            <v>1163.6400000000001</v>
          </cell>
          <cell r="M425">
            <v>1268.79</v>
          </cell>
          <cell r="O425">
            <v>1307.51</v>
          </cell>
          <cell r="Q425">
            <v>1280.4100000000001</v>
          </cell>
          <cell r="S425">
            <v>1313.08</v>
          </cell>
          <cell r="U425">
            <v>1302.19</v>
          </cell>
          <cell r="W425">
            <v>1325.54</v>
          </cell>
        </row>
        <row r="426">
          <cell r="A426" t="str">
            <v>2 S 04 120 02</v>
          </cell>
          <cell r="B426" t="str">
            <v>Corpo BTTC D=1,20m</v>
          </cell>
          <cell r="E426" t="str">
            <v>m</v>
          </cell>
          <cell r="G426">
            <v>1575.6</v>
          </cell>
          <cell r="M426">
            <v>1714.77</v>
          </cell>
          <cell r="O426">
            <v>1768.82</v>
          </cell>
          <cell r="Q426">
            <v>1732.97</v>
          </cell>
          <cell r="S426">
            <v>1776.14</v>
          </cell>
          <cell r="U426">
            <v>1765.27</v>
          </cell>
          <cell r="W426">
            <v>1796.03</v>
          </cell>
        </row>
        <row r="427">
          <cell r="A427" t="str">
            <v>2 S 04 120 03</v>
          </cell>
          <cell r="B427" t="str">
            <v>Corpo BTTC D=1,50m</v>
          </cell>
          <cell r="E427" t="str">
            <v>m</v>
          </cell>
          <cell r="G427">
            <v>2352.62</v>
          </cell>
          <cell r="M427">
            <v>2552.98</v>
          </cell>
          <cell r="O427">
            <v>2637.95</v>
          </cell>
          <cell r="Q427">
            <v>2587.77</v>
          </cell>
          <cell r="S427">
            <v>2647.81</v>
          </cell>
          <cell r="U427">
            <v>2644.7</v>
          </cell>
          <cell r="W427">
            <v>2687.43</v>
          </cell>
        </row>
        <row r="428">
          <cell r="A428" t="str">
            <v>2 S 04 121 01</v>
          </cell>
          <cell r="B428" t="str">
            <v>Boca BTTC D=1,00m normal</v>
          </cell>
          <cell r="E428" t="str">
            <v>und</v>
          </cell>
          <cell r="G428">
            <v>1943.6</v>
          </cell>
          <cell r="M428">
            <v>2146.69</v>
          </cell>
          <cell r="O428">
            <v>2177.25</v>
          </cell>
          <cell r="Q428">
            <v>2136.0500000000002</v>
          </cell>
          <cell r="S428">
            <v>2195.31</v>
          </cell>
          <cell r="U428">
            <v>2196.67</v>
          </cell>
          <cell r="W428">
            <v>2239.06</v>
          </cell>
        </row>
        <row r="429">
          <cell r="A429" t="str">
            <v>2 S 04 121 02</v>
          </cell>
          <cell r="B429" t="str">
            <v>Boca BTTC D=1,20m normal</v>
          </cell>
          <cell r="E429" t="str">
            <v>und</v>
          </cell>
          <cell r="G429">
            <v>2821.36</v>
          </cell>
          <cell r="M429">
            <v>3115.53</v>
          </cell>
          <cell r="O429">
            <v>3162.21</v>
          </cell>
          <cell r="Q429">
            <v>3097.71</v>
          </cell>
          <cell r="S429">
            <v>3189.06</v>
          </cell>
          <cell r="U429">
            <v>3173.86</v>
          </cell>
          <cell r="W429">
            <v>3238.94</v>
          </cell>
        </row>
        <row r="430">
          <cell r="A430" t="str">
            <v>2 S 04 121 03</v>
          </cell>
          <cell r="B430" t="str">
            <v>Boca BTTC D=1,50m normal</v>
          </cell>
          <cell r="E430" t="str">
            <v>und</v>
          </cell>
          <cell r="G430">
            <v>4904.9799999999996</v>
          </cell>
          <cell r="M430">
            <v>5415.17</v>
          </cell>
          <cell r="O430">
            <v>5501.76</v>
          </cell>
          <cell r="Q430">
            <v>5378.69</v>
          </cell>
          <cell r="S430">
            <v>5550</v>
          </cell>
          <cell r="U430">
            <v>5483.4</v>
          </cell>
          <cell r="W430">
            <v>5604.68</v>
          </cell>
        </row>
        <row r="431">
          <cell r="A431" t="str">
            <v>2 S 04 121 04</v>
          </cell>
          <cell r="B431" t="str">
            <v>Boca BTTC D=1,00 m - esc.=15</v>
          </cell>
          <cell r="E431" t="str">
            <v>und</v>
          </cell>
          <cell r="G431">
            <v>2025.35</v>
          </cell>
          <cell r="M431">
            <v>2237.0100000000002</v>
          </cell>
          <cell r="O431">
            <v>2268.85</v>
          </cell>
          <cell r="Q431">
            <v>2225.9299999999998</v>
          </cell>
          <cell r="S431">
            <v>2287.6799999999998</v>
          </cell>
          <cell r="U431">
            <v>2289.12</v>
          </cell>
          <cell r="W431">
            <v>2333.27</v>
          </cell>
        </row>
        <row r="432">
          <cell r="A432" t="str">
            <v>2 S 04 121 05</v>
          </cell>
          <cell r="B432" t="str">
            <v>Boca BTTC D=1,20 m - esc.=15</v>
          </cell>
          <cell r="E432" t="str">
            <v>und</v>
          </cell>
          <cell r="G432">
            <v>2946.92</v>
          </cell>
          <cell r="M432">
            <v>3254.21</v>
          </cell>
          <cell r="O432">
            <v>3302.99</v>
          </cell>
          <cell r="Q432">
            <v>3235.59</v>
          </cell>
          <cell r="S432">
            <v>3331.03</v>
          </cell>
          <cell r="U432">
            <v>3315.04</v>
          </cell>
          <cell r="W432">
            <v>3383.02</v>
          </cell>
        </row>
        <row r="433">
          <cell r="A433" t="str">
            <v>2 S 04 121 06</v>
          </cell>
          <cell r="B433" t="str">
            <v>Boca BTTC D=1,50 m - esc.=15</v>
          </cell>
          <cell r="E433" t="str">
            <v>und</v>
          </cell>
          <cell r="G433">
            <v>5127.67</v>
          </cell>
          <cell r="M433">
            <v>5661.06</v>
          </cell>
          <cell r="O433">
            <v>5751.61</v>
          </cell>
          <cell r="Q433">
            <v>5622.9</v>
          </cell>
          <cell r="S433">
            <v>5802.08</v>
          </cell>
          <cell r="U433">
            <v>5732.21</v>
          </cell>
          <cell r="W433">
            <v>5859.03</v>
          </cell>
        </row>
        <row r="434">
          <cell r="A434" t="str">
            <v>2 S 04 121 07</v>
          </cell>
          <cell r="B434" t="str">
            <v>Boca BTTC D=1,00 m - esc.=30</v>
          </cell>
          <cell r="E434" t="str">
            <v>und</v>
          </cell>
          <cell r="G434">
            <v>2253.5300000000002</v>
          </cell>
          <cell r="M434">
            <v>2489.14</v>
          </cell>
          <cell r="O434">
            <v>2524.5500000000002</v>
          </cell>
          <cell r="Q434">
            <v>2476.8000000000002</v>
          </cell>
          <cell r="S434">
            <v>2545.4699999999998</v>
          </cell>
          <cell r="U434">
            <v>2547.15</v>
          </cell>
          <cell r="W434">
            <v>2596.2399999999998</v>
          </cell>
        </row>
        <row r="435">
          <cell r="A435" t="str">
            <v>2 S 04 121 08</v>
          </cell>
          <cell r="B435" t="str">
            <v>Boca BTTC D=1,20 m - esc.=30</v>
          </cell>
          <cell r="E435" t="str">
            <v>und</v>
          </cell>
          <cell r="G435">
            <v>3277.95</v>
          </cell>
          <cell r="M435">
            <v>3619.87</v>
          </cell>
          <cell r="O435">
            <v>3674.13</v>
          </cell>
          <cell r="Q435">
            <v>3599.12</v>
          </cell>
          <cell r="S435">
            <v>3705.34</v>
          </cell>
          <cell r="U435">
            <v>3687.42</v>
          </cell>
          <cell r="W435">
            <v>3763.02</v>
          </cell>
        </row>
        <row r="436">
          <cell r="A436" t="str">
            <v>2 S 04 121 09</v>
          </cell>
          <cell r="B436" t="str">
            <v>Boca BTTC D=1,50 m - esc.=30</v>
          </cell>
          <cell r="E436" t="str">
            <v>und</v>
          </cell>
          <cell r="G436">
            <v>5719.92</v>
          </cell>
          <cell r="M436">
            <v>6315.06</v>
          </cell>
          <cell r="O436">
            <v>6416.14</v>
          </cell>
          <cell r="Q436">
            <v>6272.41</v>
          </cell>
          <cell r="S436">
            <v>6472.46</v>
          </cell>
          <cell r="U436">
            <v>6393.95</v>
          </cell>
          <cell r="W436">
            <v>6535.48</v>
          </cell>
        </row>
        <row r="437">
          <cell r="A437" t="str">
            <v>2 S 04 121 10</v>
          </cell>
          <cell r="B437" t="str">
            <v>Boca BTTC D=1,00 m - esc.=45</v>
          </cell>
          <cell r="E437" t="str">
            <v>und</v>
          </cell>
          <cell r="G437">
            <v>2769.56</v>
          </cell>
          <cell r="M437">
            <v>3059.28</v>
          </cell>
          <cell r="O437">
            <v>3102.83</v>
          </cell>
          <cell r="Q437">
            <v>3044.07</v>
          </cell>
          <cell r="S437">
            <v>3128.59</v>
          </cell>
          <cell r="U437">
            <v>3130.32</v>
          </cell>
          <cell r="W437">
            <v>3190.66</v>
          </cell>
        </row>
        <row r="438">
          <cell r="A438" t="str">
            <v>2 S 04 121 11</v>
          </cell>
          <cell r="B438" t="str">
            <v>Boca BTTC D=1,20 m - esc.=45</v>
          </cell>
          <cell r="E438" t="str">
            <v>und</v>
          </cell>
          <cell r="G438">
            <v>4032.88</v>
          </cell>
          <cell r="M438">
            <v>4453.74</v>
          </cell>
          <cell r="O438">
            <v>4520.6400000000003</v>
          </cell>
          <cell r="Q438">
            <v>4428.1000000000004</v>
          </cell>
          <cell r="S438">
            <v>4559.1400000000003</v>
          </cell>
          <cell r="U438">
            <v>4536.03</v>
          </cell>
          <cell r="W438">
            <v>4629.17</v>
          </cell>
        </row>
        <row r="439">
          <cell r="A439" t="str">
            <v>2 S 04 121 12</v>
          </cell>
          <cell r="B439" t="str">
            <v>Boca BTTC D=1,50 m - esc.=45</v>
          </cell>
          <cell r="E439" t="str">
            <v>und</v>
          </cell>
          <cell r="G439">
            <v>7075.55</v>
          </cell>
          <cell r="M439">
            <v>7811.96</v>
          </cell>
          <cell r="O439">
            <v>7937.31</v>
          </cell>
          <cell r="Q439">
            <v>7758.88</v>
          </cell>
          <cell r="S439">
            <v>8007.15</v>
          </cell>
          <cell r="U439">
            <v>7907.57</v>
          </cell>
          <cell r="W439">
            <v>8083.03</v>
          </cell>
        </row>
        <row r="440">
          <cell r="A440" t="str">
            <v>2 S 04 200 01</v>
          </cell>
          <cell r="B440" t="str">
            <v>Corpo BSCC 1,50 x 1,50 m alt. 0 a 1,00 m</v>
          </cell>
          <cell r="E440" t="str">
            <v>und</v>
          </cell>
          <cell r="G440">
            <v>822.42</v>
          </cell>
          <cell r="M440">
            <v>917.39</v>
          </cell>
          <cell r="O440">
            <v>943.77</v>
          </cell>
          <cell r="Q440">
            <v>932.16</v>
          </cell>
          <cell r="S440">
            <v>947.34</v>
          </cell>
          <cell r="U440">
            <v>950.64</v>
          </cell>
          <cell r="W440">
            <v>963.23</v>
          </cell>
        </row>
        <row r="441">
          <cell r="A441" t="str">
            <v>2 S 04 200 02</v>
          </cell>
          <cell r="B441" t="str">
            <v>Corpo BSCC 2,00 x 2,00 m alt. 0 a 1,00 m</v>
          </cell>
          <cell r="E441" t="str">
            <v>und</v>
          </cell>
          <cell r="G441">
            <v>1185.29</v>
          </cell>
          <cell r="M441">
            <v>1327.48</v>
          </cell>
          <cell r="O441">
            <v>1364.43</v>
          </cell>
          <cell r="Q441">
            <v>1349.32</v>
          </cell>
          <cell r="S441">
            <v>1368.6</v>
          </cell>
          <cell r="U441">
            <v>1379.5</v>
          </cell>
          <cell r="W441">
            <v>1394.99</v>
          </cell>
        </row>
        <row r="442">
          <cell r="A442" t="str">
            <v>2 S 04 200 03</v>
          </cell>
          <cell r="B442" t="str">
            <v>Corpo BSCC 2,50 x 2,50 m alt. 0 a 1,00 m</v>
          </cell>
          <cell r="E442" t="str">
            <v>m</v>
          </cell>
          <cell r="G442">
            <v>1690.52</v>
          </cell>
          <cell r="M442">
            <v>1890.75</v>
          </cell>
          <cell r="O442">
            <v>1942.01</v>
          </cell>
          <cell r="Q442">
            <v>1915.9</v>
          </cell>
          <cell r="S442">
            <v>1948.04</v>
          </cell>
          <cell r="U442">
            <v>1952.08</v>
          </cell>
          <cell r="W442">
            <v>1977.71</v>
          </cell>
        </row>
        <row r="443">
          <cell r="A443" t="str">
            <v>2 S 04 200 04</v>
          </cell>
          <cell r="B443" t="str">
            <v>Corpo BSCC 3,00 x 3,00 m alt. 0 a 1,00 m</v>
          </cell>
          <cell r="E443" t="str">
            <v>m</v>
          </cell>
          <cell r="G443">
            <v>2227.0300000000002</v>
          </cell>
          <cell r="M443">
            <v>2492.56</v>
          </cell>
          <cell r="O443">
            <v>2556.91</v>
          </cell>
          <cell r="Q443">
            <v>2519.34</v>
          </cell>
          <cell r="S443">
            <v>2564.52</v>
          </cell>
          <cell r="U443">
            <v>2559.73</v>
          </cell>
          <cell r="W443">
            <v>2595.69</v>
          </cell>
        </row>
        <row r="444">
          <cell r="A444" t="str">
            <v>2 S 04 200 05</v>
          </cell>
          <cell r="B444" t="str">
            <v>Corpo BSCC 1,50 x 1,50 m alt. 1,00 a 2,50 m</v>
          </cell>
          <cell r="E444" t="str">
            <v>m</v>
          </cell>
          <cell r="G444">
            <v>745.56</v>
          </cell>
          <cell r="M444">
            <v>832.37</v>
          </cell>
          <cell r="O444">
            <v>854.14</v>
          </cell>
          <cell r="Q444">
            <v>842.4</v>
          </cell>
          <cell r="S444">
            <v>858.14</v>
          </cell>
          <cell r="U444">
            <v>855.77</v>
          </cell>
          <cell r="W444">
            <v>868.12</v>
          </cell>
        </row>
        <row r="445">
          <cell r="A445" t="str">
            <v>2 S 04 200 06</v>
          </cell>
          <cell r="B445" t="str">
            <v>Corpo BSCC 2,00 x 2,00 m alt. 1,00 a 2,50 m</v>
          </cell>
          <cell r="E445" t="str">
            <v>m</v>
          </cell>
          <cell r="G445">
            <v>1063.6500000000001</v>
          </cell>
          <cell r="M445">
            <v>1189.33</v>
          </cell>
          <cell r="O445">
            <v>1220.78</v>
          </cell>
          <cell r="Q445">
            <v>1205.04</v>
          </cell>
          <cell r="S445">
            <v>1225.1199999999999</v>
          </cell>
          <cell r="U445">
            <v>1226.8599999999999</v>
          </cell>
          <cell r="W445">
            <v>1242.97</v>
          </cell>
        </row>
        <row r="446">
          <cell r="A446" t="str">
            <v>2 S 04 200 07</v>
          </cell>
          <cell r="B446" t="str">
            <v>Corpo BSCC 2,50 x 2,50 m alt. 1,00 a 2,50 m</v>
          </cell>
          <cell r="E446" t="str">
            <v>m</v>
          </cell>
          <cell r="G446">
            <v>1600.15</v>
          </cell>
          <cell r="M446">
            <v>1789.64</v>
          </cell>
          <cell r="O446">
            <v>1836.29</v>
          </cell>
          <cell r="Q446">
            <v>1810.18</v>
          </cell>
          <cell r="S446">
            <v>1842.33</v>
          </cell>
          <cell r="U446">
            <v>1840.08</v>
          </cell>
          <cell r="W446">
            <v>1865.72</v>
          </cell>
        </row>
        <row r="447">
          <cell r="A447" t="str">
            <v>2 S 04 200 08</v>
          </cell>
          <cell r="B447" t="str">
            <v>Corpo BSCC 3,00 x 3,00 m alt. 1,00 a 2,50 m</v>
          </cell>
          <cell r="E447" t="str">
            <v>m</v>
          </cell>
          <cell r="G447">
            <v>2177.2600000000002</v>
          </cell>
          <cell r="M447">
            <v>2432.6</v>
          </cell>
          <cell r="O447">
            <v>2496.2199999999998</v>
          </cell>
          <cell r="Q447">
            <v>2457.7399999999998</v>
          </cell>
          <cell r="S447">
            <v>2504.1</v>
          </cell>
          <cell r="U447">
            <v>2495.88</v>
          </cell>
          <cell r="W447">
            <v>2532.7399999999998</v>
          </cell>
        </row>
        <row r="448">
          <cell r="A448" t="str">
            <v>2 S 04 200 09</v>
          </cell>
          <cell r="B448" t="str">
            <v>Corpo BSCC 1,50 x 1,50 m alt. 2,50 a 5,00 m</v>
          </cell>
          <cell r="E448" t="str">
            <v>m</v>
          </cell>
          <cell r="G448">
            <v>812.04</v>
          </cell>
          <cell r="M448">
            <v>907.14</v>
          </cell>
          <cell r="O448">
            <v>932.05</v>
          </cell>
          <cell r="Q448">
            <v>920.31</v>
          </cell>
          <cell r="S448">
            <v>936.06</v>
          </cell>
          <cell r="U448">
            <v>937.96</v>
          </cell>
          <cell r="W448">
            <v>950.32</v>
          </cell>
        </row>
        <row r="449">
          <cell r="A449" t="str">
            <v>2 S 04 200 10</v>
          </cell>
          <cell r="B449" t="str">
            <v>Corpo BSCC 2,00 x 2,00 m alt. 2,50 a 5,00 m</v>
          </cell>
          <cell r="E449" t="str">
            <v>m</v>
          </cell>
          <cell r="G449">
            <v>1258.22</v>
          </cell>
          <cell r="M449">
            <v>1405.85</v>
          </cell>
          <cell r="O449">
            <v>1443.11</v>
          </cell>
          <cell r="Q449">
            <v>1422.47</v>
          </cell>
          <cell r="S449">
            <v>1448.93</v>
          </cell>
          <cell r="U449">
            <v>1445.79</v>
          </cell>
          <cell r="W449">
            <v>1466.53</v>
          </cell>
        </row>
        <row r="450">
          <cell r="A450" t="str">
            <v>2 S 04 200 11</v>
          </cell>
          <cell r="B450" t="str">
            <v>Corpo BSCC 2,50 x 2,50 m alt. 2,50 a 5,00 m</v>
          </cell>
          <cell r="E450" t="str">
            <v>m</v>
          </cell>
          <cell r="G450">
            <v>1840.82</v>
          </cell>
          <cell r="M450">
            <v>2060.6999999999998</v>
          </cell>
          <cell r="O450">
            <v>2118.4699999999998</v>
          </cell>
          <cell r="Q450">
            <v>2092.33</v>
          </cell>
          <cell r="S450">
            <v>2124.4699999999998</v>
          </cell>
          <cell r="U450">
            <v>2137.35</v>
          </cell>
          <cell r="W450">
            <v>2163.0100000000002</v>
          </cell>
        </row>
        <row r="451">
          <cell r="A451" t="str">
            <v>2 S 04 200 12</v>
          </cell>
          <cell r="B451" t="str">
            <v>Corpo BSCC 3,00 x 3,00 m alt. 2,50 a 5,00 m</v>
          </cell>
          <cell r="E451" t="str">
            <v>m</v>
          </cell>
          <cell r="G451">
            <v>2671.12</v>
          </cell>
          <cell r="M451">
            <v>2987.72</v>
          </cell>
          <cell r="O451">
            <v>3067.32</v>
          </cell>
          <cell r="Q451">
            <v>3021.05</v>
          </cell>
          <cell r="S451">
            <v>3077.43</v>
          </cell>
          <cell r="U451">
            <v>3070.84</v>
          </cell>
          <cell r="W451">
            <v>3115.01</v>
          </cell>
        </row>
        <row r="452">
          <cell r="A452" t="str">
            <v>2 S 04 200 13</v>
          </cell>
          <cell r="B452" t="str">
            <v>Corpo BSCC 1,50 x 1,50 m alt. 5,00 a 7,50 m</v>
          </cell>
          <cell r="E452" t="str">
            <v>m</v>
          </cell>
          <cell r="G452">
            <v>923.94</v>
          </cell>
          <cell r="M452">
            <v>1033.67</v>
          </cell>
          <cell r="O452">
            <v>1063.42</v>
          </cell>
          <cell r="Q452">
            <v>1051.6400000000001</v>
          </cell>
          <cell r="S452">
            <v>1067.3900000000001</v>
          </cell>
          <cell r="U452">
            <v>1075.8599999999999</v>
          </cell>
          <cell r="W452">
            <v>1088.24</v>
          </cell>
        </row>
        <row r="453">
          <cell r="A453" t="str">
            <v>2 S 04 200 14</v>
          </cell>
          <cell r="B453" t="str">
            <v>Corpo BSCC 2,00 x 2,00 m alt. 5,00 a 7,50 m</v>
          </cell>
          <cell r="E453" t="str">
            <v>m</v>
          </cell>
          <cell r="G453">
            <v>1411.89</v>
          </cell>
          <cell r="M453">
            <v>1578.59</v>
          </cell>
          <cell r="O453">
            <v>1623.18</v>
          </cell>
          <cell r="Q453">
            <v>1602.54</v>
          </cell>
          <cell r="S453">
            <v>1629</v>
          </cell>
          <cell r="U453">
            <v>1635.85</v>
          </cell>
          <cell r="W453">
            <v>1656.59</v>
          </cell>
        </row>
        <row r="454">
          <cell r="A454" t="str">
            <v>2 S 04 200 15</v>
          </cell>
          <cell r="B454" t="str">
            <v>Corpo BSCC 2,50 x 2,50 m alt. 5,00 a 7,50 m</v>
          </cell>
          <cell r="E454" t="str">
            <v>m</v>
          </cell>
          <cell r="G454">
            <v>2061.46</v>
          </cell>
          <cell r="M454">
            <v>2305.65</v>
          </cell>
          <cell r="O454">
            <v>2370.19</v>
          </cell>
          <cell r="Q454">
            <v>2338.27</v>
          </cell>
          <cell r="S454">
            <v>2377.92</v>
          </cell>
          <cell r="U454">
            <v>2384.9699999999998</v>
          </cell>
          <cell r="W454">
            <v>2416.08</v>
          </cell>
        </row>
        <row r="455">
          <cell r="A455" t="str">
            <v>2 S 04 200 16</v>
          </cell>
          <cell r="B455" t="str">
            <v>Corpo BSCC 3,00 x 3,00 m alt. 5,00 a 7,50 m</v>
          </cell>
          <cell r="E455" t="str">
            <v>m</v>
          </cell>
          <cell r="G455">
            <v>2921</v>
          </cell>
          <cell r="M455">
            <v>3267.57</v>
          </cell>
          <cell r="O455">
            <v>3359.73</v>
          </cell>
          <cell r="Q455">
            <v>3313.47</v>
          </cell>
          <cell r="S455">
            <v>3369.85</v>
          </cell>
          <cell r="U455">
            <v>3380.38</v>
          </cell>
          <cell r="W455">
            <v>3424.55</v>
          </cell>
        </row>
        <row r="456">
          <cell r="A456" t="str">
            <v>2 S 04 200 17</v>
          </cell>
          <cell r="B456" t="str">
            <v>Corpo BSCC 1,50 x 1,50 m alt. 7,50 a 10,00 m</v>
          </cell>
          <cell r="E456" t="str">
            <v>m</v>
          </cell>
          <cell r="G456">
            <v>1065.05</v>
          </cell>
          <cell r="M456">
            <v>1189.5999999999999</v>
          </cell>
          <cell r="O456">
            <v>1223.9100000000001</v>
          </cell>
          <cell r="Q456">
            <v>1208.22</v>
          </cell>
          <cell r="S456">
            <v>1229.0899999999999</v>
          </cell>
          <cell r="U456">
            <v>1233.51</v>
          </cell>
          <cell r="W456">
            <v>1249.5999999999999</v>
          </cell>
        </row>
        <row r="457">
          <cell r="A457" t="str">
            <v>2 S 04 200 18</v>
          </cell>
          <cell r="B457" t="str">
            <v>Corpo BSCC 2,00 x 2,00 m alt. 7,50 a 10,00 m</v>
          </cell>
          <cell r="E457" t="str">
            <v>m</v>
          </cell>
          <cell r="G457">
            <v>1592.09</v>
          </cell>
          <cell r="M457">
            <v>1778.46</v>
          </cell>
          <cell r="O457">
            <v>1828.6</v>
          </cell>
          <cell r="Q457">
            <v>1803.09</v>
          </cell>
          <cell r="S457">
            <v>1835.8</v>
          </cell>
          <cell r="U457">
            <v>1837.65</v>
          </cell>
          <cell r="W457">
            <v>1862.96</v>
          </cell>
        </row>
        <row r="458">
          <cell r="A458" t="str">
            <v>2 S 04 200 19</v>
          </cell>
          <cell r="B458" t="str">
            <v>Corpo BSCC 2,50 x 2,50 m alt. 7,50 a 10,00 m</v>
          </cell>
          <cell r="E458" t="str">
            <v>m</v>
          </cell>
          <cell r="G458">
            <v>2268.02</v>
          </cell>
          <cell r="M458">
            <v>2539.52</v>
          </cell>
          <cell r="O458">
            <v>2612.86</v>
          </cell>
          <cell r="Q458">
            <v>2580.9499999999998</v>
          </cell>
          <cell r="S458">
            <v>2620.6</v>
          </cell>
          <cell r="U458">
            <v>2639.63</v>
          </cell>
          <cell r="W458">
            <v>2670.74</v>
          </cell>
        </row>
        <row r="459">
          <cell r="A459" t="str">
            <v>2 S 04 200 20</v>
          </cell>
          <cell r="B459" t="str">
            <v>Corpo BSCC 3,00 x 3,00 m alt. 7,50 a 10,00 m</v>
          </cell>
          <cell r="E459" t="str">
            <v>m</v>
          </cell>
          <cell r="G459">
            <v>3212.14</v>
          </cell>
          <cell r="M459">
            <v>3590.38</v>
          </cell>
          <cell r="O459">
            <v>3692.26</v>
          </cell>
          <cell r="Q459">
            <v>3638.87</v>
          </cell>
          <cell r="S459">
            <v>3704.5</v>
          </cell>
          <cell r="U459">
            <v>3709.68</v>
          </cell>
          <cell r="W459">
            <v>3760.57</v>
          </cell>
        </row>
        <row r="460">
          <cell r="A460" t="str">
            <v>2 S 04 200 21</v>
          </cell>
          <cell r="B460" t="str">
            <v>Corpo BSCC 1,50 x 1,50 m alt. 10,00 a 12,50 m</v>
          </cell>
          <cell r="E460" t="str">
            <v>m</v>
          </cell>
          <cell r="G460">
            <v>1108.5</v>
          </cell>
          <cell r="M460">
            <v>1238.74</v>
          </cell>
          <cell r="O460">
            <v>1274.94</v>
          </cell>
          <cell r="Q460">
            <v>1259.25</v>
          </cell>
          <cell r="S460">
            <v>1280.1199999999999</v>
          </cell>
          <cell r="U460">
            <v>1287.1099999999999</v>
          </cell>
          <cell r="W460">
            <v>1303.19</v>
          </cell>
        </row>
        <row r="461">
          <cell r="A461" t="str">
            <v>2 S 04 200 22</v>
          </cell>
          <cell r="B461" t="str">
            <v>Corpo BSCC 2,00 x 2,00 m alt. 10,00 a 12,50 m</v>
          </cell>
          <cell r="E461" t="str">
            <v>m</v>
          </cell>
          <cell r="G461">
            <v>1730.26</v>
          </cell>
          <cell r="M461">
            <v>1934.99</v>
          </cell>
          <cell r="O461">
            <v>1990.99</v>
          </cell>
          <cell r="Q461">
            <v>1965.51</v>
          </cell>
          <cell r="S461">
            <v>1998.22</v>
          </cell>
          <cell r="U461">
            <v>2008.06</v>
          </cell>
          <cell r="W461">
            <v>2033.34</v>
          </cell>
        </row>
        <row r="462">
          <cell r="A462" t="str">
            <v>2 S 04 200 23</v>
          </cell>
          <cell r="B462" t="str">
            <v>Corpo BSCC 2,50 x 2,50 m alt. 10,00 a 12,50 m</v>
          </cell>
          <cell r="E462" t="str">
            <v>m</v>
          </cell>
          <cell r="G462">
            <v>2498.04</v>
          </cell>
          <cell r="M462">
            <v>2793.54</v>
          </cell>
          <cell r="O462">
            <v>2874.2</v>
          </cell>
          <cell r="Q462">
            <v>2835.64</v>
          </cell>
          <cell r="S462">
            <v>2883.91</v>
          </cell>
          <cell r="U462">
            <v>2895.6</v>
          </cell>
          <cell r="W462">
            <v>2932.97</v>
          </cell>
        </row>
        <row r="463">
          <cell r="A463" t="str">
            <v>2 S 04 200 24</v>
          </cell>
          <cell r="B463" t="str">
            <v>Corpo BSCC 3,00 a 3,00 m alt. 10,00 a 12,50 m</v>
          </cell>
          <cell r="E463" t="str">
            <v>m</v>
          </cell>
          <cell r="G463">
            <v>3485.15</v>
          </cell>
          <cell r="M463">
            <v>3899.1</v>
          </cell>
          <cell r="O463">
            <v>4012.73</v>
          </cell>
          <cell r="Q463">
            <v>3959.37</v>
          </cell>
          <cell r="S463">
            <v>4025</v>
          </cell>
          <cell r="U463">
            <v>4046.18</v>
          </cell>
          <cell r="W463">
            <v>4097.1000000000004</v>
          </cell>
        </row>
        <row r="464">
          <cell r="A464" t="str">
            <v>2 S 04 200 25</v>
          </cell>
          <cell r="B464" t="str">
            <v>Corpo BSCC 1,50 x 1,50 m alt. 12,50 a 15,00 m</v>
          </cell>
          <cell r="E464" t="str">
            <v>m</v>
          </cell>
          <cell r="G464">
            <v>1163.0899999999999</v>
          </cell>
          <cell r="M464">
            <v>1300.9100000000001</v>
          </cell>
          <cell r="O464">
            <v>1339.2</v>
          </cell>
          <cell r="Q464">
            <v>1323.52</v>
          </cell>
          <cell r="S464">
            <v>1344.39</v>
          </cell>
          <cell r="U464">
            <v>1354.23</v>
          </cell>
          <cell r="W464">
            <v>1370.31</v>
          </cell>
        </row>
        <row r="465">
          <cell r="A465" t="str">
            <v>2 S 04 200 26</v>
          </cell>
          <cell r="B465" t="str">
            <v>Corpo BSCC 2,00 a 2,00 m alt. 12,50 a 15,00 m</v>
          </cell>
          <cell r="E465" t="str">
            <v>m</v>
          </cell>
          <cell r="G465">
            <v>1857.78</v>
          </cell>
          <cell r="M465">
            <v>2079.34</v>
          </cell>
          <cell r="O465">
            <v>2140.7800000000002</v>
          </cell>
          <cell r="Q465">
            <v>2115.31</v>
          </cell>
          <cell r="S465">
            <v>2148.02</v>
          </cell>
          <cell r="U465">
            <v>2165.27</v>
          </cell>
          <cell r="W465">
            <v>2190.56</v>
          </cell>
        </row>
        <row r="466">
          <cell r="A466" t="str">
            <v>2 S 04 200 27</v>
          </cell>
          <cell r="B466" t="str">
            <v>Corpo BSCC 2,50 x 2,50 m alt. 12,50 a 15,00 m</v>
          </cell>
          <cell r="E466" t="str">
            <v>m</v>
          </cell>
          <cell r="G466">
            <v>2823.4</v>
          </cell>
          <cell r="M466">
            <v>3154.6</v>
          </cell>
          <cell r="O466">
            <v>3247.57</v>
          </cell>
          <cell r="Q466">
            <v>3202.75</v>
          </cell>
          <cell r="S466">
            <v>3259.16</v>
          </cell>
          <cell r="U466">
            <v>3271.29</v>
          </cell>
          <cell r="W466">
            <v>3314.57</v>
          </cell>
        </row>
        <row r="467">
          <cell r="A467" t="str">
            <v>2 S 04 200 28</v>
          </cell>
          <cell r="B467" t="str">
            <v>Corpo BSCC 3,00 x 3,00 m alt. 12,50 a 15,00 m</v>
          </cell>
          <cell r="E467" t="str">
            <v>m</v>
          </cell>
          <cell r="G467">
            <v>3775.27</v>
          </cell>
          <cell r="M467">
            <v>4219.45</v>
          </cell>
          <cell r="O467">
            <v>4343</v>
          </cell>
          <cell r="Q467">
            <v>4281.7700000000004</v>
          </cell>
          <cell r="S467">
            <v>4357.53</v>
          </cell>
          <cell r="U467">
            <v>4371.88</v>
          </cell>
          <cell r="W467">
            <v>4430.1499999999996</v>
          </cell>
        </row>
        <row r="468">
          <cell r="A468" t="str">
            <v>2 S 04 201 01</v>
          </cell>
          <cell r="B468" t="str">
            <v>Boca BSCC 1,50 x 1,50 m normal</v>
          </cell>
          <cell r="E468" t="str">
            <v>und</v>
          </cell>
          <cell r="G468">
            <v>4755.93</v>
          </cell>
          <cell r="M468">
            <v>5284.16</v>
          </cell>
          <cell r="O468">
            <v>5412.49</v>
          </cell>
          <cell r="Q468">
            <v>5346.3</v>
          </cell>
          <cell r="S468">
            <v>5440.11</v>
          </cell>
          <cell r="U468">
            <v>5543.74</v>
          </cell>
          <cell r="W468">
            <v>5613.65</v>
          </cell>
        </row>
        <row r="469">
          <cell r="A469" t="str">
            <v>2 S 04 201 02</v>
          </cell>
          <cell r="B469" t="str">
            <v>Boca BSCC 2,00 x 2,00 m normal</v>
          </cell>
          <cell r="E469" t="str">
            <v>und</v>
          </cell>
          <cell r="G469">
            <v>7436.42</v>
          </cell>
          <cell r="M469">
            <v>8265.6299999999992</v>
          </cell>
          <cell r="O469">
            <v>8475.8799999999992</v>
          </cell>
          <cell r="Q469">
            <v>8368.31</v>
          </cell>
          <cell r="S469">
            <v>8518.3700000000008</v>
          </cell>
          <cell r="U469">
            <v>8661.94</v>
          </cell>
          <cell r="W469">
            <v>8773.3700000000008</v>
          </cell>
        </row>
        <row r="470">
          <cell r="A470" t="str">
            <v>2 S 04 201 03</v>
          </cell>
          <cell r="B470" t="str">
            <v>Boca BSCC 2,50 x 2,50 m normal</v>
          </cell>
          <cell r="E470" t="str">
            <v>und</v>
          </cell>
          <cell r="G470">
            <v>10042.129999999999</v>
          </cell>
          <cell r="M470">
            <v>11159.79</v>
          </cell>
          <cell r="O470">
            <v>11448.96</v>
          </cell>
          <cell r="Q470">
            <v>11299.85</v>
          </cell>
          <cell r="S470">
            <v>11506.55</v>
          </cell>
          <cell r="U470">
            <v>11687.21</v>
          </cell>
          <cell r="W470">
            <v>11840.48</v>
          </cell>
        </row>
        <row r="471">
          <cell r="A471" t="str">
            <v>2 S 04 201 04</v>
          </cell>
          <cell r="B471" t="str">
            <v>Boca BSCC 3,00 x 3,00 m normal</v>
          </cell>
          <cell r="E471" t="str">
            <v>und</v>
          </cell>
          <cell r="G471">
            <v>14367.56</v>
          </cell>
          <cell r="M471">
            <v>15975.33</v>
          </cell>
          <cell r="O471">
            <v>16400.13</v>
          </cell>
          <cell r="Q471">
            <v>16180.92</v>
          </cell>
          <cell r="S471">
            <v>16481.59</v>
          </cell>
          <cell r="U471">
            <v>16710.14</v>
          </cell>
          <cell r="W471">
            <v>16932.48</v>
          </cell>
        </row>
        <row r="472">
          <cell r="A472" t="str">
            <v>2 S 04 201 05</v>
          </cell>
          <cell r="B472" t="str">
            <v>Boca BSCC 1,50 x 1,50 m - esc.=15</v>
          </cell>
          <cell r="E472" t="str">
            <v>und</v>
          </cell>
          <cell r="G472">
            <v>4831.17</v>
          </cell>
          <cell r="M472">
            <v>5374.49</v>
          </cell>
          <cell r="O472">
            <v>5507.51</v>
          </cell>
          <cell r="Q472">
            <v>5449.48</v>
          </cell>
          <cell r="S472">
            <v>5533.09</v>
          </cell>
          <cell r="U472">
            <v>5668.5</v>
          </cell>
          <cell r="W472">
            <v>5731.06</v>
          </cell>
        </row>
        <row r="473">
          <cell r="A473" t="str">
            <v>2 S 04 201 06</v>
          </cell>
          <cell r="B473" t="str">
            <v>Boca BSCC 2,00 x 2,00 m - esc.=15</v>
          </cell>
          <cell r="E473" t="str">
            <v>und</v>
          </cell>
          <cell r="G473">
            <v>7513.24</v>
          </cell>
          <cell r="M473">
            <v>8361.4</v>
          </cell>
          <cell r="O473">
            <v>8579.7000000000007</v>
          </cell>
          <cell r="Q473">
            <v>8482.89</v>
          </cell>
          <cell r="S473">
            <v>8618.98</v>
          </cell>
          <cell r="U473">
            <v>8801.57</v>
          </cell>
          <cell r="W473">
            <v>8902.83</v>
          </cell>
        </row>
        <row r="474">
          <cell r="A474" t="str">
            <v>2 S 04 201 07</v>
          </cell>
          <cell r="B474" t="str">
            <v>Boca BSCC 2,50 x 2,50 m - esc.=15</v>
          </cell>
          <cell r="E474" t="str">
            <v>und</v>
          </cell>
          <cell r="G474">
            <v>10563.11</v>
          </cell>
          <cell r="M474">
            <v>11755.34</v>
          </cell>
          <cell r="O474">
            <v>12065.22</v>
          </cell>
          <cell r="Q474">
            <v>11920.15</v>
          </cell>
          <cell r="S474">
            <v>12121.65</v>
          </cell>
          <cell r="U474">
            <v>12343.87</v>
          </cell>
          <cell r="W474">
            <v>12493.35</v>
          </cell>
        </row>
        <row r="475">
          <cell r="A475" t="str">
            <v>2 S 04 201 08</v>
          </cell>
          <cell r="B475" t="str">
            <v>Boca BSCC 3,00 x 3,00 m - esc.=15</v>
          </cell>
          <cell r="E475" t="str">
            <v>und</v>
          </cell>
          <cell r="G475">
            <v>15036.8</v>
          </cell>
          <cell r="M475">
            <v>16737.66</v>
          </cell>
          <cell r="O475">
            <v>17191.55</v>
          </cell>
          <cell r="Q475">
            <v>16977.810000000001</v>
          </cell>
          <cell r="S475">
            <v>17271.32</v>
          </cell>
          <cell r="U475">
            <v>17556.740000000002</v>
          </cell>
          <cell r="W475">
            <v>17773.86</v>
          </cell>
        </row>
        <row r="476">
          <cell r="A476" t="str">
            <v>2 S 04 201 09</v>
          </cell>
          <cell r="B476" t="str">
            <v>Boca BSCC 1,50 x 1,50 m - esc.=30</v>
          </cell>
          <cell r="E476" t="str">
            <v>und</v>
          </cell>
          <cell r="G476">
            <v>5268.96</v>
          </cell>
          <cell r="M476">
            <v>5861.11</v>
          </cell>
          <cell r="O476">
            <v>6004.52</v>
          </cell>
          <cell r="Q476">
            <v>5936.56</v>
          </cell>
          <cell r="S476">
            <v>6033.42</v>
          </cell>
          <cell r="U476">
            <v>6163.36</v>
          </cell>
          <cell r="W476">
            <v>6235.67</v>
          </cell>
        </row>
        <row r="477">
          <cell r="A477" t="str">
            <v>2 S 04 201 10</v>
          </cell>
          <cell r="B477" t="str">
            <v>Boca BSCC 2,00 x 2,00 m - esc.=30</v>
          </cell>
          <cell r="E477" t="str">
            <v>und</v>
          </cell>
          <cell r="G477">
            <v>8180.57</v>
          </cell>
          <cell r="M477">
            <v>9102.5300000000007</v>
          </cell>
          <cell r="O477">
            <v>9336.23</v>
          </cell>
          <cell r="Q477">
            <v>9227.4599999999991</v>
          </cell>
          <cell r="S477">
            <v>9380.2099999999991</v>
          </cell>
          <cell r="U477">
            <v>9567.2000000000007</v>
          </cell>
          <cell r="W477">
            <v>9680.7800000000007</v>
          </cell>
        </row>
        <row r="478">
          <cell r="A478" t="str">
            <v>2 S 04 201 11</v>
          </cell>
          <cell r="B478" t="str">
            <v>Boca BSCC 2,50 x 2,50 m - esc.=30</v>
          </cell>
          <cell r="E478" t="str">
            <v>und</v>
          </cell>
          <cell r="G478">
            <v>11760.2</v>
          </cell>
          <cell r="M478">
            <v>13083.6</v>
          </cell>
          <cell r="O478">
            <v>13432.34</v>
          </cell>
          <cell r="Q478">
            <v>13271.66</v>
          </cell>
          <cell r="S478">
            <v>13494.96</v>
          </cell>
          <cell r="U478">
            <v>13748.13</v>
          </cell>
          <cell r="W478">
            <v>13914.17</v>
          </cell>
        </row>
        <row r="479">
          <cell r="A479" t="str">
            <v>2 S 04 201 12</v>
          </cell>
          <cell r="B479" t="str">
            <v>Boca BSCC 3,00 x 3,00 m =esc.=30</v>
          </cell>
          <cell r="E479" t="str">
            <v>und</v>
          </cell>
          <cell r="G479">
            <v>16592.310000000001</v>
          </cell>
          <cell r="M479">
            <v>18459.98</v>
          </cell>
          <cell r="O479">
            <v>18960.41</v>
          </cell>
          <cell r="Q479">
            <v>18719.150000000001</v>
          </cell>
          <cell r="S479">
            <v>19050.23</v>
          </cell>
          <cell r="U479">
            <v>19350.740000000002</v>
          </cell>
          <cell r="W479">
            <v>19596.11</v>
          </cell>
        </row>
        <row r="480">
          <cell r="A480" t="str">
            <v>2 S 04 201 13</v>
          </cell>
          <cell r="B480" t="str">
            <v>Boca BSCC 1,50 x 1,50 m - esc.=45</v>
          </cell>
          <cell r="E480" t="str">
            <v>und</v>
          </cell>
          <cell r="G480">
            <v>6552.38</v>
          </cell>
          <cell r="M480">
            <v>7286.85</v>
          </cell>
          <cell r="O480">
            <v>7470.4</v>
          </cell>
          <cell r="Q480">
            <v>7387.86</v>
          </cell>
          <cell r="S480">
            <v>7505.62</v>
          </cell>
          <cell r="U480">
            <v>7675.99</v>
          </cell>
          <cell r="W480">
            <v>7764.1</v>
          </cell>
        </row>
        <row r="481">
          <cell r="A481" t="str">
            <v>2 S 04 201 14</v>
          </cell>
          <cell r="B481" t="str">
            <v>Boca BSCC 2,00 x 2,00 m - esc.=45</v>
          </cell>
          <cell r="E481" t="str">
            <v>und</v>
          </cell>
          <cell r="G481">
            <v>10508.8</v>
          </cell>
          <cell r="M481">
            <v>11689.34</v>
          </cell>
          <cell r="O481">
            <v>11996.21</v>
          </cell>
          <cell r="Q481">
            <v>11853.95</v>
          </cell>
          <cell r="S481">
            <v>12052.73</v>
          </cell>
          <cell r="U481">
            <v>12285.65</v>
          </cell>
          <cell r="W481">
            <v>12433.59</v>
          </cell>
        </row>
        <row r="482">
          <cell r="A482" t="str">
            <v>2 S 04 201 15</v>
          </cell>
          <cell r="B482" t="str">
            <v>Boca BSCC 2,50 x 2,50 m - esc.=45</v>
          </cell>
          <cell r="E482" t="str">
            <v>und</v>
          </cell>
          <cell r="G482">
            <v>14877.5</v>
          </cell>
          <cell r="M482">
            <v>16562.55</v>
          </cell>
          <cell r="O482">
            <v>17013.89</v>
          </cell>
          <cell r="Q482">
            <v>16816.39</v>
          </cell>
          <cell r="S482">
            <v>17090.09</v>
          </cell>
          <cell r="U482">
            <v>17423.62</v>
          </cell>
          <cell r="W482">
            <v>17627.03</v>
          </cell>
        </row>
        <row r="483">
          <cell r="A483" t="str">
            <v>2 S 04 201 16</v>
          </cell>
          <cell r="B483" t="str">
            <v>Boca BSCC 3,00 x 3,00 m - esc.=45</v>
          </cell>
          <cell r="E483" t="str">
            <v>und</v>
          </cell>
          <cell r="G483">
            <v>20911.740000000002</v>
          </cell>
          <cell r="M483">
            <v>23280.12</v>
          </cell>
          <cell r="O483">
            <v>23924.55</v>
          </cell>
          <cell r="Q483">
            <v>23632.47</v>
          </cell>
          <cell r="S483">
            <v>24032.95</v>
          </cell>
          <cell r="U483">
            <v>24445.99</v>
          </cell>
          <cell r="W483">
            <v>24742.81</v>
          </cell>
        </row>
        <row r="484">
          <cell r="A484" t="str">
            <v>2 S 04 210 01</v>
          </cell>
          <cell r="B484" t="str">
            <v>Corpo BDCC 1,50 x 1,50 m alt. 0 a 1,00 m</v>
          </cell>
          <cell r="E484" t="str">
            <v>m</v>
          </cell>
          <cell r="G484">
            <v>1435.35</v>
          </cell>
          <cell r="M484">
            <v>1603.8</v>
          </cell>
          <cell r="O484">
            <v>1647.9</v>
          </cell>
          <cell r="Q484">
            <v>1625.92</v>
          </cell>
          <cell r="S484">
            <v>1654.01</v>
          </cell>
          <cell r="U484">
            <v>1656.74</v>
          </cell>
          <cell r="W484">
            <v>1678.92</v>
          </cell>
        </row>
        <row r="485">
          <cell r="A485" t="str">
            <v>2 S 04 210 02</v>
          </cell>
          <cell r="B485" t="str">
            <v>Corpo BDCC 2,00 x 2,00 m alt. 0 a 1,00 m</v>
          </cell>
          <cell r="E485" t="str">
            <v>m</v>
          </cell>
          <cell r="G485">
            <v>2077.38</v>
          </cell>
          <cell r="M485">
            <v>2327.19</v>
          </cell>
          <cell r="O485">
            <v>2391.0500000000002</v>
          </cell>
          <cell r="Q485">
            <v>2362.67</v>
          </cell>
          <cell r="S485">
            <v>2397.23</v>
          </cell>
          <cell r="U485">
            <v>2413.27</v>
          </cell>
          <cell r="W485">
            <v>2441.2399999999998</v>
          </cell>
        </row>
        <row r="486">
          <cell r="A486" t="str">
            <v>2 S 04 210 03</v>
          </cell>
          <cell r="B486" t="str">
            <v>Corpo BDCC 2,50 x 2,50 m alt. 0 a 1,00 m</v>
          </cell>
          <cell r="E486" t="str">
            <v>m</v>
          </cell>
          <cell r="G486">
            <v>2612.2399999999998</v>
          </cell>
          <cell r="M486">
            <v>2930.38</v>
          </cell>
          <cell r="O486">
            <v>3013.05</v>
          </cell>
          <cell r="Q486">
            <v>2968.65</v>
          </cell>
          <cell r="S486">
            <v>3013.97</v>
          </cell>
          <cell r="U486">
            <v>3032.39</v>
          </cell>
          <cell r="W486">
            <v>3069.47</v>
          </cell>
        </row>
        <row r="487">
          <cell r="A487" t="str">
            <v>2 S 04 210 04</v>
          </cell>
          <cell r="B487" t="str">
            <v>Corpo BDCC 3,00 x 3,00 m alt. 0 a 1,00</v>
          </cell>
          <cell r="E487" t="str">
            <v>m</v>
          </cell>
          <cell r="G487">
            <v>3605.28</v>
          </cell>
          <cell r="M487">
            <v>4040.07</v>
          </cell>
          <cell r="O487">
            <v>4144.82</v>
          </cell>
          <cell r="Q487">
            <v>4087.18</v>
          </cell>
          <cell r="S487">
            <v>4152.3100000000004</v>
          </cell>
          <cell r="U487">
            <v>4160.57</v>
          </cell>
          <cell r="W487">
            <v>4214.0200000000004</v>
          </cell>
        </row>
        <row r="488">
          <cell r="A488" t="str">
            <v>2 S 04 210 05</v>
          </cell>
          <cell r="B488" t="str">
            <v>Corpo BDCC 1,50 x 1,50 m alt. 1,00 a 2,50 m</v>
          </cell>
          <cell r="E488" t="str">
            <v>m</v>
          </cell>
          <cell r="G488">
            <v>1266.46</v>
          </cell>
          <cell r="M488">
            <v>1414.53</v>
          </cell>
          <cell r="O488">
            <v>1450.24</v>
          </cell>
          <cell r="Q488">
            <v>1428.3</v>
          </cell>
          <cell r="S488">
            <v>1456.38</v>
          </cell>
          <cell r="U488">
            <v>1447.7</v>
          </cell>
          <cell r="W488">
            <v>1469.85</v>
          </cell>
        </row>
        <row r="489">
          <cell r="A489" t="str">
            <v>2 S 04 210 06</v>
          </cell>
          <cell r="B489" t="str">
            <v>Corpo BDCC 2,00 x 2,00 m alt. 1,00 a 2,50 m</v>
          </cell>
          <cell r="E489" t="str">
            <v>m</v>
          </cell>
          <cell r="G489">
            <v>1850.42</v>
          </cell>
          <cell r="M489">
            <v>2069.7600000000002</v>
          </cell>
          <cell r="O489">
            <v>2123.17</v>
          </cell>
          <cell r="Q489">
            <v>2093.6799999999998</v>
          </cell>
          <cell r="S489">
            <v>2129.73</v>
          </cell>
          <cell r="U489">
            <v>2128.46</v>
          </cell>
          <cell r="W489">
            <v>2157.56</v>
          </cell>
        </row>
        <row r="490">
          <cell r="A490" t="str">
            <v>2 S 04 210 07</v>
          </cell>
          <cell r="B490" t="str">
            <v>Corpo BDCC 2,50 x 2,50 m alt. 1,00 a 2,50 m</v>
          </cell>
          <cell r="E490" t="str">
            <v>m</v>
          </cell>
          <cell r="G490">
            <v>2493.54</v>
          </cell>
          <cell r="M490">
            <v>2792.54</v>
          </cell>
          <cell r="O490">
            <v>2864.59</v>
          </cell>
          <cell r="Q490">
            <v>2825.63</v>
          </cell>
          <cell r="S490">
            <v>2870.67</v>
          </cell>
          <cell r="U490">
            <v>2875.77</v>
          </cell>
          <cell r="W490">
            <v>2912.87</v>
          </cell>
        </row>
        <row r="491">
          <cell r="A491" t="str">
            <v>2 S 04 210 08</v>
          </cell>
          <cell r="B491" t="str">
            <v>Corpo BDCC 3,00 x 3,00 m alt. 1,00 a 2,50 m</v>
          </cell>
          <cell r="E491" t="str">
            <v>m</v>
          </cell>
          <cell r="G491">
            <v>3424.26</v>
          </cell>
          <cell r="M491">
            <v>3835.86</v>
          </cell>
          <cell r="O491">
            <v>3930.89</v>
          </cell>
          <cell r="Q491">
            <v>3871.63</v>
          </cell>
          <cell r="S491">
            <v>3938.9</v>
          </cell>
          <cell r="U491">
            <v>3929.48</v>
          </cell>
          <cell r="W491">
            <v>3984.55</v>
          </cell>
        </row>
        <row r="492">
          <cell r="A492" t="str">
            <v>2 S 04 210 09</v>
          </cell>
          <cell r="B492" t="str">
            <v>Corpo BDCC 1,50 x 1,50 m alt. 2,50 a 5,00 m</v>
          </cell>
          <cell r="E492" t="str">
            <v>m</v>
          </cell>
          <cell r="G492">
            <v>1348.61</v>
          </cell>
          <cell r="M492">
            <v>1506.45</v>
          </cell>
          <cell r="O492">
            <v>1546.34</v>
          </cell>
          <cell r="Q492">
            <v>1524.4</v>
          </cell>
          <cell r="S492">
            <v>1552.48</v>
          </cell>
          <cell r="U492">
            <v>1549.51</v>
          </cell>
          <cell r="W492">
            <v>1571.66</v>
          </cell>
        </row>
        <row r="493">
          <cell r="A493" t="str">
            <v>2 S 04 210 10</v>
          </cell>
          <cell r="B493" t="str">
            <v>Corpo BDCC 2,00 x 2,00 m alt. 2,50 a 5,00 m</v>
          </cell>
          <cell r="E493" t="str">
            <v>m</v>
          </cell>
          <cell r="G493">
            <v>2092.9299999999998</v>
          </cell>
          <cell r="M493">
            <v>2343.35</v>
          </cell>
          <cell r="O493">
            <v>2407.67</v>
          </cell>
          <cell r="Q493">
            <v>2378.15</v>
          </cell>
          <cell r="S493">
            <v>2414.1999999999998</v>
          </cell>
          <cell r="U493">
            <v>2427.7800000000002</v>
          </cell>
          <cell r="W493">
            <v>2456.89</v>
          </cell>
        </row>
        <row r="494">
          <cell r="A494" t="str">
            <v>2 S 04 210 11</v>
          </cell>
          <cell r="B494" t="str">
            <v>Corpo BDCC 2,50 x 2,50 m alt. 2,50 a 5,00 m</v>
          </cell>
          <cell r="E494" t="str">
            <v>m</v>
          </cell>
          <cell r="G494">
            <v>2912.78</v>
          </cell>
          <cell r="M494">
            <v>3259.56</v>
          </cell>
          <cell r="O494">
            <v>3344.94</v>
          </cell>
          <cell r="Q494">
            <v>3296.39</v>
          </cell>
          <cell r="S494">
            <v>3353.82</v>
          </cell>
          <cell r="U494">
            <v>3352.2</v>
          </cell>
          <cell r="W494">
            <v>3398.31</v>
          </cell>
        </row>
        <row r="495">
          <cell r="A495" t="str">
            <v>2 S 04 210 12</v>
          </cell>
          <cell r="B495" t="str">
            <v>Corpo BDCC 3,00 x 3,00 m alt. 2,50 a 5,00 m</v>
          </cell>
          <cell r="E495" t="str">
            <v>m</v>
          </cell>
          <cell r="G495">
            <v>3803.79</v>
          </cell>
          <cell r="M495">
            <v>4258.25</v>
          </cell>
          <cell r="O495">
            <v>4362.68</v>
          </cell>
          <cell r="Q495">
            <v>4291.71</v>
          </cell>
          <cell r="S495">
            <v>4374.1099999999997</v>
          </cell>
          <cell r="U495">
            <v>4347.1400000000003</v>
          </cell>
          <cell r="W495">
            <v>4413.2</v>
          </cell>
        </row>
        <row r="496">
          <cell r="A496" t="str">
            <v>2 S 04 210 13</v>
          </cell>
          <cell r="B496" t="str">
            <v>Corpo BDCC 1,50 x 1,50 m alt. 5,00 a 7,50 m</v>
          </cell>
          <cell r="E496" t="str">
            <v>m</v>
          </cell>
          <cell r="G496">
            <v>1531.56</v>
          </cell>
          <cell r="M496">
            <v>1712.57</v>
          </cell>
          <cell r="O496">
            <v>1760.86</v>
          </cell>
          <cell r="Q496">
            <v>1738.89</v>
          </cell>
          <cell r="S496">
            <v>1766.97</v>
          </cell>
          <cell r="U496">
            <v>1775.41</v>
          </cell>
          <cell r="W496">
            <v>1797.59</v>
          </cell>
        </row>
        <row r="497">
          <cell r="A497" t="str">
            <v>2 S 04 210 14</v>
          </cell>
          <cell r="B497" t="str">
            <v>Corpo BDCC 2,00 a 2,00 m alt. 5,00 a 7,50 m</v>
          </cell>
          <cell r="E497" t="str">
            <v>m</v>
          </cell>
          <cell r="G497">
            <v>2420.3200000000002</v>
          </cell>
          <cell r="M497">
            <v>2705.61</v>
          </cell>
          <cell r="O497">
            <v>2780.87</v>
          </cell>
          <cell r="Q497">
            <v>2742.38</v>
          </cell>
          <cell r="S497">
            <v>2789.83</v>
          </cell>
          <cell r="U497">
            <v>2795.42</v>
          </cell>
          <cell r="W497">
            <v>2832.8</v>
          </cell>
        </row>
        <row r="498">
          <cell r="A498" t="str">
            <v>2 S 04 210 15</v>
          </cell>
          <cell r="B498" t="str">
            <v>Corpo BDCC 2,50 x 2,50 m alt. 5,00 a 7,50 m</v>
          </cell>
          <cell r="E498" t="str">
            <v>m</v>
          </cell>
          <cell r="G498">
            <v>3307.6</v>
          </cell>
          <cell r="M498">
            <v>3706.58</v>
          </cell>
          <cell r="O498">
            <v>3808.73</v>
          </cell>
          <cell r="Q498">
            <v>3760.16</v>
          </cell>
          <cell r="S498">
            <v>3817.59</v>
          </cell>
          <cell r="U498">
            <v>3838.8</v>
          </cell>
          <cell r="W498">
            <v>3884.94</v>
          </cell>
        </row>
        <row r="499">
          <cell r="A499" t="str">
            <v>2 S 04 210 16</v>
          </cell>
          <cell r="B499" t="str">
            <v>Corpo BDCC 3,00 x 3,00 m alt. 5,00 a 7,50 m</v>
          </cell>
          <cell r="E499" t="str">
            <v>m</v>
          </cell>
          <cell r="G499">
            <v>4530.1000000000004</v>
          </cell>
          <cell r="M499">
            <v>5076.38</v>
          </cell>
          <cell r="O499">
            <v>5214.3500000000004</v>
          </cell>
          <cell r="Q499">
            <v>5143.3599999999997</v>
          </cell>
          <cell r="S499">
            <v>5225.7700000000004</v>
          </cell>
          <cell r="U499">
            <v>5244.44</v>
          </cell>
          <cell r="W499">
            <v>5310.52</v>
          </cell>
        </row>
        <row r="500">
          <cell r="A500" t="str">
            <v>2 S 04 210 17</v>
          </cell>
          <cell r="B500" t="str">
            <v>Corpo BDCC 1,50 x 1,50 m alt. 7,50 a 10,00 m</v>
          </cell>
          <cell r="E500" t="str">
            <v>m</v>
          </cell>
          <cell r="G500">
            <v>1684.46</v>
          </cell>
          <cell r="M500">
            <v>1887.24</v>
          </cell>
          <cell r="O500">
            <v>1941.68</v>
          </cell>
          <cell r="Q500">
            <v>1920.49</v>
          </cell>
          <cell r="S500">
            <v>1948.57</v>
          </cell>
          <cell r="U500">
            <v>1965.74</v>
          </cell>
          <cell r="W500">
            <v>1987.42</v>
          </cell>
        </row>
        <row r="501">
          <cell r="A501" t="str">
            <v>2 S 04 210 18</v>
          </cell>
          <cell r="B501" t="str">
            <v>Corpo BDCC 2,00 x 2,00 m alt. 7,50 a 10,00 m</v>
          </cell>
          <cell r="E501" t="str">
            <v>m</v>
          </cell>
          <cell r="G501">
            <v>2772.85</v>
          </cell>
          <cell r="M501">
            <v>3106.64</v>
          </cell>
          <cell r="O501">
            <v>3195.72</v>
          </cell>
          <cell r="Q501">
            <v>3157.25</v>
          </cell>
          <cell r="S501">
            <v>3204.7</v>
          </cell>
          <cell r="U501">
            <v>3229.11</v>
          </cell>
          <cell r="W501">
            <v>3266.49</v>
          </cell>
        </row>
        <row r="502">
          <cell r="A502" t="str">
            <v>2 S 04 210 19</v>
          </cell>
          <cell r="B502" t="str">
            <v>Corpo BDCC 2,50 x 2,50 m alt. 7,50 a 10,00 m</v>
          </cell>
          <cell r="E502" t="str">
            <v>m</v>
          </cell>
          <cell r="G502">
            <v>3555.14</v>
          </cell>
          <cell r="M502">
            <v>3979.08</v>
          </cell>
          <cell r="O502">
            <v>4089.68</v>
          </cell>
          <cell r="Q502">
            <v>4034.6</v>
          </cell>
          <cell r="S502">
            <v>4104.91</v>
          </cell>
          <cell r="U502">
            <v>4113.37</v>
          </cell>
          <cell r="W502">
            <v>4166.66</v>
          </cell>
        </row>
        <row r="503">
          <cell r="A503" t="str">
            <v>2 S 04 210 20</v>
          </cell>
          <cell r="B503" t="str">
            <v>Corpo BDCC 3,00 x 3,00 m alt. 7,50 a 10,00 m</v>
          </cell>
          <cell r="E503" t="str">
            <v>m</v>
          </cell>
          <cell r="G503">
            <v>5072.99</v>
          </cell>
          <cell r="M503">
            <v>5676.92</v>
          </cell>
          <cell r="O503">
            <v>5832.59</v>
          </cell>
          <cell r="Q503">
            <v>5746.52</v>
          </cell>
          <cell r="S503">
            <v>5848.22</v>
          </cell>
          <cell r="U503">
            <v>5852.27</v>
          </cell>
          <cell r="W503">
            <v>5932.37</v>
          </cell>
        </row>
        <row r="504">
          <cell r="A504" t="str">
            <v>2 S 04 210 21</v>
          </cell>
          <cell r="B504" t="str">
            <v>Corpo BDCC 1,50 x 1,50 m alt. 10,00 a 12,50 m</v>
          </cell>
          <cell r="E504" t="str">
            <v>m</v>
          </cell>
          <cell r="G504">
            <v>1901.48</v>
          </cell>
          <cell r="M504">
            <v>2125.73</v>
          </cell>
          <cell r="O504">
            <v>2186.4499999999998</v>
          </cell>
          <cell r="Q504">
            <v>2157.29</v>
          </cell>
          <cell r="S504">
            <v>2194.63</v>
          </cell>
          <cell r="U504">
            <v>2201.42</v>
          </cell>
          <cell r="W504">
            <v>2230.31</v>
          </cell>
        </row>
        <row r="505">
          <cell r="A505" t="str">
            <v>2 S 04 210 22</v>
          </cell>
          <cell r="B505" t="str">
            <v>Corpo BDCC 2,00 x 2,00 m alt. 10,00 a 12,50 m</v>
          </cell>
          <cell r="E505" t="str">
            <v>m</v>
          </cell>
          <cell r="G505">
            <v>3036.29</v>
          </cell>
          <cell r="M505">
            <v>3396.59</v>
          </cell>
          <cell r="O505">
            <v>3493.64</v>
          </cell>
          <cell r="Q505">
            <v>3446.46</v>
          </cell>
          <cell r="S505">
            <v>3505.15</v>
          </cell>
          <cell r="U505">
            <v>3517.84</v>
          </cell>
          <cell r="W505">
            <v>3563.39</v>
          </cell>
        </row>
        <row r="506">
          <cell r="A506" t="str">
            <v>2 S 04 210 23</v>
          </cell>
          <cell r="B506" t="str">
            <v>Corpo BDCC 2,50 x 2,50 m alt. 10,00 a 12,50 m</v>
          </cell>
          <cell r="E506" t="str">
            <v>m</v>
          </cell>
          <cell r="G506">
            <v>4013.83</v>
          </cell>
          <cell r="M506">
            <v>4498.04</v>
          </cell>
          <cell r="O506">
            <v>4625.7</v>
          </cell>
          <cell r="Q506">
            <v>4567.17</v>
          </cell>
          <cell r="S506">
            <v>4637.47</v>
          </cell>
          <cell r="U506">
            <v>4667.57</v>
          </cell>
          <cell r="W506">
            <v>4723.07</v>
          </cell>
        </row>
        <row r="507">
          <cell r="A507" t="str">
            <v>2 S 04 210 24</v>
          </cell>
          <cell r="B507" t="str">
            <v>Corpo BDCC 3,00 x 3,00 m alt. 10,00 a 12,50 m</v>
          </cell>
          <cell r="E507" t="str">
            <v>m</v>
          </cell>
          <cell r="G507">
            <v>5664.79</v>
          </cell>
          <cell r="M507">
            <v>6347.64</v>
          </cell>
          <cell r="O507">
            <v>6528.06</v>
          </cell>
          <cell r="Q507">
            <v>6441.97</v>
          </cell>
          <cell r="S507">
            <v>6543.67</v>
          </cell>
          <cell r="U507">
            <v>6581.38</v>
          </cell>
          <cell r="W507">
            <v>6661.51</v>
          </cell>
        </row>
        <row r="508">
          <cell r="A508" t="str">
            <v>2 S 04 210 25</v>
          </cell>
          <cell r="B508" t="str">
            <v>Corpo BDCC 1,50 x 1,50 m alt. 12,50 a 15,00 m</v>
          </cell>
          <cell r="E508" t="str">
            <v>m</v>
          </cell>
          <cell r="G508">
            <v>2022.91</v>
          </cell>
          <cell r="M508">
            <v>2264.92</v>
          </cell>
          <cell r="O508">
            <v>2329.8000000000002</v>
          </cell>
          <cell r="Q508">
            <v>2300.71</v>
          </cell>
          <cell r="S508">
            <v>2338.06</v>
          </cell>
          <cell r="U508">
            <v>2350.54</v>
          </cell>
          <cell r="W508">
            <v>2379.39</v>
          </cell>
        </row>
        <row r="509">
          <cell r="A509" t="str">
            <v>2 S 04 210 26</v>
          </cell>
          <cell r="B509" t="str">
            <v>Corpo BDCC 2,00 x 2,00 m alt. 12,50 a 15,00 m</v>
          </cell>
          <cell r="E509" t="str">
            <v>m</v>
          </cell>
          <cell r="G509">
            <v>3112.23</v>
          </cell>
          <cell r="M509">
            <v>3482.64</v>
          </cell>
          <cell r="O509">
            <v>3582.84</v>
          </cell>
          <cell r="Q509">
            <v>3535.62</v>
          </cell>
          <cell r="S509">
            <v>3594.32</v>
          </cell>
          <cell r="U509">
            <v>3611.29</v>
          </cell>
          <cell r="W509">
            <v>3656.87</v>
          </cell>
        </row>
        <row r="510">
          <cell r="A510" t="str">
            <v>2 S 04 210 27</v>
          </cell>
          <cell r="B510" t="str">
            <v>Corpo BDCC 2,50 x 2,50 m alt. 12,50 a 15,00 m</v>
          </cell>
          <cell r="E510" t="str">
            <v>m</v>
          </cell>
          <cell r="G510">
            <v>4382.0200000000004</v>
          </cell>
          <cell r="M510">
            <v>4915.26</v>
          </cell>
          <cell r="O510">
            <v>5058.41</v>
          </cell>
          <cell r="Q510">
            <v>4999.93</v>
          </cell>
          <cell r="S510">
            <v>5070.2299999999996</v>
          </cell>
          <cell r="U510">
            <v>5121.43</v>
          </cell>
          <cell r="W510">
            <v>5176.91</v>
          </cell>
        </row>
        <row r="511">
          <cell r="A511" t="str">
            <v>2 S 04 210 28</v>
          </cell>
          <cell r="B511" t="str">
            <v>Corpo BDCC 3,00 x 3,00 m alt. 12,50 a 15,00 m</v>
          </cell>
          <cell r="E511" t="str">
            <v>m</v>
          </cell>
          <cell r="G511">
            <v>5650.85</v>
          </cell>
          <cell r="M511">
            <v>6330.24</v>
          </cell>
          <cell r="O511">
            <v>6511.08</v>
          </cell>
          <cell r="Q511">
            <v>6424.99</v>
          </cell>
          <cell r="S511">
            <v>6526.69</v>
          </cell>
          <cell r="U511">
            <v>6564.97</v>
          </cell>
          <cell r="W511">
            <v>6645.1</v>
          </cell>
        </row>
        <row r="512">
          <cell r="A512" t="str">
            <v>2 S 04 211 01</v>
          </cell>
          <cell r="B512" t="str">
            <v>Boca BDCC 1,50 x 1,50 m normal</v>
          </cell>
          <cell r="E512" t="str">
            <v>und</v>
          </cell>
          <cell r="G512">
            <v>5519.25</v>
          </cell>
          <cell r="M512">
            <v>6136.6</v>
          </cell>
          <cell r="O512">
            <v>6291.38</v>
          </cell>
          <cell r="Q512">
            <v>6219.01</v>
          </cell>
          <cell r="S512">
            <v>6321.6</v>
          </cell>
          <cell r="U512">
            <v>6455.3</v>
          </cell>
          <cell r="W512">
            <v>6531.89</v>
          </cell>
        </row>
        <row r="513">
          <cell r="A513" t="str">
            <v>2 S 04 211 02</v>
          </cell>
          <cell r="B513" t="str">
            <v>Boca BDCC 2,00 x 2,00 m normal</v>
          </cell>
          <cell r="E513" t="str">
            <v>und</v>
          </cell>
          <cell r="G513">
            <v>8616.7900000000009</v>
          </cell>
          <cell r="M513">
            <v>9579.1299999999992</v>
          </cell>
          <cell r="O513">
            <v>9830.24</v>
          </cell>
          <cell r="Q513">
            <v>9705.02</v>
          </cell>
          <cell r="S513">
            <v>9878.4500000000007</v>
          </cell>
          <cell r="U513">
            <v>10041.209999999999</v>
          </cell>
          <cell r="W513">
            <v>10169.99</v>
          </cell>
        </row>
        <row r="514">
          <cell r="A514" t="str">
            <v>2 S 04 211 03</v>
          </cell>
          <cell r="B514" t="str">
            <v>Boca BDCC 2,50 x 2,50 m normal</v>
          </cell>
          <cell r="E514" t="str">
            <v>und</v>
          </cell>
          <cell r="G514">
            <v>12113.36</v>
          </cell>
          <cell r="M514">
            <v>13466.77</v>
          </cell>
          <cell r="O514">
            <v>13824.95</v>
          </cell>
          <cell r="Q514">
            <v>13641</v>
          </cell>
          <cell r="S514">
            <v>13893.47</v>
          </cell>
          <cell r="U514">
            <v>14091.14</v>
          </cell>
          <cell r="W514">
            <v>14278.12</v>
          </cell>
        </row>
        <row r="515">
          <cell r="A515" t="str">
            <v>2 S 04 211 04</v>
          </cell>
          <cell r="B515" t="str">
            <v>Boca BDCC 3,00 x 3,00 m normal</v>
          </cell>
          <cell r="E515" t="str">
            <v>und</v>
          </cell>
          <cell r="G515">
            <v>17590.990000000002</v>
          </cell>
          <cell r="M515">
            <v>19568.900000000001</v>
          </cell>
          <cell r="O515">
            <v>20105.54</v>
          </cell>
          <cell r="Q515">
            <v>19834.14</v>
          </cell>
          <cell r="S515">
            <v>20202.88</v>
          </cell>
          <cell r="U515">
            <v>20463.11</v>
          </cell>
          <cell r="W515">
            <v>20735.5</v>
          </cell>
        </row>
        <row r="516">
          <cell r="A516" t="str">
            <v>2 S 04 211 05</v>
          </cell>
          <cell r="B516" t="str">
            <v>Boca BDCC 1,50 x 1,50 m esc.=15</v>
          </cell>
          <cell r="E516" t="str">
            <v>und</v>
          </cell>
          <cell r="G516">
            <v>6055.88</v>
          </cell>
          <cell r="M516">
            <v>6734.38</v>
          </cell>
          <cell r="O516">
            <v>6905.86</v>
          </cell>
          <cell r="Q516">
            <v>6827.12</v>
          </cell>
          <cell r="S516">
            <v>6938.57</v>
          </cell>
          <cell r="U516">
            <v>7086.82</v>
          </cell>
          <cell r="W516">
            <v>7170.11</v>
          </cell>
        </row>
        <row r="517">
          <cell r="A517" t="str">
            <v>2 S 04 211 06</v>
          </cell>
          <cell r="B517" t="str">
            <v>Boca BDCC 2,00 x 2,00 m esc=15</v>
          </cell>
          <cell r="E517" t="str">
            <v>und</v>
          </cell>
          <cell r="G517">
            <v>9476.2000000000007</v>
          </cell>
          <cell r="M517">
            <v>10538.22</v>
          </cell>
          <cell r="O517">
            <v>10814.78</v>
          </cell>
          <cell r="Q517">
            <v>10680.08</v>
          </cell>
          <cell r="S517">
            <v>10866.96</v>
          </cell>
          <cell r="U517">
            <v>11054.28</v>
          </cell>
          <cell r="W517">
            <v>11193.21</v>
          </cell>
        </row>
        <row r="518">
          <cell r="A518" t="str">
            <v>2 S 04 211 07</v>
          </cell>
          <cell r="B518" t="str">
            <v>Boca BDCC 2,50 x 2,50 m esc=15</v>
          </cell>
          <cell r="E518" t="str">
            <v>und</v>
          </cell>
          <cell r="G518">
            <v>13044.59</v>
          </cell>
          <cell r="M518">
            <v>14507.72</v>
          </cell>
          <cell r="O518">
            <v>14896.79</v>
          </cell>
          <cell r="Q518">
            <v>14708.78</v>
          </cell>
          <cell r="S518">
            <v>14967.91</v>
          </cell>
          <cell r="U518">
            <v>15214.85</v>
          </cell>
          <cell r="W518">
            <v>15407.25</v>
          </cell>
        </row>
        <row r="519">
          <cell r="A519" t="str">
            <v>2 S 04 211 08</v>
          </cell>
          <cell r="B519" t="str">
            <v>Boca BDCC 3,00 x 3,00 m esc=15</v>
          </cell>
          <cell r="E519" t="str">
            <v>und</v>
          </cell>
          <cell r="G519">
            <v>18866.52</v>
          </cell>
          <cell r="M519">
            <v>20997.27</v>
          </cell>
          <cell r="O519">
            <v>21578.83</v>
          </cell>
          <cell r="Q519">
            <v>21303.93</v>
          </cell>
          <cell r="S519">
            <v>21678.89</v>
          </cell>
          <cell r="U519">
            <v>22012.400000000001</v>
          </cell>
          <cell r="W519">
            <v>22290.06</v>
          </cell>
        </row>
        <row r="520">
          <cell r="A520" t="str">
            <v>2 S 04 211 09</v>
          </cell>
          <cell r="B520" t="str">
            <v>Boca BDCC 1,50 x 1,50 m - esc.=30</v>
          </cell>
          <cell r="E520" t="str">
            <v>und</v>
          </cell>
          <cell r="G520">
            <v>6267.99</v>
          </cell>
          <cell r="M520">
            <v>6945.62</v>
          </cell>
          <cell r="O520">
            <v>7125.6</v>
          </cell>
          <cell r="Q520">
            <v>7036.58</v>
          </cell>
          <cell r="S520">
            <v>7162.29</v>
          </cell>
          <cell r="U520">
            <v>7307.5</v>
          </cell>
          <cell r="W520">
            <v>7401.37</v>
          </cell>
        </row>
        <row r="521">
          <cell r="A521" t="str">
            <v>2 S 04 211 10</v>
          </cell>
          <cell r="B521" t="str">
            <v>Boca BDCC 2,00 x 2,00 m esc=30</v>
          </cell>
          <cell r="E521" t="str">
            <v>und</v>
          </cell>
          <cell r="G521">
            <v>10202.17</v>
          </cell>
          <cell r="M521">
            <v>11344.01</v>
          </cell>
          <cell r="O521">
            <v>11637.63</v>
          </cell>
          <cell r="Q521">
            <v>11490.92</v>
          </cell>
          <cell r="S521">
            <v>11695.46</v>
          </cell>
          <cell r="U521">
            <v>11890.39</v>
          </cell>
          <cell r="W521">
            <v>12042.1</v>
          </cell>
        </row>
        <row r="522">
          <cell r="A522" t="str">
            <v>2 S 04 211 11</v>
          </cell>
          <cell r="B522" t="str">
            <v>Boca BDCC 2,50 x 2,50 m esc.=30</v>
          </cell>
          <cell r="E522" t="str">
            <v>und</v>
          </cell>
          <cell r="G522">
            <v>13841.87</v>
          </cell>
          <cell r="M522">
            <v>15413.26</v>
          </cell>
          <cell r="O522">
            <v>15837.81</v>
          </cell>
          <cell r="Q522">
            <v>15651.43</v>
          </cell>
          <cell r="S522">
            <v>15908.21</v>
          </cell>
          <cell r="U522">
            <v>16205.34</v>
          </cell>
          <cell r="W522">
            <v>16396.03</v>
          </cell>
        </row>
        <row r="523">
          <cell r="A523" t="str">
            <v>2 S 04 211 12</v>
          </cell>
          <cell r="B523" t="str">
            <v>Boca BDCC 3,00 x 3,00 m esc=30</v>
          </cell>
          <cell r="E523" t="str">
            <v>und</v>
          </cell>
          <cell r="G523">
            <v>21404.79</v>
          </cell>
          <cell r="M523">
            <v>23832.080000000002</v>
          </cell>
          <cell r="O523">
            <v>24495.89</v>
          </cell>
          <cell r="Q523">
            <v>24190.61</v>
          </cell>
          <cell r="S523">
            <v>24607.08</v>
          </cell>
          <cell r="U523">
            <v>25002.76</v>
          </cell>
          <cell r="W523">
            <v>25311.17</v>
          </cell>
        </row>
        <row r="524">
          <cell r="A524" t="str">
            <v>2 S 04 211 13</v>
          </cell>
          <cell r="B524" t="str">
            <v>Boca BDCC 1,50 x 1,50 m esc=45</v>
          </cell>
          <cell r="E524" t="str">
            <v>und</v>
          </cell>
          <cell r="G524">
            <v>8137.88</v>
          </cell>
          <cell r="M524">
            <v>9047.65</v>
          </cell>
          <cell r="O524">
            <v>9276.3700000000008</v>
          </cell>
          <cell r="Q524">
            <v>9167.41</v>
          </cell>
          <cell r="S524">
            <v>9321.26</v>
          </cell>
          <cell r="U524">
            <v>9509.9</v>
          </cell>
          <cell r="W524">
            <v>9624.77</v>
          </cell>
        </row>
        <row r="525">
          <cell r="A525" t="str">
            <v>2 S 04 211 14</v>
          </cell>
          <cell r="B525" t="str">
            <v>Boca BDCC 2,00 x 2,00 m esc=45</v>
          </cell>
          <cell r="E525" t="str">
            <v>und</v>
          </cell>
          <cell r="G525">
            <v>12979.58</v>
          </cell>
          <cell r="M525">
            <v>14440.53</v>
          </cell>
          <cell r="O525">
            <v>14818.75</v>
          </cell>
          <cell r="Q525">
            <v>14635.76</v>
          </cell>
          <cell r="S525">
            <v>14889.56</v>
          </cell>
          <cell r="U525">
            <v>15146.61</v>
          </cell>
          <cell r="W525">
            <v>15335.29</v>
          </cell>
        </row>
        <row r="526">
          <cell r="A526" t="str">
            <v>2 S 04 211 15</v>
          </cell>
          <cell r="B526" t="str">
            <v>Boca BDCC 2,50 x 2,50 m esc=45</v>
          </cell>
          <cell r="E526" t="str">
            <v>und</v>
          </cell>
          <cell r="G526">
            <v>18676.72</v>
          </cell>
          <cell r="M526">
            <v>20788.240000000002</v>
          </cell>
          <cell r="O526">
            <v>21354.27</v>
          </cell>
          <cell r="Q526">
            <v>21094.92</v>
          </cell>
          <cell r="S526">
            <v>21452.59</v>
          </cell>
          <cell r="U526">
            <v>21829.4</v>
          </cell>
          <cell r="W526">
            <v>22094.68</v>
          </cell>
        </row>
        <row r="527">
          <cell r="A527" t="str">
            <v>2 S 04 211 16</v>
          </cell>
          <cell r="B527" t="str">
            <v>Boca BDCC 3,00x3,00m - esc=45</v>
          </cell>
          <cell r="E527" t="str">
            <v>und</v>
          </cell>
          <cell r="G527">
            <v>27080.46</v>
          </cell>
          <cell r="M527">
            <v>30165.27</v>
          </cell>
          <cell r="O527">
            <v>31015.02</v>
          </cell>
          <cell r="Q527">
            <v>30640.6</v>
          </cell>
          <cell r="S527">
            <v>31151.42</v>
          </cell>
          <cell r="U527">
            <v>31686.13</v>
          </cell>
          <cell r="W527">
            <v>32064.48</v>
          </cell>
        </row>
        <row r="528">
          <cell r="A528" t="str">
            <v>2 S 04 220 01</v>
          </cell>
          <cell r="B528" t="str">
            <v>Corpo BTCC 1,50 x 1,50 m alt. 0 a 1,00 m</v>
          </cell>
          <cell r="E528" t="str">
            <v>m</v>
          </cell>
          <cell r="G528">
            <v>1989.99</v>
          </cell>
          <cell r="M528">
            <v>2224.6799999999998</v>
          </cell>
          <cell r="O528">
            <v>2285.0500000000002</v>
          </cell>
          <cell r="Q528">
            <v>2254.34</v>
          </cell>
          <cell r="S528">
            <v>2293.12</v>
          </cell>
          <cell r="U528">
            <v>2296.1999999999998</v>
          </cell>
          <cell r="W528">
            <v>2326.83</v>
          </cell>
        </row>
        <row r="529">
          <cell r="A529" t="str">
            <v>2 S 04 220 02</v>
          </cell>
          <cell r="B529" t="str">
            <v>Corpo BTCC 2,00 x 2,00 m alt. 0 a 1,00 m</v>
          </cell>
          <cell r="E529" t="str">
            <v>m</v>
          </cell>
          <cell r="G529">
            <v>2883.97</v>
          </cell>
          <cell r="M529">
            <v>3230.44</v>
          </cell>
          <cell r="O529">
            <v>3317.75</v>
          </cell>
          <cell r="Q529">
            <v>3276.08</v>
          </cell>
          <cell r="S529">
            <v>3325.73</v>
          </cell>
          <cell r="U529">
            <v>3342.56</v>
          </cell>
          <cell r="W529">
            <v>3382.87</v>
          </cell>
        </row>
        <row r="530">
          <cell r="A530" t="str">
            <v>2 S 04 220 03</v>
          </cell>
          <cell r="B530" t="str">
            <v>Corpo BTCC 2,50 x 2,50 m alt. 0 a 1,00 m</v>
          </cell>
          <cell r="E530" t="str">
            <v>m</v>
          </cell>
          <cell r="G530">
            <v>3903.92</v>
          </cell>
          <cell r="M530">
            <v>4378.4399999999996</v>
          </cell>
          <cell r="O530">
            <v>4495.51</v>
          </cell>
          <cell r="Q530">
            <v>4440</v>
          </cell>
          <cell r="S530">
            <v>4502.7299999999996</v>
          </cell>
          <cell r="U530">
            <v>4532.3900000000003</v>
          </cell>
          <cell r="W530">
            <v>4584.41</v>
          </cell>
        </row>
        <row r="531">
          <cell r="A531" t="str">
            <v>2 S 04 220 04</v>
          </cell>
          <cell r="B531" t="str">
            <v>Corpo BTCC 3,00 x 3,00 m alt. 0 a 1,00 m</v>
          </cell>
          <cell r="E531" t="str">
            <v>m</v>
          </cell>
          <cell r="G531">
            <v>5039.22</v>
          </cell>
          <cell r="M531">
            <v>5648.55</v>
          </cell>
          <cell r="O531">
            <v>5790.65</v>
          </cell>
          <cell r="Q531">
            <v>5706.21</v>
          </cell>
          <cell r="S531">
            <v>5800.13</v>
          </cell>
          <cell r="U531">
            <v>5799.55</v>
          </cell>
          <cell r="W531">
            <v>5876.89</v>
          </cell>
        </row>
        <row r="532">
          <cell r="A532" t="str">
            <v>2 S 04 220 05</v>
          </cell>
          <cell r="B532" t="str">
            <v>Corpo BTCC 1,50 x 1,50 m alt. 1,00 a 2,50 m</v>
          </cell>
          <cell r="E532" t="str">
            <v>m</v>
          </cell>
          <cell r="G532">
            <v>1801.04</v>
          </cell>
          <cell r="M532">
            <v>2013.28</v>
          </cell>
          <cell r="O532">
            <v>2064.02</v>
          </cell>
          <cell r="Q532">
            <v>2033.29</v>
          </cell>
          <cell r="S532">
            <v>2072.08</v>
          </cell>
          <cell r="U532">
            <v>2062.04</v>
          </cell>
          <cell r="W532">
            <v>2092.67</v>
          </cell>
        </row>
        <row r="533">
          <cell r="A533" t="str">
            <v>2 S 04 220 06</v>
          </cell>
          <cell r="B533" t="str">
            <v>Corpo BTCC 2,00 x 2,00 m alt. 1,00 a 2,50 m</v>
          </cell>
          <cell r="E533" t="str">
            <v>m</v>
          </cell>
          <cell r="G533">
            <v>2614.15</v>
          </cell>
          <cell r="M533">
            <v>2926.41</v>
          </cell>
          <cell r="O533">
            <v>3001.34</v>
          </cell>
          <cell r="Q533">
            <v>2959.7</v>
          </cell>
          <cell r="S533">
            <v>3009.35</v>
          </cell>
          <cell r="U533">
            <v>3009.34</v>
          </cell>
          <cell r="W533">
            <v>3049.63</v>
          </cell>
        </row>
        <row r="534">
          <cell r="A534" t="str">
            <v>2 S 04 220 07</v>
          </cell>
          <cell r="B534" t="str">
            <v>Corpo BTCC 2,50 a 2,50 m alt. 1,00 a 2,50 m</v>
          </cell>
          <cell r="E534" t="str">
            <v>m</v>
          </cell>
          <cell r="G534">
            <v>3469.75</v>
          </cell>
          <cell r="M534">
            <v>3888.54</v>
          </cell>
          <cell r="O534">
            <v>3986.11</v>
          </cell>
          <cell r="Q534">
            <v>3930.62</v>
          </cell>
          <cell r="S534">
            <v>3993.35</v>
          </cell>
          <cell r="U534">
            <v>3996.48</v>
          </cell>
          <cell r="W534">
            <v>4048.47</v>
          </cell>
        </row>
        <row r="535">
          <cell r="A535" t="str">
            <v>2 S 04 220 08</v>
          </cell>
          <cell r="B535" t="str">
            <v>Corpo BTCC 3,00 x 3,00 m alt. 1,00 a 2,50 m</v>
          </cell>
          <cell r="E535" t="str">
            <v>m</v>
          </cell>
          <cell r="G535">
            <v>4776.33</v>
          </cell>
          <cell r="M535">
            <v>5354.43</v>
          </cell>
          <cell r="O535">
            <v>5483.12</v>
          </cell>
          <cell r="Q535">
            <v>5398.68</v>
          </cell>
          <cell r="S535">
            <v>5492.59</v>
          </cell>
          <cell r="U535">
            <v>5473.75</v>
          </cell>
          <cell r="W535">
            <v>5551.09</v>
          </cell>
        </row>
        <row r="536">
          <cell r="A536" t="str">
            <v>2 S 04 220 09</v>
          </cell>
          <cell r="B536" t="str">
            <v>Corpo BTCC 1,50 x 1,50 m alt. 2,50 a 5,00 m</v>
          </cell>
          <cell r="E536" t="str">
            <v>m</v>
          </cell>
          <cell r="G536">
            <v>1953.02</v>
          </cell>
          <cell r="M536">
            <v>2183.3200000000002</v>
          </cell>
          <cell r="O536">
            <v>2241.81</v>
          </cell>
          <cell r="Q536">
            <v>2211.09</v>
          </cell>
          <cell r="S536">
            <v>2249.88</v>
          </cell>
          <cell r="U536">
            <v>2250.39</v>
          </cell>
          <cell r="W536">
            <v>2281.02</v>
          </cell>
        </row>
        <row r="537">
          <cell r="A537" t="str">
            <v>2 S 04 220 10</v>
          </cell>
          <cell r="B537" t="str">
            <v>Corpo BTCC 2,00 x 2,00 m alt. 2,50 a 5,00 m</v>
          </cell>
          <cell r="E537" t="str">
            <v>m</v>
          </cell>
          <cell r="G537">
            <v>2985.37</v>
          </cell>
          <cell r="M537">
            <v>3345.11</v>
          </cell>
          <cell r="O537">
            <v>3436.82</v>
          </cell>
          <cell r="Q537">
            <v>3395.15</v>
          </cell>
          <cell r="S537">
            <v>3444.8</v>
          </cell>
          <cell r="U537">
            <v>3467.62</v>
          </cell>
          <cell r="W537">
            <v>3507.93</v>
          </cell>
        </row>
        <row r="538">
          <cell r="A538" t="str">
            <v>2 S 04 220 11</v>
          </cell>
          <cell r="B538" t="str">
            <v>Corpo BTCC 2,50 x 2,50 m alt. 2,50 a 5,00 m</v>
          </cell>
          <cell r="E538" t="str">
            <v>m</v>
          </cell>
          <cell r="G538">
            <v>4072.54</v>
          </cell>
          <cell r="M538">
            <v>4560.3900000000003</v>
          </cell>
          <cell r="O538">
            <v>4677.1400000000003</v>
          </cell>
          <cell r="Q538">
            <v>4608.05</v>
          </cell>
          <cell r="S538">
            <v>4688.37</v>
          </cell>
          <cell r="U538">
            <v>4682.34</v>
          </cell>
          <cell r="W538">
            <v>4747.1000000000004</v>
          </cell>
        </row>
        <row r="539">
          <cell r="A539" t="str">
            <v>2 S 04 220 12</v>
          </cell>
          <cell r="B539" t="str">
            <v>Corpo BTCC 3,00 x 3,00 m alt. 2,50 a 5,00 m</v>
          </cell>
          <cell r="E539" t="str">
            <v>m</v>
          </cell>
          <cell r="G539">
            <v>5574.88</v>
          </cell>
          <cell r="M539">
            <v>6244.8</v>
          </cell>
          <cell r="O539">
            <v>6400.28</v>
          </cell>
          <cell r="Q539">
            <v>6299.43</v>
          </cell>
          <cell r="S539">
            <v>6414.56</v>
          </cell>
          <cell r="U539">
            <v>6389.65</v>
          </cell>
          <cell r="W539">
            <v>6482.38</v>
          </cell>
        </row>
        <row r="540">
          <cell r="A540" t="str">
            <v>2 S 04 220 13</v>
          </cell>
          <cell r="B540" t="str">
            <v>Corpo BTCC 1,50 x 1,50 m alt. 5,00 a 7,50 m</v>
          </cell>
          <cell r="E540" t="str">
            <v>m</v>
          </cell>
          <cell r="G540">
            <v>2103.9699999999998</v>
          </cell>
          <cell r="M540">
            <v>2353.38</v>
          </cell>
          <cell r="O540">
            <v>2418.8000000000002</v>
          </cell>
          <cell r="Q540">
            <v>2388.0500000000002</v>
          </cell>
          <cell r="S540">
            <v>2426.84</v>
          </cell>
          <cell r="U540">
            <v>2436.77</v>
          </cell>
          <cell r="W540">
            <v>2467.42</v>
          </cell>
        </row>
        <row r="541">
          <cell r="A541" t="str">
            <v>2 S 04 220 14</v>
          </cell>
          <cell r="B541" t="str">
            <v>Corpo BTCC 2,00 x 2,00 m alt. 5,00 a 7,50 m</v>
          </cell>
          <cell r="E541" t="str">
            <v>m</v>
          </cell>
          <cell r="G541">
            <v>3358.83</v>
          </cell>
          <cell r="M541">
            <v>3757.18</v>
          </cell>
          <cell r="O541">
            <v>3859.22</v>
          </cell>
          <cell r="Q541">
            <v>3804.61</v>
          </cell>
          <cell r="S541">
            <v>3870.96</v>
          </cell>
          <cell r="U541">
            <v>3874.38</v>
          </cell>
          <cell r="W541">
            <v>3926.76</v>
          </cell>
        </row>
        <row r="542">
          <cell r="A542" t="str">
            <v>2 S 04 220 15</v>
          </cell>
          <cell r="B542" t="str">
            <v>Corpo BTCC 2,50 x 2,50 m alt. 5,00 a 7,50 m</v>
          </cell>
          <cell r="E542" t="str">
            <v>m</v>
          </cell>
          <cell r="G542">
            <v>4610.87</v>
          </cell>
          <cell r="M542">
            <v>5167.29</v>
          </cell>
          <cell r="O542">
            <v>5308.57</v>
          </cell>
          <cell r="Q542">
            <v>5239.46</v>
          </cell>
          <cell r="S542">
            <v>5319.77</v>
          </cell>
          <cell r="U542">
            <v>5347.13</v>
          </cell>
          <cell r="W542">
            <v>5411.91</v>
          </cell>
        </row>
        <row r="543">
          <cell r="A543" t="str">
            <v>2 S 04 220 16</v>
          </cell>
          <cell r="B543" t="str">
            <v>Corpo BTCC 3,00 x 3,00 m alt. 5,00 a 7,50 m</v>
          </cell>
          <cell r="E543" t="str">
            <v>m</v>
          </cell>
          <cell r="G543">
            <v>6250.25</v>
          </cell>
          <cell r="M543">
            <v>7003.07</v>
          </cell>
          <cell r="O543">
            <v>7191.27</v>
          </cell>
          <cell r="Q543">
            <v>7090.36</v>
          </cell>
          <cell r="S543">
            <v>7205.49</v>
          </cell>
          <cell r="U543">
            <v>7225.1</v>
          </cell>
          <cell r="W543">
            <v>7317.87</v>
          </cell>
        </row>
        <row r="544">
          <cell r="A544" t="str">
            <v>2 S 04 220 17</v>
          </cell>
          <cell r="B544" t="str">
            <v>Corpo BTCC 1,50 x 1,50 m alt. 7,50 a 10,00 m</v>
          </cell>
          <cell r="E544" t="str">
            <v>m</v>
          </cell>
          <cell r="G544">
            <v>2340.56</v>
          </cell>
          <cell r="M544">
            <v>2620.94</v>
          </cell>
          <cell r="O544">
            <v>2696.62</v>
          </cell>
          <cell r="Q544">
            <v>2665.88</v>
          </cell>
          <cell r="S544">
            <v>2704.67</v>
          </cell>
          <cell r="U544">
            <v>2728.57</v>
          </cell>
          <cell r="W544">
            <v>2759.23</v>
          </cell>
        </row>
        <row r="545">
          <cell r="A545" t="str">
            <v>2 S 04 220 18</v>
          </cell>
          <cell r="B545" t="str">
            <v>Corpo BTCC 2,00 x 2,00 m alt. 7,50 m a 10,00 m</v>
          </cell>
          <cell r="E545" t="str">
            <v>m</v>
          </cell>
          <cell r="G545">
            <v>3781.13</v>
          </cell>
          <cell r="M545">
            <v>4236.5200000000004</v>
          </cell>
          <cell r="O545">
            <v>4355.76</v>
          </cell>
          <cell r="Q545">
            <v>4301.12</v>
          </cell>
          <cell r="S545">
            <v>4367.4799999999996</v>
          </cell>
          <cell r="U545">
            <v>4394.29</v>
          </cell>
          <cell r="W545">
            <v>4446.6899999999996</v>
          </cell>
        </row>
        <row r="546">
          <cell r="A546" t="str">
            <v>2 S 04 220 19</v>
          </cell>
          <cell r="B546" t="str">
            <v>Corpo BTCC 2,50 x 2,50 m alt. 7,50 a 10,00 m</v>
          </cell>
          <cell r="E546" t="str">
            <v>m</v>
          </cell>
          <cell r="G546">
            <v>5249.28</v>
          </cell>
          <cell r="M546">
            <v>5877.1</v>
          </cell>
          <cell r="O546">
            <v>6040.14</v>
          </cell>
          <cell r="Q546">
            <v>5956.97</v>
          </cell>
          <cell r="S546">
            <v>6055.36</v>
          </cell>
          <cell r="U546">
            <v>6076.04</v>
          </cell>
          <cell r="W546">
            <v>6153.99</v>
          </cell>
        </row>
        <row r="547">
          <cell r="A547" t="str">
            <v>2 S 04 220 20</v>
          </cell>
          <cell r="B547" t="str">
            <v>Corpo BTCC 3,00 x 3,00 m alt 7,50 a 10,00 m</v>
          </cell>
          <cell r="E547" t="str">
            <v>m</v>
          </cell>
          <cell r="G547">
            <v>7033.02</v>
          </cell>
          <cell r="M547">
            <v>7872.08</v>
          </cell>
          <cell r="O547">
            <v>8083.17</v>
          </cell>
          <cell r="Q547">
            <v>7959.81</v>
          </cell>
          <cell r="S547">
            <v>8103.69</v>
          </cell>
          <cell r="U547">
            <v>8096.77</v>
          </cell>
          <cell r="W547">
            <v>8210.41</v>
          </cell>
        </row>
        <row r="548">
          <cell r="A548" t="str">
            <v>2 S 04 220 21</v>
          </cell>
          <cell r="B548" t="str">
            <v>Corpo BTCC 1,50 x 1,50 m alt. 10,00 a 12,50 m</v>
          </cell>
          <cell r="E548" t="str">
            <v>m</v>
          </cell>
          <cell r="G548">
            <v>2772.04</v>
          </cell>
          <cell r="M548">
            <v>3101.58</v>
          </cell>
          <cell r="O548">
            <v>3190.53</v>
          </cell>
          <cell r="Q548">
            <v>3149.19</v>
          </cell>
          <cell r="S548">
            <v>3201.55</v>
          </cell>
          <cell r="U548">
            <v>3216.28</v>
          </cell>
          <cell r="W548">
            <v>3256.79</v>
          </cell>
        </row>
        <row r="549">
          <cell r="A549" t="str">
            <v>2 S 04 220 22</v>
          </cell>
          <cell r="B549" t="str">
            <v>Corpo BTCC 2,00 x 2,00 m alt. 10,00 a 12,50 m</v>
          </cell>
          <cell r="E549" t="str">
            <v>m</v>
          </cell>
          <cell r="G549">
            <v>4127.93</v>
          </cell>
          <cell r="M549">
            <v>4618.25</v>
          </cell>
          <cell r="O549">
            <v>4747.88</v>
          </cell>
          <cell r="Q549">
            <v>4681.63</v>
          </cell>
          <cell r="S549">
            <v>4762.93</v>
          </cell>
          <cell r="U549">
            <v>4773.8900000000003</v>
          </cell>
          <cell r="W549">
            <v>4837.17</v>
          </cell>
        </row>
        <row r="550">
          <cell r="A550" t="str">
            <v>2 S 04 220 23</v>
          </cell>
          <cell r="B550" t="str">
            <v>Corpo BTCC 2,50 x 2,50 m alt. 10,00 a 12,50 m</v>
          </cell>
          <cell r="E550" t="str">
            <v>m</v>
          </cell>
          <cell r="G550">
            <v>5506.61</v>
          </cell>
          <cell r="M550">
            <v>6169.96</v>
          </cell>
          <cell r="O550">
            <v>6343.05</v>
          </cell>
          <cell r="Q550">
            <v>6259.85</v>
          </cell>
          <cell r="S550">
            <v>6358.25</v>
          </cell>
          <cell r="U550">
            <v>6392.61</v>
          </cell>
          <cell r="W550">
            <v>6470.56</v>
          </cell>
        </row>
        <row r="551">
          <cell r="A551" t="str">
            <v>2 S 04 220 24</v>
          </cell>
          <cell r="B551" t="str">
            <v>Corpo BTCC 3,00 x 3,00 m alt. 10,00 a 12,50 m</v>
          </cell>
          <cell r="E551" t="str">
            <v>m</v>
          </cell>
          <cell r="G551">
            <v>7506.17</v>
          </cell>
          <cell r="M551">
            <v>8402.76</v>
          </cell>
          <cell r="O551">
            <v>8637.1299999999992</v>
          </cell>
          <cell r="Q551">
            <v>8513.74</v>
          </cell>
          <cell r="S551">
            <v>8657.6200000000008</v>
          </cell>
          <cell r="U551">
            <v>8682.3700000000008</v>
          </cell>
          <cell r="W551">
            <v>8796.0400000000009</v>
          </cell>
        </row>
        <row r="552">
          <cell r="A552" t="str">
            <v>2 S 04 220 25</v>
          </cell>
          <cell r="B552" t="str">
            <v>Corpo BTCC 1,50 x 1,50 m alt. 12,50 a 15,00 m</v>
          </cell>
          <cell r="E552" t="str">
            <v>m</v>
          </cell>
          <cell r="G552">
            <v>2817.12</v>
          </cell>
          <cell r="M552">
            <v>3152.67</v>
          </cell>
          <cell r="O552">
            <v>3243.5</v>
          </cell>
          <cell r="Q552">
            <v>3202.17</v>
          </cell>
          <cell r="S552">
            <v>3254.53</v>
          </cell>
          <cell r="U552">
            <v>3271.83</v>
          </cell>
          <cell r="W552">
            <v>3312.34</v>
          </cell>
        </row>
        <row r="553">
          <cell r="A553" t="str">
            <v>2 S 04 220 26</v>
          </cell>
          <cell r="B553" t="str">
            <v>Corpo BTCC 2,00 x 2,00 m alt. 12,50 a 15,00 m</v>
          </cell>
          <cell r="E553" t="str">
            <v>m</v>
          </cell>
          <cell r="G553">
            <v>4406.42</v>
          </cell>
          <cell r="M553">
            <v>4933.76</v>
          </cell>
          <cell r="O553">
            <v>5075.12</v>
          </cell>
          <cell r="Q553">
            <v>5008.88</v>
          </cell>
          <cell r="S553">
            <v>5090.18</v>
          </cell>
          <cell r="U553">
            <v>5117.1099999999997</v>
          </cell>
          <cell r="W553">
            <v>5180.3900000000003</v>
          </cell>
        </row>
        <row r="554">
          <cell r="A554" t="str">
            <v>2 S 04 220 27</v>
          </cell>
          <cell r="B554" t="str">
            <v>Corpo BTCC 2,50 x 2,50 m alt. 12,50 a 15,00 m</v>
          </cell>
          <cell r="E554" t="str">
            <v>m</v>
          </cell>
          <cell r="G554">
            <v>5899.33</v>
          </cell>
          <cell r="M554">
            <v>6611.8</v>
          </cell>
          <cell r="O554">
            <v>6803.35</v>
          </cell>
          <cell r="Q554">
            <v>6720.13</v>
          </cell>
          <cell r="S554">
            <v>6818.52</v>
          </cell>
          <cell r="U554">
            <v>6878</v>
          </cell>
          <cell r="W554">
            <v>6955.96</v>
          </cell>
        </row>
        <row r="555">
          <cell r="A555" t="str">
            <v>2 S 04 220 28</v>
          </cell>
          <cell r="B555" t="str">
            <v>Corpo BTCC 3,00 x 3,00 m alt. 12,50 a 15,00 m</v>
          </cell>
          <cell r="E555" t="str">
            <v>m</v>
          </cell>
          <cell r="G555">
            <v>8137.42</v>
          </cell>
          <cell r="M555">
            <v>9119.17</v>
          </cell>
          <cell r="O555">
            <v>9379.32</v>
          </cell>
          <cell r="Q555">
            <v>9255.92</v>
          </cell>
          <cell r="S555">
            <v>9399.7900000000009</v>
          </cell>
          <cell r="U555">
            <v>9459.64</v>
          </cell>
          <cell r="W555">
            <v>9573.32</v>
          </cell>
        </row>
        <row r="556">
          <cell r="A556" t="str">
            <v>2 S 04 221 01</v>
          </cell>
          <cell r="B556" t="str">
            <v>Boca BTCC 1,50 x 1,50 m normal</v>
          </cell>
          <cell r="E556" t="str">
            <v>und</v>
          </cell>
          <cell r="G556">
            <v>6834.02</v>
          </cell>
          <cell r="M556">
            <v>7602.28</v>
          </cell>
          <cell r="O556">
            <v>7797.68</v>
          </cell>
          <cell r="Q556">
            <v>7705.31</v>
          </cell>
          <cell r="S556">
            <v>7834.72</v>
          </cell>
          <cell r="U556">
            <v>7987.2</v>
          </cell>
          <cell r="W556">
            <v>8083.21</v>
          </cell>
        </row>
        <row r="557">
          <cell r="A557" t="str">
            <v>2 S 04 221 02</v>
          </cell>
          <cell r="B557" t="str">
            <v>Boca BTCC 2,00 x 2,00 m normal</v>
          </cell>
          <cell r="E557" t="str">
            <v>und</v>
          </cell>
          <cell r="G557">
            <v>10442.6</v>
          </cell>
          <cell r="M557">
            <v>11617.89</v>
          </cell>
          <cell r="O557">
            <v>11925.54</v>
          </cell>
          <cell r="Q557">
            <v>11773.57</v>
          </cell>
          <cell r="S557">
            <v>11982.73</v>
          </cell>
          <cell r="U557">
            <v>12172.9</v>
          </cell>
          <cell r="W557">
            <v>12327.44</v>
          </cell>
        </row>
        <row r="558">
          <cell r="A558" t="str">
            <v>2 S 04 221 03</v>
          </cell>
          <cell r="B558" t="str">
            <v>Boca BTCC 2,50 x 2,50 m normal</v>
          </cell>
          <cell r="E558" t="str">
            <v>und</v>
          </cell>
          <cell r="G558">
            <v>14778.85</v>
          </cell>
          <cell r="M558">
            <v>16452.62</v>
          </cell>
          <cell r="O558">
            <v>16899.830000000002</v>
          </cell>
          <cell r="Q558">
            <v>16686.86</v>
          </cell>
          <cell r="S558">
            <v>16978.09</v>
          </cell>
          <cell r="U558">
            <v>17246.89</v>
          </cell>
          <cell r="W558">
            <v>17461.78</v>
          </cell>
        </row>
        <row r="559">
          <cell r="A559" t="str">
            <v>2 S 04 221 04</v>
          </cell>
          <cell r="B559" t="str">
            <v>Boca BTCC 3,00 x 3,00 m normal</v>
          </cell>
          <cell r="E559" t="str">
            <v>und</v>
          </cell>
          <cell r="G559">
            <v>20968.3</v>
          </cell>
          <cell r="M559">
            <v>23347.09</v>
          </cell>
          <cell r="O559">
            <v>23995.86</v>
          </cell>
          <cell r="Q559">
            <v>23683.61</v>
          </cell>
          <cell r="S559">
            <v>24106.81</v>
          </cell>
          <cell r="U559">
            <v>24445.599999999999</v>
          </cell>
          <cell r="W559">
            <v>24757.05</v>
          </cell>
        </row>
        <row r="560">
          <cell r="A560" t="str">
            <v>2 S 04 221 05</v>
          </cell>
          <cell r="B560" t="str">
            <v>Boca BTCC 1,50 x 1,50 m esc=15</v>
          </cell>
          <cell r="E560" t="str">
            <v>und</v>
          </cell>
          <cell r="G560">
            <v>7397.26</v>
          </cell>
          <cell r="M560">
            <v>8231.84</v>
          </cell>
          <cell r="O560">
            <v>8445.08</v>
          </cell>
          <cell r="Q560">
            <v>8350.2199999999993</v>
          </cell>
          <cell r="S560">
            <v>8483.83</v>
          </cell>
          <cell r="U560">
            <v>8665.7999999999993</v>
          </cell>
          <cell r="W560">
            <v>8765.2999999999993</v>
          </cell>
        </row>
        <row r="561">
          <cell r="A561" t="str">
            <v>2 S 04 221 06</v>
          </cell>
          <cell r="B561" t="str">
            <v>Boca BTCC 2,00 x 2,00 m esc=15</v>
          </cell>
          <cell r="E561" t="str">
            <v>und</v>
          </cell>
          <cell r="G561">
            <v>11225.72</v>
          </cell>
          <cell r="M561">
            <v>12491.76</v>
          </cell>
          <cell r="O561">
            <v>12824.04</v>
          </cell>
          <cell r="Q561">
            <v>12669.76</v>
          </cell>
          <cell r="S561">
            <v>12883.6</v>
          </cell>
          <cell r="U561">
            <v>13120.33</v>
          </cell>
          <cell r="W561">
            <v>13278.94</v>
          </cell>
        </row>
        <row r="562">
          <cell r="A562" t="str">
            <v>2 S 04 221 07</v>
          </cell>
          <cell r="B562" t="str">
            <v>Boca BTCC 2,50 x 2,50 m esc=15</v>
          </cell>
          <cell r="E562" t="str">
            <v>und</v>
          </cell>
          <cell r="G562">
            <v>15934.13</v>
          </cell>
          <cell r="M562">
            <v>17744.04</v>
          </cell>
          <cell r="O562">
            <v>18228.060000000001</v>
          </cell>
          <cell r="Q562">
            <v>18010.16</v>
          </cell>
          <cell r="S562">
            <v>18309.91</v>
          </cell>
          <cell r="U562">
            <v>18639.48</v>
          </cell>
          <cell r="W562">
            <v>18861.45</v>
          </cell>
        </row>
        <row r="563">
          <cell r="A563" t="str">
            <v>2 S 04 221 08</v>
          </cell>
          <cell r="B563" t="str">
            <v>Boca BTCC 3,00 x 3,00 m esc=15</v>
          </cell>
          <cell r="E563" t="str">
            <v>und</v>
          </cell>
          <cell r="G563">
            <v>20385.79</v>
          </cell>
          <cell r="M563">
            <v>22727.27</v>
          </cell>
          <cell r="O563">
            <v>23361.34</v>
          </cell>
          <cell r="Q563">
            <v>23106.97</v>
          </cell>
          <cell r="S563">
            <v>23457.64</v>
          </cell>
          <cell r="U563">
            <v>23952.82</v>
          </cell>
          <cell r="W563">
            <v>24213.040000000001</v>
          </cell>
        </row>
        <row r="564">
          <cell r="A564" t="str">
            <v>2 S 04 221 09</v>
          </cell>
          <cell r="B564" t="str">
            <v>Boca BTCC 1,50 x 1,50 m esc=30</v>
          </cell>
          <cell r="E564" t="str">
            <v>und</v>
          </cell>
          <cell r="G564">
            <v>7769.9</v>
          </cell>
          <cell r="M564">
            <v>8638.36</v>
          </cell>
          <cell r="O564">
            <v>8856.08</v>
          </cell>
          <cell r="Q564">
            <v>8750.32</v>
          </cell>
          <cell r="S564">
            <v>8899.2000000000007</v>
          </cell>
          <cell r="U564">
            <v>9073.4699999999993</v>
          </cell>
          <cell r="W564">
            <v>9184.2900000000009</v>
          </cell>
        </row>
        <row r="565">
          <cell r="A565" t="str">
            <v>2 S 04 221 10</v>
          </cell>
          <cell r="B565" t="str">
            <v>Boca BTCC 2,00 x 2,00 m exc.=30</v>
          </cell>
          <cell r="E565" t="str">
            <v>und</v>
          </cell>
          <cell r="G565">
            <v>12407.74</v>
          </cell>
          <cell r="M565">
            <v>13805.31</v>
          </cell>
          <cell r="O565">
            <v>14169.67</v>
          </cell>
          <cell r="Q565">
            <v>13995.46</v>
          </cell>
          <cell r="S565">
            <v>14236.63</v>
          </cell>
          <cell r="U565">
            <v>14485.46</v>
          </cell>
          <cell r="W565">
            <v>14664.26</v>
          </cell>
        </row>
        <row r="566">
          <cell r="A566" t="str">
            <v>2 S 04 221 11</v>
          </cell>
          <cell r="B566" t="str">
            <v>Boca BTCC 2,50 x 2,50 m esc=30</v>
          </cell>
          <cell r="E566" t="str">
            <v>und</v>
          </cell>
          <cell r="G566">
            <v>18141.84</v>
          </cell>
          <cell r="M566">
            <v>20209.45</v>
          </cell>
          <cell r="O566">
            <v>20764.759999999998</v>
          </cell>
          <cell r="Q566">
            <v>20520.7</v>
          </cell>
          <cell r="S566">
            <v>20856.25</v>
          </cell>
          <cell r="U566">
            <v>21241.26</v>
          </cell>
          <cell r="W566">
            <v>21489.72</v>
          </cell>
        </row>
        <row r="567">
          <cell r="A567" t="str">
            <v>2 S 04 221 12</v>
          </cell>
          <cell r="B567" t="str">
            <v>Boca BTCC 3,00 x 3,00 m esc=30</v>
          </cell>
          <cell r="E567" t="str">
            <v>und</v>
          </cell>
          <cell r="G567">
            <v>26122.78</v>
          </cell>
          <cell r="M567">
            <v>29122.06</v>
          </cell>
          <cell r="O567">
            <v>29949.200000000001</v>
          </cell>
          <cell r="Q567">
            <v>29600.32</v>
          </cell>
          <cell r="S567">
            <v>30075.55</v>
          </cell>
          <cell r="U567">
            <v>30621.5</v>
          </cell>
          <cell r="W567">
            <v>30972.63</v>
          </cell>
        </row>
        <row r="568">
          <cell r="A568" t="str">
            <v>2 S 04 221 13</v>
          </cell>
          <cell r="B568" t="str">
            <v>Boca BTCC 1,50 x 1,50 m esc.=45</v>
          </cell>
          <cell r="E568" t="str">
            <v>und</v>
          </cell>
          <cell r="G568">
            <v>9797.1299999999992</v>
          </cell>
          <cell r="M568">
            <v>10898.18</v>
          </cell>
          <cell r="O568">
            <v>11176.09</v>
          </cell>
          <cell r="Q568">
            <v>11045.71</v>
          </cell>
          <cell r="S568">
            <v>11229.12</v>
          </cell>
          <cell r="U568">
            <v>11455.3</v>
          </cell>
          <cell r="W568">
            <v>11591.8</v>
          </cell>
        </row>
        <row r="569">
          <cell r="A569" t="str">
            <v>2 S 04 221 14</v>
          </cell>
          <cell r="B569" t="str">
            <v>Boca BTCC 2,00 x 2,00 m esc=45</v>
          </cell>
          <cell r="E569" t="str">
            <v>und</v>
          </cell>
          <cell r="G569">
            <v>15697.17</v>
          </cell>
          <cell r="M569">
            <v>17473.490000000002</v>
          </cell>
          <cell r="O569">
            <v>17941.25</v>
          </cell>
          <cell r="Q569">
            <v>17726.71</v>
          </cell>
          <cell r="S569">
            <v>18023.490000000002</v>
          </cell>
          <cell r="U569">
            <v>18354.099999999999</v>
          </cell>
          <cell r="W569">
            <v>18574.150000000001</v>
          </cell>
        </row>
        <row r="570">
          <cell r="A570" t="str">
            <v>2 S 04 221 15</v>
          </cell>
          <cell r="B570" t="str">
            <v>Boca BTCC 2,50 x 2,50 m esc=45</v>
          </cell>
          <cell r="E570" t="str">
            <v>und</v>
          </cell>
          <cell r="G570">
            <v>22932.6</v>
          </cell>
          <cell r="M570">
            <v>25557.73</v>
          </cell>
          <cell r="O570">
            <v>26268.53</v>
          </cell>
          <cell r="Q570">
            <v>25969.21</v>
          </cell>
          <cell r="S570">
            <v>26380.68</v>
          </cell>
          <cell r="U570">
            <v>26893.31</v>
          </cell>
          <cell r="W570">
            <v>27198.02</v>
          </cell>
        </row>
        <row r="571">
          <cell r="A571" t="str">
            <v>2 S 04 221 16</v>
          </cell>
          <cell r="B571" t="str">
            <v>Boca BTCC 3,00 x 3,00 m esc=45</v>
          </cell>
          <cell r="E571" t="str">
            <v>und</v>
          </cell>
          <cell r="G571">
            <v>33087.33</v>
          </cell>
          <cell r="M571">
            <v>36898.26</v>
          </cell>
          <cell r="O571">
            <v>37956.39</v>
          </cell>
          <cell r="Q571">
            <v>37523.9</v>
          </cell>
          <cell r="S571">
            <v>38112.68</v>
          </cell>
          <cell r="U571">
            <v>38830.53</v>
          </cell>
          <cell r="W571">
            <v>39265.53</v>
          </cell>
        </row>
        <row r="572">
          <cell r="A572" t="str">
            <v>2 S 04 300 16</v>
          </cell>
          <cell r="B572" t="str">
            <v>Bueiro met. chapas múltiplas D=1,60 m galv.</v>
          </cell>
          <cell r="E572" t="str">
            <v>m</v>
          </cell>
          <cell r="G572">
            <v>845.64</v>
          </cell>
          <cell r="M572">
            <v>981.36</v>
          </cell>
          <cell r="O572">
            <v>1028.1099999999999</v>
          </cell>
          <cell r="Q572">
            <v>1026.23</v>
          </cell>
          <cell r="S572">
            <v>1027.33</v>
          </cell>
          <cell r="U572">
            <v>1025.5999999999999</v>
          </cell>
          <cell r="W572">
            <v>1025.6500000000001</v>
          </cell>
        </row>
        <row r="573">
          <cell r="A573" t="str">
            <v>2 S 04 300 20</v>
          </cell>
          <cell r="B573" t="str">
            <v>Bueiro met.chapas múltiplas D=2,00 m galv.</v>
          </cell>
          <cell r="E573" t="str">
            <v>m</v>
          </cell>
          <cell r="G573">
            <v>1056.94</v>
          </cell>
          <cell r="M573">
            <v>1210.78</v>
          </cell>
          <cell r="O573">
            <v>1279.3399999999999</v>
          </cell>
          <cell r="Q573">
            <v>1277.26</v>
          </cell>
          <cell r="S573">
            <v>1278.49</v>
          </cell>
          <cell r="U573">
            <v>1276.1500000000001</v>
          </cell>
          <cell r="W573">
            <v>1276.2</v>
          </cell>
        </row>
        <row r="574">
          <cell r="A574" t="str">
            <v>2 S 04 301 16</v>
          </cell>
          <cell r="B574" t="str">
            <v>Bueiro met. chapas múltiplas D=1,60 m rev. epoxy</v>
          </cell>
          <cell r="E574" t="str">
            <v>m</v>
          </cell>
          <cell r="G574">
            <v>921.74</v>
          </cell>
          <cell r="M574">
            <v>1066.28</v>
          </cell>
          <cell r="O574">
            <v>1076.94</v>
          </cell>
          <cell r="Q574">
            <v>1075.6600000000001</v>
          </cell>
          <cell r="S574">
            <v>1076.77</v>
          </cell>
          <cell r="U574">
            <v>1075.04</v>
          </cell>
          <cell r="W574">
            <v>1075.0899999999999</v>
          </cell>
        </row>
        <row r="575">
          <cell r="A575" t="str">
            <v>2 S 04 301 20</v>
          </cell>
          <cell r="B575" t="str">
            <v>Bueiro met. chapa múltipla D=2,00 m rev. epoxy</v>
          </cell>
          <cell r="E575" t="str">
            <v>m</v>
          </cell>
          <cell r="G575">
            <v>1150.75</v>
          </cell>
          <cell r="M575">
            <v>1315.77</v>
          </cell>
          <cell r="O575">
            <v>1339.98</v>
          </cell>
          <cell r="Q575">
            <v>1337.99</v>
          </cell>
          <cell r="S575">
            <v>1339.22</v>
          </cell>
          <cell r="U575">
            <v>1336.88</v>
          </cell>
          <cell r="W575">
            <v>1336.93</v>
          </cell>
        </row>
        <row r="576">
          <cell r="A576" t="str">
            <v>2 S 04 310 16</v>
          </cell>
          <cell r="B576" t="str">
            <v>Bueiro met.s/ interrupção tráf. D=1,60m galv.</v>
          </cell>
          <cell r="E576" t="str">
            <v>m</v>
          </cell>
          <cell r="G576">
            <v>1667.71</v>
          </cell>
          <cell r="M576">
            <v>1957.4</v>
          </cell>
          <cell r="O576">
            <v>1958.05</v>
          </cell>
          <cell r="Q576">
            <v>1892.17</v>
          </cell>
          <cell r="S576">
            <v>1893.36</v>
          </cell>
          <cell r="U576">
            <v>1891.69</v>
          </cell>
          <cell r="W576">
            <v>1892.56</v>
          </cell>
        </row>
        <row r="577">
          <cell r="A577" t="str">
            <v>2 S 04 310 20</v>
          </cell>
          <cell r="B577" t="str">
            <v>Bueiro met.s/ interrupção tráf. D=2,00m galv.</v>
          </cell>
          <cell r="E577" t="str">
            <v>m</v>
          </cell>
          <cell r="G577">
            <v>2013.11</v>
          </cell>
          <cell r="M577">
            <v>2434.67</v>
          </cell>
          <cell r="O577">
            <v>2435.4499999999998</v>
          </cell>
          <cell r="Q577">
            <v>2282.92</v>
          </cell>
          <cell r="S577">
            <v>2284.36</v>
          </cell>
          <cell r="U577">
            <v>2282.35</v>
          </cell>
          <cell r="W577">
            <v>2283.39</v>
          </cell>
        </row>
        <row r="578">
          <cell r="A578" t="str">
            <v>2 S 04 311 16</v>
          </cell>
          <cell r="B578" t="str">
            <v>Bueiro met.s/interrupção tráf.D=1,60 m rev.epoxy</v>
          </cell>
          <cell r="E578" t="str">
            <v>m</v>
          </cell>
          <cell r="G578">
            <v>1700.88</v>
          </cell>
          <cell r="M578">
            <v>2030.38</v>
          </cell>
          <cell r="O578">
            <v>2031.03</v>
          </cell>
          <cell r="Q578">
            <v>1828.85</v>
          </cell>
          <cell r="S578">
            <v>1830.05</v>
          </cell>
          <cell r="U578">
            <v>1828.37</v>
          </cell>
          <cell r="W578">
            <v>1829.25</v>
          </cell>
        </row>
        <row r="579">
          <cell r="A579" t="str">
            <v>2 S 04 311 20</v>
          </cell>
          <cell r="B579" t="str">
            <v>Bueiro met.s/interrupção traf.D=2,00 m rev.epoxy</v>
          </cell>
          <cell r="E579" t="str">
            <v>m</v>
          </cell>
          <cell r="G579">
            <v>2222.9899999999998</v>
          </cell>
          <cell r="M579">
            <v>2441.5700000000002</v>
          </cell>
          <cell r="O579">
            <v>2442.35</v>
          </cell>
          <cell r="Q579">
            <v>2288.87</v>
          </cell>
          <cell r="S579">
            <v>2290.3000000000002</v>
          </cell>
          <cell r="U579">
            <v>2288.29</v>
          </cell>
          <cell r="W579">
            <v>2289.34</v>
          </cell>
        </row>
        <row r="580">
          <cell r="A580" t="str">
            <v>2 S 04 400 01</v>
          </cell>
          <cell r="B580" t="str">
            <v>Valeta prot.cortes c/revest. vegetal - VPC 01</v>
          </cell>
          <cell r="E580" t="str">
            <v>m</v>
          </cell>
          <cell r="G580">
            <v>34.69</v>
          </cell>
          <cell r="M580">
            <v>41.23</v>
          </cell>
          <cell r="O580">
            <v>41.27</v>
          </cell>
          <cell r="Q580">
            <v>41.16</v>
          </cell>
          <cell r="S580">
            <v>41.16</v>
          </cell>
          <cell r="U580">
            <v>41.15</v>
          </cell>
          <cell r="W580">
            <v>41.19</v>
          </cell>
        </row>
        <row r="581">
          <cell r="A581" t="str">
            <v>2 S 04 400 02</v>
          </cell>
          <cell r="B581" t="str">
            <v>Valeta prot.cortes c/revest. vegetal - VPC 02</v>
          </cell>
          <cell r="E581" t="str">
            <v>m</v>
          </cell>
          <cell r="G581">
            <v>25.86</v>
          </cell>
          <cell r="M581">
            <v>30.72</v>
          </cell>
          <cell r="O581">
            <v>30.75</v>
          </cell>
          <cell r="Q581">
            <v>30.65</v>
          </cell>
          <cell r="S581">
            <v>30.65</v>
          </cell>
          <cell r="U581">
            <v>30.65</v>
          </cell>
          <cell r="W581">
            <v>30.7</v>
          </cell>
        </row>
        <row r="582">
          <cell r="A582" t="str">
            <v>2 S 04 400 03</v>
          </cell>
          <cell r="B582" t="str">
            <v>Valeta prot.cortes c/revest.concreto - VPC 03</v>
          </cell>
          <cell r="E582" t="str">
            <v>m</v>
          </cell>
          <cell r="G582">
            <v>51.72</v>
          </cell>
          <cell r="M582">
            <v>59.04</v>
          </cell>
          <cell r="O582">
            <v>59.73</v>
          </cell>
          <cell r="Q582">
            <v>58.59</v>
          </cell>
          <cell r="S582">
            <v>59.99</v>
          </cell>
          <cell r="U582">
            <v>58.08</v>
          </cell>
          <cell r="W582">
            <v>59.11</v>
          </cell>
        </row>
        <row r="583">
          <cell r="A583" t="str">
            <v>2 S 04 400 04</v>
          </cell>
          <cell r="B583" t="str">
            <v>Valeta prot.cortes c/revest.concreto - VPC 04</v>
          </cell>
          <cell r="E583" t="str">
            <v>m</v>
          </cell>
          <cell r="G583">
            <v>40.29</v>
          </cell>
          <cell r="M583">
            <v>45.99</v>
          </cell>
          <cell r="O583">
            <v>46.54</v>
          </cell>
          <cell r="Q583">
            <v>45.64</v>
          </cell>
          <cell r="S583">
            <v>46.73</v>
          </cell>
          <cell r="U583">
            <v>45.24</v>
          </cell>
          <cell r="W583">
            <v>46.05</v>
          </cell>
        </row>
        <row r="584">
          <cell r="A584" t="str">
            <v>2 S 04 401 01</v>
          </cell>
          <cell r="B584" t="str">
            <v>Valeta prot.aterros c/revest. vegetal - VPA 01</v>
          </cell>
          <cell r="E584" t="str">
            <v>m</v>
          </cell>
          <cell r="G584">
            <v>35.89</v>
          </cell>
          <cell r="M584">
            <v>42.6</v>
          </cell>
          <cell r="O584">
            <v>42.65</v>
          </cell>
          <cell r="Q584">
            <v>42.51</v>
          </cell>
          <cell r="S584">
            <v>42.51</v>
          </cell>
          <cell r="U584">
            <v>42.5</v>
          </cell>
          <cell r="W584">
            <v>42.57</v>
          </cell>
        </row>
        <row r="585">
          <cell r="A585" t="str">
            <v>2 S 04 401 02</v>
          </cell>
          <cell r="B585" t="str">
            <v>Valeta prot.aterros c/revest. vegetal - VPA 02</v>
          </cell>
          <cell r="E585" t="str">
            <v>m</v>
          </cell>
          <cell r="G585">
            <v>26.91</v>
          </cell>
          <cell r="M585">
            <v>31.98</v>
          </cell>
          <cell r="O585">
            <v>32.01</v>
          </cell>
          <cell r="Q585">
            <v>31.91</v>
          </cell>
          <cell r="S585">
            <v>31.91</v>
          </cell>
          <cell r="U585">
            <v>31.91</v>
          </cell>
          <cell r="W585">
            <v>31.96</v>
          </cell>
        </row>
        <row r="586">
          <cell r="A586" t="str">
            <v>2 S 04 401 03</v>
          </cell>
          <cell r="B586" t="str">
            <v>Valeta prot.aterro c/revest. concreto - VPA 03</v>
          </cell>
          <cell r="E586" t="str">
            <v>m</v>
          </cell>
          <cell r="G586">
            <v>51.82</v>
          </cell>
          <cell r="M586">
            <v>59.31</v>
          </cell>
          <cell r="O586">
            <v>59.97</v>
          </cell>
          <cell r="Q586">
            <v>58.88</v>
          </cell>
          <cell r="S586">
            <v>60.16</v>
          </cell>
          <cell r="U586">
            <v>58.41</v>
          </cell>
          <cell r="W586">
            <v>59.38</v>
          </cell>
        </row>
        <row r="587">
          <cell r="A587" t="str">
            <v>2 S 04 401 04</v>
          </cell>
          <cell r="B587" t="str">
            <v>Valeta prot.aterro c/revest. concreto - VPA 04</v>
          </cell>
          <cell r="E587" t="str">
            <v>m</v>
          </cell>
          <cell r="G587">
            <v>39.229999999999997</v>
          </cell>
          <cell r="M587">
            <v>44.9</v>
          </cell>
          <cell r="O587">
            <v>45.4</v>
          </cell>
          <cell r="Q587">
            <v>44.57</v>
          </cell>
          <cell r="S587">
            <v>45.57</v>
          </cell>
          <cell r="U587">
            <v>44.21</v>
          </cell>
          <cell r="W587">
            <v>44.95</v>
          </cell>
        </row>
        <row r="588">
          <cell r="A588" t="str">
            <v>2 S 04 401 05</v>
          </cell>
          <cell r="B588" t="str">
            <v>Valeta prot.corte/aterro s/rev. - VPC 05/VPA 05</v>
          </cell>
          <cell r="E588" t="str">
            <v>m</v>
          </cell>
          <cell r="G588">
            <v>20.6</v>
          </cell>
          <cell r="M588">
            <v>24.52</v>
          </cell>
          <cell r="O588">
            <v>24.52</v>
          </cell>
          <cell r="Q588">
            <v>24.5</v>
          </cell>
          <cell r="S588">
            <v>24.5</v>
          </cell>
          <cell r="U588">
            <v>24.45</v>
          </cell>
          <cell r="W588">
            <v>24.45</v>
          </cell>
        </row>
        <row r="589">
          <cell r="A589" t="str">
            <v>2 S 04 401 06</v>
          </cell>
          <cell r="B589" t="str">
            <v>Valeta prot.corte/aterro s/rev. - VPC 06/VPA 06</v>
          </cell>
          <cell r="E589" t="str">
            <v>m</v>
          </cell>
          <cell r="G589">
            <v>14.72</v>
          </cell>
          <cell r="M589">
            <v>17.53</v>
          </cell>
          <cell r="O589">
            <v>17.53</v>
          </cell>
          <cell r="Q589">
            <v>17.52</v>
          </cell>
          <cell r="S589">
            <v>17.52</v>
          </cell>
          <cell r="U589">
            <v>17.489999999999998</v>
          </cell>
          <cell r="W589">
            <v>17.489999999999998</v>
          </cell>
        </row>
        <row r="590">
          <cell r="A590" t="str">
            <v>2 S 04 500 01</v>
          </cell>
          <cell r="B590" t="str">
            <v>Dreno longitudinal prof. p/corte em solo - DPS 01</v>
          </cell>
          <cell r="E590" t="str">
            <v>m</v>
          </cell>
          <cell r="G590">
            <v>23.79</v>
          </cell>
          <cell r="M590">
            <v>27.1</v>
          </cell>
          <cell r="O590">
            <v>27.55</v>
          </cell>
          <cell r="Q590">
            <v>27.16</v>
          </cell>
          <cell r="S590">
            <v>27.57</v>
          </cell>
          <cell r="U590">
            <v>27.39</v>
          </cell>
          <cell r="W590">
            <v>27.72</v>
          </cell>
        </row>
        <row r="591">
          <cell r="A591" t="str">
            <v>2 S 04 500 02</v>
          </cell>
          <cell r="B591" t="str">
            <v>Dreno longitudinal prof. p/corte em solo - DPS 02</v>
          </cell>
          <cell r="E591" t="str">
            <v>m</v>
          </cell>
          <cell r="G591">
            <v>23.47</v>
          </cell>
          <cell r="M591">
            <v>26.64</v>
          </cell>
          <cell r="O591">
            <v>27.14</v>
          </cell>
          <cell r="Q591">
            <v>26.74</v>
          </cell>
          <cell r="S591">
            <v>27.14</v>
          </cell>
          <cell r="U591">
            <v>26.98</v>
          </cell>
          <cell r="W591">
            <v>27.31</v>
          </cell>
        </row>
        <row r="592">
          <cell r="A592" t="str">
            <v>2 S 04 500 03</v>
          </cell>
          <cell r="B592" t="str">
            <v>Dreno longitudinal prof. p/corte em solo - DPS 03</v>
          </cell>
          <cell r="E592" t="str">
            <v>m</v>
          </cell>
          <cell r="G592">
            <v>33.57</v>
          </cell>
          <cell r="M592">
            <v>38.21</v>
          </cell>
          <cell r="O592">
            <v>38.75</v>
          </cell>
          <cell r="Q592">
            <v>38.299999999999997</v>
          </cell>
          <cell r="S592">
            <v>38.840000000000003</v>
          </cell>
          <cell r="U592">
            <v>39.130000000000003</v>
          </cell>
          <cell r="W592">
            <v>39.49</v>
          </cell>
        </row>
        <row r="593">
          <cell r="A593" t="str">
            <v>2 S 04 500 04</v>
          </cell>
          <cell r="B593" t="str">
            <v>Dreno longitudinal prof. p/corte em solo - DPS 04</v>
          </cell>
          <cell r="E593" t="str">
            <v>m</v>
          </cell>
          <cell r="G593">
            <v>33.18</v>
          </cell>
          <cell r="M593">
            <v>37.67</v>
          </cell>
          <cell r="O593">
            <v>38.26</v>
          </cell>
          <cell r="Q593">
            <v>37.79</v>
          </cell>
          <cell r="S593">
            <v>38.340000000000003</v>
          </cell>
          <cell r="U593">
            <v>38.64</v>
          </cell>
          <cell r="W593">
            <v>39</v>
          </cell>
        </row>
        <row r="594">
          <cell r="A594" t="str">
            <v>2 S 04 500 05</v>
          </cell>
          <cell r="B594" t="str">
            <v>Dreno longitudinal prof. p/corte em solo - DPS 05</v>
          </cell>
          <cell r="E594" t="str">
            <v>m</v>
          </cell>
          <cell r="G594">
            <v>36.200000000000003</v>
          </cell>
          <cell r="M594">
            <v>40.58</v>
          </cell>
          <cell r="O594">
            <v>44.31</v>
          </cell>
          <cell r="Q594">
            <v>40.57</v>
          </cell>
          <cell r="S594">
            <v>41.33</v>
          </cell>
          <cell r="U594">
            <v>41.43</v>
          </cell>
          <cell r="W594">
            <v>41.44</v>
          </cell>
        </row>
        <row r="595">
          <cell r="A595" t="str">
            <v>2 S 04 500 06</v>
          </cell>
          <cell r="B595" t="str">
            <v>Dreno longitudinal prof. p/corte em solo - DPS 06</v>
          </cell>
          <cell r="E595" t="str">
            <v>m</v>
          </cell>
          <cell r="G595">
            <v>41.64</v>
          </cell>
          <cell r="M595">
            <v>46.52</v>
          </cell>
          <cell r="O595">
            <v>50.88</v>
          </cell>
          <cell r="Q595">
            <v>46.48</v>
          </cell>
          <cell r="S595">
            <v>47.4</v>
          </cell>
          <cell r="U595">
            <v>47.53</v>
          </cell>
          <cell r="W595">
            <v>47.57</v>
          </cell>
        </row>
        <row r="596">
          <cell r="A596" t="str">
            <v>2 S 04 500 07</v>
          </cell>
          <cell r="B596" t="str">
            <v>Dreno longitudinal prof. p/corte em solo - DPS 07</v>
          </cell>
          <cell r="E596" t="str">
            <v>m</v>
          </cell>
          <cell r="G596">
            <v>50.87</v>
          </cell>
          <cell r="M596">
            <v>57.29</v>
          </cell>
          <cell r="O596">
            <v>61.18</v>
          </cell>
          <cell r="Q596">
            <v>57.17</v>
          </cell>
          <cell r="S596">
            <v>58.24</v>
          </cell>
          <cell r="U596">
            <v>58.11</v>
          </cell>
          <cell r="W596">
            <v>58.41</v>
          </cell>
        </row>
        <row r="597">
          <cell r="A597" t="str">
            <v>2 S 04 500 08</v>
          </cell>
          <cell r="B597" t="str">
            <v>Dreno longitudinal prof. p/corte em solo - DPS 08</v>
          </cell>
          <cell r="E597" t="str">
            <v>m</v>
          </cell>
          <cell r="G597">
            <v>56.3</v>
          </cell>
          <cell r="M597">
            <v>63.23</v>
          </cell>
          <cell r="O597">
            <v>67.75</v>
          </cell>
          <cell r="Q597">
            <v>63.08</v>
          </cell>
          <cell r="S597">
            <v>64.319999999999993</v>
          </cell>
          <cell r="U597">
            <v>64.209999999999994</v>
          </cell>
          <cell r="W597">
            <v>64.53</v>
          </cell>
        </row>
        <row r="598">
          <cell r="A598" t="str">
            <v>2 S 04 501 01</v>
          </cell>
          <cell r="B598" t="str">
            <v>Dreno longitudinal prof. p/corte em rocha - DPR 01</v>
          </cell>
          <cell r="E598" t="str">
            <v>m</v>
          </cell>
          <cell r="G598">
            <v>20.65</v>
          </cell>
          <cell r="M598">
            <v>23.64</v>
          </cell>
          <cell r="O598">
            <v>23.89</v>
          </cell>
          <cell r="Q598">
            <v>23.52</v>
          </cell>
          <cell r="S598">
            <v>24.08</v>
          </cell>
          <cell r="U598">
            <v>23.88</v>
          </cell>
          <cell r="W598">
            <v>24.16</v>
          </cell>
        </row>
        <row r="599">
          <cell r="A599" t="str">
            <v>2 S 04 501 02</v>
          </cell>
          <cell r="B599" t="str">
            <v>Dreno longitudinal prof. p/corte em rocha - DPR 02</v>
          </cell>
          <cell r="E599" t="str">
            <v>m</v>
          </cell>
          <cell r="G599">
            <v>32.01</v>
          </cell>
          <cell r="M599">
            <v>36.14</v>
          </cell>
          <cell r="O599">
            <v>38.26</v>
          </cell>
          <cell r="Q599">
            <v>36.03</v>
          </cell>
          <cell r="S599">
            <v>36.590000000000003</v>
          </cell>
          <cell r="U599">
            <v>36.39</v>
          </cell>
          <cell r="W599">
            <v>36.67</v>
          </cell>
        </row>
        <row r="600">
          <cell r="A600" t="str">
            <v>2 S 04 501 03</v>
          </cell>
          <cell r="B600" t="str">
            <v>Dreno longitudinal prof. p/corte em rocha - DPR 03</v>
          </cell>
          <cell r="E600" t="str">
            <v>m</v>
          </cell>
          <cell r="G600">
            <v>17.760000000000002</v>
          </cell>
          <cell r="M600">
            <v>19.940000000000001</v>
          </cell>
          <cell r="O600">
            <v>21.89</v>
          </cell>
          <cell r="Q600">
            <v>19.940000000000001</v>
          </cell>
          <cell r="S600">
            <v>20.18</v>
          </cell>
          <cell r="U600">
            <v>20.22</v>
          </cell>
          <cell r="W600">
            <v>20.22</v>
          </cell>
        </row>
        <row r="601">
          <cell r="A601" t="str">
            <v>2 S 04 501 04</v>
          </cell>
          <cell r="B601" t="str">
            <v>Dreno longitudinal prof. p/corte em rocha - DPR 04</v>
          </cell>
          <cell r="E601" t="str">
            <v>m</v>
          </cell>
          <cell r="G601">
            <v>6.21</v>
          </cell>
          <cell r="M601">
            <v>7.2</v>
          </cell>
          <cell r="O601">
            <v>7.29</v>
          </cell>
          <cell r="Q601">
            <v>7.19</v>
          </cell>
          <cell r="S601">
            <v>7.44</v>
          </cell>
          <cell r="U601">
            <v>7.47</v>
          </cell>
          <cell r="W601">
            <v>7.48</v>
          </cell>
        </row>
        <row r="602">
          <cell r="A602" t="str">
            <v>2 S 04 501 05</v>
          </cell>
          <cell r="B602" t="str">
            <v>Dreno longitudinal prof. p/corte em rocha - DPR 05</v>
          </cell>
          <cell r="E602" t="str">
            <v>m</v>
          </cell>
          <cell r="G602">
            <v>18.64</v>
          </cell>
          <cell r="M602">
            <v>21.3</v>
          </cell>
          <cell r="O602">
            <v>21.55</v>
          </cell>
          <cell r="Q602">
            <v>21.23</v>
          </cell>
          <cell r="S602">
            <v>21.63</v>
          </cell>
          <cell r="U602">
            <v>21.42</v>
          </cell>
          <cell r="W602">
            <v>21.71</v>
          </cell>
        </row>
        <row r="603">
          <cell r="A603" t="str">
            <v>2 S 04 502 01</v>
          </cell>
          <cell r="B603" t="str">
            <v>Boca saída p/dreno longitudinal prof. BSD 01</v>
          </cell>
          <cell r="E603" t="str">
            <v>und</v>
          </cell>
          <cell r="G603">
            <v>62.93</v>
          </cell>
          <cell r="M603">
            <v>70.08</v>
          </cell>
          <cell r="O603">
            <v>71.16</v>
          </cell>
          <cell r="Q603">
            <v>69.53</v>
          </cell>
          <cell r="S603">
            <v>71.72</v>
          </cell>
          <cell r="U603">
            <v>70.13</v>
          </cell>
          <cell r="W603">
            <v>71.72</v>
          </cell>
        </row>
        <row r="604">
          <cell r="A604" t="str">
            <v>2 S 04 502 02</v>
          </cell>
          <cell r="B604" t="str">
            <v>Boca saída p/dreno longitudinal prof. BSD 02</v>
          </cell>
          <cell r="E604" t="str">
            <v>und</v>
          </cell>
          <cell r="G604">
            <v>73.39</v>
          </cell>
          <cell r="M604">
            <v>81.55</v>
          </cell>
          <cell r="O604">
            <v>82.9</v>
          </cell>
          <cell r="Q604">
            <v>80.84</v>
          </cell>
          <cell r="S604">
            <v>83.59</v>
          </cell>
          <cell r="U604">
            <v>81.25</v>
          </cell>
          <cell r="W604">
            <v>83.24</v>
          </cell>
        </row>
        <row r="605">
          <cell r="A605" t="str">
            <v>2 S 04 510 01</v>
          </cell>
          <cell r="B605" t="str">
            <v>Dreno sub-superficial - DSS 01</v>
          </cell>
          <cell r="E605" t="str">
            <v>m</v>
          </cell>
          <cell r="G605">
            <v>6.99</v>
          </cell>
          <cell r="M605">
            <v>7.36</v>
          </cell>
          <cell r="O605">
            <v>7.42</v>
          </cell>
          <cell r="Q605">
            <v>7.62</v>
          </cell>
          <cell r="S605">
            <v>7.62</v>
          </cell>
          <cell r="U605">
            <v>8.26</v>
          </cell>
          <cell r="W605">
            <v>8.27</v>
          </cell>
        </row>
        <row r="606">
          <cell r="A606" t="str">
            <v>2 S 04 510 02</v>
          </cell>
          <cell r="B606" t="str">
            <v>Dreno sub-superficial - DSS 02</v>
          </cell>
          <cell r="E606" t="str">
            <v>m</v>
          </cell>
          <cell r="G606">
            <v>16.21</v>
          </cell>
          <cell r="M606">
            <v>18.05</v>
          </cell>
          <cell r="O606">
            <v>20.12</v>
          </cell>
          <cell r="Q606">
            <v>18.05</v>
          </cell>
          <cell r="S606">
            <v>18.239999999999998</v>
          </cell>
          <cell r="U606">
            <v>18.27</v>
          </cell>
          <cell r="W606">
            <v>18.27</v>
          </cell>
        </row>
        <row r="607">
          <cell r="A607" t="str">
            <v>2 S 04 510 03</v>
          </cell>
          <cell r="B607" t="str">
            <v>Dreno sub-superficial - DSS 03</v>
          </cell>
          <cell r="E607" t="str">
            <v>m</v>
          </cell>
          <cell r="G607">
            <v>4.33</v>
          </cell>
          <cell r="M607">
            <v>4.99</v>
          </cell>
          <cell r="O607">
            <v>5.0599999999999996</v>
          </cell>
          <cell r="Q607">
            <v>4.9800000000000004</v>
          </cell>
          <cell r="S607">
            <v>5.18</v>
          </cell>
          <cell r="U607">
            <v>5.21</v>
          </cell>
          <cell r="W607">
            <v>5.21</v>
          </cell>
        </row>
        <row r="608">
          <cell r="A608" t="str">
            <v>2 S 04 510 04</v>
          </cell>
          <cell r="B608" t="str">
            <v>Dreno sub-superficial - DSS 04</v>
          </cell>
          <cell r="E608" t="str">
            <v>m</v>
          </cell>
          <cell r="G608">
            <v>22.31</v>
          </cell>
          <cell r="M608">
            <v>24.45</v>
          </cell>
          <cell r="O608">
            <v>26.52</v>
          </cell>
          <cell r="Q608">
            <v>24.66</v>
          </cell>
          <cell r="S608">
            <v>24.85</v>
          </cell>
          <cell r="U608">
            <v>25.51</v>
          </cell>
          <cell r="W608">
            <v>25.51</v>
          </cell>
        </row>
        <row r="609">
          <cell r="A609" t="str">
            <v>2 S 04 511 01</v>
          </cell>
          <cell r="B609" t="str">
            <v>Boca saída p/dreno sub-superficial - BSD 03</v>
          </cell>
          <cell r="E609" t="str">
            <v>und</v>
          </cell>
          <cell r="G609">
            <v>29.17</v>
          </cell>
          <cell r="M609">
            <v>32.25</v>
          </cell>
          <cell r="O609">
            <v>32.799999999999997</v>
          </cell>
          <cell r="Q609">
            <v>31.98</v>
          </cell>
          <cell r="S609">
            <v>33.090000000000003</v>
          </cell>
          <cell r="U609">
            <v>32.26</v>
          </cell>
          <cell r="W609">
            <v>33.07</v>
          </cell>
        </row>
        <row r="610">
          <cell r="A610" t="str">
            <v>2 S 04 520 01</v>
          </cell>
          <cell r="B610" t="str">
            <v>Dreno sub-horizontal - DSH 01</v>
          </cell>
          <cell r="E610" t="str">
            <v>m</v>
          </cell>
          <cell r="G610">
            <v>106.82</v>
          </cell>
          <cell r="M610">
            <v>127</v>
          </cell>
          <cell r="O610">
            <v>127.19</v>
          </cell>
          <cell r="Q610">
            <v>127</v>
          </cell>
          <cell r="S610">
            <v>126.96</v>
          </cell>
          <cell r="U610">
            <v>126.97</v>
          </cell>
          <cell r="W610">
            <v>127.08</v>
          </cell>
        </row>
        <row r="611">
          <cell r="A611" t="str">
            <v>2 S 04 521 01</v>
          </cell>
          <cell r="B611" t="str">
            <v>Boca saída p/dreno sub-horizontal - BSD 04</v>
          </cell>
          <cell r="E611" t="str">
            <v>und</v>
          </cell>
          <cell r="G611">
            <v>7.51</v>
          </cell>
          <cell r="M611">
            <v>8.34</v>
          </cell>
          <cell r="O611">
            <v>8.4700000000000006</v>
          </cell>
          <cell r="Q611">
            <v>8.2799999999999994</v>
          </cell>
          <cell r="S611">
            <v>8.5299999999999994</v>
          </cell>
          <cell r="U611">
            <v>8.39</v>
          </cell>
          <cell r="W611">
            <v>8.57</v>
          </cell>
        </row>
        <row r="612">
          <cell r="A612" t="str">
            <v>2 S 04 900 01</v>
          </cell>
          <cell r="B612" t="str">
            <v>Sarjeta triangular de concreto - STC 01</v>
          </cell>
          <cell r="E612" t="str">
            <v>m</v>
          </cell>
          <cell r="G612">
            <v>32.65</v>
          </cell>
          <cell r="M612">
            <v>36.340000000000003</v>
          </cell>
          <cell r="O612">
            <v>37.07</v>
          </cell>
          <cell r="Q612">
            <v>35.979999999999997</v>
          </cell>
          <cell r="S612">
            <v>37.369999999999997</v>
          </cell>
          <cell r="U612">
            <v>35.549999999999997</v>
          </cell>
          <cell r="W612">
            <v>36.549999999999997</v>
          </cell>
        </row>
        <row r="613">
          <cell r="A613" t="str">
            <v>2 S 04 900 02</v>
          </cell>
          <cell r="B613" t="str">
            <v>Sarjeta triangular de concreto - STC 02</v>
          </cell>
          <cell r="E613" t="str">
            <v>m</v>
          </cell>
          <cell r="G613">
            <v>22</v>
          </cell>
          <cell r="M613">
            <v>24.56</v>
          </cell>
          <cell r="O613">
            <v>25.03</v>
          </cell>
          <cell r="Q613">
            <v>24.34</v>
          </cell>
          <cell r="S613">
            <v>25.22</v>
          </cell>
          <cell r="U613">
            <v>24.05</v>
          </cell>
          <cell r="W613">
            <v>24.69</v>
          </cell>
        </row>
        <row r="614">
          <cell r="A614" t="str">
            <v>2 S 04 900 03</v>
          </cell>
          <cell r="B614" t="str">
            <v>Sarjeta triangular de concreto - STC 03</v>
          </cell>
          <cell r="E614" t="str">
            <v>m</v>
          </cell>
          <cell r="G614">
            <v>19.07</v>
          </cell>
          <cell r="M614">
            <v>21.27</v>
          </cell>
          <cell r="O614">
            <v>21.69</v>
          </cell>
          <cell r="Q614">
            <v>21.08</v>
          </cell>
          <cell r="S614">
            <v>21.85</v>
          </cell>
          <cell r="U614">
            <v>20.84</v>
          </cell>
          <cell r="W614">
            <v>21.4</v>
          </cell>
        </row>
        <row r="615">
          <cell r="A615" t="str">
            <v>2 S 04 900 04</v>
          </cell>
          <cell r="B615" t="str">
            <v>Sarjeta triangular de concreto - STC 04</v>
          </cell>
          <cell r="E615" t="str">
            <v>m</v>
          </cell>
          <cell r="G615">
            <v>15.49</v>
          </cell>
          <cell r="M615">
            <v>17.25</v>
          </cell>
          <cell r="O615">
            <v>17.600000000000001</v>
          </cell>
          <cell r="Q615">
            <v>17.100000000000001</v>
          </cell>
          <cell r="S615">
            <v>17.73</v>
          </cell>
          <cell r="U615">
            <v>16.91</v>
          </cell>
          <cell r="W615">
            <v>17.36</v>
          </cell>
        </row>
        <row r="616">
          <cell r="A616" t="str">
            <v>2 S 04 900 05</v>
          </cell>
          <cell r="B616" t="str">
            <v>Sarjeta triangular de concreto - STC 05</v>
          </cell>
          <cell r="E616" t="str">
            <v>m</v>
          </cell>
          <cell r="G616">
            <v>26.9</v>
          </cell>
          <cell r="M616">
            <v>29.55</v>
          </cell>
          <cell r="O616">
            <v>30.24</v>
          </cell>
          <cell r="Q616">
            <v>29.23</v>
          </cell>
          <cell r="S616">
            <v>30.52</v>
          </cell>
          <cell r="U616">
            <v>28.91</v>
          </cell>
          <cell r="W616">
            <v>29.84</v>
          </cell>
        </row>
        <row r="617">
          <cell r="A617" t="str">
            <v>2 S 04 900 06</v>
          </cell>
          <cell r="B617" t="str">
            <v>Sarjeta triangular de concreto - STC 06</v>
          </cell>
          <cell r="E617" t="str">
            <v>m</v>
          </cell>
          <cell r="G617">
            <v>18.13</v>
          </cell>
          <cell r="M617">
            <v>19.98</v>
          </cell>
          <cell r="O617">
            <v>20.420000000000002</v>
          </cell>
          <cell r="Q617">
            <v>19.78</v>
          </cell>
          <cell r="S617">
            <v>20.6</v>
          </cell>
          <cell r="U617">
            <v>19.63</v>
          </cell>
          <cell r="W617">
            <v>20.22</v>
          </cell>
        </row>
        <row r="618">
          <cell r="A618" t="str">
            <v>2 S 04 900 07</v>
          </cell>
          <cell r="B618" t="str">
            <v>Sarjeta triangular de concreto - STC 07</v>
          </cell>
          <cell r="E618" t="str">
            <v>m</v>
          </cell>
          <cell r="G618">
            <v>15.65</v>
          </cell>
          <cell r="M618">
            <v>17.22</v>
          </cell>
          <cell r="O618">
            <v>17.61</v>
          </cell>
          <cell r="Q618">
            <v>17.059999999999999</v>
          </cell>
          <cell r="S618">
            <v>17.760000000000002</v>
          </cell>
          <cell r="U618">
            <v>16.95</v>
          </cell>
          <cell r="W618">
            <v>17.45</v>
          </cell>
        </row>
        <row r="619">
          <cell r="A619" t="str">
            <v>2 S 04 900 08</v>
          </cell>
          <cell r="B619" t="str">
            <v>Sarjeta triangular de concreto - STC 08</v>
          </cell>
          <cell r="E619" t="str">
            <v>m</v>
          </cell>
          <cell r="G619">
            <v>13.06</v>
          </cell>
          <cell r="M619">
            <v>14.38</v>
          </cell>
          <cell r="O619">
            <v>14.71</v>
          </cell>
          <cell r="Q619">
            <v>14.25</v>
          </cell>
          <cell r="S619">
            <v>14.83</v>
          </cell>
          <cell r="U619">
            <v>14.14</v>
          </cell>
          <cell r="W619">
            <v>14.56</v>
          </cell>
        </row>
        <row r="620">
          <cell r="A620" t="str">
            <v>2 S 04 900 21</v>
          </cell>
          <cell r="B620" t="str">
            <v>Sarjeta canteiro central concreto - SCC 01</v>
          </cell>
          <cell r="E620" t="str">
            <v>m</v>
          </cell>
          <cell r="G620">
            <v>19</v>
          </cell>
          <cell r="M620">
            <v>21.01</v>
          </cell>
          <cell r="O620">
            <v>21.45</v>
          </cell>
          <cell r="Q620">
            <v>20.77</v>
          </cell>
          <cell r="S620">
            <v>21.64</v>
          </cell>
          <cell r="U620">
            <v>20.49</v>
          </cell>
          <cell r="W620">
            <v>21.11</v>
          </cell>
        </row>
        <row r="621">
          <cell r="A621" t="str">
            <v>2 S 04 900 22</v>
          </cell>
          <cell r="B621" t="str">
            <v>Sarjeta canteiro central concreto - SCC 02</v>
          </cell>
          <cell r="E621" t="str">
            <v>m</v>
          </cell>
          <cell r="G621">
            <v>26.2</v>
          </cell>
          <cell r="M621">
            <v>29.11</v>
          </cell>
          <cell r="O621">
            <v>29.69</v>
          </cell>
          <cell r="Q621">
            <v>28.79</v>
          </cell>
          <cell r="S621">
            <v>29.95</v>
          </cell>
          <cell r="U621">
            <v>28.4</v>
          </cell>
          <cell r="W621">
            <v>29.24</v>
          </cell>
        </row>
        <row r="622">
          <cell r="A622" t="str">
            <v>2 S 04 900 31</v>
          </cell>
          <cell r="B622" t="str">
            <v>Sarjeta triangular de grama - STG 01</v>
          </cell>
          <cell r="E622" t="str">
            <v>m</v>
          </cell>
          <cell r="G622">
            <v>11.64</v>
          </cell>
          <cell r="M622">
            <v>13.82</v>
          </cell>
          <cell r="O622">
            <v>13.88</v>
          </cell>
          <cell r="Q622">
            <v>13.86</v>
          </cell>
          <cell r="S622">
            <v>13.86</v>
          </cell>
          <cell r="U622">
            <v>13.89</v>
          </cell>
          <cell r="W622">
            <v>13.9</v>
          </cell>
        </row>
        <row r="623">
          <cell r="A623" t="str">
            <v>2 S 04 900 32</v>
          </cell>
          <cell r="B623" t="str">
            <v>Sarjeta triangular de grama - STG 02</v>
          </cell>
          <cell r="E623" t="str">
            <v>m</v>
          </cell>
          <cell r="G623">
            <v>9.65</v>
          </cell>
          <cell r="M623">
            <v>11.45</v>
          </cell>
          <cell r="O623">
            <v>11.5</v>
          </cell>
          <cell r="Q623">
            <v>11.48</v>
          </cell>
          <cell r="S623">
            <v>11.48</v>
          </cell>
          <cell r="U623">
            <v>11.51</v>
          </cell>
          <cell r="W623">
            <v>11.51</v>
          </cell>
        </row>
        <row r="624">
          <cell r="A624" t="str">
            <v>2 S 04 900 33</v>
          </cell>
          <cell r="B624" t="str">
            <v>Sarjeta triangular de grama - STG 03</v>
          </cell>
          <cell r="E624" t="str">
            <v>m</v>
          </cell>
          <cell r="G624">
            <v>8.31</v>
          </cell>
          <cell r="M624">
            <v>9.85</v>
          </cell>
          <cell r="O624">
            <v>9.89</v>
          </cell>
          <cell r="Q624">
            <v>9.8800000000000008</v>
          </cell>
          <cell r="S624">
            <v>9.8800000000000008</v>
          </cell>
          <cell r="U624">
            <v>9.9</v>
          </cell>
          <cell r="W624">
            <v>9.91</v>
          </cell>
        </row>
        <row r="625">
          <cell r="A625" t="str">
            <v>2 S 04 900 34</v>
          </cell>
          <cell r="B625" t="str">
            <v>Sarjeta triangular de grama - STG 04</v>
          </cell>
          <cell r="E625" t="str">
            <v>m</v>
          </cell>
          <cell r="G625">
            <v>6.39</v>
          </cell>
          <cell r="M625">
            <v>7.55</v>
          </cell>
          <cell r="O625">
            <v>7.59</v>
          </cell>
          <cell r="Q625">
            <v>7.58</v>
          </cell>
          <cell r="S625">
            <v>7.58</v>
          </cell>
          <cell r="U625">
            <v>7.6</v>
          </cell>
          <cell r="W625">
            <v>7.61</v>
          </cell>
        </row>
        <row r="626">
          <cell r="A626" t="str">
            <v>2 S 04 900 41</v>
          </cell>
          <cell r="B626" t="str">
            <v>Sarjeta triangular não revestida - STT 01</v>
          </cell>
          <cell r="E626" t="str">
            <v>m</v>
          </cell>
          <cell r="G626">
            <v>6.45</v>
          </cell>
          <cell r="M626">
            <v>7.6</v>
          </cell>
          <cell r="O626">
            <v>7.66</v>
          </cell>
          <cell r="Q626">
            <v>7.64</v>
          </cell>
          <cell r="S626">
            <v>7.64</v>
          </cell>
          <cell r="U626">
            <v>7.67</v>
          </cell>
          <cell r="W626">
            <v>7.67</v>
          </cell>
        </row>
        <row r="627">
          <cell r="A627" t="str">
            <v>2 S 04 900 42</v>
          </cell>
          <cell r="B627" t="str">
            <v>Sarjeta triangular não revestida - STT 02</v>
          </cell>
          <cell r="E627" t="str">
            <v>m</v>
          </cell>
          <cell r="G627">
            <v>5.38</v>
          </cell>
          <cell r="M627">
            <v>6.35</v>
          </cell>
          <cell r="O627">
            <v>6.4</v>
          </cell>
          <cell r="Q627">
            <v>6.39</v>
          </cell>
          <cell r="S627">
            <v>6.39</v>
          </cell>
          <cell r="U627">
            <v>6.41</v>
          </cell>
          <cell r="W627">
            <v>6.41</v>
          </cell>
        </row>
        <row r="628">
          <cell r="A628" t="str">
            <v>2 S 04 900 43</v>
          </cell>
          <cell r="B628" t="str">
            <v>Sarjeta triangular não revestida - STT 03</v>
          </cell>
          <cell r="E628" t="str">
            <v>m</v>
          </cell>
          <cell r="G628">
            <v>4.58</v>
          </cell>
          <cell r="M628">
            <v>5.39</v>
          </cell>
          <cell r="O628">
            <v>5.44</v>
          </cell>
          <cell r="Q628">
            <v>5.42</v>
          </cell>
          <cell r="S628">
            <v>5.42</v>
          </cell>
          <cell r="U628">
            <v>5.44</v>
          </cell>
          <cell r="W628">
            <v>5.45</v>
          </cell>
        </row>
        <row r="629">
          <cell r="A629" t="str">
            <v>2 S 04 900 44</v>
          </cell>
          <cell r="B629" t="str">
            <v>Sarjeta triangular não revestida - STT 04</v>
          </cell>
          <cell r="E629" t="str">
            <v>m</v>
          </cell>
          <cell r="G629">
            <v>3.38</v>
          </cell>
          <cell r="M629">
            <v>3.94</v>
          </cell>
          <cell r="O629">
            <v>3.99</v>
          </cell>
          <cell r="Q629">
            <v>3.98</v>
          </cell>
          <cell r="S629">
            <v>3.98</v>
          </cell>
          <cell r="U629">
            <v>4</v>
          </cell>
          <cell r="W629">
            <v>4</v>
          </cell>
        </row>
        <row r="630">
          <cell r="A630" t="str">
            <v>2 S 04 901 01</v>
          </cell>
          <cell r="B630" t="str">
            <v>Sarjeta trapezoidal de concreto - SZC 01</v>
          </cell>
          <cell r="E630" t="str">
            <v>m</v>
          </cell>
          <cell r="G630">
            <v>26.16</v>
          </cell>
          <cell r="M630">
            <v>29.12</v>
          </cell>
          <cell r="O630">
            <v>29.78</v>
          </cell>
          <cell r="Q630">
            <v>29.04</v>
          </cell>
          <cell r="S630">
            <v>29.93</v>
          </cell>
          <cell r="U630">
            <v>28.84</v>
          </cell>
          <cell r="W630">
            <v>29.49</v>
          </cell>
        </row>
        <row r="631">
          <cell r="A631" t="str">
            <v>2 S 04 901 02</v>
          </cell>
          <cell r="B631" t="str">
            <v>Sarjeta trapezoidal de concreto - SZC 02</v>
          </cell>
          <cell r="E631" t="str">
            <v>m</v>
          </cell>
          <cell r="G631">
            <v>16.03</v>
          </cell>
          <cell r="M631">
            <v>17.89</v>
          </cell>
          <cell r="O631">
            <v>18.239999999999998</v>
          </cell>
          <cell r="Q631">
            <v>17.75</v>
          </cell>
          <cell r="S631">
            <v>18.37</v>
          </cell>
          <cell r="U631">
            <v>17.55</v>
          </cell>
          <cell r="W631">
            <v>18.010000000000002</v>
          </cell>
        </row>
        <row r="632">
          <cell r="A632" t="str">
            <v>2 S 04 901 21</v>
          </cell>
          <cell r="B632" t="str">
            <v>Sarjeta de canteiro central de concreto - SCC 03</v>
          </cell>
          <cell r="E632" t="str">
            <v>m</v>
          </cell>
          <cell r="G632">
            <v>21.05</v>
          </cell>
          <cell r="M632">
            <v>23.4</v>
          </cell>
          <cell r="O632">
            <v>23.88</v>
          </cell>
          <cell r="Q632">
            <v>23.17</v>
          </cell>
          <cell r="S632">
            <v>24.08</v>
          </cell>
          <cell r="U632">
            <v>22.87</v>
          </cell>
          <cell r="W632">
            <v>23.53</v>
          </cell>
        </row>
        <row r="633">
          <cell r="A633" t="str">
            <v>2 S 04 901 22</v>
          </cell>
          <cell r="B633" t="str">
            <v>Sarjeta de canteiro central de cocnreto - SCC 04</v>
          </cell>
          <cell r="E633" t="str">
            <v>m</v>
          </cell>
          <cell r="G633">
            <v>38.590000000000003</v>
          </cell>
          <cell r="M633">
            <v>42.83</v>
          </cell>
          <cell r="O633">
            <v>43.71</v>
          </cell>
          <cell r="Q633">
            <v>42.36</v>
          </cell>
          <cell r="S633">
            <v>44.09</v>
          </cell>
          <cell r="U633">
            <v>41.78</v>
          </cell>
          <cell r="W633">
            <v>43.03</v>
          </cell>
        </row>
        <row r="634">
          <cell r="A634" t="str">
            <v>2 S 04 901 31</v>
          </cell>
          <cell r="B634" t="str">
            <v>Sarjeta trapezoidal de grama - SZG 01</v>
          </cell>
          <cell r="E634" t="str">
            <v>m</v>
          </cell>
          <cell r="G634">
            <v>10.44</v>
          </cell>
          <cell r="M634">
            <v>12.41</v>
          </cell>
          <cell r="O634">
            <v>12.46</v>
          </cell>
          <cell r="Q634">
            <v>12.44</v>
          </cell>
          <cell r="S634">
            <v>12.44</v>
          </cell>
          <cell r="U634">
            <v>12.47</v>
          </cell>
          <cell r="W634">
            <v>12.47</v>
          </cell>
        </row>
        <row r="635">
          <cell r="A635" t="str">
            <v>2 S 04 901 32</v>
          </cell>
          <cell r="B635" t="str">
            <v>Sarjeta trapezoidal de grama - SZG 02</v>
          </cell>
          <cell r="E635" t="str">
            <v>m</v>
          </cell>
          <cell r="G635">
            <v>6.75</v>
          </cell>
          <cell r="M635">
            <v>7.99</v>
          </cell>
          <cell r="O635">
            <v>8.0299999999999994</v>
          </cell>
          <cell r="Q635">
            <v>8.02</v>
          </cell>
          <cell r="S635">
            <v>8.02</v>
          </cell>
          <cell r="U635">
            <v>8.0399999999999991</v>
          </cell>
          <cell r="W635">
            <v>8.0500000000000007</v>
          </cell>
        </row>
        <row r="636">
          <cell r="A636" t="str">
            <v>2 S 04 901 41</v>
          </cell>
          <cell r="B636" t="str">
            <v>Sarjeta trapezoidal não revestida - SZT 01</v>
          </cell>
          <cell r="E636" t="str">
            <v>m</v>
          </cell>
          <cell r="G636">
            <v>6.34</v>
          </cell>
          <cell r="M636">
            <v>7.5</v>
          </cell>
          <cell r="O636">
            <v>7.55</v>
          </cell>
          <cell r="Q636">
            <v>7.54</v>
          </cell>
          <cell r="S636">
            <v>7.54</v>
          </cell>
          <cell r="U636">
            <v>7.56</v>
          </cell>
          <cell r="W636">
            <v>7.56</v>
          </cell>
        </row>
        <row r="637">
          <cell r="A637" t="str">
            <v>2 S 04 901 42</v>
          </cell>
          <cell r="B637" t="str">
            <v>Sarjeta trapezoidal não revestida - SZT 02</v>
          </cell>
          <cell r="E637" t="str">
            <v>m</v>
          </cell>
          <cell r="G637">
            <v>3.93</v>
          </cell>
          <cell r="M637">
            <v>4.6100000000000003</v>
          </cell>
          <cell r="O637">
            <v>4.66</v>
          </cell>
          <cell r="Q637">
            <v>4.6500000000000004</v>
          </cell>
          <cell r="S637">
            <v>4.6500000000000004</v>
          </cell>
          <cell r="U637">
            <v>4.67</v>
          </cell>
          <cell r="W637">
            <v>4.67</v>
          </cell>
        </row>
        <row r="638">
          <cell r="A638" t="str">
            <v>2 S 04 910 01</v>
          </cell>
          <cell r="B638" t="str">
            <v>Meio fio de concreto - MFC 01</v>
          </cell>
          <cell r="E638" t="str">
            <v>m</v>
          </cell>
          <cell r="G638">
            <v>34.21</v>
          </cell>
          <cell r="M638">
            <v>37.880000000000003</v>
          </cell>
          <cell r="O638">
            <v>38.630000000000003</v>
          </cell>
          <cell r="Q638">
            <v>37.479999999999997</v>
          </cell>
          <cell r="S638">
            <v>39.04</v>
          </cell>
          <cell r="U638">
            <v>37.33</v>
          </cell>
          <cell r="W638">
            <v>38.380000000000003</v>
          </cell>
        </row>
        <row r="639">
          <cell r="A639" t="str">
            <v>2 S 04 910 02</v>
          </cell>
          <cell r="B639" t="str">
            <v>Meio fio de concreto - MFC 02</v>
          </cell>
          <cell r="E639" t="str">
            <v>m</v>
          </cell>
          <cell r="G639">
            <v>27.19</v>
          </cell>
          <cell r="M639">
            <v>30.16</v>
          </cell>
          <cell r="O639">
            <v>30.75</v>
          </cell>
          <cell r="Q639">
            <v>29.84</v>
          </cell>
          <cell r="S639">
            <v>31.09</v>
          </cell>
          <cell r="U639">
            <v>29.73</v>
          </cell>
          <cell r="W639">
            <v>30.54</v>
          </cell>
        </row>
        <row r="640">
          <cell r="A640" t="str">
            <v>2 S 04 910 03</v>
          </cell>
          <cell r="B640" t="str">
            <v>Meio fio de concreto - MFC 03</v>
          </cell>
          <cell r="E640" t="str">
            <v>m</v>
          </cell>
          <cell r="G640">
            <v>15.95</v>
          </cell>
          <cell r="M640">
            <v>17.72</v>
          </cell>
          <cell r="O640">
            <v>18.04</v>
          </cell>
          <cell r="Q640">
            <v>17.55</v>
          </cell>
          <cell r="S640">
            <v>18.23</v>
          </cell>
          <cell r="U640">
            <v>17.57</v>
          </cell>
          <cell r="W640">
            <v>18.02</v>
          </cell>
        </row>
        <row r="641">
          <cell r="A641" t="str">
            <v>2 S 04 910 04</v>
          </cell>
          <cell r="B641" t="str">
            <v>Meio fio de concreto - MFC 04</v>
          </cell>
          <cell r="E641" t="str">
            <v>m</v>
          </cell>
          <cell r="G641">
            <v>11.19</v>
          </cell>
          <cell r="M641">
            <v>12.46</v>
          </cell>
          <cell r="O641">
            <v>12.69</v>
          </cell>
          <cell r="Q641">
            <v>12.35</v>
          </cell>
          <cell r="S641">
            <v>12.83</v>
          </cell>
          <cell r="U641">
            <v>12.37</v>
          </cell>
          <cell r="W641">
            <v>12.67</v>
          </cell>
        </row>
        <row r="642">
          <cell r="A642" t="str">
            <v>2 S 04 910 05</v>
          </cell>
          <cell r="B642" t="str">
            <v>Meio fio de concreto - MFC 05</v>
          </cell>
          <cell r="E642" t="str">
            <v>m</v>
          </cell>
          <cell r="G642">
            <v>15.64</v>
          </cell>
          <cell r="M642">
            <v>17.420000000000002</v>
          </cell>
          <cell r="O642">
            <v>17.72</v>
          </cell>
          <cell r="Q642">
            <v>17.27</v>
          </cell>
          <cell r="S642">
            <v>17.89</v>
          </cell>
          <cell r="U642">
            <v>17.309999999999999</v>
          </cell>
          <cell r="W642">
            <v>17.72</v>
          </cell>
        </row>
        <row r="643">
          <cell r="A643" t="str">
            <v>2 S 04 910 06</v>
          </cell>
          <cell r="B643" t="str">
            <v>Meio fio de concreto - MFC 06</v>
          </cell>
          <cell r="E643" t="str">
            <v>m</v>
          </cell>
          <cell r="G643">
            <v>9.75</v>
          </cell>
          <cell r="M643">
            <v>10.89</v>
          </cell>
          <cell r="O643">
            <v>11.07</v>
          </cell>
          <cell r="Q643">
            <v>10.8</v>
          </cell>
          <cell r="S643">
            <v>11.18</v>
          </cell>
          <cell r="U643">
            <v>10.85</v>
          </cell>
          <cell r="W643">
            <v>11.1</v>
          </cell>
        </row>
        <row r="644">
          <cell r="A644" t="str">
            <v>2 S 04 910 07</v>
          </cell>
          <cell r="B644" t="str">
            <v>Meio fio de concreto - MFC 07</v>
          </cell>
          <cell r="E644" t="str">
            <v>m</v>
          </cell>
          <cell r="G644">
            <v>15.4</v>
          </cell>
          <cell r="M644">
            <v>17.12</v>
          </cell>
          <cell r="O644">
            <v>17.420000000000002</v>
          </cell>
          <cell r="Q644">
            <v>16.96</v>
          </cell>
          <cell r="S644">
            <v>17.600000000000001</v>
          </cell>
          <cell r="U644">
            <v>16.989999999999998</v>
          </cell>
          <cell r="W644">
            <v>17.41</v>
          </cell>
        </row>
        <row r="645">
          <cell r="A645" t="str">
            <v>2 S 04 910 08</v>
          </cell>
          <cell r="B645" t="str">
            <v>Meio fio de concreto - MFC 08</v>
          </cell>
          <cell r="E645" t="str">
            <v>m</v>
          </cell>
          <cell r="G645">
            <v>25.94</v>
          </cell>
          <cell r="M645">
            <v>28.71</v>
          </cell>
          <cell r="O645">
            <v>29.27</v>
          </cell>
          <cell r="Q645">
            <v>28.4</v>
          </cell>
          <cell r="S645">
            <v>29.57</v>
          </cell>
          <cell r="U645">
            <v>28.32</v>
          </cell>
          <cell r="W645">
            <v>29.12</v>
          </cell>
        </row>
        <row r="646">
          <cell r="A646" t="str">
            <v>2 S 04 930 01</v>
          </cell>
          <cell r="B646" t="str">
            <v>Caixa coletora de sarjeta - CCS 01</v>
          </cell>
          <cell r="E646" t="str">
            <v>und</v>
          </cell>
          <cell r="G646">
            <v>806.61</v>
          </cell>
          <cell r="M646">
            <v>897.18</v>
          </cell>
          <cell r="O646">
            <v>909.9</v>
          </cell>
          <cell r="Q646">
            <v>891.81</v>
          </cell>
          <cell r="S646">
            <v>917.04</v>
          </cell>
          <cell r="U646">
            <v>906.81</v>
          </cell>
          <cell r="W646">
            <v>925.24</v>
          </cell>
        </row>
        <row r="647">
          <cell r="A647" t="str">
            <v>2 S 04 930 02</v>
          </cell>
          <cell r="B647" t="str">
            <v>Caixa coletora de sarjeta - CCS 02</v>
          </cell>
          <cell r="E647" t="str">
            <v>und</v>
          </cell>
          <cell r="G647">
            <v>785.39</v>
          </cell>
          <cell r="M647">
            <v>873.99</v>
          </cell>
          <cell r="O647">
            <v>886.15</v>
          </cell>
          <cell r="Q647">
            <v>868.96</v>
          </cell>
          <cell r="S647">
            <v>893.02</v>
          </cell>
          <cell r="U647">
            <v>884.35</v>
          </cell>
          <cell r="W647">
            <v>901.94</v>
          </cell>
        </row>
        <row r="648">
          <cell r="A648" t="str">
            <v>2 S 04 930 03</v>
          </cell>
          <cell r="B648" t="str">
            <v>Caixa coletora de sarjeta - CCS 03</v>
          </cell>
          <cell r="E648" t="str">
            <v>und</v>
          </cell>
          <cell r="G648">
            <v>764.18</v>
          </cell>
          <cell r="M648">
            <v>850.8</v>
          </cell>
          <cell r="O648">
            <v>862.39</v>
          </cell>
          <cell r="Q648">
            <v>846.11</v>
          </cell>
          <cell r="S648">
            <v>869</v>
          </cell>
          <cell r="U648">
            <v>861.9</v>
          </cell>
          <cell r="W648">
            <v>878.65</v>
          </cell>
        </row>
        <row r="649">
          <cell r="A649" t="str">
            <v>2 S 04 930 04</v>
          </cell>
          <cell r="B649" t="str">
            <v>Caixa coletora de sarjeta - CCS 04</v>
          </cell>
          <cell r="E649" t="str">
            <v>und</v>
          </cell>
          <cell r="G649">
            <v>742.06</v>
          </cell>
          <cell r="M649">
            <v>826.53</v>
          </cell>
          <cell r="O649">
            <v>837.56</v>
          </cell>
          <cell r="Q649">
            <v>822.17</v>
          </cell>
          <cell r="S649">
            <v>843.91</v>
          </cell>
          <cell r="U649">
            <v>838.36</v>
          </cell>
          <cell r="W649">
            <v>854.28</v>
          </cell>
        </row>
        <row r="650">
          <cell r="A650" t="str">
            <v>2 S 04 930 05</v>
          </cell>
          <cell r="B650" t="str">
            <v>Caixa coletora de sarjeta - CCS 05</v>
          </cell>
          <cell r="E650" t="str">
            <v>und</v>
          </cell>
          <cell r="G650">
            <v>1013.22</v>
          </cell>
          <cell r="M650">
            <v>1127.2</v>
          </cell>
          <cell r="O650">
            <v>1143.0899999999999</v>
          </cell>
          <cell r="Q650">
            <v>1120.5</v>
          </cell>
          <cell r="S650">
            <v>1152.03</v>
          </cell>
          <cell r="U650">
            <v>1139.51</v>
          </cell>
          <cell r="W650">
            <v>1162.55</v>
          </cell>
        </row>
        <row r="651">
          <cell r="A651" t="str">
            <v>2 S 04 930 06</v>
          </cell>
          <cell r="B651" t="str">
            <v>Caixa coletora de sarjeta - CCS 06</v>
          </cell>
          <cell r="E651" t="str">
            <v>und</v>
          </cell>
          <cell r="G651">
            <v>991.1</v>
          </cell>
          <cell r="M651">
            <v>1102.93</v>
          </cell>
          <cell r="O651">
            <v>1118.26</v>
          </cell>
          <cell r="Q651">
            <v>1096.57</v>
          </cell>
          <cell r="S651">
            <v>1126.93</v>
          </cell>
          <cell r="U651">
            <v>1115.98</v>
          </cell>
          <cell r="W651">
            <v>1138.17</v>
          </cell>
        </row>
        <row r="652">
          <cell r="A652" t="str">
            <v>2 S 04 930 07</v>
          </cell>
          <cell r="B652" t="str">
            <v>Caixa coletora de sarjeta - CCS 07</v>
          </cell>
          <cell r="E652" t="str">
            <v>und</v>
          </cell>
          <cell r="G652">
            <v>968.98</v>
          </cell>
          <cell r="M652">
            <v>1078.6500000000001</v>
          </cell>
          <cell r="O652">
            <v>1093.43</v>
          </cell>
          <cell r="Q652">
            <v>1072.6400000000001</v>
          </cell>
          <cell r="S652">
            <v>1101.8399999999999</v>
          </cell>
          <cell r="U652">
            <v>1092.44</v>
          </cell>
          <cell r="W652">
            <v>1113.8</v>
          </cell>
        </row>
        <row r="653">
          <cell r="A653" t="str">
            <v>2 S 04 930 08</v>
          </cell>
          <cell r="B653" t="str">
            <v>Caixa coletora de sarjeta - CCS 08</v>
          </cell>
          <cell r="E653" t="str">
            <v>und</v>
          </cell>
          <cell r="G653">
            <v>947.77</v>
          </cell>
          <cell r="M653">
            <v>1055.46</v>
          </cell>
          <cell r="O653">
            <v>1069.67</v>
          </cell>
          <cell r="Q653">
            <v>1049.78</v>
          </cell>
          <cell r="S653">
            <v>1077.82</v>
          </cell>
          <cell r="U653">
            <v>1069.99</v>
          </cell>
          <cell r="W653">
            <v>1090.51</v>
          </cell>
        </row>
        <row r="654">
          <cell r="A654" t="str">
            <v>2 S 04 930 09</v>
          </cell>
          <cell r="B654" t="str">
            <v>Caixa coletora de sarjeta - CCS 09</v>
          </cell>
          <cell r="E654" t="str">
            <v>und</v>
          </cell>
          <cell r="G654">
            <v>1218.93</v>
          </cell>
          <cell r="M654">
            <v>1356.13</v>
          </cell>
          <cell r="O654">
            <v>1375.21</v>
          </cell>
          <cell r="Q654">
            <v>1348.12</v>
          </cell>
          <cell r="S654">
            <v>1385.95</v>
          </cell>
          <cell r="U654">
            <v>1371.14</v>
          </cell>
          <cell r="W654">
            <v>1398.78</v>
          </cell>
        </row>
        <row r="655">
          <cell r="A655" t="str">
            <v>2 S 04 930 10</v>
          </cell>
          <cell r="B655" t="str">
            <v>Caixa coletora de sarjeta - CCS 10</v>
          </cell>
          <cell r="E655" t="str">
            <v>und</v>
          </cell>
          <cell r="G655">
            <v>1196.81</v>
          </cell>
          <cell r="M655">
            <v>1331.86</v>
          </cell>
          <cell r="O655">
            <v>1350.38</v>
          </cell>
          <cell r="Q655">
            <v>1324.18</v>
          </cell>
          <cell r="S655">
            <v>1360.85</v>
          </cell>
          <cell r="U655">
            <v>1347.6</v>
          </cell>
          <cell r="W655">
            <v>1374.41</v>
          </cell>
        </row>
        <row r="656">
          <cell r="A656" t="str">
            <v>2 S 04 930 11</v>
          </cell>
          <cell r="B656" t="str">
            <v>Caixa coletora de sarjeta - CCS 11</v>
          </cell>
          <cell r="E656" t="str">
            <v>und</v>
          </cell>
          <cell r="G656">
            <v>1174.69</v>
          </cell>
          <cell r="M656">
            <v>1307.5899999999999</v>
          </cell>
          <cell r="O656">
            <v>1325.54</v>
          </cell>
          <cell r="Q656">
            <v>1300.25</v>
          </cell>
          <cell r="S656">
            <v>1335.75</v>
          </cell>
          <cell r="U656">
            <v>1324.07</v>
          </cell>
          <cell r="W656">
            <v>1350.03</v>
          </cell>
        </row>
        <row r="657">
          <cell r="A657" t="str">
            <v>2 S 04 930 12</v>
          </cell>
          <cell r="B657" t="str">
            <v>Caixa coletora de sarjeta - CCS 12</v>
          </cell>
          <cell r="E657" t="str">
            <v>und</v>
          </cell>
          <cell r="G657">
            <v>1152.58</v>
          </cell>
          <cell r="M657">
            <v>1283.32</v>
          </cell>
          <cell r="O657">
            <v>1300.71</v>
          </cell>
          <cell r="Q657">
            <v>1276.32</v>
          </cell>
          <cell r="S657">
            <v>1310.6500000000001</v>
          </cell>
          <cell r="U657">
            <v>1300.53</v>
          </cell>
          <cell r="W657">
            <v>1325.66</v>
          </cell>
        </row>
        <row r="658">
          <cell r="A658" t="str">
            <v>2 S 04 930 13</v>
          </cell>
          <cell r="B658" t="str">
            <v>Caixa coletora de sarjeta - CCS 13</v>
          </cell>
          <cell r="E658" t="str">
            <v>und</v>
          </cell>
          <cell r="G658">
            <v>1420.13</v>
          </cell>
          <cell r="M658">
            <v>1579.66</v>
          </cell>
          <cell r="O658">
            <v>1601.92</v>
          </cell>
          <cell r="Q658">
            <v>1570.32</v>
          </cell>
          <cell r="S658">
            <v>1614.46</v>
          </cell>
          <cell r="U658">
            <v>1597.36</v>
          </cell>
          <cell r="W658">
            <v>1629.61</v>
          </cell>
        </row>
        <row r="659">
          <cell r="A659" t="str">
            <v>2 S 04 930 14</v>
          </cell>
          <cell r="B659" t="str">
            <v>Caixa coletora de sarjeta - CCS14</v>
          </cell>
          <cell r="E659" t="str">
            <v>und</v>
          </cell>
          <cell r="G659">
            <v>1398.01</v>
          </cell>
          <cell r="M659">
            <v>1555.39</v>
          </cell>
          <cell r="O659">
            <v>1577.09</v>
          </cell>
          <cell r="Q659">
            <v>1546.39</v>
          </cell>
          <cell r="S659">
            <v>1589.36</v>
          </cell>
          <cell r="U659">
            <v>1573.82</v>
          </cell>
          <cell r="W659">
            <v>1605.23</v>
          </cell>
        </row>
        <row r="660">
          <cell r="A660" t="str">
            <v>2 S 04 930 15</v>
          </cell>
          <cell r="B660" t="str">
            <v>Caixa coletora de sarjeta - CCS 15</v>
          </cell>
          <cell r="E660" t="str">
            <v>und</v>
          </cell>
          <cell r="G660">
            <v>1375.9</v>
          </cell>
          <cell r="M660">
            <v>1531.12</v>
          </cell>
          <cell r="O660">
            <v>1552.25</v>
          </cell>
          <cell r="Q660">
            <v>1522.46</v>
          </cell>
          <cell r="S660">
            <v>1564.26</v>
          </cell>
          <cell r="U660">
            <v>1550.28</v>
          </cell>
          <cell r="W660">
            <v>1580.86</v>
          </cell>
        </row>
        <row r="661">
          <cell r="A661" t="str">
            <v>2 S 04 930 16</v>
          </cell>
          <cell r="B661" t="str">
            <v>Caixa coletora de sarjeta - CCS 16</v>
          </cell>
          <cell r="E661" t="str">
            <v>und</v>
          </cell>
          <cell r="G661">
            <v>1353.78</v>
          </cell>
          <cell r="M661">
            <v>1506.84</v>
          </cell>
          <cell r="O661">
            <v>1527.42</v>
          </cell>
          <cell r="Q661">
            <v>1498.52</v>
          </cell>
          <cell r="S661">
            <v>1539.16</v>
          </cell>
          <cell r="U661">
            <v>1526.75</v>
          </cell>
          <cell r="W661">
            <v>1556.48</v>
          </cell>
        </row>
        <row r="662">
          <cell r="A662" t="str">
            <v>2 S 04 930 17</v>
          </cell>
          <cell r="B662" t="str">
            <v>Caixa coletora de sarjeta - CCS 17</v>
          </cell>
          <cell r="E662" t="str">
            <v>und</v>
          </cell>
          <cell r="G662">
            <v>1625.84</v>
          </cell>
          <cell r="M662">
            <v>1808.59</v>
          </cell>
          <cell r="O662">
            <v>1834.04</v>
          </cell>
          <cell r="Q662">
            <v>1797.94</v>
          </cell>
          <cell r="S662">
            <v>1848.37</v>
          </cell>
          <cell r="U662">
            <v>1828.98</v>
          </cell>
          <cell r="W662">
            <v>1865.84</v>
          </cell>
        </row>
        <row r="663">
          <cell r="A663" t="str">
            <v>2 S 04 930 18</v>
          </cell>
          <cell r="B663" t="str">
            <v>Caixa coletora de sarjeta - CCS 18</v>
          </cell>
          <cell r="E663" t="str">
            <v>und</v>
          </cell>
          <cell r="G663">
            <v>1603.72</v>
          </cell>
          <cell r="M663">
            <v>1784.32</v>
          </cell>
          <cell r="O663">
            <v>1809.2</v>
          </cell>
          <cell r="Q663">
            <v>1774</v>
          </cell>
          <cell r="S663">
            <v>1823.27</v>
          </cell>
          <cell r="U663">
            <v>1805.45</v>
          </cell>
          <cell r="W663">
            <v>1841.46</v>
          </cell>
        </row>
        <row r="664">
          <cell r="A664" t="str">
            <v>2 S 04 930 19</v>
          </cell>
          <cell r="B664" t="str">
            <v>Caixa coletora de sarjeta - CCS 19</v>
          </cell>
          <cell r="E664" t="str">
            <v>und</v>
          </cell>
          <cell r="G664">
            <v>1581.61</v>
          </cell>
          <cell r="M664">
            <v>1760.05</v>
          </cell>
          <cell r="O664">
            <v>1784.37</v>
          </cell>
          <cell r="Q664">
            <v>1750.07</v>
          </cell>
          <cell r="S664">
            <v>1798.18</v>
          </cell>
          <cell r="U664">
            <v>1781.91</v>
          </cell>
          <cell r="W664">
            <v>1817.09</v>
          </cell>
        </row>
        <row r="665">
          <cell r="A665" t="str">
            <v>2 S 04 930 20</v>
          </cell>
          <cell r="B665" t="str">
            <v>Caixa coletora de sarjeta - CCS 20</v>
          </cell>
          <cell r="E665" t="str">
            <v>und</v>
          </cell>
          <cell r="G665">
            <v>1559.49</v>
          </cell>
          <cell r="M665">
            <v>1735.78</v>
          </cell>
          <cell r="O665">
            <v>1759.53</v>
          </cell>
          <cell r="Q665">
            <v>1726.14</v>
          </cell>
          <cell r="S665">
            <v>1773.08</v>
          </cell>
          <cell r="U665">
            <v>1758.37</v>
          </cell>
          <cell r="W665">
            <v>1792.72</v>
          </cell>
        </row>
        <row r="666">
          <cell r="A666" t="str">
            <v>2 S 04 931 01</v>
          </cell>
          <cell r="B666" t="str">
            <v>Caixa coletora de talvegue - CCT 01</v>
          </cell>
          <cell r="E666" t="str">
            <v>und</v>
          </cell>
          <cell r="G666">
            <v>821.14</v>
          </cell>
          <cell r="M666">
            <v>913.26</v>
          </cell>
          <cell r="O666">
            <v>926.31</v>
          </cell>
          <cell r="Q666">
            <v>907.68</v>
          </cell>
          <cell r="S666">
            <v>933.61</v>
          </cell>
          <cell r="U666">
            <v>922.44</v>
          </cell>
          <cell r="W666">
            <v>941.37</v>
          </cell>
        </row>
        <row r="667">
          <cell r="A667" t="str">
            <v>2 S 04 931 02</v>
          </cell>
          <cell r="B667" t="str">
            <v>Caixa coletora de talvegue - CCT 02</v>
          </cell>
          <cell r="E667" t="str">
            <v>und</v>
          </cell>
          <cell r="G667">
            <v>799.02</v>
          </cell>
          <cell r="M667">
            <v>888.99</v>
          </cell>
          <cell r="O667">
            <v>901.48</v>
          </cell>
          <cell r="Q667">
            <v>883.75</v>
          </cell>
          <cell r="S667">
            <v>908.51</v>
          </cell>
          <cell r="U667">
            <v>898.91</v>
          </cell>
          <cell r="W667">
            <v>917</v>
          </cell>
        </row>
        <row r="668">
          <cell r="A668" t="str">
            <v>2 S 04 931 03</v>
          </cell>
          <cell r="B668" t="str">
            <v>Caixa coletora de talvegue - CCT 03</v>
          </cell>
          <cell r="E668" t="str">
            <v>und</v>
          </cell>
          <cell r="G668">
            <v>779.03</v>
          </cell>
          <cell r="M668">
            <v>867.04</v>
          </cell>
          <cell r="O668">
            <v>879.02</v>
          </cell>
          <cell r="Q668">
            <v>862.1</v>
          </cell>
          <cell r="S668">
            <v>885.82</v>
          </cell>
          <cell r="U668">
            <v>877.62</v>
          </cell>
          <cell r="W668">
            <v>894.95</v>
          </cell>
        </row>
        <row r="669">
          <cell r="A669" t="str">
            <v>2 S 04 931 04</v>
          </cell>
          <cell r="B669" t="str">
            <v>Caixa coletora de talvegue - CCT 04</v>
          </cell>
          <cell r="E669" t="str">
            <v>und</v>
          </cell>
          <cell r="G669">
            <v>754.79</v>
          </cell>
          <cell r="M669">
            <v>840.45</v>
          </cell>
          <cell r="O669">
            <v>851.81</v>
          </cell>
          <cell r="Q669">
            <v>835.88</v>
          </cell>
          <cell r="S669">
            <v>858.32</v>
          </cell>
          <cell r="U669">
            <v>851.83</v>
          </cell>
          <cell r="W669">
            <v>868.25</v>
          </cell>
        </row>
        <row r="670">
          <cell r="A670" t="str">
            <v>2 S 04 931 05</v>
          </cell>
          <cell r="B670" t="str">
            <v>Caixa coletora de talvegue - CCT 05</v>
          </cell>
          <cell r="E670" t="str">
            <v>und</v>
          </cell>
          <cell r="G670">
            <v>1025.95</v>
          </cell>
          <cell r="M670">
            <v>1141.1099999999999</v>
          </cell>
          <cell r="O670">
            <v>1157.3499999999999</v>
          </cell>
          <cell r="Q670">
            <v>1134.21</v>
          </cell>
          <cell r="S670">
            <v>1166.44</v>
          </cell>
          <cell r="U670">
            <v>1152.99</v>
          </cell>
          <cell r="W670">
            <v>1176.52</v>
          </cell>
        </row>
        <row r="671">
          <cell r="A671" t="str">
            <v>2 S 04 931 06</v>
          </cell>
          <cell r="B671" t="str">
            <v>Caixa coletora de talvegue - CCT 06</v>
          </cell>
          <cell r="E671" t="str">
            <v>und</v>
          </cell>
          <cell r="G671">
            <v>1004.73</v>
          </cell>
          <cell r="M671">
            <v>1117.92</v>
          </cell>
          <cell r="O671">
            <v>1133.5899999999999</v>
          </cell>
          <cell r="Q671">
            <v>1111.3599999999999</v>
          </cell>
          <cell r="S671">
            <v>1142.43</v>
          </cell>
          <cell r="U671">
            <v>1130.53</v>
          </cell>
          <cell r="W671">
            <v>1153.23</v>
          </cell>
        </row>
        <row r="672">
          <cell r="A672" t="str">
            <v>2 S 04 931 07</v>
          </cell>
          <cell r="B672" t="str">
            <v>Caixa coletora de talvegue - CCT 07</v>
          </cell>
          <cell r="E672" t="str">
            <v>und</v>
          </cell>
          <cell r="G672">
            <v>984.74</v>
          </cell>
          <cell r="M672">
            <v>1095.97</v>
          </cell>
          <cell r="O672">
            <v>1111.1400000000001</v>
          </cell>
          <cell r="Q672">
            <v>1089.71</v>
          </cell>
          <cell r="S672">
            <v>1119.73</v>
          </cell>
          <cell r="U672">
            <v>1109.24</v>
          </cell>
          <cell r="W672">
            <v>1131.19</v>
          </cell>
        </row>
        <row r="673">
          <cell r="A673" t="str">
            <v>2 S 04 931 08</v>
          </cell>
          <cell r="B673" t="str">
            <v>Caixa coletora de talvegue - CCT 08</v>
          </cell>
          <cell r="E673" t="str">
            <v>und</v>
          </cell>
          <cell r="G673">
            <v>1048.06</v>
          </cell>
          <cell r="M673">
            <v>1165.3800000000001</v>
          </cell>
          <cell r="O673">
            <v>1182.18</v>
          </cell>
          <cell r="Q673">
            <v>1158.1500000000001</v>
          </cell>
          <cell r="S673">
            <v>1191.54</v>
          </cell>
          <cell r="U673">
            <v>1176.52</v>
          </cell>
          <cell r="W673">
            <v>1200.9000000000001</v>
          </cell>
        </row>
        <row r="674">
          <cell r="A674" t="str">
            <v>2 S 04 931 09</v>
          </cell>
          <cell r="B674" t="str">
            <v>Caixa coletora de talvegue - CCT 09</v>
          </cell>
          <cell r="E674" t="str">
            <v>und</v>
          </cell>
          <cell r="G674">
            <v>1231.6500000000001</v>
          </cell>
          <cell r="M674">
            <v>1370.04</v>
          </cell>
          <cell r="O674">
            <v>1389.46</v>
          </cell>
          <cell r="Q674">
            <v>1361.83</v>
          </cell>
          <cell r="S674">
            <v>1400.36</v>
          </cell>
          <cell r="U674">
            <v>1384.61</v>
          </cell>
          <cell r="W674">
            <v>1412.75</v>
          </cell>
        </row>
        <row r="675">
          <cell r="A675" t="str">
            <v>2 S 04 931 10</v>
          </cell>
          <cell r="B675" t="str">
            <v>Caixa coletora de talvegue - CCT 10</v>
          </cell>
          <cell r="E675" t="str">
            <v>und</v>
          </cell>
          <cell r="G675">
            <v>1210.44</v>
          </cell>
          <cell r="M675">
            <v>1346.85</v>
          </cell>
          <cell r="O675">
            <v>1365.71</v>
          </cell>
          <cell r="Q675">
            <v>1338.97</v>
          </cell>
          <cell r="S675">
            <v>1376.34</v>
          </cell>
          <cell r="U675">
            <v>1362.16</v>
          </cell>
          <cell r="W675">
            <v>1389.46</v>
          </cell>
        </row>
        <row r="676">
          <cell r="A676" t="str">
            <v>2 S 04 931 11</v>
          </cell>
          <cell r="B676" t="str">
            <v>Caixa coletora de talvegue - CCT 11</v>
          </cell>
          <cell r="E676" t="str">
            <v>und</v>
          </cell>
          <cell r="G676">
            <v>1190.45</v>
          </cell>
          <cell r="M676">
            <v>1324.9</v>
          </cell>
          <cell r="O676">
            <v>1343.25</v>
          </cell>
          <cell r="Q676">
            <v>1317.33</v>
          </cell>
          <cell r="S676">
            <v>1353.64</v>
          </cell>
          <cell r="U676">
            <v>1340.86</v>
          </cell>
          <cell r="W676">
            <v>1367.42</v>
          </cell>
        </row>
        <row r="677">
          <cell r="A677" t="str">
            <v>2 S 04 931 12</v>
          </cell>
          <cell r="B677" t="str">
            <v>Caixa coletora de talvegue - CCT 12</v>
          </cell>
          <cell r="E677" t="str">
            <v>und</v>
          </cell>
          <cell r="G677">
            <v>1166.21</v>
          </cell>
          <cell r="M677">
            <v>1298.31</v>
          </cell>
          <cell r="O677">
            <v>1316.04</v>
          </cell>
          <cell r="Q677">
            <v>1291.1099999999999</v>
          </cell>
          <cell r="S677">
            <v>1326.15</v>
          </cell>
          <cell r="U677">
            <v>1315.08</v>
          </cell>
          <cell r="W677">
            <v>1340.71</v>
          </cell>
        </row>
        <row r="678">
          <cell r="A678" t="str">
            <v>2 S 04 931 13</v>
          </cell>
          <cell r="B678" t="str">
            <v>Caixa coletora de talvegue - CCT 13</v>
          </cell>
          <cell r="E678" t="str">
            <v>und</v>
          </cell>
          <cell r="G678">
            <v>1432.86</v>
          </cell>
          <cell r="M678">
            <v>1593.57</v>
          </cell>
          <cell r="O678">
            <v>1616.17</v>
          </cell>
          <cell r="Q678">
            <v>1584.03</v>
          </cell>
          <cell r="S678">
            <v>1628.87</v>
          </cell>
          <cell r="U678">
            <v>1610.83</v>
          </cell>
          <cell r="W678">
            <v>1643.58</v>
          </cell>
        </row>
        <row r="679">
          <cell r="A679" t="str">
            <v>2 S 04 931 14</v>
          </cell>
          <cell r="B679" t="str">
            <v>Caixa coletora de talvegue - CCT 14</v>
          </cell>
          <cell r="E679" t="str">
            <v>und</v>
          </cell>
          <cell r="G679">
            <v>1410.74</v>
          </cell>
          <cell r="M679">
            <v>1569.3</v>
          </cell>
          <cell r="O679">
            <v>1591.34</v>
          </cell>
          <cell r="Q679">
            <v>1560.1</v>
          </cell>
          <cell r="S679">
            <v>1603.77</v>
          </cell>
          <cell r="U679">
            <v>1587.29</v>
          </cell>
          <cell r="W679">
            <v>1619.21</v>
          </cell>
        </row>
        <row r="680">
          <cell r="A680" t="str">
            <v>2 S 04 931 15</v>
          </cell>
          <cell r="B680" t="str">
            <v>Caixa coletora de talvegue - CCT 15</v>
          </cell>
          <cell r="E680" t="str">
            <v>und</v>
          </cell>
          <cell r="G680">
            <v>1391.65</v>
          </cell>
          <cell r="M680">
            <v>1548.43</v>
          </cell>
          <cell r="O680">
            <v>1569.96</v>
          </cell>
          <cell r="Q680">
            <v>1539.53</v>
          </cell>
          <cell r="S680">
            <v>1582.15</v>
          </cell>
          <cell r="U680">
            <v>1567.08</v>
          </cell>
          <cell r="W680">
            <v>1598.24</v>
          </cell>
        </row>
        <row r="681">
          <cell r="A681" t="str">
            <v>2 S 04 931 16</v>
          </cell>
          <cell r="B681" t="str">
            <v>Caixa coletora de talvegue - CCT 16</v>
          </cell>
          <cell r="E681" t="str">
            <v>und</v>
          </cell>
          <cell r="G681">
            <v>1367.41</v>
          </cell>
          <cell r="M681">
            <v>1521.84</v>
          </cell>
          <cell r="O681">
            <v>1542.75</v>
          </cell>
          <cell r="Q681">
            <v>1513.32</v>
          </cell>
          <cell r="S681">
            <v>1554.66</v>
          </cell>
          <cell r="U681">
            <v>1541.3</v>
          </cell>
          <cell r="W681">
            <v>1571.54</v>
          </cell>
        </row>
        <row r="682">
          <cell r="A682" t="str">
            <v>2 S 04 931 17</v>
          </cell>
          <cell r="B682" t="str">
            <v>Caixa coletora de talvegue - CCT 17</v>
          </cell>
          <cell r="E682" t="str">
            <v>und</v>
          </cell>
          <cell r="G682">
            <v>1638.57</v>
          </cell>
          <cell r="M682">
            <v>1822.51</v>
          </cell>
          <cell r="O682">
            <v>1848.29</v>
          </cell>
          <cell r="Q682">
            <v>1811.65</v>
          </cell>
          <cell r="S682">
            <v>1862.78</v>
          </cell>
          <cell r="U682">
            <v>1842.45</v>
          </cell>
          <cell r="W682">
            <v>1879.81</v>
          </cell>
        </row>
        <row r="683">
          <cell r="A683" t="str">
            <v>2 S 04 931 18</v>
          </cell>
          <cell r="B683" t="str">
            <v>Caixa coletora de talvegue - CCT 18</v>
          </cell>
          <cell r="E683" t="str">
            <v>und</v>
          </cell>
          <cell r="G683">
            <v>1616.45</v>
          </cell>
          <cell r="M683">
            <v>1798.23</v>
          </cell>
          <cell r="O683">
            <v>1823.45</v>
          </cell>
          <cell r="Q683">
            <v>1787.71</v>
          </cell>
          <cell r="S683">
            <v>1837.68</v>
          </cell>
          <cell r="U683">
            <v>1818.92</v>
          </cell>
          <cell r="W683">
            <v>1855.44</v>
          </cell>
        </row>
        <row r="684">
          <cell r="A684" t="str">
            <v>2 S 04 931 19</v>
          </cell>
          <cell r="B684" t="str">
            <v>Caixa coletora de talvegue - CCT 19</v>
          </cell>
          <cell r="E684" t="str">
            <v>und</v>
          </cell>
          <cell r="G684">
            <v>1597.36</v>
          </cell>
          <cell r="M684">
            <v>1777.36</v>
          </cell>
          <cell r="O684">
            <v>1802.08</v>
          </cell>
          <cell r="Q684">
            <v>1767.15</v>
          </cell>
          <cell r="S684">
            <v>1816.07</v>
          </cell>
          <cell r="U684">
            <v>1798.71</v>
          </cell>
          <cell r="W684">
            <v>1834.48</v>
          </cell>
        </row>
        <row r="685">
          <cell r="A685" t="str">
            <v>2 S 04 931 20</v>
          </cell>
          <cell r="B685" t="str">
            <v>Caixa coletora de talvegue - CCT 20</v>
          </cell>
          <cell r="E685" t="str">
            <v>und</v>
          </cell>
          <cell r="G685">
            <v>1573.12</v>
          </cell>
          <cell r="M685">
            <v>1750.77</v>
          </cell>
          <cell r="O685">
            <v>1774.87</v>
          </cell>
          <cell r="Q685">
            <v>1740.93</v>
          </cell>
          <cell r="S685">
            <v>1788.57</v>
          </cell>
          <cell r="U685">
            <v>1772.93</v>
          </cell>
          <cell r="W685">
            <v>1807.77</v>
          </cell>
        </row>
        <row r="686">
          <cell r="A686" t="str">
            <v>2 S 04 940 01</v>
          </cell>
          <cell r="B686" t="str">
            <v>Descida d'água tipo rap. - calha concr. - DAR 01</v>
          </cell>
          <cell r="E686" t="str">
            <v>m</v>
          </cell>
          <cell r="G686">
            <v>89.54</v>
          </cell>
          <cell r="M686">
            <v>97.74</v>
          </cell>
          <cell r="O686">
            <v>98.8</v>
          </cell>
          <cell r="Q686">
            <v>97.11</v>
          </cell>
          <cell r="S686">
            <v>99.3</v>
          </cell>
          <cell r="U686">
            <v>96.54</v>
          </cell>
          <cell r="W686">
            <v>96.73</v>
          </cell>
        </row>
        <row r="687">
          <cell r="A687" t="str">
            <v>2 S 04 940 02</v>
          </cell>
          <cell r="B687" t="str">
            <v>Descida d'água tipo rap. - canal retang.- DAR 02</v>
          </cell>
          <cell r="E687" t="str">
            <v>m</v>
          </cell>
          <cell r="G687">
            <v>44.36</v>
          </cell>
          <cell r="M687">
            <v>49.51</v>
          </cell>
          <cell r="O687">
            <v>50.34</v>
          </cell>
          <cell r="Q687">
            <v>49.03</v>
          </cell>
          <cell r="S687">
            <v>50.74</v>
          </cell>
          <cell r="U687">
            <v>48.73</v>
          </cell>
          <cell r="W687">
            <v>49.97</v>
          </cell>
        </row>
        <row r="688">
          <cell r="A688" t="str">
            <v>2 S 04 940 03</v>
          </cell>
          <cell r="B688" t="str">
            <v>Descida d'água tipo rap. - canal retang.- DAR 03</v>
          </cell>
          <cell r="E688" t="str">
            <v>m</v>
          </cell>
          <cell r="G688">
            <v>64.510000000000005</v>
          </cell>
          <cell r="M688">
            <v>72.08</v>
          </cell>
          <cell r="O688">
            <v>73.92</v>
          </cell>
          <cell r="Q688">
            <v>72.61</v>
          </cell>
          <cell r="S688">
            <v>74.319999999999993</v>
          </cell>
          <cell r="U688">
            <v>73.69</v>
          </cell>
          <cell r="W688">
            <v>74.930000000000007</v>
          </cell>
        </row>
        <row r="689">
          <cell r="A689" t="str">
            <v>2 S 04 940 04</v>
          </cell>
          <cell r="B689" t="str">
            <v>Descida d'água tipo rap. - calha metálica - DAR</v>
          </cell>
          <cell r="E689" t="str">
            <v>m</v>
          </cell>
          <cell r="G689">
            <v>99.1</v>
          </cell>
          <cell r="M689">
            <v>119.12</v>
          </cell>
          <cell r="O689">
            <v>131.97999999999999</v>
          </cell>
          <cell r="Q689">
            <v>132.58000000000001</v>
          </cell>
          <cell r="S689">
            <v>132.83000000000001</v>
          </cell>
          <cell r="U689">
            <v>132.51</v>
          </cell>
          <cell r="W689">
            <v>132.69</v>
          </cell>
        </row>
        <row r="690">
          <cell r="A690" t="str">
            <v>2 S 04 941 01</v>
          </cell>
          <cell r="B690" t="str">
            <v>Descida d'água aterros em degraus - DAD 01</v>
          </cell>
          <cell r="E690" t="str">
            <v>m</v>
          </cell>
          <cell r="G690">
            <v>59.41</v>
          </cell>
          <cell r="M690">
            <v>66.69</v>
          </cell>
          <cell r="O690">
            <v>67.7</v>
          </cell>
          <cell r="Q690">
            <v>66.11</v>
          </cell>
          <cell r="S690">
            <v>68.19</v>
          </cell>
          <cell r="U690">
            <v>65.83</v>
          </cell>
          <cell r="W690">
            <v>67.33</v>
          </cell>
        </row>
        <row r="691">
          <cell r="A691" t="str">
            <v>2 S 04 941 02</v>
          </cell>
          <cell r="B691" t="str">
            <v>Descida d'água aterros em degraus - arm - DAD</v>
          </cell>
          <cell r="E691" t="str">
            <v>m</v>
          </cell>
          <cell r="G691">
            <v>84.63</v>
          </cell>
          <cell r="M691">
            <v>94.91</v>
          </cell>
          <cell r="O691">
            <v>97.2</v>
          </cell>
          <cell r="Q691">
            <v>95.62</v>
          </cell>
          <cell r="S691">
            <v>97.69</v>
          </cell>
          <cell r="U691">
            <v>97.08</v>
          </cell>
          <cell r="W691">
            <v>98.59</v>
          </cell>
        </row>
        <row r="692">
          <cell r="A692" t="str">
            <v>2 S 04 941 03</v>
          </cell>
          <cell r="B692" t="str">
            <v>Descida d'água aterros em degraus - DAD 03</v>
          </cell>
          <cell r="E692" t="str">
            <v>m</v>
          </cell>
          <cell r="G692">
            <v>155.47</v>
          </cell>
          <cell r="M692">
            <v>174.49</v>
          </cell>
          <cell r="O692">
            <v>177.28</v>
          </cell>
          <cell r="Q692">
            <v>172.86</v>
          </cell>
          <cell r="S692">
            <v>178.62</v>
          </cell>
          <cell r="U692">
            <v>171.61</v>
          </cell>
          <cell r="W692">
            <v>175.78</v>
          </cell>
        </row>
        <row r="693">
          <cell r="A693" t="str">
            <v>2 S 04 941 04</v>
          </cell>
          <cell r="B693" t="str">
            <v>Descida d'água aterros em degraus - arm - DAD</v>
          </cell>
          <cell r="E693" t="str">
            <v>m</v>
          </cell>
          <cell r="G693">
            <v>197.66</v>
          </cell>
          <cell r="M693">
            <v>220.43</v>
          </cell>
          <cell r="O693">
            <v>226.16</v>
          </cell>
          <cell r="Q693">
            <v>221.75</v>
          </cell>
          <cell r="S693">
            <v>227.5</v>
          </cell>
          <cell r="U693">
            <v>224.51</v>
          </cell>
          <cell r="W693">
            <v>228.68</v>
          </cell>
        </row>
        <row r="694">
          <cell r="A694" t="str">
            <v>2 S 04 941 05</v>
          </cell>
          <cell r="B694" t="str">
            <v>Descida d'água aterros em degraus - DAD 05</v>
          </cell>
          <cell r="E694" t="str">
            <v>m</v>
          </cell>
          <cell r="G694">
            <v>187.9</v>
          </cell>
          <cell r="M694">
            <v>211.03</v>
          </cell>
          <cell r="O694">
            <v>214.38</v>
          </cell>
          <cell r="Q694">
            <v>209.08</v>
          </cell>
          <cell r="S694">
            <v>215.98</v>
          </cell>
          <cell r="U694">
            <v>207.55</v>
          </cell>
          <cell r="W694">
            <v>212.55</v>
          </cell>
        </row>
        <row r="695">
          <cell r="A695" t="str">
            <v>2 S 04 941 06</v>
          </cell>
          <cell r="B695" t="str">
            <v>Descida d'água aterros em degraus - arm - DAD</v>
          </cell>
          <cell r="E695" t="str">
            <v>m</v>
          </cell>
          <cell r="G695">
            <v>261.95999999999998</v>
          </cell>
          <cell r="M695">
            <v>293.89</v>
          </cell>
          <cell r="O695">
            <v>301.01</v>
          </cell>
          <cell r="Q695">
            <v>295.72000000000003</v>
          </cell>
          <cell r="S695">
            <v>302.62</v>
          </cell>
          <cell r="U695">
            <v>299.33</v>
          </cell>
          <cell r="W695">
            <v>304.33</v>
          </cell>
        </row>
        <row r="696">
          <cell r="A696" t="str">
            <v>2 S 04 941 07</v>
          </cell>
          <cell r="B696" t="str">
            <v>Descida d'água aterros em degraus - DAD 07</v>
          </cell>
          <cell r="E696" t="str">
            <v>m</v>
          </cell>
          <cell r="G696">
            <v>221.32</v>
          </cell>
          <cell r="M696">
            <v>248.68</v>
          </cell>
          <cell r="O696">
            <v>252.6</v>
          </cell>
          <cell r="Q696">
            <v>246.39</v>
          </cell>
          <cell r="S696">
            <v>254.48</v>
          </cell>
          <cell r="U696">
            <v>244.57</v>
          </cell>
          <cell r="W696">
            <v>250.44</v>
          </cell>
        </row>
        <row r="697">
          <cell r="A697" t="str">
            <v>2 S 04 941 08</v>
          </cell>
          <cell r="B697" t="str">
            <v>Descida d'água aterros em degraus - arm - DAD</v>
          </cell>
          <cell r="E697" t="str">
            <v>m</v>
          </cell>
          <cell r="G697">
            <v>304.54000000000002</v>
          </cell>
          <cell r="M697">
            <v>341.79</v>
          </cell>
          <cell r="O697">
            <v>349.95</v>
          </cell>
          <cell r="Q697">
            <v>343.74</v>
          </cell>
          <cell r="S697">
            <v>351.84</v>
          </cell>
          <cell r="U697">
            <v>347.7</v>
          </cell>
          <cell r="W697">
            <v>353.57</v>
          </cell>
        </row>
        <row r="698">
          <cell r="A698" t="str">
            <v>2 S 04 941 09</v>
          </cell>
          <cell r="B698" t="str">
            <v>Descida d'água aterros em degraus - DAD 09</v>
          </cell>
          <cell r="E698" t="str">
            <v>m</v>
          </cell>
          <cell r="G698">
            <v>252.54</v>
          </cell>
          <cell r="M698">
            <v>283.95</v>
          </cell>
          <cell r="O698">
            <v>288.38</v>
          </cell>
          <cell r="Q698">
            <v>281.36</v>
          </cell>
          <cell r="S698">
            <v>290.52</v>
          </cell>
          <cell r="U698">
            <v>279.29000000000002</v>
          </cell>
          <cell r="W698">
            <v>285.92</v>
          </cell>
        </row>
        <row r="699">
          <cell r="A699" t="str">
            <v>2 S 04 941 10</v>
          </cell>
          <cell r="B699" t="str">
            <v>Descida d'água aterros em degraus - arm - DAD</v>
          </cell>
          <cell r="E699" t="str">
            <v>m</v>
          </cell>
          <cell r="G699">
            <v>346.89</v>
          </cell>
          <cell r="M699">
            <v>389.52</v>
          </cell>
          <cell r="O699">
            <v>398.76</v>
          </cell>
          <cell r="Q699">
            <v>391.73</v>
          </cell>
          <cell r="S699">
            <v>400.89</v>
          </cell>
          <cell r="U699">
            <v>396.21</v>
          </cell>
          <cell r="W699">
            <v>402.85</v>
          </cell>
        </row>
        <row r="700">
          <cell r="A700" t="str">
            <v>2 S 04 941 11</v>
          </cell>
          <cell r="B700" t="str">
            <v>Descida d'água aterros em degraus - DAD 11</v>
          </cell>
          <cell r="E700" t="str">
            <v>m</v>
          </cell>
          <cell r="G700">
            <v>331.9</v>
          </cell>
          <cell r="M700">
            <v>373.46</v>
          </cell>
          <cell r="O700">
            <v>379.25</v>
          </cell>
          <cell r="Q700">
            <v>370.06</v>
          </cell>
          <cell r="S700">
            <v>382.03</v>
          </cell>
          <cell r="U700">
            <v>367.25</v>
          </cell>
          <cell r="W700">
            <v>375.93</v>
          </cell>
        </row>
        <row r="701">
          <cell r="A701" t="str">
            <v>2 S 04 941 12</v>
          </cell>
          <cell r="B701" t="str">
            <v>Descida d'água aterros em degraus - arm - dad 12</v>
          </cell>
          <cell r="E701" t="str">
            <v>m</v>
          </cell>
          <cell r="G701">
            <v>453.41</v>
          </cell>
          <cell r="M701">
            <v>509.39</v>
          </cell>
          <cell r="O701">
            <v>521.38</v>
          </cell>
          <cell r="Q701">
            <v>512.20000000000005</v>
          </cell>
          <cell r="S701">
            <v>524.16999999999996</v>
          </cell>
          <cell r="U701">
            <v>517.83000000000004</v>
          </cell>
          <cell r="W701">
            <v>526.51</v>
          </cell>
        </row>
        <row r="702">
          <cell r="A702" t="str">
            <v>2 S 04 941 13</v>
          </cell>
          <cell r="B702" t="str">
            <v>Descida d'água aterros em degraus - DAD 13</v>
          </cell>
          <cell r="E702" t="str">
            <v>m</v>
          </cell>
          <cell r="G702">
            <v>311.99</v>
          </cell>
          <cell r="M702">
            <v>350.83</v>
          </cell>
          <cell r="O702">
            <v>356.33</v>
          </cell>
          <cell r="Q702">
            <v>347.6</v>
          </cell>
          <cell r="S702">
            <v>358.98</v>
          </cell>
          <cell r="U702">
            <v>344.93</v>
          </cell>
          <cell r="W702">
            <v>353.17</v>
          </cell>
        </row>
        <row r="703">
          <cell r="A703" t="str">
            <v>2 S 04 941 14</v>
          </cell>
          <cell r="B703" t="str">
            <v>Descida d'água aterros em degraus - arm - DAD 14</v>
          </cell>
          <cell r="E703" t="str">
            <v>m</v>
          </cell>
          <cell r="G703">
            <v>426.18</v>
          </cell>
          <cell r="M703">
            <v>478.59</v>
          </cell>
          <cell r="O703">
            <v>489.91</v>
          </cell>
          <cell r="Q703">
            <v>481.19</v>
          </cell>
          <cell r="S703">
            <v>492.56</v>
          </cell>
          <cell r="U703">
            <v>486.44</v>
          </cell>
          <cell r="W703">
            <v>494.68</v>
          </cell>
        </row>
        <row r="704">
          <cell r="A704" t="str">
            <v>2 S 04 941 15</v>
          </cell>
          <cell r="B704" t="str">
            <v>Descida d'água aterros em degraus - DAD 15</v>
          </cell>
          <cell r="E704" t="str">
            <v>m</v>
          </cell>
          <cell r="G704">
            <v>356.8</v>
          </cell>
          <cell r="M704">
            <v>401.49</v>
          </cell>
          <cell r="O704">
            <v>407.72</v>
          </cell>
          <cell r="Q704">
            <v>397.83</v>
          </cell>
          <cell r="S704">
            <v>410.72</v>
          </cell>
          <cell r="U704">
            <v>394.78</v>
          </cell>
          <cell r="W704">
            <v>404.11</v>
          </cell>
        </row>
        <row r="705">
          <cell r="A705" t="str">
            <v>2 S 04 941 16</v>
          </cell>
          <cell r="B705" t="str">
            <v>Descida d'água aterros em degraus - arm - DAD 16</v>
          </cell>
          <cell r="E705" t="str">
            <v>m</v>
          </cell>
          <cell r="G705">
            <v>486.35</v>
          </cell>
          <cell r="M705">
            <v>546.44000000000005</v>
          </cell>
          <cell r="O705">
            <v>559.28</v>
          </cell>
          <cell r="Q705">
            <v>549.39</v>
          </cell>
          <cell r="S705">
            <v>562.28</v>
          </cell>
          <cell r="U705">
            <v>555.33000000000004</v>
          </cell>
          <cell r="W705">
            <v>564.66999999999996</v>
          </cell>
        </row>
        <row r="706">
          <cell r="A706" t="str">
            <v>2 S 04 941 17</v>
          </cell>
          <cell r="B706" t="str">
            <v>Descida d'água aterros em degraus - DAD 17</v>
          </cell>
          <cell r="E706" t="str">
            <v>m</v>
          </cell>
          <cell r="G706">
            <v>456.27</v>
          </cell>
          <cell r="M706">
            <v>513.77</v>
          </cell>
          <cell r="O706">
            <v>521.67999999999995</v>
          </cell>
          <cell r="Q706">
            <v>509.11</v>
          </cell>
          <cell r="S706">
            <v>525.49</v>
          </cell>
          <cell r="U706">
            <v>505.14</v>
          </cell>
          <cell r="W706">
            <v>517.01</v>
          </cell>
        </row>
        <row r="707">
          <cell r="A707" t="str">
            <v>2 S 04 941 18</v>
          </cell>
          <cell r="B707" t="str">
            <v>Descida d'água aterros em degraus - arm - DAD 18</v>
          </cell>
          <cell r="E707" t="str">
            <v>m</v>
          </cell>
          <cell r="G707">
            <v>617.5</v>
          </cell>
          <cell r="M707">
            <v>694.14</v>
          </cell>
          <cell r="O707">
            <v>710.29</v>
          </cell>
          <cell r="Q707">
            <v>697.72</v>
          </cell>
          <cell r="S707">
            <v>714.1</v>
          </cell>
          <cell r="U707">
            <v>704.95</v>
          </cell>
          <cell r="W707">
            <v>716.81</v>
          </cell>
        </row>
        <row r="708">
          <cell r="A708" t="str">
            <v>2 S 04 941 31</v>
          </cell>
          <cell r="B708" t="str">
            <v>Descida d'água cortes em degraus - DCD 01</v>
          </cell>
          <cell r="E708" t="str">
            <v>m</v>
          </cell>
          <cell r="G708">
            <v>60.11</v>
          </cell>
          <cell r="M708">
            <v>67.47</v>
          </cell>
          <cell r="O708">
            <v>68.489999999999995</v>
          </cell>
          <cell r="Q708">
            <v>66.89</v>
          </cell>
          <cell r="S708">
            <v>68.989999999999995</v>
          </cell>
          <cell r="U708">
            <v>66.61</v>
          </cell>
          <cell r="W708">
            <v>68.13</v>
          </cell>
        </row>
        <row r="709">
          <cell r="A709" t="str">
            <v>2 S 04 941 32</v>
          </cell>
          <cell r="B709" t="str">
            <v>Descida d'água cortes em degraus - arm - DCD 02</v>
          </cell>
          <cell r="E709" t="str">
            <v>m</v>
          </cell>
          <cell r="G709">
            <v>85.42</v>
          </cell>
          <cell r="M709">
            <v>95.78</v>
          </cell>
          <cell r="O709">
            <v>98.09</v>
          </cell>
          <cell r="Q709">
            <v>96.49</v>
          </cell>
          <cell r="S709">
            <v>98.59</v>
          </cell>
          <cell r="U709">
            <v>97.97</v>
          </cell>
          <cell r="W709">
            <v>99.49</v>
          </cell>
        </row>
        <row r="710">
          <cell r="A710" t="str">
            <v>2 S 04 941 33</v>
          </cell>
          <cell r="B710" t="str">
            <v>Descida d'água cortes em degraus - DCD 03</v>
          </cell>
          <cell r="E710" t="str">
            <v>m</v>
          </cell>
          <cell r="G710">
            <v>94.5</v>
          </cell>
          <cell r="M710">
            <v>106.12</v>
          </cell>
          <cell r="O710">
            <v>107.74</v>
          </cell>
          <cell r="Q710">
            <v>105.19</v>
          </cell>
          <cell r="S710">
            <v>108.52</v>
          </cell>
          <cell r="U710">
            <v>104.66</v>
          </cell>
          <cell r="W710">
            <v>107.08</v>
          </cell>
        </row>
        <row r="711">
          <cell r="A711" t="str">
            <v>2 S 04 941 34</v>
          </cell>
          <cell r="B711" t="str">
            <v>Descida d'água cortes em degraus - arm - DCD 04</v>
          </cell>
          <cell r="E711" t="str">
            <v>m</v>
          </cell>
          <cell r="G711">
            <v>134.63</v>
          </cell>
          <cell r="M711">
            <v>151.02000000000001</v>
          </cell>
          <cell r="O711">
            <v>154.69</v>
          </cell>
          <cell r="Q711">
            <v>152.13999999999999</v>
          </cell>
          <cell r="S711">
            <v>155.47</v>
          </cell>
          <cell r="U711">
            <v>154.38999999999999</v>
          </cell>
          <cell r="W711">
            <v>156.81</v>
          </cell>
        </row>
        <row r="712">
          <cell r="A712" t="str">
            <v>2 S 04 942 01</v>
          </cell>
          <cell r="B712" t="str">
            <v>Entrada d'água - EDA 01</v>
          </cell>
          <cell r="E712" t="str">
            <v>und</v>
          </cell>
          <cell r="G712">
            <v>25.42</v>
          </cell>
          <cell r="M712">
            <v>27.93</v>
          </cell>
          <cell r="O712">
            <v>28.55</v>
          </cell>
          <cell r="Q712">
            <v>27.57</v>
          </cell>
          <cell r="S712">
            <v>28.85</v>
          </cell>
          <cell r="U712">
            <v>27.22</v>
          </cell>
          <cell r="W712">
            <v>28.14</v>
          </cell>
        </row>
        <row r="713">
          <cell r="A713" t="str">
            <v>2 S 04 942 02</v>
          </cell>
          <cell r="B713" t="str">
            <v>Entrada d'água - EDA 02</v>
          </cell>
          <cell r="E713" t="str">
            <v>und</v>
          </cell>
          <cell r="G713">
            <v>31.14</v>
          </cell>
          <cell r="M713">
            <v>34.17</v>
          </cell>
          <cell r="O713">
            <v>34.96</v>
          </cell>
          <cell r="Q713">
            <v>33.700000000000003</v>
          </cell>
          <cell r="S713">
            <v>35.33</v>
          </cell>
          <cell r="U713">
            <v>33.17</v>
          </cell>
          <cell r="W713">
            <v>34.35</v>
          </cell>
        </row>
        <row r="714">
          <cell r="A714" t="str">
            <v>2 S 04 950 01</v>
          </cell>
          <cell r="B714" t="str">
            <v>Dissipador de energia - DES 01</v>
          </cell>
          <cell r="E714" t="str">
            <v>und</v>
          </cell>
          <cell r="G714">
            <v>109.52</v>
          </cell>
          <cell r="M714">
            <v>122.7</v>
          </cell>
          <cell r="O714">
            <v>124.94</v>
          </cell>
          <cell r="Q714">
            <v>121.49</v>
          </cell>
          <cell r="S714">
            <v>126.17</v>
          </cell>
          <cell r="U714">
            <v>120.57</v>
          </cell>
          <cell r="W714">
            <v>123.64</v>
          </cell>
        </row>
        <row r="715">
          <cell r="A715" t="str">
            <v>2 S 04 950 02</v>
          </cell>
          <cell r="B715" t="str">
            <v>Dissipador de energia - DES 02</v>
          </cell>
          <cell r="E715" t="str">
            <v>und</v>
          </cell>
          <cell r="G715">
            <v>130.26</v>
          </cell>
          <cell r="M715">
            <v>145.93</v>
          </cell>
          <cell r="O715">
            <v>148.59</v>
          </cell>
          <cell r="Q715">
            <v>144.49</v>
          </cell>
          <cell r="S715">
            <v>150.05000000000001</v>
          </cell>
          <cell r="U715">
            <v>143.4</v>
          </cell>
          <cell r="W715">
            <v>147.04</v>
          </cell>
        </row>
        <row r="716">
          <cell r="A716" t="str">
            <v>2 S 04 950 03</v>
          </cell>
          <cell r="B716" t="str">
            <v>Dissipador de energia - DES 03</v>
          </cell>
          <cell r="E716" t="str">
            <v>und</v>
          </cell>
          <cell r="G716">
            <v>155.27000000000001</v>
          </cell>
          <cell r="M716">
            <v>173.95</v>
          </cell>
          <cell r="O716">
            <v>177.12</v>
          </cell>
          <cell r="Q716">
            <v>172.24</v>
          </cell>
          <cell r="S716">
            <v>178.87</v>
          </cell>
          <cell r="U716">
            <v>170.94</v>
          </cell>
          <cell r="W716">
            <v>175.28</v>
          </cell>
        </row>
        <row r="717">
          <cell r="A717" t="str">
            <v>2 S 04 950 04</v>
          </cell>
          <cell r="B717" t="str">
            <v>Dissipador de energia - DES04</v>
          </cell>
          <cell r="E717" t="str">
            <v>und</v>
          </cell>
          <cell r="G717">
            <v>189.74</v>
          </cell>
          <cell r="M717">
            <v>212.56</v>
          </cell>
          <cell r="O717">
            <v>216.44</v>
          </cell>
          <cell r="Q717">
            <v>210.46</v>
          </cell>
          <cell r="S717">
            <v>218.57</v>
          </cell>
          <cell r="U717">
            <v>208.87</v>
          </cell>
          <cell r="W717">
            <v>214.18</v>
          </cell>
        </row>
        <row r="718">
          <cell r="A718" t="str">
            <v>2 S 04 950 21</v>
          </cell>
          <cell r="B718" t="str">
            <v>Dissipador de energia - DEB 01</v>
          </cell>
          <cell r="E718" t="str">
            <v>und</v>
          </cell>
          <cell r="G718">
            <v>133.94999999999999</v>
          </cell>
          <cell r="M718">
            <v>149.51</v>
          </cell>
          <cell r="O718">
            <v>152.07</v>
          </cell>
          <cell r="Q718">
            <v>148.12</v>
          </cell>
          <cell r="S718">
            <v>153.38</v>
          </cell>
          <cell r="U718">
            <v>147.61000000000001</v>
          </cell>
          <cell r="W718">
            <v>151.30000000000001</v>
          </cell>
        </row>
        <row r="719">
          <cell r="A719" t="str">
            <v>2 S 04 950 22</v>
          </cell>
          <cell r="B719" t="str">
            <v>Dissipador de energia - DEB 02</v>
          </cell>
          <cell r="E719" t="str">
            <v>und</v>
          </cell>
          <cell r="G719">
            <v>438.54</v>
          </cell>
          <cell r="M719">
            <v>489.69</v>
          </cell>
          <cell r="O719">
            <v>498.54</v>
          </cell>
          <cell r="Q719">
            <v>484.76</v>
          </cell>
          <cell r="S719">
            <v>503.09</v>
          </cell>
          <cell r="U719">
            <v>481.28</v>
          </cell>
          <cell r="W719">
            <v>493.9</v>
          </cell>
        </row>
        <row r="720">
          <cell r="A720" t="str">
            <v>2 S 04 950 23</v>
          </cell>
          <cell r="B720" t="str">
            <v>Dissipador de energia - DEB 03</v>
          </cell>
          <cell r="E720" t="str">
            <v>und</v>
          </cell>
          <cell r="G720">
            <v>702.27</v>
          </cell>
          <cell r="M720">
            <v>784.07</v>
          </cell>
          <cell r="O720">
            <v>798.34</v>
          </cell>
          <cell r="Q720">
            <v>776.11</v>
          </cell>
          <cell r="S720">
            <v>805.69</v>
          </cell>
          <cell r="U720">
            <v>770.27</v>
          </cell>
          <cell r="W720">
            <v>790.62</v>
          </cell>
        </row>
        <row r="721">
          <cell r="A721" t="str">
            <v>2 S 04 950 24</v>
          </cell>
          <cell r="B721" t="str">
            <v>Dissipador de energia - DEB 04</v>
          </cell>
          <cell r="E721" t="str">
            <v>und</v>
          </cell>
          <cell r="G721">
            <v>1031.04</v>
          </cell>
          <cell r="M721">
            <v>1151.06</v>
          </cell>
          <cell r="O721">
            <v>1172.0999999999999</v>
          </cell>
          <cell r="Q721">
            <v>1139.32</v>
          </cell>
          <cell r="S721">
            <v>1182.95</v>
          </cell>
          <cell r="U721">
            <v>1130.53</v>
          </cell>
          <cell r="W721">
            <v>1160.51</v>
          </cell>
        </row>
        <row r="722">
          <cell r="A722" t="str">
            <v>2 S 04 950 25</v>
          </cell>
          <cell r="B722" t="str">
            <v>Dissipador de energia - DEB 05</v>
          </cell>
          <cell r="E722" t="str">
            <v>und</v>
          </cell>
          <cell r="G722">
            <v>1398.85</v>
          </cell>
          <cell r="M722">
            <v>1561.63</v>
          </cell>
          <cell r="O722">
            <v>1590.25</v>
          </cell>
          <cell r="Q722">
            <v>1545.66</v>
          </cell>
          <cell r="S722">
            <v>1605.01</v>
          </cell>
          <cell r="U722">
            <v>1533.57</v>
          </cell>
          <cell r="W722">
            <v>1574.34</v>
          </cell>
        </row>
        <row r="723">
          <cell r="A723" t="str">
            <v>2 S 04 950 26</v>
          </cell>
          <cell r="B723" t="str">
            <v>Dissipador de energia - DEB 06</v>
          </cell>
          <cell r="E723" t="str">
            <v>und</v>
          </cell>
          <cell r="G723">
            <v>2297.1799999999998</v>
          </cell>
          <cell r="M723">
            <v>2564.4899999999998</v>
          </cell>
          <cell r="O723">
            <v>2611.79</v>
          </cell>
          <cell r="Q723">
            <v>2538.0500000000002</v>
          </cell>
          <cell r="S723">
            <v>2636.21</v>
          </cell>
          <cell r="U723">
            <v>2517.17</v>
          </cell>
          <cell r="W723">
            <v>2584.48</v>
          </cell>
        </row>
        <row r="724">
          <cell r="A724" t="str">
            <v>2 S 04 950 27</v>
          </cell>
          <cell r="B724" t="str">
            <v>Dissipador de energia - DEB 07</v>
          </cell>
          <cell r="E724" t="str">
            <v>und</v>
          </cell>
          <cell r="G724">
            <v>1460.18</v>
          </cell>
          <cell r="M724">
            <v>1630.2</v>
          </cell>
          <cell r="O724">
            <v>1660.19</v>
          </cell>
          <cell r="Q724">
            <v>1613.43</v>
          </cell>
          <cell r="S724">
            <v>1675.67</v>
          </cell>
          <cell r="U724">
            <v>1600.31</v>
          </cell>
          <cell r="W724">
            <v>1643.01</v>
          </cell>
        </row>
        <row r="725">
          <cell r="A725" t="str">
            <v>2 S 04 950 28</v>
          </cell>
          <cell r="B725" t="str">
            <v>Dissipador de energia - DEB 08</v>
          </cell>
          <cell r="E725" t="str">
            <v>und</v>
          </cell>
          <cell r="G725">
            <v>1985.57</v>
          </cell>
          <cell r="M725">
            <v>2216.66</v>
          </cell>
          <cell r="O725">
            <v>2257.5500000000002</v>
          </cell>
          <cell r="Q725">
            <v>2193.79</v>
          </cell>
          <cell r="S725">
            <v>2278.66</v>
          </cell>
          <cell r="U725">
            <v>2175.67</v>
          </cell>
          <cell r="W725">
            <v>2233.86</v>
          </cell>
        </row>
        <row r="726">
          <cell r="A726" t="str">
            <v>2 S 04 950 29</v>
          </cell>
          <cell r="B726" t="str">
            <v>Dissipador de energia - DEB 09</v>
          </cell>
          <cell r="E726" t="str">
            <v>und</v>
          </cell>
          <cell r="G726">
            <v>3156.44</v>
          </cell>
          <cell r="M726">
            <v>3523.93</v>
          </cell>
          <cell r="O726">
            <v>3589.18</v>
          </cell>
          <cell r="Q726">
            <v>3487.38</v>
          </cell>
          <cell r="S726">
            <v>3622.88</v>
          </cell>
          <cell r="U726">
            <v>3457.55</v>
          </cell>
          <cell r="W726">
            <v>3550.35</v>
          </cell>
        </row>
        <row r="727">
          <cell r="A727" t="str">
            <v>2 S 04 950 30</v>
          </cell>
          <cell r="B727" t="str">
            <v>Dissipador de energia - DEB 10</v>
          </cell>
          <cell r="E727" t="str">
            <v>und</v>
          </cell>
          <cell r="G727">
            <v>1890.25</v>
          </cell>
          <cell r="M727">
            <v>2110.37</v>
          </cell>
          <cell r="O727">
            <v>2149.31</v>
          </cell>
          <cell r="Q727">
            <v>2088.58</v>
          </cell>
          <cell r="S727">
            <v>2169.42</v>
          </cell>
          <cell r="U727">
            <v>2071.13</v>
          </cell>
          <cell r="W727">
            <v>2126.5300000000002</v>
          </cell>
        </row>
        <row r="728">
          <cell r="A728" t="str">
            <v>2 S 04 950 31</v>
          </cell>
          <cell r="B728" t="str">
            <v>Dissipador de energia - DEB 11</v>
          </cell>
          <cell r="E728" t="str">
            <v>und</v>
          </cell>
          <cell r="G728">
            <v>2572.0700000000002</v>
          </cell>
          <cell r="M728">
            <v>2871.58</v>
          </cell>
          <cell r="O728">
            <v>2924.69</v>
          </cell>
          <cell r="Q728">
            <v>2841.84</v>
          </cell>
          <cell r="S728">
            <v>2952.11</v>
          </cell>
          <cell r="U728">
            <v>2817.72</v>
          </cell>
          <cell r="W728">
            <v>2893.25</v>
          </cell>
        </row>
        <row r="729">
          <cell r="A729" t="str">
            <v>2 S 04 950 32</v>
          </cell>
          <cell r="B729" t="str">
            <v>Dissipador de energia - DEB 12</v>
          </cell>
          <cell r="E729" t="str">
            <v>und</v>
          </cell>
          <cell r="G729">
            <v>4015.3</v>
          </cell>
          <cell r="M729">
            <v>4482.91</v>
          </cell>
          <cell r="O729">
            <v>4566.1099999999997</v>
          </cell>
          <cell r="Q729">
            <v>4436.26</v>
          </cell>
          <cell r="S729">
            <v>4609.09</v>
          </cell>
          <cell r="U729">
            <v>4397.49</v>
          </cell>
          <cell r="W729">
            <v>4515.76</v>
          </cell>
        </row>
        <row r="730">
          <cell r="A730" t="str">
            <v>2 S 04 950 51</v>
          </cell>
          <cell r="B730" t="str">
            <v>Dissipador de energia - DED 01</v>
          </cell>
          <cell r="E730" t="str">
            <v>und</v>
          </cell>
          <cell r="G730">
            <v>149.19</v>
          </cell>
          <cell r="M730">
            <v>166.8</v>
          </cell>
          <cell r="O730">
            <v>169.25</v>
          </cell>
          <cell r="Q730">
            <v>165.54</v>
          </cell>
          <cell r="S730">
            <v>170.51</v>
          </cell>
          <cell r="U730">
            <v>166.27</v>
          </cell>
          <cell r="W730">
            <v>169.9</v>
          </cell>
        </row>
        <row r="731">
          <cell r="A731" t="str">
            <v>2 S 04 960 01</v>
          </cell>
          <cell r="B731" t="str">
            <v>Boca de lobo simples grelha concr. - BLS 01</v>
          </cell>
          <cell r="E731" t="str">
            <v>und</v>
          </cell>
          <cell r="G731">
            <v>266.39</v>
          </cell>
          <cell r="M731">
            <v>309.48</v>
          </cell>
          <cell r="O731">
            <v>313.18</v>
          </cell>
          <cell r="Q731">
            <v>309.02</v>
          </cell>
          <cell r="S731">
            <v>314.64999999999998</v>
          </cell>
          <cell r="U731">
            <v>311.63</v>
          </cell>
          <cell r="W731">
            <v>316.55</v>
          </cell>
        </row>
        <row r="732">
          <cell r="A732" t="str">
            <v>2 S 04 960 02</v>
          </cell>
          <cell r="B732" t="str">
            <v>Boca de lobo simples grelha concr. - BLS 02</v>
          </cell>
          <cell r="E732" t="str">
            <v>und</v>
          </cell>
          <cell r="G732">
            <v>329.01</v>
          </cell>
          <cell r="M732">
            <v>385.68</v>
          </cell>
          <cell r="O732">
            <v>389.8</v>
          </cell>
          <cell r="Q732">
            <v>384.99</v>
          </cell>
          <cell r="S732">
            <v>391.44</v>
          </cell>
          <cell r="U732">
            <v>387.22</v>
          </cell>
          <cell r="W732">
            <v>393.13</v>
          </cell>
        </row>
        <row r="733">
          <cell r="A733" t="str">
            <v>2 S 04 960 03</v>
          </cell>
          <cell r="B733" t="str">
            <v>Boca de lobo simples grelha concr. - BLS 03</v>
          </cell>
          <cell r="E733" t="str">
            <v>und</v>
          </cell>
          <cell r="G733">
            <v>391.72</v>
          </cell>
          <cell r="M733">
            <v>461.98</v>
          </cell>
          <cell r="O733">
            <v>466.53</v>
          </cell>
          <cell r="Q733">
            <v>461.06</v>
          </cell>
          <cell r="S733">
            <v>468.34</v>
          </cell>
          <cell r="U733">
            <v>462.92</v>
          </cell>
          <cell r="W733">
            <v>469.82</v>
          </cell>
        </row>
        <row r="734">
          <cell r="A734" t="str">
            <v>2 S 04 960 04</v>
          </cell>
          <cell r="B734" t="str">
            <v>Boca de lobo simples grelha concr. - BLS 04</v>
          </cell>
          <cell r="E734" t="str">
            <v>und</v>
          </cell>
          <cell r="G734">
            <v>442.58</v>
          </cell>
          <cell r="M734">
            <v>525.03</v>
          </cell>
          <cell r="O734">
            <v>529.41</v>
          </cell>
          <cell r="Q734">
            <v>523.29</v>
          </cell>
          <cell r="S734">
            <v>531.39</v>
          </cell>
          <cell r="U734">
            <v>523.96</v>
          </cell>
          <cell r="W734">
            <v>531.84</v>
          </cell>
        </row>
        <row r="735">
          <cell r="A735" t="str">
            <v>2 S 04 960 05</v>
          </cell>
          <cell r="B735" t="str">
            <v>Boca de lobo simples grelha concr. - BLS 05</v>
          </cell>
          <cell r="E735" t="str">
            <v>und</v>
          </cell>
          <cell r="G735">
            <v>513.99</v>
          </cell>
          <cell r="M735">
            <v>611.13</v>
          </cell>
          <cell r="O735">
            <v>616.46</v>
          </cell>
          <cell r="Q735">
            <v>609.80999999999995</v>
          </cell>
          <cell r="S735">
            <v>618.58000000000004</v>
          </cell>
          <cell r="U735">
            <v>610.99</v>
          </cell>
          <cell r="W735">
            <v>619.74</v>
          </cell>
        </row>
        <row r="736">
          <cell r="A736" t="str">
            <v>2 S 04 960 06</v>
          </cell>
          <cell r="B736" t="str">
            <v>Boca de lobo simples grelha concr. - BLS 06</v>
          </cell>
          <cell r="E736" t="str">
            <v>und</v>
          </cell>
          <cell r="G736">
            <v>576.61</v>
          </cell>
          <cell r="M736">
            <v>687.33</v>
          </cell>
          <cell r="O736">
            <v>693.08</v>
          </cell>
          <cell r="Q736">
            <v>685.78</v>
          </cell>
          <cell r="S736">
            <v>695.38</v>
          </cell>
          <cell r="U736">
            <v>686.59</v>
          </cell>
          <cell r="W736">
            <v>696.32</v>
          </cell>
        </row>
        <row r="737">
          <cell r="A737" t="str">
            <v>2 S 04 960 07</v>
          </cell>
          <cell r="B737" t="str">
            <v>Boca de lobo simples grelha concr. - BLS 07</v>
          </cell>
          <cell r="E737" t="str">
            <v>und</v>
          </cell>
          <cell r="G737">
            <v>639.30999999999995</v>
          </cell>
          <cell r="M737">
            <v>763.63</v>
          </cell>
          <cell r="O737">
            <v>769.81</v>
          </cell>
          <cell r="Q737">
            <v>761.86</v>
          </cell>
          <cell r="S737">
            <v>772.28</v>
          </cell>
          <cell r="U737">
            <v>762.29</v>
          </cell>
          <cell r="W737">
            <v>773.01</v>
          </cell>
        </row>
        <row r="738">
          <cell r="A738" t="str">
            <v>2 S 04 961 01</v>
          </cell>
          <cell r="B738" t="str">
            <v>Boca de lobo dupla com grelha de concreto - BLD 01</v>
          </cell>
          <cell r="E738" t="str">
            <v>und</v>
          </cell>
          <cell r="G738">
            <v>515.27</v>
          </cell>
          <cell r="M738">
            <v>595.47</v>
          </cell>
          <cell r="O738">
            <v>603.79999999999995</v>
          </cell>
          <cell r="Q738">
            <v>596.32000000000005</v>
          </cell>
          <cell r="S738">
            <v>606.53</v>
          </cell>
          <cell r="U738">
            <v>604.39</v>
          </cell>
          <cell r="W738">
            <v>613.22</v>
          </cell>
        </row>
        <row r="739">
          <cell r="A739" t="str">
            <v>2 S 04 961 02</v>
          </cell>
          <cell r="B739" t="str">
            <v>Boca de lobo dupla com grelha de concreto - BLD 02</v>
          </cell>
          <cell r="E739" t="str">
            <v>und</v>
          </cell>
          <cell r="G739">
            <v>618.04999999999995</v>
          </cell>
          <cell r="M739">
            <v>720.51</v>
          </cell>
          <cell r="O739">
            <v>729.55</v>
          </cell>
          <cell r="Q739">
            <v>721</v>
          </cell>
          <cell r="S739">
            <v>732.57</v>
          </cell>
          <cell r="U739">
            <v>728.44</v>
          </cell>
          <cell r="W739">
            <v>738.9</v>
          </cell>
        </row>
        <row r="740">
          <cell r="A740" t="str">
            <v>2 S 04 961 03</v>
          </cell>
          <cell r="B740" t="str">
            <v>Boca de lobo dupla com grelha de concreto - BLD 03</v>
          </cell>
          <cell r="E740" t="str">
            <v>und</v>
          </cell>
          <cell r="G740">
            <v>723.89</v>
          </cell>
          <cell r="M740">
            <v>848.91</v>
          </cell>
          <cell r="O740">
            <v>858.72</v>
          </cell>
          <cell r="Q740">
            <v>848.97</v>
          </cell>
          <cell r="S740">
            <v>862.06</v>
          </cell>
          <cell r="U740">
            <v>855.73</v>
          </cell>
          <cell r="W740">
            <v>867.92</v>
          </cell>
        </row>
        <row r="741">
          <cell r="A741" t="str">
            <v>2 S 04 961 04</v>
          </cell>
          <cell r="B741" t="str">
            <v>Boca de lobo dupla com grelha de concreto - BLD 04</v>
          </cell>
          <cell r="E741" t="str">
            <v>und</v>
          </cell>
          <cell r="G741">
            <v>826.68</v>
          </cell>
          <cell r="M741">
            <v>973.96</v>
          </cell>
          <cell r="O741">
            <v>984.47</v>
          </cell>
          <cell r="Q741">
            <v>973.64</v>
          </cell>
          <cell r="S741">
            <v>988.09</v>
          </cell>
          <cell r="U741">
            <v>979.78</v>
          </cell>
          <cell r="W741">
            <v>993.6</v>
          </cell>
        </row>
        <row r="742">
          <cell r="A742" t="str">
            <v>2 S 04 961 05</v>
          </cell>
          <cell r="B742" t="str">
            <v>Boca de lobo dupla com grelha de concreto - BLD 05</v>
          </cell>
          <cell r="E742" t="str">
            <v>und</v>
          </cell>
          <cell r="G742">
            <v>929.47</v>
          </cell>
          <cell r="M742">
            <v>1099.01</v>
          </cell>
          <cell r="O742">
            <v>1110.22</v>
          </cell>
          <cell r="Q742">
            <v>1098.31</v>
          </cell>
          <cell r="S742">
            <v>1114.1300000000001</v>
          </cell>
          <cell r="U742">
            <v>1103.83</v>
          </cell>
          <cell r="W742">
            <v>1119.28</v>
          </cell>
        </row>
        <row r="743">
          <cell r="A743" t="str">
            <v>2 S 04 961 06</v>
          </cell>
          <cell r="B743" t="str">
            <v>Boca de lobo dupla com grelha de concreto - BLD 06</v>
          </cell>
          <cell r="E743" t="str">
            <v>und</v>
          </cell>
          <cell r="G743">
            <v>1035.3</v>
          </cell>
          <cell r="M743">
            <v>1227.4000000000001</v>
          </cell>
          <cell r="O743">
            <v>1239.4000000000001</v>
          </cell>
          <cell r="Q743">
            <v>1226.29</v>
          </cell>
          <cell r="S743">
            <v>1243.6099999999999</v>
          </cell>
          <cell r="U743">
            <v>1231.1099999999999</v>
          </cell>
          <cell r="W743">
            <v>1248.31</v>
          </cell>
        </row>
        <row r="744">
          <cell r="A744" t="str">
            <v>2 S 04 961 07</v>
          </cell>
          <cell r="B744" t="str">
            <v>Boca de lobo dupla com grelha de concreto - BLD 07</v>
          </cell>
          <cell r="E744" t="str">
            <v>und</v>
          </cell>
          <cell r="G744">
            <v>1138.0899999999999</v>
          </cell>
          <cell r="M744">
            <v>1352.45</v>
          </cell>
          <cell r="O744">
            <v>1365.15</v>
          </cell>
          <cell r="Q744">
            <v>1350.96</v>
          </cell>
          <cell r="S744">
            <v>1369.65</v>
          </cell>
          <cell r="U744">
            <v>1355.17</v>
          </cell>
          <cell r="W744">
            <v>1373.99</v>
          </cell>
        </row>
        <row r="745">
          <cell r="A745" t="str">
            <v>2 S 04 962 01</v>
          </cell>
          <cell r="B745" t="str">
            <v>Caixa de ligação e passagem - CLP 01</v>
          </cell>
          <cell r="E745" t="str">
            <v>und</v>
          </cell>
          <cell r="G745">
            <v>540.91</v>
          </cell>
          <cell r="M745">
            <v>601.1</v>
          </cell>
          <cell r="O745">
            <v>610.66</v>
          </cell>
          <cell r="Q745">
            <v>598.01</v>
          </cell>
          <cell r="S745">
            <v>615.46</v>
          </cell>
          <cell r="U745">
            <v>606.94000000000005</v>
          </cell>
          <cell r="W745">
            <v>619.72</v>
          </cell>
        </row>
        <row r="746">
          <cell r="A746" t="str">
            <v>2 S 04 962 02</v>
          </cell>
          <cell r="B746" t="str">
            <v>Caixa de ligação e passagem - CLP 02</v>
          </cell>
          <cell r="E746" t="str">
            <v>und</v>
          </cell>
          <cell r="G746">
            <v>524.20000000000005</v>
          </cell>
          <cell r="M746">
            <v>582.51</v>
          </cell>
          <cell r="O746">
            <v>591.71</v>
          </cell>
          <cell r="Q746">
            <v>579.64</v>
          </cell>
          <cell r="S746">
            <v>596.34</v>
          </cell>
          <cell r="U746">
            <v>588.83000000000004</v>
          </cell>
          <cell r="W746">
            <v>601.07000000000005</v>
          </cell>
        </row>
        <row r="747">
          <cell r="A747" t="str">
            <v>2 S 04 962 03</v>
          </cell>
          <cell r="B747" t="str">
            <v>Caixa de ligação e passagem - CLP 03</v>
          </cell>
          <cell r="E747" t="str">
            <v>und</v>
          </cell>
          <cell r="G747">
            <v>737.95</v>
          </cell>
          <cell r="M747">
            <v>820.1</v>
          </cell>
          <cell r="O747">
            <v>833.32</v>
          </cell>
          <cell r="Q747">
            <v>815.85</v>
          </cell>
          <cell r="S747">
            <v>839.88</v>
          </cell>
          <cell r="U747">
            <v>827.42</v>
          </cell>
          <cell r="W747">
            <v>845.01</v>
          </cell>
        </row>
        <row r="748">
          <cell r="A748" t="str">
            <v>2 S 04 962 04</v>
          </cell>
          <cell r="B748" t="str">
            <v>Caixa de ligação e passagem - CLP 04</v>
          </cell>
          <cell r="E748" t="str">
            <v>und</v>
          </cell>
          <cell r="G748">
            <v>938.94</v>
          </cell>
          <cell r="M748">
            <v>1043.45</v>
          </cell>
          <cell r="O748">
            <v>1060.18</v>
          </cell>
          <cell r="Q748">
            <v>1038.28</v>
          </cell>
          <cell r="S748">
            <v>1068.48</v>
          </cell>
          <cell r="U748">
            <v>1053.9100000000001</v>
          </cell>
          <cell r="W748">
            <v>1076.03</v>
          </cell>
        </row>
        <row r="749">
          <cell r="A749" t="str">
            <v>2 S 04 962 05</v>
          </cell>
          <cell r="B749" t="str">
            <v>Caixa de ligação e passagem - CLP 05</v>
          </cell>
          <cell r="E749" t="str">
            <v>und</v>
          </cell>
          <cell r="G749">
            <v>1104.49</v>
          </cell>
          <cell r="M749">
            <v>1227.46</v>
          </cell>
          <cell r="O749">
            <v>1247.31</v>
          </cell>
          <cell r="Q749">
            <v>1222.07</v>
          </cell>
          <cell r="S749">
            <v>1256.96</v>
          </cell>
          <cell r="U749">
            <v>1241.83</v>
          </cell>
          <cell r="W749">
            <v>1267.3900000000001</v>
          </cell>
        </row>
        <row r="750">
          <cell r="A750" t="str">
            <v>2 S 04 962 06</v>
          </cell>
          <cell r="B750" t="str">
            <v>Caixa de ligação e passagem - CLP 06</v>
          </cell>
          <cell r="E750" t="str">
            <v>und</v>
          </cell>
          <cell r="G750">
            <v>1376.38</v>
          </cell>
          <cell r="M750">
            <v>1529.53</v>
          </cell>
          <cell r="O750">
            <v>1554.04</v>
          </cell>
          <cell r="Q750">
            <v>1523.76</v>
          </cell>
          <cell r="S750">
            <v>1565.9</v>
          </cell>
          <cell r="U750">
            <v>1551.66</v>
          </cell>
          <cell r="W750">
            <v>1582.57</v>
          </cell>
        </row>
        <row r="751">
          <cell r="A751" t="str">
            <v>2 S 04 962 07</v>
          </cell>
          <cell r="B751" t="str">
            <v>Caixa de ligação e passagem - CLP 07</v>
          </cell>
          <cell r="E751" t="str">
            <v>und</v>
          </cell>
          <cell r="G751">
            <v>643.64</v>
          </cell>
          <cell r="M751">
            <v>715.22</v>
          </cell>
          <cell r="O751">
            <v>726.46</v>
          </cell>
          <cell r="Q751">
            <v>711.4</v>
          </cell>
          <cell r="S751">
            <v>732.19</v>
          </cell>
          <cell r="U751">
            <v>722.07</v>
          </cell>
          <cell r="W751">
            <v>737.3</v>
          </cell>
        </row>
        <row r="752">
          <cell r="A752" t="str">
            <v>2 S 04 962 08</v>
          </cell>
          <cell r="B752" t="str">
            <v>Caixa de ligação e passagem - CLP 08</v>
          </cell>
          <cell r="E752" t="str">
            <v>und</v>
          </cell>
          <cell r="G752">
            <v>624.15</v>
          </cell>
          <cell r="M752">
            <v>693.54</v>
          </cell>
          <cell r="O752">
            <v>704.35</v>
          </cell>
          <cell r="Q752">
            <v>689.97</v>
          </cell>
          <cell r="S752">
            <v>709.88</v>
          </cell>
          <cell r="U752">
            <v>700.95</v>
          </cell>
          <cell r="W752">
            <v>715.54</v>
          </cell>
        </row>
        <row r="753">
          <cell r="A753" t="str">
            <v>2 S 04 962 09</v>
          </cell>
          <cell r="B753" t="str">
            <v>Caixa de ligação e passagem - CLP 09</v>
          </cell>
          <cell r="E753" t="str">
            <v>und</v>
          </cell>
          <cell r="G753">
            <v>860.14</v>
          </cell>
          <cell r="M753">
            <v>955.86</v>
          </cell>
          <cell r="O753">
            <v>971.12</v>
          </cell>
          <cell r="Q753">
            <v>950.68</v>
          </cell>
          <cell r="S753">
            <v>978.8</v>
          </cell>
          <cell r="U753">
            <v>964.02</v>
          </cell>
          <cell r="W753">
            <v>984.6</v>
          </cell>
        </row>
        <row r="754">
          <cell r="A754" t="str">
            <v>2 S 04 962 10</v>
          </cell>
          <cell r="B754" t="str">
            <v>Caixa de ligação e passagem - CLP 10</v>
          </cell>
          <cell r="E754" t="str">
            <v>und</v>
          </cell>
          <cell r="G754">
            <v>1068.9000000000001</v>
          </cell>
          <cell r="M754">
            <v>1187.8399999999999</v>
          </cell>
          <cell r="O754">
            <v>1206.74</v>
          </cell>
          <cell r="Q754">
            <v>1181.69</v>
          </cell>
          <cell r="S754">
            <v>1216.23</v>
          </cell>
          <cell r="U754">
            <v>1199.23</v>
          </cell>
          <cell r="W754">
            <v>1224.53</v>
          </cell>
        </row>
        <row r="755">
          <cell r="A755" t="str">
            <v>2 S 04 962 11</v>
          </cell>
          <cell r="B755" t="str">
            <v>Caixa de ligação e passagem - CLP 11</v>
          </cell>
          <cell r="E755" t="str">
            <v>und</v>
          </cell>
          <cell r="G755">
            <v>1245.02</v>
          </cell>
          <cell r="M755">
            <v>1383.59</v>
          </cell>
          <cell r="O755">
            <v>1405.78</v>
          </cell>
          <cell r="Q755">
            <v>1377.12</v>
          </cell>
          <cell r="S755">
            <v>1416.72</v>
          </cell>
          <cell r="U755">
            <v>1398.9</v>
          </cell>
          <cell r="W755">
            <v>1427.91</v>
          </cell>
        </row>
        <row r="756">
          <cell r="A756" t="str">
            <v>2 S 04 962 12</v>
          </cell>
          <cell r="B756" t="str">
            <v>Caixa de ligação e passagem - CLP 12</v>
          </cell>
          <cell r="E756" t="str">
            <v>und</v>
          </cell>
          <cell r="G756">
            <v>1513.9</v>
          </cell>
          <cell r="M756">
            <v>1682.39</v>
          </cell>
          <cell r="O756">
            <v>1709.41</v>
          </cell>
          <cell r="Q756">
            <v>1675.34</v>
          </cell>
          <cell r="S756">
            <v>1722.57</v>
          </cell>
          <cell r="U756">
            <v>1703.91</v>
          </cell>
          <cell r="W756">
            <v>1738.54</v>
          </cell>
        </row>
        <row r="757">
          <cell r="A757" t="str">
            <v>2 S 04 962 13</v>
          </cell>
          <cell r="B757" t="str">
            <v>Caixa de ligação e passagem - CLP 13</v>
          </cell>
          <cell r="E757" t="str">
            <v>und</v>
          </cell>
          <cell r="G757">
            <v>749.15</v>
          </cell>
          <cell r="M757">
            <v>832.45</v>
          </cell>
          <cell r="O757">
            <v>845.41</v>
          </cell>
          <cell r="Q757">
            <v>827.85</v>
          </cell>
          <cell r="S757">
            <v>852.1</v>
          </cell>
          <cell r="U757">
            <v>840.21</v>
          </cell>
          <cell r="W757">
            <v>857.98</v>
          </cell>
        </row>
        <row r="758">
          <cell r="A758" t="str">
            <v>2 S 04 962 14</v>
          </cell>
          <cell r="B758" t="str">
            <v>Caixa de ligação e passagem - CLP 14</v>
          </cell>
          <cell r="E758" t="str">
            <v>und</v>
          </cell>
          <cell r="G758">
            <v>732.45</v>
          </cell>
          <cell r="M758">
            <v>813.86</v>
          </cell>
          <cell r="O758">
            <v>826.46</v>
          </cell>
          <cell r="Q758">
            <v>809.48</v>
          </cell>
          <cell r="S758">
            <v>832.98</v>
          </cell>
          <cell r="U758">
            <v>822.11</v>
          </cell>
          <cell r="W758">
            <v>839.33</v>
          </cell>
        </row>
        <row r="759">
          <cell r="A759" t="str">
            <v>2 S 04 962 15</v>
          </cell>
          <cell r="B759" t="str">
            <v>Caixa de ligação e passagem - CLP 15</v>
          </cell>
          <cell r="E759" t="str">
            <v>und</v>
          </cell>
          <cell r="G759">
            <v>990.68</v>
          </cell>
          <cell r="M759">
            <v>1100.92</v>
          </cell>
          <cell r="O759">
            <v>1118.3900000000001</v>
          </cell>
          <cell r="Q759">
            <v>1094.7</v>
          </cell>
          <cell r="S759">
            <v>1127.27</v>
          </cell>
          <cell r="U759">
            <v>1109.67</v>
          </cell>
          <cell r="W759">
            <v>1133.51</v>
          </cell>
        </row>
        <row r="760">
          <cell r="A760" t="str">
            <v>2 S 04 962 16</v>
          </cell>
          <cell r="B760" t="str">
            <v>Caixa de ligação e passagem - CLP 16</v>
          </cell>
          <cell r="E760" t="str">
            <v>und</v>
          </cell>
          <cell r="G760">
            <v>1212.79</v>
          </cell>
          <cell r="M760">
            <v>1347.73</v>
          </cell>
          <cell r="O760">
            <v>1369.08</v>
          </cell>
          <cell r="Q760">
            <v>1340.41</v>
          </cell>
          <cell r="S760">
            <v>1379.9</v>
          </cell>
          <cell r="U760">
            <v>1359.64</v>
          </cell>
          <cell r="W760">
            <v>1388.56</v>
          </cell>
        </row>
        <row r="761">
          <cell r="A761" t="str">
            <v>2 S 04 962 17</v>
          </cell>
          <cell r="B761" t="str">
            <v>Caixa de ligação e passagem - CLP 17</v>
          </cell>
          <cell r="E761" t="str">
            <v>und</v>
          </cell>
          <cell r="G761">
            <v>1396.68</v>
          </cell>
          <cell r="M761">
            <v>1552.1</v>
          </cell>
          <cell r="O761">
            <v>1576.88</v>
          </cell>
          <cell r="Q761">
            <v>1544.42</v>
          </cell>
          <cell r="S761">
            <v>1589.22</v>
          </cell>
          <cell r="U761">
            <v>1568.04</v>
          </cell>
          <cell r="W761">
            <v>1600.85</v>
          </cell>
        </row>
        <row r="762">
          <cell r="A762" t="str">
            <v>2 S 04 962 18</v>
          </cell>
          <cell r="B762" t="str">
            <v>Caixa de ligação e passagem - CLP 18</v>
          </cell>
          <cell r="E762" t="str">
            <v>und</v>
          </cell>
          <cell r="G762">
            <v>1682.79</v>
          </cell>
          <cell r="M762">
            <v>1870.06</v>
          </cell>
          <cell r="O762">
            <v>1899.96</v>
          </cell>
          <cell r="Q762">
            <v>1861.63</v>
          </cell>
          <cell r="S762">
            <v>1914.69</v>
          </cell>
          <cell r="U762">
            <v>1892.17</v>
          </cell>
          <cell r="W762">
            <v>1931.07</v>
          </cell>
        </row>
        <row r="763">
          <cell r="A763" t="str">
            <v>2 S 04 963 01</v>
          </cell>
          <cell r="B763" t="str">
            <v>Poço de visita - PVI 01</v>
          </cell>
          <cell r="E763" t="str">
            <v>und</v>
          </cell>
          <cell r="G763">
            <v>721.97</v>
          </cell>
          <cell r="M763">
            <v>802.82</v>
          </cell>
          <cell r="O763">
            <v>817.12</v>
          </cell>
          <cell r="Q763">
            <v>801.54</v>
          </cell>
          <cell r="S763">
            <v>823.07</v>
          </cell>
          <cell r="U763">
            <v>816.35</v>
          </cell>
          <cell r="W763">
            <v>832.12</v>
          </cell>
        </row>
        <row r="764">
          <cell r="A764" t="str">
            <v>2 S 04 963 02</v>
          </cell>
          <cell r="B764" t="str">
            <v>Poço de visita - PVI 02</v>
          </cell>
          <cell r="E764" t="str">
            <v>und</v>
          </cell>
          <cell r="G764">
            <v>700.67</v>
          </cell>
          <cell r="M764">
            <v>778.97</v>
          </cell>
          <cell r="O764">
            <v>792.86</v>
          </cell>
          <cell r="Q764">
            <v>777.95</v>
          </cell>
          <cell r="S764">
            <v>798.6</v>
          </cell>
          <cell r="U764">
            <v>793.07</v>
          </cell>
          <cell r="W764">
            <v>808.21</v>
          </cell>
        </row>
        <row r="765">
          <cell r="A765" t="str">
            <v>2 S 04 963 03</v>
          </cell>
          <cell r="B765" t="str">
            <v>Poço de visita - PVI 03</v>
          </cell>
          <cell r="E765" t="str">
            <v>und</v>
          </cell>
          <cell r="G765">
            <v>834.3</v>
          </cell>
          <cell r="M765">
            <v>927.54</v>
          </cell>
          <cell r="O765">
            <v>944.03</v>
          </cell>
          <cell r="Q765">
            <v>925.28</v>
          </cell>
          <cell r="S765">
            <v>951.05</v>
          </cell>
          <cell r="U765">
            <v>940.59</v>
          </cell>
          <cell r="W765">
            <v>959.45</v>
          </cell>
        </row>
        <row r="766">
          <cell r="A766" t="str">
            <v>2 S 04 963 04</v>
          </cell>
          <cell r="B766" t="str">
            <v>Poço de visita - PVI 04</v>
          </cell>
          <cell r="E766" t="str">
            <v>und</v>
          </cell>
          <cell r="G766">
            <v>1001.03</v>
          </cell>
          <cell r="M766">
            <v>1112.97</v>
          </cell>
          <cell r="O766">
            <v>1133.06</v>
          </cell>
          <cell r="Q766">
            <v>1110.69</v>
          </cell>
          <cell r="S766">
            <v>1141.4100000000001</v>
          </cell>
          <cell r="U766">
            <v>1129.3</v>
          </cell>
          <cell r="W766">
            <v>1151.78</v>
          </cell>
        </row>
        <row r="767">
          <cell r="A767" t="str">
            <v>2 S 04 963 05</v>
          </cell>
          <cell r="B767" t="str">
            <v>Poço de visita - PVI 05</v>
          </cell>
          <cell r="E767" t="str">
            <v>und</v>
          </cell>
          <cell r="G767">
            <v>1170.56</v>
          </cell>
          <cell r="M767">
            <v>1301.3800000000001</v>
          </cell>
          <cell r="O767">
            <v>1324.59</v>
          </cell>
          <cell r="Q767">
            <v>1298.58</v>
          </cell>
          <cell r="S767">
            <v>1334.37</v>
          </cell>
          <cell r="U767">
            <v>1320.85</v>
          </cell>
          <cell r="W767">
            <v>1347.05</v>
          </cell>
        </row>
        <row r="768">
          <cell r="A768" t="str">
            <v>2 S 04 963 06</v>
          </cell>
          <cell r="B768" t="str">
            <v>Poço de visita - PVI 06</v>
          </cell>
          <cell r="E768" t="str">
            <v>und</v>
          </cell>
          <cell r="G768">
            <v>1437.04</v>
          </cell>
          <cell r="M768">
            <v>1597.58</v>
          </cell>
          <cell r="O768">
            <v>1625.81</v>
          </cell>
          <cell r="Q768">
            <v>1594.45</v>
          </cell>
          <cell r="S768">
            <v>1637.76</v>
          </cell>
          <cell r="U768">
            <v>1623.41</v>
          </cell>
          <cell r="W768">
            <v>1655.14</v>
          </cell>
        </row>
        <row r="769">
          <cell r="A769" t="str">
            <v>2 S 04 963 07</v>
          </cell>
          <cell r="B769" t="str">
            <v>Poço de visita - PVI 07</v>
          </cell>
          <cell r="E769" t="str">
            <v>und</v>
          </cell>
          <cell r="G769">
            <v>831.77</v>
          </cell>
          <cell r="M769">
            <v>924.63</v>
          </cell>
          <cell r="O769">
            <v>940.74</v>
          </cell>
          <cell r="Q769">
            <v>922.58</v>
          </cell>
          <cell r="S769">
            <v>947.69</v>
          </cell>
          <cell r="U769">
            <v>939.39</v>
          </cell>
          <cell r="W769">
            <v>957.79</v>
          </cell>
        </row>
        <row r="770">
          <cell r="A770" t="str">
            <v>2 S 04 963 08</v>
          </cell>
          <cell r="B770" t="str">
            <v>Poço de visita - PVI 08</v>
          </cell>
          <cell r="E770" t="str">
            <v>und</v>
          </cell>
          <cell r="G770">
            <v>815.06</v>
          </cell>
          <cell r="M770">
            <v>906.05</v>
          </cell>
          <cell r="O770">
            <v>921.79</v>
          </cell>
          <cell r="Q770">
            <v>904.21</v>
          </cell>
          <cell r="S770">
            <v>928.57</v>
          </cell>
          <cell r="U770">
            <v>921.29</v>
          </cell>
          <cell r="W770">
            <v>939.15</v>
          </cell>
        </row>
        <row r="771">
          <cell r="A771" t="str">
            <v>2 S 04 963 09</v>
          </cell>
          <cell r="B771" t="str">
            <v>Poço de visita - PVI 09</v>
          </cell>
          <cell r="E771" t="str">
            <v>und</v>
          </cell>
          <cell r="G771">
            <v>960.38</v>
          </cell>
          <cell r="M771">
            <v>1067.6199999999999</v>
          </cell>
          <cell r="O771">
            <v>1086.21</v>
          </cell>
          <cell r="Q771">
            <v>1064.4000000000001</v>
          </cell>
          <cell r="S771">
            <v>1094.3800000000001</v>
          </cell>
          <cell r="U771">
            <v>1081.55</v>
          </cell>
          <cell r="W771">
            <v>1103.49</v>
          </cell>
        </row>
        <row r="772">
          <cell r="A772" t="str">
            <v>2 S 04 963 10</v>
          </cell>
          <cell r="B772" t="str">
            <v>Poço de visita - PVI 10</v>
          </cell>
          <cell r="E772" t="str">
            <v>und</v>
          </cell>
          <cell r="G772">
            <v>1111.52</v>
          </cell>
          <cell r="M772">
            <v>1235.83</v>
          </cell>
          <cell r="O772">
            <v>1258.0999999999999</v>
          </cell>
          <cell r="Q772">
            <v>1232.32</v>
          </cell>
          <cell r="S772">
            <v>1267.54</v>
          </cell>
          <cell r="U772">
            <v>1250.44</v>
          </cell>
          <cell r="W772">
            <v>1276.19</v>
          </cell>
        </row>
        <row r="773">
          <cell r="A773" t="str">
            <v>2 S 04 963 11</v>
          </cell>
          <cell r="B773" t="str">
            <v>Poço de visita - PVI 11</v>
          </cell>
          <cell r="E773" t="str">
            <v>und</v>
          </cell>
          <cell r="G773">
            <v>1311.08</v>
          </cell>
          <cell r="M773">
            <v>1457.51</v>
          </cell>
          <cell r="O773">
            <v>1483.06</v>
          </cell>
          <cell r="Q773">
            <v>1453.64</v>
          </cell>
          <cell r="S773">
            <v>1494.13</v>
          </cell>
          <cell r="U773">
            <v>1477.92</v>
          </cell>
          <cell r="W773">
            <v>1507.57</v>
          </cell>
        </row>
        <row r="774">
          <cell r="A774" t="str">
            <v>2 S 04 963 12</v>
          </cell>
          <cell r="B774" t="str">
            <v>Poço de visita - PVI 12</v>
          </cell>
          <cell r="E774" t="str">
            <v>und</v>
          </cell>
          <cell r="G774">
            <v>1592.01</v>
          </cell>
          <cell r="M774">
            <v>1769.75</v>
          </cell>
          <cell r="O774">
            <v>1800.58</v>
          </cell>
          <cell r="Q774">
            <v>1765.44</v>
          </cell>
          <cell r="S774">
            <v>1813.95</v>
          </cell>
          <cell r="U774">
            <v>1796.59</v>
          </cell>
          <cell r="W774">
            <v>1832.12</v>
          </cell>
        </row>
        <row r="775">
          <cell r="A775" t="str">
            <v>2 S 04 963 13</v>
          </cell>
          <cell r="B775" t="str">
            <v>Poço de visita - PVI 13</v>
          </cell>
          <cell r="E775" t="str">
            <v>und</v>
          </cell>
          <cell r="G775">
            <v>986.4</v>
          </cell>
          <cell r="M775">
            <v>1099.27</v>
          </cell>
          <cell r="O775">
            <v>1117.4100000000001</v>
          </cell>
          <cell r="Q775">
            <v>1096.29</v>
          </cell>
          <cell r="S775">
            <v>1125.48</v>
          </cell>
          <cell r="U775">
            <v>1114.93</v>
          </cell>
          <cell r="W775">
            <v>1136.32</v>
          </cell>
        </row>
        <row r="776">
          <cell r="A776" t="str">
            <v>2 S 04 963 14</v>
          </cell>
          <cell r="B776" t="str">
            <v>Poço de visita - PVI 14</v>
          </cell>
          <cell r="E776" t="str">
            <v>und</v>
          </cell>
          <cell r="G776">
            <v>937.81</v>
          </cell>
          <cell r="M776">
            <v>1042.42</v>
          </cell>
          <cell r="O776">
            <v>1060.2</v>
          </cell>
          <cell r="Q776">
            <v>1039.6600000000001</v>
          </cell>
          <cell r="S776">
            <v>1068.0999999999999</v>
          </cell>
          <cell r="U776">
            <v>1058.56</v>
          </cell>
          <cell r="W776">
            <v>1079.4100000000001</v>
          </cell>
        </row>
        <row r="777">
          <cell r="A777" t="str">
            <v>2 S 04 963 15</v>
          </cell>
          <cell r="B777" t="str">
            <v>Poço de visita - PVI 15</v>
          </cell>
          <cell r="E777" t="str">
            <v>und</v>
          </cell>
          <cell r="G777">
            <v>1097.5999999999999</v>
          </cell>
          <cell r="M777">
            <v>1220.0899999999999</v>
          </cell>
          <cell r="O777">
            <v>1241.01</v>
          </cell>
          <cell r="Q777">
            <v>1215.77</v>
          </cell>
          <cell r="S777">
            <v>1250.45</v>
          </cell>
          <cell r="U777">
            <v>1234.58</v>
          </cell>
          <cell r="W777">
            <v>1259.97</v>
          </cell>
        </row>
        <row r="778">
          <cell r="A778" t="str">
            <v>2 S 04 963 16</v>
          </cell>
          <cell r="B778" t="str">
            <v>Poço de visita - PVI 16</v>
          </cell>
          <cell r="E778" t="str">
            <v>und</v>
          </cell>
          <cell r="G778">
            <v>1277.67</v>
          </cell>
          <cell r="M778">
            <v>1420.35</v>
          </cell>
          <cell r="O778">
            <v>1445.11</v>
          </cell>
          <cell r="Q778">
            <v>1415.88</v>
          </cell>
          <cell r="S778">
            <v>1456.02</v>
          </cell>
          <cell r="U778">
            <v>1438.06</v>
          </cell>
          <cell r="W778">
            <v>1467.43</v>
          </cell>
        </row>
        <row r="779">
          <cell r="A779" t="str">
            <v>2 S 04 963 17</v>
          </cell>
          <cell r="B779" t="str">
            <v>Poço de visita - PVI 17</v>
          </cell>
          <cell r="E779" t="str">
            <v>und</v>
          </cell>
          <cell r="G779">
            <v>1462.74</v>
          </cell>
          <cell r="M779">
            <v>1626.03</v>
          </cell>
          <cell r="O779">
            <v>1654.16</v>
          </cell>
          <cell r="Q779">
            <v>1620.94</v>
          </cell>
          <cell r="S779">
            <v>1666.64</v>
          </cell>
          <cell r="U779">
            <v>1647.06</v>
          </cell>
          <cell r="W779">
            <v>1680.52</v>
          </cell>
        </row>
        <row r="780">
          <cell r="A780" t="str">
            <v>2 S 04 963 18</v>
          </cell>
          <cell r="B780" t="str">
            <v>Poço de visita - PVI 18</v>
          </cell>
          <cell r="E780" t="str">
            <v>und</v>
          </cell>
          <cell r="G780">
            <v>1758.11</v>
          </cell>
          <cell r="M780">
            <v>1954.32</v>
          </cell>
          <cell r="O780">
            <v>1987.98</v>
          </cell>
          <cell r="Q780">
            <v>1948.67</v>
          </cell>
          <cell r="S780">
            <v>2002.88</v>
          </cell>
          <cell r="U780">
            <v>1981.83</v>
          </cell>
          <cell r="W780">
            <v>2021.54</v>
          </cell>
        </row>
        <row r="781">
          <cell r="A781" t="str">
            <v>2 S 04 963 31</v>
          </cell>
          <cell r="B781" t="str">
            <v>Chaminé dos poços de visita - CPV 01</v>
          </cell>
          <cell r="E781" t="str">
            <v>und</v>
          </cell>
          <cell r="G781">
            <v>442.45</v>
          </cell>
          <cell r="M781">
            <v>509.54</v>
          </cell>
          <cell r="O781">
            <v>562.11</v>
          </cell>
          <cell r="Q781">
            <v>537.12</v>
          </cell>
          <cell r="S781">
            <v>554.4</v>
          </cell>
          <cell r="U781">
            <v>578.85</v>
          </cell>
          <cell r="W781">
            <v>582.61</v>
          </cell>
        </row>
        <row r="782">
          <cell r="A782" t="str">
            <v>2 S 04 963 32</v>
          </cell>
          <cell r="B782" t="str">
            <v>Chaminé dos poços de visita - CPV 02</v>
          </cell>
          <cell r="E782" t="str">
            <v>und</v>
          </cell>
          <cell r="G782">
            <v>511.03</v>
          </cell>
          <cell r="M782">
            <v>592.39</v>
          </cell>
          <cell r="O782">
            <v>645.38</v>
          </cell>
          <cell r="Q782">
            <v>620.66999999999996</v>
          </cell>
          <cell r="S782">
            <v>638.73</v>
          </cell>
          <cell r="U782">
            <v>662.2</v>
          </cell>
          <cell r="W782">
            <v>666.87</v>
          </cell>
        </row>
        <row r="783">
          <cell r="A783" t="str">
            <v>2 S 04 963 33</v>
          </cell>
          <cell r="B783" t="str">
            <v>Chaminé dos poços de visita - CPV 03</v>
          </cell>
          <cell r="E783" t="str">
            <v>und</v>
          </cell>
          <cell r="G783">
            <v>576.21</v>
          </cell>
          <cell r="M783">
            <v>671.46</v>
          </cell>
          <cell r="O783">
            <v>724.79</v>
          </cell>
          <cell r="Q783">
            <v>700.49</v>
          </cell>
          <cell r="S783">
            <v>719.18</v>
          </cell>
          <cell r="U783">
            <v>741.88</v>
          </cell>
          <cell r="W783">
            <v>747.33</v>
          </cell>
        </row>
        <row r="784">
          <cell r="A784" t="str">
            <v>2 S 04 963 34</v>
          </cell>
          <cell r="B784" t="str">
            <v>Chaminé dos poços de visita - CPV 04</v>
          </cell>
          <cell r="E784" t="str">
            <v>und</v>
          </cell>
          <cell r="G784">
            <v>645.29</v>
          </cell>
          <cell r="M784">
            <v>754.91</v>
          </cell>
          <cell r="O784">
            <v>808.65</v>
          </cell>
          <cell r="Q784">
            <v>784.67</v>
          </cell>
          <cell r="S784">
            <v>804.14</v>
          </cell>
          <cell r="U784">
            <v>825.85</v>
          </cell>
          <cell r="W784">
            <v>832.22</v>
          </cell>
        </row>
        <row r="785">
          <cell r="A785" t="str">
            <v>2 S 04 963 35</v>
          </cell>
          <cell r="B785" t="str">
            <v>Chaminé dos poços de visita - CPV 05</v>
          </cell>
          <cell r="E785" t="str">
            <v>und</v>
          </cell>
          <cell r="G785">
            <v>710.83</v>
          </cell>
          <cell r="M785">
            <v>834.37</v>
          </cell>
          <cell r="O785">
            <v>888.46</v>
          </cell>
          <cell r="Q785">
            <v>864.87</v>
          </cell>
          <cell r="S785">
            <v>884.98</v>
          </cell>
          <cell r="U785">
            <v>905.91</v>
          </cell>
          <cell r="W785">
            <v>913.07</v>
          </cell>
        </row>
        <row r="786">
          <cell r="A786" t="str">
            <v>2 S 04 963 36</v>
          </cell>
          <cell r="B786" t="str">
            <v>Chaminé dos poços de visita - CPV 06</v>
          </cell>
          <cell r="E786" t="str">
            <v>und</v>
          </cell>
          <cell r="G786">
            <v>779.05</v>
          </cell>
          <cell r="M786">
            <v>916.83</v>
          </cell>
          <cell r="O786">
            <v>971.33</v>
          </cell>
          <cell r="Q786">
            <v>948.04</v>
          </cell>
          <cell r="S786">
            <v>968.91</v>
          </cell>
          <cell r="U786">
            <v>988.87</v>
          </cell>
          <cell r="W786">
            <v>996.94</v>
          </cell>
        </row>
        <row r="787">
          <cell r="A787" t="str">
            <v>2 S 04 963 37</v>
          </cell>
          <cell r="B787" t="str">
            <v>Chaminé dos poços de visita - CPV 07</v>
          </cell>
          <cell r="E787" t="str">
            <v>und</v>
          </cell>
          <cell r="G787">
            <v>844.73</v>
          </cell>
          <cell r="M787">
            <v>996.49</v>
          </cell>
          <cell r="O787">
            <v>1051.33</v>
          </cell>
          <cell r="Q787">
            <v>1028.49</v>
          </cell>
          <cell r="S787">
            <v>1049.98</v>
          </cell>
          <cell r="U787">
            <v>1069.18</v>
          </cell>
          <cell r="W787">
            <v>1078.03</v>
          </cell>
        </row>
        <row r="788">
          <cell r="A788" t="str">
            <v>2 S 04 964 01</v>
          </cell>
          <cell r="B788" t="str">
            <v>Tubulação de drenagem urbana - D=0,40 m s/ berço</v>
          </cell>
          <cell r="E788" t="str">
            <v>m</v>
          </cell>
          <cell r="G788">
            <v>59.04</v>
          </cell>
          <cell r="M788">
            <v>68.3</v>
          </cell>
          <cell r="O788">
            <v>68.849999999999994</v>
          </cell>
          <cell r="Q788">
            <v>67.930000000000007</v>
          </cell>
          <cell r="S788">
            <v>69.08</v>
          </cell>
          <cell r="U788">
            <v>68</v>
          </cell>
          <cell r="W788">
            <v>68.83</v>
          </cell>
        </row>
        <row r="789">
          <cell r="A789" t="str">
            <v>2 S 04 964 02</v>
          </cell>
          <cell r="B789" t="str">
            <v>Tubulação de drenagem urbana - D=0,60 m s/ berço</v>
          </cell>
          <cell r="E789" t="str">
            <v>m</v>
          </cell>
          <cell r="G789">
            <v>141.44999999999999</v>
          </cell>
          <cell r="M789">
            <v>156.36000000000001</v>
          </cell>
          <cell r="O789">
            <v>160.61000000000001</v>
          </cell>
          <cell r="Q789">
            <v>158.63</v>
          </cell>
          <cell r="S789">
            <v>160.9</v>
          </cell>
          <cell r="U789">
            <v>162.26</v>
          </cell>
          <cell r="W789">
            <v>163.9</v>
          </cell>
        </row>
        <row r="790">
          <cell r="A790" t="str">
            <v>2 S 04 964 03</v>
          </cell>
          <cell r="B790" t="str">
            <v>Tubulação de drenagem urbana - D=0,80 m s/ berço</v>
          </cell>
          <cell r="E790" t="str">
            <v>m</v>
          </cell>
          <cell r="G790">
            <v>200.51</v>
          </cell>
          <cell r="M790">
            <v>219.69</v>
          </cell>
          <cell r="O790">
            <v>226.37</v>
          </cell>
          <cell r="Q790">
            <v>223.11</v>
          </cell>
          <cell r="S790">
            <v>226.87</v>
          </cell>
          <cell r="U790">
            <v>228.62</v>
          </cell>
          <cell r="W790">
            <v>231.34</v>
          </cell>
        </row>
        <row r="791">
          <cell r="A791" t="str">
            <v>2 S 04 964 04</v>
          </cell>
          <cell r="B791" t="str">
            <v>Tubulação de drenagem urbana - D=1,00 m s/ berço</v>
          </cell>
          <cell r="E791" t="str">
            <v>m</v>
          </cell>
          <cell r="G791">
            <v>290.27</v>
          </cell>
          <cell r="M791">
            <v>316.49</v>
          </cell>
          <cell r="O791">
            <v>326.72000000000003</v>
          </cell>
          <cell r="Q791">
            <v>321.83</v>
          </cell>
          <cell r="S791">
            <v>327.41000000000003</v>
          </cell>
          <cell r="U791">
            <v>330.23</v>
          </cell>
          <cell r="W791">
            <v>334.26</v>
          </cell>
        </row>
        <row r="792">
          <cell r="A792" t="str">
            <v>2 S 04 964 05</v>
          </cell>
          <cell r="B792" t="str">
            <v>Tubulação de drenagem urbana - D=1,20 m s/ berço</v>
          </cell>
          <cell r="E792" t="str">
            <v>m</v>
          </cell>
          <cell r="G792">
            <v>392.57</v>
          </cell>
          <cell r="M792">
            <v>426.67</v>
          </cell>
          <cell r="O792">
            <v>441.13</v>
          </cell>
          <cell r="Q792">
            <v>434.7</v>
          </cell>
          <cell r="S792">
            <v>441.96</v>
          </cell>
          <cell r="U792">
            <v>447</v>
          </cell>
          <cell r="W792">
            <v>452.26</v>
          </cell>
        </row>
        <row r="793">
          <cell r="A793" t="str">
            <v>2 S 04 964 06</v>
          </cell>
          <cell r="B793" t="str">
            <v>Tubulação de drenagem urbana - D=1,50 m s/ berço</v>
          </cell>
          <cell r="E793" t="str">
            <v>m</v>
          </cell>
          <cell r="G793">
            <v>589.83000000000004</v>
          </cell>
          <cell r="M793">
            <v>638.17999999999995</v>
          </cell>
          <cell r="O793">
            <v>661.36</v>
          </cell>
          <cell r="Q793">
            <v>652.57000000000005</v>
          </cell>
          <cell r="S793">
            <v>662.25</v>
          </cell>
          <cell r="U793">
            <v>673.87</v>
          </cell>
          <cell r="W793">
            <v>680.89</v>
          </cell>
        </row>
        <row r="794">
          <cell r="A794" t="str">
            <v>2 S 04 990 01</v>
          </cell>
          <cell r="B794" t="str">
            <v>Transposição de segmento de sarjetas - TSS 01</v>
          </cell>
          <cell r="E794" t="str">
            <v>m</v>
          </cell>
          <cell r="G794">
            <v>90.17</v>
          </cell>
          <cell r="M794">
            <v>99.78</v>
          </cell>
          <cell r="O794">
            <v>101.81</v>
          </cell>
          <cell r="Q794">
            <v>98.56</v>
          </cell>
          <cell r="S794">
            <v>102.76</v>
          </cell>
          <cell r="U794">
            <v>97.44</v>
          </cell>
          <cell r="W794">
            <v>100.47</v>
          </cell>
        </row>
        <row r="795">
          <cell r="A795" t="str">
            <v>2 S 04 990 02</v>
          </cell>
          <cell r="B795" t="str">
            <v>Transposição de segmento de sarjetas - TSS 02</v>
          </cell>
          <cell r="E795" t="str">
            <v>m</v>
          </cell>
          <cell r="G795">
            <v>109.42</v>
          </cell>
          <cell r="M795">
            <v>120.95</v>
          </cell>
          <cell r="O795">
            <v>123.46</v>
          </cell>
          <cell r="Q795">
            <v>119.44</v>
          </cell>
          <cell r="S795">
            <v>124.64</v>
          </cell>
          <cell r="U795">
            <v>118.11</v>
          </cell>
          <cell r="W795">
            <v>121.86</v>
          </cell>
        </row>
        <row r="796">
          <cell r="A796" t="str">
            <v>2 S 04 990 03</v>
          </cell>
          <cell r="B796" t="str">
            <v>Transposição de segmento de sarjetas - TSS 03</v>
          </cell>
          <cell r="E796" t="str">
            <v>m</v>
          </cell>
          <cell r="G796">
            <v>158.63999999999999</v>
          </cell>
          <cell r="M796">
            <v>176.2</v>
          </cell>
          <cell r="O796">
            <v>181.44</v>
          </cell>
          <cell r="Q796">
            <v>178.45</v>
          </cell>
          <cell r="S796">
            <v>182.42</v>
          </cell>
          <cell r="U796">
            <v>182.86</v>
          </cell>
          <cell r="W796">
            <v>185.74</v>
          </cell>
        </row>
        <row r="797">
          <cell r="A797" t="str">
            <v>2 S 04 990 04</v>
          </cell>
          <cell r="B797" t="str">
            <v>Transposição de segmento de sarjetas - TSS 04</v>
          </cell>
          <cell r="E797" t="str">
            <v>m</v>
          </cell>
          <cell r="G797">
            <v>137.9</v>
          </cell>
          <cell r="M797">
            <v>153.11000000000001</v>
          </cell>
          <cell r="O797">
            <v>157.61000000000001</v>
          </cell>
          <cell r="Q797">
            <v>154.88999999999999</v>
          </cell>
          <cell r="S797">
            <v>158.49</v>
          </cell>
          <cell r="U797">
            <v>158.47999999999999</v>
          </cell>
          <cell r="W797">
            <v>161.09</v>
          </cell>
        </row>
        <row r="798">
          <cell r="A798" t="str">
            <v>2 S 04 990 05</v>
          </cell>
          <cell r="B798" t="str">
            <v>Transposição de segmento de sarjetas - TSS 05</v>
          </cell>
          <cell r="E798" t="str">
            <v>m</v>
          </cell>
          <cell r="G798">
            <v>124.09</v>
          </cell>
          <cell r="M798">
            <v>137.72999999999999</v>
          </cell>
          <cell r="O798">
            <v>141.74</v>
          </cell>
          <cell r="Q798">
            <v>139.21</v>
          </cell>
          <cell r="S798">
            <v>142.56</v>
          </cell>
          <cell r="U798">
            <v>142.25</v>
          </cell>
          <cell r="W798">
            <v>144.66999999999999</v>
          </cell>
        </row>
        <row r="799">
          <cell r="A799" t="str">
            <v>2 S 04 990 06</v>
          </cell>
          <cell r="B799" t="str">
            <v>Transposição de segmento de sarjetas - TSS 06</v>
          </cell>
          <cell r="E799" t="str">
            <v>m</v>
          </cell>
          <cell r="G799">
            <v>117.12</v>
          </cell>
          <cell r="M799">
            <v>129.96</v>
          </cell>
          <cell r="O799">
            <v>133.72999999999999</v>
          </cell>
          <cell r="Q799">
            <v>131.29</v>
          </cell>
          <cell r="S799">
            <v>134.52000000000001</v>
          </cell>
          <cell r="U799">
            <v>134.05000000000001</v>
          </cell>
          <cell r="W799">
            <v>136.38999999999999</v>
          </cell>
        </row>
        <row r="800">
          <cell r="A800" t="str">
            <v>2 S 04 991 01</v>
          </cell>
          <cell r="B800" t="str">
            <v>Tampa concr. p/caixa colet. (4 nervuras) - TCC 01</v>
          </cell>
          <cell r="E800" t="str">
            <v>und</v>
          </cell>
          <cell r="G800">
            <v>79.02</v>
          </cell>
          <cell r="M800">
            <v>88.19</v>
          </cell>
          <cell r="O800">
            <v>91.29</v>
          </cell>
          <cell r="Q800">
            <v>90.43</v>
          </cell>
          <cell r="S800">
            <v>91.57</v>
          </cell>
          <cell r="U800">
            <v>93.87</v>
          </cell>
          <cell r="W800">
            <v>94.7</v>
          </cell>
        </row>
        <row r="801">
          <cell r="A801" t="str">
            <v>2 S 04 991 02</v>
          </cell>
          <cell r="B801" t="str">
            <v>Tampa de ferro p/ caixa coletora - TCC 02</v>
          </cell>
          <cell r="E801" t="str">
            <v>und</v>
          </cell>
          <cell r="G801">
            <v>148.72999999999999</v>
          </cell>
          <cell r="M801">
            <v>188.86</v>
          </cell>
          <cell r="O801">
            <v>194.39</v>
          </cell>
          <cell r="Q801">
            <v>192.07</v>
          </cell>
          <cell r="S801">
            <v>192.14</v>
          </cell>
          <cell r="U801">
            <v>201.52</v>
          </cell>
          <cell r="W801">
            <v>201.08</v>
          </cell>
        </row>
        <row r="802">
          <cell r="A802" t="str">
            <v>2 S 04 999 03</v>
          </cell>
          <cell r="B802" t="str">
            <v>Escoramento de bueiros celulares</v>
          </cell>
          <cell r="E802" t="str">
            <v>m3</v>
          </cell>
          <cell r="G802">
            <v>25.9</v>
          </cell>
          <cell r="M802">
            <v>30.26</v>
          </cell>
          <cell r="O802">
            <v>30.27</v>
          </cell>
          <cell r="Q802">
            <v>29.95</v>
          </cell>
          <cell r="S802">
            <v>29.82</v>
          </cell>
          <cell r="U802">
            <v>30.02</v>
          </cell>
          <cell r="W802">
            <v>30.02</v>
          </cell>
        </row>
        <row r="803">
          <cell r="A803" t="str">
            <v>2 S 04 999 06</v>
          </cell>
          <cell r="B803" t="str">
            <v>Solo local / selo de argila apiloado</v>
          </cell>
          <cell r="E803" t="str">
            <v>m3</v>
          </cell>
          <cell r="G803">
            <v>8.43</v>
          </cell>
          <cell r="M803">
            <v>10.119999999999999</v>
          </cell>
          <cell r="O803">
            <v>10.119999999999999</v>
          </cell>
          <cell r="Q803">
            <v>10.119999999999999</v>
          </cell>
          <cell r="S803">
            <v>10.119999999999999</v>
          </cell>
          <cell r="U803">
            <v>10.119999999999999</v>
          </cell>
          <cell r="W803">
            <v>10.119999999999999</v>
          </cell>
        </row>
        <row r="804">
          <cell r="A804" t="str">
            <v>2 S 04 999 07</v>
          </cell>
          <cell r="B804" t="str">
            <v>Lastro de brita</v>
          </cell>
          <cell r="E804" t="str">
            <v>m3</v>
          </cell>
          <cell r="G804">
            <v>27.8</v>
          </cell>
          <cell r="M804">
            <v>31.46</v>
          </cell>
          <cell r="O804">
            <v>32.03</v>
          </cell>
          <cell r="Q804">
            <v>31.41</v>
          </cell>
          <cell r="S804">
            <v>32.880000000000003</v>
          </cell>
          <cell r="U804">
            <v>33</v>
          </cell>
          <cell r="W804">
            <v>33.03</v>
          </cell>
        </row>
        <row r="805">
          <cell r="A805" t="str">
            <v>2 S 05 000 06</v>
          </cell>
          <cell r="B805" t="str">
            <v>Calha metálica semi-circular D=0,40 m</v>
          </cell>
          <cell r="E805" t="str">
            <v>m</v>
          </cell>
          <cell r="G805">
            <v>93.01</v>
          </cell>
          <cell r="M805">
            <v>112.33</v>
          </cell>
          <cell r="O805">
            <v>125.07</v>
          </cell>
          <cell r="Q805">
            <v>125.87</v>
          </cell>
          <cell r="S805">
            <v>125.87</v>
          </cell>
          <cell r="U805">
            <v>125.87</v>
          </cell>
          <cell r="W805">
            <v>125.87</v>
          </cell>
        </row>
        <row r="806">
          <cell r="A806" t="str">
            <v>2 S 05 000 09</v>
          </cell>
          <cell r="B806" t="str">
            <v>Dentes para bueiros simples D=0,60 m</v>
          </cell>
          <cell r="E806" t="str">
            <v>und</v>
          </cell>
          <cell r="G806">
            <v>31.33</v>
          </cell>
          <cell r="M806">
            <v>34.75</v>
          </cell>
          <cell r="O806">
            <v>35.590000000000003</v>
          </cell>
          <cell r="Q806">
            <v>34.590000000000003</v>
          </cell>
          <cell r="S806">
            <v>35.909999999999997</v>
          </cell>
          <cell r="U806">
            <v>34.520000000000003</v>
          </cell>
          <cell r="W806">
            <v>35.43</v>
          </cell>
        </row>
        <row r="807">
          <cell r="A807" t="str">
            <v>2 S 05 000 10</v>
          </cell>
          <cell r="B807" t="str">
            <v>Dentes para bueiros simples D=0,80 m</v>
          </cell>
          <cell r="E807" t="str">
            <v>und</v>
          </cell>
          <cell r="G807">
            <v>39</v>
          </cell>
          <cell r="M807">
            <v>43.21</v>
          </cell>
          <cell r="O807">
            <v>44.28</v>
          </cell>
          <cell r="Q807">
            <v>43.04</v>
          </cell>
          <cell r="S807">
            <v>44.69</v>
          </cell>
          <cell r="U807">
            <v>42.99</v>
          </cell>
          <cell r="W807">
            <v>44.12</v>
          </cell>
        </row>
        <row r="808">
          <cell r="A808" t="str">
            <v>2 S 05 000 11</v>
          </cell>
          <cell r="B808" t="str">
            <v>Dentes para bueiros simples D=1,00 m</v>
          </cell>
          <cell r="E808" t="str">
            <v>und</v>
          </cell>
          <cell r="G808">
            <v>46.37</v>
          </cell>
          <cell r="M808">
            <v>51.38</v>
          </cell>
          <cell r="O808">
            <v>52.64</v>
          </cell>
          <cell r="Q808">
            <v>51.15</v>
          </cell>
          <cell r="S808">
            <v>53.12</v>
          </cell>
          <cell r="U808">
            <v>51.05</v>
          </cell>
          <cell r="W808">
            <v>52.41</v>
          </cell>
        </row>
        <row r="809">
          <cell r="A809" t="str">
            <v>2 S 05 000 12</v>
          </cell>
          <cell r="B809" t="str">
            <v>Dentes para bueiros simples D=1,20 m</v>
          </cell>
          <cell r="E809" t="str">
            <v>und</v>
          </cell>
          <cell r="G809">
            <v>52.65</v>
          </cell>
          <cell r="M809">
            <v>58.29</v>
          </cell>
          <cell r="O809">
            <v>59.73</v>
          </cell>
          <cell r="Q809">
            <v>58</v>
          </cell>
          <cell r="S809">
            <v>60.28</v>
          </cell>
          <cell r="U809">
            <v>57.86</v>
          </cell>
          <cell r="W809">
            <v>59.42</v>
          </cell>
        </row>
        <row r="810">
          <cell r="A810" t="str">
            <v>2 S 05 000 13</v>
          </cell>
          <cell r="B810" t="str">
            <v>Dentes para bueiros simples D=1,50 m</v>
          </cell>
          <cell r="E810" t="str">
            <v>und</v>
          </cell>
          <cell r="G810">
            <v>66.75</v>
          </cell>
          <cell r="M810">
            <v>73.989999999999995</v>
          </cell>
          <cell r="O810">
            <v>75.87</v>
          </cell>
          <cell r="Q810">
            <v>73.819999999999993</v>
          </cell>
          <cell r="S810">
            <v>76.540000000000006</v>
          </cell>
          <cell r="U810">
            <v>73.88</v>
          </cell>
          <cell r="W810">
            <v>75.739999999999995</v>
          </cell>
        </row>
        <row r="811">
          <cell r="A811" t="str">
            <v>2 S 05 000 14</v>
          </cell>
          <cell r="B811" t="str">
            <v>Dentes para bueiros duplos D=1,00 m</v>
          </cell>
          <cell r="E811" t="str">
            <v>und</v>
          </cell>
          <cell r="G811">
            <v>92.9</v>
          </cell>
          <cell r="M811">
            <v>102.94</v>
          </cell>
          <cell r="O811">
            <v>105.47</v>
          </cell>
          <cell r="Q811">
            <v>102.48</v>
          </cell>
          <cell r="S811">
            <v>106.44</v>
          </cell>
          <cell r="U811">
            <v>102.29</v>
          </cell>
          <cell r="W811">
            <v>104.99</v>
          </cell>
        </row>
        <row r="812">
          <cell r="A812" t="str">
            <v>2 S 05 000 15</v>
          </cell>
          <cell r="B812" t="str">
            <v>Dentes para bueiros duplos D=1,20 m</v>
          </cell>
          <cell r="E812" t="str">
            <v>und</v>
          </cell>
          <cell r="G812">
            <v>105.15</v>
          </cell>
          <cell r="M812">
            <v>116.41</v>
          </cell>
          <cell r="O812">
            <v>119.28</v>
          </cell>
          <cell r="Q812">
            <v>115.84</v>
          </cell>
          <cell r="S812">
            <v>120.39</v>
          </cell>
          <cell r="U812">
            <v>115.55</v>
          </cell>
          <cell r="W812">
            <v>118.67</v>
          </cell>
        </row>
        <row r="813">
          <cell r="A813" t="str">
            <v>2 S 05 000 16</v>
          </cell>
          <cell r="B813" t="str">
            <v>Dentes para bueiros duplos D=1,50 m</v>
          </cell>
          <cell r="E813" t="str">
            <v>und</v>
          </cell>
          <cell r="G813">
            <v>129.72</v>
          </cell>
          <cell r="M813">
            <v>143.77000000000001</v>
          </cell>
          <cell r="O813">
            <v>147.33000000000001</v>
          </cell>
          <cell r="Q813">
            <v>143.22999999999999</v>
          </cell>
          <cell r="S813">
            <v>148.66</v>
          </cell>
          <cell r="U813">
            <v>143.08000000000001</v>
          </cell>
          <cell r="W813">
            <v>146.81</v>
          </cell>
        </row>
        <row r="814">
          <cell r="A814" t="str">
            <v>2 S 05 000 17</v>
          </cell>
          <cell r="B814" t="str">
            <v>Dentes para bueiros triplos D=1,00 m</v>
          </cell>
          <cell r="E814" t="str">
            <v>und</v>
          </cell>
          <cell r="G814">
            <v>136.16999999999999</v>
          </cell>
          <cell r="M814">
            <v>150.86000000000001</v>
          </cell>
          <cell r="O814">
            <v>154.47999999999999</v>
          </cell>
          <cell r="Q814">
            <v>150.01</v>
          </cell>
          <cell r="S814">
            <v>155.93</v>
          </cell>
          <cell r="U814">
            <v>149.5</v>
          </cell>
          <cell r="W814">
            <v>153.55000000000001</v>
          </cell>
        </row>
        <row r="815">
          <cell r="A815" t="str">
            <v>2 S 05 000 18</v>
          </cell>
          <cell r="B815" t="str">
            <v>Dentes para bueiros triplos D=1,20</v>
          </cell>
          <cell r="E815" t="str">
            <v>und</v>
          </cell>
          <cell r="G815">
            <v>157.81</v>
          </cell>
          <cell r="M815">
            <v>174.71</v>
          </cell>
          <cell r="O815">
            <v>179.01</v>
          </cell>
          <cell r="Q815">
            <v>173.85</v>
          </cell>
          <cell r="S815">
            <v>180.68</v>
          </cell>
          <cell r="U815">
            <v>173.42</v>
          </cell>
          <cell r="W815">
            <v>178.1</v>
          </cell>
        </row>
        <row r="816">
          <cell r="A816" t="str">
            <v>2 S 05 000 19</v>
          </cell>
          <cell r="B816" t="str">
            <v>Dentes para bueiros triplos D=1,50 m</v>
          </cell>
          <cell r="E816" t="str">
            <v>und</v>
          </cell>
          <cell r="G816">
            <v>192.19</v>
          </cell>
          <cell r="M816">
            <v>212.96</v>
          </cell>
          <cell r="O816">
            <v>218.2</v>
          </cell>
          <cell r="Q816">
            <v>212.05</v>
          </cell>
          <cell r="S816">
            <v>220.2</v>
          </cell>
          <cell r="U816">
            <v>211.7</v>
          </cell>
          <cell r="W816">
            <v>217.28</v>
          </cell>
        </row>
        <row r="817">
          <cell r="A817" t="str">
            <v>2 S 05 100 00</v>
          </cell>
          <cell r="B817" t="str">
            <v>Enleivamento</v>
          </cell>
          <cell r="E817" t="str">
            <v>m2</v>
          </cell>
          <cell r="G817">
            <v>3.36</v>
          </cell>
          <cell r="M817">
            <v>3.92</v>
          </cell>
          <cell r="O817">
            <v>3.92</v>
          </cell>
          <cell r="Q817">
            <v>3.85</v>
          </cell>
          <cell r="S817">
            <v>3.85</v>
          </cell>
          <cell r="U817">
            <v>3.9</v>
          </cell>
          <cell r="W817">
            <v>3.9</v>
          </cell>
        </row>
        <row r="818">
          <cell r="A818" t="str">
            <v>2 S 05 102 00</v>
          </cell>
          <cell r="B818" t="str">
            <v>Hidrossemeadura</v>
          </cell>
          <cell r="E818" t="str">
            <v>m2</v>
          </cell>
          <cell r="G818">
            <v>1.1399999999999999</v>
          </cell>
          <cell r="M818">
            <v>0.84</v>
          </cell>
          <cell r="O818">
            <v>0.86</v>
          </cell>
          <cell r="Q818">
            <v>0.84</v>
          </cell>
          <cell r="S818">
            <v>0.85</v>
          </cell>
          <cell r="U818">
            <v>0.89</v>
          </cell>
          <cell r="W818">
            <v>0.93</v>
          </cell>
        </row>
        <row r="819">
          <cell r="A819" t="str">
            <v>2 S 05 300 01</v>
          </cell>
          <cell r="B819" t="str">
            <v>Alvenaria de pedra arrumada</v>
          </cell>
          <cell r="E819" t="str">
            <v>m3</v>
          </cell>
          <cell r="G819">
            <v>47.78</v>
          </cell>
          <cell r="M819">
            <v>55.63</v>
          </cell>
          <cell r="O819">
            <v>56.22</v>
          </cell>
          <cell r="Q819">
            <v>55.59</v>
          </cell>
          <cell r="S819">
            <v>57.06</v>
          </cell>
          <cell r="U819">
            <v>57.26</v>
          </cell>
          <cell r="W819">
            <v>57.32</v>
          </cell>
        </row>
        <row r="820">
          <cell r="A820" t="str">
            <v>2 S 05 300 02</v>
          </cell>
          <cell r="B820" t="str">
            <v>Enrocamento de pedra jogada</v>
          </cell>
          <cell r="E820" t="str">
            <v>m3</v>
          </cell>
          <cell r="G820">
            <v>27.48</v>
          </cell>
          <cell r="M820">
            <v>31.54</v>
          </cell>
          <cell r="O820">
            <v>32.03</v>
          </cell>
          <cell r="Q820">
            <v>31.5</v>
          </cell>
          <cell r="S820">
            <v>32.729999999999997</v>
          </cell>
          <cell r="U820">
            <v>32.9</v>
          </cell>
          <cell r="W820">
            <v>32.950000000000003</v>
          </cell>
        </row>
        <row r="821">
          <cell r="A821" t="str">
            <v>2 S 05 301 00</v>
          </cell>
          <cell r="B821" t="str">
            <v>Alvenaria de pedra argamassada</v>
          </cell>
          <cell r="E821" t="str">
            <v>m3</v>
          </cell>
          <cell r="G821">
            <v>123.04</v>
          </cell>
          <cell r="M821">
            <v>136.59</v>
          </cell>
          <cell r="O821">
            <v>139.43</v>
          </cell>
          <cell r="Q821">
            <v>135.06</v>
          </cell>
          <cell r="S821">
            <v>140.97999999999999</v>
          </cell>
          <cell r="U821">
            <v>133.9</v>
          </cell>
          <cell r="W821">
            <v>137.78</v>
          </cell>
        </row>
        <row r="822">
          <cell r="A822" t="str">
            <v>2 S 05 301 01</v>
          </cell>
          <cell r="B822" t="str">
            <v>Alvenaria tijolos de 20 cm de espessura</v>
          </cell>
          <cell r="E822" t="str">
            <v>m2</v>
          </cell>
          <cell r="G822">
            <v>26.67</v>
          </cell>
          <cell r="M822">
            <v>33.06</v>
          </cell>
          <cell r="O822">
            <v>33.17</v>
          </cell>
          <cell r="Q822">
            <v>33.01</v>
          </cell>
          <cell r="S822">
            <v>33.21</v>
          </cell>
          <cell r="U822">
            <v>32.93</v>
          </cell>
          <cell r="W822">
            <v>33.26</v>
          </cell>
        </row>
        <row r="823">
          <cell r="A823" t="str">
            <v>2 S 05 302 01</v>
          </cell>
          <cell r="B823" t="str">
            <v>Muro gabião tipo caixa</v>
          </cell>
          <cell r="E823" t="str">
            <v>m3</v>
          </cell>
          <cell r="G823">
            <v>124.7</v>
          </cell>
          <cell r="M823">
            <v>145.96</v>
          </cell>
          <cell r="O823">
            <v>138.34</v>
          </cell>
          <cell r="Q823">
            <v>137.43</v>
          </cell>
          <cell r="S823">
            <v>138.84</v>
          </cell>
          <cell r="U823">
            <v>139.61000000000001</v>
          </cell>
          <cell r="W823">
            <v>139.63999999999999</v>
          </cell>
        </row>
        <row r="824">
          <cell r="A824" t="str">
            <v>2 S 05 303 01</v>
          </cell>
          <cell r="B824" t="str">
            <v>Terra armada - ECE - greide 0,0&lt;h&lt;6,00m</v>
          </cell>
          <cell r="E824" t="str">
            <v>m2</v>
          </cell>
          <cell r="G824">
            <v>185.44</v>
          </cell>
          <cell r="M824">
            <v>196.56</v>
          </cell>
          <cell r="O824">
            <v>196.56</v>
          </cell>
          <cell r="Q824">
            <v>218.81</v>
          </cell>
          <cell r="S824">
            <v>218.81</v>
          </cell>
          <cell r="U824">
            <v>218.81</v>
          </cell>
          <cell r="W824">
            <v>218.81</v>
          </cell>
        </row>
        <row r="825">
          <cell r="A825" t="str">
            <v>2 S 05 303 02</v>
          </cell>
          <cell r="B825" t="str">
            <v>Terra armada - ECE - greide 6,0&lt;h&lt;9,00m</v>
          </cell>
          <cell r="E825" t="str">
            <v>m2</v>
          </cell>
          <cell r="G825">
            <v>208.05</v>
          </cell>
          <cell r="M825">
            <v>220.52</v>
          </cell>
          <cell r="O825">
            <v>220.52</v>
          </cell>
          <cell r="Q825">
            <v>245.49</v>
          </cell>
          <cell r="S825">
            <v>245.49</v>
          </cell>
          <cell r="U825">
            <v>245.49</v>
          </cell>
          <cell r="W825">
            <v>245.49</v>
          </cell>
        </row>
        <row r="826">
          <cell r="A826" t="str">
            <v>2 S 05 303 03</v>
          </cell>
          <cell r="B826" t="str">
            <v>Terra armada - ECE - greide 9,0&lt;h&lt;12,00m</v>
          </cell>
          <cell r="E826" t="str">
            <v>m2</v>
          </cell>
          <cell r="G826">
            <v>230.67</v>
          </cell>
          <cell r="M826">
            <v>244.38</v>
          </cell>
          <cell r="O826">
            <v>244.38</v>
          </cell>
          <cell r="Q826">
            <v>272.19</v>
          </cell>
          <cell r="S826">
            <v>272.19</v>
          </cell>
          <cell r="U826">
            <v>272.19</v>
          </cell>
          <cell r="W826">
            <v>272.19</v>
          </cell>
        </row>
        <row r="827">
          <cell r="A827" t="str">
            <v>2 S 05 303 04</v>
          </cell>
          <cell r="B827" t="str">
            <v>Terra armada - ECE - pé de talude 0,0&lt;h&lt;6,00m</v>
          </cell>
          <cell r="E827" t="str">
            <v>m2</v>
          </cell>
          <cell r="G827">
            <v>218.61</v>
          </cell>
          <cell r="M827">
            <v>231.72</v>
          </cell>
          <cell r="O827">
            <v>231.72</v>
          </cell>
          <cell r="Q827">
            <v>257.95</v>
          </cell>
          <cell r="S827">
            <v>257.95</v>
          </cell>
          <cell r="U827">
            <v>257.95</v>
          </cell>
          <cell r="W827">
            <v>257.95</v>
          </cell>
        </row>
        <row r="828">
          <cell r="A828" t="str">
            <v>2 S 05 303 05</v>
          </cell>
          <cell r="B828" t="str">
            <v>Terra armada - ECE - pé de talude 6,0&lt;h&lt;9,00m</v>
          </cell>
          <cell r="E828" t="str">
            <v>m2</v>
          </cell>
          <cell r="G828">
            <v>245.74</v>
          </cell>
          <cell r="M828">
            <v>260.49</v>
          </cell>
          <cell r="O828">
            <v>260.49</v>
          </cell>
          <cell r="Q828">
            <v>289.97000000000003</v>
          </cell>
          <cell r="S828">
            <v>289.97000000000003</v>
          </cell>
          <cell r="U828">
            <v>289.97000000000003</v>
          </cell>
          <cell r="W828">
            <v>289.97000000000003</v>
          </cell>
        </row>
        <row r="829">
          <cell r="A829" t="str">
            <v>2 S 05 303 06</v>
          </cell>
          <cell r="B829" t="str">
            <v>Terra armada - ECE - pé de talude 9,0&lt;h&lt;12,00m</v>
          </cell>
          <cell r="E829" t="str">
            <v>m2</v>
          </cell>
          <cell r="G829">
            <v>271.38</v>
          </cell>
          <cell r="M829">
            <v>287.66000000000003</v>
          </cell>
          <cell r="O829">
            <v>287.66000000000003</v>
          </cell>
          <cell r="Q829">
            <v>324.2</v>
          </cell>
          <cell r="S829">
            <v>324.2</v>
          </cell>
          <cell r="U829">
            <v>324.2</v>
          </cell>
          <cell r="W829">
            <v>324.2</v>
          </cell>
        </row>
        <row r="830">
          <cell r="A830" t="str">
            <v>2 S 05 303 07</v>
          </cell>
          <cell r="B830" t="str">
            <v>Terra armada - ECE - encontro portante 0,0&lt;h&lt;6,00m</v>
          </cell>
          <cell r="E830" t="str">
            <v>m2</v>
          </cell>
          <cell r="G830">
            <v>398.04</v>
          </cell>
          <cell r="M830">
            <v>421.92</v>
          </cell>
          <cell r="O830">
            <v>421.92</v>
          </cell>
          <cell r="Q830">
            <v>469.68</v>
          </cell>
          <cell r="S830">
            <v>469.68</v>
          </cell>
          <cell r="U830">
            <v>469.68</v>
          </cell>
          <cell r="W830">
            <v>469.68</v>
          </cell>
        </row>
        <row r="831">
          <cell r="A831" t="str">
            <v>2 S 05 303 08</v>
          </cell>
          <cell r="B831" t="str">
            <v>Terra armada - ECE - encontro portante 6,0&lt;h&lt;9,00m</v>
          </cell>
          <cell r="E831" t="str">
            <v>m2</v>
          </cell>
          <cell r="G831">
            <v>530.41999999999996</v>
          </cell>
          <cell r="M831">
            <v>562.24</v>
          </cell>
          <cell r="O831">
            <v>562.24</v>
          </cell>
          <cell r="Q831">
            <v>625.9</v>
          </cell>
          <cell r="S831">
            <v>625.9</v>
          </cell>
          <cell r="U831">
            <v>625.9</v>
          </cell>
          <cell r="W831">
            <v>625.9</v>
          </cell>
        </row>
        <row r="832">
          <cell r="A832" t="str">
            <v>2 S 05 303 09</v>
          </cell>
          <cell r="B832" t="str">
            <v>Escamas de concreto armado para terra armada</v>
          </cell>
          <cell r="E832" t="str">
            <v>m3</v>
          </cell>
          <cell r="G832">
            <v>470.28</v>
          </cell>
          <cell r="M832">
            <v>517.65</v>
          </cell>
          <cell r="O832">
            <v>535.33000000000004</v>
          </cell>
          <cell r="Q832">
            <v>524.22</v>
          </cell>
          <cell r="S832">
            <v>539.16999999999996</v>
          </cell>
          <cell r="U832">
            <v>533</v>
          </cell>
          <cell r="W832">
            <v>544.04</v>
          </cell>
        </row>
        <row r="833">
          <cell r="A833" t="str">
            <v>2 S 05 303 10</v>
          </cell>
          <cell r="B833" t="str">
            <v>Concr. soleira e arremates de maciço terra armada</v>
          </cell>
          <cell r="E833" t="str">
            <v>m3</v>
          </cell>
          <cell r="G833">
            <v>227.24</v>
          </cell>
          <cell r="M833">
            <v>248.06</v>
          </cell>
          <cell r="O833">
            <v>254.14</v>
          </cell>
          <cell r="Q833">
            <v>244.32</v>
          </cell>
          <cell r="S833">
            <v>256.86</v>
          </cell>
          <cell r="U833">
            <v>239.95</v>
          </cell>
          <cell r="W833">
            <v>249.1</v>
          </cell>
        </row>
        <row r="834">
          <cell r="A834" t="str">
            <v>2 S 05 303 11</v>
          </cell>
          <cell r="B834" t="str">
            <v>Montagem de maciço terra armada</v>
          </cell>
          <cell r="E834" t="str">
            <v>m2</v>
          </cell>
          <cell r="G834">
            <v>54.44</v>
          </cell>
          <cell r="M834">
            <v>63.72</v>
          </cell>
          <cell r="O834">
            <v>63.72</v>
          </cell>
          <cell r="Q834">
            <v>62.93</v>
          </cell>
          <cell r="S834">
            <v>62.93</v>
          </cell>
          <cell r="U834">
            <v>63.46</v>
          </cell>
          <cell r="W834">
            <v>63.46</v>
          </cell>
        </row>
        <row r="835">
          <cell r="A835" t="str">
            <v>2 S 05 340 01</v>
          </cell>
          <cell r="B835" t="str">
            <v>Execução cortina atirantada conc.armado fck=15 MPa</v>
          </cell>
          <cell r="E835" t="str">
            <v>m2</v>
          </cell>
          <cell r="G835">
            <v>776.35</v>
          </cell>
          <cell r="M835">
            <v>859.06</v>
          </cell>
          <cell r="O835">
            <v>882.36</v>
          </cell>
          <cell r="Q835">
            <v>881.64</v>
          </cell>
          <cell r="S835">
            <v>893.71</v>
          </cell>
          <cell r="U835">
            <v>902.15</v>
          </cell>
          <cell r="W835">
            <v>911.33</v>
          </cell>
        </row>
        <row r="836">
          <cell r="A836" t="str">
            <v>2 S 05 900 01</v>
          </cell>
          <cell r="B836" t="str">
            <v>Tirante protendido p/ cort. aço st 85/105 D= 32mm</v>
          </cell>
          <cell r="E836" t="str">
            <v>m</v>
          </cell>
          <cell r="G836">
            <v>75.650000000000006</v>
          </cell>
          <cell r="M836">
            <v>85.2</v>
          </cell>
          <cell r="O836">
            <v>86.05</v>
          </cell>
          <cell r="Q836">
            <v>86.03</v>
          </cell>
          <cell r="S836">
            <v>86.08</v>
          </cell>
          <cell r="U836">
            <v>88.31</v>
          </cell>
          <cell r="W836">
            <v>88.34</v>
          </cell>
        </row>
        <row r="837">
          <cell r="A837" t="str">
            <v>2 S 06 210 01</v>
          </cell>
          <cell r="B837" t="str">
            <v>Pórtico metálico</v>
          </cell>
          <cell r="E837" t="str">
            <v>und</v>
          </cell>
          <cell r="G837">
            <v>39739.339999999997</v>
          </cell>
          <cell r="M837">
            <v>40019.26</v>
          </cell>
          <cell r="O837">
            <v>40044.01</v>
          </cell>
          <cell r="Q837">
            <v>40004.67</v>
          </cell>
          <cell r="S837">
            <v>40055.39</v>
          </cell>
          <cell r="U837">
            <v>39994.400000000001</v>
          </cell>
          <cell r="W837">
            <v>39367.379999999997</v>
          </cell>
        </row>
        <row r="838">
          <cell r="A838" t="str">
            <v>2 S 06 400 01</v>
          </cell>
          <cell r="B838" t="str">
            <v>Cerca arame farp. c/ mourão concr. seção quadrada</v>
          </cell>
          <cell r="E838" t="str">
            <v>m</v>
          </cell>
          <cell r="G838">
            <v>12.2</v>
          </cell>
          <cell r="M838">
            <v>14.91</v>
          </cell>
          <cell r="O838">
            <v>15.13</v>
          </cell>
          <cell r="Q838">
            <v>15.44</v>
          </cell>
          <cell r="S838">
            <v>14.52</v>
          </cell>
          <cell r="U838">
            <v>14.97</v>
          </cell>
          <cell r="W838">
            <v>14.98</v>
          </cell>
        </row>
        <row r="839">
          <cell r="A839" t="str">
            <v>2 S 06 400 02</v>
          </cell>
          <cell r="B839" t="str">
            <v>Cerca arame farp. c/ mourão concr. seção triang.</v>
          </cell>
          <cell r="E839" t="str">
            <v>m</v>
          </cell>
          <cell r="G839">
            <v>9.64</v>
          </cell>
          <cell r="M839">
            <v>11.54</v>
          </cell>
          <cell r="O839">
            <v>11.7</v>
          </cell>
          <cell r="Q839">
            <v>12.02</v>
          </cell>
          <cell r="S839">
            <v>11.56</v>
          </cell>
          <cell r="U839">
            <v>11.85</v>
          </cell>
          <cell r="W839">
            <v>11.86</v>
          </cell>
        </row>
        <row r="840">
          <cell r="A840" t="str">
            <v>2 S 06 410 00</v>
          </cell>
          <cell r="B840" t="str">
            <v>Cercas de arame farpado com suportes de madeira</v>
          </cell>
          <cell r="E840" t="str">
            <v>m</v>
          </cell>
          <cell r="G840">
            <v>5.53</v>
          </cell>
          <cell r="M840">
            <v>7.8</v>
          </cell>
          <cell r="O840">
            <v>7.83</v>
          </cell>
          <cell r="Q840">
            <v>8.1199999999999992</v>
          </cell>
          <cell r="S840">
            <v>8.1199999999999992</v>
          </cell>
          <cell r="U840">
            <v>8.2100000000000009</v>
          </cell>
          <cell r="W840">
            <v>8.24</v>
          </cell>
        </row>
        <row r="841">
          <cell r="A841" t="str">
            <v>2 S 09 001 05</v>
          </cell>
          <cell r="B841" t="str">
            <v>Transporte local em rodov. não pav. (const.)</v>
          </cell>
          <cell r="E841" t="str">
            <v>tkm</v>
          </cell>
          <cell r="G841">
            <v>0.42</v>
          </cell>
          <cell r="M841">
            <v>0.46</v>
          </cell>
          <cell r="O841">
            <v>0.47</v>
          </cell>
          <cell r="Q841">
            <v>0.45</v>
          </cell>
          <cell r="S841">
            <v>0.45</v>
          </cell>
          <cell r="U841">
            <v>0.45</v>
          </cell>
          <cell r="W841">
            <v>0.47</v>
          </cell>
        </row>
        <row r="842">
          <cell r="A842" t="str">
            <v>2 S 09 001 40</v>
          </cell>
          <cell r="B842" t="str">
            <v>Transporte local c/ carroceria em rodovia não pav.</v>
          </cell>
          <cell r="E842" t="str">
            <v>tkm</v>
          </cell>
          <cell r="G842">
            <v>0.47</v>
          </cell>
          <cell r="M842">
            <v>0.53</v>
          </cell>
          <cell r="O842">
            <v>0.53</v>
          </cell>
          <cell r="Q842">
            <v>0.51</v>
          </cell>
          <cell r="S842">
            <v>0.51</v>
          </cell>
          <cell r="U842">
            <v>0.52</v>
          </cell>
          <cell r="W842">
            <v>0.53</v>
          </cell>
        </row>
        <row r="843">
          <cell r="A843" t="str">
            <v>2 S 09 001 90</v>
          </cell>
          <cell r="B843" t="str">
            <v>Transporte comercial c/ carr. rodov. não pav.</v>
          </cell>
          <cell r="E843" t="str">
            <v>tkm</v>
          </cell>
          <cell r="G843">
            <v>0.32</v>
          </cell>
          <cell r="M843">
            <v>0.35</v>
          </cell>
          <cell r="O843">
            <v>0.36</v>
          </cell>
          <cell r="Q843">
            <v>0.35</v>
          </cell>
          <cell r="S843">
            <v>0.35</v>
          </cell>
          <cell r="U843">
            <v>0.35</v>
          </cell>
          <cell r="W843">
            <v>0.36</v>
          </cell>
        </row>
        <row r="844">
          <cell r="A844" t="str">
            <v>2 S 09 002 05</v>
          </cell>
          <cell r="B844" t="str">
            <v>Transporte local em rodov. pavim. (const.)</v>
          </cell>
          <cell r="E844" t="str">
            <v>tkm</v>
          </cell>
          <cell r="G844">
            <v>0.32</v>
          </cell>
          <cell r="M844">
            <v>0.36</v>
          </cell>
          <cell r="O844">
            <v>0.36</v>
          </cell>
          <cell r="Q844">
            <v>0.35</v>
          </cell>
          <cell r="S844">
            <v>0.35</v>
          </cell>
          <cell r="U844">
            <v>0.35</v>
          </cell>
          <cell r="W844">
            <v>0.36</v>
          </cell>
        </row>
        <row r="845">
          <cell r="A845" t="str">
            <v>2 S 09 002 40</v>
          </cell>
          <cell r="B845" t="str">
            <v>Transporte local c/ carroceria em rodov. pavim.</v>
          </cell>
          <cell r="E845" t="str">
            <v>tkm</v>
          </cell>
          <cell r="G845">
            <v>0.35</v>
          </cell>
          <cell r="M845">
            <v>0.39</v>
          </cell>
          <cell r="O845">
            <v>0.4</v>
          </cell>
          <cell r="Q845">
            <v>0.38</v>
          </cell>
          <cell r="S845">
            <v>0.38</v>
          </cell>
          <cell r="U845">
            <v>0.39</v>
          </cell>
          <cell r="W845">
            <v>0.4</v>
          </cell>
        </row>
        <row r="846">
          <cell r="A846" t="str">
            <v>2 S 09 002 90</v>
          </cell>
          <cell r="B846" t="str">
            <v>Transporte comerc. c/ carr. rodov. pavim.</v>
          </cell>
          <cell r="E846" t="str">
            <v>tkm</v>
          </cell>
          <cell r="G846">
            <v>0.21</v>
          </cell>
          <cell r="M846">
            <v>0.23</v>
          </cell>
          <cell r="O846">
            <v>0.24</v>
          </cell>
          <cell r="Q846">
            <v>0.23</v>
          </cell>
          <cell r="S846">
            <v>0.23</v>
          </cell>
          <cell r="U846">
            <v>0.23</v>
          </cell>
          <cell r="W846">
            <v>0.24</v>
          </cell>
        </row>
        <row r="847">
          <cell r="B847" t="str">
            <v>Conservação</v>
          </cell>
        </row>
        <row r="848">
          <cell r="A848" t="str">
            <v>3 S 01 200 00</v>
          </cell>
          <cell r="B848" t="str">
            <v>Escavação e carga mat. jazida (consv)</v>
          </cell>
          <cell r="E848" t="str">
            <v>m3</v>
          </cell>
          <cell r="G848">
            <v>6.5</v>
          </cell>
          <cell r="M848">
            <v>6.73</v>
          </cell>
          <cell r="O848">
            <v>6.81</v>
          </cell>
          <cell r="Q848">
            <v>6.71</v>
          </cell>
          <cell r="S848">
            <v>6.71</v>
          </cell>
          <cell r="U848">
            <v>6.83</v>
          </cell>
          <cell r="W848">
            <v>6.89</v>
          </cell>
        </row>
        <row r="849">
          <cell r="A849" t="str">
            <v>3 S 01 401 00</v>
          </cell>
          <cell r="B849" t="str">
            <v>Recomposição de revestimento primário</v>
          </cell>
          <cell r="E849" t="str">
            <v>m3</v>
          </cell>
          <cell r="G849">
            <v>9.89</v>
          </cell>
          <cell r="M849">
            <v>10.41</v>
          </cell>
          <cell r="O849">
            <v>10.57</v>
          </cell>
          <cell r="Q849">
            <v>10.37</v>
          </cell>
          <cell r="S849">
            <v>10.37</v>
          </cell>
          <cell r="U849">
            <v>10.54</v>
          </cell>
          <cell r="W849">
            <v>10.62</v>
          </cell>
        </row>
        <row r="850">
          <cell r="A850" t="str">
            <v>3 S 01 930 00</v>
          </cell>
          <cell r="B850" t="str">
            <v>Regularização mecânica da faixa de domínio</v>
          </cell>
          <cell r="E850" t="str">
            <v>m2</v>
          </cell>
          <cell r="G850">
            <v>0.15</v>
          </cell>
          <cell r="M850">
            <v>0.15</v>
          </cell>
          <cell r="O850">
            <v>0.15</v>
          </cell>
          <cell r="Q850">
            <v>0.15</v>
          </cell>
          <cell r="S850">
            <v>0.15</v>
          </cell>
          <cell r="U850">
            <v>0.15</v>
          </cell>
          <cell r="W850">
            <v>0.15</v>
          </cell>
        </row>
        <row r="851">
          <cell r="A851" t="str">
            <v>3 S 02 200 00</v>
          </cell>
          <cell r="B851" t="str">
            <v>Solo p/ base de remendo profundo</v>
          </cell>
          <cell r="E851" t="str">
            <v>m3</v>
          </cell>
          <cell r="G851">
            <v>7.48</v>
          </cell>
          <cell r="M851">
            <v>7.74</v>
          </cell>
          <cell r="O851">
            <v>7.84</v>
          </cell>
          <cell r="Q851">
            <v>7.72</v>
          </cell>
          <cell r="S851">
            <v>7.72</v>
          </cell>
          <cell r="U851">
            <v>7.86</v>
          </cell>
          <cell r="W851">
            <v>7.93</v>
          </cell>
        </row>
        <row r="852">
          <cell r="A852" t="str">
            <v>3 S 02 200 01</v>
          </cell>
          <cell r="B852" t="str">
            <v>Recomposição de camada granular do pavimento</v>
          </cell>
          <cell r="E852" t="str">
            <v>m3</v>
          </cell>
          <cell r="G852">
            <v>11.61</v>
          </cell>
          <cell r="M852">
            <v>12.45</v>
          </cell>
          <cell r="O852">
            <v>12.57</v>
          </cell>
          <cell r="Q852">
            <v>12.32</v>
          </cell>
          <cell r="S852">
            <v>12.32</v>
          </cell>
          <cell r="U852">
            <v>12.55</v>
          </cell>
          <cell r="W852">
            <v>12.62</v>
          </cell>
        </row>
        <row r="853">
          <cell r="A853" t="str">
            <v>3 S 02 220 00</v>
          </cell>
          <cell r="B853" t="str">
            <v>Solo brita p/ base de rem. profundo</v>
          </cell>
          <cell r="E853" t="str">
            <v>m3</v>
          </cell>
          <cell r="G853">
            <v>17.2</v>
          </cell>
          <cell r="M853">
            <v>19.63</v>
          </cell>
          <cell r="O853">
            <v>19.899999999999999</v>
          </cell>
          <cell r="Q853">
            <v>19.63</v>
          </cell>
          <cell r="S853">
            <v>20.28</v>
          </cell>
          <cell r="U853">
            <v>20.399999999999999</v>
          </cell>
          <cell r="W853">
            <v>20.53</v>
          </cell>
        </row>
        <row r="854">
          <cell r="A854" t="str">
            <v>3 S 02 230 00</v>
          </cell>
          <cell r="B854" t="str">
            <v>Brita para base de remendo profundo</v>
          </cell>
          <cell r="E854" t="str">
            <v>m3</v>
          </cell>
          <cell r="G854">
            <v>37.79</v>
          </cell>
          <cell r="M854">
            <v>44.64</v>
          </cell>
          <cell r="O854">
            <v>45.27</v>
          </cell>
          <cell r="Q854">
            <v>44.67</v>
          </cell>
          <cell r="S854">
            <v>46.63</v>
          </cell>
          <cell r="U854">
            <v>46.72</v>
          </cell>
          <cell r="W854">
            <v>47</v>
          </cell>
        </row>
        <row r="855">
          <cell r="A855" t="str">
            <v>3 S 02 241 00</v>
          </cell>
          <cell r="B855" t="str">
            <v>Solo melhorado c/ cimento p/ base rem. profundo</v>
          </cell>
          <cell r="E855" t="str">
            <v>m3</v>
          </cell>
          <cell r="G855">
            <v>35.979999999999997</v>
          </cell>
          <cell r="M855">
            <v>37.99</v>
          </cell>
          <cell r="O855">
            <v>39.04</v>
          </cell>
          <cell r="Q855">
            <v>37.33</v>
          </cell>
          <cell r="S855">
            <v>39.4</v>
          </cell>
          <cell r="U855">
            <v>36.520000000000003</v>
          </cell>
          <cell r="W855">
            <v>38.18</v>
          </cell>
        </row>
        <row r="856">
          <cell r="A856" t="str">
            <v>3 S 02 300 00</v>
          </cell>
          <cell r="B856" t="str">
            <v>Imprimação</v>
          </cell>
          <cell r="E856" t="str">
            <v>m2</v>
          </cell>
          <cell r="G856">
            <v>0.13</v>
          </cell>
          <cell r="M856">
            <v>0.14000000000000001</v>
          </cell>
          <cell r="O856">
            <v>0.14000000000000001</v>
          </cell>
          <cell r="Q856">
            <v>0.14000000000000001</v>
          </cell>
          <cell r="S856">
            <v>0.14000000000000001</v>
          </cell>
          <cell r="U856">
            <v>0.14000000000000001</v>
          </cell>
          <cell r="W856">
            <v>0.14000000000000001</v>
          </cell>
        </row>
        <row r="857">
          <cell r="A857" t="str">
            <v>3 S 02 400 00</v>
          </cell>
          <cell r="B857" t="str">
            <v>Pintura de ligação</v>
          </cell>
          <cell r="E857" t="str">
            <v>m2</v>
          </cell>
          <cell r="G857">
            <v>0.09</v>
          </cell>
          <cell r="M857">
            <v>0.1</v>
          </cell>
          <cell r="O857">
            <v>0.1</v>
          </cell>
          <cell r="Q857">
            <v>0.1</v>
          </cell>
          <cell r="S857">
            <v>0.1</v>
          </cell>
          <cell r="U857">
            <v>0.1</v>
          </cell>
          <cell r="W857">
            <v>0.1</v>
          </cell>
        </row>
        <row r="858">
          <cell r="A858" t="str">
            <v>3 S 02 500 00</v>
          </cell>
          <cell r="B858" t="str">
            <v>Capa selante com pedrisco</v>
          </cell>
          <cell r="E858" t="str">
            <v>m2</v>
          </cell>
          <cell r="G858">
            <v>0.35</v>
          </cell>
          <cell r="M858">
            <v>0.41</v>
          </cell>
          <cell r="O858">
            <v>0.41</v>
          </cell>
          <cell r="Q858">
            <v>0.4</v>
          </cell>
          <cell r="S858">
            <v>0.41</v>
          </cell>
          <cell r="U858">
            <v>0.41</v>
          </cell>
          <cell r="W858">
            <v>0.41</v>
          </cell>
        </row>
        <row r="859">
          <cell r="A859" t="str">
            <v>3 S 02 500 01</v>
          </cell>
          <cell r="B859" t="str">
            <v>Capa selante com areia</v>
          </cell>
          <cell r="E859" t="str">
            <v>m2</v>
          </cell>
          <cell r="G859">
            <v>0.18</v>
          </cell>
          <cell r="M859">
            <v>0.21</v>
          </cell>
          <cell r="O859">
            <v>0.21</v>
          </cell>
          <cell r="Q859">
            <v>0.2</v>
          </cell>
          <cell r="S859">
            <v>0.2</v>
          </cell>
          <cell r="U859">
            <v>0.21</v>
          </cell>
          <cell r="W859">
            <v>0.21</v>
          </cell>
        </row>
        <row r="860">
          <cell r="A860" t="str">
            <v>3 S 02 500 02</v>
          </cell>
          <cell r="B860" t="str">
            <v>Tratamento superficial simples com CAP</v>
          </cell>
          <cell r="E860" t="str">
            <v>m2</v>
          </cell>
          <cell r="G860">
            <v>0.49</v>
          </cell>
          <cell r="M860">
            <v>0.56999999999999995</v>
          </cell>
          <cell r="O860">
            <v>0.56999999999999995</v>
          </cell>
          <cell r="Q860">
            <v>0.56000000000000005</v>
          </cell>
          <cell r="S860">
            <v>0.56999999999999995</v>
          </cell>
          <cell r="U860">
            <v>0.57999999999999996</v>
          </cell>
          <cell r="W860">
            <v>0.57999999999999996</v>
          </cell>
        </row>
        <row r="861">
          <cell r="A861" t="str">
            <v>3 S 02 500 03</v>
          </cell>
          <cell r="B861" t="str">
            <v>Tratamento superficial simples com emulsão</v>
          </cell>
          <cell r="E861" t="str">
            <v>m2</v>
          </cell>
          <cell r="G861">
            <v>0.46</v>
          </cell>
          <cell r="M861">
            <v>0.53</v>
          </cell>
          <cell r="O861">
            <v>0.54</v>
          </cell>
          <cell r="Q861">
            <v>0.53</v>
          </cell>
          <cell r="S861">
            <v>0.54</v>
          </cell>
          <cell r="U861">
            <v>0.54</v>
          </cell>
          <cell r="W861">
            <v>0.55000000000000004</v>
          </cell>
        </row>
        <row r="862">
          <cell r="A862" t="str">
            <v>3 S 02 500 04</v>
          </cell>
          <cell r="B862" t="str">
            <v>Tratamento superficial simples c/ banho diluído</v>
          </cell>
          <cell r="E862" t="str">
            <v>m2</v>
          </cell>
          <cell r="G862">
            <v>0.52</v>
          </cell>
          <cell r="M862">
            <v>0.6</v>
          </cell>
          <cell r="O862">
            <v>0.61</v>
          </cell>
          <cell r="Q862">
            <v>0.6</v>
          </cell>
          <cell r="S862">
            <v>0.61</v>
          </cell>
          <cell r="U862">
            <v>0.62</v>
          </cell>
          <cell r="W862">
            <v>0.62</v>
          </cell>
        </row>
        <row r="863">
          <cell r="A863" t="str">
            <v>3 S 02 501 00</v>
          </cell>
          <cell r="B863" t="str">
            <v>Tratamento superficial duplo c/ CAP</v>
          </cell>
          <cell r="E863" t="str">
            <v>m2</v>
          </cell>
          <cell r="G863">
            <v>1.48</v>
          </cell>
          <cell r="M863">
            <v>1.71</v>
          </cell>
          <cell r="O863">
            <v>1.72</v>
          </cell>
          <cell r="Q863">
            <v>1.68</v>
          </cell>
          <cell r="S863">
            <v>1.72</v>
          </cell>
          <cell r="U863">
            <v>1.74</v>
          </cell>
          <cell r="W863">
            <v>1.74</v>
          </cell>
        </row>
        <row r="864">
          <cell r="A864" t="str">
            <v>3 S 02 501 01</v>
          </cell>
          <cell r="B864" t="str">
            <v>Tratamento superficial duplo com emulsão</v>
          </cell>
          <cell r="E864" t="str">
            <v>m2</v>
          </cell>
          <cell r="G864">
            <v>1.47</v>
          </cell>
          <cell r="M864">
            <v>1.69</v>
          </cell>
          <cell r="O864">
            <v>1.7</v>
          </cell>
          <cell r="Q864">
            <v>1.67</v>
          </cell>
          <cell r="S864">
            <v>1.71</v>
          </cell>
          <cell r="U864">
            <v>1.72</v>
          </cell>
          <cell r="W864">
            <v>1.73</v>
          </cell>
        </row>
        <row r="865">
          <cell r="A865" t="str">
            <v>3 S 02 501 02</v>
          </cell>
          <cell r="B865" t="str">
            <v>Tratamento superficial duplo com banho diluído</v>
          </cell>
          <cell r="E865" t="str">
            <v>m2</v>
          </cell>
          <cell r="G865">
            <v>1.6</v>
          </cell>
          <cell r="M865">
            <v>1.85</v>
          </cell>
          <cell r="O865">
            <v>1.86</v>
          </cell>
          <cell r="Q865">
            <v>1.82</v>
          </cell>
          <cell r="S865">
            <v>1.86</v>
          </cell>
          <cell r="U865">
            <v>1.88</v>
          </cell>
          <cell r="W865">
            <v>1.89</v>
          </cell>
        </row>
        <row r="866">
          <cell r="A866" t="str">
            <v>3 S 02 502 00</v>
          </cell>
          <cell r="B866" t="str">
            <v>Tratamento superficial triplo com c.a.p.</v>
          </cell>
          <cell r="E866" t="str">
            <v>m2</v>
          </cell>
          <cell r="G866">
            <v>2.11</v>
          </cell>
          <cell r="M866">
            <v>2.4300000000000002</v>
          </cell>
          <cell r="O866">
            <v>2.44</v>
          </cell>
          <cell r="Q866">
            <v>2.39</v>
          </cell>
          <cell r="S866">
            <v>2.44</v>
          </cell>
          <cell r="U866">
            <v>2.46</v>
          </cell>
          <cell r="W866">
            <v>2.4700000000000002</v>
          </cell>
        </row>
        <row r="867">
          <cell r="A867" t="str">
            <v>3 S 02 502 01</v>
          </cell>
          <cell r="B867" t="str">
            <v>Tratamento superficial triplo com emulsão</v>
          </cell>
          <cell r="E867" t="str">
            <v>m2</v>
          </cell>
          <cell r="G867">
            <v>2.13</v>
          </cell>
          <cell r="M867">
            <v>2.4500000000000002</v>
          </cell>
          <cell r="O867">
            <v>2.4700000000000002</v>
          </cell>
          <cell r="Q867">
            <v>2.41</v>
          </cell>
          <cell r="S867">
            <v>2.46</v>
          </cell>
          <cell r="U867">
            <v>2.4900000000000002</v>
          </cell>
          <cell r="W867">
            <v>2.4900000000000002</v>
          </cell>
        </row>
        <row r="868">
          <cell r="A868" t="str">
            <v>3 S 02 502 02</v>
          </cell>
          <cell r="B868" t="str">
            <v>Tratamento superficial triplo com banho diluído</v>
          </cell>
          <cell r="E868" t="str">
            <v>m2</v>
          </cell>
          <cell r="G868">
            <v>2.2799999999999998</v>
          </cell>
          <cell r="M868">
            <v>2.62</v>
          </cell>
          <cell r="O868">
            <v>2.64</v>
          </cell>
          <cell r="Q868">
            <v>2.58</v>
          </cell>
          <cell r="S868">
            <v>2.63</v>
          </cell>
          <cell r="U868">
            <v>2.66</v>
          </cell>
          <cell r="W868">
            <v>2.67</v>
          </cell>
        </row>
        <row r="869">
          <cell r="A869" t="str">
            <v>3 S 02 510 00</v>
          </cell>
          <cell r="B869" t="str">
            <v>Lama asfáltica fina (granulometrias I e II )</v>
          </cell>
          <cell r="E869" t="str">
            <v>m2</v>
          </cell>
          <cell r="G869">
            <v>0.51</v>
          </cell>
          <cell r="M869">
            <v>0.59</v>
          </cell>
          <cell r="O869">
            <v>0.59</v>
          </cell>
          <cell r="Q869">
            <v>0.57999999999999996</v>
          </cell>
          <cell r="S869">
            <v>0.59</v>
          </cell>
          <cell r="U869">
            <v>0.59</v>
          </cell>
          <cell r="W869">
            <v>0.59</v>
          </cell>
        </row>
        <row r="870">
          <cell r="A870" t="str">
            <v>3 S 02 510 01</v>
          </cell>
          <cell r="B870" t="str">
            <v>Lama asfáltica grossa (granulometrias III e IV)</v>
          </cell>
          <cell r="E870" t="str">
            <v>m2</v>
          </cell>
          <cell r="G870">
            <v>0.92</v>
          </cell>
          <cell r="M870">
            <v>1.07</v>
          </cell>
          <cell r="O870">
            <v>1.07</v>
          </cell>
          <cell r="Q870">
            <v>1.05</v>
          </cell>
          <cell r="S870">
            <v>1.06</v>
          </cell>
          <cell r="U870">
            <v>1.07</v>
          </cell>
          <cell r="W870">
            <v>1.08</v>
          </cell>
        </row>
        <row r="871">
          <cell r="A871" t="str">
            <v>3 S 02 520 00</v>
          </cell>
          <cell r="B871" t="str">
            <v>Mistura areia-asfalto em betoneira</v>
          </cell>
          <cell r="E871" t="str">
            <v>m3</v>
          </cell>
          <cell r="G871">
            <v>26</v>
          </cell>
          <cell r="M871">
            <v>29.71</v>
          </cell>
          <cell r="O871">
            <v>29.78</v>
          </cell>
          <cell r="Q871">
            <v>29.51</v>
          </cell>
          <cell r="S871">
            <v>29.51</v>
          </cell>
          <cell r="U871">
            <v>29.8</v>
          </cell>
          <cell r="W871">
            <v>29.91</v>
          </cell>
        </row>
        <row r="872">
          <cell r="A872" t="str">
            <v>3 S 02 520 01</v>
          </cell>
          <cell r="B872" t="str">
            <v>Mistura areia-asfalto usinada a frio</v>
          </cell>
          <cell r="E872" t="str">
            <v>m3</v>
          </cell>
          <cell r="G872">
            <v>17.82</v>
          </cell>
          <cell r="M872">
            <v>19.87</v>
          </cell>
          <cell r="O872">
            <v>19.96</v>
          </cell>
          <cell r="Q872">
            <v>19.559999999999999</v>
          </cell>
          <cell r="S872">
            <v>19.559999999999999</v>
          </cell>
          <cell r="U872">
            <v>19.739999999999998</v>
          </cell>
          <cell r="W872">
            <v>19.88</v>
          </cell>
        </row>
        <row r="873">
          <cell r="A873" t="str">
            <v>3 S 02 520 02</v>
          </cell>
          <cell r="B873" t="str">
            <v>Rec.do rev. com areia asfalto a frio</v>
          </cell>
          <cell r="E873" t="str">
            <v>m3</v>
          </cell>
          <cell r="G873">
            <v>20.87</v>
          </cell>
          <cell r="M873">
            <v>23.8</v>
          </cell>
          <cell r="O873">
            <v>23.8</v>
          </cell>
          <cell r="Q873">
            <v>23.26</v>
          </cell>
          <cell r="S873">
            <v>23.26</v>
          </cell>
          <cell r="U873">
            <v>23.52</v>
          </cell>
          <cell r="W873">
            <v>23.52</v>
          </cell>
        </row>
        <row r="874">
          <cell r="A874" t="str">
            <v>3 S 02 521 00</v>
          </cell>
          <cell r="B874" t="str">
            <v>Mistura areia-asfalto usinada a quente</v>
          </cell>
          <cell r="E874" t="str">
            <v>m3</v>
          </cell>
          <cell r="G874">
            <v>60.43</v>
          </cell>
          <cell r="M874">
            <v>64.95</v>
          </cell>
          <cell r="O874">
            <v>65.11</v>
          </cell>
          <cell r="Q874">
            <v>78.69</v>
          </cell>
          <cell r="S874">
            <v>62.94</v>
          </cell>
          <cell r="U874">
            <v>67.03</v>
          </cell>
          <cell r="W874">
            <v>67.17</v>
          </cell>
        </row>
        <row r="875">
          <cell r="A875" t="str">
            <v>3 S 02 521 01</v>
          </cell>
          <cell r="B875" t="str">
            <v>Rec. do rev. com areia asfalto a quente</v>
          </cell>
          <cell r="E875" t="str">
            <v>m3</v>
          </cell>
          <cell r="G875">
            <v>14.12</v>
          </cell>
          <cell r="M875">
            <v>16.22</v>
          </cell>
          <cell r="O875">
            <v>16.22</v>
          </cell>
          <cell r="Q875">
            <v>15.89</v>
          </cell>
          <cell r="S875">
            <v>15.89</v>
          </cell>
          <cell r="U875">
            <v>16.079999999999998</v>
          </cell>
          <cell r="W875">
            <v>16.079999999999998</v>
          </cell>
        </row>
        <row r="876">
          <cell r="A876" t="str">
            <v>3 S 02 530 00</v>
          </cell>
          <cell r="B876" t="str">
            <v>Mistura betuminosa em betoneira</v>
          </cell>
          <cell r="E876" t="str">
            <v>m3</v>
          </cell>
          <cell r="G876">
            <v>36.840000000000003</v>
          </cell>
          <cell r="M876">
            <v>43.11</v>
          </cell>
          <cell r="O876">
            <v>43.5</v>
          </cell>
          <cell r="Q876">
            <v>43</v>
          </cell>
          <cell r="S876">
            <v>44.07</v>
          </cell>
          <cell r="U876">
            <v>44.29</v>
          </cell>
          <cell r="W876">
            <v>44.5</v>
          </cell>
        </row>
        <row r="877">
          <cell r="A877" t="str">
            <v>3 S 02 530 01</v>
          </cell>
          <cell r="B877" t="str">
            <v>Mistura betuminosa usinada a frio</v>
          </cell>
          <cell r="E877" t="str">
            <v>m3</v>
          </cell>
          <cell r="G877">
            <v>35.82</v>
          </cell>
          <cell r="M877">
            <v>41.72</v>
          </cell>
          <cell r="O877">
            <v>42.13</v>
          </cell>
          <cell r="Q877">
            <v>41.43</v>
          </cell>
          <cell r="S877">
            <v>42.51</v>
          </cell>
          <cell r="U877">
            <v>42.68</v>
          </cell>
          <cell r="W877">
            <v>42.94</v>
          </cell>
        </row>
        <row r="878">
          <cell r="A878" t="str">
            <v>3 S 02 530 02</v>
          </cell>
          <cell r="B878" t="str">
            <v>Rec.do rev. com mistura betuminosa a frio</v>
          </cell>
          <cell r="E878" t="str">
            <v>m3</v>
          </cell>
          <cell r="G878">
            <v>23.66</v>
          </cell>
          <cell r="M878">
            <v>26.99</v>
          </cell>
          <cell r="O878">
            <v>26.99</v>
          </cell>
          <cell r="Q878">
            <v>26.39</v>
          </cell>
          <cell r="S878">
            <v>26.39</v>
          </cell>
          <cell r="U878">
            <v>26.67</v>
          </cell>
          <cell r="W878">
            <v>26.67</v>
          </cell>
        </row>
        <row r="879">
          <cell r="A879" t="str">
            <v>3 S 02 540 00</v>
          </cell>
          <cell r="B879" t="str">
            <v>Mistura betuminosa usinada a quente</v>
          </cell>
          <cell r="E879" t="str">
            <v>m3</v>
          </cell>
          <cell r="G879">
            <v>75.17</v>
          </cell>
          <cell r="M879">
            <v>83.64</v>
          </cell>
          <cell r="O879">
            <v>84.21</v>
          </cell>
          <cell r="Q879">
            <v>92.85</v>
          </cell>
          <cell r="S879">
            <v>83.6</v>
          </cell>
          <cell r="U879">
            <v>88.02</v>
          </cell>
          <cell r="W879">
            <v>88.32</v>
          </cell>
        </row>
        <row r="880">
          <cell r="A880" t="str">
            <v>3 S 02 540 01</v>
          </cell>
          <cell r="B880" t="str">
            <v>Rec.do rev.com mistura betuminosa a quente</v>
          </cell>
          <cell r="E880" t="str">
            <v>m3</v>
          </cell>
          <cell r="G880">
            <v>16.399999999999999</v>
          </cell>
          <cell r="M880">
            <v>18.84</v>
          </cell>
          <cell r="O880">
            <v>18.84</v>
          </cell>
          <cell r="Q880">
            <v>18.46</v>
          </cell>
          <cell r="S880">
            <v>18.46</v>
          </cell>
          <cell r="U880">
            <v>18.670000000000002</v>
          </cell>
          <cell r="W880">
            <v>18.670000000000002</v>
          </cell>
        </row>
        <row r="881">
          <cell r="A881" t="str">
            <v>3 S 02 601 00</v>
          </cell>
          <cell r="B881" t="str">
            <v>Recomposição de placa de concreto</v>
          </cell>
          <cell r="E881" t="str">
            <v>m3</v>
          </cell>
          <cell r="G881">
            <v>218.14</v>
          </cell>
          <cell r="M881">
            <v>237.8</v>
          </cell>
          <cell r="O881">
            <v>243.59</v>
          </cell>
          <cell r="Q881">
            <v>233.72</v>
          </cell>
          <cell r="S881">
            <v>246.49</v>
          </cell>
          <cell r="U881">
            <v>229.41</v>
          </cell>
          <cell r="W881">
            <v>238.71</v>
          </cell>
        </row>
        <row r="882">
          <cell r="A882" t="str">
            <v>3 S 02 900 00</v>
          </cell>
          <cell r="B882" t="str">
            <v>Remoção mecanizada de revestimento betuminoso</v>
          </cell>
          <cell r="E882" t="str">
            <v>m3</v>
          </cell>
          <cell r="G882">
            <v>5.77</v>
          </cell>
          <cell r="M882">
            <v>6.35</v>
          </cell>
          <cell r="O882">
            <v>6.65</v>
          </cell>
          <cell r="Q882">
            <v>6.48</v>
          </cell>
          <cell r="S882">
            <v>6.48</v>
          </cell>
          <cell r="U882">
            <v>6.54</v>
          </cell>
          <cell r="W882">
            <v>6.7</v>
          </cell>
        </row>
        <row r="883">
          <cell r="A883" t="str">
            <v>3 S 02 901 00</v>
          </cell>
          <cell r="B883" t="str">
            <v>Remoção manual de revestimento betuminoso</v>
          </cell>
          <cell r="E883" t="str">
            <v>m3</v>
          </cell>
          <cell r="G883">
            <v>94.96</v>
          </cell>
          <cell r="M883">
            <v>110.07</v>
          </cell>
          <cell r="O883">
            <v>110.91</v>
          </cell>
          <cell r="Q883">
            <v>109.05</v>
          </cell>
          <cell r="S883">
            <v>109.05</v>
          </cell>
          <cell r="U883">
            <v>109.35</v>
          </cell>
          <cell r="W883">
            <v>110.54</v>
          </cell>
        </row>
        <row r="884">
          <cell r="A884" t="str">
            <v>3 S 02 902 00</v>
          </cell>
          <cell r="B884" t="str">
            <v>Remoção mecanizada da camada granular do pavimento</v>
          </cell>
          <cell r="E884" t="str">
            <v>m3</v>
          </cell>
          <cell r="G884">
            <v>3.69</v>
          </cell>
          <cell r="M884">
            <v>4.03</v>
          </cell>
          <cell r="O884">
            <v>4.24</v>
          </cell>
          <cell r="Q884">
            <v>4.13</v>
          </cell>
          <cell r="S884">
            <v>4.13</v>
          </cell>
          <cell r="U884">
            <v>4.18</v>
          </cell>
          <cell r="W884">
            <v>4.2699999999999996</v>
          </cell>
        </row>
        <row r="885">
          <cell r="A885" t="str">
            <v>3 S 02 903 00</v>
          </cell>
          <cell r="B885" t="str">
            <v>Remoção manual da camada granular do pavimento</v>
          </cell>
          <cell r="E885" t="str">
            <v>m3</v>
          </cell>
          <cell r="G885">
            <v>49.73</v>
          </cell>
          <cell r="M885">
            <v>58.21</v>
          </cell>
          <cell r="O885">
            <v>58.52</v>
          </cell>
          <cell r="Q885">
            <v>57.82</v>
          </cell>
          <cell r="S885">
            <v>57.82</v>
          </cell>
          <cell r="U885">
            <v>57.93</v>
          </cell>
          <cell r="W885">
            <v>58.38</v>
          </cell>
        </row>
        <row r="886">
          <cell r="A886" t="str">
            <v>3 S 02 999 00</v>
          </cell>
          <cell r="B886" t="str">
            <v>Peneiramento</v>
          </cell>
          <cell r="E886" t="str">
            <v>m3</v>
          </cell>
          <cell r="G886">
            <v>5.81</v>
          </cell>
          <cell r="M886">
            <v>6.98</v>
          </cell>
          <cell r="O886">
            <v>6.98</v>
          </cell>
          <cell r="Q886">
            <v>6.98</v>
          </cell>
          <cell r="S886">
            <v>6.98</v>
          </cell>
          <cell r="U886">
            <v>6.98</v>
          </cell>
          <cell r="W886">
            <v>6.98</v>
          </cell>
        </row>
        <row r="887">
          <cell r="A887" t="str">
            <v>3 S 03 310 00</v>
          </cell>
          <cell r="B887" t="str">
            <v>Concreto ciclópico</v>
          </cell>
          <cell r="E887" t="str">
            <v>m3</v>
          </cell>
          <cell r="G887">
            <v>166.47</v>
          </cell>
          <cell r="M887">
            <v>183.45</v>
          </cell>
          <cell r="O887">
            <v>187.34</v>
          </cell>
          <cell r="Q887">
            <v>180.79</v>
          </cell>
          <cell r="S887">
            <v>189.32</v>
          </cell>
          <cell r="U887">
            <v>178.38</v>
          </cell>
          <cell r="W887">
            <v>184.44</v>
          </cell>
        </row>
        <row r="888">
          <cell r="A888" t="str">
            <v>3 S 03 329 00</v>
          </cell>
          <cell r="B888" t="str">
            <v>Concreto de cimento (confecção e lançamento)</v>
          </cell>
          <cell r="E888" t="str">
            <v>m3</v>
          </cell>
          <cell r="G888">
            <v>209.35</v>
          </cell>
          <cell r="M888">
            <v>229.42</v>
          </cell>
          <cell r="O888">
            <v>234.67</v>
          </cell>
          <cell r="Q888">
            <v>225.85</v>
          </cell>
          <cell r="S888">
            <v>237.3</v>
          </cell>
          <cell r="U888">
            <v>221.98</v>
          </cell>
          <cell r="W888">
            <v>230.34</v>
          </cell>
        </row>
        <row r="889">
          <cell r="A889" t="str">
            <v>3 S 03 329 01</v>
          </cell>
          <cell r="B889" t="str">
            <v>Concreto de cimento(confecção manual e lançamento)</v>
          </cell>
          <cell r="E889" t="str">
            <v>m3</v>
          </cell>
          <cell r="G889">
            <v>242.57</v>
          </cell>
          <cell r="M889">
            <v>268.77999999999997</v>
          </cell>
          <cell r="O889">
            <v>274.27</v>
          </cell>
          <cell r="Q889">
            <v>265.27</v>
          </cell>
          <cell r="S889">
            <v>277.31</v>
          </cell>
          <cell r="U889">
            <v>261.26</v>
          </cell>
          <cell r="W889">
            <v>270.02</v>
          </cell>
        </row>
        <row r="890">
          <cell r="A890" t="str">
            <v>3 S 03 340 02</v>
          </cell>
          <cell r="B890" t="str">
            <v>Argamassa cimento areia 1-6</v>
          </cell>
          <cell r="E890" t="str">
            <v>m3</v>
          </cell>
          <cell r="G890">
            <v>180.21</v>
          </cell>
          <cell r="M890">
            <v>196.36</v>
          </cell>
          <cell r="O890">
            <v>200.78</v>
          </cell>
          <cell r="Q890">
            <v>193</v>
          </cell>
          <cell r="S890">
            <v>202.39</v>
          </cell>
          <cell r="U890">
            <v>188.74</v>
          </cell>
          <cell r="W890">
            <v>196.1</v>
          </cell>
        </row>
        <row r="891">
          <cell r="A891" t="str">
            <v>3 S 03 340 03</v>
          </cell>
          <cell r="B891" t="str">
            <v>Argamassa cimento solo 1:10</v>
          </cell>
          <cell r="E891" t="str">
            <v>m3</v>
          </cell>
          <cell r="G891">
            <v>113.44</v>
          </cell>
          <cell r="M891">
            <v>125.25</v>
          </cell>
          <cell r="O891">
            <v>127.58</v>
          </cell>
          <cell r="Q891">
            <v>123.54</v>
          </cell>
          <cell r="S891">
            <v>128.30000000000001</v>
          </cell>
          <cell r="U891">
            <v>121.61</v>
          </cell>
          <cell r="W891">
            <v>125.17</v>
          </cell>
        </row>
        <row r="892">
          <cell r="A892" t="str">
            <v>3 S 03 353 00</v>
          </cell>
          <cell r="B892" t="str">
            <v>Dobragem e colocação de armadura</v>
          </cell>
          <cell r="E892" t="str">
            <v>kg</v>
          </cell>
          <cell r="G892">
            <v>3.89</v>
          </cell>
          <cell r="M892">
            <v>4.34</v>
          </cell>
          <cell r="O892">
            <v>4.55</v>
          </cell>
          <cell r="Q892">
            <v>4.55</v>
          </cell>
          <cell r="S892">
            <v>4.55</v>
          </cell>
          <cell r="U892">
            <v>4.84</v>
          </cell>
          <cell r="W892">
            <v>4.84</v>
          </cell>
        </row>
        <row r="893">
          <cell r="A893" t="str">
            <v>3 S 03 370 00</v>
          </cell>
          <cell r="B893" t="str">
            <v>Forma comum de madeira</v>
          </cell>
          <cell r="E893" t="str">
            <v>m2</v>
          </cell>
          <cell r="G893">
            <v>27.81</v>
          </cell>
          <cell r="M893">
            <v>30.76</v>
          </cell>
          <cell r="O893">
            <v>30.84</v>
          </cell>
          <cell r="Q893">
            <v>31.06</v>
          </cell>
          <cell r="S893">
            <v>31.01</v>
          </cell>
          <cell r="U893">
            <v>34.01</v>
          </cell>
          <cell r="W893">
            <v>34.01</v>
          </cell>
        </row>
        <row r="894">
          <cell r="A894" t="str">
            <v>3 S 03 940 01</v>
          </cell>
          <cell r="B894" t="str">
            <v>Reaterro e compactação p/ bueiro</v>
          </cell>
          <cell r="E894" t="str">
            <v>m3</v>
          </cell>
          <cell r="G894">
            <v>13.94</v>
          </cell>
          <cell r="M894">
            <v>16.04</v>
          </cell>
          <cell r="O894">
            <v>16.04</v>
          </cell>
          <cell r="Q894">
            <v>15.98</v>
          </cell>
          <cell r="S894">
            <v>15.98</v>
          </cell>
          <cell r="U894">
            <v>15.82</v>
          </cell>
          <cell r="W894">
            <v>15.82</v>
          </cell>
        </row>
        <row r="895">
          <cell r="A895" t="str">
            <v>3 S 03 940 02</v>
          </cell>
          <cell r="B895" t="str">
            <v>Reaterro apiloado</v>
          </cell>
          <cell r="E895" t="str">
            <v>m3</v>
          </cell>
          <cell r="G895">
            <v>8.75</v>
          </cell>
          <cell r="M895">
            <v>10.5</v>
          </cell>
          <cell r="O895">
            <v>10.5</v>
          </cell>
          <cell r="Q895">
            <v>10.5</v>
          </cell>
          <cell r="S895">
            <v>10.5</v>
          </cell>
          <cell r="U895">
            <v>10.5</v>
          </cell>
          <cell r="W895">
            <v>10.5</v>
          </cell>
        </row>
        <row r="896">
          <cell r="A896" t="str">
            <v>3 S 03 950 00</v>
          </cell>
          <cell r="B896" t="str">
            <v>Limpeza de ponte</v>
          </cell>
          <cell r="E896" t="str">
            <v>m</v>
          </cell>
          <cell r="G896">
            <v>2.14</v>
          </cell>
          <cell r="M896">
            <v>2.52</v>
          </cell>
          <cell r="O896">
            <v>2.5299999999999998</v>
          </cell>
          <cell r="Q896">
            <v>2.5</v>
          </cell>
          <cell r="S896">
            <v>2.5</v>
          </cell>
          <cell r="U896">
            <v>2.52</v>
          </cell>
          <cell r="W896">
            <v>2.52</v>
          </cell>
        </row>
        <row r="897">
          <cell r="A897" t="str">
            <v>3 S 04 000 00</v>
          </cell>
          <cell r="B897" t="str">
            <v>Escavação manual em material de 1a categoria</v>
          </cell>
          <cell r="E897" t="str">
            <v>m3</v>
          </cell>
          <cell r="G897">
            <v>15.79</v>
          </cell>
          <cell r="M897">
            <v>18.95</v>
          </cell>
          <cell r="O897">
            <v>18.95</v>
          </cell>
          <cell r="Q897">
            <v>18.95</v>
          </cell>
          <cell r="S897">
            <v>18.95</v>
          </cell>
          <cell r="U897">
            <v>18.95</v>
          </cell>
          <cell r="W897">
            <v>18.95</v>
          </cell>
        </row>
        <row r="898">
          <cell r="A898" t="str">
            <v>3 S 04 000 01</v>
          </cell>
          <cell r="B898" t="str">
            <v>Escavação manual em material de 2a categoria</v>
          </cell>
          <cell r="E898" t="str">
            <v>m3</v>
          </cell>
          <cell r="G898">
            <v>21.06</v>
          </cell>
          <cell r="M898">
            <v>25.27</v>
          </cell>
          <cell r="O898">
            <v>25.27</v>
          </cell>
          <cell r="Q898">
            <v>25.27</v>
          </cell>
          <cell r="S898">
            <v>25.27</v>
          </cell>
          <cell r="U898">
            <v>25.27</v>
          </cell>
          <cell r="W898">
            <v>25.27</v>
          </cell>
        </row>
        <row r="899">
          <cell r="A899" t="str">
            <v>3 S 04 001 00</v>
          </cell>
          <cell r="B899" t="str">
            <v>Escavação mecaniz. de vala em mater. de 1a cat.</v>
          </cell>
          <cell r="E899" t="str">
            <v>m3</v>
          </cell>
          <cell r="G899">
            <v>3.82</v>
          </cell>
          <cell r="M899">
            <v>4.37</v>
          </cell>
          <cell r="O899">
            <v>4.37</v>
          </cell>
          <cell r="Q899">
            <v>4.26</v>
          </cell>
          <cell r="S899">
            <v>4.26</v>
          </cell>
          <cell r="U899">
            <v>4.45</v>
          </cell>
          <cell r="W899">
            <v>4.45</v>
          </cell>
        </row>
        <row r="900">
          <cell r="A900" t="str">
            <v>3 S 04 010 00</v>
          </cell>
          <cell r="B900" t="str">
            <v>Escavação mecaniz.de vala em material de 2a cat.</v>
          </cell>
          <cell r="E900" t="str">
            <v>m3</v>
          </cell>
          <cell r="G900">
            <v>4.7699999999999996</v>
          </cell>
          <cell r="M900">
            <v>5.46</v>
          </cell>
          <cell r="O900">
            <v>5.46</v>
          </cell>
          <cell r="Q900">
            <v>5.32</v>
          </cell>
          <cell r="S900">
            <v>5.32</v>
          </cell>
          <cell r="U900">
            <v>5.57</v>
          </cell>
          <cell r="W900">
            <v>5.57</v>
          </cell>
        </row>
        <row r="901">
          <cell r="A901" t="str">
            <v>3 S 04 020 00</v>
          </cell>
          <cell r="B901" t="str">
            <v>Escavação e carga de material de 3a cat. em valas</v>
          </cell>
          <cell r="E901" t="str">
            <v>m3</v>
          </cell>
          <cell r="G901">
            <v>46.48</v>
          </cell>
          <cell r="M901">
            <v>50.78</v>
          </cell>
          <cell r="O901">
            <v>52.49</v>
          </cell>
          <cell r="Q901">
            <v>51.87</v>
          </cell>
          <cell r="S901">
            <v>62.39</v>
          </cell>
          <cell r="U901">
            <v>62.63</v>
          </cell>
          <cell r="W901">
            <v>62.63</v>
          </cell>
        </row>
        <row r="902">
          <cell r="A902" t="str">
            <v>3 S 04 300 16</v>
          </cell>
          <cell r="B902" t="str">
            <v>Bueiro met. chapa múltipla D=1,60m galv.</v>
          </cell>
          <cell r="E902" t="str">
            <v>m</v>
          </cell>
          <cell r="G902">
            <v>852.26</v>
          </cell>
          <cell r="M902">
            <v>990.04</v>
          </cell>
          <cell r="O902">
            <v>1036.74</v>
          </cell>
          <cell r="Q902">
            <v>1034.93</v>
          </cell>
          <cell r="S902">
            <v>1036.1500000000001</v>
          </cell>
          <cell r="U902">
            <v>1034.3399999999999</v>
          </cell>
          <cell r="W902">
            <v>1034.51</v>
          </cell>
        </row>
        <row r="903">
          <cell r="A903" t="str">
            <v>3 S 04 300 20</v>
          </cell>
          <cell r="B903" t="str">
            <v>Bueiro met. chapa múltipla D=2,00m galv.</v>
          </cell>
          <cell r="E903" t="str">
            <v>m</v>
          </cell>
          <cell r="G903">
            <v>1061.68</v>
          </cell>
          <cell r="M903">
            <v>1217.3399999999999</v>
          </cell>
          <cell r="O903">
            <v>1285.8</v>
          </cell>
          <cell r="Q903">
            <v>1283.8499999999999</v>
          </cell>
          <cell r="S903">
            <v>1285.08</v>
          </cell>
          <cell r="U903">
            <v>1282.6300000000001</v>
          </cell>
          <cell r="W903">
            <v>1282.81</v>
          </cell>
        </row>
        <row r="904">
          <cell r="A904" t="str">
            <v>3 S 04 301 16</v>
          </cell>
          <cell r="B904" t="str">
            <v>Bueiro met.chapas múlt. D=1,60 m rev. epoxy</v>
          </cell>
          <cell r="E904" t="str">
            <v>m</v>
          </cell>
          <cell r="G904">
            <v>928.35</v>
          </cell>
          <cell r="M904">
            <v>1074.95</v>
          </cell>
          <cell r="O904">
            <v>1085.56</v>
          </cell>
          <cell r="Q904">
            <v>1084.3599999999999</v>
          </cell>
          <cell r="S904">
            <v>1085.5899999999999</v>
          </cell>
          <cell r="U904">
            <v>1083.77</v>
          </cell>
          <cell r="W904">
            <v>1083.95</v>
          </cell>
        </row>
        <row r="905">
          <cell r="A905" t="str">
            <v>3 S 04 301 20</v>
          </cell>
          <cell r="B905" t="str">
            <v>Bueiro met. chapas múlt. D=2,00 m rev. epoxy</v>
          </cell>
          <cell r="E905" t="str">
            <v>m</v>
          </cell>
          <cell r="G905">
            <v>1155.49</v>
          </cell>
          <cell r="M905">
            <v>1322.33</v>
          </cell>
          <cell r="O905">
            <v>1346.44</v>
          </cell>
          <cell r="Q905">
            <v>1344.58</v>
          </cell>
          <cell r="S905">
            <v>1345.8</v>
          </cell>
          <cell r="U905">
            <v>1343.36</v>
          </cell>
          <cell r="W905">
            <v>1343.53</v>
          </cell>
        </row>
        <row r="906">
          <cell r="A906" t="str">
            <v>3 S 04 310 16</v>
          </cell>
          <cell r="B906" t="str">
            <v>Bueiro met. s/interrupção tráf. D=1,60 m galv.</v>
          </cell>
          <cell r="E906" t="str">
            <v>m</v>
          </cell>
          <cell r="G906">
            <v>1667.71</v>
          </cell>
          <cell r="M906">
            <v>1957.4</v>
          </cell>
          <cell r="O906">
            <v>1958.05</v>
          </cell>
          <cell r="Q906">
            <v>1892.17</v>
          </cell>
          <cell r="S906">
            <v>1893.36</v>
          </cell>
          <cell r="U906">
            <v>1891.69</v>
          </cell>
          <cell r="W906">
            <v>1892.56</v>
          </cell>
        </row>
        <row r="907">
          <cell r="A907" t="str">
            <v>3 S 04 310 20</v>
          </cell>
          <cell r="B907" t="str">
            <v>Bueiro met. s/interrupção tráf. D=2,00 m galv.</v>
          </cell>
          <cell r="E907" t="str">
            <v>m</v>
          </cell>
          <cell r="G907">
            <v>2013.11</v>
          </cell>
          <cell r="M907">
            <v>2434.67</v>
          </cell>
          <cell r="O907">
            <v>2435.4499999999998</v>
          </cell>
          <cell r="Q907">
            <v>2282.92</v>
          </cell>
          <cell r="S907">
            <v>2284.36</v>
          </cell>
          <cell r="U907">
            <v>2282.35</v>
          </cell>
          <cell r="W907">
            <v>2283.39</v>
          </cell>
        </row>
        <row r="908">
          <cell r="A908" t="str">
            <v>3 S 04 311 16</v>
          </cell>
          <cell r="B908" t="str">
            <v>Bueiro met.s/interrupção tráf. D=1,60 m rev. epoxy</v>
          </cell>
          <cell r="E908" t="str">
            <v>m</v>
          </cell>
          <cell r="G908">
            <v>1700.88</v>
          </cell>
          <cell r="M908">
            <v>2030.38</v>
          </cell>
          <cell r="O908">
            <v>2031.03</v>
          </cell>
          <cell r="Q908">
            <v>1828.85</v>
          </cell>
          <cell r="S908">
            <v>1830.05</v>
          </cell>
          <cell r="U908">
            <v>1828.37</v>
          </cell>
          <cell r="W908">
            <v>1829.25</v>
          </cell>
        </row>
        <row r="909">
          <cell r="A909" t="str">
            <v>3 S 04 311 20</v>
          </cell>
          <cell r="B909" t="str">
            <v>Bueiro met.s/interrupção tráf. D=2,00 m rev. epoxy</v>
          </cell>
          <cell r="E909" t="str">
            <v>m</v>
          </cell>
          <cell r="G909">
            <v>2222.9899999999998</v>
          </cell>
          <cell r="M909">
            <v>2441.5700000000002</v>
          </cell>
          <cell r="O909">
            <v>2442.35</v>
          </cell>
          <cell r="Q909">
            <v>2288.87</v>
          </cell>
          <cell r="S909">
            <v>2290.3000000000002</v>
          </cell>
          <cell r="U909">
            <v>2288.29</v>
          </cell>
          <cell r="W909">
            <v>2289.34</v>
          </cell>
        </row>
        <row r="910">
          <cell r="A910" t="str">
            <v>3 S 04 590 00</v>
          </cell>
          <cell r="B910" t="str">
            <v>Assentamento de dreno profundo</v>
          </cell>
          <cell r="E910" t="str">
            <v>m</v>
          </cell>
          <cell r="G910">
            <v>34.85</v>
          </cell>
          <cell r="M910">
            <v>40.54</v>
          </cell>
          <cell r="O910">
            <v>40.96</v>
          </cell>
          <cell r="Q910">
            <v>40.409999999999997</v>
          </cell>
          <cell r="S910">
            <v>41.48</v>
          </cell>
          <cell r="U910">
            <v>41.29</v>
          </cell>
          <cell r="W910">
            <v>41.68</v>
          </cell>
        </row>
        <row r="911">
          <cell r="A911" t="str">
            <v>3 S 04 999 08</v>
          </cell>
          <cell r="B911" t="str">
            <v>Selo de argila apiloado com solo local</v>
          </cell>
          <cell r="E911" t="str">
            <v>m3</v>
          </cell>
          <cell r="G911">
            <v>8.75</v>
          </cell>
          <cell r="M911">
            <v>10.5</v>
          </cell>
          <cell r="O911">
            <v>10.5</v>
          </cell>
          <cell r="Q911">
            <v>10.5</v>
          </cell>
          <cell r="S911">
            <v>10.5</v>
          </cell>
          <cell r="U911">
            <v>10.5</v>
          </cell>
          <cell r="W911">
            <v>10.5</v>
          </cell>
        </row>
        <row r="912">
          <cell r="A912" t="str">
            <v>3 S 05 000 00</v>
          </cell>
          <cell r="B912" t="str">
            <v>Enrocamento de pedra arrumada</v>
          </cell>
          <cell r="E912" t="str">
            <v>m3</v>
          </cell>
          <cell r="G912">
            <v>61.59</v>
          </cell>
          <cell r="M912">
            <v>72.58</v>
          </cell>
          <cell r="O912">
            <v>73.02</v>
          </cell>
          <cell r="Q912">
            <v>72.75</v>
          </cell>
          <cell r="S912">
            <v>74.23</v>
          </cell>
          <cell r="U912">
            <v>74.31</v>
          </cell>
          <cell r="W912">
            <v>74.47</v>
          </cell>
        </row>
        <row r="913">
          <cell r="A913" t="str">
            <v>3 S 05 001 00</v>
          </cell>
          <cell r="B913" t="str">
            <v>Enrocamento de pedra jogada</v>
          </cell>
          <cell r="E913" t="str">
            <v>m3</v>
          </cell>
          <cell r="G913">
            <v>40.799999999999997</v>
          </cell>
          <cell r="M913">
            <v>47.86</v>
          </cell>
          <cell r="O913">
            <v>48.23</v>
          </cell>
          <cell r="Q913">
            <v>48</v>
          </cell>
          <cell r="S913">
            <v>49.23</v>
          </cell>
          <cell r="U913">
            <v>49.3</v>
          </cell>
          <cell r="W913">
            <v>49.43</v>
          </cell>
        </row>
        <row r="914">
          <cell r="A914" t="str">
            <v>3 S 05 101 01</v>
          </cell>
          <cell r="B914" t="str">
            <v>Revestimento vegetal com mudas</v>
          </cell>
          <cell r="E914" t="str">
            <v>m2</v>
          </cell>
          <cell r="G914">
            <v>2.96</v>
          </cell>
          <cell r="M914">
            <v>3.46</v>
          </cell>
          <cell r="O914">
            <v>3.47</v>
          </cell>
          <cell r="Q914">
            <v>3.42</v>
          </cell>
          <cell r="S914">
            <v>3.42</v>
          </cell>
          <cell r="U914">
            <v>3.45</v>
          </cell>
          <cell r="W914">
            <v>3.45</v>
          </cell>
        </row>
        <row r="915">
          <cell r="A915" t="str">
            <v>3 S 05 101 02</v>
          </cell>
          <cell r="B915" t="str">
            <v>Revestimento vegetal com grama em leivas</v>
          </cell>
          <cell r="E915" t="str">
            <v>m2</v>
          </cell>
          <cell r="G915">
            <v>3.17</v>
          </cell>
          <cell r="M915">
            <v>3.69</v>
          </cell>
          <cell r="O915">
            <v>3.7</v>
          </cell>
          <cell r="Q915">
            <v>3.64</v>
          </cell>
          <cell r="S915">
            <v>3.64</v>
          </cell>
          <cell r="U915">
            <v>3.67</v>
          </cell>
          <cell r="W915">
            <v>3.68</v>
          </cell>
        </row>
        <row r="916">
          <cell r="A916" t="str">
            <v>3 S 08 001 00</v>
          </cell>
          <cell r="B916" t="str">
            <v>Reconformação da plataforma</v>
          </cell>
          <cell r="E916" t="str">
            <v>ha</v>
          </cell>
          <cell r="G916">
            <v>105.07</v>
          </cell>
          <cell r="M916">
            <v>110.09</v>
          </cell>
          <cell r="O916">
            <v>120.63</v>
          </cell>
          <cell r="Q916">
            <v>117.37</v>
          </cell>
          <cell r="S916">
            <v>117.37</v>
          </cell>
          <cell r="U916">
            <v>119.63</v>
          </cell>
          <cell r="W916">
            <v>121.02</v>
          </cell>
        </row>
        <row r="917">
          <cell r="A917" t="str">
            <v>3 S 08 100 00</v>
          </cell>
          <cell r="B917" t="str">
            <v>Tapa buraco</v>
          </cell>
          <cell r="E917" t="str">
            <v>m3</v>
          </cell>
          <cell r="G917">
            <v>92.24</v>
          </cell>
          <cell r="M917">
            <v>110.38</v>
          </cell>
          <cell r="O917">
            <v>110.38</v>
          </cell>
          <cell r="Q917">
            <v>110.34</v>
          </cell>
          <cell r="S917">
            <v>110.34</v>
          </cell>
          <cell r="U917">
            <v>110.28</v>
          </cell>
          <cell r="W917">
            <v>110.28</v>
          </cell>
        </row>
        <row r="918">
          <cell r="A918" t="str">
            <v>3 S 08 101 01</v>
          </cell>
          <cell r="B918" t="str">
            <v>Remendo profundo com demolição manual</v>
          </cell>
          <cell r="E918" t="str">
            <v>m3</v>
          </cell>
          <cell r="G918">
            <v>109.06</v>
          </cell>
          <cell r="M918">
            <v>129.85</v>
          </cell>
          <cell r="O918">
            <v>129.85</v>
          </cell>
          <cell r="Q918">
            <v>129.75</v>
          </cell>
          <cell r="S918">
            <v>129.75</v>
          </cell>
          <cell r="U918">
            <v>129.52000000000001</v>
          </cell>
          <cell r="W918">
            <v>129.52000000000001</v>
          </cell>
        </row>
        <row r="919">
          <cell r="A919" t="str">
            <v>3 S 08 101 02</v>
          </cell>
          <cell r="B919" t="str">
            <v>Remendo profundo com demolição mecanizada</v>
          </cell>
          <cell r="E919" t="str">
            <v>m3</v>
          </cell>
          <cell r="G919">
            <v>80</v>
          </cell>
          <cell r="M919">
            <v>94.79</v>
          </cell>
          <cell r="O919">
            <v>94.79</v>
          </cell>
          <cell r="Q919">
            <v>94.15</v>
          </cell>
          <cell r="S919">
            <v>94.15</v>
          </cell>
          <cell r="U919">
            <v>94.25</v>
          </cell>
          <cell r="W919">
            <v>94.25</v>
          </cell>
        </row>
        <row r="920">
          <cell r="A920" t="str">
            <v>3 S 08 102 00</v>
          </cell>
          <cell r="B920" t="str">
            <v>Limpeza ench. juntas pav. concr. a quente (consv)</v>
          </cell>
          <cell r="E920" t="str">
            <v>m</v>
          </cell>
          <cell r="G920">
            <v>1.32</v>
          </cell>
          <cell r="M920">
            <v>1.53</v>
          </cell>
          <cell r="O920">
            <v>1.54</v>
          </cell>
          <cell r="Q920">
            <v>1.51</v>
          </cell>
          <cell r="S920">
            <v>1.52</v>
          </cell>
          <cell r="U920">
            <v>1.51</v>
          </cell>
          <cell r="W920">
            <v>1.52</v>
          </cell>
        </row>
        <row r="921">
          <cell r="A921" t="str">
            <v>3 S 08 102 01</v>
          </cell>
          <cell r="B921" t="str">
            <v>Limpeza ench. juntas pav. concr. a frio (consv)</v>
          </cell>
          <cell r="E921" t="str">
            <v>m</v>
          </cell>
          <cell r="G921">
            <v>1.06</v>
          </cell>
          <cell r="M921">
            <v>1.23</v>
          </cell>
          <cell r="O921">
            <v>1.23</v>
          </cell>
          <cell r="Q921">
            <v>1.2</v>
          </cell>
          <cell r="S921">
            <v>1.2</v>
          </cell>
          <cell r="U921">
            <v>1.23</v>
          </cell>
          <cell r="W921">
            <v>1.23</v>
          </cell>
        </row>
        <row r="922">
          <cell r="A922" t="str">
            <v>3 S 08 103 00</v>
          </cell>
          <cell r="B922" t="str">
            <v>Selagem de trinca</v>
          </cell>
          <cell r="E922" t="str">
            <v>l</v>
          </cell>
          <cell r="G922">
            <v>0.82</v>
          </cell>
          <cell r="M922">
            <v>0.96</v>
          </cell>
          <cell r="O922">
            <v>0.96</v>
          </cell>
          <cell r="Q922">
            <v>0.94</v>
          </cell>
          <cell r="S922">
            <v>0.94</v>
          </cell>
          <cell r="U922">
            <v>0.95</v>
          </cell>
          <cell r="W922">
            <v>0.95</v>
          </cell>
        </row>
        <row r="923">
          <cell r="A923" t="str">
            <v>3 S 08 104 01</v>
          </cell>
          <cell r="B923" t="str">
            <v>Combate à exsudação com areia</v>
          </cell>
          <cell r="E923" t="str">
            <v>m2</v>
          </cell>
          <cell r="G923">
            <v>0.28999999999999998</v>
          </cell>
          <cell r="M923">
            <v>0.32</v>
          </cell>
          <cell r="O923">
            <v>0.32</v>
          </cell>
          <cell r="Q923">
            <v>0.32</v>
          </cell>
          <cell r="S923">
            <v>0.32</v>
          </cell>
          <cell r="U923">
            <v>0.32</v>
          </cell>
          <cell r="W923">
            <v>0.32</v>
          </cell>
        </row>
        <row r="924">
          <cell r="A924" t="str">
            <v>3 S 08 104 02</v>
          </cell>
          <cell r="B924" t="str">
            <v>Combate à exsudação com pedrisco</v>
          </cell>
          <cell r="E924" t="str">
            <v>m2</v>
          </cell>
          <cell r="G924">
            <v>0.34</v>
          </cell>
          <cell r="M924">
            <v>0.39</v>
          </cell>
          <cell r="O924">
            <v>0.39</v>
          </cell>
          <cell r="Q924">
            <v>0.39</v>
          </cell>
          <cell r="S924">
            <v>0.39</v>
          </cell>
          <cell r="U924">
            <v>0.39</v>
          </cell>
          <cell r="W924">
            <v>0.39</v>
          </cell>
        </row>
        <row r="925">
          <cell r="A925" t="str">
            <v>3 S 08 109 00</v>
          </cell>
          <cell r="B925" t="str">
            <v>Correção de defeitos com mistura betuminosa</v>
          </cell>
          <cell r="E925" t="str">
            <v>m3</v>
          </cell>
          <cell r="G925">
            <v>61.12</v>
          </cell>
          <cell r="M925">
            <v>69.45</v>
          </cell>
          <cell r="O925">
            <v>69.45</v>
          </cell>
          <cell r="Q925">
            <v>68.17</v>
          </cell>
          <cell r="S925">
            <v>68.17</v>
          </cell>
          <cell r="U925">
            <v>69.8</v>
          </cell>
          <cell r="W925">
            <v>69.78</v>
          </cell>
        </row>
        <row r="926">
          <cell r="A926" t="str">
            <v>3 S 08 109 12</v>
          </cell>
          <cell r="B926" t="str">
            <v>Correção de defeitos por fresagem descontínua</v>
          </cell>
          <cell r="E926" t="str">
            <v>m3</v>
          </cell>
          <cell r="G926">
            <v>155.58000000000001</v>
          </cell>
          <cell r="M926">
            <v>152.16</v>
          </cell>
          <cell r="O926">
            <v>152.65</v>
          </cell>
          <cell r="Q926">
            <v>151.75</v>
          </cell>
          <cell r="S926">
            <v>147.24</v>
          </cell>
          <cell r="U926">
            <v>139.13</v>
          </cell>
          <cell r="W926">
            <v>143.69</v>
          </cell>
        </row>
        <row r="927">
          <cell r="A927" t="str">
            <v>3 S 08 110 00</v>
          </cell>
          <cell r="B927" t="str">
            <v>Correção de defeitos por penetração</v>
          </cell>
          <cell r="E927" t="str">
            <v>m2</v>
          </cell>
          <cell r="G927">
            <v>6.73</v>
          </cell>
          <cell r="M927">
            <v>7.66</v>
          </cell>
          <cell r="O927">
            <v>7.66</v>
          </cell>
          <cell r="Q927">
            <v>7.52</v>
          </cell>
          <cell r="S927">
            <v>7.53</v>
          </cell>
          <cell r="U927">
            <v>7.71</v>
          </cell>
          <cell r="W927">
            <v>7.71</v>
          </cell>
        </row>
        <row r="928">
          <cell r="A928" t="str">
            <v>3 S 08 200 00</v>
          </cell>
          <cell r="B928" t="str">
            <v>Recomp. de guarda corpo</v>
          </cell>
          <cell r="E928" t="str">
            <v>m</v>
          </cell>
          <cell r="G928">
            <v>57.3</v>
          </cell>
          <cell r="M928">
            <v>65.900000000000006</v>
          </cell>
          <cell r="O928">
            <v>67</v>
          </cell>
          <cell r="Q928">
            <v>66.03</v>
          </cell>
          <cell r="S928">
            <v>66.64</v>
          </cell>
          <cell r="U928">
            <v>67.14</v>
          </cell>
          <cell r="W928">
            <v>67.58</v>
          </cell>
        </row>
        <row r="929">
          <cell r="A929" t="str">
            <v>3 S 08 200 01</v>
          </cell>
          <cell r="B929" t="str">
            <v>Recomposição de sarjeta em alvenaria de tijolo</v>
          </cell>
          <cell r="E929" t="str">
            <v>m2</v>
          </cell>
          <cell r="G929">
            <v>25.78</v>
          </cell>
          <cell r="M929">
            <v>29.96</v>
          </cell>
          <cell r="O929">
            <v>30.01</v>
          </cell>
          <cell r="Q929">
            <v>29.93</v>
          </cell>
          <cell r="S929">
            <v>30.03</v>
          </cell>
          <cell r="U929">
            <v>29.89</v>
          </cell>
          <cell r="W929">
            <v>29.96</v>
          </cell>
        </row>
        <row r="930">
          <cell r="A930" t="str">
            <v>3 S 08 300 01</v>
          </cell>
          <cell r="B930" t="str">
            <v>Limpeza de sarjeta e meio fio</v>
          </cell>
          <cell r="E930" t="str">
            <v>m</v>
          </cell>
          <cell r="G930">
            <v>0.17</v>
          </cell>
          <cell r="M930">
            <v>0.21</v>
          </cell>
          <cell r="O930">
            <v>0.21</v>
          </cell>
          <cell r="Q930">
            <v>0.21</v>
          </cell>
          <cell r="S930">
            <v>0.21</v>
          </cell>
          <cell r="U930">
            <v>0.21</v>
          </cell>
          <cell r="W930">
            <v>0.21</v>
          </cell>
        </row>
        <row r="931">
          <cell r="A931" t="str">
            <v>3 S 08 301 01</v>
          </cell>
          <cell r="B931" t="str">
            <v>Limpeza de valeta de corte</v>
          </cell>
          <cell r="E931" t="str">
            <v>m</v>
          </cell>
          <cell r="G931">
            <v>0.26</v>
          </cell>
          <cell r="M931">
            <v>0.32</v>
          </cell>
          <cell r="O931">
            <v>0.32</v>
          </cell>
          <cell r="Q931">
            <v>0.32</v>
          </cell>
          <cell r="S931">
            <v>0.32</v>
          </cell>
          <cell r="U931">
            <v>0.32</v>
          </cell>
          <cell r="W931">
            <v>0.32</v>
          </cell>
        </row>
        <row r="932">
          <cell r="A932" t="str">
            <v>3 S 08 301 02</v>
          </cell>
          <cell r="B932" t="str">
            <v>Limpeza de vala de drenagem</v>
          </cell>
          <cell r="E932" t="str">
            <v>m</v>
          </cell>
          <cell r="G932">
            <v>1.06</v>
          </cell>
          <cell r="M932">
            <v>1.28</v>
          </cell>
          <cell r="O932">
            <v>1.28</v>
          </cell>
          <cell r="Q932">
            <v>1.28</v>
          </cell>
          <cell r="S932">
            <v>1.28</v>
          </cell>
          <cell r="U932">
            <v>1.28</v>
          </cell>
          <cell r="W932">
            <v>1.28</v>
          </cell>
        </row>
        <row r="933">
          <cell r="A933" t="str">
            <v>3 S 08 301 03</v>
          </cell>
          <cell r="B933" t="str">
            <v>Limpeza de descida d'água</v>
          </cell>
          <cell r="E933" t="str">
            <v>m</v>
          </cell>
          <cell r="G933">
            <v>0.35</v>
          </cell>
          <cell r="M933">
            <v>0.42</v>
          </cell>
          <cell r="O933">
            <v>0.42</v>
          </cell>
          <cell r="Q933">
            <v>0.42</v>
          </cell>
          <cell r="S933">
            <v>0.42</v>
          </cell>
          <cell r="U933">
            <v>0.42</v>
          </cell>
          <cell r="W933">
            <v>0.42</v>
          </cell>
        </row>
        <row r="934">
          <cell r="A934" t="str">
            <v>3 S 08 302 01</v>
          </cell>
          <cell r="B934" t="str">
            <v>Limpeza de bueiro</v>
          </cell>
          <cell r="E934" t="str">
            <v>m3</v>
          </cell>
          <cell r="G934">
            <v>5.81</v>
          </cell>
          <cell r="M934">
            <v>6.98</v>
          </cell>
          <cell r="O934">
            <v>6.98</v>
          </cell>
          <cell r="Q934">
            <v>6.98</v>
          </cell>
          <cell r="S934">
            <v>6.98</v>
          </cell>
          <cell r="U934">
            <v>6.98</v>
          </cell>
          <cell r="W934">
            <v>6.98</v>
          </cell>
        </row>
        <row r="935">
          <cell r="A935" t="str">
            <v>3 S 08 302 02</v>
          </cell>
          <cell r="B935" t="str">
            <v>Desobstrução de bueiro</v>
          </cell>
          <cell r="E935" t="str">
            <v>m3</v>
          </cell>
          <cell r="G935">
            <v>16.98</v>
          </cell>
          <cell r="M935">
            <v>20.37</v>
          </cell>
          <cell r="O935">
            <v>20.37</v>
          </cell>
          <cell r="Q935">
            <v>20.37</v>
          </cell>
          <cell r="S935">
            <v>20.37</v>
          </cell>
          <cell r="U935">
            <v>20.37</v>
          </cell>
          <cell r="W935">
            <v>20.37</v>
          </cell>
        </row>
        <row r="936">
          <cell r="A936" t="str">
            <v>3 S 08 302 03</v>
          </cell>
          <cell r="B936" t="str">
            <v>Assentamento de tubo D=0,60 m</v>
          </cell>
          <cell r="E936" t="str">
            <v>m</v>
          </cell>
          <cell r="G936">
            <v>123.51</v>
          </cell>
          <cell r="M936">
            <v>134.66999999999999</v>
          </cell>
          <cell r="O936">
            <v>138.94</v>
          </cell>
          <cell r="Q936">
            <v>136.88</v>
          </cell>
          <cell r="S936">
            <v>139.09</v>
          </cell>
          <cell r="U936">
            <v>140.54</v>
          </cell>
          <cell r="W936">
            <v>142.22999999999999</v>
          </cell>
        </row>
        <row r="937">
          <cell r="A937" t="str">
            <v>3 S 08 302 04</v>
          </cell>
          <cell r="B937" t="str">
            <v>Assentamento de tubo D=0,80 m</v>
          </cell>
          <cell r="E937" t="str">
            <v>m</v>
          </cell>
          <cell r="G937">
            <v>186.91</v>
          </cell>
          <cell r="M937">
            <v>203.38</v>
          </cell>
          <cell r="O937">
            <v>210.07</v>
          </cell>
          <cell r="Q937">
            <v>206.79</v>
          </cell>
          <cell r="S937">
            <v>210.44</v>
          </cell>
          <cell r="U937">
            <v>212.33</v>
          </cell>
          <cell r="W937">
            <v>215.06</v>
          </cell>
        </row>
        <row r="938">
          <cell r="A938" t="str">
            <v>3 S 08 302 05</v>
          </cell>
          <cell r="B938" t="str">
            <v>Assentamento de tubo D=1,0 m</v>
          </cell>
          <cell r="E938" t="str">
            <v>m</v>
          </cell>
          <cell r="G938">
            <v>275.91000000000003</v>
          </cell>
          <cell r="M938">
            <v>299.38</v>
          </cell>
          <cell r="O938">
            <v>309.63</v>
          </cell>
          <cell r="Q938">
            <v>304.77</v>
          </cell>
          <cell r="S938">
            <v>310.23</v>
          </cell>
          <cell r="U938">
            <v>313.17</v>
          </cell>
          <cell r="W938">
            <v>317.20999999999998</v>
          </cell>
        </row>
        <row r="939">
          <cell r="A939" t="str">
            <v>3 S 08 302 06</v>
          </cell>
          <cell r="B939" t="str">
            <v>Assentamento de tubo D=1,20 m</v>
          </cell>
          <cell r="E939" t="str">
            <v>m</v>
          </cell>
          <cell r="G939">
            <v>396.82</v>
          </cell>
          <cell r="M939">
            <v>432.17</v>
          </cell>
          <cell r="O939">
            <v>446.58</v>
          </cell>
          <cell r="Q939">
            <v>440.3</v>
          </cell>
          <cell r="S939">
            <v>447.32</v>
          </cell>
          <cell r="U939">
            <v>452.65</v>
          </cell>
          <cell r="W939">
            <v>457.82</v>
          </cell>
        </row>
        <row r="940">
          <cell r="A940" t="str">
            <v>3 S 08 400 00</v>
          </cell>
          <cell r="B940" t="str">
            <v>Limpeza de placa de sinalização</v>
          </cell>
          <cell r="E940" t="str">
            <v>m2</v>
          </cell>
          <cell r="G940">
            <v>2.6</v>
          </cell>
          <cell r="M940">
            <v>3.06</v>
          </cell>
          <cell r="O940">
            <v>3.06</v>
          </cell>
          <cell r="Q940">
            <v>3.02</v>
          </cell>
          <cell r="S940">
            <v>3.02</v>
          </cell>
          <cell r="U940">
            <v>3.05</v>
          </cell>
          <cell r="W940">
            <v>3.05</v>
          </cell>
        </row>
        <row r="941">
          <cell r="A941" t="str">
            <v>3 S 08 400 01</v>
          </cell>
          <cell r="B941" t="str">
            <v>Recomposição placa de sinalização</v>
          </cell>
          <cell r="E941" t="str">
            <v>m2</v>
          </cell>
          <cell r="G941">
            <v>10.85</v>
          </cell>
          <cell r="M941">
            <v>12.72</v>
          </cell>
          <cell r="O941">
            <v>12.73</v>
          </cell>
          <cell r="Q941">
            <v>12.55</v>
          </cell>
          <cell r="S941">
            <v>12.55</v>
          </cell>
          <cell r="U941">
            <v>12.66</v>
          </cell>
          <cell r="W941">
            <v>12.66</v>
          </cell>
        </row>
        <row r="942">
          <cell r="A942" t="str">
            <v>3 S 08 400 02</v>
          </cell>
          <cell r="B942" t="str">
            <v>Substituição de balizador</v>
          </cell>
          <cell r="E942" t="str">
            <v>un</v>
          </cell>
          <cell r="G942">
            <v>13.4</v>
          </cell>
          <cell r="M942">
            <v>15.4</v>
          </cell>
          <cell r="O942">
            <v>15.52</v>
          </cell>
          <cell r="Q942">
            <v>15.31</v>
          </cell>
          <cell r="S942">
            <v>15.41</v>
          </cell>
          <cell r="U942">
            <v>15.37</v>
          </cell>
          <cell r="W942">
            <v>15.45</v>
          </cell>
        </row>
        <row r="943">
          <cell r="A943" t="str">
            <v>3 S 08 401 00</v>
          </cell>
          <cell r="B943" t="str">
            <v>Recomposição de defensa metálica</v>
          </cell>
          <cell r="E943" t="str">
            <v>m</v>
          </cell>
          <cell r="G943">
            <v>104.13</v>
          </cell>
          <cell r="M943">
            <v>125.77</v>
          </cell>
          <cell r="O943">
            <v>127.92</v>
          </cell>
          <cell r="Q943">
            <v>127.96</v>
          </cell>
          <cell r="S943">
            <v>127.96</v>
          </cell>
          <cell r="U943">
            <v>128</v>
          </cell>
          <cell r="W943">
            <v>128</v>
          </cell>
        </row>
        <row r="944">
          <cell r="A944" t="str">
            <v>3 S 08 402 00</v>
          </cell>
          <cell r="B944" t="str">
            <v>Caiação</v>
          </cell>
          <cell r="E944" t="str">
            <v>m2</v>
          </cell>
          <cell r="G944">
            <v>0.8</v>
          </cell>
          <cell r="M944">
            <v>0.98</v>
          </cell>
          <cell r="O944">
            <v>0.97</v>
          </cell>
          <cell r="Q944">
            <v>0.97</v>
          </cell>
          <cell r="S944">
            <v>0.97</v>
          </cell>
          <cell r="U944">
            <v>0.97</v>
          </cell>
          <cell r="W944">
            <v>0.97</v>
          </cell>
        </row>
        <row r="945">
          <cell r="A945" t="str">
            <v>3 S 08 403 00</v>
          </cell>
          <cell r="B945" t="str">
            <v>Renovação de sinalização horizontal</v>
          </cell>
          <cell r="E945" t="str">
            <v>m2</v>
          </cell>
          <cell r="G945">
            <v>17.86</v>
          </cell>
          <cell r="M945">
            <v>19.66</v>
          </cell>
          <cell r="O945">
            <v>19.87</v>
          </cell>
          <cell r="Q945">
            <v>19.72</v>
          </cell>
          <cell r="S945">
            <v>19.72</v>
          </cell>
          <cell r="U945">
            <v>19.97</v>
          </cell>
          <cell r="W945">
            <v>21.7</v>
          </cell>
        </row>
        <row r="946">
          <cell r="A946" t="str">
            <v>3 S 08 404 00</v>
          </cell>
          <cell r="B946" t="str">
            <v>Recomp. tot. cerca c/ mourão de conc. secção quad.</v>
          </cell>
          <cell r="E946" t="str">
            <v>m</v>
          </cell>
          <cell r="G946">
            <v>11.94</v>
          </cell>
          <cell r="M946">
            <v>14.47</v>
          </cell>
          <cell r="O946">
            <v>14.72</v>
          </cell>
          <cell r="Q946">
            <v>14.97</v>
          </cell>
          <cell r="S946">
            <v>14.05</v>
          </cell>
          <cell r="U946">
            <v>14.52</v>
          </cell>
          <cell r="W946">
            <v>14.56</v>
          </cell>
        </row>
        <row r="947">
          <cell r="A947" t="str">
            <v>3 S 08 404 01</v>
          </cell>
          <cell r="B947" t="str">
            <v>Recomp. parc. cerca de conc. seção quad. - mourão</v>
          </cell>
          <cell r="E947" t="str">
            <v>m</v>
          </cell>
          <cell r="G947">
            <v>9.98</v>
          </cell>
          <cell r="M947">
            <v>12.39</v>
          </cell>
          <cell r="O947">
            <v>12.62</v>
          </cell>
          <cell r="Q947">
            <v>12.57</v>
          </cell>
          <cell r="S947">
            <v>11.65</v>
          </cell>
          <cell r="U947">
            <v>12.1</v>
          </cell>
          <cell r="W947">
            <v>12.12</v>
          </cell>
        </row>
        <row r="948">
          <cell r="A948" t="str">
            <v>3 S 08 404 02</v>
          </cell>
          <cell r="B948" t="str">
            <v>Recomp. parc. cerca c/ mourão de concr.-arame</v>
          </cell>
          <cell r="E948" t="str">
            <v>m</v>
          </cell>
          <cell r="G948">
            <v>2.42</v>
          </cell>
          <cell r="M948">
            <v>2.7</v>
          </cell>
          <cell r="O948">
            <v>2.71</v>
          </cell>
          <cell r="Q948">
            <v>3.03</v>
          </cell>
          <cell r="S948">
            <v>3.03</v>
          </cell>
          <cell r="U948">
            <v>3.05</v>
          </cell>
          <cell r="W948">
            <v>3.05</v>
          </cell>
        </row>
        <row r="949">
          <cell r="A949" t="str">
            <v>3 S 08 404 03</v>
          </cell>
          <cell r="B949" t="str">
            <v>Recomp. tot. cerca c/ mourão concr. seção triang.</v>
          </cell>
          <cell r="E949" t="str">
            <v>m</v>
          </cell>
          <cell r="G949">
            <v>10.06</v>
          </cell>
          <cell r="M949">
            <v>11.95</v>
          </cell>
          <cell r="O949">
            <v>12.13</v>
          </cell>
          <cell r="Q949">
            <v>12.41</v>
          </cell>
          <cell r="S949">
            <v>11.95</v>
          </cell>
          <cell r="U949">
            <v>12.25</v>
          </cell>
          <cell r="W949">
            <v>12.28</v>
          </cell>
        </row>
        <row r="950">
          <cell r="A950" t="str">
            <v>3 S 08 404 04</v>
          </cell>
          <cell r="B950" t="str">
            <v>Recomp. parc. cerca c/ mourão concr. seção triang.</v>
          </cell>
          <cell r="E950" t="str">
            <v>m</v>
          </cell>
          <cell r="G950">
            <v>8.44</v>
          </cell>
          <cell r="M950">
            <v>10.15</v>
          </cell>
          <cell r="O950">
            <v>10.34</v>
          </cell>
          <cell r="Q950">
            <v>10.26</v>
          </cell>
          <cell r="S950">
            <v>9.7899999999999991</v>
          </cell>
          <cell r="U950">
            <v>10.09</v>
          </cell>
          <cell r="W950">
            <v>10.14</v>
          </cell>
        </row>
        <row r="951">
          <cell r="A951" t="str">
            <v>3 S 08 414 00</v>
          </cell>
          <cell r="B951" t="str">
            <v>Recomposição total de cerca com mourão de madeira</v>
          </cell>
          <cell r="E951" t="str">
            <v>m</v>
          </cell>
          <cell r="G951">
            <v>4.66</v>
          </cell>
          <cell r="M951">
            <v>6.83</v>
          </cell>
          <cell r="O951">
            <v>6.84</v>
          </cell>
          <cell r="Q951">
            <v>7.16</v>
          </cell>
          <cell r="S951">
            <v>7.16</v>
          </cell>
          <cell r="U951">
            <v>7.26</v>
          </cell>
          <cell r="W951">
            <v>7.26</v>
          </cell>
        </row>
        <row r="952">
          <cell r="A952" t="str">
            <v>3 S 08 414 01</v>
          </cell>
          <cell r="B952" t="str">
            <v>Recomposição parcial cerca de madeira - mourão</v>
          </cell>
          <cell r="E952" t="str">
            <v>m</v>
          </cell>
          <cell r="G952">
            <v>3.53</v>
          </cell>
          <cell r="M952">
            <v>5.62</v>
          </cell>
          <cell r="O952">
            <v>5.64</v>
          </cell>
          <cell r="Q952">
            <v>5.61</v>
          </cell>
          <cell r="S952">
            <v>5.61</v>
          </cell>
          <cell r="U952">
            <v>5.69</v>
          </cell>
          <cell r="W952">
            <v>5.71</v>
          </cell>
        </row>
        <row r="953">
          <cell r="A953" t="str">
            <v>3 S 08 414 02</v>
          </cell>
          <cell r="B953" t="str">
            <v>Recomp. parcial cerca c/ mourão de madeira - arame</v>
          </cell>
          <cell r="E953" t="str">
            <v>m</v>
          </cell>
          <cell r="G953">
            <v>1.9</v>
          </cell>
          <cell r="M953">
            <v>2.0699999999999998</v>
          </cell>
          <cell r="O953">
            <v>2.0699999999999998</v>
          </cell>
          <cell r="Q953">
            <v>2.4</v>
          </cell>
          <cell r="S953">
            <v>2.4</v>
          </cell>
          <cell r="U953">
            <v>2.42</v>
          </cell>
          <cell r="W953">
            <v>2.42</v>
          </cell>
        </row>
        <row r="954">
          <cell r="A954" t="str">
            <v>3 S 08 500 00</v>
          </cell>
          <cell r="B954" t="str">
            <v>Recomposição manual de aterro</v>
          </cell>
          <cell r="E954" t="str">
            <v>m3</v>
          </cell>
          <cell r="G954">
            <v>45.61</v>
          </cell>
          <cell r="M954">
            <v>51.9</v>
          </cell>
          <cell r="O954">
            <v>52</v>
          </cell>
          <cell r="Q954">
            <v>51.45</v>
          </cell>
          <cell r="S954">
            <v>51.45</v>
          </cell>
          <cell r="U954">
            <v>51.57</v>
          </cell>
          <cell r="W954">
            <v>51.64</v>
          </cell>
        </row>
        <row r="955">
          <cell r="A955" t="str">
            <v>3 S 08 501 00</v>
          </cell>
          <cell r="B955" t="str">
            <v>Recomposição mecanizada de aterro</v>
          </cell>
          <cell r="E955" t="str">
            <v>m3</v>
          </cell>
          <cell r="G955">
            <v>14.25</v>
          </cell>
          <cell r="M955">
            <v>14.94</v>
          </cell>
          <cell r="O955">
            <v>15.04</v>
          </cell>
          <cell r="Q955">
            <v>14.76</v>
          </cell>
          <cell r="S955">
            <v>14.76</v>
          </cell>
          <cell r="U955">
            <v>15.13</v>
          </cell>
          <cell r="W955">
            <v>15.2</v>
          </cell>
        </row>
        <row r="956">
          <cell r="A956" t="str">
            <v>3 S 08 510 00</v>
          </cell>
          <cell r="B956" t="str">
            <v>Remoção manual de barreira em solo</v>
          </cell>
          <cell r="E956" t="str">
            <v>m3</v>
          </cell>
          <cell r="G956">
            <v>11.4</v>
          </cell>
          <cell r="M956">
            <v>13</v>
          </cell>
          <cell r="O956">
            <v>13</v>
          </cell>
          <cell r="Q956">
            <v>12.73</v>
          </cell>
          <cell r="S956">
            <v>12.73</v>
          </cell>
          <cell r="U956">
            <v>12.83</v>
          </cell>
          <cell r="W956">
            <v>12.83</v>
          </cell>
        </row>
        <row r="957">
          <cell r="A957" t="str">
            <v>3 S 08 510 01</v>
          </cell>
          <cell r="B957" t="str">
            <v>Remoção manual de barreira em rocha</v>
          </cell>
          <cell r="E957" t="str">
            <v>m3</v>
          </cell>
          <cell r="G957">
            <v>14.25</v>
          </cell>
          <cell r="M957">
            <v>16.260000000000002</v>
          </cell>
          <cell r="O957">
            <v>16.260000000000002</v>
          </cell>
          <cell r="Q957">
            <v>15.91</v>
          </cell>
          <cell r="S957">
            <v>15.91</v>
          </cell>
          <cell r="U957">
            <v>16.04</v>
          </cell>
          <cell r="W957">
            <v>16.04</v>
          </cell>
        </row>
        <row r="958">
          <cell r="A958" t="str">
            <v>3 S 08 511 00</v>
          </cell>
          <cell r="B958" t="str">
            <v>Remoção mecanizada de barreira - solo</v>
          </cell>
          <cell r="E958" t="str">
            <v>m3</v>
          </cell>
          <cell r="G958">
            <v>2.9</v>
          </cell>
          <cell r="M958">
            <v>3.16</v>
          </cell>
          <cell r="O958">
            <v>3.23</v>
          </cell>
          <cell r="Q958">
            <v>3.13</v>
          </cell>
          <cell r="S958">
            <v>3.13</v>
          </cell>
          <cell r="U958">
            <v>3.16</v>
          </cell>
          <cell r="W958">
            <v>3.18</v>
          </cell>
        </row>
        <row r="959">
          <cell r="A959" t="str">
            <v>3 S 08 512 00</v>
          </cell>
          <cell r="B959" t="str">
            <v>Remoção mecanizada de barreira - rocha</v>
          </cell>
          <cell r="E959" t="str">
            <v>m3</v>
          </cell>
          <cell r="G959">
            <v>4.45</v>
          </cell>
          <cell r="M959">
            <v>4.84</v>
          </cell>
          <cell r="O959">
            <v>4.95</v>
          </cell>
          <cell r="Q959">
            <v>4.79</v>
          </cell>
          <cell r="S959">
            <v>4.79</v>
          </cell>
          <cell r="U959">
            <v>4.84</v>
          </cell>
          <cell r="W959">
            <v>4.87</v>
          </cell>
        </row>
        <row r="960">
          <cell r="A960" t="str">
            <v>3 S 08 513 00</v>
          </cell>
          <cell r="B960" t="str">
            <v>Remoção de matacões</v>
          </cell>
          <cell r="E960" t="str">
            <v>m3</v>
          </cell>
          <cell r="G960">
            <v>37</v>
          </cell>
          <cell r="M960">
            <v>42.05</v>
          </cell>
          <cell r="O960">
            <v>43.7</v>
          </cell>
          <cell r="Q960">
            <v>43.09</v>
          </cell>
          <cell r="S960">
            <v>46.84</v>
          </cell>
          <cell r="U960">
            <v>47.07</v>
          </cell>
          <cell r="W960">
            <v>47.26</v>
          </cell>
        </row>
        <row r="961">
          <cell r="A961" t="str">
            <v>3 S 08 900 00</v>
          </cell>
          <cell r="B961" t="str">
            <v>Roçada manual</v>
          </cell>
          <cell r="E961" t="str">
            <v>ha</v>
          </cell>
          <cell r="G961">
            <v>484.84</v>
          </cell>
          <cell r="M961">
            <v>581.79999999999995</v>
          </cell>
          <cell r="O961">
            <v>581.79999999999995</v>
          </cell>
          <cell r="Q961">
            <v>581.79999999999995</v>
          </cell>
          <cell r="S961">
            <v>581.79999999999995</v>
          </cell>
          <cell r="U961">
            <v>581.79999999999995</v>
          </cell>
          <cell r="W961">
            <v>581.79999999999995</v>
          </cell>
        </row>
        <row r="962">
          <cell r="A962" t="str">
            <v>3 S 08 900 01</v>
          </cell>
          <cell r="B962" t="str">
            <v>Roçada de capim colonião</v>
          </cell>
          <cell r="E962" t="str">
            <v>ha</v>
          </cell>
          <cell r="G962">
            <v>1163.6300000000001</v>
          </cell>
          <cell r="M962">
            <v>1396.33</v>
          </cell>
          <cell r="O962">
            <v>1396.33</v>
          </cell>
          <cell r="Q962">
            <v>1396.33</v>
          </cell>
          <cell r="S962">
            <v>1396.33</v>
          </cell>
          <cell r="U962">
            <v>1396.33</v>
          </cell>
          <cell r="W962">
            <v>1396.33</v>
          </cell>
        </row>
        <row r="963">
          <cell r="A963" t="str">
            <v>3 S 08 901 00</v>
          </cell>
          <cell r="B963" t="str">
            <v>Roçada mecanizada</v>
          </cell>
          <cell r="E963" t="str">
            <v>ha</v>
          </cell>
          <cell r="G963">
            <v>169.16</v>
          </cell>
          <cell r="M963">
            <v>189.77</v>
          </cell>
          <cell r="O963">
            <v>189.77</v>
          </cell>
          <cell r="Q963">
            <v>183.79</v>
          </cell>
          <cell r="S963">
            <v>183.79</v>
          </cell>
          <cell r="U963">
            <v>192.44</v>
          </cell>
          <cell r="W963">
            <v>192.6</v>
          </cell>
        </row>
        <row r="964">
          <cell r="A964" t="str">
            <v>3 S 08 901 01</v>
          </cell>
          <cell r="B964" t="str">
            <v>Corte e limpeza de áreas gramadas</v>
          </cell>
          <cell r="E964" t="str">
            <v>m2</v>
          </cell>
          <cell r="G964">
            <v>0.05</v>
          </cell>
          <cell r="M964">
            <v>0.06</v>
          </cell>
          <cell r="O964">
            <v>0.06</v>
          </cell>
          <cell r="Q964">
            <v>0.05</v>
          </cell>
          <cell r="S964">
            <v>0.05</v>
          </cell>
          <cell r="U964">
            <v>0.06</v>
          </cell>
          <cell r="W964">
            <v>0.06</v>
          </cell>
        </row>
        <row r="965">
          <cell r="A965" t="str">
            <v>3 S 08 910 00</v>
          </cell>
          <cell r="B965" t="str">
            <v>Capina manual</v>
          </cell>
          <cell r="E965" t="str">
            <v>m2</v>
          </cell>
          <cell r="G965">
            <v>0.19</v>
          </cell>
          <cell r="M965">
            <v>0.23</v>
          </cell>
          <cell r="O965">
            <v>0.23</v>
          </cell>
          <cell r="Q965">
            <v>0.23</v>
          </cell>
          <cell r="S965">
            <v>0.23</v>
          </cell>
          <cell r="U965">
            <v>0.23</v>
          </cell>
          <cell r="W965">
            <v>0.23</v>
          </cell>
        </row>
        <row r="966">
          <cell r="A966" t="str">
            <v>3 S 09 001 00</v>
          </cell>
          <cell r="B966" t="str">
            <v>Transporte local c/ basc. 5m3 em rodov. não pav.</v>
          </cell>
          <cell r="E966" t="str">
            <v>tkm</v>
          </cell>
          <cell r="G966">
            <v>0.49</v>
          </cell>
          <cell r="M966">
            <v>0.54</v>
          </cell>
          <cell r="O966">
            <v>0.54</v>
          </cell>
          <cell r="Q966">
            <v>0.52</v>
          </cell>
          <cell r="S966">
            <v>0.52</v>
          </cell>
          <cell r="U966">
            <v>0.52</v>
          </cell>
          <cell r="W966">
            <v>0.52</v>
          </cell>
        </row>
        <row r="967">
          <cell r="A967" t="str">
            <v>3 S 09 001 06</v>
          </cell>
          <cell r="B967" t="str">
            <v>Transporte local c/ basc. 10m3 em rodov. não pav.</v>
          </cell>
          <cell r="E967" t="str">
            <v>tkm</v>
          </cell>
          <cell r="G967">
            <v>0.49</v>
          </cell>
          <cell r="M967">
            <v>0.54</v>
          </cell>
          <cell r="O967">
            <v>0.55000000000000004</v>
          </cell>
          <cell r="Q967">
            <v>0.53</v>
          </cell>
          <cell r="S967">
            <v>0.53</v>
          </cell>
          <cell r="U967">
            <v>0.53</v>
          </cell>
          <cell r="W967">
            <v>0.54</v>
          </cell>
        </row>
        <row r="968">
          <cell r="A968" t="str">
            <v>3 S 09 001 41</v>
          </cell>
          <cell r="B968" t="str">
            <v>Transp. local c/ carroceria 4t em rodov. não pav.</v>
          </cell>
          <cell r="E968" t="str">
            <v>tkm</v>
          </cell>
          <cell r="G968">
            <v>0.68</v>
          </cell>
          <cell r="M968">
            <v>0.77</v>
          </cell>
          <cell r="O968">
            <v>0.78</v>
          </cell>
          <cell r="Q968">
            <v>0.75</v>
          </cell>
          <cell r="S968">
            <v>0.75</v>
          </cell>
          <cell r="U968">
            <v>0.77</v>
          </cell>
          <cell r="W968">
            <v>0.77</v>
          </cell>
        </row>
        <row r="969">
          <cell r="A969" t="str">
            <v>3 S 09 001 90</v>
          </cell>
          <cell r="B969" t="str">
            <v>Transporte comercial c/ carroc. rodov. não pav.</v>
          </cell>
          <cell r="E969" t="str">
            <v>tkm</v>
          </cell>
          <cell r="G969">
            <v>0.32</v>
          </cell>
          <cell r="M969">
            <v>0.35</v>
          </cell>
          <cell r="O969">
            <v>0.36</v>
          </cell>
          <cell r="Q969">
            <v>0.35</v>
          </cell>
          <cell r="S969">
            <v>0.35</v>
          </cell>
          <cell r="U969">
            <v>0.35</v>
          </cell>
          <cell r="W969">
            <v>0.36</v>
          </cell>
        </row>
        <row r="970">
          <cell r="A970" t="str">
            <v>3 S 09 002 00</v>
          </cell>
          <cell r="B970" t="str">
            <v>Transporte local basc. 5m3 em rodov. pav.</v>
          </cell>
          <cell r="E970" t="str">
            <v>tkm</v>
          </cell>
          <cell r="G970">
            <v>0.39</v>
          </cell>
          <cell r="M970">
            <v>0.43</v>
          </cell>
          <cell r="O970">
            <v>0.43</v>
          </cell>
          <cell r="Q970">
            <v>0.41</v>
          </cell>
          <cell r="S970">
            <v>0.41</v>
          </cell>
          <cell r="U970">
            <v>0.42</v>
          </cell>
          <cell r="W970">
            <v>0.42</v>
          </cell>
        </row>
        <row r="971">
          <cell r="A971" t="str">
            <v>3 S 09 002 03</v>
          </cell>
          <cell r="B971" t="str">
            <v>Transporte local de material para remendos</v>
          </cell>
          <cell r="E971" t="str">
            <v>tkm</v>
          </cell>
          <cell r="G971">
            <v>0.56000000000000005</v>
          </cell>
          <cell r="M971">
            <v>0.64</v>
          </cell>
          <cell r="O971">
            <v>0.64</v>
          </cell>
          <cell r="Q971">
            <v>0.62</v>
          </cell>
          <cell r="S971">
            <v>0.62</v>
          </cell>
          <cell r="U971">
            <v>0.63</v>
          </cell>
          <cell r="W971">
            <v>0.63</v>
          </cell>
        </row>
        <row r="972">
          <cell r="A972" t="str">
            <v>3 S 09 002 06</v>
          </cell>
          <cell r="B972" t="str">
            <v>Transporte local c/ basc. 10m3 em rodov. pav.</v>
          </cell>
          <cell r="E972" t="str">
            <v>tkm</v>
          </cell>
          <cell r="G972">
            <v>0.36</v>
          </cell>
          <cell r="M972">
            <v>0.4</v>
          </cell>
          <cell r="O972">
            <v>0.41</v>
          </cell>
          <cell r="Q972">
            <v>0.39</v>
          </cell>
          <cell r="S972">
            <v>0.39</v>
          </cell>
          <cell r="U972">
            <v>0.4</v>
          </cell>
          <cell r="W972">
            <v>0.41</v>
          </cell>
        </row>
        <row r="973">
          <cell r="A973" t="str">
            <v>3 S 09 002 41</v>
          </cell>
          <cell r="B973" t="str">
            <v>Transp. local c/ carroceria 4t em rodov. pav.</v>
          </cell>
          <cell r="E973" t="str">
            <v>tkm</v>
          </cell>
          <cell r="G973">
            <v>0.53</v>
          </cell>
          <cell r="M973">
            <v>0.6</v>
          </cell>
          <cell r="O973">
            <v>0.6</v>
          </cell>
          <cell r="Q973">
            <v>0.59</v>
          </cell>
          <cell r="S973">
            <v>0.59</v>
          </cell>
          <cell r="U973">
            <v>0.6</v>
          </cell>
          <cell r="W973">
            <v>0.6</v>
          </cell>
        </row>
        <row r="974">
          <cell r="A974" t="str">
            <v>3 S 09 002 90</v>
          </cell>
          <cell r="B974" t="str">
            <v>Transporte comercial c/ carroceria rodov. pav.</v>
          </cell>
          <cell r="E974" t="str">
            <v>tkm</v>
          </cell>
          <cell r="G974">
            <v>0.21</v>
          </cell>
          <cell r="M974">
            <v>0.23</v>
          </cell>
          <cell r="O974">
            <v>0.24</v>
          </cell>
          <cell r="Q974">
            <v>0.23</v>
          </cell>
          <cell r="S974">
            <v>0.23</v>
          </cell>
          <cell r="U974">
            <v>0.23</v>
          </cell>
          <cell r="W974">
            <v>0.24</v>
          </cell>
        </row>
        <row r="975">
          <cell r="A975" t="str">
            <v>3 S 09 102 00</v>
          </cell>
          <cell r="B975" t="str">
            <v>Transporte local material betuminoso</v>
          </cell>
          <cell r="E975" t="str">
            <v>tkm</v>
          </cell>
          <cell r="G975">
            <v>0.91</v>
          </cell>
          <cell r="M975">
            <v>1.03</v>
          </cell>
          <cell r="O975">
            <v>1.03</v>
          </cell>
          <cell r="Q975">
            <v>0.99</v>
          </cell>
          <cell r="S975">
            <v>0.99</v>
          </cell>
          <cell r="U975">
            <v>1.04</v>
          </cell>
          <cell r="W975">
            <v>1.04</v>
          </cell>
        </row>
        <row r="976">
          <cell r="A976" t="str">
            <v>3 S 09 201 70</v>
          </cell>
          <cell r="B976" t="str">
            <v>Transp. local água c/ cam. tanque rodov. não pav.</v>
          </cell>
          <cell r="E976" t="str">
            <v>tkm</v>
          </cell>
          <cell r="G976">
            <v>0.95</v>
          </cell>
          <cell r="M976">
            <v>1.07</v>
          </cell>
          <cell r="O976">
            <v>1.07</v>
          </cell>
          <cell r="Q976">
            <v>1.03</v>
          </cell>
          <cell r="S976">
            <v>1.03</v>
          </cell>
          <cell r="U976">
            <v>1.06</v>
          </cell>
          <cell r="W976">
            <v>1.06</v>
          </cell>
        </row>
        <row r="977">
          <cell r="A977" t="str">
            <v>3 S 09 202 70</v>
          </cell>
          <cell r="B977" t="str">
            <v>Transp. local água c/ cam. tanque em rodov. pav.</v>
          </cell>
          <cell r="E977" t="str">
            <v>tkm</v>
          </cell>
          <cell r="G977">
            <v>0.74</v>
          </cell>
          <cell r="M977">
            <v>0.84</v>
          </cell>
          <cell r="O977">
            <v>0.84</v>
          </cell>
          <cell r="Q977">
            <v>0.8</v>
          </cell>
          <cell r="S977">
            <v>0.8</v>
          </cell>
          <cell r="U977">
            <v>0.83</v>
          </cell>
          <cell r="W977">
            <v>0.83</v>
          </cell>
        </row>
        <row r="978">
          <cell r="B978" t="str">
            <v>Sinalização</v>
          </cell>
        </row>
        <row r="979">
          <cell r="A979" t="str">
            <v>4 S 03 300 01</v>
          </cell>
          <cell r="B979" t="str">
            <v>Confecção e lanç. de concreto magro em betoneira</v>
          </cell>
          <cell r="E979" t="str">
            <v>m3</v>
          </cell>
          <cell r="G979">
            <v>161.72999999999999</v>
          </cell>
          <cell r="M979">
            <v>179.41</v>
          </cell>
          <cell r="O979">
            <v>182.92</v>
          </cell>
          <cell r="Q979">
            <v>177.03</v>
          </cell>
          <cell r="S979">
            <v>184.74</v>
          </cell>
          <cell r="U979">
            <v>174.8</v>
          </cell>
          <cell r="W979">
            <v>180.27</v>
          </cell>
        </row>
        <row r="980">
          <cell r="A980" t="str">
            <v>4 S 03 323 01</v>
          </cell>
          <cell r="B980" t="str">
            <v>Conc.estr.fck=22 MPa contr.raz.uso ger.conf.e lanç</v>
          </cell>
          <cell r="E980" t="str">
            <v>m3</v>
          </cell>
          <cell r="G980">
            <v>260.76</v>
          </cell>
          <cell r="M980">
            <v>284.55</v>
          </cell>
          <cell r="O980">
            <v>291.39</v>
          </cell>
          <cell r="Q980">
            <v>279.93</v>
          </cell>
          <cell r="S980">
            <v>294.89</v>
          </cell>
          <cell r="U980">
            <v>274.35000000000002</v>
          </cell>
          <cell r="W980">
            <v>285.39</v>
          </cell>
        </row>
        <row r="981">
          <cell r="A981" t="str">
            <v>4 S 03 353 00</v>
          </cell>
          <cell r="B981" t="str">
            <v>Fornecimento, preparo colocação aço CA-50</v>
          </cell>
          <cell r="E981" t="str">
            <v>kg</v>
          </cell>
          <cell r="G981">
            <v>4.0999999999999996</v>
          </cell>
          <cell r="M981">
            <v>4.59</v>
          </cell>
          <cell r="O981">
            <v>4.8</v>
          </cell>
          <cell r="Q981">
            <v>4.8</v>
          </cell>
          <cell r="S981">
            <v>4.8</v>
          </cell>
          <cell r="U981">
            <v>5.09</v>
          </cell>
          <cell r="W981">
            <v>5.09</v>
          </cell>
        </row>
        <row r="982">
          <cell r="A982" t="str">
            <v>4 S 03 370 00</v>
          </cell>
          <cell r="B982" t="str">
            <v>Forma comum de madeira</v>
          </cell>
          <cell r="E982" t="str">
            <v>m2</v>
          </cell>
          <cell r="G982">
            <v>27.81</v>
          </cell>
          <cell r="M982">
            <v>30.76</v>
          </cell>
          <cell r="O982">
            <v>30.84</v>
          </cell>
          <cell r="Q982">
            <v>31.06</v>
          </cell>
          <cell r="S982">
            <v>31.01</v>
          </cell>
          <cell r="U982">
            <v>34.01</v>
          </cell>
          <cell r="W982">
            <v>34.01</v>
          </cell>
        </row>
        <row r="983">
          <cell r="A983" t="str">
            <v>4 S 06 000 01</v>
          </cell>
          <cell r="B983" t="str">
            <v>Defensa maleável simples (forn./ impl.)</v>
          </cell>
          <cell r="E983" t="str">
            <v>m</v>
          </cell>
          <cell r="G983">
            <v>149.19999999999999</v>
          </cell>
          <cell r="M983">
            <v>179.88</v>
          </cell>
          <cell r="O983">
            <v>183.82</v>
          </cell>
          <cell r="Q983">
            <v>183.55</v>
          </cell>
          <cell r="S983">
            <v>183.55</v>
          </cell>
          <cell r="U983">
            <v>183.61</v>
          </cell>
          <cell r="W983">
            <v>183.61</v>
          </cell>
        </row>
        <row r="984">
          <cell r="A984" t="str">
            <v>4 S 06 000 02</v>
          </cell>
          <cell r="B984" t="str">
            <v>Ancoragem de defensa maleável simples (forn/ impl)</v>
          </cell>
          <cell r="E984" t="str">
            <v>m</v>
          </cell>
          <cell r="G984">
            <v>164.22</v>
          </cell>
          <cell r="M984">
            <v>197.45</v>
          </cell>
          <cell r="O984">
            <v>201.4</v>
          </cell>
          <cell r="Q984">
            <v>200.75</v>
          </cell>
          <cell r="S984">
            <v>200.75</v>
          </cell>
          <cell r="U984">
            <v>201.01</v>
          </cell>
          <cell r="W984">
            <v>201.01</v>
          </cell>
        </row>
        <row r="985">
          <cell r="A985" t="str">
            <v>4 S 06 000 11</v>
          </cell>
          <cell r="B985" t="str">
            <v>Defensa maleável dupla (forn./ impl.)</v>
          </cell>
          <cell r="E985" t="str">
            <v>m</v>
          </cell>
          <cell r="G985">
            <v>186.7</v>
          </cell>
          <cell r="M985">
            <v>223.83</v>
          </cell>
          <cell r="O985">
            <v>228.84</v>
          </cell>
          <cell r="Q985">
            <v>228.76</v>
          </cell>
          <cell r="S985">
            <v>228.76</v>
          </cell>
          <cell r="U985">
            <v>228.84</v>
          </cell>
          <cell r="W985">
            <v>228.84</v>
          </cell>
        </row>
        <row r="986">
          <cell r="A986" t="str">
            <v>4 S 06 000 12</v>
          </cell>
          <cell r="B986" t="str">
            <v>Ancoragem de defensa maleável dupla (forn./ impl.)</v>
          </cell>
          <cell r="E986" t="str">
            <v>m</v>
          </cell>
          <cell r="G986">
            <v>204.49</v>
          </cell>
          <cell r="M986">
            <v>244.64</v>
          </cell>
          <cell r="O986">
            <v>249.65</v>
          </cell>
          <cell r="Q986">
            <v>249.13</v>
          </cell>
          <cell r="S986">
            <v>249.13</v>
          </cell>
          <cell r="U986">
            <v>249.44</v>
          </cell>
          <cell r="W986">
            <v>249.44</v>
          </cell>
        </row>
        <row r="987">
          <cell r="A987" t="str">
            <v>4 S 06 010 01</v>
          </cell>
          <cell r="B987" t="str">
            <v>Defensa semi-maleável simples (forn./ impl.)</v>
          </cell>
          <cell r="E987" t="str">
            <v>m</v>
          </cell>
          <cell r="G987">
            <v>103.56</v>
          </cell>
          <cell r="M987">
            <v>125.09</v>
          </cell>
          <cell r="O987">
            <v>127.24</v>
          </cell>
          <cell r="Q987">
            <v>127.25</v>
          </cell>
          <cell r="S987">
            <v>127.25</v>
          </cell>
          <cell r="U987">
            <v>127.3</v>
          </cell>
          <cell r="W987">
            <v>127.3</v>
          </cell>
        </row>
        <row r="988">
          <cell r="A988" t="str">
            <v>4 S 06 010 02</v>
          </cell>
          <cell r="B988" t="str">
            <v>Ancoragem defensa semi-maleável simples (forn/imp)</v>
          </cell>
          <cell r="E988" t="str">
            <v>m</v>
          </cell>
          <cell r="G988">
            <v>114.43</v>
          </cell>
          <cell r="M988">
            <v>137.81</v>
          </cell>
          <cell r="O988">
            <v>139.97</v>
          </cell>
          <cell r="Q988">
            <v>139.69999999999999</v>
          </cell>
          <cell r="S988">
            <v>139.69999999999999</v>
          </cell>
          <cell r="U988">
            <v>139.88999999999999</v>
          </cell>
          <cell r="W988">
            <v>139.88999999999999</v>
          </cell>
        </row>
        <row r="989">
          <cell r="A989" t="str">
            <v>4 S 06 010 11</v>
          </cell>
          <cell r="B989" t="str">
            <v>Defensa semi-maleável dupla (forn./ impl.)</v>
          </cell>
          <cell r="E989" t="str">
            <v>m</v>
          </cell>
          <cell r="G989">
            <v>176.82</v>
          </cell>
          <cell r="M989">
            <v>213.25</v>
          </cell>
          <cell r="O989">
            <v>217.45</v>
          </cell>
          <cell r="Q989">
            <v>217.42</v>
          </cell>
          <cell r="S989">
            <v>217.42</v>
          </cell>
          <cell r="U989">
            <v>217.49</v>
          </cell>
          <cell r="W989">
            <v>217.49</v>
          </cell>
        </row>
        <row r="990">
          <cell r="A990" t="str">
            <v>4 S 06 010 12</v>
          </cell>
          <cell r="B990" t="str">
            <v>Ancoragem defensa semi-maleável dupla (forn/ impl)</v>
          </cell>
          <cell r="E990" t="str">
            <v>m</v>
          </cell>
          <cell r="G990">
            <v>194.2</v>
          </cell>
          <cell r="M990">
            <v>233.57</v>
          </cell>
          <cell r="O990">
            <v>237.78</v>
          </cell>
          <cell r="Q990">
            <v>237.3</v>
          </cell>
          <cell r="S990">
            <v>237.3</v>
          </cell>
          <cell r="U990">
            <v>237.6</v>
          </cell>
          <cell r="W990">
            <v>237.6</v>
          </cell>
        </row>
        <row r="991">
          <cell r="A991" t="str">
            <v>4 S 06 030 11</v>
          </cell>
          <cell r="B991" t="str">
            <v>Barreira de segurança dupla DNER PRO 176/86</v>
          </cell>
          <cell r="E991" t="str">
            <v>m</v>
          </cell>
          <cell r="G991">
            <v>180.32</v>
          </cell>
          <cell r="M991">
            <v>197.95</v>
          </cell>
          <cell r="O991">
            <v>201.42</v>
          </cell>
          <cell r="Q991">
            <v>196.95</v>
          </cell>
          <cell r="S991">
            <v>202.92</v>
          </cell>
          <cell r="U991">
            <v>201.71</v>
          </cell>
          <cell r="W991">
            <v>206.11</v>
          </cell>
        </row>
        <row r="992">
          <cell r="A992" t="str">
            <v>4 S 06 100 11</v>
          </cell>
          <cell r="B992" t="str">
            <v>Pintura de faixa - tinta durabilidade - 1 ano</v>
          </cell>
          <cell r="E992" t="str">
            <v>m2</v>
          </cell>
          <cell r="G992">
            <v>6.47</v>
          </cell>
          <cell r="M992">
            <v>6.69</v>
          </cell>
          <cell r="O992">
            <v>6.87</v>
          </cell>
          <cell r="Q992">
            <v>6.85</v>
          </cell>
          <cell r="S992">
            <v>6.85</v>
          </cell>
          <cell r="U992">
            <v>7</v>
          </cell>
          <cell r="W992">
            <v>7.9</v>
          </cell>
        </row>
        <row r="993">
          <cell r="A993" t="str">
            <v>4 S 06 100 12</v>
          </cell>
          <cell r="B993" t="str">
            <v>Pint. setas e zebrado - tinta durabilidade - 1 ano</v>
          </cell>
          <cell r="E993" t="str">
            <v>m2</v>
          </cell>
          <cell r="G993">
            <v>9.74</v>
          </cell>
          <cell r="M993">
            <v>10.44</v>
          </cell>
          <cell r="O993">
            <v>10.66</v>
          </cell>
          <cell r="Q993">
            <v>10.57</v>
          </cell>
          <cell r="S993">
            <v>10.57</v>
          </cell>
          <cell r="U993">
            <v>10.77</v>
          </cell>
          <cell r="W993">
            <v>11.64</v>
          </cell>
        </row>
        <row r="994">
          <cell r="A994" t="str">
            <v>4 S 06 100 21</v>
          </cell>
          <cell r="B994" t="str">
            <v>Pintura faixa - tinta durabilidade - 2 anos</v>
          </cell>
          <cell r="E994" t="str">
            <v>m2</v>
          </cell>
          <cell r="G994">
            <v>9.5</v>
          </cell>
          <cell r="M994">
            <v>9.74</v>
          </cell>
          <cell r="O994">
            <v>9.9499999999999993</v>
          </cell>
          <cell r="Q994">
            <v>9.92</v>
          </cell>
          <cell r="S994">
            <v>9.92</v>
          </cell>
          <cell r="U994">
            <v>10.09</v>
          </cell>
          <cell r="W994">
            <v>11.81</v>
          </cell>
        </row>
        <row r="995">
          <cell r="A995" t="str">
            <v>4 S 06 100 22</v>
          </cell>
          <cell r="B995" t="str">
            <v>Pintura setas e zebrado - 2 anos</v>
          </cell>
          <cell r="E995" t="str">
            <v>m2</v>
          </cell>
          <cell r="G995">
            <v>12.61</v>
          </cell>
          <cell r="M995">
            <v>13.31</v>
          </cell>
          <cell r="O995">
            <v>13.56</v>
          </cell>
          <cell r="Q995">
            <v>13.47</v>
          </cell>
          <cell r="S995">
            <v>13.47</v>
          </cell>
          <cell r="U995">
            <v>13.7</v>
          </cell>
          <cell r="W995">
            <v>15.38</v>
          </cell>
        </row>
        <row r="996">
          <cell r="A996" t="str">
            <v>4 S 06 110 01</v>
          </cell>
          <cell r="B996" t="str">
            <v>Pintura faixa c/termoplástico-3 anos (p/ aspersão)</v>
          </cell>
          <cell r="E996" t="str">
            <v>m2</v>
          </cell>
          <cell r="G996">
            <v>22.73</v>
          </cell>
          <cell r="M996">
            <v>27.63</v>
          </cell>
          <cell r="O996">
            <v>27.8</v>
          </cell>
          <cell r="Q996">
            <v>27.16</v>
          </cell>
          <cell r="S996">
            <v>27.16</v>
          </cell>
          <cell r="U996">
            <v>27.31</v>
          </cell>
          <cell r="W996">
            <v>26.93</v>
          </cell>
        </row>
        <row r="997">
          <cell r="A997" t="str">
            <v>4 S 06 110 02</v>
          </cell>
          <cell r="B997" t="str">
            <v>Pintura setas e zebrado term.-3 anos (p/ aspersão)</v>
          </cell>
          <cell r="E997" t="str">
            <v>m2</v>
          </cell>
          <cell r="G997">
            <v>28.38</v>
          </cell>
          <cell r="M997">
            <v>34.22</v>
          </cell>
          <cell r="O997">
            <v>34.42</v>
          </cell>
          <cell r="Q997">
            <v>33.69</v>
          </cell>
          <cell r="S997">
            <v>33.69</v>
          </cell>
          <cell r="U997">
            <v>33.909999999999997</v>
          </cell>
          <cell r="W997">
            <v>33.5</v>
          </cell>
        </row>
        <row r="998">
          <cell r="A998" t="str">
            <v>4 S 06 110 03</v>
          </cell>
          <cell r="B998" t="str">
            <v>Pintura setas e zebrado term.-5 anos (p/ extrusão)</v>
          </cell>
          <cell r="E998" t="str">
            <v>m2</v>
          </cell>
          <cell r="G998">
            <v>32.29</v>
          </cell>
          <cell r="M998">
            <v>38.83</v>
          </cell>
          <cell r="O998">
            <v>39.03</v>
          </cell>
          <cell r="Q998">
            <v>38.159999999999997</v>
          </cell>
          <cell r="S998">
            <v>38.159999999999997</v>
          </cell>
          <cell r="U998">
            <v>38.39</v>
          </cell>
          <cell r="W998">
            <v>38.01</v>
          </cell>
        </row>
        <row r="999">
          <cell r="A999" t="str">
            <v>4 S 06 120 01</v>
          </cell>
          <cell r="B999" t="str">
            <v>Forn. e colocação de tacha reflet. monodirecional</v>
          </cell>
          <cell r="E999" t="str">
            <v>und</v>
          </cell>
          <cell r="G999">
            <v>8.09</v>
          </cell>
          <cell r="M999">
            <v>8.3000000000000007</v>
          </cell>
          <cell r="O999">
            <v>8.3000000000000007</v>
          </cell>
          <cell r="Q999">
            <v>8.26</v>
          </cell>
          <cell r="S999">
            <v>9.98</v>
          </cell>
          <cell r="U999">
            <v>8.2799999999999994</v>
          </cell>
          <cell r="W999">
            <v>10.01</v>
          </cell>
        </row>
        <row r="1000">
          <cell r="A1000" t="str">
            <v>4 S 06 120 11</v>
          </cell>
          <cell r="B1000" t="str">
            <v>Forn. e colocação de tachão reflet. monodirecional</v>
          </cell>
          <cell r="E1000" t="str">
            <v>und</v>
          </cell>
          <cell r="G1000">
            <v>22.75</v>
          </cell>
          <cell r="M1000">
            <v>23.2</v>
          </cell>
          <cell r="O1000">
            <v>23.2</v>
          </cell>
          <cell r="Q1000">
            <v>23.1</v>
          </cell>
          <cell r="S1000">
            <v>25.09</v>
          </cell>
          <cell r="U1000">
            <v>23.15</v>
          </cell>
          <cell r="W1000">
            <v>23.16</v>
          </cell>
        </row>
        <row r="1001">
          <cell r="A1001" t="str">
            <v>4 S 06 121 01</v>
          </cell>
          <cell r="B1001" t="str">
            <v>Forn. e colocação de tacha reflet. bidirecional</v>
          </cell>
          <cell r="E1001" t="str">
            <v>und</v>
          </cell>
          <cell r="G1001">
            <v>8.76</v>
          </cell>
          <cell r="M1001">
            <v>8.9600000000000009</v>
          </cell>
          <cell r="O1001">
            <v>8.9600000000000009</v>
          </cell>
          <cell r="Q1001">
            <v>8.92</v>
          </cell>
          <cell r="S1001">
            <v>10.64</v>
          </cell>
          <cell r="U1001">
            <v>8.94</v>
          </cell>
          <cell r="W1001">
            <v>10.67</v>
          </cell>
        </row>
        <row r="1002">
          <cell r="A1002" t="str">
            <v>4 S 06 121 11</v>
          </cell>
          <cell r="B1002" t="str">
            <v>Forn. e colocação de tachão reflet. bidirecional</v>
          </cell>
          <cell r="E1002" t="str">
            <v>und</v>
          </cell>
          <cell r="G1002">
            <v>24.07</v>
          </cell>
          <cell r="M1002">
            <v>24.52</v>
          </cell>
          <cell r="O1002">
            <v>24.53</v>
          </cell>
          <cell r="Q1002">
            <v>24.42</v>
          </cell>
          <cell r="S1002">
            <v>26.41</v>
          </cell>
          <cell r="U1002">
            <v>24.48</v>
          </cell>
          <cell r="W1002">
            <v>26.74</v>
          </cell>
        </row>
        <row r="1003">
          <cell r="A1003" t="str">
            <v>4 S 06 200 01</v>
          </cell>
          <cell r="B1003" t="str">
            <v>Forn. e implantação placa sinaliz. semi-refletiva</v>
          </cell>
          <cell r="E1003" t="str">
            <v>m2</v>
          </cell>
          <cell r="G1003">
            <v>179.37</v>
          </cell>
          <cell r="M1003">
            <v>186.49</v>
          </cell>
          <cell r="O1003">
            <v>186.91</v>
          </cell>
          <cell r="Q1003">
            <v>190.43</v>
          </cell>
          <cell r="S1003">
            <v>190.43</v>
          </cell>
          <cell r="U1003">
            <v>186.69</v>
          </cell>
          <cell r="W1003">
            <v>186.53</v>
          </cell>
        </row>
        <row r="1004">
          <cell r="A1004" t="str">
            <v>4 S 06 200 02</v>
          </cell>
          <cell r="B1004" t="str">
            <v>Forn. e implantação placa sinaliz. tot.refletiva</v>
          </cell>
          <cell r="E1004" t="str">
            <v>m2</v>
          </cell>
          <cell r="G1004">
            <v>235.42</v>
          </cell>
          <cell r="M1004">
            <v>244.14</v>
          </cell>
          <cell r="O1004">
            <v>246.95</v>
          </cell>
          <cell r="Q1004">
            <v>247.75</v>
          </cell>
          <cell r="S1004">
            <v>247.75</v>
          </cell>
          <cell r="U1004">
            <v>242.17</v>
          </cell>
          <cell r="W1004">
            <v>242.06</v>
          </cell>
        </row>
        <row r="1005">
          <cell r="A1005" t="str">
            <v>4 S 06 200 91</v>
          </cell>
          <cell r="B1005" t="str">
            <v>Remoção de placa de sinalização</v>
          </cell>
          <cell r="E1005" t="str">
            <v>m2</v>
          </cell>
          <cell r="G1005">
            <v>10.210000000000001</v>
          </cell>
          <cell r="M1005">
            <v>11.74</v>
          </cell>
          <cell r="O1005">
            <v>11.76</v>
          </cell>
          <cell r="Q1005">
            <v>11.47</v>
          </cell>
          <cell r="S1005">
            <v>11.47</v>
          </cell>
          <cell r="U1005">
            <v>11.64</v>
          </cell>
          <cell r="W1005">
            <v>11.64</v>
          </cell>
        </row>
        <row r="1006">
          <cell r="A1006" t="str">
            <v>4 S 06 200 92</v>
          </cell>
          <cell r="B1006" t="str">
            <v>Recuperação de chapa p/placa de sinalização</v>
          </cell>
          <cell r="E1006" t="str">
            <v>m2</v>
          </cell>
          <cell r="G1006">
            <v>16.34</v>
          </cell>
          <cell r="M1006">
            <v>19.260000000000002</v>
          </cell>
          <cell r="O1006">
            <v>18.73</v>
          </cell>
          <cell r="Q1006">
            <v>18.73</v>
          </cell>
          <cell r="S1006">
            <v>18.87</v>
          </cell>
          <cell r="U1006">
            <v>18.739999999999998</v>
          </cell>
          <cell r="W1006">
            <v>18.739999999999998</v>
          </cell>
        </row>
        <row r="1007">
          <cell r="A1007" t="str">
            <v>4 S 06 202 01</v>
          </cell>
          <cell r="B1007" t="str">
            <v>Confecção de placa sinalização semi-refletiva</v>
          </cell>
          <cell r="E1007" t="str">
            <v>m2</v>
          </cell>
          <cell r="G1007">
            <v>143.52000000000001</v>
          </cell>
          <cell r="M1007">
            <v>147.25</v>
          </cell>
          <cell r="O1007">
            <v>147.65</v>
          </cell>
          <cell r="Q1007">
            <v>150.28</v>
          </cell>
          <cell r="S1007">
            <v>150.28</v>
          </cell>
          <cell r="U1007">
            <v>149.41999999999999</v>
          </cell>
          <cell r="W1007">
            <v>149.28</v>
          </cell>
        </row>
        <row r="1008">
          <cell r="A1008" t="str">
            <v>4 S 06 202 11</v>
          </cell>
          <cell r="B1008" t="str">
            <v>Confecção placa sinalização tot.refletiva</v>
          </cell>
          <cell r="E1008" t="str">
            <v>m2</v>
          </cell>
          <cell r="G1008">
            <v>199.57</v>
          </cell>
          <cell r="M1008">
            <v>204.9</v>
          </cell>
          <cell r="O1008">
            <v>207.69</v>
          </cell>
          <cell r="Q1008">
            <v>207.6</v>
          </cell>
          <cell r="S1008">
            <v>207.6</v>
          </cell>
          <cell r="U1008">
            <v>204.89</v>
          </cell>
          <cell r="W1008">
            <v>204.81</v>
          </cell>
        </row>
        <row r="1009">
          <cell r="A1009" t="str">
            <v>4 S 06 202 21</v>
          </cell>
          <cell r="B1009" t="str">
            <v>Conf.placa sinal.semi-refletiva chapa recuperada</v>
          </cell>
          <cell r="E1009" t="str">
            <v>m2</v>
          </cell>
          <cell r="G1009">
            <v>62.27</v>
          </cell>
          <cell r="M1009">
            <v>67.98</v>
          </cell>
          <cell r="O1009">
            <v>67.849999999999994</v>
          </cell>
          <cell r="Q1009">
            <v>70.48</v>
          </cell>
          <cell r="S1009">
            <v>70.61</v>
          </cell>
          <cell r="U1009">
            <v>69.63</v>
          </cell>
          <cell r="W1009">
            <v>69.48</v>
          </cell>
        </row>
        <row r="1010">
          <cell r="A1010" t="str">
            <v>4 S 06 202 31</v>
          </cell>
          <cell r="B1010" t="str">
            <v>Conf.placa sinal.tot.refletiva - chapa recuperada</v>
          </cell>
          <cell r="E1010" t="str">
            <v>m2</v>
          </cell>
          <cell r="G1010">
            <v>116.74</v>
          </cell>
          <cell r="M1010">
            <v>123.73</v>
          </cell>
          <cell r="O1010">
            <v>125.99</v>
          </cell>
          <cell r="Q1010">
            <v>125.9</v>
          </cell>
          <cell r="S1010">
            <v>126.03</v>
          </cell>
          <cell r="U1010">
            <v>123.21</v>
          </cell>
          <cell r="W1010">
            <v>123.12</v>
          </cell>
        </row>
        <row r="1011">
          <cell r="A1011" t="str">
            <v>4 S 06 203 01</v>
          </cell>
          <cell r="B1011" t="str">
            <v>Confecção suporte e travessa p/placa sinaliz.</v>
          </cell>
          <cell r="E1011" t="str">
            <v>und</v>
          </cell>
          <cell r="G1011">
            <v>23.11</v>
          </cell>
          <cell r="M1011">
            <v>24.73</v>
          </cell>
          <cell r="O1011">
            <v>24.73</v>
          </cell>
          <cell r="Q1011">
            <v>25.84</v>
          </cell>
          <cell r="S1011">
            <v>25.84</v>
          </cell>
          <cell r="U1011">
            <v>22.75</v>
          </cell>
          <cell r="W1011">
            <v>22.73</v>
          </cell>
        </row>
        <row r="1012">
          <cell r="A1012" t="str">
            <v>4 S 06 230 01</v>
          </cell>
          <cell r="B1012" t="str">
            <v>Forn. e implantação de balizador de concreto</v>
          </cell>
          <cell r="E1012" t="str">
            <v>und</v>
          </cell>
          <cell r="G1012">
            <v>15.37</v>
          </cell>
          <cell r="M1012">
            <v>17.28</v>
          </cell>
          <cell r="O1012">
            <v>17.399999999999999</v>
          </cell>
          <cell r="Q1012">
            <v>17.09</v>
          </cell>
          <cell r="S1012">
            <v>17.18</v>
          </cell>
          <cell r="U1012">
            <v>17.22</v>
          </cell>
          <cell r="W1012">
            <v>17.3</v>
          </cell>
        </row>
        <row r="1013">
          <cell r="A1013" t="str">
            <v>4 S 09 002 00</v>
          </cell>
          <cell r="B1013" t="str">
            <v>Transporte local c/ basc. 5 m3 rodov. pav.</v>
          </cell>
          <cell r="E1013" t="str">
            <v>tkm</v>
          </cell>
          <cell r="G1013">
            <v>0.39</v>
          </cell>
          <cell r="M1013">
            <v>0.43</v>
          </cell>
          <cell r="O1013">
            <v>0.43</v>
          </cell>
          <cell r="Q1013">
            <v>0.41</v>
          </cell>
          <cell r="S1013">
            <v>0.41</v>
          </cell>
          <cell r="U1013">
            <v>0.42</v>
          </cell>
          <cell r="W1013">
            <v>0.42</v>
          </cell>
        </row>
        <row r="1014">
          <cell r="A1014" t="str">
            <v>4 S 09 002 41</v>
          </cell>
          <cell r="B1014" t="str">
            <v>Transporte local c/ carroceria 4t rodov. pav.</v>
          </cell>
          <cell r="E1014" t="str">
            <v>tkm</v>
          </cell>
          <cell r="G1014">
            <v>0.53</v>
          </cell>
          <cell r="M1014">
            <v>0.6</v>
          </cell>
          <cell r="O1014">
            <v>0.6</v>
          </cell>
          <cell r="Q1014">
            <v>0.59</v>
          </cell>
          <cell r="S1014">
            <v>0.59</v>
          </cell>
          <cell r="U1014">
            <v>0.6</v>
          </cell>
          <cell r="W1014">
            <v>0.6</v>
          </cell>
        </row>
        <row r="1015">
          <cell r="A1015" t="str">
            <v>4 S 09 202 70</v>
          </cell>
          <cell r="B1015" t="str">
            <v>Transp. local de água c/ cam. tanque rodov. pav.</v>
          </cell>
          <cell r="E1015" t="str">
            <v>tkm</v>
          </cell>
          <cell r="G1015">
            <v>0.74</v>
          </cell>
          <cell r="M1015">
            <v>0.84</v>
          </cell>
          <cell r="O1015">
            <v>0.84</v>
          </cell>
          <cell r="Q1015">
            <v>0.8</v>
          </cell>
          <cell r="S1015">
            <v>0.8</v>
          </cell>
          <cell r="U1015">
            <v>0.83</v>
          </cell>
          <cell r="W1015">
            <v>0.83</v>
          </cell>
        </row>
        <row r="1016">
          <cell r="B1016" t="str">
            <v>Restauração</v>
          </cell>
        </row>
        <row r="1017">
          <cell r="A1017" t="str">
            <v>5 S 01 000 00</v>
          </cell>
          <cell r="B1017" t="str">
            <v>Desm. dest. e limp. áreas c/ arv. diam. até 0,15m</v>
          </cell>
          <cell r="E1017" t="str">
            <v>m2</v>
          </cell>
          <cell r="G1017">
            <v>0.21</v>
          </cell>
          <cell r="M1017">
            <v>0.22</v>
          </cell>
          <cell r="O1017">
            <v>0.24</v>
          </cell>
          <cell r="Q1017">
            <v>0.23</v>
          </cell>
          <cell r="S1017">
            <v>0.23</v>
          </cell>
          <cell r="U1017">
            <v>0.23</v>
          </cell>
          <cell r="W1017">
            <v>0.23</v>
          </cell>
        </row>
        <row r="1018">
          <cell r="A1018" t="str">
            <v>5 S 01 010 00</v>
          </cell>
          <cell r="B1018" t="str">
            <v>Destocamento de árvores c/ diâm. 0,15 a 030m</v>
          </cell>
          <cell r="E1018" t="str">
            <v>und</v>
          </cell>
          <cell r="G1018">
            <v>18.46</v>
          </cell>
          <cell r="M1018">
            <v>19.72</v>
          </cell>
          <cell r="O1018">
            <v>21.1</v>
          </cell>
          <cell r="Q1018">
            <v>20.57</v>
          </cell>
          <cell r="S1018">
            <v>20.57</v>
          </cell>
          <cell r="U1018">
            <v>20.57</v>
          </cell>
          <cell r="W1018">
            <v>20.56</v>
          </cell>
        </row>
        <row r="1019">
          <cell r="A1019" t="str">
            <v>5 S 01 011 00</v>
          </cell>
          <cell r="B1019" t="str">
            <v>Destocamento de árvores c/ diâm. &gt; 0,30m</v>
          </cell>
          <cell r="E1019" t="str">
            <v>und</v>
          </cell>
          <cell r="G1019">
            <v>46.15</v>
          </cell>
          <cell r="M1019">
            <v>49.3</v>
          </cell>
          <cell r="O1019">
            <v>52.76</v>
          </cell>
          <cell r="Q1019">
            <v>51.43</v>
          </cell>
          <cell r="S1019">
            <v>51.43</v>
          </cell>
          <cell r="U1019">
            <v>51.43</v>
          </cell>
          <cell r="W1019">
            <v>51.42</v>
          </cell>
        </row>
        <row r="1020">
          <cell r="A1020" t="str">
            <v>5 S 01 100 01</v>
          </cell>
          <cell r="B1020" t="str">
            <v>Esc. carga transp. mat 1a cat DMT 50m</v>
          </cell>
          <cell r="E1020" t="str">
            <v>m3</v>
          </cell>
          <cell r="G1020">
            <v>1.0900000000000001</v>
          </cell>
          <cell r="M1020">
            <v>1.1599999999999999</v>
          </cell>
          <cell r="O1020">
            <v>1.24</v>
          </cell>
          <cell r="Q1020">
            <v>1.21</v>
          </cell>
          <cell r="S1020">
            <v>1.21</v>
          </cell>
          <cell r="U1020">
            <v>1.21</v>
          </cell>
          <cell r="W1020">
            <v>1.21</v>
          </cell>
        </row>
        <row r="1021">
          <cell r="A1021" t="str">
            <v>5 S 01 100 09</v>
          </cell>
          <cell r="B1021" t="str">
            <v>Esc. carga tr. mat 1a c. DMT 50 a 200m c/carreg</v>
          </cell>
          <cell r="E1021" t="str">
            <v>m3</v>
          </cell>
          <cell r="G1021">
            <v>3.49</v>
          </cell>
          <cell r="M1021">
            <v>3.81</v>
          </cell>
          <cell r="O1021">
            <v>4</v>
          </cell>
          <cell r="Q1021">
            <v>3.88</v>
          </cell>
          <cell r="S1021">
            <v>3.88</v>
          </cell>
          <cell r="U1021">
            <v>4.03</v>
          </cell>
          <cell r="W1021">
            <v>4.04</v>
          </cell>
        </row>
        <row r="1022">
          <cell r="A1022" t="str">
            <v>5 S 01 100 10</v>
          </cell>
          <cell r="B1022" t="str">
            <v>Esc. carga tr. mat 1a c. DMT 200 a 400m c/carreg</v>
          </cell>
          <cell r="E1022" t="str">
            <v>m3</v>
          </cell>
          <cell r="G1022">
            <v>3.8</v>
          </cell>
          <cell r="M1022">
            <v>4.1399999999999997</v>
          </cell>
          <cell r="O1022">
            <v>4.33</v>
          </cell>
          <cell r="Q1022">
            <v>4.2</v>
          </cell>
          <cell r="S1022">
            <v>4.2</v>
          </cell>
          <cell r="U1022">
            <v>4.37</v>
          </cell>
          <cell r="W1022">
            <v>4.38</v>
          </cell>
        </row>
        <row r="1023">
          <cell r="A1023" t="str">
            <v>5 S 01 100 11</v>
          </cell>
          <cell r="B1023" t="str">
            <v>Esc. carga tr. mat 1a c. DMT 400 a 600m c/carreg</v>
          </cell>
          <cell r="E1023" t="str">
            <v>m3</v>
          </cell>
          <cell r="G1023">
            <v>4.03</v>
          </cell>
          <cell r="M1023">
            <v>4.4000000000000004</v>
          </cell>
          <cell r="O1023">
            <v>4.59</v>
          </cell>
          <cell r="Q1023">
            <v>4.45</v>
          </cell>
          <cell r="S1023">
            <v>4.45</v>
          </cell>
          <cell r="U1023">
            <v>4.6399999999999997</v>
          </cell>
          <cell r="W1023">
            <v>4.6500000000000004</v>
          </cell>
        </row>
        <row r="1024">
          <cell r="A1024" t="str">
            <v>5 S 01 100 12</v>
          </cell>
          <cell r="B1024" t="str">
            <v>Esc. carga tr. mat 1a c. DMT 600 a 800m c/carreg</v>
          </cell>
          <cell r="E1024" t="str">
            <v>m3</v>
          </cell>
          <cell r="G1024">
            <v>4.33</v>
          </cell>
          <cell r="M1024">
            <v>4.72</v>
          </cell>
          <cell r="O1024">
            <v>4.92</v>
          </cell>
          <cell r="Q1024">
            <v>4.7699999999999996</v>
          </cell>
          <cell r="S1024">
            <v>4.7699999999999996</v>
          </cell>
          <cell r="U1024">
            <v>4.9800000000000004</v>
          </cell>
          <cell r="W1024">
            <v>4.99</v>
          </cell>
        </row>
        <row r="1025">
          <cell r="A1025" t="str">
            <v>5 S 01 100 13</v>
          </cell>
          <cell r="B1025" t="str">
            <v>Esc. carga tr. mat 1a c. DMT 800 a 1000m c/carreg</v>
          </cell>
          <cell r="E1025" t="str">
            <v>m3</v>
          </cell>
          <cell r="G1025">
            <v>4.57</v>
          </cell>
          <cell r="M1025">
            <v>4.9800000000000004</v>
          </cell>
          <cell r="O1025">
            <v>5.18</v>
          </cell>
          <cell r="Q1025">
            <v>5.0199999999999996</v>
          </cell>
          <cell r="S1025">
            <v>5.0199999999999996</v>
          </cell>
          <cell r="U1025">
            <v>5.26</v>
          </cell>
          <cell r="W1025">
            <v>5.27</v>
          </cell>
        </row>
        <row r="1026">
          <cell r="A1026" t="str">
            <v>5 S 01 100 14</v>
          </cell>
          <cell r="B1026" t="str">
            <v>Esc. carga tr. mat 1a c. DMT 1000 a 1200m c/carreg</v>
          </cell>
          <cell r="E1026" t="str">
            <v>m3</v>
          </cell>
          <cell r="G1026">
            <v>4.8600000000000003</v>
          </cell>
          <cell r="M1026">
            <v>5.3</v>
          </cell>
          <cell r="O1026">
            <v>5.49</v>
          </cell>
          <cell r="Q1026">
            <v>5.33</v>
          </cell>
          <cell r="S1026">
            <v>5.33</v>
          </cell>
          <cell r="U1026">
            <v>5.59</v>
          </cell>
          <cell r="W1026">
            <v>5.6</v>
          </cell>
        </row>
        <row r="1027">
          <cell r="A1027" t="str">
            <v>5 S 01 100 15</v>
          </cell>
          <cell r="B1027" t="str">
            <v>Esc. carga tr. mat 1a c. DMT 1200 a 1400m c/carreg</v>
          </cell>
          <cell r="E1027" t="str">
            <v>m3</v>
          </cell>
          <cell r="G1027">
            <v>5.04</v>
          </cell>
          <cell r="M1027">
            <v>5.49</v>
          </cell>
          <cell r="O1027">
            <v>5.69</v>
          </cell>
          <cell r="Q1027">
            <v>5.51</v>
          </cell>
          <cell r="S1027">
            <v>5.51</v>
          </cell>
          <cell r="U1027">
            <v>5.79</v>
          </cell>
          <cell r="W1027">
            <v>5.8</v>
          </cell>
        </row>
        <row r="1028">
          <cell r="A1028" t="str">
            <v>5 S 01 100 16</v>
          </cell>
          <cell r="B1028" t="str">
            <v>Esc. carga tr. mat 1a c. DMT 1400 a 1600m c/carreg</v>
          </cell>
          <cell r="E1028" t="str">
            <v>m3</v>
          </cell>
          <cell r="G1028">
            <v>5.18</v>
          </cell>
          <cell r="M1028">
            <v>5.64</v>
          </cell>
          <cell r="O1028">
            <v>5.84</v>
          </cell>
          <cell r="Q1028">
            <v>5.65</v>
          </cell>
          <cell r="S1028">
            <v>5.65</v>
          </cell>
          <cell r="U1028">
            <v>5.94</v>
          </cell>
          <cell r="W1028">
            <v>5.96</v>
          </cell>
        </row>
        <row r="1029">
          <cell r="A1029" t="str">
            <v>5 S 01 100 17</v>
          </cell>
          <cell r="B1029" t="str">
            <v>Esc. carga tr. mat 1a c. DMT 1600 a 1800m c/carreg</v>
          </cell>
          <cell r="E1029" t="str">
            <v>m3</v>
          </cell>
          <cell r="G1029">
            <v>5.41</v>
          </cell>
          <cell r="M1029">
            <v>5.88</v>
          </cell>
          <cell r="O1029">
            <v>6.09</v>
          </cell>
          <cell r="Q1029">
            <v>5.89</v>
          </cell>
          <cell r="S1029">
            <v>5.89</v>
          </cell>
          <cell r="U1029">
            <v>6.21</v>
          </cell>
          <cell r="W1029">
            <v>6.22</v>
          </cell>
        </row>
        <row r="1030">
          <cell r="A1030" t="str">
            <v>5 S 01 100 18</v>
          </cell>
          <cell r="B1030" t="str">
            <v>Esc. carga tr. mat 1a c. DMT 1800 a 2000m c/carreg</v>
          </cell>
          <cell r="E1030" t="str">
            <v>m3</v>
          </cell>
          <cell r="G1030">
            <v>5.62</v>
          </cell>
          <cell r="M1030">
            <v>6.12</v>
          </cell>
          <cell r="O1030">
            <v>6.33</v>
          </cell>
          <cell r="Q1030">
            <v>6.13</v>
          </cell>
          <cell r="S1030">
            <v>6.13</v>
          </cell>
          <cell r="U1030">
            <v>6.46</v>
          </cell>
          <cell r="W1030">
            <v>6.47</v>
          </cell>
        </row>
        <row r="1031">
          <cell r="A1031" t="str">
            <v>5 S 01 100 19</v>
          </cell>
          <cell r="B1031" t="str">
            <v>Esc. carga tr. mat 1a c. DMT 2000 a 3000m c/carreg</v>
          </cell>
          <cell r="E1031" t="str">
            <v>m3</v>
          </cell>
          <cell r="G1031">
            <v>6.41</v>
          </cell>
          <cell r="M1031">
            <v>6.98</v>
          </cell>
          <cell r="O1031">
            <v>7.19</v>
          </cell>
          <cell r="Q1031">
            <v>6.96</v>
          </cell>
          <cell r="S1031">
            <v>6.96</v>
          </cell>
          <cell r="U1031">
            <v>7.36</v>
          </cell>
          <cell r="W1031">
            <v>7.37</v>
          </cell>
        </row>
        <row r="1032">
          <cell r="A1032" t="str">
            <v>5 S 01 100 20</v>
          </cell>
          <cell r="B1032" t="str">
            <v>Esc. carga tr. mat 1a c. DMT 3000 a 5000m c/carreg</v>
          </cell>
          <cell r="E1032" t="str">
            <v>m3</v>
          </cell>
          <cell r="G1032">
            <v>8.51</v>
          </cell>
          <cell r="M1032">
            <v>9.25</v>
          </cell>
          <cell r="O1032">
            <v>9.48</v>
          </cell>
          <cell r="Q1032">
            <v>9.17</v>
          </cell>
          <cell r="S1032">
            <v>9.17</v>
          </cell>
          <cell r="U1032">
            <v>9.75</v>
          </cell>
          <cell r="W1032">
            <v>9.76</v>
          </cell>
        </row>
        <row r="1033">
          <cell r="A1033" t="str">
            <v>5 S 01 100 22</v>
          </cell>
          <cell r="B1033" t="str">
            <v>Esc. carga transp. mat 1a cat DMT 50 a 200m c/e</v>
          </cell>
          <cell r="E1033" t="str">
            <v>m3</v>
          </cell>
          <cell r="G1033">
            <v>3.73</v>
          </cell>
          <cell r="M1033">
            <v>3.89</v>
          </cell>
          <cell r="O1033">
            <v>3.89</v>
          </cell>
          <cell r="Q1033">
            <v>3.35</v>
          </cell>
          <cell r="S1033">
            <v>3.35</v>
          </cell>
          <cell r="U1033">
            <v>3.67</v>
          </cell>
          <cell r="W1033">
            <v>3.67</v>
          </cell>
        </row>
        <row r="1034">
          <cell r="A1034" t="str">
            <v>5 S 01 100 23</v>
          </cell>
          <cell r="B1034" t="str">
            <v>Esc. carga transp. mat 1a cat DMT 200 a 400m c/e</v>
          </cell>
          <cell r="E1034" t="str">
            <v>m3</v>
          </cell>
          <cell r="G1034">
            <v>4.08</v>
          </cell>
          <cell r="M1034">
            <v>4.28</v>
          </cell>
          <cell r="O1034">
            <v>4.28</v>
          </cell>
          <cell r="Q1034">
            <v>3.73</v>
          </cell>
          <cell r="S1034">
            <v>3.73</v>
          </cell>
          <cell r="U1034">
            <v>4.07</v>
          </cell>
          <cell r="W1034">
            <v>4.07</v>
          </cell>
        </row>
        <row r="1035">
          <cell r="A1035" t="str">
            <v>5 S 01 100 24</v>
          </cell>
          <cell r="B1035" t="str">
            <v>Esc. carga transp. mat 1a cat DMT 400 a 600m c/e</v>
          </cell>
          <cell r="E1035" t="str">
            <v>m3</v>
          </cell>
          <cell r="G1035">
            <v>4.3</v>
          </cell>
          <cell r="M1035">
            <v>4.5199999999999996</v>
          </cell>
          <cell r="O1035">
            <v>4.5199999999999996</v>
          </cell>
          <cell r="Q1035">
            <v>3.96</v>
          </cell>
          <cell r="S1035">
            <v>3.96</v>
          </cell>
          <cell r="U1035">
            <v>4.33</v>
          </cell>
          <cell r="W1035">
            <v>4.33</v>
          </cell>
        </row>
        <row r="1036">
          <cell r="A1036" t="str">
            <v>5 S 01 100 25</v>
          </cell>
          <cell r="B1036" t="str">
            <v>Esc. carga transp. mat 1a cat DMT 600 a 800m c/e</v>
          </cell>
          <cell r="E1036" t="str">
            <v>m3</v>
          </cell>
          <cell r="G1036">
            <v>4.57</v>
          </cell>
          <cell r="M1036">
            <v>4.8099999999999996</v>
          </cell>
          <cell r="O1036">
            <v>4.82</v>
          </cell>
          <cell r="Q1036">
            <v>4.24</v>
          </cell>
          <cell r="S1036">
            <v>4.24</v>
          </cell>
          <cell r="U1036">
            <v>4.63</v>
          </cell>
          <cell r="W1036">
            <v>4.6399999999999997</v>
          </cell>
        </row>
        <row r="1037">
          <cell r="A1037" t="str">
            <v>5 S 01 100 26</v>
          </cell>
          <cell r="B1037" t="str">
            <v>Esc. carga transp. mat 1a cat DMT 800 a 1000m c/e</v>
          </cell>
          <cell r="E1037" t="str">
            <v>m3</v>
          </cell>
          <cell r="G1037">
            <v>4.8600000000000003</v>
          </cell>
          <cell r="M1037">
            <v>5.12</v>
          </cell>
          <cell r="O1037">
            <v>5.13</v>
          </cell>
          <cell r="Q1037">
            <v>4.55</v>
          </cell>
          <cell r="S1037">
            <v>4.55</v>
          </cell>
          <cell r="U1037">
            <v>4.96</v>
          </cell>
          <cell r="W1037">
            <v>4.96</v>
          </cell>
        </row>
        <row r="1038">
          <cell r="A1038" t="str">
            <v>5 S 01 100 27</v>
          </cell>
          <cell r="B1038" t="str">
            <v>Esc. carga transp. mat 1a cat DMT 1000 a 1200m c/e</v>
          </cell>
          <cell r="E1038" t="str">
            <v>m3</v>
          </cell>
          <cell r="G1038">
            <v>5.0999999999999996</v>
          </cell>
          <cell r="M1038">
            <v>5.38</v>
          </cell>
          <cell r="O1038">
            <v>5.39</v>
          </cell>
          <cell r="Q1038">
            <v>4.8</v>
          </cell>
          <cell r="S1038">
            <v>4.8</v>
          </cell>
          <cell r="U1038">
            <v>5.23</v>
          </cell>
          <cell r="W1038">
            <v>5.23</v>
          </cell>
        </row>
        <row r="1039">
          <cell r="A1039" t="str">
            <v>5 S 01 100 28</v>
          </cell>
          <cell r="B1039" t="str">
            <v>Esc. carga transp. mat 1a cat DMT 1200 a 1400m c/e</v>
          </cell>
          <cell r="E1039" t="str">
            <v>m3</v>
          </cell>
          <cell r="G1039">
            <v>5.29</v>
          </cell>
          <cell r="M1039">
            <v>5.58</v>
          </cell>
          <cell r="O1039">
            <v>5.6</v>
          </cell>
          <cell r="Q1039">
            <v>5</v>
          </cell>
          <cell r="S1039">
            <v>5</v>
          </cell>
          <cell r="U1039">
            <v>5.45</v>
          </cell>
          <cell r="W1039">
            <v>5.45</v>
          </cell>
        </row>
        <row r="1040">
          <cell r="A1040" t="str">
            <v>5 S 01 100 29</v>
          </cell>
          <cell r="B1040" t="str">
            <v>Esc. carga transp. mat 1a cat DMT 1400 a 1600m c/e</v>
          </cell>
          <cell r="E1040" t="str">
            <v>m3</v>
          </cell>
          <cell r="G1040">
            <v>5.53</v>
          </cell>
          <cell r="M1040">
            <v>5.85</v>
          </cell>
          <cell r="O1040">
            <v>5.87</v>
          </cell>
          <cell r="Q1040">
            <v>5.26</v>
          </cell>
          <cell r="S1040">
            <v>5.26</v>
          </cell>
          <cell r="U1040">
            <v>5.73</v>
          </cell>
          <cell r="W1040">
            <v>5.74</v>
          </cell>
        </row>
        <row r="1041">
          <cell r="A1041" t="str">
            <v>5 S 01 100 30</v>
          </cell>
          <cell r="B1041" t="str">
            <v>Esc. carga transp .mat 1a cat DMT 1600 a 1800m c/e</v>
          </cell>
          <cell r="E1041" t="str">
            <v>m3</v>
          </cell>
          <cell r="G1041">
            <v>5.69</v>
          </cell>
          <cell r="M1041">
            <v>6.02</v>
          </cell>
          <cell r="O1041">
            <v>6.04</v>
          </cell>
          <cell r="Q1041">
            <v>5.42</v>
          </cell>
          <cell r="S1041">
            <v>5.42</v>
          </cell>
          <cell r="U1041">
            <v>5.91</v>
          </cell>
          <cell r="W1041">
            <v>5.91</v>
          </cell>
        </row>
        <row r="1042">
          <cell r="A1042" t="str">
            <v>5 S 01 100 31</v>
          </cell>
          <cell r="B1042" t="str">
            <v>Esc. carga transp. mat 1a cat DMT 1800 a 2000m c/e</v>
          </cell>
          <cell r="E1042" t="str">
            <v>m3</v>
          </cell>
          <cell r="G1042">
            <v>5.88</v>
          </cell>
          <cell r="M1042">
            <v>6.23</v>
          </cell>
          <cell r="O1042">
            <v>6.25</v>
          </cell>
          <cell r="Q1042">
            <v>5.62</v>
          </cell>
          <cell r="S1042">
            <v>5.62</v>
          </cell>
          <cell r="U1042">
            <v>6.13</v>
          </cell>
          <cell r="W1042">
            <v>6.13</v>
          </cell>
        </row>
        <row r="1043">
          <cell r="A1043" t="str">
            <v>5 S 01 100 32</v>
          </cell>
          <cell r="B1043" t="str">
            <v>Esc. carga transp. mat 1a cat DMT 2000 a 3000m c/e</v>
          </cell>
          <cell r="E1043" t="str">
            <v>m3</v>
          </cell>
          <cell r="G1043">
            <v>6.66</v>
          </cell>
          <cell r="M1043">
            <v>7.07</v>
          </cell>
          <cell r="O1043">
            <v>7.1</v>
          </cell>
          <cell r="Q1043">
            <v>6.44</v>
          </cell>
          <cell r="S1043">
            <v>6.44</v>
          </cell>
          <cell r="U1043">
            <v>7.01</v>
          </cell>
          <cell r="W1043">
            <v>7.01</v>
          </cell>
        </row>
        <row r="1044">
          <cell r="A1044" t="str">
            <v>5 S 01 100 33</v>
          </cell>
          <cell r="B1044" t="str">
            <v>Esc. carga transp. mat 1a cat DMT 3000 a 5000m c/e</v>
          </cell>
          <cell r="E1044" t="str">
            <v>m3</v>
          </cell>
          <cell r="G1044">
            <v>8.81</v>
          </cell>
          <cell r="M1044">
            <v>9.39</v>
          </cell>
          <cell r="O1044">
            <v>9.44</v>
          </cell>
          <cell r="Q1044">
            <v>8.6999999999999993</v>
          </cell>
          <cell r="S1044">
            <v>8.6999999999999993</v>
          </cell>
          <cell r="U1044">
            <v>9.4600000000000009</v>
          </cell>
          <cell r="W1044">
            <v>9.4600000000000009</v>
          </cell>
        </row>
        <row r="1045">
          <cell r="A1045" t="str">
            <v>5 S 01 101 01</v>
          </cell>
          <cell r="B1045" t="str">
            <v>Esc. carga transp. mat 2a cat DMT 50m</v>
          </cell>
          <cell r="E1045" t="str">
            <v>m3</v>
          </cell>
          <cell r="G1045">
            <v>1.89</v>
          </cell>
          <cell r="M1045">
            <v>2.0099999999999998</v>
          </cell>
          <cell r="O1045">
            <v>2.16</v>
          </cell>
          <cell r="Q1045">
            <v>2.1</v>
          </cell>
          <cell r="S1045">
            <v>2.1</v>
          </cell>
          <cell r="U1045">
            <v>2.1</v>
          </cell>
          <cell r="W1045">
            <v>2.1</v>
          </cell>
        </row>
        <row r="1046">
          <cell r="A1046" t="str">
            <v>5 S 01 101 09</v>
          </cell>
          <cell r="B1046" t="str">
            <v>Esc. carga tr. mat 2a c. DMT 50 a 200m c/carreg</v>
          </cell>
          <cell r="E1046" t="str">
            <v>m3</v>
          </cell>
          <cell r="G1046">
            <v>5.58</v>
          </cell>
          <cell r="M1046">
            <v>6.06</v>
          </cell>
          <cell r="O1046">
            <v>6.39</v>
          </cell>
          <cell r="Q1046">
            <v>6.21</v>
          </cell>
          <cell r="S1046">
            <v>6.21</v>
          </cell>
          <cell r="U1046">
            <v>6.39</v>
          </cell>
          <cell r="W1046">
            <v>6.4</v>
          </cell>
        </row>
        <row r="1047">
          <cell r="A1047" t="str">
            <v>5 S 01 101 10</v>
          </cell>
          <cell r="B1047" t="str">
            <v>Esc. carga tr. mat 2a c. DMT 200 a 400m c/carreg</v>
          </cell>
          <cell r="E1047" t="str">
            <v>m3</v>
          </cell>
          <cell r="G1047">
            <v>6.03</v>
          </cell>
          <cell r="M1047">
            <v>6.55</v>
          </cell>
          <cell r="O1047">
            <v>6.89</v>
          </cell>
          <cell r="Q1047">
            <v>6.69</v>
          </cell>
          <cell r="S1047">
            <v>6.69</v>
          </cell>
          <cell r="U1047">
            <v>6.9</v>
          </cell>
          <cell r="W1047">
            <v>6.92</v>
          </cell>
        </row>
        <row r="1048">
          <cell r="A1048" t="str">
            <v>5 S 01 101 11</v>
          </cell>
          <cell r="B1048" t="str">
            <v>Esc. carga tr. mat 2a c. DMT 400 a 600m c/carreg</v>
          </cell>
          <cell r="E1048" t="str">
            <v>m3</v>
          </cell>
          <cell r="G1048">
            <v>6.29</v>
          </cell>
          <cell r="M1048">
            <v>6.84</v>
          </cell>
          <cell r="O1048">
            <v>7.17</v>
          </cell>
          <cell r="Q1048">
            <v>6.96</v>
          </cell>
          <cell r="S1048">
            <v>6.96</v>
          </cell>
          <cell r="U1048">
            <v>7.2</v>
          </cell>
          <cell r="W1048">
            <v>7.22</v>
          </cell>
        </row>
        <row r="1049">
          <cell r="A1049" t="str">
            <v>5 S 01 101 12</v>
          </cell>
          <cell r="B1049" t="str">
            <v>Esc. carga tr. mat 2a c. DMT 600 a 800m c/carreg</v>
          </cell>
          <cell r="E1049" t="str">
            <v>m3</v>
          </cell>
          <cell r="G1049">
            <v>6.7</v>
          </cell>
          <cell r="M1049">
            <v>7.28</v>
          </cell>
          <cell r="O1049">
            <v>7.62</v>
          </cell>
          <cell r="Q1049">
            <v>7.4</v>
          </cell>
          <cell r="S1049">
            <v>7.4</v>
          </cell>
          <cell r="U1049">
            <v>7.67</v>
          </cell>
          <cell r="W1049">
            <v>7.68</v>
          </cell>
        </row>
        <row r="1050">
          <cell r="A1050" t="str">
            <v>5 S 01 101 13</v>
          </cell>
          <cell r="B1050" t="str">
            <v>Esc. carga tr. mat 2a c. DMT 800 a 1000m c/carreg</v>
          </cell>
          <cell r="E1050" t="str">
            <v>m3</v>
          </cell>
          <cell r="G1050">
            <v>6.99</v>
          </cell>
          <cell r="M1050">
            <v>7.59</v>
          </cell>
          <cell r="O1050">
            <v>7.93</v>
          </cell>
          <cell r="Q1050">
            <v>7.7</v>
          </cell>
          <cell r="S1050">
            <v>7.7</v>
          </cell>
          <cell r="U1050">
            <v>7.99</v>
          </cell>
          <cell r="W1050">
            <v>8.01</v>
          </cell>
        </row>
        <row r="1051">
          <cell r="A1051" t="str">
            <v>5 S 01 101 14</v>
          </cell>
          <cell r="B1051" t="str">
            <v>Esc. carga tr. mat 2a c. DMT 1000 a 1200m c/carreg</v>
          </cell>
          <cell r="E1051" t="str">
            <v>m3</v>
          </cell>
          <cell r="G1051">
            <v>7.17</v>
          </cell>
          <cell r="M1051">
            <v>7.78</v>
          </cell>
          <cell r="O1051">
            <v>8.1300000000000008</v>
          </cell>
          <cell r="Q1051">
            <v>7.89</v>
          </cell>
          <cell r="S1051">
            <v>7.89</v>
          </cell>
          <cell r="U1051">
            <v>8.1999999999999993</v>
          </cell>
          <cell r="W1051">
            <v>8.2200000000000006</v>
          </cell>
        </row>
        <row r="1052">
          <cell r="A1052" t="str">
            <v>5 S 01 101 15</v>
          </cell>
          <cell r="B1052" t="str">
            <v>Esc. carga tr. mat 2a c. DMT 1200 a 1400m c/carreg</v>
          </cell>
          <cell r="E1052" t="str">
            <v>m3</v>
          </cell>
          <cell r="G1052">
            <v>7.46</v>
          </cell>
          <cell r="M1052">
            <v>8.1</v>
          </cell>
          <cell r="O1052">
            <v>8.4499999999999993</v>
          </cell>
          <cell r="Q1052">
            <v>8.19</v>
          </cell>
          <cell r="S1052">
            <v>8.19</v>
          </cell>
          <cell r="U1052">
            <v>8.5299999999999994</v>
          </cell>
          <cell r="W1052">
            <v>8.5500000000000007</v>
          </cell>
        </row>
        <row r="1053">
          <cell r="A1053" t="str">
            <v>5 S 01 101 16</v>
          </cell>
          <cell r="B1053" t="str">
            <v>Esc. carga tr. mat 2a c. DMT 1400 a 1600m c/carreg</v>
          </cell>
          <cell r="E1053" t="str">
            <v>m3</v>
          </cell>
          <cell r="G1053">
            <v>7.7</v>
          </cell>
          <cell r="M1053">
            <v>8.36</v>
          </cell>
          <cell r="O1053">
            <v>8.7100000000000009</v>
          </cell>
          <cell r="Q1053">
            <v>8.4499999999999993</v>
          </cell>
          <cell r="S1053">
            <v>8.4499999999999993</v>
          </cell>
          <cell r="U1053">
            <v>8.8000000000000007</v>
          </cell>
          <cell r="W1053">
            <v>8.82</v>
          </cell>
        </row>
        <row r="1054">
          <cell r="A1054" t="str">
            <v>5 S 01 101 17</v>
          </cell>
          <cell r="B1054" t="str">
            <v>Esc. carga tr. mat 2a c. DMT 1600 a 1800m c/carreg</v>
          </cell>
          <cell r="E1054" t="str">
            <v>m3</v>
          </cell>
          <cell r="G1054">
            <v>7.84</v>
          </cell>
          <cell r="M1054">
            <v>8.51</v>
          </cell>
          <cell r="O1054">
            <v>8.86</v>
          </cell>
          <cell r="Q1054">
            <v>8.59</v>
          </cell>
          <cell r="S1054">
            <v>8.59</v>
          </cell>
          <cell r="U1054">
            <v>8.9600000000000009</v>
          </cell>
          <cell r="W1054">
            <v>8.98</v>
          </cell>
        </row>
        <row r="1055">
          <cell r="A1055" t="str">
            <v>5 S 01 101 18</v>
          </cell>
          <cell r="B1055" t="str">
            <v>Esc. carga tr. mat 2a c. DMT 1800 a 2000m c/carreg</v>
          </cell>
          <cell r="E1055" t="str">
            <v>m3</v>
          </cell>
          <cell r="G1055">
            <v>8.19</v>
          </cell>
          <cell r="M1055">
            <v>8.89</v>
          </cell>
          <cell r="O1055">
            <v>9.25</v>
          </cell>
          <cell r="Q1055">
            <v>8.9600000000000009</v>
          </cell>
          <cell r="S1055">
            <v>8.9600000000000009</v>
          </cell>
          <cell r="U1055">
            <v>9.36</v>
          </cell>
          <cell r="W1055">
            <v>9.3800000000000008</v>
          </cell>
        </row>
        <row r="1056">
          <cell r="A1056" t="str">
            <v>5 S 01 101 19</v>
          </cell>
          <cell r="B1056" t="str">
            <v>Esc. carga tr. mat 2a c. DMT 2000 a 3000m c/carreg</v>
          </cell>
          <cell r="E1056" t="str">
            <v>m3</v>
          </cell>
          <cell r="G1056">
            <v>9.08</v>
          </cell>
          <cell r="M1056">
            <v>9.86</v>
          </cell>
          <cell r="O1056">
            <v>10.220000000000001</v>
          </cell>
          <cell r="Q1056">
            <v>9.9</v>
          </cell>
          <cell r="S1056">
            <v>9.9</v>
          </cell>
          <cell r="U1056">
            <v>10.38</v>
          </cell>
          <cell r="W1056">
            <v>10.4</v>
          </cell>
        </row>
        <row r="1057">
          <cell r="A1057" t="str">
            <v>5 S 01 101 20</v>
          </cell>
          <cell r="B1057" t="str">
            <v>Esc. carga tr. mat 2a c. DMT 3000 a 5000m c/carreg</v>
          </cell>
          <cell r="E1057" t="str">
            <v>m3</v>
          </cell>
          <cell r="G1057">
            <v>11.46</v>
          </cell>
          <cell r="M1057">
            <v>12.43</v>
          </cell>
          <cell r="O1057">
            <v>12.81</v>
          </cell>
          <cell r="Q1057">
            <v>12.4</v>
          </cell>
          <cell r="S1057">
            <v>12.4</v>
          </cell>
          <cell r="U1057">
            <v>13.09</v>
          </cell>
          <cell r="W1057">
            <v>13.11</v>
          </cell>
        </row>
        <row r="1058">
          <cell r="A1058" t="str">
            <v>5 S 01 101 22</v>
          </cell>
          <cell r="B1058" t="str">
            <v>Esc. carga transp. mat 2a cat DMT 50 a 200m c/e</v>
          </cell>
          <cell r="E1058" t="str">
            <v>m3</v>
          </cell>
          <cell r="G1058">
            <v>5.24</v>
          </cell>
          <cell r="M1058">
            <v>5.45</v>
          </cell>
          <cell r="O1058">
            <v>5.46</v>
          </cell>
          <cell r="Q1058">
            <v>4.6500000000000004</v>
          </cell>
          <cell r="S1058">
            <v>4.6500000000000004</v>
          </cell>
          <cell r="U1058">
            <v>5.0999999999999996</v>
          </cell>
          <cell r="W1058">
            <v>5.0999999999999996</v>
          </cell>
        </row>
        <row r="1059">
          <cell r="A1059" t="str">
            <v>5 S 01 101 23</v>
          </cell>
          <cell r="B1059" t="str">
            <v>Esc. carga transp. mat 2a cat DMT 200 a 400m c/e</v>
          </cell>
          <cell r="E1059" t="str">
            <v>m3</v>
          </cell>
          <cell r="G1059">
            <v>5.58</v>
          </cell>
          <cell r="M1059">
            <v>5.82</v>
          </cell>
          <cell r="O1059">
            <v>5.83</v>
          </cell>
          <cell r="Q1059">
            <v>5.01</v>
          </cell>
          <cell r="S1059">
            <v>5.01</v>
          </cell>
          <cell r="U1059">
            <v>5.48</v>
          </cell>
          <cell r="W1059">
            <v>5.48</v>
          </cell>
        </row>
        <row r="1060">
          <cell r="A1060" t="str">
            <v>5 S 01 101 24</v>
          </cell>
          <cell r="B1060" t="str">
            <v>Esc. carga transp. mat 2a cat DMT 400 a 600m c/e</v>
          </cell>
          <cell r="E1060" t="str">
            <v>m3</v>
          </cell>
          <cell r="G1060">
            <v>5.96</v>
          </cell>
          <cell r="M1060">
            <v>6.24</v>
          </cell>
          <cell r="O1060">
            <v>6.26</v>
          </cell>
          <cell r="Q1060">
            <v>5.42</v>
          </cell>
          <cell r="S1060">
            <v>5.42</v>
          </cell>
          <cell r="U1060">
            <v>5.92</v>
          </cell>
          <cell r="W1060">
            <v>5.93</v>
          </cell>
        </row>
        <row r="1061">
          <cell r="A1061" t="str">
            <v>5 S 01 101 25</v>
          </cell>
          <cell r="B1061" t="str">
            <v>Esc. carga transp. mat 2a cat DMT 600 a 800m c/e</v>
          </cell>
          <cell r="E1061" t="str">
            <v>m3</v>
          </cell>
          <cell r="G1061">
            <v>6.31</v>
          </cell>
          <cell r="M1061">
            <v>6.62</v>
          </cell>
          <cell r="O1061">
            <v>6.63</v>
          </cell>
          <cell r="Q1061">
            <v>5.79</v>
          </cell>
          <cell r="S1061">
            <v>5.79</v>
          </cell>
          <cell r="U1061">
            <v>6.32</v>
          </cell>
          <cell r="W1061">
            <v>6.32</v>
          </cell>
        </row>
        <row r="1062">
          <cell r="A1062" t="str">
            <v>5 S 01 101 26</v>
          </cell>
          <cell r="B1062" t="str">
            <v>Esc. carga transp. mat 2a cat DMT 800 a 1000m c/e</v>
          </cell>
          <cell r="E1062" t="str">
            <v>m3</v>
          </cell>
          <cell r="G1062">
            <v>6.56</v>
          </cell>
          <cell r="M1062">
            <v>6.89</v>
          </cell>
          <cell r="O1062">
            <v>6.91</v>
          </cell>
          <cell r="Q1062">
            <v>6.05</v>
          </cell>
          <cell r="S1062">
            <v>6.05</v>
          </cell>
          <cell r="U1062">
            <v>6.6</v>
          </cell>
          <cell r="W1062">
            <v>6.61</v>
          </cell>
        </row>
        <row r="1063">
          <cell r="A1063" t="str">
            <v>5 S 01 101 27</v>
          </cell>
          <cell r="B1063" t="str">
            <v>Esc. carga transp. mat 2a cat DMT 1000 a 1200m c/e</v>
          </cell>
          <cell r="E1063" t="str">
            <v>m3</v>
          </cell>
          <cell r="G1063">
            <v>6.87</v>
          </cell>
          <cell r="M1063">
            <v>7.22</v>
          </cell>
          <cell r="O1063">
            <v>7.24</v>
          </cell>
          <cell r="Q1063">
            <v>6.37</v>
          </cell>
          <cell r="S1063">
            <v>6.37</v>
          </cell>
          <cell r="U1063">
            <v>6.95</v>
          </cell>
          <cell r="W1063">
            <v>6.96</v>
          </cell>
        </row>
        <row r="1064">
          <cell r="A1064" t="str">
            <v>5 S 01 101 28</v>
          </cell>
          <cell r="B1064" t="str">
            <v>Esc. carga transp. mat 2a cat DMT 1200 a 1400m c/e</v>
          </cell>
          <cell r="E1064" t="str">
            <v>m3</v>
          </cell>
          <cell r="G1064">
            <v>7.23</v>
          </cell>
          <cell r="M1064">
            <v>7.61</v>
          </cell>
          <cell r="O1064">
            <v>7.64</v>
          </cell>
          <cell r="Q1064">
            <v>6.76</v>
          </cell>
          <cell r="S1064">
            <v>6.76</v>
          </cell>
          <cell r="U1064">
            <v>7.36</v>
          </cell>
          <cell r="W1064">
            <v>7.37</v>
          </cell>
        </row>
        <row r="1065">
          <cell r="A1065" t="str">
            <v>5 S 01 101 29</v>
          </cell>
          <cell r="B1065" t="str">
            <v>Esc. carga transp. mat 2a cat DMT 1400 a 1600m c/e</v>
          </cell>
          <cell r="E1065" t="str">
            <v>m3</v>
          </cell>
          <cell r="G1065">
            <v>7.42</v>
          </cell>
          <cell r="M1065">
            <v>7.82</v>
          </cell>
          <cell r="O1065">
            <v>7.85</v>
          </cell>
          <cell r="Q1065">
            <v>6.96</v>
          </cell>
          <cell r="S1065">
            <v>6.96</v>
          </cell>
          <cell r="U1065">
            <v>7.58</v>
          </cell>
          <cell r="W1065">
            <v>7.59</v>
          </cell>
        </row>
        <row r="1066">
          <cell r="A1066" t="str">
            <v>5 S 01 101 30</v>
          </cell>
          <cell r="B1066" t="str">
            <v>Esc. carga transp. mat 2a cat DMT 1600 a 1800m c/e</v>
          </cell>
          <cell r="E1066" t="str">
            <v>m3</v>
          </cell>
          <cell r="G1066">
            <v>7.57</v>
          </cell>
          <cell r="M1066">
            <v>7.98</v>
          </cell>
          <cell r="O1066">
            <v>8.01</v>
          </cell>
          <cell r="Q1066">
            <v>7.11</v>
          </cell>
          <cell r="S1066">
            <v>7.11</v>
          </cell>
          <cell r="U1066">
            <v>7.75</v>
          </cell>
          <cell r="W1066">
            <v>7.76</v>
          </cell>
        </row>
        <row r="1067">
          <cell r="A1067" t="str">
            <v>5 S 01 101 31</v>
          </cell>
          <cell r="B1067" t="str">
            <v>Esc. carga transp. mat 2a cat DMT 1800 a 2000m c/e</v>
          </cell>
          <cell r="E1067" t="str">
            <v>m3</v>
          </cell>
          <cell r="G1067">
            <v>7.9</v>
          </cell>
          <cell r="M1067">
            <v>8.33</v>
          </cell>
          <cell r="O1067">
            <v>8.36</v>
          </cell>
          <cell r="Q1067">
            <v>7.45</v>
          </cell>
          <cell r="S1067">
            <v>7.45</v>
          </cell>
          <cell r="U1067">
            <v>8.1199999999999992</v>
          </cell>
          <cell r="W1067">
            <v>8.1300000000000008</v>
          </cell>
        </row>
        <row r="1068">
          <cell r="A1068" t="str">
            <v>5 S 01 101 32</v>
          </cell>
          <cell r="B1068" t="str">
            <v>Esc. carga transp. mat 2a cat DMT 2000 a 3000m c/e</v>
          </cell>
          <cell r="E1068" t="str">
            <v>m3</v>
          </cell>
          <cell r="G1068">
            <v>8.85</v>
          </cell>
          <cell r="M1068">
            <v>9.36</v>
          </cell>
          <cell r="O1068">
            <v>9.41</v>
          </cell>
          <cell r="Q1068">
            <v>8.4600000000000009</v>
          </cell>
          <cell r="S1068">
            <v>8.4600000000000009</v>
          </cell>
          <cell r="U1068">
            <v>9.2100000000000009</v>
          </cell>
          <cell r="W1068">
            <v>9.2200000000000006</v>
          </cell>
        </row>
        <row r="1069">
          <cell r="A1069" t="str">
            <v>5 S 01 101 33</v>
          </cell>
          <cell r="B1069" t="str">
            <v>Esc. carga transp. mat 2a cat DMT 3000 a 5000m c/e</v>
          </cell>
          <cell r="E1069" t="str">
            <v>m3</v>
          </cell>
          <cell r="G1069">
            <v>11.22</v>
          </cell>
          <cell r="M1069">
            <v>11.93</v>
          </cell>
          <cell r="O1069">
            <v>12</v>
          </cell>
          <cell r="Q1069">
            <v>10.96</v>
          </cell>
          <cell r="S1069">
            <v>10.96</v>
          </cell>
          <cell r="U1069">
            <v>11.91</v>
          </cell>
          <cell r="W1069">
            <v>11.92</v>
          </cell>
        </row>
        <row r="1070">
          <cell r="A1070" t="str">
            <v>5 S 01 102 01</v>
          </cell>
          <cell r="B1070" t="str">
            <v>Esc. carga transp. mat 3a cat DMT até 50m</v>
          </cell>
          <cell r="E1070" t="str">
            <v>m3</v>
          </cell>
          <cell r="G1070">
            <v>17.010000000000002</v>
          </cell>
          <cell r="M1070">
            <v>18.600000000000001</v>
          </cell>
          <cell r="O1070">
            <v>19.3</v>
          </cell>
          <cell r="Q1070">
            <v>18.73</v>
          </cell>
          <cell r="S1070">
            <v>20.89</v>
          </cell>
          <cell r="U1070">
            <v>20.67</v>
          </cell>
          <cell r="W1070">
            <v>20.66</v>
          </cell>
        </row>
        <row r="1071">
          <cell r="A1071" t="str">
            <v>5 S 01 102 02</v>
          </cell>
          <cell r="B1071" t="str">
            <v>Esc. carga transp. mat 3a cat DMT 50 a 200m</v>
          </cell>
          <cell r="E1071" t="str">
            <v>m3</v>
          </cell>
          <cell r="G1071">
            <v>19.05</v>
          </cell>
          <cell r="M1071">
            <v>21.02</v>
          </cell>
          <cell r="O1071">
            <v>21.71</v>
          </cell>
          <cell r="Q1071">
            <v>21.04</v>
          </cell>
          <cell r="S1071">
            <v>23.2</v>
          </cell>
          <cell r="U1071">
            <v>23.32</v>
          </cell>
          <cell r="W1071">
            <v>23.35</v>
          </cell>
        </row>
        <row r="1072">
          <cell r="A1072" t="str">
            <v>5 S 01 102 03</v>
          </cell>
          <cell r="B1072" t="str">
            <v>Esc. carga transp. mat 3a cat DMT 200 a 400m</v>
          </cell>
          <cell r="E1072" t="str">
            <v>m3</v>
          </cell>
          <cell r="G1072">
            <v>19.63</v>
          </cell>
          <cell r="M1072">
            <v>21.67</v>
          </cell>
          <cell r="O1072">
            <v>22.35</v>
          </cell>
          <cell r="Q1072">
            <v>21.66</v>
          </cell>
          <cell r="S1072">
            <v>23.82</v>
          </cell>
          <cell r="U1072">
            <v>24</v>
          </cell>
          <cell r="W1072">
            <v>24.03</v>
          </cell>
        </row>
        <row r="1073">
          <cell r="A1073" t="str">
            <v>5 S 01 102 04</v>
          </cell>
          <cell r="B1073" t="str">
            <v>Esc. carga transp. mat 3a cat DMT 400 a 600m</v>
          </cell>
          <cell r="E1073" t="str">
            <v>m3</v>
          </cell>
          <cell r="G1073">
            <v>20.309999999999999</v>
          </cell>
          <cell r="M1073">
            <v>22.44</v>
          </cell>
          <cell r="O1073">
            <v>23.12</v>
          </cell>
          <cell r="Q1073">
            <v>22.42</v>
          </cell>
          <cell r="S1073">
            <v>24.57</v>
          </cell>
          <cell r="U1073">
            <v>24.79</v>
          </cell>
          <cell r="W1073">
            <v>24.82</v>
          </cell>
        </row>
        <row r="1074">
          <cell r="A1074" t="str">
            <v>5 S 01 102 05</v>
          </cell>
          <cell r="B1074" t="str">
            <v>Esc. carga transp. mat 3a cat DMT 600 a 800m</v>
          </cell>
          <cell r="E1074" t="str">
            <v>m3</v>
          </cell>
          <cell r="G1074">
            <v>20.93</v>
          </cell>
          <cell r="M1074">
            <v>23.12</v>
          </cell>
          <cell r="O1074">
            <v>23.81</v>
          </cell>
          <cell r="Q1074">
            <v>23.08</v>
          </cell>
          <cell r="S1074">
            <v>25.24</v>
          </cell>
          <cell r="U1074">
            <v>25.52</v>
          </cell>
          <cell r="W1074">
            <v>25.55</v>
          </cell>
        </row>
        <row r="1075">
          <cell r="A1075" t="str">
            <v>5 S 01 102 06</v>
          </cell>
          <cell r="B1075" t="str">
            <v>Esc. carga transp. mat 3a cat DMT 800 a 1000m</v>
          </cell>
          <cell r="E1075" t="str">
            <v>m3</v>
          </cell>
          <cell r="G1075">
            <v>21.32</v>
          </cell>
          <cell r="M1075">
            <v>23.55</v>
          </cell>
          <cell r="O1075">
            <v>24.25</v>
          </cell>
          <cell r="Q1075">
            <v>23.5</v>
          </cell>
          <cell r="S1075">
            <v>25.65</v>
          </cell>
          <cell r="U1075">
            <v>25.97</v>
          </cell>
          <cell r="W1075">
            <v>26.01</v>
          </cell>
        </row>
        <row r="1076">
          <cell r="A1076" t="str">
            <v>5 S 01 102 07</v>
          </cell>
          <cell r="B1076" t="str">
            <v>Esc. carga transp. mat 3a cat DMT 1000 a 1200m</v>
          </cell>
          <cell r="E1076" t="str">
            <v>m3</v>
          </cell>
          <cell r="G1076">
            <v>21.71</v>
          </cell>
          <cell r="M1076">
            <v>23.98</v>
          </cell>
          <cell r="O1076">
            <v>24.68</v>
          </cell>
          <cell r="Q1076">
            <v>23.91</v>
          </cell>
          <cell r="S1076">
            <v>26.06</v>
          </cell>
          <cell r="U1076">
            <v>26.43</v>
          </cell>
          <cell r="W1076">
            <v>26.47</v>
          </cell>
        </row>
        <row r="1077">
          <cell r="A1077" t="str">
            <v>5 S 01 510 00</v>
          </cell>
          <cell r="B1077" t="str">
            <v>Compactação de aterros a 95% proctor normal</v>
          </cell>
          <cell r="E1077" t="str">
            <v>m3</v>
          </cell>
          <cell r="G1077">
            <v>1.5</v>
          </cell>
          <cell r="M1077">
            <v>1.67</v>
          </cell>
          <cell r="O1077">
            <v>1.7</v>
          </cell>
          <cell r="Q1077">
            <v>1.65</v>
          </cell>
          <cell r="S1077">
            <v>1.65</v>
          </cell>
          <cell r="U1077">
            <v>1.73</v>
          </cell>
          <cell r="W1077">
            <v>1.75</v>
          </cell>
        </row>
        <row r="1078">
          <cell r="A1078" t="str">
            <v>5 S 01 511 00</v>
          </cell>
          <cell r="B1078" t="str">
            <v>Compactação de aterros a 100% proctor normal</v>
          </cell>
          <cell r="E1078" t="str">
            <v>m3</v>
          </cell>
          <cell r="G1078">
            <v>1.78</v>
          </cell>
          <cell r="M1078">
            <v>1.99</v>
          </cell>
          <cell r="O1078">
            <v>2.02</v>
          </cell>
          <cell r="Q1078">
            <v>1.96</v>
          </cell>
          <cell r="S1078">
            <v>1.96</v>
          </cell>
          <cell r="U1078">
            <v>2.0699999999999998</v>
          </cell>
          <cell r="W1078">
            <v>2.09</v>
          </cell>
        </row>
        <row r="1079">
          <cell r="A1079" t="str">
            <v>5 S 01 513 01</v>
          </cell>
          <cell r="B1079" t="str">
            <v>Compactação de material de "bota-fora"</v>
          </cell>
          <cell r="E1079" t="str">
            <v>m3</v>
          </cell>
          <cell r="G1079">
            <v>1.1499999999999999</v>
          </cell>
          <cell r="M1079">
            <v>1.28</v>
          </cell>
          <cell r="O1079">
            <v>1.3</v>
          </cell>
          <cell r="Q1079">
            <v>1.26</v>
          </cell>
          <cell r="S1079">
            <v>1.26</v>
          </cell>
          <cell r="U1079">
            <v>1.32</v>
          </cell>
          <cell r="W1079">
            <v>1.33</v>
          </cell>
        </row>
        <row r="1080">
          <cell r="A1080" t="str">
            <v>5 S 02 100 00</v>
          </cell>
          <cell r="B1080" t="str">
            <v>Reforço do subleito</v>
          </cell>
          <cell r="E1080" t="str">
            <v>m3</v>
          </cell>
          <cell r="G1080">
            <v>7.62</v>
          </cell>
          <cell r="M1080">
            <v>8.16</v>
          </cell>
          <cell r="O1080">
            <v>8.57</v>
          </cell>
          <cell r="Q1080">
            <v>8.3800000000000008</v>
          </cell>
          <cell r="S1080">
            <v>8.3800000000000008</v>
          </cell>
          <cell r="U1080">
            <v>8.64</v>
          </cell>
          <cell r="W1080">
            <v>8.7100000000000009</v>
          </cell>
        </row>
        <row r="1081">
          <cell r="A1081" t="str">
            <v>5 S 02 110 00</v>
          </cell>
          <cell r="B1081" t="str">
            <v>Regularização do subleito</v>
          </cell>
          <cell r="E1081" t="str">
            <v>m2</v>
          </cell>
          <cell r="G1081">
            <v>0.46</v>
          </cell>
          <cell r="M1081">
            <v>0.52</v>
          </cell>
          <cell r="O1081">
            <v>0.53</v>
          </cell>
          <cell r="Q1081">
            <v>0.51</v>
          </cell>
          <cell r="S1081">
            <v>0.51</v>
          </cell>
          <cell r="U1081">
            <v>0.53</v>
          </cell>
          <cell r="W1081">
            <v>0.54</v>
          </cell>
        </row>
        <row r="1082">
          <cell r="A1082" t="str">
            <v>5 S 02 110 01</v>
          </cell>
          <cell r="B1082" t="str">
            <v>Regul. subleito c/ fresa. corte contr. aut. greide</v>
          </cell>
          <cell r="E1082" t="str">
            <v>m2</v>
          </cell>
          <cell r="G1082">
            <v>0.77</v>
          </cell>
          <cell r="M1082">
            <v>0.83</v>
          </cell>
          <cell r="O1082">
            <v>0.83</v>
          </cell>
          <cell r="Q1082">
            <v>0.81</v>
          </cell>
          <cell r="S1082">
            <v>0.81</v>
          </cell>
          <cell r="U1082">
            <v>0.78</v>
          </cell>
          <cell r="W1082">
            <v>0.78</v>
          </cell>
        </row>
        <row r="1083">
          <cell r="A1083" t="str">
            <v>5 S 02 200 00</v>
          </cell>
          <cell r="B1083" t="str">
            <v>Sub-base solo estabilizado granul. s/ mistura</v>
          </cell>
          <cell r="E1083" t="str">
            <v>m3</v>
          </cell>
          <cell r="G1083">
            <v>7.62</v>
          </cell>
          <cell r="M1083">
            <v>8.16</v>
          </cell>
          <cell r="O1083">
            <v>8.57</v>
          </cell>
          <cell r="Q1083">
            <v>8.3800000000000008</v>
          </cell>
          <cell r="S1083">
            <v>8.3800000000000008</v>
          </cell>
          <cell r="U1083">
            <v>8.64</v>
          </cell>
          <cell r="W1083">
            <v>8.7100000000000009</v>
          </cell>
        </row>
        <row r="1084">
          <cell r="A1084" t="str">
            <v>5 S 02 200 01</v>
          </cell>
          <cell r="B1084" t="str">
            <v>Base solo estabilizado granul. s/ mistura</v>
          </cell>
          <cell r="E1084" t="str">
            <v>m3</v>
          </cell>
          <cell r="G1084">
            <v>7.62</v>
          </cell>
          <cell r="M1084">
            <v>8.16</v>
          </cell>
          <cell r="O1084">
            <v>8.57</v>
          </cell>
          <cell r="Q1084">
            <v>8.3800000000000008</v>
          </cell>
          <cell r="S1084">
            <v>8.3800000000000008</v>
          </cell>
          <cell r="U1084">
            <v>8.64</v>
          </cell>
          <cell r="W1084">
            <v>8.7100000000000009</v>
          </cell>
        </row>
        <row r="1085">
          <cell r="A1085" t="str">
            <v>5 S 02 201 00</v>
          </cell>
          <cell r="B1085" t="str">
            <v>Recomposição camada de base s/ adição de material</v>
          </cell>
          <cell r="E1085" t="str">
            <v>m2</v>
          </cell>
          <cell r="G1085">
            <v>0.46</v>
          </cell>
          <cell r="M1085">
            <v>0.52</v>
          </cell>
          <cell r="O1085">
            <v>0.53</v>
          </cell>
          <cell r="Q1085">
            <v>0.51</v>
          </cell>
          <cell r="S1085">
            <v>0.51</v>
          </cell>
          <cell r="U1085">
            <v>0.53</v>
          </cell>
          <cell r="W1085">
            <v>0.54</v>
          </cell>
        </row>
        <row r="1086">
          <cell r="A1086" t="str">
            <v>5 S 02 210 00</v>
          </cell>
          <cell r="B1086" t="str">
            <v>Sub-base estabiliz. granul. c/ mist. solo na pista</v>
          </cell>
          <cell r="E1086" t="str">
            <v>m3</v>
          </cell>
          <cell r="G1086">
            <v>8.06</v>
          </cell>
          <cell r="M1086">
            <v>8.6300000000000008</v>
          </cell>
          <cell r="O1086">
            <v>9.07</v>
          </cell>
          <cell r="Q1086">
            <v>8.86</v>
          </cell>
          <cell r="S1086">
            <v>8.86</v>
          </cell>
          <cell r="U1086">
            <v>9.14</v>
          </cell>
          <cell r="W1086">
            <v>9.2100000000000009</v>
          </cell>
        </row>
        <row r="1087">
          <cell r="A1087" t="str">
            <v>5 S 02 210 01</v>
          </cell>
          <cell r="B1087" t="str">
            <v>Sub-base estab. granul.c/mist. solo-areia na pista</v>
          </cell>
          <cell r="E1087" t="str">
            <v>m3</v>
          </cell>
          <cell r="G1087">
            <v>9.2200000000000006</v>
          </cell>
          <cell r="M1087">
            <v>9.89</v>
          </cell>
          <cell r="O1087">
            <v>10.43</v>
          </cell>
          <cell r="Q1087">
            <v>10.210000000000001</v>
          </cell>
          <cell r="S1087">
            <v>10.210000000000001</v>
          </cell>
          <cell r="U1087">
            <v>10.49</v>
          </cell>
          <cell r="W1087">
            <v>10.57</v>
          </cell>
        </row>
        <row r="1088">
          <cell r="A1088" t="str">
            <v>5 S 02 210 02</v>
          </cell>
          <cell r="B1088" t="str">
            <v>Base estabiliz.granul.c/ mist. solo areia na pista</v>
          </cell>
          <cell r="E1088" t="str">
            <v>m3</v>
          </cell>
          <cell r="G1088">
            <v>9.2200000000000006</v>
          </cell>
          <cell r="M1088">
            <v>9.89</v>
          </cell>
          <cell r="O1088">
            <v>10.43</v>
          </cell>
          <cell r="Q1088">
            <v>10.210000000000001</v>
          </cell>
          <cell r="S1088">
            <v>10.210000000000001</v>
          </cell>
          <cell r="U1088">
            <v>10.49</v>
          </cell>
          <cell r="W1088">
            <v>10.57</v>
          </cell>
        </row>
        <row r="1089">
          <cell r="A1089" t="str">
            <v>5 S 02 220 00</v>
          </cell>
          <cell r="B1089" t="str">
            <v>Base estabilizada granul. c/ mistura solo-brita</v>
          </cell>
          <cell r="E1089" t="str">
            <v>m3</v>
          </cell>
          <cell r="G1089">
            <v>24.16</v>
          </cell>
          <cell r="M1089">
            <v>26.7</v>
          </cell>
          <cell r="O1089">
            <v>27.52</v>
          </cell>
          <cell r="Q1089">
            <v>26.84</v>
          </cell>
          <cell r="S1089">
            <v>27.63</v>
          </cell>
          <cell r="U1089">
            <v>27.94</v>
          </cell>
          <cell r="W1089">
            <v>28.11</v>
          </cell>
        </row>
        <row r="1090">
          <cell r="A1090" t="str">
            <v>5 S 02 230 00</v>
          </cell>
          <cell r="B1090" t="str">
            <v>Base de brita graduada</v>
          </cell>
          <cell r="E1090" t="str">
            <v>m3</v>
          </cell>
          <cell r="G1090">
            <v>37.76</v>
          </cell>
          <cell r="M1090">
            <v>42.45</v>
          </cell>
          <cell r="O1090">
            <v>43.43</v>
          </cell>
          <cell r="Q1090">
            <v>42.37</v>
          </cell>
          <cell r="S1090">
            <v>44.33</v>
          </cell>
          <cell r="U1090">
            <v>44.67</v>
          </cell>
          <cell r="W1090">
            <v>44.82</v>
          </cell>
        </row>
        <row r="1091">
          <cell r="A1091" t="str">
            <v>5 S 02 230 01</v>
          </cell>
          <cell r="B1091" t="str">
            <v>Base brita grad.c/distr.agreg. contr. autom.greide</v>
          </cell>
          <cell r="E1091" t="str">
            <v>m3</v>
          </cell>
          <cell r="G1091">
            <v>38.92</v>
          </cell>
          <cell r="M1091">
            <v>43.59</v>
          </cell>
          <cell r="O1091">
            <v>44.54</v>
          </cell>
          <cell r="Q1091">
            <v>43.48</v>
          </cell>
          <cell r="S1091">
            <v>45.44</v>
          </cell>
          <cell r="U1091">
            <v>45.52</v>
          </cell>
          <cell r="W1091">
            <v>45.66</v>
          </cell>
        </row>
        <row r="1092">
          <cell r="A1092" t="str">
            <v>5 S 02 231 00</v>
          </cell>
          <cell r="B1092" t="str">
            <v>Base de macadame hidraúlico</v>
          </cell>
          <cell r="E1092" t="str">
            <v>m3</v>
          </cell>
          <cell r="G1092">
            <v>33.340000000000003</v>
          </cell>
          <cell r="M1092">
            <v>37.42</v>
          </cell>
          <cell r="O1092">
            <v>38.22</v>
          </cell>
          <cell r="Q1092">
            <v>37.299999999999997</v>
          </cell>
          <cell r="S1092">
            <v>39.14</v>
          </cell>
          <cell r="U1092">
            <v>39.42</v>
          </cell>
          <cell r="W1092">
            <v>39.549999999999997</v>
          </cell>
        </row>
        <row r="1093">
          <cell r="A1093" t="str">
            <v>5 S 02 240 11</v>
          </cell>
          <cell r="B1093" t="str">
            <v>Recomposição camada de base c/ adição de cimento</v>
          </cell>
          <cell r="E1093" t="str">
            <v>m3</v>
          </cell>
          <cell r="G1093">
            <v>47.94</v>
          </cell>
          <cell r="M1093">
            <v>50.71</v>
          </cell>
          <cell r="O1093">
            <v>52.12</v>
          </cell>
          <cell r="Q1093">
            <v>49.73</v>
          </cell>
          <cell r="S1093">
            <v>52.63</v>
          </cell>
          <cell r="U1093">
            <v>47.84</v>
          </cell>
          <cell r="W1093">
            <v>49.94</v>
          </cell>
        </row>
        <row r="1094">
          <cell r="A1094" t="str">
            <v>5 S 02 241 01</v>
          </cell>
          <cell r="B1094" t="str">
            <v>Base de solo cimento com mistura em usina</v>
          </cell>
          <cell r="E1094" t="str">
            <v>m3</v>
          </cell>
          <cell r="G1094">
            <v>100.06</v>
          </cell>
          <cell r="M1094">
            <v>106.26</v>
          </cell>
          <cell r="O1094">
            <v>109.61</v>
          </cell>
          <cell r="Q1094">
            <v>104.53</v>
          </cell>
          <cell r="S1094">
            <v>110.6</v>
          </cell>
          <cell r="U1094">
            <v>101.46</v>
          </cell>
          <cell r="W1094">
            <v>106.14</v>
          </cell>
        </row>
        <row r="1095">
          <cell r="A1095" t="str">
            <v>5 S 02 243 01</v>
          </cell>
          <cell r="B1095" t="str">
            <v>Sub-base solo melhorado c/cimento c/mist. em usina</v>
          </cell>
          <cell r="E1095" t="str">
            <v>m3</v>
          </cell>
          <cell r="G1095">
            <v>58.51</v>
          </cell>
          <cell r="M1095">
            <v>62.16</v>
          </cell>
          <cell r="O1095">
            <v>64.09</v>
          </cell>
          <cell r="Q1095">
            <v>61.33</v>
          </cell>
          <cell r="S1095">
            <v>64.37</v>
          </cell>
          <cell r="U1095">
            <v>59.74</v>
          </cell>
          <cell r="W1095">
            <v>62.08</v>
          </cell>
        </row>
        <row r="1096">
          <cell r="A1096" t="str">
            <v>5 S 02 249 11</v>
          </cell>
          <cell r="B1096" t="str">
            <v>Recomp. base c/ demol. do rev. e incorp. à base</v>
          </cell>
          <cell r="E1096" t="str">
            <v>m3</v>
          </cell>
          <cell r="G1096">
            <v>11.45</v>
          </cell>
          <cell r="M1096">
            <v>12.76</v>
          </cell>
          <cell r="O1096">
            <v>12.8</v>
          </cell>
          <cell r="Q1096">
            <v>12.65</v>
          </cell>
          <cell r="S1096">
            <v>12.65</v>
          </cell>
          <cell r="U1096">
            <v>12.03</v>
          </cell>
          <cell r="W1096">
            <v>11.87</v>
          </cell>
        </row>
        <row r="1097">
          <cell r="A1097" t="str">
            <v>5 S 02 300 00</v>
          </cell>
          <cell r="B1097" t="str">
            <v>Imprimação</v>
          </cell>
          <cell r="E1097" t="str">
            <v>m2</v>
          </cell>
          <cell r="G1097">
            <v>0.15</v>
          </cell>
          <cell r="M1097">
            <v>0.17</v>
          </cell>
          <cell r="O1097">
            <v>0.17</v>
          </cell>
          <cell r="Q1097">
            <v>0.16</v>
          </cell>
          <cell r="S1097">
            <v>0.16</v>
          </cell>
          <cell r="U1097">
            <v>0.17</v>
          </cell>
          <cell r="W1097">
            <v>0.17</v>
          </cell>
        </row>
        <row r="1098">
          <cell r="A1098" t="str">
            <v>5 S 02 400 00</v>
          </cell>
          <cell r="B1098" t="str">
            <v>Pintura de ligação</v>
          </cell>
          <cell r="E1098" t="str">
            <v>m2</v>
          </cell>
          <cell r="G1098">
            <v>0.09</v>
          </cell>
          <cell r="M1098">
            <v>0.1</v>
          </cell>
          <cell r="O1098">
            <v>0.1</v>
          </cell>
          <cell r="Q1098">
            <v>0.09</v>
          </cell>
          <cell r="S1098">
            <v>0.09</v>
          </cell>
          <cell r="U1098">
            <v>0.1</v>
          </cell>
          <cell r="W1098">
            <v>0.1</v>
          </cell>
        </row>
        <row r="1099">
          <cell r="A1099" t="str">
            <v>5 S 02 500 00</v>
          </cell>
          <cell r="B1099" t="str">
            <v>Tratamento superficial simples c/ CAP</v>
          </cell>
          <cell r="E1099" t="str">
            <v>m2</v>
          </cell>
          <cell r="G1099">
            <v>0.44</v>
          </cell>
          <cell r="M1099">
            <v>0.5</v>
          </cell>
          <cell r="O1099">
            <v>0.5</v>
          </cell>
          <cell r="Q1099">
            <v>0.49</v>
          </cell>
          <cell r="S1099">
            <v>0.5</v>
          </cell>
          <cell r="U1099">
            <v>0.51</v>
          </cell>
          <cell r="W1099">
            <v>0.51</v>
          </cell>
        </row>
        <row r="1100">
          <cell r="A1100" t="str">
            <v>5 S 02 500 01</v>
          </cell>
          <cell r="B1100" t="str">
            <v>Tratamento superficial simples c/ emulsão</v>
          </cell>
          <cell r="E1100" t="str">
            <v>m2</v>
          </cell>
          <cell r="G1100">
            <v>0.41</v>
          </cell>
          <cell r="M1100">
            <v>0.46</v>
          </cell>
          <cell r="O1100">
            <v>0.47</v>
          </cell>
          <cell r="Q1100">
            <v>0.46</v>
          </cell>
          <cell r="S1100">
            <v>0.47</v>
          </cell>
          <cell r="U1100">
            <v>0.48</v>
          </cell>
          <cell r="W1100">
            <v>0.48</v>
          </cell>
        </row>
        <row r="1101">
          <cell r="A1101" t="str">
            <v>5 S 02 500 02</v>
          </cell>
          <cell r="B1101" t="str">
            <v>Tratamento superficial simples c/ banho diluído</v>
          </cell>
          <cell r="E1101" t="str">
            <v>m2</v>
          </cell>
          <cell r="G1101">
            <v>0.47</v>
          </cell>
          <cell r="M1101">
            <v>0.53</v>
          </cell>
          <cell r="O1101">
            <v>0.54</v>
          </cell>
          <cell r="Q1101">
            <v>0.53</v>
          </cell>
          <cell r="S1101">
            <v>0.54</v>
          </cell>
          <cell r="U1101">
            <v>0.55000000000000004</v>
          </cell>
          <cell r="W1101">
            <v>0.55000000000000004</v>
          </cell>
        </row>
        <row r="1102">
          <cell r="A1102" t="str">
            <v>5 S 02 501 00</v>
          </cell>
          <cell r="B1102" t="str">
            <v>Tratamento superficial duplo c/ CAP</v>
          </cell>
          <cell r="E1102" t="str">
            <v>m2</v>
          </cell>
          <cell r="G1102">
            <v>1.3</v>
          </cell>
          <cell r="M1102">
            <v>1.48</v>
          </cell>
          <cell r="O1102">
            <v>1.49</v>
          </cell>
          <cell r="Q1102">
            <v>1.45</v>
          </cell>
          <cell r="S1102">
            <v>1.49</v>
          </cell>
          <cell r="U1102">
            <v>1.51</v>
          </cell>
          <cell r="W1102">
            <v>1.51</v>
          </cell>
        </row>
        <row r="1103">
          <cell r="A1103" t="str">
            <v>5 S 02 501 01</v>
          </cell>
          <cell r="B1103" t="str">
            <v>Tratamento superficial duplo c/ emulsão</v>
          </cell>
          <cell r="E1103" t="str">
            <v>m2</v>
          </cell>
          <cell r="G1103">
            <v>1.29</v>
          </cell>
          <cell r="M1103">
            <v>1.47</v>
          </cell>
          <cell r="O1103">
            <v>1.49</v>
          </cell>
          <cell r="Q1103">
            <v>1.45</v>
          </cell>
          <cell r="S1103">
            <v>1.49</v>
          </cell>
          <cell r="U1103">
            <v>1.51</v>
          </cell>
          <cell r="W1103">
            <v>1.51</v>
          </cell>
        </row>
        <row r="1104">
          <cell r="A1104" t="str">
            <v>5 S 02 501 02</v>
          </cell>
          <cell r="B1104" t="str">
            <v>Tratamento superficial duplo c/ banho diluído</v>
          </cell>
          <cell r="E1104" t="str">
            <v>m2</v>
          </cell>
          <cell r="G1104">
            <v>1.42</v>
          </cell>
          <cell r="M1104">
            <v>1.61</v>
          </cell>
          <cell r="O1104">
            <v>1.63</v>
          </cell>
          <cell r="Q1104">
            <v>1.59</v>
          </cell>
          <cell r="S1104">
            <v>1.63</v>
          </cell>
          <cell r="U1104">
            <v>1.65</v>
          </cell>
          <cell r="W1104">
            <v>1.65</v>
          </cell>
        </row>
        <row r="1105">
          <cell r="A1105" t="str">
            <v>5 S 02 502 00</v>
          </cell>
          <cell r="B1105" t="str">
            <v>Tratamento superficial triplo c/ CAP</v>
          </cell>
          <cell r="E1105" t="str">
            <v>m2</v>
          </cell>
          <cell r="G1105">
            <v>1.86</v>
          </cell>
          <cell r="M1105">
            <v>2.12</v>
          </cell>
          <cell r="O1105">
            <v>2.14</v>
          </cell>
          <cell r="Q1105">
            <v>2.09</v>
          </cell>
          <cell r="S1105">
            <v>2.13</v>
          </cell>
          <cell r="U1105">
            <v>2.16</v>
          </cell>
          <cell r="W1105">
            <v>2.16</v>
          </cell>
        </row>
        <row r="1106">
          <cell r="A1106" t="str">
            <v>5 S 02 502 01</v>
          </cell>
          <cell r="B1106" t="str">
            <v>Tratamento superficial triplo c/ emulsão</v>
          </cell>
          <cell r="E1106" t="str">
            <v>m2</v>
          </cell>
          <cell r="G1106">
            <v>1.88</v>
          </cell>
          <cell r="M1106">
            <v>2.14</v>
          </cell>
          <cell r="O1106">
            <v>2.16</v>
          </cell>
          <cell r="Q1106">
            <v>2.1</v>
          </cell>
          <cell r="S1106">
            <v>2.15</v>
          </cell>
          <cell r="U1106">
            <v>2.1800000000000002</v>
          </cell>
          <cell r="W1106">
            <v>2.1800000000000002</v>
          </cell>
        </row>
        <row r="1107">
          <cell r="A1107" t="str">
            <v>5 S 02 502 02</v>
          </cell>
          <cell r="B1107" t="str">
            <v>Tratamento superficial triplo c/ banho diluído</v>
          </cell>
          <cell r="E1107" t="str">
            <v>m2</v>
          </cell>
          <cell r="G1107">
            <v>2.04</v>
          </cell>
          <cell r="M1107">
            <v>2.33</v>
          </cell>
          <cell r="O1107">
            <v>2.34</v>
          </cell>
          <cell r="Q1107">
            <v>2.29</v>
          </cell>
          <cell r="S1107">
            <v>2.34</v>
          </cell>
          <cell r="U1107">
            <v>2.37</v>
          </cell>
          <cell r="W1107">
            <v>2.37</v>
          </cell>
        </row>
        <row r="1108">
          <cell r="A1108" t="str">
            <v>5 S 02 511 01</v>
          </cell>
          <cell r="B1108" t="str">
            <v>Micro-revestimento a frio - Microflex 0,8cm</v>
          </cell>
          <cell r="E1108" t="str">
            <v>m2</v>
          </cell>
          <cell r="G1108">
            <v>1.17</v>
          </cell>
          <cell r="M1108">
            <v>1.24</v>
          </cell>
          <cell r="O1108">
            <v>1.22</v>
          </cell>
          <cell r="Q1108">
            <v>1.21</v>
          </cell>
          <cell r="S1108">
            <v>1.22</v>
          </cell>
          <cell r="U1108">
            <v>1.34</v>
          </cell>
          <cell r="W1108">
            <v>1.34</v>
          </cell>
        </row>
        <row r="1109">
          <cell r="A1109" t="str">
            <v>5 S 02 511 02</v>
          </cell>
          <cell r="B1109" t="str">
            <v>Micro-revestimento a frio - Microflex 1,5 cm</v>
          </cell>
          <cell r="E1109" t="str">
            <v>m2</v>
          </cell>
          <cell r="G1109">
            <v>2.2999999999999998</v>
          </cell>
          <cell r="M1109">
            <v>2.42</v>
          </cell>
          <cell r="O1109">
            <v>2.39</v>
          </cell>
          <cell r="Q1109">
            <v>2.36</v>
          </cell>
          <cell r="S1109">
            <v>2.38</v>
          </cell>
          <cell r="U1109">
            <v>2.63</v>
          </cell>
          <cell r="W1109">
            <v>2.63</v>
          </cell>
        </row>
        <row r="1110">
          <cell r="A1110" t="str">
            <v>5 S 02 511 03</v>
          </cell>
          <cell r="B1110" t="str">
            <v>Micro-revestimento a frio - Microflex 2,0 cm</v>
          </cell>
          <cell r="E1110" t="str">
            <v>m2</v>
          </cell>
          <cell r="G1110">
            <v>3.05</v>
          </cell>
          <cell r="M1110">
            <v>3.2</v>
          </cell>
          <cell r="O1110">
            <v>3.17</v>
          </cell>
          <cell r="Q1110">
            <v>3.13</v>
          </cell>
          <cell r="S1110">
            <v>3.16</v>
          </cell>
          <cell r="U1110">
            <v>3.5</v>
          </cell>
          <cell r="W1110">
            <v>3.5</v>
          </cell>
        </row>
        <row r="1111">
          <cell r="A1111" t="str">
            <v>5 S 02 511 04</v>
          </cell>
          <cell r="B1111" t="str">
            <v>Micro-revestimento a frio - Microflex - 2,5 cm</v>
          </cell>
          <cell r="E1111" t="str">
            <v>m2</v>
          </cell>
          <cell r="G1111">
            <v>3.59</v>
          </cell>
          <cell r="M1111">
            <v>3.78</v>
          </cell>
          <cell r="O1111">
            <v>3.73</v>
          </cell>
          <cell r="Q1111">
            <v>3.69</v>
          </cell>
          <cell r="S1111">
            <v>3.72</v>
          </cell>
          <cell r="U1111">
            <v>4.1399999999999997</v>
          </cell>
          <cell r="W1111">
            <v>4.1399999999999997</v>
          </cell>
        </row>
        <row r="1112">
          <cell r="A1112" t="str">
            <v>5 S 02 512 01</v>
          </cell>
          <cell r="B1112" t="str">
            <v>Lama asfáltica fina (granulometrias I e II)</v>
          </cell>
          <cell r="E1112" t="str">
            <v>m2</v>
          </cell>
          <cell r="G1112">
            <v>0.45</v>
          </cell>
          <cell r="M1112">
            <v>0.52</v>
          </cell>
          <cell r="O1112">
            <v>0.52</v>
          </cell>
          <cell r="Q1112">
            <v>0.51</v>
          </cell>
          <cell r="S1112">
            <v>0.51</v>
          </cell>
          <cell r="U1112">
            <v>0.52</v>
          </cell>
          <cell r="W1112">
            <v>0.52</v>
          </cell>
        </row>
        <row r="1113">
          <cell r="A1113" t="str">
            <v>5 S 02 512 02</v>
          </cell>
          <cell r="B1113" t="str">
            <v>Lama asfáltica grossa (granulometrias III e IV)</v>
          </cell>
          <cell r="E1113" t="str">
            <v>m2</v>
          </cell>
          <cell r="G1113">
            <v>0.81</v>
          </cell>
          <cell r="M1113">
            <v>0.93</v>
          </cell>
          <cell r="O1113">
            <v>0.93</v>
          </cell>
          <cell r="Q1113">
            <v>0.91</v>
          </cell>
          <cell r="S1113">
            <v>0.92</v>
          </cell>
          <cell r="U1113">
            <v>0.93</v>
          </cell>
          <cell r="W1113">
            <v>0.94</v>
          </cell>
        </row>
        <row r="1114">
          <cell r="A1114" t="str">
            <v>5 S 02 530 00</v>
          </cell>
          <cell r="B1114" t="str">
            <v>Pré-misturado a frio</v>
          </cell>
          <cell r="E1114" t="str">
            <v>m3</v>
          </cell>
          <cell r="G1114">
            <v>53.68</v>
          </cell>
          <cell r="M1114">
            <v>60.15</v>
          </cell>
          <cell r="O1114">
            <v>61.21</v>
          </cell>
          <cell r="Q1114">
            <v>59.74</v>
          </cell>
          <cell r="S1114">
            <v>61.29</v>
          </cell>
          <cell r="U1114">
            <v>62.18</v>
          </cell>
          <cell r="W1114">
            <v>62.51</v>
          </cell>
        </row>
        <row r="1115">
          <cell r="A1115" t="str">
            <v>5 S 02 531 00</v>
          </cell>
          <cell r="B1115" t="str">
            <v>Macadame betuminoso por penetração</v>
          </cell>
          <cell r="E1115" t="str">
            <v>m3</v>
          </cell>
          <cell r="G1115">
            <v>45.14</v>
          </cell>
          <cell r="M1115">
            <v>50.85</v>
          </cell>
          <cell r="O1115">
            <v>51.61</v>
          </cell>
          <cell r="Q1115">
            <v>50.49</v>
          </cell>
          <cell r="S1115">
            <v>52.38</v>
          </cell>
          <cell r="U1115">
            <v>52.92</v>
          </cell>
          <cell r="W1115">
            <v>53.03</v>
          </cell>
        </row>
        <row r="1116">
          <cell r="A1116" t="str">
            <v>5 S 02 532 00</v>
          </cell>
          <cell r="B1116" t="str">
            <v>Areia-asfalto a quente</v>
          </cell>
          <cell r="E1116" t="str">
            <v>t</v>
          </cell>
          <cell r="G1116">
            <v>36.270000000000003</v>
          </cell>
          <cell r="M1116">
            <v>38.81</v>
          </cell>
          <cell r="O1116">
            <v>39.270000000000003</v>
          </cell>
          <cell r="Q1116">
            <v>46.27</v>
          </cell>
          <cell r="S1116">
            <v>37.94</v>
          </cell>
          <cell r="U1116">
            <v>40.299999999999997</v>
          </cell>
          <cell r="W1116">
            <v>40.409999999999997</v>
          </cell>
        </row>
        <row r="1117">
          <cell r="A1117" t="str">
            <v>5 S 02 540 01</v>
          </cell>
          <cell r="B1117" t="str">
            <v>Conc. betumin.usinado a quente - capa de rolamento</v>
          </cell>
          <cell r="E1117" t="str">
            <v>t</v>
          </cell>
          <cell r="G1117">
            <v>31.51</v>
          </cell>
          <cell r="M1117">
            <v>34.35</v>
          </cell>
          <cell r="O1117">
            <v>34.75</v>
          </cell>
          <cell r="Q1117">
            <v>38.18</v>
          </cell>
          <cell r="S1117">
            <v>34.299999999999997</v>
          </cell>
          <cell r="U1117">
            <v>35.909999999999997</v>
          </cell>
          <cell r="W1117">
            <v>35.99</v>
          </cell>
        </row>
        <row r="1118">
          <cell r="A1118" t="str">
            <v>5 S 02 540 02</v>
          </cell>
          <cell r="B1118" t="str">
            <v>Concreto betuminoso usinado a quente - binder</v>
          </cell>
          <cell r="E1118" t="str">
            <v>t</v>
          </cell>
          <cell r="G1118">
            <v>30.9</v>
          </cell>
          <cell r="M1118">
            <v>33.799999999999997</v>
          </cell>
          <cell r="O1118">
            <v>34.22</v>
          </cell>
          <cell r="Q1118">
            <v>37.630000000000003</v>
          </cell>
          <cell r="S1118">
            <v>33.78</v>
          </cell>
          <cell r="U1118">
            <v>35.03</v>
          </cell>
          <cell r="W1118">
            <v>35.11</v>
          </cell>
        </row>
        <row r="1119">
          <cell r="A1119" t="str">
            <v>5 S 02 540 11</v>
          </cell>
          <cell r="B1119" t="str">
            <v>CBUQ reciclado a quente no local</v>
          </cell>
          <cell r="E1119" t="str">
            <v>t</v>
          </cell>
          <cell r="G1119">
            <v>67.680000000000007</v>
          </cell>
          <cell r="M1119">
            <v>68.760000000000005</v>
          </cell>
          <cell r="O1119" t="str">
            <v>excluído</v>
          </cell>
          <cell r="Q1119" t="str">
            <v>excluído</v>
          </cell>
          <cell r="S1119" t="str">
            <v>excluído</v>
          </cell>
          <cell r="U1119" t="str">
            <v>excluído</v>
          </cell>
          <cell r="W1119" t="str">
            <v>excluído</v>
          </cell>
        </row>
        <row r="1120">
          <cell r="A1120" t="str">
            <v>5 S 02 540 12</v>
          </cell>
          <cell r="B1120" t="str">
            <v>CBUQ reciclado em usina fixa</v>
          </cell>
          <cell r="E1120" t="str">
            <v>t</v>
          </cell>
          <cell r="G1120">
            <v>27.12</v>
          </cell>
          <cell r="M1120">
            <v>29.6</v>
          </cell>
          <cell r="O1120">
            <v>29.87</v>
          </cell>
          <cell r="Q1120">
            <v>33.380000000000003</v>
          </cell>
          <cell r="S1120">
            <v>29.35</v>
          </cell>
          <cell r="U1120">
            <v>30.55</v>
          </cell>
          <cell r="W1120">
            <v>30.62</v>
          </cell>
        </row>
        <row r="1121">
          <cell r="A1121" t="str">
            <v>5 S 02 600 00</v>
          </cell>
          <cell r="B1121" t="str">
            <v>Manta sintét. p/ recap.asfál.- fornec. e aplicação</v>
          </cell>
          <cell r="E1121" t="str">
            <v>m2</v>
          </cell>
          <cell r="G1121">
            <v>4.05</v>
          </cell>
          <cell r="M1121">
            <v>4.21</v>
          </cell>
          <cell r="O1121">
            <v>4.68</v>
          </cell>
          <cell r="Q1121">
            <v>4.21</v>
          </cell>
          <cell r="S1121">
            <v>4.21</v>
          </cell>
          <cell r="U1121">
            <v>4.21</v>
          </cell>
          <cell r="W1121">
            <v>4.22</v>
          </cell>
        </row>
        <row r="1122">
          <cell r="A1122" t="str">
            <v>5 S 02 607 00</v>
          </cell>
          <cell r="B1122" t="str">
            <v>Concreto cimento portland c/ equip. pequeno porte</v>
          </cell>
          <cell r="E1122" t="str">
            <v>m3</v>
          </cell>
          <cell r="G1122">
            <v>280.62</v>
          </cell>
          <cell r="M1122">
            <v>304.66000000000003</v>
          </cell>
          <cell r="O1122">
            <v>312.11</v>
          </cell>
          <cell r="Q1122">
            <v>299.72000000000003</v>
          </cell>
          <cell r="S1122">
            <v>315.47000000000003</v>
          </cell>
          <cell r="U1122">
            <v>294.66000000000003</v>
          </cell>
          <cell r="W1122">
            <v>306.18</v>
          </cell>
        </row>
        <row r="1123">
          <cell r="A1123" t="str">
            <v>5 S 02 702 00</v>
          </cell>
          <cell r="B1123" t="str">
            <v>Limpeza e enchimento de junta de pavimento de conc</v>
          </cell>
          <cell r="E1123" t="str">
            <v>m</v>
          </cell>
          <cell r="G1123">
            <v>2.87</v>
          </cell>
          <cell r="M1123">
            <v>2.8</v>
          </cell>
          <cell r="O1123">
            <v>2.64</v>
          </cell>
          <cell r="Q1123">
            <v>2.5099999999999998</v>
          </cell>
          <cell r="S1123">
            <v>2.52</v>
          </cell>
          <cell r="U1123">
            <v>2.57</v>
          </cell>
          <cell r="W1123">
            <v>2.5499999999999998</v>
          </cell>
        </row>
        <row r="1124">
          <cell r="A1124" t="str">
            <v>5 S 02 905 00</v>
          </cell>
          <cell r="B1124" t="str">
            <v>Remoção mecanizada de revestimento betuminoso</v>
          </cell>
          <cell r="E1124" t="str">
            <v>m3</v>
          </cell>
          <cell r="G1124">
            <v>5.33</v>
          </cell>
          <cell r="M1124">
            <v>5.88</v>
          </cell>
          <cell r="O1124">
            <v>6.16</v>
          </cell>
          <cell r="Q1124">
            <v>6</v>
          </cell>
          <cell r="S1124">
            <v>6</v>
          </cell>
          <cell r="U1124">
            <v>6.05</v>
          </cell>
          <cell r="W1124">
            <v>6.23</v>
          </cell>
        </row>
        <row r="1125">
          <cell r="A1125" t="str">
            <v>5 S 02 905 01</v>
          </cell>
          <cell r="B1125" t="str">
            <v>Remoção manual de revestimento betuminoso</v>
          </cell>
          <cell r="E1125" t="str">
            <v>m3</v>
          </cell>
          <cell r="G1125">
            <v>89.15</v>
          </cell>
          <cell r="M1125">
            <v>103.64</v>
          </cell>
          <cell r="O1125">
            <v>104.36</v>
          </cell>
          <cell r="Q1125">
            <v>102.76</v>
          </cell>
          <cell r="S1125">
            <v>102.76</v>
          </cell>
          <cell r="U1125">
            <v>103.02</v>
          </cell>
          <cell r="W1125">
            <v>104.05</v>
          </cell>
        </row>
        <row r="1126">
          <cell r="A1126" t="str">
            <v>5 S 02 906 00</v>
          </cell>
          <cell r="B1126" t="str">
            <v>Remoção mecanizada da camada granular pavimento</v>
          </cell>
          <cell r="E1126" t="str">
            <v>m3</v>
          </cell>
          <cell r="G1126">
            <v>3.43</v>
          </cell>
          <cell r="M1126">
            <v>3.74</v>
          </cell>
          <cell r="O1126">
            <v>3.95</v>
          </cell>
          <cell r="Q1126">
            <v>3.84</v>
          </cell>
          <cell r="S1126">
            <v>3.84</v>
          </cell>
          <cell r="U1126">
            <v>3.88</v>
          </cell>
          <cell r="W1126">
            <v>3.98</v>
          </cell>
        </row>
        <row r="1127">
          <cell r="A1127" t="str">
            <v>5 S 02 906 01</v>
          </cell>
          <cell r="B1127" t="str">
            <v>Remoção manual da camada granular do pavimento</v>
          </cell>
          <cell r="E1127" t="str">
            <v>m3</v>
          </cell>
          <cell r="G1127">
            <v>48.07</v>
          </cell>
          <cell r="M1127">
            <v>56.37</v>
          </cell>
          <cell r="O1127">
            <v>56.65</v>
          </cell>
          <cell r="Q1127">
            <v>56.02</v>
          </cell>
          <cell r="S1127">
            <v>56.02</v>
          </cell>
          <cell r="U1127">
            <v>56.12</v>
          </cell>
          <cell r="W1127">
            <v>56.53</v>
          </cell>
        </row>
        <row r="1128">
          <cell r="A1128" t="str">
            <v>5 S 02 907 00</v>
          </cell>
          <cell r="B1128" t="str">
            <v>Remoção mecanizada material de baixa capac.suporte</v>
          </cell>
          <cell r="E1128" t="str">
            <v>m3</v>
          </cell>
          <cell r="G1128">
            <v>3.37</v>
          </cell>
          <cell r="M1128">
            <v>3.69</v>
          </cell>
          <cell r="O1128">
            <v>3.89</v>
          </cell>
          <cell r="Q1128">
            <v>3.78</v>
          </cell>
          <cell r="S1128">
            <v>3.78</v>
          </cell>
          <cell r="U1128">
            <v>3.82</v>
          </cell>
          <cell r="W1128">
            <v>3.92</v>
          </cell>
        </row>
        <row r="1129">
          <cell r="A1129" t="str">
            <v>5 S 02 907 01</v>
          </cell>
          <cell r="B1129" t="str">
            <v>Remoção manual de material de baixa capac.suporte</v>
          </cell>
          <cell r="E1129" t="str">
            <v>m3</v>
          </cell>
          <cell r="G1129">
            <v>40.71</v>
          </cell>
          <cell r="M1129">
            <v>47.77</v>
          </cell>
          <cell r="O1129">
            <v>48</v>
          </cell>
          <cell r="Q1129">
            <v>47.48</v>
          </cell>
          <cell r="S1129">
            <v>47.48</v>
          </cell>
          <cell r="U1129">
            <v>47.56</v>
          </cell>
          <cell r="W1129">
            <v>47.9</v>
          </cell>
        </row>
        <row r="1130">
          <cell r="A1130" t="str">
            <v>5 S 02 908 00</v>
          </cell>
          <cell r="B1130" t="str">
            <v>Arrancamento e remoção de paralelepípedos</v>
          </cell>
          <cell r="E1130" t="str">
            <v>m2</v>
          </cell>
          <cell r="G1130">
            <v>11.4</v>
          </cell>
          <cell r="M1130">
            <v>13.14</v>
          </cell>
          <cell r="O1130">
            <v>13.14</v>
          </cell>
          <cell r="Q1130">
            <v>12.81</v>
          </cell>
          <cell r="S1130">
            <v>12.81</v>
          </cell>
          <cell r="U1130">
            <v>13.03</v>
          </cell>
          <cell r="W1130">
            <v>13.03</v>
          </cell>
        </row>
        <row r="1131">
          <cell r="A1131" t="str">
            <v>5 S 02 909 00</v>
          </cell>
          <cell r="B1131" t="str">
            <v>Arrancamento e remoção de meios-fios</v>
          </cell>
          <cell r="E1131" t="str">
            <v>m3</v>
          </cell>
          <cell r="G1131">
            <v>61.88</v>
          </cell>
          <cell r="M1131">
            <v>71.58</v>
          </cell>
          <cell r="O1131">
            <v>71.58</v>
          </cell>
          <cell r="Q1131">
            <v>69.930000000000007</v>
          </cell>
          <cell r="S1131">
            <v>69.930000000000007</v>
          </cell>
          <cell r="U1131">
            <v>71.03</v>
          </cell>
          <cell r="W1131">
            <v>71.03</v>
          </cell>
        </row>
        <row r="1132">
          <cell r="A1132" t="str">
            <v>5 S 02 990 11</v>
          </cell>
          <cell r="B1132" t="str">
            <v>Fresagem contínua do revest. betuminoso</v>
          </cell>
          <cell r="E1132" t="str">
            <v>m3</v>
          </cell>
          <cell r="G1132">
            <v>86.17</v>
          </cell>
          <cell r="M1132">
            <v>92</v>
          </cell>
          <cell r="O1132">
            <v>93.45</v>
          </cell>
          <cell r="Q1132">
            <v>93.07</v>
          </cell>
          <cell r="S1132">
            <v>93.58</v>
          </cell>
          <cell r="U1132">
            <v>96.4</v>
          </cell>
          <cell r="W1132">
            <v>97.9</v>
          </cell>
        </row>
        <row r="1133">
          <cell r="A1133" t="str">
            <v>5 S 02 990 12</v>
          </cell>
          <cell r="B1133" t="str">
            <v>Fresagem descontínua revest. betuminoso</v>
          </cell>
          <cell r="E1133" t="str">
            <v>m3</v>
          </cell>
          <cell r="G1133">
            <v>116.14</v>
          </cell>
          <cell r="M1133">
            <v>128.27000000000001</v>
          </cell>
          <cell r="O1133">
            <v>129.79</v>
          </cell>
          <cell r="Q1133">
            <v>128.9</v>
          </cell>
          <cell r="S1133">
            <v>129.41999999999999</v>
          </cell>
          <cell r="U1133">
            <v>132.26</v>
          </cell>
          <cell r="W1133">
            <v>132.56</v>
          </cell>
        </row>
        <row r="1134">
          <cell r="A1134" t="str">
            <v>5 S 04 300 16</v>
          </cell>
          <cell r="B1134" t="str">
            <v>Bueiro met. chapas múltiplas D=1,60m galv.</v>
          </cell>
          <cell r="E1134" t="str">
            <v>m</v>
          </cell>
          <cell r="G1134">
            <v>845.64</v>
          </cell>
          <cell r="M1134">
            <v>981.36</v>
          </cell>
          <cell r="O1134">
            <v>1028.1099999999999</v>
          </cell>
          <cell r="Q1134">
            <v>1026.23</v>
          </cell>
          <cell r="S1134">
            <v>1027.33</v>
          </cell>
          <cell r="U1134">
            <v>1025.5999999999999</v>
          </cell>
          <cell r="W1134">
            <v>1025.6500000000001</v>
          </cell>
        </row>
        <row r="1135">
          <cell r="A1135" t="str">
            <v>5 S 04 300 20</v>
          </cell>
          <cell r="B1135" t="str">
            <v>Bueiro met. chapas múltiplas D=2,00m galv.</v>
          </cell>
          <cell r="E1135" t="str">
            <v>m</v>
          </cell>
          <cell r="G1135">
            <v>1056.94</v>
          </cell>
          <cell r="M1135">
            <v>1210.78</v>
          </cell>
          <cell r="O1135">
            <v>1279.3399999999999</v>
          </cell>
          <cell r="Q1135">
            <v>1277.26</v>
          </cell>
          <cell r="S1135">
            <v>1278.49</v>
          </cell>
          <cell r="U1135">
            <v>1276.1500000000001</v>
          </cell>
          <cell r="W1135">
            <v>1276.2</v>
          </cell>
        </row>
        <row r="1136">
          <cell r="A1136" t="str">
            <v>5 S 04 301 16</v>
          </cell>
          <cell r="B1136" t="str">
            <v>Bueiro met. chapas múltiplas D=1,60m rev. epoxy</v>
          </cell>
          <cell r="E1136" t="str">
            <v>m</v>
          </cell>
          <cell r="G1136">
            <v>921.74</v>
          </cell>
          <cell r="M1136">
            <v>1066.28</v>
          </cell>
          <cell r="O1136">
            <v>1076.94</v>
          </cell>
          <cell r="Q1136">
            <v>1075.6600000000001</v>
          </cell>
          <cell r="S1136">
            <v>1076.77</v>
          </cell>
          <cell r="U1136">
            <v>1075.04</v>
          </cell>
          <cell r="W1136">
            <v>1075.0899999999999</v>
          </cell>
        </row>
        <row r="1137">
          <cell r="A1137" t="str">
            <v>5 S 04 301 20</v>
          </cell>
          <cell r="B1137" t="str">
            <v>Bueiro met. chapas múltiplas D=2,00m rev. epoxy</v>
          </cell>
          <cell r="E1137" t="str">
            <v>m</v>
          </cell>
          <cell r="G1137">
            <v>1150.75</v>
          </cell>
          <cell r="M1137">
            <v>1315.77</v>
          </cell>
          <cell r="O1137">
            <v>1339.98</v>
          </cell>
          <cell r="Q1137">
            <v>1337.99</v>
          </cell>
          <cell r="S1137">
            <v>1339.22</v>
          </cell>
          <cell r="U1137">
            <v>1336.88</v>
          </cell>
          <cell r="W1137">
            <v>1336.93</v>
          </cell>
        </row>
        <row r="1138">
          <cell r="A1138" t="str">
            <v>5 S 04 310 16</v>
          </cell>
          <cell r="B1138" t="str">
            <v>Bueiro met. s/ interrup. de tráf. D=1,60m galv.</v>
          </cell>
          <cell r="E1138" t="str">
            <v>m</v>
          </cell>
          <cell r="G1138">
            <v>1667.71</v>
          </cell>
          <cell r="M1138">
            <v>1957.4</v>
          </cell>
          <cell r="O1138">
            <v>1958.05</v>
          </cell>
          <cell r="Q1138">
            <v>1892.17</v>
          </cell>
          <cell r="S1138">
            <v>1893.36</v>
          </cell>
          <cell r="U1138">
            <v>1891.69</v>
          </cell>
          <cell r="W1138">
            <v>1892.56</v>
          </cell>
        </row>
        <row r="1139">
          <cell r="A1139" t="str">
            <v>5 S 04 310 20</v>
          </cell>
          <cell r="B1139" t="str">
            <v>Bueiro met. s/ interrup. de tráf. D=2,00m galv.</v>
          </cell>
          <cell r="E1139" t="str">
            <v>m</v>
          </cell>
          <cell r="G1139">
            <v>2013.11</v>
          </cell>
          <cell r="M1139">
            <v>2434.67</v>
          </cell>
          <cell r="O1139">
            <v>2435.4499999999998</v>
          </cell>
          <cell r="Q1139">
            <v>2282.92</v>
          </cell>
          <cell r="S1139">
            <v>2284.36</v>
          </cell>
          <cell r="U1139">
            <v>2282.35</v>
          </cell>
          <cell r="W1139">
            <v>2283.39</v>
          </cell>
        </row>
        <row r="1140">
          <cell r="A1140" t="str">
            <v>5 S 04 311 16</v>
          </cell>
          <cell r="B1140" t="str">
            <v>Bueiro met.s/interrupção traf. D=1,60 m rev.epoxy</v>
          </cell>
          <cell r="E1140" t="str">
            <v>m</v>
          </cell>
          <cell r="G1140">
            <v>1700.88</v>
          </cell>
          <cell r="M1140">
            <v>2030.38</v>
          </cell>
          <cell r="O1140">
            <v>2031.03</v>
          </cell>
          <cell r="Q1140">
            <v>1828.85</v>
          </cell>
          <cell r="S1140">
            <v>1830.05</v>
          </cell>
          <cell r="U1140">
            <v>1828.37</v>
          </cell>
          <cell r="W1140">
            <v>1829.25</v>
          </cell>
        </row>
        <row r="1141">
          <cell r="A1141" t="str">
            <v>5 S 04 311 20</v>
          </cell>
          <cell r="B1141" t="str">
            <v>Bueiro met.s/interrupção tráf. D=2,00 m rev. epoxy</v>
          </cell>
          <cell r="E1141" t="str">
            <v>m</v>
          </cell>
          <cell r="G1141">
            <v>2222.9899999999998</v>
          </cell>
          <cell r="M1141">
            <v>2441.5700000000002</v>
          </cell>
          <cell r="O1141">
            <v>2442.35</v>
          </cell>
          <cell r="Q1141">
            <v>2288.87</v>
          </cell>
          <cell r="S1141">
            <v>2290.3000000000002</v>
          </cell>
          <cell r="U1141">
            <v>2288.29</v>
          </cell>
          <cell r="W1141">
            <v>2289.34</v>
          </cell>
        </row>
        <row r="1142">
          <cell r="A1142" t="str">
            <v>5 S 04 999 01</v>
          </cell>
          <cell r="B1142" t="str">
            <v>Remoção de bueiros existentes</v>
          </cell>
          <cell r="E1142" t="str">
            <v>m</v>
          </cell>
          <cell r="G1142">
            <v>31.23</v>
          </cell>
          <cell r="M1142">
            <v>36.700000000000003</v>
          </cell>
          <cell r="O1142">
            <v>36.86</v>
          </cell>
          <cell r="Q1142">
            <v>36.49</v>
          </cell>
          <cell r="S1142">
            <v>36.49</v>
          </cell>
          <cell r="U1142">
            <v>36.549999999999997</v>
          </cell>
          <cell r="W1142">
            <v>36.79</v>
          </cell>
        </row>
        <row r="1143">
          <cell r="A1143" t="str">
            <v>5 S 04 999 04</v>
          </cell>
          <cell r="B1143" t="str">
            <v>Restauração de disp. danif. com concr. fck=12 MPa</v>
          </cell>
          <cell r="E1143" t="str">
            <v>m3</v>
          </cell>
          <cell r="G1143">
            <v>219.35</v>
          </cell>
          <cell r="M1143">
            <v>240.55</v>
          </cell>
          <cell r="O1143">
            <v>246.17</v>
          </cell>
          <cell r="Q1143">
            <v>237.17</v>
          </cell>
          <cell r="S1143">
            <v>248.81</v>
          </cell>
          <cell r="U1143">
            <v>233.19</v>
          </cell>
          <cell r="W1143">
            <v>241.57</v>
          </cell>
        </row>
        <row r="1144">
          <cell r="A1144" t="str">
            <v>5 S 04 999 07</v>
          </cell>
          <cell r="B1144" t="str">
            <v>Demolição de dispositivos de concreto simples</v>
          </cell>
          <cell r="E1144" t="str">
            <v>m3</v>
          </cell>
          <cell r="G1144">
            <v>56.73</v>
          </cell>
          <cell r="M1144">
            <v>67.31</v>
          </cell>
          <cell r="O1144">
            <v>67.47</v>
          </cell>
          <cell r="Q1144">
            <v>67.099999999999994</v>
          </cell>
          <cell r="S1144">
            <v>67.099999999999994</v>
          </cell>
          <cell r="U1144">
            <v>67.16</v>
          </cell>
          <cell r="W1144">
            <v>67.400000000000006</v>
          </cell>
        </row>
        <row r="1145">
          <cell r="A1145" t="str">
            <v>5 S 04 999 08</v>
          </cell>
          <cell r="B1145" t="str">
            <v>Demolição de dispositivos de concreto armado</v>
          </cell>
          <cell r="E1145" t="str">
            <v>m3</v>
          </cell>
          <cell r="G1145">
            <v>269.33</v>
          </cell>
          <cell r="M1145">
            <v>306.11</v>
          </cell>
          <cell r="O1145">
            <v>306.33</v>
          </cell>
          <cell r="Q1145">
            <v>299.20999999999998</v>
          </cell>
          <cell r="S1145">
            <v>299.20999999999998</v>
          </cell>
          <cell r="U1145">
            <v>299.27999999999997</v>
          </cell>
          <cell r="W1145">
            <v>299.58</v>
          </cell>
        </row>
        <row r="1146">
          <cell r="A1146" t="str">
            <v>5 S 05 100 00</v>
          </cell>
          <cell r="B1146" t="str">
            <v>Enleivamento</v>
          </cell>
          <cell r="E1146" t="str">
            <v>m2</v>
          </cell>
          <cell r="G1146">
            <v>3.36</v>
          </cell>
          <cell r="M1146">
            <v>3.92</v>
          </cell>
          <cell r="O1146">
            <v>3.92</v>
          </cell>
          <cell r="Q1146">
            <v>3.85</v>
          </cell>
          <cell r="S1146">
            <v>3.85</v>
          </cell>
          <cell r="U1146">
            <v>3.9</v>
          </cell>
          <cell r="W1146">
            <v>3.9</v>
          </cell>
        </row>
        <row r="1147">
          <cell r="A1147" t="str">
            <v>5 S 05 102 00</v>
          </cell>
          <cell r="B1147" t="str">
            <v>Hidrossemeadura</v>
          </cell>
          <cell r="E1147" t="str">
            <v>m2</v>
          </cell>
          <cell r="G1147">
            <v>1.1399999999999999</v>
          </cell>
          <cell r="M1147">
            <v>0.84</v>
          </cell>
          <cell r="O1147">
            <v>0.86</v>
          </cell>
          <cell r="Q1147">
            <v>0.84</v>
          </cell>
          <cell r="S1147">
            <v>0.85</v>
          </cell>
          <cell r="U1147">
            <v>0.89</v>
          </cell>
          <cell r="W1147">
            <v>0.93</v>
          </cell>
        </row>
        <row r="1148">
          <cell r="A1148" t="str">
            <v>5 S 05 300 01</v>
          </cell>
          <cell r="B1148" t="str">
            <v>Alvenaria de pedra arrumada</v>
          </cell>
          <cell r="E1148" t="str">
            <v>m3</v>
          </cell>
          <cell r="G1148">
            <v>47.78</v>
          </cell>
          <cell r="M1148">
            <v>55.63</v>
          </cell>
          <cell r="O1148">
            <v>56.22</v>
          </cell>
          <cell r="Q1148">
            <v>55.59</v>
          </cell>
          <cell r="S1148">
            <v>57.06</v>
          </cell>
          <cell r="U1148">
            <v>57.26</v>
          </cell>
          <cell r="W1148">
            <v>57.32</v>
          </cell>
        </row>
        <row r="1149">
          <cell r="A1149" t="str">
            <v>5 S 05 300 02</v>
          </cell>
          <cell r="B1149" t="str">
            <v>Enrocamento de pedra jogada</v>
          </cell>
          <cell r="E1149" t="str">
            <v>m3</v>
          </cell>
          <cell r="G1149">
            <v>27.48</v>
          </cell>
          <cell r="M1149">
            <v>31.54</v>
          </cell>
          <cell r="O1149">
            <v>32.03</v>
          </cell>
          <cell r="Q1149">
            <v>31.5</v>
          </cell>
          <cell r="S1149">
            <v>32.729999999999997</v>
          </cell>
          <cell r="U1149">
            <v>32.9</v>
          </cell>
          <cell r="W1149">
            <v>32.950000000000003</v>
          </cell>
        </row>
        <row r="1150">
          <cell r="A1150" t="str">
            <v>5 S 05 301 00</v>
          </cell>
          <cell r="B1150" t="str">
            <v>Alvenaria de pedra argamassada</v>
          </cell>
          <cell r="E1150" t="str">
            <v>m3</v>
          </cell>
          <cell r="G1150">
            <v>123.04</v>
          </cell>
          <cell r="M1150">
            <v>136.59</v>
          </cell>
          <cell r="O1150">
            <v>139.43</v>
          </cell>
          <cell r="Q1150">
            <v>135.06</v>
          </cell>
          <cell r="S1150">
            <v>140.97999999999999</v>
          </cell>
          <cell r="U1150">
            <v>133.9</v>
          </cell>
          <cell r="W1150">
            <v>137.78</v>
          </cell>
        </row>
        <row r="1151">
          <cell r="A1151" t="str">
            <v>5 S 05 302 01</v>
          </cell>
          <cell r="B1151" t="str">
            <v>Muro de gabião tipo caixa</v>
          </cell>
          <cell r="E1151" t="str">
            <v>m3</v>
          </cell>
          <cell r="G1151">
            <v>124.7</v>
          </cell>
          <cell r="M1151">
            <v>145.96</v>
          </cell>
          <cell r="O1151">
            <v>138.34</v>
          </cell>
          <cell r="Q1151">
            <v>137.43</v>
          </cell>
          <cell r="S1151">
            <v>138.84</v>
          </cell>
          <cell r="U1151">
            <v>139.61000000000001</v>
          </cell>
          <cell r="W1151">
            <v>139.63999999999999</v>
          </cell>
        </row>
        <row r="1152">
          <cell r="A1152" t="str">
            <v>5 S 05 303 01</v>
          </cell>
          <cell r="B1152" t="str">
            <v>Terra armada - ECE - greide 0,0&lt;h&lt;6,00m</v>
          </cell>
          <cell r="E1152" t="str">
            <v>m2</v>
          </cell>
          <cell r="G1152">
            <v>185.44</v>
          </cell>
          <cell r="M1152">
            <v>196.56</v>
          </cell>
          <cell r="O1152">
            <v>196.56</v>
          </cell>
          <cell r="Q1152">
            <v>218.81</v>
          </cell>
          <cell r="S1152">
            <v>218.81</v>
          </cell>
          <cell r="U1152">
            <v>218.81</v>
          </cell>
          <cell r="W1152">
            <v>218.81</v>
          </cell>
        </row>
        <row r="1153">
          <cell r="A1153" t="str">
            <v>5 S 05 303 02</v>
          </cell>
          <cell r="B1153" t="str">
            <v>Terra armada - ECE - greide 6,0&lt;h&lt;9,00</v>
          </cell>
          <cell r="E1153" t="str">
            <v>m2</v>
          </cell>
          <cell r="G1153">
            <v>208.05</v>
          </cell>
          <cell r="M1153">
            <v>220.52</v>
          </cell>
          <cell r="O1153">
            <v>220.52</v>
          </cell>
          <cell r="Q1153">
            <v>245.49</v>
          </cell>
          <cell r="S1153">
            <v>245.49</v>
          </cell>
          <cell r="U1153">
            <v>245.49</v>
          </cell>
          <cell r="W1153">
            <v>245.49</v>
          </cell>
        </row>
        <row r="1154">
          <cell r="A1154" t="str">
            <v>5 S 05 303 03</v>
          </cell>
          <cell r="B1154" t="str">
            <v>Terra armada - ECE - greide 9,0&lt;h&lt;12,00m</v>
          </cell>
          <cell r="E1154" t="str">
            <v>m2</v>
          </cell>
          <cell r="G1154">
            <v>230.67</v>
          </cell>
          <cell r="M1154">
            <v>244.38</v>
          </cell>
          <cell r="O1154">
            <v>244.38</v>
          </cell>
          <cell r="Q1154">
            <v>272.19</v>
          </cell>
          <cell r="S1154">
            <v>272.19</v>
          </cell>
          <cell r="U1154">
            <v>272.19</v>
          </cell>
          <cell r="W1154">
            <v>272.19</v>
          </cell>
        </row>
        <row r="1155">
          <cell r="A1155" t="str">
            <v>5 S 05 303 04</v>
          </cell>
          <cell r="B1155" t="str">
            <v>Terra armada - ECE - pé de talude 0,0&lt;h&lt;6,00m</v>
          </cell>
          <cell r="E1155" t="str">
            <v>m2</v>
          </cell>
          <cell r="G1155">
            <v>218.61</v>
          </cell>
          <cell r="M1155">
            <v>231.72</v>
          </cell>
          <cell r="O1155">
            <v>231.72</v>
          </cell>
          <cell r="Q1155">
            <v>257.95</v>
          </cell>
          <cell r="S1155">
            <v>257.95</v>
          </cell>
          <cell r="U1155">
            <v>257.95</v>
          </cell>
          <cell r="W1155">
            <v>257.95</v>
          </cell>
        </row>
        <row r="1156">
          <cell r="A1156" t="str">
            <v>5 S 05 303 05</v>
          </cell>
          <cell r="B1156" t="str">
            <v>Terra armada - ECE - pé de talude 6,0&lt;h&lt;9,00m</v>
          </cell>
          <cell r="E1156" t="str">
            <v>m2</v>
          </cell>
          <cell r="G1156">
            <v>245.74</v>
          </cell>
          <cell r="M1156">
            <v>260.49</v>
          </cell>
          <cell r="O1156">
            <v>260.49</v>
          </cell>
          <cell r="Q1156">
            <v>289.97000000000003</v>
          </cell>
          <cell r="S1156">
            <v>289.97000000000003</v>
          </cell>
          <cell r="U1156">
            <v>289.97000000000003</v>
          </cell>
          <cell r="W1156">
            <v>289.97000000000003</v>
          </cell>
        </row>
        <row r="1157">
          <cell r="A1157" t="str">
            <v>5 S 05 303 06</v>
          </cell>
          <cell r="B1157" t="str">
            <v>Terra armada - ECE - pé de talude 9,0&lt;h&lt;12,00m</v>
          </cell>
          <cell r="E1157" t="str">
            <v>m2</v>
          </cell>
          <cell r="G1157">
            <v>271.38</v>
          </cell>
          <cell r="M1157">
            <v>287.66000000000003</v>
          </cell>
          <cell r="O1157">
            <v>287.66000000000003</v>
          </cell>
          <cell r="Q1157">
            <v>324.2</v>
          </cell>
          <cell r="S1157">
            <v>324.2</v>
          </cell>
          <cell r="U1157">
            <v>324.2</v>
          </cell>
          <cell r="W1157">
            <v>324.2</v>
          </cell>
        </row>
        <row r="1158">
          <cell r="A1158" t="str">
            <v>5 S 05 303 07</v>
          </cell>
          <cell r="B1158" t="str">
            <v>Terra armada - ECE - encontro portante 0,0&lt;h&lt;6,0m</v>
          </cell>
          <cell r="E1158" t="str">
            <v>m2</v>
          </cell>
          <cell r="G1158">
            <v>398.04</v>
          </cell>
          <cell r="M1158">
            <v>421.92</v>
          </cell>
          <cell r="O1158">
            <v>421.92</v>
          </cell>
          <cell r="Q1158">
            <v>469.68</v>
          </cell>
          <cell r="S1158">
            <v>469.68</v>
          </cell>
          <cell r="U1158">
            <v>469.68</v>
          </cell>
          <cell r="W1158">
            <v>469.68</v>
          </cell>
        </row>
        <row r="1159">
          <cell r="A1159" t="str">
            <v>5 S 05 303 08</v>
          </cell>
          <cell r="B1159" t="str">
            <v>Terra armada - ECE - encontro portante 6,0&lt;h&lt;9,00m</v>
          </cell>
          <cell r="E1159" t="str">
            <v>m2</v>
          </cell>
          <cell r="G1159">
            <v>530.41999999999996</v>
          </cell>
          <cell r="M1159">
            <v>562.24</v>
          </cell>
          <cell r="O1159">
            <v>562.24</v>
          </cell>
          <cell r="Q1159">
            <v>625.9</v>
          </cell>
          <cell r="S1159">
            <v>625.9</v>
          </cell>
          <cell r="U1159">
            <v>625.9</v>
          </cell>
          <cell r="W1159">
            <v>625.9</v>
          </cell>
        </row>
        <row r="1160">
          <cell r="A1160" t="str">
            <v>5 S 05 303 09</v>
          </cell>
          <cell r="B1160" t="str">
            <v>Escamas de concreto armado para terra armada</v>
          </cell>
          <cell r="E1160" t="str">
            <v>m3</v>
          </cell>
          <cell r="G1160">
            <v>470.28</v>
          </cell>
          <cell r="M1160">
            <v>517.65</v>
          </cell>
          <cell r="O1160">
            <v>535.33000000000004</v>
          </cell>
          <cell r="Q1160">
            <v>524.22</v>
          </cell>
          <cell r="S1160">
            <v>539.16999999999996</v>
          </cell>
          <cell r="U1160">
            <v>533</v>
          </cell>
          <cell r="W1160">
            <v>544.04</v>
          </cell>
        </row>
        <row r="1161">
          <cell r="A1161" t="str">
            <v>5 S 05 303 10</v>
          </cell>
          <cell r="B1161" t="str">
            <v>Conc. de soleira e arrem. de maciço de terra arm.</v>
          </cell>
          <cell r="E1161" t="str">
            <v>m3</v>
          </cell>
          <cell r="G1161">
            <v>227.24</v>
          </cell>
          <cell r="M1161">
            <v>248.06</v>
          </cell>
          <cell r="O1161">
            <v>254.14</v>
          </cell>
          <cell r="Q1161">
            <v>244.32</v>
          </cell>
          <cell r="S1161">
            <v>256.86</v>
          </cell>
          <cell r="U1161">
            <v>239.95</v>
          </cell>
          <cell r="W1161">
            <v>249.1</v>
          </cell>
        </row>
        <row r="1162">
          <cell r="A1162" t="str">
            <v>5 S 05 303 11</v>
          </cell>
          <cell r="B1162" t="str">
            <v>Montagem de maciço terra armada</v>
          </cell>
          <cell r="E1162" t="str">
            <v>m2</v>
          </cell>
          <cell r="G1162">
            <v>52.96</v>
          </cell>
          <cell r="M1162">
            <v>61.95</v>
          </cell>
          <cell r="O1162">
            <v>61.95</v>
          </cell>
          <cell r="Q1162">
            <v>61.16</v>
          </cell>
          <cell r="S1162">
            <v>61.16</v>
          </cell>
          <cell r="U1162">
            <v>61.69</v>
          </cell>
          <cell r="W1162">
            <v>61.69</v>
          </cell>
        </row>
        <row r="1163">
          <cell r="A1163" t="str">
            <v>5 S 05 340 01</v>
          </cell>
          <cell r="B1163" t="str">
            <v>Execução cortina atirantada conc.armado fck=15 MPa</v>
          </cell>
          <cell r="E1163" t="str">
            <v>m3</v>
          </cell>
          <cell r="G1163">
            <v>776.35</v>
          </cell>
          <cell r="M1163">
            <v>859.06</v>
          </cell>
          <cell r="O1163">
            <v>882.36</v>
          </cell>
          <cell r="Q1163">
            <v>881.64</v>
          </cell>
          <cell r="S1163">
            <v>893.71</v>
          </cell>
          <cell r="U1163">
            <v>902.15</v>
          </cell>
          <cell r="W1163">
            <v>911.33</v>
          </cell>
        </row>
        <row r="1164">
          <cell r="A1164" t="str">
            <v>5 S 05 900 01</v>
          </cell>
          <cell r="B1164" t="str">
            <v>Execução tirante protendido cortina atirantada</v>
          </cell>
          <cell r="E1164" t="str">
            <v>m</v>
          </cell>
          <cell r="G1164">
            <v>81.75</v>
          </cell>
          <cell r="M1164">
            <v>91.9</v>
          </cell>
          <cell r="O1164">
            <v>92.75</v>
          </cell>
          <cell r="Q1164">
            <v>92.73</v>
          </cell>
          <cell r="S1164">
            <v>92.78</v>
          </cell>
          <cell r="U1164">
            <v>95.62</v>
          </cell>
          <cell r="W1164">
            <v>95.66</v>
          </cell>
        </row>
        <row r="1165">
          <cell r="A1165" t="str">
            <v>5 S 06 400 01</v>
          </cell>
          <cell r="B1165" t="str">
            <v>Cêrcas arame farp. c/ mourão conc. seção quadr.</v>
          </cell>
          <cell r="E1165" t="str">
            <v>m</v>
          </cell>
          <cell r="G1165">
            <v>12.2</v>
          </cell>
          <cell r="M1165">
            <v>14.91</v>
          </cell>
          <cell r="O1165">
            <v>15.13</v>
          </cell>
          <cell r="Q1165">
            <v>15.44</v>
          </cell>
          <cell r="S1165">
            <v>14.52</v>
          </cell>
          <cell r="U1165">
            <v>14.97</v>
          </cell>
          <cell r="W1165">
            <v>14.98</v>
          </cell>
        </row>
        <row r="1166">
          <cell r="A1166" t="str">
            <v>5 S 06 400 02</v>
          </cell>
          <cell r="B1166" t="str">
            <v>Cerca arame farp. c/ mourão de conc. seção triang</v>
          </cell>
          <cell r="E1166" t="str">
            <v>m</v>
          </cell>
          <cell r="G1166">
            <v>9.64</v>
          </cell>
          <cell r="M1166">
            <v>11.54</v>
          </cell>
          <cell r="O1166">
            <v>11.7</v>
          </cell>
          <cell r="Q1166">
            <v>12.02</v>
          </cell>
          <cell r="S1166">
            <v>11.56</v>
          </cell>
          <cell r="U1166">
            <v>11.85</v>
          </cell>
          <cell r="W1166">
            <v>11.86</v>
          </cell>
        </row>
        <row r="1167">
          <cell r="A1167" t="str">
            <v>5 S 06 410 00</v>
          </cell>
          <cell r="B1167" t="str">
            <v>Cêrcas arame farpado com suporte madeira</v>
          </cell>
          <cell r="E1167" t="str">
            <v>m</v>
          </cell>
          <cell r="G1167">
            <v>14.63</v>
          </cell>
          <cell r="M1167">
            <v>18.72</v>
          </cell>
          <cell r="O1167">
            <v>18.739999999999998</v>
          </cell>
          <cell r="Q1167">
            <v>19.04</v>
          </cell>
          <cell r="S1167">
            <v>19.04</v>
          </cell>
          <cell r="U1167">
            <v>19.13</v>
          </cell>
          <cell r="W1167">
            <v>19.149999999999999</v>
          </cell>
        </row>
        <row r="1168">
          <cell r="A1168" t="str">
            <v>5 S 09 001 07</v>
          </cell>
          <cell r="B1168" t="str">
            <v>Transporte local em rodov. não pavim.</v>
          </cell>
          <cell r="E1168" t="str">
            <v>tkm</v>
          </cell>
          <cell r="G1168">
            <v>0.49</v>
          </cell>
          <cell r="M1168">
            <v>0.54</v>
          </cell>
          <cell r="O1168">
            <v>0.55000000000000004</v>
          </cell>
          <cell r="Q1168">
            <v>0.53</v>
          </cell>
          <cell r="S1168">
            <v>0.53</v>
          </cell>
          <cell r="U1168">
            <v>0.53</v>
          </cell>
          <cell r="W1168">
            <v>0.54</v>
          </cell>
        </row>
        <row r="1169">
          <cell r="A1169" t="str">
            <v>5 S 09 001 90</v>
          </cell>
          <cell r="B1169" t="str">
            <v>Transporte comercial c/ carroc. rodov. não pav.</v>
          </cell>
          <cell r="E1169" t="str">
            <v>tkm</v>
          </cell>
          <cell r="G1169">
            <v>0.32</v>
          </cell>
          <cell r="M1169">
            <v>0.35</v>
          </cell>
          <cell r="O1169">
            <v>0.36</v>
          </cell>
          <cell r="Q1169">
            <v>0.35</v>
          </cell>
          <cell r="S1169">
            <v>0.35</v>
          </cell>
          <cell r="U1169">
            <v>0.35</v>
          </cell>
          <cell r="W1169">
            <v>0.36</v>
          </cell>
        </row>
        <row r="1170">
          <cell r="A1170" t="str">
            <v>5 S 09 002 07</v>
          </cell>
          <cell r="B1170" t="str">
            <v>Transporte local em rodov. pavim.</v>
          </cell>
          <cell r="E1170" t="str">
            <v>tkm</v>
          </cell>
          <cell r="G1170">
            <v>0.36</v>
          </cell>
          <cell r="M1170">
            <v>0.4</v>
          </cell>
          <cell r="O1170">
            <v>0.41</v>
          </cell>
          <cell r="Q1170">
            <v>0.39</v>
          </cell>
          <cell r="S1170">
            <v>0.39</v>
          </cell>
          <cell r="U1170">
            <v>0.4</v>
          </cell>
          <cell r="W1170">
            <v>0.41</v>
          </cell>
        </row>
        <row r="1171">
          <cell r="A1171" t="str">
            <v>5 S 09 002 90</v>
          </cell>
          <cell r="B1171" t="str">
            <v>Transporte comercial c/ carroceria rodov. pav.</v>
          </cell>
          <cell r="E1171" t="str">
            <v>tkm</v>
          </cell>
          <cell r="G1171">
            <v>0.21</v>
          </cell>
          <cell r="M1171">
            <v>0.23</v>
          </cell>
          <cell r="O1171">
            <v>0.24</v>
          </cell>
          <cell r="Q1171">
            <v>0.23</v>
          </cell>
          <cell r="S1171">
            <v>0.23</v>
          </cell>
          <cell r="U1171">
            <v>0.23</v>
          </cell>
          <cell r="W1171">
            <v>0.24</v>
          </cell>
        </row>
        <row r="1173">
          <cell r="B1173" t="str">
            <v>MATERIAIS</v>
          </cell>
          <cell r="C1173" t="str">
            <v>Und Com</v>
          </cell>
          <cell r="D1173" t="str">
            <v>Fator de Conversão</v>
          </cell>
          <cell r="E1173" t="str">
            <v>Und</v>
          </cell>
        </row>
        <row r="1174">
          <cell r="A1174" t="str">
            <v>AM01</v>
          </cell>
          <cell r="B1174" t="str">
            <v>Aço D=4,2 mm CA 25</v>
          </cell>
          <cell r="C1174" t="str">
            <v>kg</v>
          </cell>
          <cell r="D1174">
            <v>1</v>
          </cell>
          <cell r="E1174" t="str">
            <v>kg</v>
          </cell>
          <cell r="F1174">
            <v>1.92</v>
          </cell>
          <cell r="G1174">
            <v>1.92</v>
          </cell>
          <cell r="I1174">
            <v>0</v>
          </cell>
          <cell r="U1174">
            <v>2.5099999999999998</v>
          </cell>
          <cell r="W1174">
            <v>2.5099999999999998</v>
          </cell>
          <cell r="AD1174">
            <v>1.92</v>
          </cell>
        </row>
        <row r="1175">
          <cell r="A1175" t="str">
            <v>AM02</v>
          </cell>
          <cell r="B1175" t="str">
            <v>Aço D=6,3 mm CA 25</v>
          </cell>
          <cell r="C1175" t="str">
            <v>kg</v>
          </cell>
          <cell r="D1175">
            <v>1</v>
          </cell>
          <cell r="E1175" t="str">
            <v>kg</v>
          </cell>
          <cell r="F1175">
            <v>1.93</v>
          </cell>
          <cell r="G1175">
            <v>1.93</v>
          </cell>
          <cell r="I1175">
            <v>0</v>
          </cell>
          <cell r="U1175">
            <v>2.5099999999999998</v>
          </cell>
          <cell r="W1175">
            <v>2.5099999999999998</v>
          </cell>
          <cell r="AD1175">
            <v>1.93</v>
          </cell>
        </row>
        <row r="1176">
          <cell r="A1176" t="str">
            <v>AM03</v>
          </cell>
          <cell r="B1176" t="str">
            <v>Aço D=10 mm CA 25</v>
          </cell>
          <cell r="C1176" t="str">
            <v>kg</v>
          </cell>
          <cell r="D1176">
            <v>1</v>
          </cell>
          <cell r="E1176" t="str">
            <v>kg</v>
          </cell>
          <cell r="F1176">
            <v>1.6</v>
          </cell>
          <cell r="G1176">
            <v>1.6</v>
          </cell>
          <cell r="I1176">
            <v>0</v>
          </cell>
          <cell r="U1176">
            <v>2.08</v>
          </cell>
          <cell r="W1176">
            <v>2.08</v>
          </cell>
          <cell r="AD1176">
            <v>1.6</v>
          </cell>
        </row>
        <row r="1177">
          <cell r="A1177" t="str">
            <v>AM04</v>
          </cell>
          <cell r="B1177" t="str">
            <v>Aço D=6,3 mm CA 50</v>
          </cell>
          <cell r="C1177" t="str">
            <v>kg</v>
          </cell>
          <cell r="D1177">
            <v>1</v>
          </cell>
          <cell r="E1177" t="str">
            <v>kg</v>
          </cell>
          <cell r="F1177">
            <v>1.98</v>
          </cell>
          <cell r="G1177">
            <v>1.98</v>
          </cell>
          <cell r="I1177">
            <v>0</v>
          </cell>
          <cell r="U1177">
            <v>2.4500000000000002</v>
          </cell>
          <cell r="W1177">
            <v>2.4500000000000002</v>
          </cell>
          <cell r="AD1177">
            <v>1.98</v>
          </cell>
        </row>
        <row r="1178">
          <cell r="A1178" t="str">
            <v>AM05</v>
          </cell>
          <cell r="B1178" t="str">
            <v>Aço D=10 mm CA 50</v>
          </cell>
          <cell r="C1178" t="str">
            <v>kg</v>
          </cell>
          <cell r="D1178">
            <v>1</v>
          </cell>
          <cell r="E1178" t="str">
            <v>kg</v>
          </cell>
          <cell r="F1178">
            <v>1.65</v>
          </cell>
          <cell r="G1178">
            <v>1.65</v>
          </cell>
          <cell r="I1178">
            <v>0</v>
          </cell>
          <cell r="U1178">
            <v>2.12</v>
          </cell>
          <cell r="W1178">
            <v>2.12</v>
          </cell>
          <cell r="AD1178">
            <v>1.3</v>
          </cell>
        </row>
        <row r="1179">
          <cell r="A1179" t="str">
            <v>AM06</v>
          </cell>
          <cell r="B1179" t="str">
            <v>Aço D=4,2 mm CA 60</v>
          </cell>
          <cell r="C1179" t="str">
            <v>kg</v>
          </cell>
          <cell r="D1179">
            <v>1</v>
          </cell>
          <cell r="E1179" t="str">
            <v>kg</v>
          </cell>
          <cell r="F1179">
            <v>2.1</v>
          </cell>
          <cell r="G1179">
            <v>2.1</v>
          </cell>
          <cell r="I1179">
            <v>0</v>
          </cell>
          <cell r="U1179">
            <v>2.5</v>
          </cell>
          <cell r="W1179">
            <v>2.5</v>
          </cell>
          <cell r="AD1179">
            <v>2.1</v>
          </cell>
        </row>
        <row r="1180">
          <cell r="A1180" t="str">
            <v>AM07</v>
          </cell>
          <cell r="B1180" t="str">
            <v>Aço D=5,0 mm CA 60</v>
          </cell>
          <cell r="C1180" t="str">
            <v>kg</v>
          </cell>
          <cell r="D1180">
            <v>1</v>
          </cell>
          <cell r="E1180" t="str">
            <v>kg</v>
          </cell>
          <cell r="F1180">
            <v>2.1</v>
          </cell>
          <cell r="G1180">
            <v>2.1</v>
          </cell>
          <cell r="I1180">
            <v>0</v>
          </cell>
          <cell r="U1180">
            <v>2.4500000000000002</v>
          </cell>
          <cell r="W1180">
            <v>2.4500000000000002</v>
          </cell>
          <cell r="AD1180">
            <v>2.1</v>
          </cell>
        </row>
        <row r="1181">
          <cell r="A1181" t="str">
            <v>AM08</v>
          </cell>
          <cell r="B1181" t="str">
            <v>Aço D=6,0 mm CA 60</v>
          </cell>
          <cell r="C1181" t="str">
            <v>kg</v>
          </cell>
          <cell r="D1181">
            <v>1</v>
          </cell>
          <cell r="E1181" t="str">
            <v>kg</v>
          </cell>
          <cell r="F1181">
            <v>2.17</v>
          </cell>
          <cell r="G1181">
            <v>2.17</v>
          </cell>
          <cell r="I1181">
            <v>0</v>
          </cell>
          <cell r="U1181">
            <v>2.4500000000000002</v>
          </cell>
          <cell r="W1181">
            <v>2.4500000000000002</v>
          </cell>
          <cell r="AD1181">
            <v>2.17</v>
          </cell>
        </row>
        <row r="1182">
          <cell r="A1182" t="str">
            <v>AM09</v>
          </cell>
          <cell r="B1182" t="str">
            <v>Mandíbula móvel p/ britador 6240C</v>
          </cell>
          <cell r="C1182" t="str">
            <v>un</v>
          </cell>
          <cell r="D1182">
            <v>216</v>
          </cell>
          <cell r="E1182" t="str">
            <v>u/h</v>
          </cell>
          <cell r="F1182">
            <v>1090.2</v>
          </cell>
          <cell r="G1182">
            <v>5.0472222222222225</v>
          </cell>
          <cell r="I1182">
            <v>0</v>
          </cell>
          <cell r="U1182">
            <v>6.0454999999999997</v>
          </cell>
          <cell r="W1182">
            <v>6.0454999999999997</v>
          </cell>
          <cell r="AD1182">
            <v>5.0472000000000001</v>
          </cell>
        </row>
        <row r="1183">
          <cell r="A1183" t="str">
            <v>AM10</v>
          </cell>
          <cell r="B1183" t="str">
            <v>Mandíbula fixa p/ britador 6240C</v>
          </cell>
          <cell r="C1183" t="str">
            <v>un</v>
          </cell>
          <cell r="D1183">
            <v>133</v>
          </cell>
          <cell r="E1183" t="str">
            <v>u/h</v>
          </cell>
          <cell r="F1183">
            <v>1190.2</v>
          </cell>
          <cell r="G1183">
            <v>8.9488721804511275</v>
          </cell>
          <cell r="I1183">
            <v>0</v>
          </cell>
          <cell r="U1183">
            <v>10.1374</v>
          </cell>
          <cell r="W1183">
            <v>10.1374</v>
          </cell>
          <cell r="AD1183">
            <v>8.9489000000000001</v>
          </cell>
        </row>
        <row r="1184">
          <cell r="A1184" t="str">
            <v>AM11</v>
          </cell>
          <cell r="B1184" t="str">
            <v>Revestimento móvel p/ britador 60TS</v>
          </cell>
          <cell r="C1184" t="str">
            <v>un</v>
          </cell>
          <cell r="D1184">
            <v>381</v>
          </cell>
          <cell r="E1184" t="str">
            <v>u/h</v>
          </cell>
          <cell r="F1184">
            <v>980.01</v>
          </cell>
          <cell r="G1184">
            <v>2.5722047244094486</v>
          </cell>
          <cell r="I1184">
            <v>0</v>
          </cell>
          <cell r="U1184">
            <v>2.8609</v>
          </cell>
          <cell r="W1184">
            <v>2.8609</v>
          </cell>
          <cell r="AD1184">
            <v>2.5722</v>
          </cell>
        </row>
        <row r="1185">
          <cell r="A1185" t="str">
            <v>AM12</v>
          </cell>
          <cell r="B1185" t="str">
            <v>Revestimento fixo p/ britador 60TS</v>
          </cell>
          <cell r="C1185" t="str">
            <v>un</v>
          </cell>
          <cell r="D1185">
            <v>395</v>
          </cell>
          <cell r="E1185" t="str">
            <v>u/h</v>
          </cell>
          <cell r="F1185">
            <v>1325.3</v>
          </cell>
          <cell r="G1185">
            <v>3.3551898734177215</v>
          </cell>
          <cell r="I1185">
            <v>0</v>
          </cell>
          <cell r="U1185">
            <v>3.7974999999999999</v>
          </cell>
          <cell r="W1185">
            <v>3.7974999999999999</v>
          </cell>
          <cell r="AD1185">
            <v>3.3552</v>
          </cell>
        </row>
        <row r="1186">
          <cell r="A1186" t="str">
            <v>AM19</v>
          </cell>
          <cell r="B1186" t="str">
            <v>Mandíbula fixa p/ britador 4230</v>
          </cell>
          <cell r="C1186" t="str">
            <v>un</v>
          </cell>
          <cell r="D1186">
            <v>150</v>
          </cell>
          <cell r="E1186" t="str">
            <v>u/h</v>
          </cell>
          <cell r="F1186">
            <v>536.13</v>
          </cell>
          <cell r="G1186">
            <v>3.5741999999999998</v>
          </cell>
          <cell r="I1186">
            <v>0</v>
          </cell>
          <cell r="U1186">
            <v>5.1333000000000002</v>
          </cell>
          <cell r="W1186">
            <v>5.1333000000000002</v>
          </cell>
          <cell r="AD1186">
            <v>3.5741999999999998</v>
          </cell>
        </row>
        <row r="1187">
          <cell r="A1187" t="str">
            <v>AM20</v>
          </cell>
          <cell r="B1187" t="str">
            <v>Mandíbula móvel p/ britador 4230</v>
          </cell>
          <cell r="C1187" t="str">
            <v>un</v>
          </cell>
          <cell r="D1187">
            <v>100</v>
          </cell>
          <cell r="E1187" t="str">
            <v>u/h</v>
          </cell>
          <cell r="F1187">
            <v>548.82000000000005</v>
          </cell>
          <cell r="G1187">
            <v>5.4882000000000009</v>
          </cell>
          <cell r="I1187">
            <v>0</v>
          </cell>
          <cell r="U1187">
            <v>7.6020000000000003</v>
          </cell>
          <cell r="W1187">
            <v>7.6020000000000003</v>
          </cell>
          <cell r="AD1187">
            <v>5.4882999999999997</v>
          </cell>
        </row>
        <row r="1188">
          <cell r="A1188" t="str">
            <v>AM25</v>
          </cell>
          <cell r="B1188" t="str">
            <v>Mandíbula móvel para britador 80x50</v>
          </cell>
          <cell r="C1188" t="str">
            <v>un</v>
          </cell>
          <cell r="D1188">
            <v>250</v>
          </cell>
          <cell r="E1188" t="str">
            <v>u/h</v>
          </cell>
          <cell r="F1188">
            <v>2908.5</v>
          </cell>
          <cell r="G1188">
            <v>11.634</v>
          </cell>
          <cell r="I1188">
            <v>0</v>
          </cell>
          <cell r="U1188">
            <v>11.634</v>
          </cell>
          <cell r="W1188">
            <v>11.634</v>
          </cell>
          <cell r="AD1188">
            <v>9.6</v>
          </cell>
        </row>
        <row r="1189">
          <cell r="A1189" t="str">
            <v>AM26</v>
          </cell>
          <cell r="B1189" t="str">
            <v>Mandíbula fixa para britador 80x50</v>
          </cell>
          <cell r="C1189" t="str">
            <v>un</v>
          </cell>
          <cell r="D1189">
            <v>437</v>
          </cell>
          <cell r="E1189" t="str">
            <v>u/h</v>
          </cell>
          <cell r="F1189">
            <v>2814.02</v>
          </cell>
          <cell r="G1189">
            <v>6.4394050343249427</v>
          </cell>
          <cell r="I1189">
            <v>0</v>
          </cell>
          <cell r="U1189">
            <v>6.4394</v>
          </cell>
          <cell r="W1189">
            <v>6.4394</v>
          </cell>
          <cell r="AD1189">
            <v>5.2403000000000004</v>
          </cell>
        </row>
        <row r="1190">
          <cell r="A1190" t="str">
            <v>AM27</v>
          </cell>
          <cell r="B1190" t="str">
            <v>Revestimento móvel p/ britador 90TS</v>
          </cell>
          <cell r="C1190" t="str">
            <v>un</v>
          </cell>
          <cell r="D1190">
            <v>338</v>
          </cell>
          <cell r="E1190" t="str">
            <v>u/h</v>
          </cell>
          <cell r="F1190">
            <v>2036.99</v>
          </cell>
          <cell r="G1190">
            <v>6.0265976331360944</v>
          </cell>
          <cell r="I1190">
            <v>0</v>
          </cell>
          <cell r="U1190">
            <v>6.0266000000000002</v>
          </cell>
          <cell r="W1190">
            <v>6.0266000000000002</v>
          </cell>
          <cell r="AD1190">
            <v>4.9112</v>
          </cell>
        </row>
        <row r="1191">
          <cell r="A1191" t="str">
            <v>AM28</v>
          </cell>
          <cell r="B1191" t="str">
            <v>Revestimento fixo p/ britador 90TS</v>
          </cell>
          <cell r="C1191" t="str">
            <v>un</v>
          </cell>
          <cell r="D1191">
            <v>440</v>
          </cell>
          <cell r="E1191" t="str">
            <v>u/h</v>
          </cell>
          <cell r="F1191">
            <v>2729.98</v>
          </cell>
          <cell r="G1191">
            <v>6.2045000000000003</v>
          </cell>
          <cell r="I1191">
            <v>0</v>
          </cell>
          <cell r="U1191">
            <v>6.2045000000000003</v>
          </cell>
          <cell r="W1191">
            <v>6.2045000000000003</v>
          </cell>
          <cell r="AD1191">
            <v>4.7272999999999996</v>
          </cell>
        </row>
        <row r="1192">
          <cell r="A1192" t="str">
            <v>AM29</v>
          </cell>
          <cell r="B1192" t="str">
            <v>Revestimento móvel p/ britador 90TF</v>
          </cell>
          <cell r="C1192" t="str">
            <v>un</v>
          </cell>
          <cell r="D1192">
            <v>99</v>
          </cell>
          <cell r="E1192" t="str">
            <v>u/h</v>
          </cell>
          <cell r="F1192">
            <v>1795.5</v>
          </cell>
          <cell r="G1192">
            <v>18.136363636363637</v>
          </cell>
          <cell r="I1192">
            <v>0</v>
          </cell>
          <cell r="U1192">
            <v>18.136399999999998</v>
          </cell>
          <cell r="W1192">
            <v>18.1313</v>
          </cell>
          <cell r="AD1192">
            <v>14.7475</v>
          </cell>
        </row>
        <row r="1193">
          <cell r="A1193" t="str">
            <v>AM30</v>
          </cell>
          <cell r="B1193" t="str">
            <v>Revestimento fixo p/ britador 90TF</v>
          </cell>
          <cell r="C1193" t="str">
            <v>un</v>
          </cell>
          <cell r="D1193">
            <v>125</v>
          </cell>
          <cell r="E1193" t="str">
            <v>u/h</v>
          </cell>
          <cell r="F1193">
            <v>1617</v>
          </cell>
          <cell r="G1193">
            <v>12.936</v>
          </cell>
          <cell r="I1193">
            <v>0</v>
          </cell>
          <cell r="U1193">
            <v>12.936</v>
          </cell>
          <cell r="W1193">
            <v>12.936</v>
          </cell>
          <cell r="AD1193">
            <v>10.8</v>
          </cell>
        </row>
        <row r="1194">
          <cell r="A1194" t="str">
            <v>AM35</v>
          </cell>
          <cell r="B1194" t="str">
            <v>Brita 1</v>
          </cell>
          <cell r="C1194" t="str">
            <v>m3</v>
          </cell>
          <cell r="D1194">
            <v>1</v>
          </cell>
          <cell r="E1194" t="str">
            <v>m3</v>
          </cell>
          <cell r="F1194">
            <v>22</v>
          </cell>
          <cell r="G1194">
            <v>22</v>
          </cell>
          <cell r="I1194">
            <v>0</v>
          </cell>
          <cell r="U1194">
            <v>23</v>
          </cell>
          <cell r="W1194">
            <v>20</v>
          </cell>
          <cell r="AD1194">
            <v>19</v>
          </cell>
        </row>
        <row r="1195">
          <cell r="A1195" t="str">
            <v>AM36</v>
          </cell>
          <cell r="B1195" t="str">
            <v>Brita 2</v>
          </cell>
          <cell r="C1195" t="str">
            <v>m3</v>
          </cell>
          <cell r="D1195">
            <v>1</v>
          </cell>
          <cell r="E1195" t="str">
            <v>m3</v>
          </cell>
          <cell r="F1195">
            <v>22</v>
          </cell>
          <cell r="G1195">
            <v>22</v>
          </cell>
          <cell r="I1195">
            <v>0</v>
          </cell>
          <cell r="U1195">
            <v>23</v>
          </cell>
          <cell r="W1195">
            <v>20</v>
          </cell>
          <cell r="AD1195">
            <v>19</v>
          </cell>
        </row>
        <row r="1196">
          <cell r="A1196" t="str">
            <v>AM37</v>
          </cell>
          <cell r="B1196" t="str">
            <v>Brita 3</v>
          </cell>
          <cell r="C1196" t="str">
            <v>m3</v>
          </cell>
          <cell r="D1196">
            <v>1</v>
          </cell>
          <cell r="E1196" t="str">
            <v>m3</v>
          </cell>
          <cell r="F1196">
            <v>22</v>
          </cell>
          <cell r="G1196">
            <v>22</v>
          </cell>
          <cell r="I1196">
            <v>0</v>
          </cell>
          <cell r="U1196">
            <v>23</v>
          </cell>
          <cell r="W1196">
            <v>20</v>
          </cell>
          <cell r="AD1196">
            <v>19</v>
          </cell>
        </row>
        <row r="1197">
          <cell r="A1197" t="str">
            <v>F801</v>
          </cell>
          <cell r="B1197" t="str">
            <v>Bomba hidráulica alta pressão MAC</v>
          </cell>
          <cell r="C1197" t="str">
            <v>dia</v>
          </cell>
          <cell r="D1197">
            <v>8</v>
          </cell>
          <cell r="E1197" t="str">
            <v>h</v>
          </cell>
          <cell r="F1197">
            <v>265</v>
          </cell>
          <cell r="G1197">
            <v>33.125</v>
          </cell>
          <cell r="I1197">
            <v>0</v>
          </cell>
          <cell r="U1197">
            <v>15.5</v>
          </cell>
          <cell r="W1197">
            <v>15.5</v>
          </cell>
          <cell r="AD1197">
            <v>33.125</v>
          </cell>
        </row>
        <row r="1198">
          <cell r="A1198" t="str">
            <v>F802</v>
          </cell>
          <cell r="B1198" t="str">
            <v>Bomba eletr p/ injeção de nata MAC</v>
          </cell>
          <cell r="C1198" t="str">
            <v>dia</v>
          </cell>
          <cell r="D1198">
            <v>8</v>
          </cell>
          <cell r="E1198" t="str">
            <v>h</v>
          </cell>
          <cell r="F1198">
            <v>285</v>
          </cell>
          <cell r="G1198">
            <v>35.625</v>
          </cell>
          <cell r="I1198">
            <v>0</v>
          </cell>
          <cell r="U1198">
            <v>12.25</v>
          </cell>
          <cell r="W1198">
            <v>12.25</v>
          </cell>
          <cell r="AD1198">
            <v>35.625</v>
          </cell>
        </row>
        <row r="1199">
          <cell r="A1199" t="str">
            <v>F803</v>
          </cell>
          <cell r="B1199" t="str">
            <v>Macaco p/ protensão MAC 7</v>
          </cell>
          <cell r="C1199" t="str">
            <v>dia</v>
          </cell>
          <cell r="D1199">
            <v>8</v>
          </cell>
          <cell r="E1199" t="str">
            <v>h</v>
          </cell>
          <cell r="F1199">
            <v>265</v>
          </cell>
          <cell r="G1199">
            <v>33.125</v>
          </cell>
          <cell r="I1199">
            <v>0</v>
          </cell>
          <cell r="U1199">
            <v>15.5</v>
          </cell>
          <cell r="W1199">
            <v>15.5</v>
          </cell>
          <cell r="AD1199">
            <v>33.125</v>
          </cell>
        </row>
        <row r="1200">
          <cell r="A1200" t="str">
            <v>F804</v>
          </cell>
          <cell r="B1200" t="str">
            <v>Macaco p/ protensão MAC 12</v>
          </cell>
          <cell r="C1200" t="str">
            <v>dia</v>
          </cell>
          <cell r="D1200">
            <v>8</v>
          </cell>
          <cell r="E1200" t="str">
            <v>h</v>
          </cell>
          <cell r="F1200">
            <v>275</v>
          </cell>
          <cell r="G1200">
            <v>34.375</v>
          </cell>
          <cell r="I1200">
            <v>0</v>
          </cell>
          <cell r="U1200">
            <v>16.875</v>
          </cell>
          <cell r="W1200">
            <v>16.875</v>
          </cell>
          <cell r="AD1200">
            <v>34.375</v>
          </cell>
        </row>
        <row r="1201">
          <cell r="A1201" t="str">
            <v>F805</v>
          </cell>
          <cell r="B1201" t="str">
            <v>Macaco p/ protensão MAC 4</v>
          </cell>
          <cell r="C1201" t="str">
            <v>dia</v>
          </cell>
          <cell r="D1201">
            <v>8</v>
          </cell>
          <cell r="E1201" t="str">
            <v>h</v>
          </cell>
          <cell r="F1201">
            <v>257.2</v>
          </cell>
          <cell r="G1201">
            <v>32.15</v>
          </cell>
          <cell r="I1201">
            <v>0</v>
          </cell>
          <cell r="U1201">
            <v>14.375</v>
          </cell>
          <cell r="W1201">
            <v>14.375</v>
          </cell>
          <cell r="AD1201">
            <v>32.15</v>
          </cell>
        </row>
        <row r="1202">
          <cell r="A1202" t="str">
            <v>F807</v>
          </cell>
          <cell r="B1202" t="str">
            <v>Bomba hidr. alta pressão STUP</v>
          </cell>
          <cell r="C1202" t="str">
            <v>dia</v>
          </cell>
          <cell r="D1202">
            <v>8</v>
          </cell>
          <cell r="E1202" t="str">
            <v>h</v>
          </cell>
          <cell r="F1202">
            <v>373</v>
          </cell>
          <cell r="G1202">
            <v>46.625</v>
          </cell>
          <cell r="I1202">
            <v>0</v>
          </cell>
          <cell r="U1202">
            <v>51.25</v>
          </cell>
          <cell r="W1202">
            <v>51.25</v>
          </cell>
          <cell r="AD1202">
            <v>46.625</v>
          </cell>
        </row>
        <row r="1203">
          <cell r="A1203" t="str">
            <v>F808</v>
          </cell>
          <cell r="B1203" t="str">
            <v>Bomba eletr. injeção de nata STUP</v>
          </cell>
          <cell r="C1203" t="str">
            <v>dia</v>
          </cell>
          <cell r="D1203">
            <v>8</v>
          </cell>
          <cell r="E1203" t="str">
            <v>h</v>
          </cell>
          <cell r="F1203">
            <v>385</v>
          </cell>
          <cell r="G1203">
            <v>48.125</v>
          </cell>
          <cell r="I1203">
            <v>0</v>
          </cell>
          <cell r="U1203">
            <v>53.125</v>
          </cell>
          <cell r="W1203">
            <v>53.125</v>
          </cell>
          <cell r="AD1203">
            <v>48.125</v>
          </cell>
        </row>
        <row r="1204">
          <cell r="A1204" t="str">
            <v>F809</v>
          </cell>
          <cell r="B1204" t="str">
            <v>Macaco p/ protensão STUP</v>
          </cell>
          <cell r="C1204" t="str">
            <v>dia</v>
          </cell>
          <cell r="D1204">
            <v>8</v>
          </cell>
          <cell r="E1204" t="str">
            <v>h</v>
          </cell>
          <cell r="F1204">
            <v>368</v>
          </cell>
          <cell r="G1204">
            <v>46</v>
          </cell>
          <cell r="I1204">
            <v>0</v>
          </cell>
          <cell r="U1204">
            <v>50.625</v>
          </cell>
          <cell r="W1204">
            <v>50.625</v>
          </cell>
          <cell r="AD1204">
            <v>46</v>
          </cell>
        </row>
        <row r="1205">
          <cell r="A1205" t="str">
            <v>F810</v>
          </cell>
          <cell r="B1205" t="str">
            <v>Macaco p/ protensão STUP</v>
          </cell>
          <cell r="C1205" t="str">
            <v>dia</v>
          </cell>
          <cell r="D1205">
            <v>8</v>
          </cell>
          <cell r="E1205" t="str">
            <v>h</v>
          </cell>
          <cell r="F1205">
            <v>426</v>
          </cell>
          <cell r="G1205">
            <v>53.25</v>
          </cell>
          <cell r="I1205">
            <v>0</v>
          </cell>
          <cell r="U1205">
            <v>58.75</v>
          </cell>
          <cell r="W1205">
            <v>58.75</v>
          </cell>
          <cell r="AD1205">
            <v>53.25</v>
          </cell>
        </row>
        <row r="1206">
          <cell r="A1206" t="str">
            <v>F811</v>
          </cell>
          <cell r="B1206" t="str">
            <v>Macaco p/ protensão STUP</v>
          </cell>
          <cell r="C1206" t="str">
            <v>dia</v>
          </cell>
          <cell r="D1206">
            <v>8</v>
          </cell>
          <cell r="E1206" t="str">
            <v>h</v>
          </cell>
          <cell r="F1206">
            <v>378</v>
          </cell>
          <cell r="G1206">
            <v>47.25</v>
          </cell>
          <cell r="I1206">
            <v>0</v>
          </cell>
          <cell r="U1206">
            <v>51.875</v>
          </cell>
          <cell r="W1206">
            <v>51.875</v>
          </cell>
          <cell r="AD1206">
            <v>47.25</v>
          </cell>
        </row>
        <row r="1207">
          <cell r="A1207" t="str">
            <v>F812</v>
          </cell>
          <cell r="B1207" t="str">
            <v>Macaco p/ protensão STUP</v>
          </cell>
          <cell r="C1207" t="str">
            <v>dia</v>
          </cell>
          <cell r="D1207">
            <v>8</v>
          </cell>
          <cell r="E1207" t="str">
            <v>h</v>
          </cell>
          <cell r="F1207">
            <v>352</v>
          </cell>
          <cell r="G1207">
            <v>44</v>
          </cell>
          <cell r="I1207">
            <v>0</v>
          </cell>
          <cell r="U1207">
            <v>48.75</v>
          </cell>
          <cell r="W1207">
            <v>48.75</v>
          </cell>
          <cell r="AD1207">
            <v>44</v>
          </cell>
        </row>
        <row r="1208">
          <cell r="A1208" t="str">
            <v>F813</v>
          </cell>
          <cell r="B1208" t="str">
            <v>Macaco p/ prot. de tirante D=32mm</v>
          </cell>
          <cell r="C1208" t="str">
            <v>dia</v>
          </cell>
          <cell r="D1208">
            <v>8</v>
          </cell>
          <cell r="E1208" t="str">
            <v>h</v>
          </cell>
          <cell r="F1208">
            <v>51.5</v>
          </cell>
          <cell r="G1208">
            <v>6.4375</v>
          </cell>
          <cell r="I1208">
            <v>0</v>
          </cell>
          <cell r="U1208">
            <v>7.7249999999999996</v>
          </cell>
          <cell r="W1208">
            <v>7.7249999999999996</v>
          </cell>
          <cell r="AD1208">
            <v>5.665</v>
          </cell>
        </row>
        <row r="1209">
          <cell r="A1209" t="str">
            <v>F814</v>
          </cell>
          <cell r="B1209" t="str">
            <v>Injeção de nata de cimento</v>
          </cell>
          <cell r="C1209" t="str">
            <v>m</v>
          </cell>
          <cell r="D1209">
            <v>1</v>
          </cell>
          <cell r="E1209" t="str">
            <v>m</v>
          </cell>
          <cell r="F1209">
            <v>5.25</v>
          </cell>
          <cell r="G1209">
            <v>5.25</v>
          </cell>
          <cell r="I1209">
            <v>0</v>
          </cell>
          <cell r="U1209">
            <v>6.3</v>
          </cell>
          <cell r="W1209">
            <v>6.3</v>
          </cell>
          <cell r="AD1209">
            <v>4.53</v>
          </cell>
        </row>
        <row r="1210">
          <cell r="A1210" t="str">
            <v>F943</v>
          </cell>
          <cell r="B1210" t="str">
            <v>Terra Armada - moldes metálicos</v>
          </cell>
          <cell r="C1210" t="str">
            <v>cj</v>
          </cell>
          <cell r="D1210">
            <v>1</v>
          </cell>
          <cell r="E1210" t="str">
            <v>m3</v>
          </cell>
          <cell r="F1210">
            <v>2.6</v>
          </cell>
          <cell r="G1210">
            <v>2.6</v>
          </cell>
          <cell r="I1210">
            <v>0</v>
          </cell>
          <cell r="U1210">
            <v>3.06</v>
          </cell>
          <cell r="W1210">
            <v>3.06</v>
          </cell>
          <cell r="AD1210">
            <v>2.6</v>
          </cell>
        </row>
        <row r="1211">
          <cell r="A1211" t="str">
            <v>M001</v>
          </cell>
          <cell r="B1211" t="str">
            <v>Gasolina</v>
          </cell>
          <cell r="C1211" t="str">
            <v>l</v>
          </cell>
          <cell r="D1211">
            <v>1</v>
          </cell>
          <cell r="E1211" t="str">
            <v>l</v>
          </cell>
          <cell r="F1211">
            <v>2.1</v>
          </cell>
          <cell r="G1211">
            <v>2.1</v>
          </cell>
          <cell r="I1211">
            <v>0</v>
          </cell>
          <cell r="U1211">
            <v>2.16</v>
          </cell>
          <cell r="W1211">
            <v>2.16</v>
          </cell>
          <cell r="AD1211">
            <v>1.68</v>
          </cell>
        </row>
        <row r="1212">
          <cell r="A1212" t="str">
            <v>M002</v>
          </cell>
          <cell r="B1212" t="str">
            <v>Diesel</v>
          </cell>
          <cell r="C1212" t="str">
            <v>l</v>
          </cell>
          <cell r="D1212">
            <v>1</v>
          </cell>
          <cell r="E1212" t="str">
            <v>l</v>
          </cell>
          <cell r="F1212">
            <v>1.39</v>
          </cell>
          <cell r="G1212">
            <v>1.39</v>
          </cell>
          <cell r="I1212">
            <v>0</v>
          </cell>
          <cell r="U1212">
            <v>1.49</v>
          </cell>
          <cell r="W1212">
            <v>1.49</v>
          </cell>
          <cell r="AD1212">
            <v>1.07</v>
          </cell>
        </row>
        <row r="1213">
          <cell r="A1213" t="str">
            <v>M003</v>
          </cell>
          <cell r="B1213" t="str">
            <v>Óleo combustível 1A</v>
          </cell>
          <cell r="C1213" t="str">
            <v>l</v>
          </cell>
          <cell r="D1213">
            <v>1</v>
          </cell>
          <cell r="E1213" t="str">
            <v>l</v>
          </cell>
          <cell r="F1213">
            <v>0.99</v>
          </cell>
          <cell r="G1213">
            <v>0.99</v>
          </cell>
          <cell r="I1213">
            <v>0</v>
          </cell>
          <cell r="U1213">
            <v>1.08</v>
          </cell>
          <cell r="W1213">
            <v>1.08</v>
          </cell>
          <cell r="AD1213">
            <v>0.8</v>
          </cell>
        </row>
        <row r="1214">
          <cell r="A1214" t="str">
            <v>M004</v>
          </cell>
          <cell r="B1214" t="str">
            <v>Álcool</v>
          </cell>
          <cell r="C1214" t="str">
            <v>l</v>
          </cell>
          <cell r="D1214">
            <v>1</v>
          </cell>
          <cell r="E1214" t="str">
            <v>l</v>
          </cell>
          <cell r="F1214">
            <v>1.52</v>
          </cell>
          <cell r="G1214">
            <v>1.52</v>
          </cell>
          <cell r="I1214">
            <v>0</v>
          </cell>
          <cell r="U1214">
            <v>1.87</v>
          </cell>
          <cell r="W1214">
            <v>1.87</v>
          </cell>
          <cell r="AD1214">
            <v>0.91</v>
          </cell>
        </row>
        <row r="1215">
          <cell r="A1215" t="str">
            <v>M005</v>
          </cell>
          <cell r="B1215" t="str">
            <v>Energia elétrica</v>
          </cell>
          <cell r="C1215" t="str">
            <v>kwh</v>
          </cell>
          <cell r="D1215">
            <v>1</v>
          </cell>
          <cell r="E1215" t="str">
            <v>kwh</v>
          </cell>
          <cell r="F1215">
            <v>0.34</v>
          </cell>
          <cell r="G1215">
            <v>0.34</v>
          </cell>
          <cell r="I1215">
            <v>0</v>
          </cell>
          <cell r="U1215">
            <v>0.38</v>
          </cell>
          <cell r="W1215">
            <v>0.38</v>
          </cell>
          <cell r="AD1215">
            <v>0.33</v>
          </cell>
        </row>
        <row r="1216">
          <cell r="A1216" t="str">
            <v>M101</v>
          </cell>
          <cell r="B1216" t="str">
            <v>Cimento asfáltico CAP-20</v>
          </cell>
          <cell r="C1216" t="str">
            <v>t</v>
          </cell>
          <cell r="D1216">
            <v>1</v>
          </cell>
          <cell r="E1216" t="str">
            <v>t</v>
          </cell>
          <cell r="F1216">
            <v>0</v>
          </cell>
          <cell r="G1216">
            <v>0</v>
          </cell>
          <cell r="I1216">
            <v>0</v>
          </cell>
          <cell r="U1216">
            <v>0</v>
          </cell>
          <cell r="W1216">
            <v>0</v>
          </cell>
          <cell r="AD1216">
            <v>0</v>
          </cell>
        </row>
        <row r="1217">
          <cell r="A1217" t="str">
            <v>M102</v>
          </cell>
          <cell r="B1217" t="str">
            <v>Cimento asfáltico CAP-40</v>
          </cell>
          <cell r="C1217" t="str">
            <v>t</v>
          </cell>
          <cell r="D1217">
            <v>1</v>
          </cell>
          <cell r="E1217" t="str">
            <v>t</v>
          </cell>
          <cell r="F1217">
            <v>0</v>
          </cell>
          <cell r="G1217">
            <v>0</v>
          </cell>
          <cell r="I1217">
            <v>0</v>
          </cell>
          <cell r="U1217">
            <v>0</v>
          </cell>
          <cell r="W1217">
            <v>0</v>
          </cell>
          <cell r="AD1217">
            <v>0</v>
          </cell>
        </row>
        <row r="1218">
          <cell r="A1218" t="str">
            <v>M103</v>
          </cell>
          <cell r="B1218" t="str">
            <v>Asfalto diluído CM-30</v>
          </cell>
          <cell r="C1218" t="str">
            <v>t</v>
          </cell>
          <cell r="D1218">
            <v>1</v>
          </cell>
          <cell r="E1218" t="str">
            <v>t</v>
          </cell>
          <cell r="F1218">
            <v>0</v>
          </cell>
          <cell r="G1218">
            <v>0</v>
          </cell>
          <cell r="I1218">
            <v>0</v>
          </cell>
          <cell r="U1218">
            <v>0</v>
          </cell>
          <cell r="W1218">
            <v>0</v>
          </cell>
          <cell r="AD1218">
            <v>0</v>
          </cell>
        </row>
        <row r="1219">
          <cell r="A1219" t="str">
            <v>M104</v>
          </cell>
          <cell r="B1219" t="str">
            <v>Emulsão asfáltica RR-1C</v>
          </cell>
          <cell r="C1219" t="str">
            <v>t</v>
          </cell>
          <cell r="D1219">
            <v>1</v>
          </cell>
          <cell r="E1219" t="str">
            <v>t</v>
          </cell>
          <cell r="F1219">
            <v>0</v>
          </cell>
          <cell r="G1219">
            <v>0</v>
          </cell>
          <cell r="I1219">
            <v>0</v>
          </cell>
          <cell r="U1219">
            <v>0</v>
          </cell>
          <cell r="W1219">
            <v>0</v>
          </cell>
          <cell r="AD1219">
            <v>0</v>
          </cell>
        </row>
        <row r="1220">
          <cell r="A1220" t="str">
            <v>M105</v>
          </cell>
          <cell r="B1220" t="str">
            <v>Emulsão asfáltica RR-2C</v>
          </cell>
          <cell r="C1220" t="str">
            <v>t</v>
          </cell>
          <cell r="D1220">
            <v>1</v>
          </cell>
          <cell r="E1220" t="str">
            <v>t</v>
          </cell>
          <cell r="F1220">
            <v>0</v>
          </cell>
          <cell r="G1220">
            <v>0</v>
          </cell>
          <cell r="I1220">
            <v>0</v>
          </cell>
          <cell r="U1220">
            <v>0</v>
          </cell>
          <cell r="W1220">
            <v>0</v>
          </cell>
          <cell r="AD1220">
            <v>0</v>
          </cell>
        </row>
        <row r="1221">
          <cell r="A1221" t="str">
            <v>M106</v>
          </cell>
          <cell r="B1221" t="str">
            <v>Cimento asfáltico CAP 7</v>
          </cell>
          <cell r="C1221" t="str">
            <v>t</v>
          </cell>
          <cell r="D1221">
            <v>1</v>
          </cell>
          <cell r="E1221" t="str">
            <v>t</v>
          </cell>
          <cell r="F1221">
            <v>0</v>
          </cell>
          <cell r="G1221">
            <v>0</v>
          </cell>
          <cell r="I1221">
            <v>0</v>
          </cell>
          <cell r="U1221">
            <v>0</v>
          </cell>
          <cell r="W1221">
            <v>0</v>
          </cell>
          <cell r="AD1221">
            <v>0</v>
          </cell>
        </row>
        <row r="1222">
          <cell r="A1222" t="str">
            <v>M107</v>
          </cell>
          <cell r="B1222" t="str">
            <v>Emulsão asfáltica RM-1C</v>
          </cell>
          <cell r="C1222" t="str">
            <v>t</v>
          </cell>
          <cell r="D1222">
            <v>1</v>
          </cell>
          <cell r="E1222" t="str">
            <v>t</v>
          </cell>
          <cell r="F1222">
            <v>0</v>
          </cell>
          <cell r="G1222">
            <v>0</v>
          </cell>
          <cell r="I1222">
            <v>0</v>
          </cell>
          <cell r="U1222">
            <v>0</v>
          </cell>
          <cell r="W1222">
            <v>0</v>
          </cell>
          <cell r="AD1222">
            <v>0</v>
          </cell>
        </row>
        <row r="1223">
          <cell r="A1223" t="str">
            <v>M108</v>
          </cell>
          <cell r="B1223" t="str">
            <v>Emulsão asfáltica RM-2C</v>
          </cell>
          <cell r="C1223" t="str">
            <v>t</v>
          </cell>
          <cell r="D1223">
            <v>1</v>
          </cell>
          <cell r="E1223" t="str">
            <v>t</v>
          </cell>
          <cell r="F1223">
            <v>0</v>
          </cell>
          <cell r="G1223">
            <v>0</v>
          </cell>
          <cell r="I1223">
            <v>0</v>
          </cell>
          <cell r="U1223">
            <v>0</v>
          </cell>
          <cell r="W1223">
            <v>0</v>
          </cell>
          <cell r="AD1223">
            <v>0</v>
          </cell>
        </row>
        <row r="1224">
          <cell r="A1224" t="str">
            <v>M109</v>
          </cell>
          <cell r="B1224" t="str">
            <v>Emulsão asfáltica RL-1C</v>
          </cell>
          <cell r="C1224" t="str">
            <v>t</v>
          </cell>
          <cell r="D1224">
            <v>1</v>
          </cell>
          <cell r="E1224" t="str">
            <v>t</v>
          </cell>
          <cell r="F1224">
            <v>0</v>
          </cell>
          <cell r="G1224">
            <v>0</v>
          </cell>
          <cell r="I1224">
            <v>0</v>
          </cell>
          <cell r="U1224">
            <v>0</v>
          </cell>
          <cell r="W1224">
            <v>0</v>
          </cell>
          <cell r="AD1224">
            <v>0</v>
          </cell>
        </row>
        <row r="1225">
          <cell r="A1225" t="str">
            <v>M110</v>
          </cell>
          <cell r="B1225" t="str">
            <v>Emulsão polim. p/ micro-rev. a frio</v>
          </cell>
          <cell r="C1225" t="str">
            <v>t</v>
          </cell>
          <cell r="D1225">
            <v>1</v>
          </cell>
          <cell r="E1225" t="str">
            <v>t</v>
          </cell>
          <cell r="F1225">
            <v>0</v>
          </cell>
          <cell r="G1225">
            <v>0</v>
          </cell>
          <cell r="I1225">
            <v>0</v>
          </cell>
          <cell r="U1225">
            <v>0</v>
          </cell>
          <cell r="W1225">
            <v>0</v>
          </cell>
          <cell r="AD1225">
            <v>0</v>
          </cell>
        </row>
        <row r="1226">
          <cell r="A1226" t="str">
            <v>M111</v>
          </cell>
          <cell r="B1226" t="str">
            <v>Aditivo p/ controle de ruptura</v>
          </cell>
          <cell r="C1226" t="str">
            <v>kg</v>
          </cell>
          <cell r="D1226">
            <v>1</v>
          </cell>
          <cell r="E1226" t="str">
            <v>kg</v>
          </cell>
          <cell r="F1226">
            <v>2.41</v>
          </cell>
          <cell r="G1226">
            <v>2.41</v>
          </cell>
          <cell r="I1226">
            <v>0</v>
          </cell>
          <cell r="U1226">
            <v>2.4300000000000002</v>
          </cell>
          <cell r="W1226">
            <v>2.4300000000000002</v>
          </cell>
          <cell r="AD1226">
            <v>1.92</v>
          </cell>
        </row>
        <row r="1227">
          <cell r="A1227" t="str">
            <v>M112</v>
          </cell>
          <cell r="B1227" t="str">
            <v>Aditivo sólido (fibras)</v>
          </cell>
          <cell r="C1227" t="str">
            <v>kg</v>
          </cell>
          <cell r="D1227">
            <v>1</v>
          </cell>
          <cell r="E1227" t="str">
            <v>kg</v>
          </cell>
          <cell r="F1227">
            <v>2.4900000000000002</v>
          </cell>
          <cell r="G1227">
            <v>2.4900000000000002</v>
          </cell>
          <cell r="I1227">
            <v>0</v>
          </cell>
          <cell r="U1227">
            <v>3.67</v>
          </cell>
          <cell r="W1227">
            <v>3.67</v>
          </cell>
          <cell r="AD1227">
            <v>2.39</v>
          </cell>
        </row>
        <row r="1228">
          <cell r="A1228" t="str">
            <v>M114</v>
          </cell>
          <cell r="B1228" t="str">
            <v>Agente rejuv. p/ recicl. a quente</v>
          </cell>
          <cell r="C1228" t="str">
            <v>t</v>
          </cell>
          <cell r="D1228">
            <v>1</v>
          </cell>
          <cell r="E1228" t="str">
            <v>t</v>
          </cell>
          <cell r="F1228">
            <v>0</v>
          </cell>
          <cell r="G1228">
            <v>0</v>
          </cell>
          <cell r="I1228">
            <v>0</v>
          </cell>
          <cell r="U1228">
            <v>0</v>
          </cell>
          <cell r="W1228">
            <v>0</v>
          </cell>
          <cell r="AD1228">
            <v>0</v>
          </cell>
        </row>
        <row r="1229">
          <cell r="A1229" t="str">
            <v>M201</v>
          </cell>
          <cell r="B1229" t="str">
            <v>Cimento portland CP-32 (a granel)</v>
          </cell>
          <cell r="C1229" t="str">
            <v>kg</v>
          </cell>
          <cell r="D1229">
            <v>1</v>
          </cell>
          <cell r="E1229" t="str">
            <v>kg</v>
          </cell>
          <cell r="F1229">
            <v>0.28000000000000003</v>
          </cell>
          <cell r="G1229">
            <v>0.28000000000000003</v>
          </cell>
          <cell r="I1229">
            <v>0</v>
          </cell>
          <cell r="U1229">
            <v>0.35</v>
          </cell>
          <cell r="W1229">
            <v>0.35</v>
          </cell>
          <cell r="AD1229">
            <v>0.23</v>
          </cell>
        </row>
        <row r="1230">
          <cell r="A1230" t="str">
            <v>M202</v>
          </cell>
          <cell r="B1230" t="str">
            <v>Cimento portland CP-32</v>
          </cell>
          <cell r="C1230" t="str">
            <v>sc</v>
          </cell>
          <cell r="D1230">
            <v>50</v>
          </cell>
          <cell r="E1230" t="str">
            <v>kg</v>
          </cell>
          <cell r="F1230">
            <v>17.899999999999999</v>
          </cell>
          <cell r="G1230">
            <v>0.35799999999999998</v>
          </cell>
          <cell r="I1230">
            <v>0</v>
          </cell>
          <cell r="U1230">
            <v>0.36</v>
          </cell>
          <cell r="W1230">
            <v>0.38</v>
          </cell>
          <cell r="AD1230">
            <v>0.29599999999999999</v>
          </cell>
        </row>
        <row r="1231">
          <cell r="A1231" t="str">
            <v>M307</v>
          </cell>
          <cell r="B1231" t="str">
            <v>Cordoalha CP-190 RB D=12,7mm</v>
          </cell>
          <cell r="C1231" t="str">
            <v>kg</v>
          </cell>
          <cell r="D1231">
            <v>1</v>
          </cell>
          <cell r="E1231" t="str">
            <v>kg</v>
          </cell>
          <cell r="F1231">
            <v>3.1</v>
          </cell>
          <cell r="G1231">
            <v>3.1</v>
          </cell>
          <cell r="I1231">
            <v>0</v>
          </cell>
          <cell r="U1231">
            <v>3.95</v>
          </cell>
          <cell r="W1231">
            <v>3.95</v>
          </cell>
          <cell r="AD1231">
            <v>2.9</v>
          </cell>
        </row>
        <row r="1232">
          <cell r="A1232" t="str">
            <v>M319</v>
          </cell>
          <cell r="B1232" t="str">
            <v>Arame recozido nº. 18</v>
          </cell>
          <cell r="C1232" t="str">
            <v>kg</v>
          </cell>
          <cell r="D1232">
            <v>1</v>
          </cell>
          <cell r="E1232" t="str">
            <v>kg</v>
          </cell>
          <cell r="F1232">
            <v>2.8</v>
          </cell>
          <cell r="G1232">
            <v>2.8</v>
          </cell>
          <cell r="I1232">
            <v>0</v>
          </cell>
          <cell r="U1232">
            <v>3.75</v>
          </cell>
          <cell r="W1232">
            <v>3.75</v>
          </cell>
          <cell r="AD1232">
            <v>2.4</v>
          </cell>
        </row>
        <row r="1233">
          <cell r="A1233" t="str">
            <v>M320</v>
          </cell>
          <cell r="B1233" t="str">
            <v>Pregos (18x30)</v>
          </cell>
          <cell r="C1233" t="str">
            <v>kg</v>
          </cell>
          <cell r="D1233">
            <v>1</v>
          </cell>
          <cell r="E1233" t="str">
            <v>kg</v>
          </cell>
          <cell r="F1233">
            <v>2.0499999999999998</v>
          </cell>
          <cell r="G1233">
            <v>2.0499999999999998</v>
          </cell>
          <cell r="I1233">
            <v>0</v>
          </cell>
          <cell r="U1233">
            <v>2.65</v>
          </cell>
          <cell r="W1233">
            <v>2.65</v>
          </cell>
          <cell r="AD1233">
            <v>2</v>
          </cell>
        </row>
        <row r="1234">
          <cell r="A1234" t="str">
            <v>M321</v>
          </cell>
          <cell r="B1234" t="str">
            <v>Arame farpado nº. 16 galv. simples</v>
          </cell>
          <cell r="C1234" t="str">
            <v>rl</v>
          </cell>
          <cell r="D1234">
            <v>250</v>
          </cell>
          <cell r="E1234" t="str">
            <v>m</v>
          </cell>
          <cell r="F1234">
            <v>40</v>
          </cell>
          <cell r="G1234">
            <v>0.16</v>
          </cell>
          <cell r="I1234">
            <v>0</v>
          </cell>
          <cell r="U1234">
            <v>0.21920000000000001</v>
          </cell>
          <cell r="W1234">
            <v>0.21920000000000001</v>
          </cell>
          <cell r="AD1234">
            <v>0.1512</v>
          </cell>
        </row>
        <row r="1235">
          <cell r="A1235" t="str">
            <v>M322</v>
          </cell>
          <cell r="B1235" t="str">
            <v>Grampo para cerca galvanizado 1 x 9</v>
          </cell>
          <cell r="C1235" t="str">
            <v>kg</v>
          </cell>
          <cell r="D1235">
            <v>1</v>
          </cell>
          <cell r="E1235" t="str">
            <v>kg</v>
          </cell>
          <cell r="F1235">
            <v>3.6</v>
          </cell>
          <cell r="G1235">
            <v>3.6</v>
          </cell>
          <cell r="I1235">
            <v>0</v>
          </cell>
          <cell r="U1235">
            <v>3.94</v>
          </cell>
          <cell r="W1235">
            <v>3.94</v>
          </cell>
          <cell r="AD1235">
            <v>3.54</v>
          </cell>
        </row>
        <row r="1236">
          <cell r="A1236" t="str">
            <v>M323</v>
          </cell>
          <cell r="B1236" t="str">
            <v>Cantoneira de aço 4" x 4" x 3/8"</v>
          </cell>
          <cell r="C1236" t="str">
            <v>kg</v>
          </cell>
          <cell r="D1236">
            <v>1</v>
          </cell>
          <cell r="E1236" t="str">
            <v>kg</v>
          </cell>
          <cell r="F1236">
            <v>2.12</v>
          </cell>
          <cell r="G1236">
            <v>2.12</v>
          </cell>
          <cell r="I1236">
            <v>0</v>
          </cell>
          <cell r="U1236">
            <v>2.0499999999999998</v>
          </cell>
          <cell r="W1236">
            <v>2</v>
          </cell>
          <cell r="AD1236">
            <v>1.9</v>
          </cell>
        </row>
        <row r="1237">
          <cell r="A1237" t="str">
            <v>M324</v>
          </cell>
          <cell r="B1237" t="str">
            <v>Pórtico metálico (15 a 17m de vão)</v>
          </cell>
          <cell r="C1237" t="str">
            <v>un</v>
          </cell>
          <cell r="D1237">
            <v>1</v>
          </cell>
          <cell r="E1237" t="str">
            <v>un</v>
          </cell>
          <cell r="F1237">
            <v>28500</v>
          </cell>
          <cell r="G1237">
            <v>28500</v>
          </cell>
          <cell r="I1237">
            <v>0</v>
          </cell>
          <cell r="U1237">
            <v>28500</v>
          </cell>
          <cell r="W1237">
            <v>28000</v>
          </cell>
          <cell r="AD1237">
            <v>21000</v>
          </cell>
        </row>
        <row r="1238">
          <cell r="A1238" t="str">
            <v>M325</v>
          </cell>
          <cell r="B1238" t="str">
            <v>Trilho metálico TR-37 (usado)</v>
          </cell>
          <cell r="C1238" t="str">
            <v>kg</v>
          </cell>
          <cell r="D1238">
            <v>1</v>
          </cell>
          <cell r="E1238" t="str">
            <v>kg</v>
          </cell>
          <cell r="F1238">
            <v>0.7</v>
          </cell>
          <cell r="G1238">
            <v>0.7</v>
          </cell>
          <cell r="I1238">
            <v>0</v>
          </cell>
          <cell r="U1238">
            <v>1</v>
          </cell>
          <cell r="W1238">
            <v>1</v>
          </cell>
          <cell r="AD1238">
            <v>0.72</v>
          </cell>
        </row>
        <row r="1239">
          <cell r="A1239" t="str">
            <v>M326</v>
          </cell>
          <cell r="B1239" t="str">
            <v>Série de brocas S-12 D=22 mm</v>
          </cell>
          <cell r="C1239" t="str">
            <v>un</v>
          </cell>
          <cell r="D1239">
            <v>1</v>
          </cell>
          <cell r="E1239" t="str">
            <v>un</v>
          </cell>
          <cell r="F1239">
            <v>1320.8</v>
          </cell>
          <cell r="G1239">
            <v>1320.8</v>
          </cell>
          <cell r="I1239">
            <v>0</v>
          </cell>
          <cell r="U1239">
            <v>1580.6</v>
          </cell>
          <cell r="W1239">
            <v>1580.6</v>
          </cell>
          <cell r="AD1239">
            <v>1320.8</v>
          </cell>
        </row>
        <row r="1240">
          <cell r="A1240" t="str">
            <v>M328</v>
          </cell>
          <cell r="B1240" t="str">
            <v>Luva de emenda D=32mm</v>
          </cell>
          <cell r="C1240" t="str">
            <v>un</v>
          </cell>
          <cell r="D1240">
            <v>1</v>
          </cell>
          <cell r="E1240" t="str">
            <v>un</v>
          </cell>
          <cell r="F1240">
            <v>41.5</v>
          </cell>
          <cell r="G1240">
            <v>41.5</v>
          </cell>
          <cell r="I1240">
            <v>0</v>
          </cell>
          <cell r="U1240">
            <v>48.5</v>
          </cell>
          <cell r="W1240">
            <v>48.5</v>
          </cell>
          <cell r="AD1240">
            <v>41.5</v>
          </cell>
        </row>
        <row r="1241">
          <cell r="A1241" t="str">
            <v>M330</v>
          </cell>
          <cell r="B1241" t="str">
            <v>Calha met. semicircular D=40 cm</v>
          </cell>
          <cell r="C1241" t="str">
            <v>m</v>
          </cell>
          <cell r="D1241">
            <v>1</v>
          </cell>
          <cell r="E1241" t="str">
            <v>m</v>
          </cell>
          <cell r="F1241">
            <v>61.9</v>
          </cell>
          <cell r="G1241">
            <v>61.9</v>
          </cell>
          <cell r="I1241">
            <v>0</v>
          </cell>
          <cell r="U1241">
            <v>84.6</v>
          </cell>
          <cell r="W1241">
            <v>84.6</v>
          </cell>
          <cell r="AD1241">
            <v>56</v>
          </cell>
        </row>
        <row r="1242">
          <cell r="A1242" t="str">
            <v>M331</v>
          </cell>
          <cell r="B1242" t="str">
            <v>Paraf. fixação calha met. (1/2"x1")</v>
          </cell>
          <cell r="C1242" t="str">
            <v>un</v>
          </cell>
          <cell r="D1242">
            <v>1</v>
          </cell>
          <cell r="E1242" t="str">
            <v>un</v>
          </cell>
          <cell r="F1242">
            <v>3.65</v>
          </cell>
          <cell r="G1242">
            <v>3.65</v>
          </cell>
          <cell r="I1242">
            <v>0</v>
          </cell>
          <cell r="U1242">
            <v>4.8</v>
          </cell>
          <cell r="W1242">
            <v>4.8</v>
          </cell>
          <cell r="AD1242">
            <v>3.2</v>
          </cell>
        </row>
        <row r="1243">
          <cell r="A1243" t="str">
            <v>M332</v>
          </cell>
          <cell r="B1243" t="str">
            <v>Paraf. forma de madeira (1/2"x3")</v>
          </cell>
          <cell r="C1243" t="str">
            <v>kg</v>
          </cell>
          <cell r="D1243">
            <v>1</v>
          </cell>
          <cell r="E1243" t="str">
            <v>kg</v>
          </cell>
          <cell r="F1243">
            <v>14.5</v>
          </cell>
          <cell r="G1243">
            <v>14.5</v>
          </cell>
          <cell r="I1243">
            <v>0</v>
          </cell>
          <cell r="U1243">
            <v>14.5</v>
          </cell>
          <cell r="W1243">
            <v>14</v>
          </cell>
          <cell r="AD1243">
            <v>15</v>
          </cell>
        </row>
        <row r="1244">
          <cell r="A1244" t="str">
            <v>M334</v>
          </cell>
          <cell r="B1244" t="str">
            <v>Paraf. zinc. c/ fenda 1 1/2"x3/16"</v>
          </cell>
          <cell r="C1244" t="str">
            <v>un</v>
          </cell>
          <cell r="D1244">
            <v>1</v>
          </cell>
          <cell r="E1244" t="str">
            <v>un</v>
          </cell>
          <cell r="F1244">
            <v>0.08</v>
          </cell>
          <cell r="G1244">
            <v>0.08</v>
          </cell>
          <cell r="I1244">
            <v>0</v>
          </cell>
          <cell r="U1244">
            <v>0.11</v>
          </cell>
          <cell r="W1244">
            <v>0.11</v>
          </cell>
          <cell r="AD1244">
            <v>0.08</v>
          </cell>
        </row>
        <row r="1245">
          <cell r="A1245" t="str">
            <v>M335</v>
          </cell>
          <cell r="B1245" t="str">
            <v>Paraf. zincado francês 4" x 5/16"</v>
          </cell>
          <cell r="C1245" t="str">
            <v>un</v>
          </cell>
          <cell r="D1245">
            <v>1</v>
          </cell>
          <cell r="E1245" t="str">
            <v>un</v>
          </cell>
          <cell r="F1245">
            <v>0.34</v>
          </cell>
          <cell r="G1245">
            <v>0.34</v>
          </cell>
          <cell r="I1245">
            <v>0</v>
          </cell>
          <cell r="U1245">
            <v>0.32</v>
          </cell>
          <cell r="W1245">
            <v>0.32</v>
          </cell>
          <cell r="AD1245">
            <v>0.34</v>
          </cell>
        </row>
        <row r="1246">
          <cell r="A1246" t="str">
            <v>M338</v>
          </cell>
          <cell r="B1246" t="str">
            <v>Cano de ferro D=3/4"</v>
          </cell>
          <cell r="C1246" t="str">
            <v>pç</v>
          </cell>
          <cell r="D1246">
            <v>6</v>
          </cell>
          <cell r="E1246" t="str">
            <v>m</v>
          </cell>
          <cell r="F1246">
            <v>26.5</v>
          </cell>
          <cell r="G1246">
            <v>4.416666666666667</v>
          </cell>
          <cell r="I1246">
            <v>0</v>
          </cell>
          <cell r="U1246">
            <v>4.1666999999999996</v>
          </cell>
          <cell r="W1246">
            <v>3.8332999999999999</v>
          </cell>
          <cell r="AD1246">
            <v>4.7</v>
          </cell>
        </row>
        <row r="1247">
          <cell r="A1247" t="str">
            <v>M339</v>
          </cell>
          <cell r="B1247" t="str">
            <v>Cantoneira ferro (3,0"x3,0"x3/8")</v>
          </cell>
          <cell r="C1247" t="str">
            <v>kg</v>
          </cell>
          <cell r="D1247">
            <v>1</v>
          </cell>
          <cell r="E1247" t="str">
            <v>kg</v>
          </cell>
          <cell r="F1247">
            <v>1.89</v>
          </cell>
          <cell r="G1247">
            <v>1.89</v>
          </cell>
          <cell r="I1247">
            <v>0</v>
          </cell>
          <cell r="U1247">
            <v>2.65</v>
          </cell>
          <cell r="W1247">
            <v>2.65</v>
          </cell>
          <cell r="AD1247">
            <v>1.72</v>
          </cell>
        </row>
        <row r="1248">
          <cell r="A1248" t="str">
            <v>M340</v>
          </cell>
          <cell r="B1248" t="str">
            <v>Tampão de ferro fundido</v>
          </cell>
          <cell r="C1248" t="str">
            <v>un</v>
          </cell>
          <cell r="D1248">
            <v>1</v>
          </cell>
          <cell r="E1248" t="str">
            <v>un</v>
          </cell>
          <cell r="F1248">
            <v>135.36000000000001</v>
          </cell>
          <cell r="G1248">
            <v>135.36000000000001</v>
          </cell>
          <cell r="I1248">
            <v>0</v>
          </cell>
          <cell r="U1248">
            <v>200</v>
          </cell>
          <cell r="W1248">
            <v>200</v>
          </cell>
          <cell r="AD1248">
            <v>135.36000000000001</v>
          </cell>
        </row>
        <row r="1249">
          <cell r="A1249" t="str">
            <v>M341</v>
          </cell>
          <cell r="B1249" t="str">
            <v>Defensa met. maleável simples</v>
          </cell>
          <cell r="C1249" t="str">
            <v>mod</v>
          </cell>
          <cell r="D1249">
            <v>1</v>
          </cell>
          <cell r="E1249" t="str">
            <v>mod</v>
          </cell>
          <cell r="F1249">
            <v>435.52</v>
          </cell>
          <cell r="G1249">
            <v>435.52</v>
          </cell>
          <cell r="I1249">
            <v>0</v>
          </cell>
          <cell r="U1249">
            <v>537</v>
          </cell>
          <cell r="W1249">
            <v>537</v>
          </cell>
          <cell r="AD1249">
            <v>395</v>
          </cell>
        </row>
        <row r="1250">
          <cell r="A1250" t="str">
            <v>M342</v>
          </cell>
          <cell r="B1250" t="str">
            <v>Defensa met. maleável dupla</v>
          </cell>
          <cell r="C1250" t="str">
            <v>mod</v>
          </cell>
          <cell r="D1250">
            <v>1</v>
          </cell>
          <cell r="E1250" t="str">
            <v>mod</v>
          </cell>
          <cell r="F1250">
            <v>545</v>
          </cell>
          <cell r="G1250">
            <v>545</v>
          </cell>
          <cell r="I1250">
            <v>0</v>
          </cell>
          <cell r="U1250">
            <v>669.2</v>
          </cell>
          <cell r="W1250">
            <v>669.2</v>
          </cell>
          <cell r="AD1250">
            <v>489</v>
          </cell>
        </row>
        <row r="1251">
          <cell r="A1251" t="str">
            <v>M343</v>
          </cell>
          <cell r="B1251" t="str">
            <v>Defensa met. semi-maleável simples</v>
          </cell>
          <cell r="C1251" t="str">
            <v>mod</v>
          </cell>
          <cell r="D1251">
            <v>1</v>
          </cell>
          <cell r="E1251" t="str">
            <v>mod</v>
          </cell>
          <cell r="F1251">
            <v>300.3</v>
          </cell>
          <cell r="G1251">
            <v>300.3</v>
          </cell>
          <cell r="I1251">
            <v>0</v>
          </cell>
          <cell r="U1251">
            <v>370</v>
          </cell>
          <cell r="W1251">
            <v>370</v>
          </cell>
          <cell r="AD1251">
            <v>270</v>
          </cell>
        </row>
        <row r="1252">
          <cell r="A1252" t="str">
            <v>M344</v>
          </cell>
          <cell r="B1252" t="str">
            <v>Defensa met. semi-maleável dupla</v>
          </cell>
          <cell r="C1252" t="str">
            <v>mod</v>
          </cell>
          <cell r="D1252">
            <v>1</v>
          </cell>
          <cell r="E1252" t="str">
            <v>mod</v>
          </cell>
          <cell r="F1252">
            <v>515.20000000000005</v>
          </cell>
          <cell r="G1252">
            <v>515.20000000000005</v>
          </cell>
          <cell r="I1252">
            <v>0</v>
          </cell>
          <cell r="U1252">
            <v>635</v>
          </cell>
          <cell r="W1252">
            <v>635</v>
          </cell>
          <cell r="AD1252">
            <v>463</v>
          </cell>
        </row>
        <row r="1253">
          <cell r="A1253" t="str">
            <v>M345</v>
          </cell>
          <cell r="B1253" t="str">
            <v>Chapa de aço n. 28 (fina)</v>
          </cell>
          <cell r="C1253" t="str">
            <v>kg</v>
          </cell>
          <cell r="D1253">
            <v>1</v>
          </cell>
          <cell r="E1253" t="str">
            <v>kg</v>
          </cell>
          <cell r="F1253">
            <v>3.1</v>
          </cell>
          <cell r="G1253">
            <v>3.1</v>
          </cell>
          <cell r="I1253">
            <v>0</v>
          </cell>
          <cell r="U1253">
            <v>4.8</v>
          </cell>
          <cell r="W1253">
            <v>4.8</v>
          </cell>
          <cell r="AD1253">
            <v>2.9</v>
          </cell>
        </row>
        <row r="1254">
          <cell r="A1254" t="str">
            <v>M346</v>
          </cell>
          <cell r="B1254" t="str">
            <v>Chapa de aço n. 16 (tratada)</v>
          </cell>
          <cell r="C1254" t="str">
            <v>m2</v>
          </cell>
          <cell r="D1254">
            <v>1</v>
          </cell>
          <cell r="E1254" t="str">
            <v>m2</v>
          </cell>
          <cell r="F1254">
            <v>69.900000000000006</v>
          </cell>
          <cell r="G1254">
            <v>69.900000000000006</v>
          </cell>
          <cell r="I1254">
            <v>0</v>
          </cell>
          <cell r="U1254">
            <v>69.900000000000006</v>
          </cell>
          <cell r="W1254">
            <v>69.900000000000006</v>
          </cell>
          <cell r="AD1254">
            <v>62</v>
          </cell>
        </row>
        <row r="1255">
          <cell r="A1255" t="str">
            <v>M347</v>
          </cell>
          <cell r="B1255" t="str">
            <v>Dente p/ fresadora 1000 C</v>
          </cell>
          <cell r="C1255" t="str">
            <v>un</v>
          </cell>
          <cell r="D1255">
            <v>1</v>
          </cell>
          <cell r="E1255" t="str">
            <v>un</v>
          </cell>
          <cell r="F1255">
            <v>24.1</v>
          </cell>
          <cell r="G1255">
            <v>24.1</v>
          </cell>
          <cell r="I1255">
            <v>0</v>
          </cell>
          <cell r="U1255">
            <v>22.3</v>
          </cell>
          <cell r="W1255">
            <v>22.3</v>
          </cell>
          <cell r="AD1255">
            <v>20.5</v>
          </cell>
        </row>
        <row r="1256">
          <cell r="A1256" t="str">
            <v>M348</v>
          </cell>
          <cell r="B1256" t="str">
            <v>Porta dente p/ fresadora 1000 C</v>
          </cell>
          <cell r="C1256" t="str">
            <v>un</v>
          </cell>
          <cell r="D1256">
            <v>1</v>
          </cell>
          <cell r="E1256" t="str">
            <v>un</v>
          </cell>
          <cell r="F1256">
            <v>75.150000000000006</v>
          </cell>
          <cell r="G1256">
            <v>75.150000000000006</v>
          </cell>
          <cell r="I1256">
            <v>0</v>
          </cell>
          <cell r="U1256">
            <v>75.150000000000006</v>
          </cell>
          <cell r="W1256">
            <v>75.150000000000006</v>
          </cell>
          <cell r="AD1256">
            <v>55</v>
          </cell>
        </row>
        <row r="1257">
          <cell r="A1257" t="str">
            <v>M349</v>
          </cell>
          <cell r="B1257" t="str">
            <v>Dente p/ fresadora 2000 DC</v>
          </cell>
          <cell r="C1257" t="str">
            <v>un</v>
          </cell>
          <cell r="D1257">
            <v>1</v>
          </cell>
          <cell r="E1257" t="str">
            <v>un</v>
          </cell>
          <cell r="F1257">
            <v>24.1</v>
          </cell>
          <cell r="G1257">
            <v>24.1</v>
          </cell>
          <cell r="I1257">
            <v>0</v>
          </cell>
          <cell r="U1257">
            <v>22.3</v>
          </cell>
          <cell r="W1257">
            <v>23.5</v>
          </cell>
          <cell r="AD1257">
            <v>20.5</v>
          </cell>
        </row>
        <row r="1258">
          <cell r="A1258" t="str">
            <v>M350</v>
          </cell>
          <cell r="B1258" t="str">
            <v>Porta dente p/ fresadora 2000 DC</v>
          </cell>
          <cell r="C1258" t="str">
            <v>un</v>
          </cell>
          <cell r="D1258">
            <v>1</v>
          </cell>
          <cell r="E1258" t="str">
            <v>un</v>
          </cell>
          <cell r="F1258">
            <v>205.4</v>
          </cell>
          <cell r="G1258">
            <v>205.4</v>
          </cell>
          <cell r="I1258">
            <v>0</v>
          </cell>
          <cell r="U1258">
            <v>245.6</v>
          </cell>
          <cell r="W1258">
            <v>268.60000000000002</v>
          </cell>
          <cell r="AD1258">
            <v>188</v>
          </cell>
        </row>
        <row r="1259">
          <cell r="A1259" t="str">
            <v>M351</v>
          </cell>
          <cell r="B1259" t="str">
            <v>Estrut. (tunnel liner) D=1,6m galv.</v>
          </cell>
          <cell r="C1259" t="str">
            <v>m</v>
          </cell>
          <cell r="D1259">
            <v>1</v>
          </cell>
          <cell r="E1259" t="str">
            <v>m</v>
          </cell>
          <cell r="F1259">
            <v>1125</v>
          </cell>
          <cell r="G1259">
            <v>1125</v>
          </cell>
          <cell r="I1259">
            <v>0</v>
          </cell>
          <cell r="U1259">
            <v>1300.47</v>
          </cell>
          <cell r="W1259">
            <v>1300.47</v>
          </cell>
          <cell r="AD1259">
            <v>981.68</v>
          </cell>
        </row>
        <row r="1260">
          <cell r="A1260" t="str">
            <v>M352</v>
          </cell>
          <cell r="B1260" t="str">
            <v>Estrut. (tunnel liner) D=2,0m galv.</v>
          </cell>
          <cell r="C1260" t="str">
            <v>m</v>
          </cell>
          <cell r="D1260">
            <v>1</v>
          </cell>
          <cell r="E1260" t="str">
            <v>m</v>
          </cell>
          <cell r="F1260">
            <v>1360.24</v>
          </cell>
          <cell r="G1260">
            <v>1360.24</v>
          </cell>
          <cell r="I1260">
            <v>0</v>
          </cell>
          <cell r="U1260">
            <v>1565.32</v>
          </cell>
          <cell r="W1260">
            <v>1565.32</v>
          </cell>
          <cell r="AD1260">
            <v>1255.3</v>
          </cell>
        </row>
        <row r="1261">
          <cell r="A1261" t="str">
            <v>M353</v>
          </cell>
          <cell r="B1261" t="str">
            <v>Estrut. (tunnel liner) D=1,6m epoxy</v>
          </cell>
          <cell r="C1261" t="str">
            <v>m</v>
          </cell>
          <cell r="D1261">
            <v>1</v>
          </cell>
          <cell r="E1261" t="str">
            <v>m</v>
          </cell>
          <cell r="F1261">
            <v>1150</v>
          </cell>
          <cell r="G1261">
            <v>1150</v>
          </cell>
          <cell r="I1261">
            <v>0</v>
          </cell>
          <cell r="U1261">
            <v>1252.75</v>
          </cell>
          <cell r="W1261">
            <v>1252.75</v>
          </cell>
          <cell r="AD1261">
            <v>1090</v>
          </cell>
        </row>
        <row r="1262">
          <cell r="A1262" t="str">
            <v>M354</v>
          </cell>
          <cell r="B1262" t="str">
            <v>Estrut, (tunnel liner) D=2,0m epoxy</v>
          </cell>
          <cell r="C1262" t="str">
            <v>m</v>
          </cell>
          <cell r="D1262">
            <v>1</v>
          </cell>
          <cell r="E1262" t="str">
            <v>m</v>
          </cell>
          <cell r="F1262">
            <v>1518.43</v>
          </cell>
          <cell r="G1262">
            <v>1518.43</v>
          </cell>
          <cell r="I1262">
            <v>0</v>
          </cell>
          <cell r="U1262">
            <v>1569.8</v>
          </cell>
          <cell r="W1262">
            <v>1569.8</v>
          </cell>
          <cell r="AD1262">
            <v>1335.6</v>
          </cell>
        </row>
        <row r="1263">
          <cell r="A1263" t="str">
            <v>M355</v>
          </cell>
          <cell r="B1263" t="str">
            <v>Chapa mult. D=1,60 m rev. galv.</v>
          </cell>
          <cell r="C1263" t="str">
            <v>m</v>
          </cell>
          <cell r="D1263">
            <v>1</v>
          </cell>
          <cell r="E1263" t="str">
            <v>m</v>
          </cell>
          <cell r="F1263">
            <v>502.6</v>
          </cell>
          <cell r="G1263">
            <v>502.6</v>
          </cell>
          <cell r="I1263">
            <v>0</v>
          </cell>
          <cell r="U1263">
            <v>619.47</v>
          </cell>
          <cell r="W1263">
            <v>619.47</v>
          </cell>
          <cell r="AD1263">
            <v>471.2</v>
          </cell>
        </row>
        <row r="1264">
          <cell r="A1264" t="str">
            <v>M356</v>
          </cell>
          <cell r="B1264" t="str">
            <v>Chapa mult. D=2,00 m rev. galv.</v>
          </cell>
          <cell r="C1264" t="str">
            <v>m</v>
          </cell>
          <cell r="D1264">
            <v>1</v>
          </cell>
          <cell r="E1264" t="str">
            <v>m</v>
          </cell>
          <cell r="F1264">
            <v>620.20000000000005</v>
          </cell>
          <cell r="G1264">
            <v>620.20000000000005</v>
          </cell>
          <cell r="I1264">
            <v>0</v>
          </cell>
          <cell r="U1264">
            <v>761.04</v>
          </cell>
          <cell r="W1264">
            <v>761.04</v>
          </cell>
          <cell r="AD1264">
            <v>598.6</v>
          </cell>
        </row>
        <row r="1265">
          <cell r="A1265" t="str">
            <v>M357</v>
          </cell>
          <cell r="B1265" t="str">
            <v>Chapa mult. D=1,60 m rev. epoxy</v>
          </cell>
          <cell r="C1265" t="str">
            <v>m</v>
          </cell>
          <cell r="D1265">
            <v>1</v>
          </cell>
          <cell r="E1265" t="str">
            <v>m</v>
          </cell>
          <cell r="F1265">
            <v>559.95000000000005</v>
          </cell>
          <cell r="G1265">
            <v>559.95000000000005</v>
          </cell>
          <cell r="I1265">
            <v>0</v>
          </cell>
          <cell r="U1265">
            <v>656.73</v>
          </cell>
          <cell r="W1265">
            <v>656.73</v>
          </cell>
          <cell r="AD1265">
            <v>541.1</v>
          </cell>
        </row>
        <row r="1266">
          <cell r="A1266" t="str">
            <v>M358</v>
          </cell>
          <cell r="B1266" t="str">
            <v>Chapa mult. D=2,00 m rev. epoxy</v>
          </cell>
          <cell r="C1266" t="str">
            <v>m</v>
          </cell>
          <cell r="D1266">
            <v>1</v>
          </cell>
          <cell r="E1266" t="str">
            <v>m</v>
          </cell>
          <cell r="F1266">
            <v>690.9</v>
          </cell>
          <cell r="G1266">
            <v>690.9</v>
          </cell>
          <cell r="I1266">
            <v>0</v>
          </cell>
          <cell r="U1266">
            <v>806.81</v>
          </cell>
          <cell r="W1266">
            <v>806.81</v>
          </cell>
          <cell r="AD1266">
            <v>660.45</v>
          </cell>
        </row>
        <row r="1267">
          <cell r="A1267" t="str">
            <v>M359</v>
          </cell>
          <cell r="B1267" t="str">
            <v>Vigas "I" 254 x 117,5mm - 1ª alma</v>
          </cell>
          <cell r="C1267" t="str">
            <v>kg</v>
          </cell>
          <cell r="D1267">
            <v>1</v>
          </cell>
          <cell r="E1267" t="str">
            <v>kg</v>
          </cell>
          <cell r="F1267">
            <v>2.58</v>
          </cell>
          <cell r="G1267">
            <v>2.58</v>
          </cell>
          <cell r="I1267">
            <v>0</v>
          </cell>
          <cell r="U1267">
            <v>2.1</v>
          </cell>
          <cell r="W1267">
            <v>2.1</v>
          </cell>
          <cell r="AD1267">
            <v>1.68</v>
          </cell>
        </row>
        <row r="1268">
          <cell r="A1268" t="str">
            <v>M361</v>
          </cell>
          <cell r="B1268" t="str">
            <v>Estrut.(tunnel liner) D=1,2m galv.</v>
          </cell>
          <cell r="C1268" t="str">
            <v>m</v>
          </cell>
          <cell r="D1268">
            <v>1</v>
          </cell>
          <cell r="E1268" t="str">
            <v>m</v>
          </cell>
          <cell r="F1268">
            <v>930.8</v>
          </cell>
          <cell r="G1268">
            <v>930.8</v>
          </cell>
          <cell r="I1268">
            <v>0</v>
          </cell>
          <cell r="U1268">
            <v>921.79</v>
          </cell>
          <cell r="W1268">
            <v>921.79</v>
          </cell>
          <cell r="AD1268">
            <v>808.13</v>
          </cell>
        </row>
        <row r="1269">
          <cell r="A1269" t="str">
            <v>M362</v>
          </cell>
          <cell r="B1269" t="str">
            <v>Estrut. (tunnel liner) D=1,2m epoxy</v>
          </cell>
          <cell r="C1269" t="str">
            <v>m</v>
          </cell>
          <cell r="D1269">
            <v>1</v>
          </cell>
          <cell r="E1269" t="str">
            <v>m</v>
          </cell>
          <cell r="F1269">
            <v>979.5</v>
          </cell>
          <cell r="G1269">
            <v>979.5</v>
          </cell>
          <cell r="I1269">
            <v>0</v>
          </cell>
          <cell r="U1269">
            <v>943.43</v>
          </cell>
          <cell r="W1269">
            <v>943.43</v>
          </cell>
          <cell r="AD1269">
            <v>849.62</v>
          </cell>
        </row>
        <row r="1270">
          <cell r="A1270" t="str">
            <v>M370</v>
          </cell>
          <cell r="B1270" t="str">
            <v>Bainha metálica diam. int.=45mm MAC</v>
          </cell>
          <cell r="C1270" t="str">
            <v>m</v>
          </cell>
          <cell r="D1270">
            <v>1</v>
          </cell>
          <cell r="E1270" t="str">
            <v>m</v>
          </cell>
          <cell r="F1270">
            <v>8</v>
          </cell>
          <cell r="G1270">
            <v>8</v>
          </cell>
          <cell r="I1270">
            <v>0</v>
          </cell>
          <cell r="U1270">
            <v>9</v>
          </cell>
          <cell r="W1270">
            <v>9</v>
          </cell>
          <cell r="AD1270">
            <v>8</v>
          </cell>
        </row>
        <row r="1271">
          <cell r="A1271" t="str">
            <v>M371</v>
          </cell>
          <cell r="B1271" t="str">
            <v>Bainha metálica diam. int.=60mm MAC</v>
          </cell>
          <cell r="C1271" t="str">
            <v>m</v>
          </cell>
          <cell r="D1271">
            <v>1</v>
          </cell>
          <cell r="E1271" t="str">
            <v>m</v>
          </cell>
          <cell r="F1271">
            <v>12.19</v>
          </cell>
          <cell r="G1271">
            <v>12.19</v>
          </cell>
          <cell r="I1271">
            <v>0</v>
          </cell>
          <cell r="U1271">
            <v>13.65</v>
          </cell>
          <cell r="W1271">
            <v>13.65</v>
          </cell>
          <cell r="AD1271">
            <v>12.19</v>
          </cell>
        </row>
        <row r="1272">
          <cell r="A1272" t="str">
            <v>M372</v>
          </cell>
          <cell r="B1272" t="str">
            <v>Bainha metálica diam. int.=55mm MAC</v>
          </cell>
          <cell r="C1272" t="str">
            <v>m</v>
          </cell>
          <cell r="D1272">
            <v>1</v>
          </cell>
          <cell r="E1272" t="str">
            <v>m</v>
          </cell>
          <cell r="F1272">
            <v>10.45</v>
          </cell>
          <cell r="G1272">
            <v>10.45</v>
          </cell>
          <cell r="I1272">
            <v>0</v>
          </cell>
          <cell r="U1272">
            <v>11.7</v>
          </cell>
          <cell r="W1272">
            <v>11.7</v>
          </cell>
          <cell r="AD1272">
            <v>10.45</v>
          </cell>
        </row>
        <row r="1273">
          <cell r="A1273" t="str">
            <v>M373</v>
          </cell>
          <cell r="B1273" t="str">
            <v>Bainha metálica diam. int.=70mm MAC</v>
          </cell>
          <cell r="C1273" t="str">
            <v>m</v>
          </cell>
          <cell r="D1273">
            <v>1</v>
          </cell>
          <cell r="E1273" t="str">
            <v>m</v>
          </cell>
          <cell r="F1273">
            <v>13.7</v>
          </cell>
          <cell r="G1273">
            <v>13.7</v>
          </cell>
          <cell r="I1273">
            <v>0</v>
          </cell>
          <cell r="U1273">
            <v>15.3</v>
          </cell>
          <cell r="W1273">
            <v>15.3</v>
          </cell>
          <cell r="AD1273">
            <v>13.7</v>
          </cell>
        </row>
        <row r="1274">
          <cell r="A1274" t="str">
            <v>M374</v>
          </cell>
          <cell r="B1274" t="str">
            <v>Ancoragem p/ cabo 4V D=1/2" MAC</v>
          </cell>
          <cell r="C1274" t="str">
            <v>cj</v>
          </cell>
          <cell r="D1274">
            <v>1</v>
          </cell>
          <cell r="E1274" t="str">
            <v>cj</v>
          </cell>
          <cell r="F1274">
            <v>155.24</v>
          </cell>
          <cell r="G1274">
            <v>155.24</v>
          </cell>
          <cell r="I1274">
            <v>0</v>
          </cell>
          <cell r="U1274">
            <v>174</v>
          </cell>
          <cell r="W1274">
            <v>174</v>
          </cell>
          <cell r="AD1274">
            <v>155.24</v>
          </cell>
        </row>
        <row r="1275">
          <cell r="A1275" t="str">
            <v>M375</v>
          </cell>
          <cell r="B1275" t="str">
            <v>Ancoragem p/ cabo 6V D=1/2" MAC</v>
          </cell>
          <cell r="C1275" t="str">
            <v>cj</v>
          </cell>
          <cell r="D1275">
            <v>1</v>
          </cell>
          <cell r="E1275" t="str">
            <v>cj</v>
          </cell>
          <cell r="F1275">
            <v>243.46</v>
          </cell>
          <cell r="G1275">
            <v>243.46</v>
          </cell>
          <cell r="I1275">
            <v>0</v>
          </cell>
          <cell r="U1275">
            <v>273</v>
          </cell>
          <cell r="W1275">
            <v>273</v>
          </cell>
          <cell r="AD1275">
            <v>243.46</v>
          </cell>
        </row>
        <row r="1276">
          <cell r="A1276" t="str">
            <v>M376</v>
          </cell>
          <cell r="B1276" t="str">
            <v>Ancoragem p/ cabo 7V D=1/2" MAC</v>
          </cell>
          <cell r="C1276" t="str">
            <v>cj</v>
          </cell>
          <cell r="D1276">
            <v>1</v>
          </cell>
          <cell r="E1276" t="str">
            <v>cj</v>
          </cell>
          <cell r="F1276">
            <v>243.46</v>
          </cell>
          <cell r="G1276">
            <v>243.46</v>
          </cell>
          <cell r="I1276">
            <v>0</v>
          </cell>
          <cell r="U1276">
            <v>273</v>
          </cell>
          <cell r="W1276">
            <v>273</v>
          </cell>
          <cell r="AD1276">
            <v>243.46</v>
          </cell>
        </row>
        <row r="1277">
          <cell r="A1277" t="str">
            <v>M377</v>
          </cell>
          <cell r="B1277" t="str">
            <v>Ancoragem p/ cabo 12V D=1/2" MAC</v>
          </cell>
          <cell r="C1277" t="str">
            <v>cj</v>
          </cell>
          <cell r="D1277">
            <v>1</v>
          </cell>
          <cell r="E1277" t="str">
            <v>cj</v>
          </cell>
          <cell r="F1277">
            <v>493.41</v>
          </cell>
          <cell r="G1277">
            <v>493.41</v>
          </cell>
          <cell r="I1277">
            <v>0</v>
          </cell>
          <cell r="U1277">
            <v>553</v>
          </cell>
          <cell r="W1277">
            <v>553</v>
          </cell>
          <cell r="AD1277">
            <v>493.41</v>
          </cell>
        </row>
        <row r="1278">
          <cell r="A1278" t="str">
            <v>M378</v>
          </cell>
          <cell r="B1278" t="str">
            <v>Apoio do porta dente frezad. 2000DC</v>
          </cell>
          <cell r="C1278" t="str">
            <v>un</v>
          </cell>
          <cell r="D1278">
            <v>1</v>
          </cell>
          <cell r="E1278" t="str">
            <v>un</v>
          </cell>
          <cell r="F1278">
            <v>495.02</v>
          </cell>
          <cell r="G1278">
            <v>495.02</v>
          </cell>
          <cell r="I1278">
            <v>0</v>
          </cell>
          <cell r="U1278">
            <v>670</v>
          </cell>
          <cell r="W1278">
            <v>670</v>
          </cell>
          <cell r="AD1278">
            <v>495.02</v>
          </cell>
        </row>
        <row r="1279">
          <cell r="A1279" t="str">
            <v>M380</v>
          </cell>
          <cell r="B1279" t="str">
            <v>Bainha metálica D=45mm STUP</v>
          </cell>
          <cell r="C1279" t="str">
            <v>m</v>
          </cell>
          <cell r="D1279">
            <v>1</v>
          </cell>
          <cell r="E1279" t="str">
            <v>m</v>
          </cell>
          <cell r="F1279">
            <v>7.6</v>
          </cell>
          <cell r="G1279">
            <v>7.6</v>
          </cell>
          <cell r="I1279">
            <v>0</v>
          </cell>
          <cell r="U1279">
            <v>9.15</v>
          </cell>
          <cell r="W1279">
            <v>9.15</v>
          </cell>
          <cell r="AD1279">
            <v>7.6</v>
          </cell>
        </row>
        <row r="1280">
          <cell r="A1280" t="str">
            <v>M381</v>
          </cell>
          <cell r="B1280" t="str">
            <v>Bainha metálica D=60mm STUP</v>
          </cell>
          <cell r="C1280" t="str">
            <v>m</v>
          </cell>
          <cell r="D1280">
            <v>1</v>
          </cell>
          <cell r="E1280" t="str">
            <v>m</v>
          </cell>
          <cell r="F1280">
            <v>9.1999999999999993</v>
          </cell>
          <cell r="G1280">
            <v>9.1999999999999993</v>
          </cell>
          <cell r="I1280">
            <v>0</v>
          </cell>
          <cell r="U1280">
            <v>11</v>
          </cell>
          <cell r="W1280">
            <v>11</v>
          </cell>
          <cell r="AD1280">
            <v>9.1999999999999993</v>
          </cell>
        </row>
        <row r="1281">
          <cell r="A1281" t="str">
            <v>M382</v>
          </cell>
          <cell r="B1281" t="str">
            <v>Bainha metálica D=55mm STUP</v>
          </cell>
          <cell r="C1281" t="str">
            <v>m</v>
          </cell>
          <cell r="D1281">
            <v>1</v>
          </cell>
          <cell r="E1281" t="str">
            <v>m</v>
          </cell>
          <cell r="F1281">
            <v>8.9</v>
          </cell>
          <cell r="G1281">
            <v>8.9</v>
          </cell>
          <cell r="I1281">
            <v>0</v>
          </cell>
          <cell r="U1281">
            <v>10.7</v>
          </cell>
          <cell r="W1281">
            <v>10.7</v>
          </cell>
          <cell r="AD1281">
            <v>8.9</v>
          </cell>
        </row>
        <row r="1282">
          <cell r="A1282" t="str">
            <v>M383</v>
          </cell>
          <cell r="B1282" t="str">
            <v>Bainha metálica D=70mm STUP</v>
          </cell>
          <cell r="C1282" t="str">
            <v>m</v>
          </cell>
          <cell r="D1282">
            <v>1</v>
          </cell>
          <cell r="E1282" t="str">
            <v>m</v>
          </cell>
          <cell r="F1282">
            <v>10.15</v>
          </cell>
          <cell r="G1282">
            <v>10.15</v>
          </cell>
          <cell r="I1282">
            <v>0</v>
          </cell>
          <cell r="U1282">
            <v>12.2</v>
          </cell>
          <cell r="W1282">
            <v>12.2</v>
          </cell>
          <cell r="AD1282">
            <v>10.15</v>
          </cell>
        </row>
        <row r="1283">
          <cell r="A1283" t="str">
            <v>M384</v>
          </cell>
          <cell r="B1283" t="str">
            <v>Ancoragem p/ cabo 4V D=1/2" STUP</v>
          </cell>
          <cell r="C1283" t="str">
            <v>cj</v>
          </cell>
          <cell r="D1283">
            <v>1</v>
          </cell>
          <cell r="E1283" t="str">
            <v>cj</v>
          </cell>
          <cell r="F1283">
            <v>121.1</v>
          </cell>
          <cell r="G1283">
            <v>121.1</v>
          </cell>
          <cell r="I1283">
            <v>0</v>
          </cell>
          <cell r="U1283">
            <v>140</v>
          </cell>
          <cell r="W1283">
            <v>140</v>
          </cell>
          <cell r="AD1283">
            <v>121.1</v>
          </cell>
        </row>
        <row r="1284">
          <cell r="A1284" t="str">
            <v>M385</v>
          </cell>
          <cell r="B1284" t="str">
            <v>Ancoragem p/ cabo 6V D=1/2" STUP</v>
          </cell>
          <cell r="C1284" t="str">
            <v>cj</v>
          </cell>
          <cell r="D1284">
            <v>1</v>
          </cell>
          <cell r="E1284" t="str">
            <v>cj</v>
          </cell>
          <cell r="F1284">
            <v>181</v>
          </cell>
          <cell r="G1284">
            <v>181</v>
          </cell>
          <cell r="I1284">
            <v>0</v>
          </cell>
          <cell r="U1284">
            <v>210</v>
          </cell>
          <cell r="W1284">
            <v>210</v>
          </cell>
          <cell r="AD1284">
            <v>181</v>
          </cell>
        </row>
        <row r="1285">
          <cell r="A1285" t="str">
            <v>M386</v>
          </cell>
          <cell r="B1285" t="str">
            <v>Ancoragem p/ cabo 7V D=1/2" STUP</v>
          </cell>
          <cell r="C1285" t="str">
            <v>cj</v>
          </cell>
          <cell r="D1285">
            <v>1</v>
          </cell>
          <cell r="E1285" t="str">
            <v>cj</v>
          </cell>
          <cell r="F1285">
            <v>216</v>
          </cell>
          <cell r="G1285">
            <v>216</v>
          </cell>
          <cell r="I1285">
            <v>0</v>
          </cell>
          <cell r="U1285">
            <v>250</v>
          </cell>
          <cell r="W1285">
            <v>250</v>
          </cell>
          <cell r="AD1285">
            <v>216</v>
          </cell>
        </row>
        <row r="1286">
          <cell r="A1286" t="str">
            <v>M387</v>
          </cell>
          <cell r="B1286" t="str">
            <v>Ancoragem p/ cabo 12V D=1/2" STUP</v>
          </cell>
          <cell r="C1286" t="str">
            <v>cj</v>
          </cell>
          <cell r="D1286">
            <v>1</v>
          </cell>
          <cell r="E1286" t="str">
            <v>cj</v>
          </cell>
          <cell r="F1286">
            <v>430</v>
          </cell>
          <cell r="G1286">
            <v>430</v>
          </cell>
          <cell r="I1286">
            <v>0</v>
          </cell>
          <cell r="U1286">
            <v>495</v>
          </cell>
          <cell r="W1286">
            <v>495</v>
          </cell>
          <cell r="AD1286">
            <v>430</v>
          </cell>
        </row>
        <row r="1287">
          <cell r="A1287" t="str">
            <v>M390</v>
          </cell>
          <cell r="B1287" t="str">
            <v>Porca de ancoragem D=32mm</v>
          </cell>
          <cell r="C1287" t="str">
            <v>un</v>
          </cell>
          <cell r="D1287">
            <v>1</v>
          </cell>
          <cell r="E1287" t="str">
            <v>un</v>
          </cell>
          <cell r="F1287">
            <v>28.05</v>
          </cell>
          <cell r="G1287">
            <v>28.05</v>
          </cell>
          <cell r="I1287">
            <v>0</v>
          </cell>
          <cell r="U1287">
            <v>31.9</v>
          </cell>
          <cell r="W1287">
            <v>31.9</v>
          </cell>
          <cell r="AD1287">
            <v>24.75</v>
          </cell>
        </row>
        <row r="1288">
          <cell r="A1288" t="str">
            <v>M391</v>
          </cell>
          <cell r="B1288" t="str">
            <v>Contra porca h=35mm D=32mm</v>
          </cell>
          <cell r="C1288" t="str">
            <v>un</v>
          </cell>
          <cell r="D1288">
            <v>1</v>
          </cell>
          <cell r="E1288" t="str">
            <v>un</v>
          </cell>
          <cell r="F1288">
            <v>12.65</v>
          </cell>
          <cell r="G1288">
            <v>12.65</v>
          </cell>
          <cell r="I1288">
            <v>0</v>
          </cell>
          <cell r="U1288">
            <v>14.3</v>
          </cell>
          <cell r="W1288">
            <v>14.3</v>
          </cell>
          <cell r="AD1288">
            <v>11.55</v>
          </cell>
        </row>
        <row r="1289">
          <cell r="A1289" t="str">
            <v>M392</v>
          </cell>
          <cell r="B1289" t="str">
            <v>Aço ST 85/105 D=32mm</v>
          </cell>
          <cell r="C1289" t="str">
            <v>m</v>
          </cell>
          <cell r="D1289">
            <v>1</v>
          </cell>
          <cell r="E1289" t="str">
            <v>m</v>
          </cell>
          <cell r="F1289">
            <v>27.83</v>
          </cell>
          <cell r="G1289">
            <v>27.83</v>
          </cell>
          <cell r="I1289">
            <v>0</v>
          </cell>
          <cell r="U1289">
            <v>32.020000000000003</v>
          </cell>
          <cell r="W1289">
            <v>32.020000000000003</v>
          </cell>
          <cell r="AD1289">
            <v>24.15</v>
          </cell>
        </row>
        <row r="1290">
          <cell r="A1290" t="str">
            <v>M393</v>
          </cell>
          <cell r="B1290" t="str">
            <v>Placa de ancoragem - 200x200x38mm</v>
          </cell>
          <cell r="C1290" t="str">
            <v>un</v>
          </cell>
          <cell r="D1290">
            <v>1</v>
          </cell>
          <cell r="E1290" t="str">
            <v>un</v>
          </cell>
          <cell r="F1290">
            <v>60.38</v>
          </cell>
          <cell r="G1290">
            <v>60.38</v>
          </cell>
          <cell r="I1290">
            <v>0</v>
          </cell>
          <cell r="U1290">
            <v>64.05</v>
          </cell>
          <cell r="W1290">
            <v>64.05</v>
          </cell>
          <cell r="AD1290">
            <v>54.07</v>
          </cell>
        </row>
        <row r="1291">
          <cell r="A1291" t="str">
            <v>M394</v>
          </cell>
          <cell r="B1291" t="str">
            <v>Bainha metálica D=38mm</v>
          </cell>
          <cell r="C1291" t="str">
            <v>m</v>
          </cell>
          <cell r="D1291">
            <v>1</v>
          </cell>
          <cell r="E1291" t="str">
            <v>m</v>
          </cell>
          <cell r="F1291">
            <v>7.15</v>
          </cell>
          <cell r="G1291">
            <v>7.15</v>
          </cell>
          <cell r="I1291">
            <v>0</v>
          </cell>
          <cell r="U1291">
            <v>9.1999999999999993</v>
          </cell>
          <cell r="W1291">
            <v>9.1999999999999993</v>
          </cell>
          <cell r="AD1291">
            <v>7.15</v>
          </cell>
        </row>
        <row r="1292">
          <cell r="A1292" t="str">
            <v>M395</v>
          </cell>
          <cell r="B1292" t="str">
            <v>Bits p/ estabil. e recicl. RR/SS250</v>
          </cell>
          <cell r="C1292" t="str">
            <v>un</v>
          </cell>
          <cell r="D1292">
            <v>1</v>
          </cell>
          <cell r="E1292" t="str">
            <v>un</v>
          </cell>
          <cell r="F1292">
            <v>22.08</v>
          </cell>
          <cell r="G1292">
            <v>22.08</v>
          </cell>
          <cell r="I1292">
            <v>0</v>
          </cell>
          <cell r="U1292">
            <v>27.6</v>
          </cell>
          <cell r="W1292">
            <v>27.6</v>
          </cell>
          <cell r="AD1292">
            <v>22.08</v>
          </cell>
        </row>
        <row r="1293">
          <cell r="A1293" t="str">
            <v>M396</v>
          </cell>
          <cell r="B1293" t="str">
            <v>Porta dente p/ est. e rec. RR/SS250</v>
          </cell>
          <cell r="C1293" t="str">
            <v>un</v>
          </cell>
          <cell r="D1293">
            <v>1</v>
          </cell>
          <cell r="E1293" t="str">
            <v>un</v>
          </cell>
          <cell r="F1293">
            <v>165.99</v>
          </cell>
          <cell r="G1293">
            <v>165.99</v>
          </cell>
          <cell r="I1293">
            <v>0</v>
          </cell>
          <cell r="U1293">
            <v>207.48</v>
          </cell>
          <cell r="W1293">
            <v>207.48</v>
          </cell>
          <cell r="AD1293">
            <v>165.99</v>
          </cell>
        </row>
        <row r="1294">
          <cell r="A1294" t="str">
            <v>M397</v>
          </cell>
          <cell r="B1294" t="str">
            <v>Dente de corte para equip. recicl.</v>
          </cell>
          <cell r="C1294" t="str">
            <v>un</v>
          </cell>
          <cell r="D1294">
            <v>1</v>
          </cell>
          <cell r="E1294" t="str">
            <v>un</v>
          </cell>
          <cell r="F1294">
            <v>40</v>
          </cell>
          <cell r="G1294">
            <v>40</v>
          </cell>
          <cell r="I1294">
            <v>0</v>
          </cell>
          <cell r="U1294">
            <v>0</v>
          </cell>
          <cell r="W1294">
            <v>0</v>
          </cell>
          <cell r="AD1294">
            <v>40</v>
          </cell>
        </row>
        <row r="1295">
          <cell r="A1295" t="str">
            <v>M398</v>
          </cell>
          <cell r="B1295" t="str">
            <v>Chapa de 8,00 mm</v>
          </cell>
          <cell r="C1295" t="str">
            <v>kg</v>
          </cell>
          <cell r="D1295">
            <v>1</v>
          </cell>
          <cell r="E1295" t="str">
            <v>kg</v>
          </cell>
          <cell r="F1295">
            <v>1.89</v>
          </cell>
          <cell r="G1295">
            <v>1.89</v>
          </cell>
          <cell r="I1295">
            <v>0</v>
          </cell>
          <cell r="U1295">
            <v>1.89</v>
          </cell>
          <cell r="W1295">
            <v>1.89</v>
          </cell>
          <cell r="AD1295">
            <v>1.89</v>
          </cell>
        </row>
        <row r="1296">
          <cell r="A1296" t="str">
            <v>M401</v>
          </cell>
          <cell r="B1296" t="str">
            <v>Pontaletes D=15 cm (tronco p/ esc.)</v>
          </cell>
          <cell r="C1296" t="str">
            <v>m</v>
          </cell>
          <cell r="D1296">
            <v>1</v>
          </cell>
          <cell r="E1296" t="str">
            <v>m</v>
          </cell>
          <cell r="F1296">
            <v>1.1000000000000001</v>
          </cell>
          <cell r="G1296">
            <v>1.1000000000000001</v>
          </cell>
          <cell r="I1296">
            <v>0</v>
          </cell>
          <cell r="U1296">
            <v>1.1000000000000001</v>
          </cell>
          <cell r="W1296">
            <v>1.1000000000000001</v>
          </cell>
          <cell r="AD1296">
            <v>0.92</v>
          </cell>
        </row>
        <row r="1297">
          <cell r="A1297" t="str">
            <v>M402</v>
          </cell>
          <cell r="B1297" t="str">
            <v>Pontaletes D=20 cm (tronco p/ esc.)</v>
          </cell>
          <cell r="C1297" t="str">
            <v>m</v>
          </cell>
          <cell r="D1297">
            <v>1</v>
          </cell>
          <cell r="E1297" t="str">
            <v>m</v>
          </cell>
          <cell r="F1297">
            <v>1.1499999999999999</v>
          </cell>
          <cell r="G1297">
            <v>1.1499999999999999</v>
          </cell>
          <cell r="I1297">
            <v>0</v>
          </cell>
          <cell r="U1297">
            <v>1.1000000000000001</v>
          </cell>
          <cell r="W1297">
            <v>1.1000000000000001</v>
          </cell>
          <cell r="AD1297">
            <v>0.92</v>
          </cell>
        </row>
        <row r="1298">
          <cell r="A1298" t="str">
            <v>M403</v>
          </cell>
          <cell r="B1298" t="str">
            <v>Mourão madeira H=2,15 m D=9 cm</v>
          </cell>
          <cell r="C1298" t="str">
            <v>un</v>
          </cell>
          <cell r="D1298">
            <v>1</v>
          </cell>
          <cell r="E1298" t="str">
            <v>un</v>
          </cell>
          <cell r="F1298">
            <v>2.75</v>
          </cell>
          <cell r="G1298">
            <v>2.75</v>
          </cell>
          <cell r="I1298">
            <v>0</v>
          </cell>
          <cell r="U1298">
            <v>6.25</v>
          </cell>
          <cell r="W1298">
            <v>6.25</v>
          </cell>
          <cell r="AD1298">
            <v>6.1</v>
          </cell>
        </row>
        <row r="1299">
          <cell r="A1299" t="str">
            <v>M404</v>
          </cell>
          <cell r="B1299" t="str">
            <v>Mourão madeira H=2,50 m D=12 cm</v>
          </cell>
          <cell r="C1299" t="str">
            <v>un</v>
          </cell>
          <cell r="D1299">
            <v>1</v>
          </cell>
          <cell r="E1299" t="str">
            <v>un</v>
          </cell>
          <cell r="F1299">
            <v>2.75</v>
          </cell>
          <cell r="G1299">
            <v>2.75</v>
          </cell>
          <cell r="I1299">
            <v>0</v>
          </cell>
          <cell r="U1299">
            <v>6.25</v>
          </cell>
          <cell r="W1299">
            <v>6.25</v>
          </cell>
          <cell r="AD1299">
            <v>6.1</v>
          </cell>
        </row>
        <row r="1300">
          <cell r="A1300" t="str">
            <v>M405</v>
          </cell>
          <cell r="B1300" t="str">
            <v>Ripas de 2,5 cm x 5,0 cm</v>
          </cell>
          <cell r="C1300" t="str">
            <v>m</v>
          </cell>
          <cell r="D1300">
            <v>1</v>
          </cell>
          <cell r="E1300" t="str">
            <v>m</v>
          </cell>
          <cell r="F1300">
            <v>0.46</v>
          </cell>
          <cell r="G1300">
            <v>0.46</v>
          </cell>
          <cell r="I1300">
            <v>0</v>
          </cell>
          <cell r="U1300">
            <v>0.46</v>
          </cell>
          <cell r="W1300">
            <v>0.46</v>
          </cell>
          <cell r="AD1300">
            <v>0.46</v>
          </cell>
        </row>
        <row r="1301">
          <cell r="A1301" t="str">
            <v>M406</v>
          </cell>
          <cell r="B1301" t="str">
            <v>Caibros de 7,5 cm x 7,5 cm</v>
          </cell>
          <cell r="C1301" t="str">
            <v>m</v>
          </cell>
          <cell r="D1301">
            <v>1</v>
          </cell>
          <cell r="E1301" t="str">
            <v>m</v>
          </cell>
          <cell r="F1301">
            <v>2.1</v>
          </cell>
          <cell r="G1301">
            <v>2.1</v>
          </cell>
          <cell r="I1301">
            <v>0</v>
          </cell>
          <cell r="U1301">
            <v>2</v>
          </cell>
          <cell r="W1301">
            <v>2</v>
          </cell>
          <cell r="AD1301">
            <v>2.1</v>
          </cell>
        </row>
        <row r="1302">
          <cell r="A1302" t="str">
            <v>M407</v>
          </cell>
          <cell r="B1302" t="str">
            <v>Tábua pinho de 1ª 2,5 cm x 15,0 cm</v>
          </cell>
          <cell r="C1302" t="str">
            <v>m</v>
          </cell>
          <cell r="D1302">
            <v>1</v>
          </cell>
          <cell r="E1302" t="str">
            <v>m</v>
          </cell>
          <cell r="F1302">
            <v>1.35</v>
          </cell>
          <cell r="G1302">
            <v>1.35</v>
          </cell>
          <cell r="I1302">
            <v>0</v>
          </cell>
          <cell r="U1302">
            <v>1.35</v>
          </cell>
          <cell r="W1302">
            <v>1.35</v>
          </cell>
          <cell r="AD1302">
            <v>1.35</v>
          </cell>
        </row>
        <row r="1303">
          <cell r="A1303" t="str">
            <v>M408</v>
          </cell>
          <cell r="B1303" t="str">
            <v>Tábua de 5ª 2,5 cm x 30,0 cm</v>
          </cell>
          <cell r="C1303" t="str">
            <v>m</v>
          </cell>
          <cell r="D1303">
            <v>1</v>
          </cell>
          <cell r="E1303" t="str">
            <v>m</v>
          </cell>
          <cell r="F1303">
            <v>2.7</v>
          </cell>
          <cell r="G1303">
            <v>2.7</v>
          </cell>
          <cell r="I1303">
            <v>0</v>
          </cell>
          <cell r="U1303">
            <v>3.8</v>
          </cell>
          <cell r="W1303">
            <v>3.8</v>
          </cell>
          <cell r="AD1303">
            <v>2.7</v>
          </cell>
        </row>
        <row r="1304">
          <cell r="A1304" t="str">
            <v>M409</v>
          </cell>
          <cell r="B1304" t="str">
            <v>Pranchão de 1ª de 5,0 cm x 30,0 cm</v>
          </cell>
          <cell r="C1304" t="str">
            <v>m</v>
          </cell>
          <cell r="D1304">
            <v>1</v>
          </cell>
          <cell r="E1304" t="str">
            <v>m</v>
          </cell>
          <cell r="F1304">
            <v>12.8</v>
          </cell>
          <cell r="G1304">
            <v>12.8</v>
          </cell>
          <cell r="I1304">
            <v>0</v>
          </cell>
          <cell r="U1304">
            <v>13.5</v>
          </cell>
          <cell r="W1304">
            <v>13.5</v>
          </cell>
          <cell r="AD1304">
            <v>12.8</v>
          </cell>
        </row>
        <row r="1305">
          <cell r="A1305" t="str">
            <v>M410</v>
          </cell>
          <cell r="B1305" t="str">
            <v>Compensado resinado de 17 mm</v>
          </cell>
          <cell r="C1305" t="str">
            <v>un</v>
          </cell>
          <cell r="D1305">
            <v>2.42</v>
          </cell>
          <cell r="E1305" t="str">
            <v>m2</v>
          </cell>
          <cell r="F1305">
            <v>26</v>
          </cell>
          <cell r="G1305">
            <v>10.743801652892563</v>
          </cell>
          <cell r="I1305">
            <v>0</v>
          </cell>
          <cell r="U1305">
            <v>11.983499999999999</v>
          </cell>
          <cell r="W1305">
            <v>11.983499999999999</v>
          </cell>
          <cell r="AD1305">
            <v>9.0908999999999995</v>
          </cell>
        </row>
        <row r="1306">
          <cell r="A1306" t="str">
            <v>M411</v>
          </cell>
          <cell r="B1306" t="str">
            <v>Compensado plastificado de 17 mm</v>
          </cell>
          <cell r="C1306" t="str">
            <v>un</v>
          </cell>
          <cell r="D1306">
            <v>2.97</v>
          </cell>
          <cell r="E1306" t="str">
            <v>m2</v>
          </cell>
          <cell r="F1306">
            <v>47</v>
          </cell>
          <cell r="G1306">
            <v>15.824915824915823</v>
          </cell>
          <cell r="I1306">
            <v>0</v>
          </cell>
          <cell r="U1306">
            <v>17.508400000000002</v>
          </cell>
          <cell r="W1306">
            <v>17.508400000000002</v>
          </cell>
          <cell r="AD1306">
            <v>17.3064</v>
          </cell>
        </row>
        <row r="1307">
          <cell r="A1307" t="str">
            <v>M412</v>
          </cell>
          <cell r="B1307" t="str">
            <v>Gastalho 10 x 2,0 cm</v>
          </cell>
          <cell r="C1307" t="str">
            <v>m</v>
          </cell>
          <cell r="D1307">
            <v>1</v>
          </cell>
          <cell r="E1307" t="str">
            <v>m</v>
          </cell>
          <cell r="F1307">
            <v>2.9</v>
          </cell>
          <cell r="G1307">
            <v>2.9</v>
          </cell>
          <cell r="I1307">
            <v>0</v>
          </cell>
          <cell r="U1307">
            <v>2.0499999999999998</v>
          </cell>
          <cell r="W1307">
            <v>2.0499999999999998</v>
          </cell>
          <cell r="AD1307">
            <v>2.6</v>
          </cell>
        </row>
        <row r="1308">
          <cell r="A1308" t="str">
            <v>M413</v>
          </cell>
          <cell r="B1308" t="str">
            <v>Gastalho 10 x 2,5 cm</v>
          </cell>
          <cell r="C1308" t="str">
            <v>m</v>
          </cell>
          <cell r="D1308">
            <v>1</v>
          </cell>
          <cell r="E1308" t="str">
            <v>m</v>
          </cell>
          <cell r="F1308">
            <v>0.9</v>
          </cell>
          <cell r="G1308">
            <v>0.9</v>
          </cell>
          <cell r="I1308">
            <v>0</v>
          </cell>
          <cell r="U1308">
            <v>1.2</v>
          </cell>
          <cell r="W1308">
            <v>1.2</v>
          </cell>
          <cell r="AD1308">
            <v>0.9</v>
          </cell>
        </row>
        <row r="1309">
          <cell r="A1309" t="str">
            <v>M414</v>
          </cell>
          <cell r="B1309" t="str">
            <v>Pranchão 7,5 x 30,0 cm</v>
          </cell>
          <cell r="C1309" t="str">
            <v>un</v>
          </cell>
          <cell r="D1309">
            <v>1</v>
          </cell>
          <cell r="E1309" t="str">
            <v>m</v>
          </cell>
          <cell r="F1309">
            <v>18</v>
          </cell>
          <cell r="G1309">
            <v>18</v>
          </cell>
          <cell r="I1309">
            <v>0</v>
          </cell>
          <cell r="U1309">
            <v>19</v>
          </cell>
          <cell r="W1309">
            <v>19</v>
          </cell>
          <cell r="AD1309">
            <v>18</v>
          </cell>
        </row>
        <row r="1310">
          <cell r="A1310" t="str">
            <v>M415</v>
          </cell>
          <cell r="B1310" t="str">
            <v>Tábua 2,5 x 22,5 cm</v>
          </cell>
          <cell r="C1310" t="str">
            <v>un</v>
          </cell>
          <cell r="D1310">
            <v>1</v>
          </cell>
          <cell r="E1310" t="str">
            <v>m</v>
          </cell>
          <cell r="F1310">
            <v>2.2000000000000002</v>
          </cell>
          <cell r="G1310">
            <v>2.2000000000000002</v>
          </cell>
          <cell r="I1310">
            <v>0</v>
          </cell>
          <cell r="U1310">
            <v>1.8</v>
          </cell>
          <cell r="W1310">
            <v>1.8</v>
          </cell>
          <cell r="AD1310">
            <v>2.2000000000000002</v>
          </cell>
        </row>
        <row r="1311">
          <cell r="A1311" t="str">
            <v>M501</v>
          </cell>
          <cell r="B1311" t="str">
            <v>Dinamite a 60% (gelatina especial)</v>
          </cell>
          <cell r="C1311" t="str">
            <v>kg</v>
          </cell>
          <cell r="D1311">
            <v>1</v>
          </cell>
          <cell r="E1311" t="str">
            <v>kg</v>
          </cell>
          <cell r="F1311">
            <v>3.58</v>
          </cell>
          <cell r="G1311">
            <v>3.58</v>
          </cell>
          <cell r="I1311">
            <v>0</v>
          </cell>
          <cell r="U1311">
            <v>7.4</v>
          </cell>
          <cell r="W1311">
            <v>7.4</v>
          </cell>
          <cell r="AD1311">
            <v>3.25</v>
          </cell>
        </row>
        <row r="1312">
          <cell r="A1312" t="str">
            <v>M503</v>
          </cell>
          <cell r="B1312" t="str">
            <v>Espoleta comum n. 8</v>
          </cell>
          <cell r="C1312" t="str">
            <v>un</v>
          </cell>
          <cell r="D1312">
            <v>1</v>
          </cell>
          <cell r="E1312" t="str">
            <v>un</v>
          </cell>
          <cell r="F1312">
            <v>0.39</v>
          </cell>
          <cell r="G1312">
            <v>0.39</v>
          </cell>
          <cell r="I1312">
            <v>0</v>
          </cell>
          <cell r="U1312">
            <v>1</v>
          </cell>
          <cell r="W1312">
            <v>1</v>
          </cell>
          <cell r="AD1312">
            <v>0.39</v>
          </cell>
        </row>
        <row r="1313">
          <cell r="A1313" t="str">
            <v>M505</v>
          </cell>
          <cell r="B1313" t="str">
            <v>Cordel detonante NP 10</v>
          </cell>
          <cell r="C1313" t="str">
            <v>m</v>
          </cell>
          <cell r="D1313">
            <v>1</v>
          </cell>
          <cell r="E1313" t="str">
            <v>m</v>
          </cell>
          <cell r="F1313">
            <v>0.55000000000000004</v>
          </cell>
          <cell r="G1313">
            <v>0.55000000000000004</v>
          </cell>
          <cell r="I1313">
            <v>0</v>
          </cell>
          <cell r="U1313">
            <v>0.9</v>
          </cell>
          <cell r="W1313">
            <v>0.9</v>
          </cell>
          <cell r="AD1313">
            <v>0.5</v>
          </cell>
        </row>
        <row r="1314">
          <cell r="A1314" t="str">
            <v>M507</v>
          </cell>
          <cell r="B1314" t="str">
            <v>Retardador de cordel</v>
          </cell>
          <cell r="C1314" t="str">
            <v>un</v>
          </cell>
          <cell r="D1314">
            <v>1</v>
          </cell>
          <cell r="E1314" t="str">
            <v>un</v>
          </cell>
          <cell r="F1314">
            <v>6.37</v>
          </cell>
          <cell r="G1314">
            <v>6.37</v>
          </cell>
          <cell r="I1314">
            <v>0</v>
          </cell>
          <cell r="U1314">
            <v>8.9</v>
          </cell>
          <cell r="W1314">
            <v>8.9</v>
          </cell>
          <cell r="AD1314">
            <v>6.37</v>
          </cell>
        </row>
        <row r="1315">
          <cell r="A1315" t="str">
            <v>M508</v>
          </cell>
          <cell r="B1315" t="str">
            <v>Estopim</v>
          </cell>
          <cell r="C1315" t="str">
            <v>m</v>
          </cell>
          <cell r="D1315">
            <v>1</v>
          </cell>
          <cell r="E1315" t="str">
            <v>m</v>
          </cell>
          <cell r="F1315">
            <v>0.55000000000000004</v>
          </cell>
          <cell r="G1315">
            <v>0.55000000000000004</v>
          </cell>
          <cell r="I1315">
            <v>0</v>
          </cell>
          <cell r="U1315">
            <v>0.9</v>
          </cell>
          <cell r="W1315">
            <v>0.9</v>
          </cell>
          <cell r="AD1315">
            <v>0.52</v>
          </cell>
        </row>
        <row r="1316">
          <cell r="A1316" t="str">
            <v>M600</v>
          </cell>
          <cell r="B1316" t="str">
            <v>Tinta refletiva alquídica p/ 1 ano</v>
          </cell>
          <cell r="C1316" t="str">
            <v>ba</v>
          </cell>
          <cell r="D1316">
            <v>18</v>
          </cell>
          <cell r="E1316" t="str">
            <v>l</v>
          </cell>
          <cell r="F1316">
            <v>119</v>
          </cell>
          <cell r="G1316">
            <v>6.6111111111111107</v>
          </cell>
          <cell r="I1316">
            <v>0</v>
          </cell>
          <cell r="U1316">
            <v>6.6111000000000004</v>
          </cell>
          <cell r="W1316">
            <v>8.6050000000000004</v>
          </cell>
          <cell r="AD1316">
            <v>5</v>
          </cell>
        </row>
        <row r="1317">
          <cell r="A1317" t="str">
            <v>M601</v>
          </cell>
          <cell r="B1317" t="str">
            <v>Tinta refletiva acrílica p/ 2 anos</v>
          </cell>
          <cell r="C1317" t="str">
            <v>ba</v>
          </cell>
          <cell r="D1317">
            <v>18</v>
          </cell>
          <cell r="E1317" t="str">
            <v>l</v>
          </cell>
          <cell r="F1317">
            <v>140</v>
          </cell>
          <cell r="G1317">
            <v>7.7777777777777777</v>
          </cell>
          <cell r="I1317">
            <v>0</v>
          </cell>
          <cell r="U1317">
            <v>7.7778</v>
          </cell>
          <cell r="W1317">
            <v>10.1556</v>
          </cell>
          <cell r="AD1317">
            <v>5.6666999999999996</v>
          </cell>
        </row>
        <row r="1318">
          <cell r="A1318" t="str">
            <v>M602</v>
          </cell>
          <cell r="B1318" t="str">
            <v>Adubo NPK (4.14.8)</v>
          </cell>
          <cell r="C1318" t="str">
            <v>kg</v>
          </cell>
          <cell r="D1318">
            <v>1</v>
          </cell>
          <cell r="E1318" t="str">
            <v>kg</v>
          </cell>
          <cell r="F1318">
            <v>0.5</v>
          </cell>
          <cell r="G1318">
            <v>0.5</v>
          </cell>
          <cell r="I1318">
            <v>0</v>
          </cell>
          <cell r="U1318">
            <v>0.6</v>
          </cell>
          <cell r="W1318">
            <v>0.6</v>
          </cell>
          <cell r="AD1318">
            <v>0.5</v>
          </cell>
        </row>
        <row r="1319">
          <cell r="A1319" t="str">
            <v>M603</v>
          </cell>
          <cell r="B1319" t="str">
            <v>Inseticida</v>
          </cell>
          <cell r="C1319" t="str">
            <v>l</v>
          </cell>
          <cell r="D1319">
            <v>1</v>
          </cell>
          <cell r="E1319" t="str">
            <v>l</v>
          </cell>
          <cell r="F1319">
            <v>19</v>
          </cell>
          <cell r="G1319">
            <v>19</v>
          </cell>
          <cell r="I1319">
            <v>0</v>
          </cell>
          <cell r="U1319">
            <v>25</v>
          </cell>
          <cell r="W1319">
            <v>23.9</v>
          </cell>
          <cell r="AD1319">
            <v>16</v>
          </cell>
        </row>
        <row r="1320">
          <cell r="A1320" t="str">
            <v>M604</v>
          </cell>
          <cell r="B1320" t="str">
            <v>Aditivo plastiment BV-40</v>
          </cell>
          <cell r="C1320" t="str">
            <v>tam</v>
          </cell>
          <cell r="D1320">
            <v>200</v>
          </cell>
          <cell r="E1320" t="str">
            <v>kg</v>
          </cell>
          <cell r="F1320">
            <v>590.1</v>
          </cell>
          <cell r="G1320">
            <v>2.9504999999999999</v>
          </cell>
          <cell r="I1320">
            <v>0</v>
          </cell>
          <cell r="U1320">
            <v>3.8290000000000002</v>
          </cell>
          <cell r="W1320">
            <v>3.8290000000000002</v>
          </cell>
          <cell r="AD1320">
            <v>2.9344999999999999</v>
          </cell>
        </row>
        <row r="1321">
          <cell r="A1321" t="str">
            <v>M605</v>
          </cell>
          <cell r="B1321" t="str">
            <v>Cola para tubo PVC</v>
          </cell>
          <cell r="C1321" t="str">
            <v>tb</v>
          </cell>
          <cell r="D1321">
            <v>75</v>
          </cell>
          <cell r="E1321" t="str">
            <v>gr</v>
          </cell>
          <cell r="F1321">
            <v>1.19</v>
          </cell>
          <cell r="G1321">
            <v>1.5866666666666664E-2</v>
          </cell>
          <cell r="I1321">
            <v>0</v>
          </cell>
          <cell r="U1321">
            <v>1.5900000000000001E-2</v>
          </cell>
          <cell r="W1321">
            <v>1.5699999999999999E-2</v>
          </cell>
          <cell r="AD1321">
            <v>1.47E-2</v>
          </cell>
        </row>
        <row r="1322">
          <cell r="A1322" t="str">
            <v>M606</v>
          </cell>
          <cell r="B1322" t="str">
            <v>Tinta anti-corrosiva</v>
          </cell>
          <cell r="C1322" t="str">
            <v>ba</v>
          </cell>
          <cell r="D1322">
            <v>18</v>
          </cell>
          <cell r="E1322" t="str">
            <v>l</v>
          </cell>
          <cell r="F1322">
            <v>144.54</v>
          </cell>
          <cell r="G1322">
            <v>8.0299999999999994</v>
          </cell>
          <cell r="I1322">
            <v>0</v>
          </cell>
          <cell r="U1322">
            <v>8.0299999999999994</v>
          </cell>
          <cell r="W1322">
            <v>8.0299999999999994</v>
          </cell>
          <cell r="AD1322">
            <v>7.15</v>
          </cell>
        </row>
        <row r="1323">
          <cell r="A1323" t="str">
            <v>M607</v>
          </cell>
          <cell r="B1323" t="str">
            <v>Óleo de linhaça</v>
          </cell>
          <cell r="C1323" t="str">
            <v>tam</v>
          </cell>
          <cell r="D1323">
            <v>200</v>
          </cell>
          <cell r="E1323" t="str">
            <v>l</v>
          </cell>
          <cell r="F1323">
            <v>824</v>
          </cell>
          <cell r="G1323">
            <v>4.12</v>
          </cell>
          <cell r="I1323">
            <v>0</v>
          </cell>
          <cell r="U1323">
            <v>6</v>
          </cell>
          <cell r="W1323">
            <v>6</v>
          </cell>
          <cell r="AD1323">
            <v>4.12</v>
          </cell>
        </row>
        <row r="1324">
          <cell r="A1324" t="str">
            <v>M608</v>
          </cell>
          <cell r="B1324" t="str">
            <v>Detergente</v>
          </cell>
          <cell r="C1324" t="str">
            <v>ba</v>
          </cell>
          <cell r="D1324">
            <v>18</v>
          </cell>
          <cell r="E1324" t="str">
            <v>l</v>
          </cell>
          <cell r="F1324">
            <v>16.899999999999999</v>
          </cell>
          <cell r="G1324">
            <v>0.93888888888888877</v>
          </cell>
          <cell r="I1324">
            <v>0</v>
          </cell>
          <cell r="U1324">
            <v>1.2722</v>
          </cell>
          <cell r="W1324">
            <v>1.2722</v>
          </cell>
          <cell r="AD1324">
            <v>0.93889999999999996</v>
          </cell>
        </row>
        <row r="1325">
          <cell r="A1325" t="str">
            <v>M609</v>
          </cell>
          <cell r="B1325" t="str">
            <v>Tinta esmalte sintético fosco</v>
          </cell>
          <cell r="C1325" t="str">
            <v>ba</v>
          </cell>
          <cell r="D1325">
            <v>18</v>
          </cell>
          <cell r="E1325" t="str">
            <v>l</v>
          </cell>
          <cell r="F1325">
            <v>130.25</v>
          </cell>
          <cell r="G1325">
            <v>7.2361111111111107</v>
          </cell>
          <cell r="I1325">
            <v>0</v>
          </cell>
          <cell r="U1325">
            <v>8.1111000000000004</v>
          </cell>
          <cell r="W1325">
            <v>8.0632999999999999</v>
          </cell>
          <cell r="AD1325">
            <v>6.3888999999999996</v>
          </cell>
        </row>
        <row r="1326">
          <cell r="A1326" t="str">
            <v>M610</v>
          </cell>
          <cell r="B1326" t="str">
            <v>Pintura epóxica - barra D= 32mm</v>
          </cell>
          <cell r="C1326" t="str">
            <v>m</v>
          </cell>
          <cell r="D1326">
            <v>1</v>
          </cell>
          <cell r="E1326" t="str">
            <v>m</v>
          </cell>
          <cell r="F1326">
            <v>4.2</v>
          </cell>
          <cell r="G1326">
            <v>4.2</v>
          </cell>
          <cell r="I1326">
            <v>0</v>
          </cell>
          <cell r="U1326">
            <v>5.0999999999999996</v>
          </cell>
          <cell r="W1326">
            <v>5.0999999999999996</v>
          </cell>
          <cell r="AD1326">
            <v>4.2</v>
          </cell>
        </row>
        <row r="1327">
          <cell r="A1327" t="str">
            <v>M611</v>
          </cell>
          <cell r="B1327" t="str">
            <v>Redutor tipo 2002 prim. qualidade</v>
          </cell>
          <cell r="C1327" t="str">
            <v>l</v>
          </cell>
          <cell r="D1327">
            <v>1</v>
          </cell>
          <cell r="E1327" t="str">
            <v>l</v>
          </cell>
          <cell r="F1327">
            <v>3.45</v>
          </cell>
          <cell r="G1327">
            <v>3.45</v>
          </cell>
          <cell r="I1327">
            <v>0</v>
          </cell>
          <cell r="U1327">
            <v>4.3</v>
          </cell>
          <cell r="W1327">
            <v>4.3</v>
          </cell>
          <cell r="AD1327">
            <v>2.75</v>
          </cell>
        </row>
        <row r="1328">
          <cell r="A1328" t="str">
            <v>M612</v>
          </cell>
          <cell r="B1328" t="str">
            <v>Lixa para ferro n. 100</v>
          </cell>
          <cell r="C1328" t="str">
            <v>un</v>
          </cell>
          <cell r="D1328">
            <v>1</v>
          </cell>
          <cell r="E1328" t="str">
            <v>un</v>
          </cell>
          <cell r="F1328">
            <v>1</v>
          </cell>
          <cell r="G1328">
            <v>1</v>
          </cell>
          <cell r="I1328">
            <v>0</v>
          </cell>
          <cell r="U1328">
            <v>1.3</v>
          </cell>
          <cell r="W1328">
            <v>1.3</v>
          </cell>
          <cell r="AD1328">
            <v>1</v>
          </cell>
        </row>
        <row r="1329">
          <cell r="A1329" t="str">
            <v>M613</v>
          </cell>
          <cell r="B1329" t="str">
            <v>Base de resina alquídica (primer)</v>
          </cell>
          <cell r="C1329" t="str">
            <v>l</v>
          </cell>
          <cell r="D1329">
            <v>1</v>
          </cell>
          <cell r="E1329" t="str">
            <v>l</v>
          </cell>
          <cell r="F1329">
            <v>7.1</v>
          </cell>
          <cell r="G1329">
            <v>7.1</v>
          </cell>
          <cell r="I1329">
            <v>0</v>
          </cell>
          <cell r="U1329">
            <v>8.1</v>
          </cell>
          <cell r="W1329">
            <v>8.1</v>
          </cell>
          <cell r="AD1329">
            <v>6.5</v>
          </cell>
        </row>
        <row r="1330">
          <cell r="A1330" t="str">
            <v>M615</v>
          </cell>
          <cell r="B1330" t="str">
            <v>Microesferas PRE-MIX</v>
          </cell>
          <cell r="C1330" t="str">
            <v>kg</v>
          </cell>
          <cell r="D1330">
            <v>1</v>
          </cell>
          <cell r="E1330" t="str">
            <v>kg</v>
          </cell>
          <cell r="F1330">
            <v>2.9</v>
          </cell>
          <cell r="G1330">
            <v>2.9</v>
          </cell>
          <cell r="I1330">
            <v>0</v>
          </cell>
          <cell r="U1330">
            <v>3.6</v>
          </cell>
          <cell r="W1330">
            <v>3.3</v>
          </cell>
          <cell r="AD1330">
            <v>2.9</v>
          </cell>
        </row>
        <row r="1331">
          <cell r="A1331" t="str">
            <v>M616</v>
          </cell>
          <cell r="B1331" t="str">
            <v>Microesferas DROP-ON</v>
          </cell>
          <cell r="C1331" t="str">
            <v>kg</v>
          </cell>
          <cell r="D1331">
            <v>1</v>
          </cell>
          <cell r="E1331" t="str">
            <v>kg</v>
          </cell>
          <cell r="F1331">
            <v>2.9</v>
          </cell>
          <cell r="G1331">
            <v>2.9</v>
          </cell>
          <cell r="I1331">
            <v>0</v>
          </cell>
          <cell r="U1331">
            <v>3.6</v>
          </cell>
          <cell r="W1331">
            <v>3.3</v>
          </cell>
          <cell r="AD1331">
            <v>2.9</v>
          </cell>
        </row>
        <row r="1332">
          <cell r="A1332" t="str">
            <v>M617</v>
          </cell>
          <cell r="B1332" t="str">
            <v>Massa termoplástica para extrusão</v>
          </cell>
          <cell r="C1332" t="str">
            <v>kg</v>
          </cell>
          <cell r="D1332">
            <v>1</v>
          </cell>
          <cell r="E1332" t="str">
            <v>kg</v>
          </cell>
          <cell r="F1332">
            <v>4.0999999999999996</v>
          </cell>
          <cell r="G1332">
            <v>4.0999999999999996</v>
          </cell>
          <cell r="I1332">
            <v>0</v>
          </cell>
          <cell r="U1332">
            <v>4.95</v>
          </cell>
          <cell r="W1332">
            <v>4.9000000000000004</v>
          </cell>
          <cell r="AD1332">
            <v>3.52</v>
          </cell>
        </row>
        <row r="1333">
          <cell r="A1333" t="str">
            <v>M618</v>
          </cell>
          <cell r="B1333" t="str">
            <v>Massa termoplástica para aspersão</v>
          </cell>
          <cell r="C1333" t="str">
            <v>kg</v>
          </cell>
          <cell r="D1333">
            <v>1</v>
          </cell>
          <cell r="E1333" t="str">
            <v>kg</v>
          </cell>
          <cell r="F1333">
            <v>4.0999999999999996</v>
          </cell>
          <cell r="G1333">
            <v>4.0999999999999996</v>
          </cell>
          <cell r="I1333">
            <v>0</v>
          </cell>
          <cell r="U1333">
            <v>4.95</v>
          </cell>
          <cell r="W1333">
            <v>4.9000000000000004</v>
          </cell>
          <cell r="AD1333">
            <v>3.52</v>
          </cell>
        </row>
        <row r="1334">
          <cell r="A1334" t="str">
            <v>M619</v>
          </cell>
          <cell r="B1334" t="str">
            <v>Cola poliester</v>
          </cell>
          <cell r="C1334" t="str">
            <v>kg</v>
          </cell>
          <cell r="D1334">
            <v>1</v>
          </cell>
          <cell r="E1334" t="str">
            <v>kg</v>
          </cell>
          <cell r="F1334">
            <v>7.5</v>
          </cell>
          <cell r="G1334">
            <v>7.5</v>
          </cell>
          <cell r="I1334">
            <v>0</v>
          </cell>
          <cell r="U1334">
            <v>6.99</v>
          </cell>
          <cell r="W1334">
            <v>7</v>
          </cell>
          <cell r="AD1334">
            <v>8.3000000000000007</v>
          </cell>
        </row>
        <row r="1335">
          <cell r="A1335" t="str">
            <v>M620</v>
          </cell>
          <cell r="B1335" t="str">
            <v>Protetor de cura do concreto</v>
          </cell>
          <cell r="C1335" t="str">
            <v>tam</v>
          </cell>
          <cell r="D1335">
            <v>180</v>
          </cell>
          <cell r="E1335" t="str">
            <v>kg</v>
          </cell>
          <cell r="F1335">
            <v>855.09</v>
          </cell>
          <cell r="G1335">
            <v>4.7505000000000006</v>
          </cell>
          <cell r="I1335">
            <v>0</v>
          </cell>
          <cell r="U1335">
            <v>4.7504</v>
          </cell>
          <cell r="W1335">
            <v>4.7504</v>
          </cell>
          <cell r="AD1335">
            <v>3.85</v>
          </cell>
        </row>
        <row r="1336">
          <cell r="A1336" t="str">
            <v>M621</v>
          </cell>
          <cell r="B1336" t="str">
            <v>Desmoldante</v>
          </cell>
          <cell r="C1336" t="str">
            <v>tam</v>
          </cell>
          <cell r="D1336">
            <v>180</v>
          </cell>
          <cell r="E1336" t="str">
            <v>kg</v>
          </cell>
          <cell r="F1336">
            <v>903.96</v>
          </cell>
          <cell r="G1336">
            <v>5.0220000000000002</v>
          </cell>
          <cell r="I1336">
            <v>0</v>
          </cell>
          <cell r="U1336">
            <v>4.0902000000000003</v>
          </cell>
          <cell r="W1336">
            <v>4.0902000000000003</v>
          </cell>
          <cell r="AD1336">
            <v>3.4897</v>
          </cell>
        </row>
        <row r="1337">
          <cell r="A1337" t="str">
            <v>M622</v>
          </cell>
          <cell r="B1337" t="str">
            <v>Interplast N</v>
          </cell>
          <cell r="C1337" t="str">
            <v>sc</v>
          </cell>
          <cell r="D1337">
            <v>50</v>
          </cell>
          <cell r="E1337" t="str">
            <v>kg</v>
          </cell>
          <cell r="F1337">
            <v>107.6</v>
          </cell>
          <cell r="G1337">
            <v>2.1519999999999997</v>
          </cell>
          <cell r="I1337">
            <v>0</v>
          </cell>
          <cell r="U1337">
            <v>7.0990000000000002</v>
          </cell>
          <cell r="W1337">
            <v>7.0990000000000002</v>
          </cell>
          <cell r="AD1337">
            <v>5.38</v>
          </cell>
        </row>
        <row r="1338">
          <cell r="A1338" t="str">
            <v>M623</v>
          </cell>
          <cell r="B1338" t="str">
            <v>Gás propano</v>
          </cell>
          <cell r="C1338" t="str">
            <v>kg</v>
          </cell>
          <cell r="D1338">
            <v>1</v>
          </cell>
          <cell r="E1338" t="str">
            <v>kg</v>
          </cell>
          <cell r="F1338">
            <v>3.28</v>
          </cell>
          <cell r="G1338">
            <v>3.28</v>
          </cell>
          <cell r="I1338">
            <v>0</v>
          </cell>
          <cell r="U1338">
            <v>3.61</v>
          </cell>
          <cell r="W1338">
            <v>3.61</v>
          </cell>
          <cell r="AD1338">
            <v>2.56</v>
          </cell>
        </row>
        <row r="1339">
          <cell r="A1339" t="str">
            <v>M624</v>
          </cell>
          <cell r="B1339" t="str">
            <v>Tinta para pré-marcação</v>
          </cell>
          <cell r="C1339" t="str">
            <v>l</v>
          </cell>
          <cell r="D1339">
            <v>1</v>
          </cell>
          <cell r="E1339" t="str">
            <v>l</v>
          </cell>
          <cell r="F1339">
            <v>6.83</v>
          </cell>
          <cell r="G1339">
            <v>6.83</v>
          </cell>
          <cell r="I1339">
            <v>0</v>
          </cell>
          <cell r="U1339">
            <v>6.83</v>
          </cell>
          <cell r="W1339">
            <v>6.39</v>
          </cell>
          <cell r="AD1339">
            <v>6.83</v>
          </cell>
        </row>
        <row r="1340">
          <cell r="A1340" t="str">
            <v>M625</v>
          </cell>
          <cell r="B1340" t="str">
            <v>Acetileno</v>
          </cell>
          <cell r="C1340" t="str">
            <v>m3</v>
          </cell>
          <cell r="D1340">
            <v>1</v>
          </cell>
          <cell r="E1340" t="str">
            <v>m3</v>
          </cell>
          <cell r="F1340">
            <v>21</v>
          </cell>
          <cell r="G1340">
            <v>21</v>
          </cell>
          <cell r="I1340">
            <v>0</v>
          </cell>
          <cell r="U1340">
            <v>31</v>
          </cell>
          <cell r="W1340">
            <v>30.2</v>
          </cell>
          <cell r="AD1340">
            <v>18.899999999999999</v>
          </cell>
        </row>
        <row r="1341">
          <cell r="A1341" t="str">
            <v>M626</v>
          </cell>
          <cell r="B1341" t="str">
            <v>Oxigênio</v>
          </cell>
          <cell r="C1341" t="str">
            <v>m3</v>
          </cell>
          <cell r="D1341">
            <v>1</v>
          </cell>
          <cell r="E1341" t="str">
            <v>m3</v>
          </cell>
          <cell r="F1341">
            <v>11</v>
          </cell>
          <cell r="G1341">
            <v>11</v>
          </cell>
          <cell r="I1341">
            <v>0</v>
          </cell>
          <cell r="U1341">
            <v>15.6</v>
          </cell>
          <cell r="W1341">
            <v>15.6</v>
          </cell>
          <cell r="AD1341">
            <v>7.9</v>
          </cell>
        </row>
        <row r="1342">
          <cell r="A1342" t="str">
            <v>M700</v>
          </cell>
          <cell r="B1342" t="str">
            <v>Tijolo comum maciço (5,5x9x19) cm</v>
          </cell>
          <cell r="C1342" t="str">
            <v>mlh</v>
          </cell>
          <cell r="D1342">
            <v>1000</v>
          </cell>
          <cell r="E1342" t="str">
            <v>un</v>
          </cell>
          <cell r="F1342">
            <v>220</v>
          </cell>
          <cell r="G1342">
            <v>0.22</v>
          </cell>
          <cell r="I1342">
            <v>0</v>
          </cell>
          <cell r="U1342">
            <v>0.25</v>
          </cell>
          <cell r="W1342">
            <v>0.25</v>
          </cell>
          <cell r="AD1342">
            <v>0.18</v>
          </cell>
        </row>
        <row r="1343">
          <cell r="A1343" t="str">
            <v>M702</v>
          </cell>
          <cell r="B1343" t="str">
            <v>Cal hidratada</v>
          </cell>
          <cell r="C1343" t="str">
            <v>sc</v>
          </cell>
          <cell r="D1343">
            <v>20</v>
          </cell>
          <cell r="E1343" t="str">
            <v>kg</v>
          </cell>
          <cell r="F1343">
            <v>7.5</v>
          </cell>
          <cell r="G1343">
            <v>0.375</v>
          </cell>
          <cell r="I1343">
            <v>0</v>
          </cell>
          <cell r="U1343">
            <v>0.4</v>
          </cell>
          <cell r="W1343">
            <v>0.42499999999999999</v>
          </cell>
          <cell r="AD1343">
            <v>0.3</v>
          </cell>
        </row>
        <row r="1344">
          <cell r="A1344" t="str">
            <v>M703</v>
          </cell>
          <cell r="B1344" t="str">
            <v>Tijolo 20 x 30 cm</v>
          </cell>
          <cell r="C1344" t="str">
            <v>mlh</v>
          </cell>
          <cell r="D1344">
            <v>1000</v>
          </cell>
          <cell r="E1344" t="str">
            <v>un</v>
          </cell>
          <cell r="F1344">
            <v>210</v>
          </cell>
          <cell r="G1344">
            <v>0.21</v>
          </cell>
          <cell r="I1344">
            <v>0</v>
          </cell>
          <cell r="U1344">
            <v>0.29499999999999998</v>
          </cell>
          <cell r="W1344">
            <v>0.29499999999999998</v>
          </cell>
          <cell r="AD1344">
            <v>0.21</v>
          </cell>
        </row>
        <row r="1345">
          <cell r="A1345" t="str">
            <v>M704</v>
          </cell>
          <cell r="B1345" t="str">
            <v>Areia Lavada Comercial</v>
          </cell>
          <cell r="C1345" t="str">
            <v>m3</v>
          </cell>
          <cell r="D1345">
            <v>1</v>
          </cell>
          <cell r="E1345" t="str">
            <v>m3</v>
          </cell>
          <cell r="F1345">
            <v>12</v>
          </cell>
          <cell r="G1345">
            <v>12</v>
          </cell>
          <cell r="I1345">
            <v>0</v>
          </cell>
          <cell r="U1345">
            <v>13</v>
          </cell>
          <cell r="W1345">
            <v>13</v>
          </cell>
          <cell r="AD1345">
            <v>12</v>
          </cell>
        </row>
        <row r="1346">
          <cell r="A1346" t="str">
            <v>M705</v>
          </cell>
          <cell r="B1346" t="str">
            <v>Pó de pedra</v>
          </cell>
          <cell r="C1346" t="str">
            <v>m3</v>
          </cell>
          <cell r="D1346">
            <v>1</v>
          </cell>
          <cell r="E1346" t="str">
            <v>m3</v>
          </cell>
          <cell r="F1346">
            <v>17</v>
          </cell>
          <cell r="G1346">
            <v>17</v>
          </cell>
          <cell r="I1346">
            <v>0</v>
          </cell>
          <cell r="U1346">
            <v>18</v>
          </cell>
          <cell r="W1346">
            <v>18</v>
          </cell>
          <cell r="AD1346">
            <v>18</v>
          </cell>
        </row>
        <row r="1347">
          <cell r="A1347" t="str">
            <v>M709</v>
          </cell>
          <cell r="B1347" t="str">
            <v>Brita Comercial</v>
          </cell>
          <cell r="C1347" t="str">
            <v>m3</v>
          </cell>
          <cell r="D1347">
            <v>1</v>
          </cell>
          <cell r="E1347" t="str">
            <v>m3</v>
          </cell>
          <cell r="F1347">
            <v>19</v>
          </cell>
          <cell r="G1347">
            <v>19</v>
          </cell>
          <cell r="I1347">
            <v>0</v>
          </cell>
          <cell r="U1347">
            <v>18</v>
          </cell>
          <cell r="W1347">
            <v>18</v>
          </cell>
          <cell r="AD1347">
            <v>19</v>
          </cell>
        </row>
        <row r="1348">
          <cell r="A1348" t="str">
            <v>M710</v>
          </cell>
          <cell r="B1348" t="str">
            <v>Pedra de mão</v>
          </cell>
          <cell r="C1348" t="str">
            <v>m3</v>
          </cell>
          <cell r="D1348">
            <v>1</v>
          </cell>
          <cell r="E1348" t="str">
            <v>m3</v>
          </cell>
          <cell r="F1348">
            <v>19</v>
          </cell>
          <cell r="G1348">
            <v>19</v>
          </cell>
          <cell r="I1348">
            <v>0</v>
          </cell>
          <cell r="U1348">
            <v>19</v>
          </cell>
          <cell r="W1348">
            <v>19</v>
          </cell>
          <cell r="AD1348">
            <v>19</v>
          </cell>
        </row>
        <row r="1349">
          <cell r="A1349" t="str">
            <v>M715</v>
          </cell>
          <cell r="B1349" t="str">
            <v>Pó calcário dolomítico</v>
          </cell>
          <cell r="C1349" t="str">
            <v>kg</v>
          </cell>
          <cell r="D1349">
            <v>1</v>
          </cell>
          <cell r="E1349" t="str">
            <v>kg</v>
          </cell>
          <cell r="F1349">
            <v>0.03</v>
          </cell>
          <cell r="G1349">
            <v>0.03</v>
          </cell>
          <cell r="I1349">
            <v>0</v>
          </cell>
          <cell r="U1349">
            <v>0.04</v>
          </cell>
          <cell r="W1349">
            <v>0.04</v>
          </cell>
          <cell r="AD1349">
            <v>0.02</v>
          </cell>
        </row>
        <row r="1350">
          <cell r="A1350" t="str">
            <v>M901</v>
          </cell>
          <cell r="B1350" t="str">
            <v>Aparelho de apoio neoprene fretado</v>
          </cell>
          <cell r="C1350" t="str">
            <v>dm3</v>
          </cell>
          <cell r="D1350">
            <v>1</v>
          </cell>
          <cell r="E1350" t="str">
            <v>dm3</v>
          </cell>
          <cell r="F1350">
            <v>88</v>
          </cell>
          <cell r="G1350">
            <v>88</v>
          </cell>
          <cell r="I1350">
            <v>0</v>
          </cell>
          <cell r="U1350">
            <v>77</v>
          </cell>
          <cell r="W1350">
            <v>77</v>
          </cell>
          <cell r="AD1350">
            <v>70</v>
          </cell>
        </row>
        <row r="1351">
          <cell r="A1351" t="str">
            <v>M902</v>
          </cell>
          <cell r="B1351" t="str">
            <v>Tubo de PVC D=75 mm</v>
          </cell>
          <cell r="C1351" t="str">
            <v>vr</v>
          </cell>
          <cell r="D1351">
            <v>6</v>
          </cell>
          <cell r="E1351" t="str">
            <v>m</v>
          </cell>
          <cell r="F1351">
            <v>26.8</v>
          </cell>
          <cell r="G1351">
            <v>4.4666666666666668</v>
          </cell>
          <cell r="I1351">
            <v>0</v>
          </cell>
          <cell r="U1351">
            <v>5.5</v>
          </cell>
          <cell r="W1351">
            <v>5.5</v>
          </cell>
          <cell r="AD1351">
            <v>3.6667000000000001</v>
          </cell>
        </row>
        <row r="1352">
          <cell r="A1352" t="str">
            <v>M903</v>
          </cell>
          <cell r="B1352" t="str">
            <v>Manta sintética (Bidim) OP-20</v>
          </cell>
          <cell r="C1352" t="str">
            <v>m2</v>
          </cell>
          <cell r="D1352">
            <v>1</v>
          </cell>
          <cell r="E1352" t="str">
            <v>m2</v>
          </cell>
          <cell r="F1352">
            <v>2.99</v>
          </cell>
          <cell r="G1352">
            <v>2.99</v>
          </cell>
          <cell r="I1352">
            <v>0</v>
          </cell>
          <cell r="U1352">
            <v>3.1</v>
          </cell>
          <cell r="W1352">
            <v>3.1</v>
          </cell>
          <cell r="AD1352">
            <v>2.99</v>
          </cell>
        </row>
        <row r="1353">
          <cell r="A1353" t="str">
            <v>M904</v>
          </cell>
          <cell r="B1353" t="str">
            <v>Manta sintética (Bidim) OP-30</v>
          </cell>
          <cell r="C1353" t="str">
            <v>m2</v>
          </cell>
          <cell r="D1353">
            <v>1</v>
          </cell>
          <cell r="E1353" t="str">
            <v>m2</v>
          </cell>
          <cell r="F1353">
            <v>4.0999999999999996</v>
          </cell>
          <cell r="G1353">
            <v>4.0999999999999996</v>
          </cell>
          <cell r="I1353">
            <v>0</v>
          </cell>
          <cell r="U1353">
            <v>4.5</v>
          </cell>
          <cell r="W1353">
            <v>4.5</v>
          </cell>
          <cell r="AD1353">
            <v>4.0999999999999996</v>
          </cell>
        </row>
        <row r="1354">
          <cell r="A1354" t="str">
            <v>M905</v>
          </cell>
          <cell r="B1354" t="str">
            <v>Filler</v>
          </cell>
          <cell r="C1354" t="str">
            <v>kg</v>
          </cell>
          <cell r="D1354">
            <v>1</v>
          </cell>
          <cell r="E1354" t="str">
            <v>kg</v>
          </cell>
          <cell r="F1354">
            <v>0.03</v>
          </cell>
          <cell r="G1354">
            <v>0.03</v>
          </cell>
          <cell r="I1354">
            <v>0</v>
          </cell>
          <cell r="U1354">
            <v>0.04</v>
          </cell>
          <cell r="W1354">
            <v>0.04</v>
          </cell>
          <cell r="AD1354">
            <v>0.02</v>
          </cell>
        </row>
        <row r="1355">
          <cell r="A1355" t="str">
            <v>M906</v>
          </cell>
          <cell r="B1355" t="str">
            <v>Sementes p/ hidrossemeadura</v>
          </cell>
          <cell r="C1355" t="str">
            <v>kg</v>
          </cell>
          <cell r="D1355">
            <v>1</v>
          </cell>
          <cell r="E1355" t="str">
            <v>kg</v>
          </cell>
          <cell r="F1355">
            <v>22.8</v>
          </cell>
          <cell r="G1355">
            <v>22.8</v>
          </cell>
          <cell r="I1355">
            <v>0</v>
          </cell>
          <cell r="U1355">
            <v>9.1</v>
          </cell>
          <cell r="W1355">
            <v>10.6</v>
          </cell>
          <cell r="AD1355">
            <v>22.8</v>
          </cell>
        </row>
        <row r="1356">
          <cell r="A1356" t="str">
            <v>M907</v>
          </cell>
          <cell r="B1356" t="str">
            <v>Adubo orgânico</v>
          </cell>
          <cell r="C1356" t="str">
            <v>t</v>
          </cell>
          <cell r="D1356">
            <v>1000</v>
          </cell>
          <cell r="E1356" t="str">
            <v>kg</v>
          </cell>
          <cell r="F1356">
            <v>60</v>
          </cell>
          <cell r="G1356">
            <v>0.06</v>
          </cell>
          <cell r="I1356">
            <v>0</v>
          </cell>
          <cell r="U1356">
            <v>0.128</v>
          </cell>
          <cell r="W1356">
            <v>0.128</v>
          </cell>
          <cell r="AD1356">
            <v>0.06</v>
          </cell>
        </row>
        <row r="1357">
          <cell r="A1357" t="str">
            <v>M908</v>
          </cell>
          <cell r="B1357" t="str">
            <v>Eletrodo p/ solda eletr. OK 46.00</v>
          </cell>
          <cell r="C1357" t="str">
            <v>kg</v>
          </cell>
          <cell r="D1357">
            <v>1</v>
          </cell>
          <cell r="E1357" t="str">
            <v>kg</v>
          </cell>
          <cell r="F1357">
            <v>6</v>
          </cell>
          <cell r="G1357">
            <v>6</v>
          </cell>
          <cell r="I1357">
            <v>0</v>
          </cell>
          <cell r="U1357">
            <v>6.9</v>
          </cell>
          <cell r="W1357">
            <v>6.25</v>
          </cell>
          <cell r="AD1357">
            <v>4.7</v>
          </cell>
        </row>
        <row r="1358">
          <cell r="A1358" t="str">
            <v>M909</v>
          </cell>
          <cell r="B1358" t="str">
            <v>Tubo de PVC perfurado D=50 mm</v>
          </cell>
          <cell r="C1358" t="str">
            <v>vr</v>
          </cell>
          <cell r="D1358">
            <v>6</v>
          </cell>
          <cell r="E1358" t="str">
            <v>m</v>
          </cell>
          <cell r="F1358">
            <v>21.81</v>
          </cell>
          <cell r="G1358">
            <v>3.6349999999999998</v>
          </cell>
          <cell r="I1358">
            <v>0</v>
          </cell>
          <cell r="U1358">
            <v>4.3</v>
          </cell>
          <cell r="W1358">
            <v>4.3</v>
          </cell>
          <cell r="AD1358">
            <v>3.4967000000000001</v>
          </cell>
        </row>
        <row r="1359">
          <cell r="A1359" t="str">
            <v>M910</v>
          </cell>
          <cell r="B1359" t="str">
            <v>Tubo de PVC rígido D=50 mm</v>
          </cell>
          <cell r="C1359" t="str">
            <v>vr</v>
          </cell>
          <cell r="D1359">
            <v>6</v>
          </cell>
          <cell r="E1359" t="str">
            <v>m</v>
          </cell>
          <cell r="F1359">
            <v>21.8</v>
          </cell>
          <cell r="G1359">
            <v>3.6333333333333333</v>
          </cell>
          <cell r="I1359">
            <v>0</v>
          </cell>
          <cell r="U1359">
            <v>3.65</v>
          </cell>
          <cell r="W1359">
            <v>3.65</v>
          </cell>
          <cell r="AD1359">
            <v>3.2</v>
          </cell>
        </row>
        <row r="1360">
          <cell r="A1360" t="str">
            <v>M911</v>
          </cell>
          <cell r="B1360" t="str">
            <v>Tubo de PVC D=100 mm</v>
          </cell>
          <cell r="C1360" t="str">
            <v>vr</v>
          </cell>
          <cell r="D1360">
            <v>6</v>
          </cell>
          <cell r="E1360" t="str">
            <v>m</v>
          </cell>
          <cell r="F1360">
            <v>33</v>
          </cell>
          <cell r="G1360">
            <v>5.5</v>
          </cell>
          <cell r="I1360">
            <v>0</v>
          </cell>
          <cell r="U1360">
            <v>6.4832999999999998</v>
          </cell>
          <cell r="W1360">
            <v>6.4832999999999998</v>
          </cell>
          <cell r="AD1360">
            <v>4.7</v>
          </cell>
        </row>
        <row r="1361">
          <cell r="A1361" t="str">
            <v>M920</v>
          </cell>
          <cell r="B1361" t="str">
            <v>Meio tubo de concreto D=40 cm</v>
          </cell>
          <cell r="C1361" t="str">
            <v>m</v>
          </cell>
          <cell r="D1361">
            <v>1</v>
          </cell>
          <cell r="E1361" t="str">
            <v>m</v>
          </cell>
          <cell r="F1361">
            <v>19.3</v>
          </cell>
          <cell r="G1361">
            <v>19.3</v>
          </cell>
          <cell r="I1361">
            <v>0</v>
          </cell>
          <cell r="U1361">
            <v>19.3</v>
          </cell>
          <cell r="W1361">
            <v>18.25</v>
          </cell>
          <cell r="AD1361">
            <v>15.1</v>
          </cell>
        </row>
        <row r="1362">
          <cell r="A1362" t="str">
            <v>M930</v>
          </cell>
          <cell r="B1362" t="str">
            <v>Gabião caixa 2x1x1m galvanizado</v>
          </cell>
          <cell r="C1362" t="str">
            <v>un</v>
          </cell>
          <cell r="D1362">
            <v>1</v>
          </cell>
          <cell r="E1362" t="str">
            <v>un</v>
          </cell>
          <cell r="F1362">
            <v>132.87</v>
          </cell>
          <cell r="G1362">
            <v>132.87</v>
          </cell>
          <cell r="I1362">
            <v>0</v>
          </cell>
          <cell r="U1362">
            <v>144.9</v>
          </cell>
          <cell r="W1362">
            <v>144.9</v>
          </cell>
          <cell r="AD1362">
            <v>115.51</v>
          </cell>
        </row>
        <row r="1363">
          <cell r="A1363" t="str">
            <v>M935</v>
          </cell>
          <cell r="B1363" t="str">
            <v>Terra arm. ECE - greide 0&lt;h&lt;6m</v>
          </cell>
          <cell r="C1363" t="str">
            <v>m2</v>
          </cell>
          <cell r="D1363">
            <v>1</v>
          </cell>
          <cell r="E1363" t="str">
            <v>m2</v>
          </cell>
          <cell r="F1363">
            <v>139.77000000000001</v>
          </cell>
          <cell r="G1363">
            <v>139.77000000000001</v>
          </cell>
          <cell r="I1363">
            <v>0</v>
          </cell>
          <cell r="U1363">
            <v>164.92</v>
          </cell>
          <cell r="W1363">
            <v>164.92</v>
          </cell>
          <cell r="AD1363">
            <v>139.77000000000001</v>
          </cell>
        </row>
        <row r="1364">
          <cell r="A1364" t="str">
            <v>M936</v>
          </cell>
          <cell r="B1364" t="str">
            <v>Terra arm. ECE - greide 6&lt;h&lt;9m</v>
          </cell>
          <cell r="C1364" t="str">
            <v>m2</v>
          </cell>
          <cell r="D1364">
            <v>1</v>
          </cell>
          <cell r="E1364" t="str">
            <v>m2</v>
          </cell>
          <cell r="F1364">
            <v>156.81</v>
          </cell>
          <cell r="G1364">
            <v>156.81</v>
          </cell>
          <cell r="I1364">
            <v>0</v>
          </cell>
          <cell r="U1364">
            <v>185.03</v>
          </cell>
          <cell r="W1364">
            <v>185.03</v>
          </cell>
          <cell r="AD1364">
            <v>156.81</v>
          </cell>
        </row>
        <row r="1365">
          <cell r="A1365" t="str">
            <v>M937</v>
          </cell>
          <cell r="B1365" t="str">
            <v>Terra arm. ECE - greide 9&lt;h&lt;12m</v>
          </cell>
          <cell r="C1365" t="str">
            <v>m2</v>
          </cell>
          <cell r="D1365">
            <v>1</v>
          </cell>
          <cell r="E1365" t="str">
            <v>m2</v>
          </cell>
          <cell r="F1365">
            <v>173.86</v>
          </cell>
          <cell r="G1365">
            <v>173.86</v>
          </cell>
          <cell r="I1365">
            <v>0</v>
          </cell>
          <cell r="U1365">
            <v>205.15</v>
          </cell>
          <cell r="W1365">
            <v>205.15</v>
          </cell>
          <cell r="AD1365">
            <v>173.86</v>
          </cell>
        </row>
        <row r="1366">
          <cell r="A1366" t="str">
            <v>M938</v>
          </cell>
          <cell r="B1366" t="str">
            <v>Terra arm. ECE- pé talude 0&lt;h&lt;6m</v>
          </cell>
          <cell r="C1366" t="str">
            <v>m2</v>
          </cell>
          <cell r="D1366">
            <v>1</v>
          </cell>
          <cell r="E1366" t="str">
            <v>m2</v>
          </cell>
          <cell r="F1366">
            <v>164.77</v>
          </cell>
          <cell r="G1366">
            <v>164.77</v>
          </cell>
          <cell r="I1366">
            <v>0</v>
          </cell>
          <cell r="U1366">
            <v>194.42</v>
          </cell>
          <cell r="W1366">
            <v>194.42</v>
          </cell>
          <cell r="AD1366">
            <v>164.77</v>
          </cell>
        </row>
        <row r="1367">
          <cell r="A1367" t="str">
            <v>M939</v>
          </cell>
          <cell r="B1367" t="str">
            <v>Terra arm. ECE- pé talude 6&lt;h&lt;9m</v>
          </cell>
          <cell r="C1367" t="str">
            <v>m2</v>
          </cell>
          <cell r="D1367">
            <v>1</v>
          </cell>
          <cell r="E1367" t="str">
            <v>m2</v>
          </cell>
          <cell r="F1367">
            <v>185.22</v>
          </cell>
          <cell r="G1367">
            <v>185.22</v>
          </cell>
          <cell r="I1367">
            <v>0</v>
          </cell>
          <cell r="U1367">
            <v>218.55</v>
          </cell>
          <cell r="W1367">
            <v>218.55</v>
          </cell>
          <cell r="AD1367">
            <v>185.22</v>
          </cell>
        </row>
        <row r="1368">
          <cell r="A1368" t="str">
            <v>M940</v>
          </cell>
          <cell r="B1368" t="str">
            <v>Terra arm. ECE- pé talude 9&lt;h&lt;12m</v>
          </cell>
          <cell r="C1368" t="str">
            <v>m2</v>
          </cell>
          <cell r="D1368">
            <v>1</v>
          </cell>
          <cell r="E1368" t="str">
            <v>m2</v>
          </cell>
          <cell r="F1368">
            <v>204.54</v>
          </cell>
          <cell r="G1368">
            <v>204.54</v>
          </cell>
          <cell r="I1368">
            <v>0</v>
          </cell>
          <cell r="U1368">
            <v>244.35</v>
          </cell>
          <cell r="W1368">
            <v>244.35</v>
          </cell>
          <cell r="AD1368">
            <v>204.54</v>
          </cell>
        </row>
        <row r="1369">
          <cell r="A1369" t="str">
            <v>M941</v>
          </cell>
          <cell r="B1369" t="str">
            <v>Terra arm. ECE-enc. portante 0&lt;h&lt;6m</v>
          </cell>
          <cell r="C1369" t="str">
            <v>m2</v>
          </cell>
          <cell r="D1369">
            <v>1</v>
          </cell>
          <cell r="E1369" t="str">
            <v>m2</v>
          </cell>
          <cell r="F1369">
            <v>300</v>
          </cell>
          <cell r="G1369">
            <v>300</v>
          </cell>
          <cell r="I1369">
            <v>0</v>
          </cell>
          <cell r="U1369">
            <v>354</v>
          </cell>
          <cell r="W1369">
            <v>354</v>
          </cell>
          <cell r="AD1369">
            <v>300</v>
          </cell>
        </row>
        <row r="1370">
          <cell r="A1370" t="str">
            <v>M942</v>
          </cell>
          <cell r="B1370" t="str">
            <v>Terra arm. ECE-enc. portante 6&lt;h&lt;9m</v>
          </cell>
          <cell r="C1370" t="str">
            <v>m2</v>
          </cell>
          <cell r="D1370">
            <v>1</v>
          </cell>
          <cell r="E1370" t="str">
            <v>m2</v>
          </cell>
          <cell r="F1370">
            <v>399.78</v>
          </cell>
          <cell r="G1370">
            <v>399.78</v>
          </cell>
          <cell r="I1370">
            <v>0</v>
          </cell>
          <cell r="U1370">
            <v>471.74</v>
          </cell>
          <cell r="W1370">
            <v>471.74</v>
          </cell>
          <cell r="AD1370">
            <v>339.78</v>
          </cell>
        </row>
        <row r="1371">
          <cell r="A1371" t="str">
            <v>M945</v>
          </cell>
          <cell r="B1371" t="str">
            <v>Haste para perfuratriz de esteira</v>
          </cell>
          <cell r="C1371" t="str">
            <v>un</v>
          </cell>
          <cell r="D1371">
            <v>1</v>
          </cell>
          <cell r="E1371" t="str">
            <v>un</v>
          </cell>
          <cell r="F1371">
            <v>743.87</v>
          </cell>
          <cell r="G1371">
            <v>743.87</v>
          </cell>
          <cell r="I1371">
            <v>0</v>
          </cell>
          <cell r="U1371">
            <v>734.88</v>
          </cell>
          <cell r="W1371">
            <v>734.88</v>
          </cell>
          <cell r="AD1371">
            <v>553.97</v>
          </cell>
        </row>
        <row r="1372">
          <cell r="A1372" t="str">
            <v>M946</v>
          </cell>
          <cell r="B1372" t="str">
            <v>Luva para perfuratriz de esteira</v>
          </cell>
          <cell r="C1372" t="str">
            <v>un</v>
          </cell>
          <cell r="D1372">
            <v>1</v>
          </cell>
          <cell r="E1372" t="str">
            <v>un</v>
          </cell>
          <cell r="F1372">
            <v>197.85</v>
          </cell>
          <cell r="G1372">
            <v>197.85</v>
          </cell>
          <cell r="I1372">
            <v>0</v>
          </cell>
          <cell r="U1372">
            <v>197.85</v>
          </cell>
          <cell r="W1372">
            <v>197.85</v>
          </cell>
          <cell r="AD1372">
            <v>120.39</v>
          </cell>
        </row>
        <row r="1373">
          <cell r="A1373" t="str">
            <v>M947</v>
          </cell>
          <cell r="B1373" t="str">
            <v>Punho para perfuratriz de esteira</v>
          </cell>
          <cell r="C1373" t="str">
            <v>un</v>
          </cell>
          <cell r="D1373">
            <v>1</v>
          </cell>
          <cell r="E1373" t="str">
            <v>un</v>
          </cell>
          <cell r="F1373">
            <v>452.61</v>
          </cell>
          <cell r="G1373">
            <v>452.61</v>
          </cell>
          <cell r="I1373">
            <v>0</v>
          </cell>
          <cell r="U1373">
            <v>452.61</v>
          </cell>
          <cell r="W1373">
            <v>452.61</v>
          </cell>
          <cell r="AD1373">
            <v>263.5</v>
          </cell>
        </row>
        <row r="1374">
          <cell r="A1374" t="str">
            <v>M948</v>
          </cell>
          <cell r="B1374" t="str">
            <v>Coroa para perfuratriz de esteira</v>
          </cell>
          <cell r="C1374" t="str">
            <v>un</v>
          </cell>
          <cell r="D1374">
            <v>1</v>
          </cell>
          <cell r="E1374" t="str">
            <v>un</v>
          </cell>
          <cell r="F1374">
            <v>873.79</v>
          </cell>
          <cell r="G1374">
            <v>873.79</v>
          </cell>
          <cell r="I1374">
            <v>0</v>
          </cell>
          <cell r="U1374">
            <v>873.79</v>
          </cell>
          <cell r="W1374">
            <v>873.79</v>
          </cell>
          <cell r="AD1374">
            <v>546.32000000000005</v>
          </cell>
        </row>
        <row r="1375">
          <cell r="A1375" t="str">
            <v>M949</v>
          </cell>
          <cell r="B1375" t="str">
            <v>Disco diam. p/ máq. de disco 48kW</v>
          </cell>
          <cell r="C1375" t="str">
            <v>un</v>
          </cell>
          <cell r="D1375">
            <v>1</v>
          </cell>
          <cell r="E1375" t="str">
            <v>un</v>
          </cell>
          <cell r="F1375">
            <v>1950</v>
          </cell>
          <cell r="G1375">
            <v>1950</v>
          </cell>
          <cell r="I1375">
            <v>0</v>
          </cell>
          <cell r="U1375">
            <v>2300</v>
          </cell>
          <cell r="W1375">
            <v>2300</v>
          </cell>
          <cell r="AD1375">
            <v>1200</v>
          </cell>
        </row>
        <row r="1376">
          <cell r="A1376" t="str">
            <v>M950</v>
          </cell>
          <cell r="B1376" t="str">
            <v>Coroa de diamante linha NX</v>
          </cell>
          <cell r="C1376" t="str">
            <v>un</v>
          </cell>
          <cell r="D1376">
            <v>1</v>
          </cell>
          <cell r="E1376" t="str">
            <v>un</v>
          </cell>
          <cell r="F1376">
            <v>319.68</v>
          </cell>
          <cell r="G1376">
            <v>319.68</v>
          </cell>
          <cell r="I1376">
            <v>0</v>
          </cell>
          <cell r="U1376">
            <v>319.68</v>
          </cell>
          <cell r="W1376">
            <v>319.68</v>
          </cell>
          <cell r="AD1376">
            <v>319.68</v>
          </cell>
        </row>
        <row r="1377">
          <cell r="A1377" t="str">
            <v>M951</v>
          </cell>
          <cell r="B1377" t="str">
            <v>Calibrador de diamante linha NX</v>
          </cell>
          <cell r="C1377" t="str">
            <v>un</v>
          </cell>
          <cell r="D1377">
            <v>1</v>
          </cell>
          <cell r="E1377" t="str">
            <v>un</v>
          </cell>
          <cell r="F1377">
            <v>327.24</v>
          </cell>
          <cell r="G1377">
            <v>327.24</v>
          </cell>
          <cell r="I1377">
            <v>0</v>
          </cell>
          <cell r="U1377">
            <v>327.24</v>
          </cell>
          <cell r="W1377">
            <v>327.24</v>
          </cell>
          <cell r="AD1377">
            <v>327.24</v>
          </cell>
        </row>
        <row r="1378">
          <cell r="A1378" t="str">
            <v>M952</v>
          </cell>
          <cell r="B1378" t="str">
            <v>Mola comum linha NX</v>
          </cell>
          <cell r="C1378" t="str">
            <v>un</v>
          </cell>
          <cell r="D1378">
            <v>1</v>
          </cell>
          <cell r="E1378" t="str">
            <v>un</v>
          </cell>
          <cell r="F1378">
            <v>24.84</v>
          </cell>
          <cell r="G1378">
            <v>24.84</v>
          </cell>
          <cell r="I1378">
            <v>0</v>
          </cell>
          <cell r="U1378">
            <v>30.24</v>
          </cell>
          <cell r="W1378">
            <v>30.24</v>
          </cell>
          <cell r="AD1378">
            <v>24.84</v>
          </cell>
        </row>
        <row r="1379">
          <cell r="A1379" t="str">
            <v>M953</v>
          </cell>
          <cell r="B1379" t="str">
            <v>Barrilete simples linha NX</v>
          </cell>
          <cell r="C1379" t="str">
            <v>un</v>
          </cell>
          <cell r="D1379">
            <v>1</v>
          </cell>
          <cell r="E1379" t="str">
            <v>un</v>
          </cell>
          <cell r="F1379">
            <v>205.2</v>
          </cell>
          <cell r="G1379">
            <v>205.2</v>
          </cell>
          <cell r="I1379">
            <v>0</v>
          </cell>
          <cell r="U1379">
            <v>205.2</v>
          </cell>
          <cell r="W1379">
            <v>205.2</v>
          </cell>
          <cell r="AD1379">
            <v>233.28</v>
          </cell>
        </row>
        <row r="1380">
          <cell r="A1380" t="str">
            <v>M954</v>
          </cell>
          <cell r="B1380" t="str">
            <v>Haste paredes paraleleas c/ niples</v>
          </cell>
          <cell r="C1380" t="str">
            <v>un</v>
          </cell>
          <cell r="D1380">
            <v>1</v>
          </cell>
          <cell r="E1380" t="str">
            <v>un</v>
          </cell>
          <cell r="F1380">
            <v>215.2</v>
          </cell>
          <cell r="G1380">
            <v>215.2</v>
          </cell>
          <cell r="I1380">
            <v>0</v>
          </cell>
          <cell r="U1380">
            <v>215.2</v>
          </cell>
          <cell r="W1380">
            <v>213.2</v>
          </cell>
          <cell r="AD1380">
            <v>215.2</v>
          </cell>
        </row>
        <row r="1381">
          <cell r="A1381" t="str">
            <v>M955</v>
          </cell>
          <cell r="B1381" t="str">
            <v>Coroa de widia linha NX</v>
          </cell>
          <cell r="C1381" t="str">
            <v>un</v>
          </cell>
          <cell r="D1381">
            <v>1</v>
          </cell>
          <cell r="E1381" t="str">
            <v>un</v>
          </cell>
          <cell r="F1381">
            <v>95.2</v>
          </cell>
          <cell r="G1381">
            <v>95.2</v>
          </cell>
          <cell r="I1381">
            <v>0</v>
          </cell>
          <cell r="U1381">
            <v>102.6</v>
          </cell>
          <cell r="W1381">
            <v>100.5</v>
          </cell>
          <cell r="AD1381">
            <v>95.2</v>
          </cell>
        </row>
        <row r="1382">
          <cell r="A1382" t="str">
            <v>M956</v>
          </cell>
          <cell r="B1382" t="str">
            <v>Sapata de widia linha NX</v>
          </cell>
          <cell r="C1382" t="str">
            <v>un</v>
          </cell>
          <cell r="D1382">
            <v>1</v>
          </cell>
          <cell r="E1382" t="str">
            <v>un</v>
          </cell>
          <cell r="F1382">
            <v>77.8</v>
          </cell>
          <cell r="G1382">
            <v>77.8</v>
          </cell>
          <cell r="I1382">
            <v>0</v>
          </cell>
          <cell r="U1382">
            <v>99.8</v>
          </cell>
          <cell r="W1382">
            <v>97.9</v>
          </cell>
          <cell r="AD1382">
            <v>77.8</v>
          </cell>
        </row>
        <row r="1383">
          <cell r="A1383" t="str">
            <v>M957</v>
          </cell>
          <cell r="B1383" t="str">
            <v>Revestimento c/ conector linha NX</v>
          </cell>
          <cell r="C1383" t="str">
            <v>un</v>
          </cell>
          <cell r="D1383">
            <v>1</v>
          </cell>
          <cell r="E1383" t="str">
            <v>un</v>
          </cell>
          <cell r="F1383">
            <v>180.3</v>
          </cell>
          <cell r="G1383">
            <v>180.3</v>
          </cell>
          <cell r="I1383">
            <v>0</v>
          </cell>
          <cell r="U1383">
            <v>150</v>
          </cell>
          <cell r="W1383">
            <v>147.6</v>
          </cell>
          <cell r="AD1383">
            <v>180.3</v>
          </cell>
        </row>
        <row r="1384">
          <cell r="A1384" t="str">
            <v>M958</v>
          </cell>
          <cell r="B1384" t="str">
            <v>Calibrador de widia simples linh NX</v>
          </cell>
          <cell r="C1384" t="str">
            <v>un</v>
          </cell>
          <cell r="D1384">
            <v>1</v>
          </cell>
          <cell r="E1384" t="str">
            <v>un</v>
          </cell>
          <cell r="F1384">
            <v>95.57</v>
          </cell>
          <cell r="G1384">
            <v>95.57</v>
          </cell>
          <cell r="I1384">
            <v>0</v>
          </cell>
          <cell r="U1384">
            <v>122.9</v>
          </cell>
          <cell r="W1384">
            <v>122.9</v>
          </cell>
          <cell r="AD1384">
            <v>95.57</v>
          </cell>
        </row>
        <row r="1385">
          <cell r="A1385" t="str">
            <v>M960</v>
          </cell>
          <cell r="B1385" t="str">
            <v>Fio de nylon n. 40</v>
          </cell>
          <cell r="C1385" t="str">
            <v>rl</v>
          </cell>
          <cell r="D1385">
            <v>100</v>
          </cell>
          <cell r="E1385" t="str">
            <v>m</v>
          </cell>
          <cell r="F1385">
            <v>1.2</v>
          </cell>
          <cell r="G1385">
            <v>1.2E-2</v>
          </cell>
          <cell r="I1385">
            <v>0</v>
          </cell>
          <cell r="U1385">
            <v>4.7999999999999996E-3</v>
          </cell>
          <cell r="W1385">
            <v>2.1999999999999999E-2</v>
          </cell>
          <cell r="AD1385">
            <v>1.2E-2</v>
          </cell>
        </row>
        <row r="1386">
          <cell r="A1386" t="str">
            <v>M969</v>
          </cell>
          <cell r="B1386" t="str">
            <v>Película refletiva lentes expostas</v>
          </cell>
          <cell r="C1386" t="str">
            <v>m2</v>
          </cell>
          <cell r="D1386">
            <v>1</v>
          </cell>
          <cell r="E1386" t="str">
            <v>m2</v>
          </cell>
          <cell r="F1386">
            <v>60</v>
          </cell>
          <cell r="G1386">
            <v>60</v>
          </cell>
          <cell r="I1386">
            <v>0</v>
          </cell>
          <cell r="U1386">
            <v>68.2</v>
          </cell>
          <cell r="W1386">
            <v>67.97</v>
          </cell>
          <cell r="AD1386">
            <v>49.5</v>
          </cell>
        </row>
        <row r="1387">
          <cell r="A1387" t="str">
            <v>M970</v>
          </cell>
          <cell r="B1387" t="str">
            <v>Película refletiva lentes inclusas</v>
          </cell>
          <cell r="C1387" t="str">
            <v>m2</v>
          </cell>
          <cell r="D1387">
            <v>1</v>
          </cell>
          <cell r="E1387" t="str">
            <v>m2</v>
          </cell>
          <cell r="F1387">
            <v>49.5</v>
          </cell>
          <cell r="G1387">
            <v>49.5</v>
          </cell>
          <cell r="I1387">
            <v>0</v>
          </cell>
          <cell r="U1387">
            <v>51</v>
          </cell>
          <cell r="W1387">
            <v>50.97</v>
          </cell>
          <cell r="AD1387">
            <v>49.5</v>
          </cell>
        </row>
        <row r="1388">
          <cell r="A1388" t="str">
            <v>M971</v>
          </cell>
          <cell r="B1388" t="str">
            <v>Dispositivo anti-ofuscante</v>
          </cell>
          <cell r="C1388" t="str">
            <v>m</v>
          </cell>
          <cell r="D1388">
            <v>1</v>
          </cell>
          <cell r="E1388" t="str">
            <v>m</v>
          </cell>
          <cell r="F1388">
            <v>49</v>
          </cell>
          <cell r="G1388">
            <v>49</v>
          </cell>
          <cell r="I1388">
            <v>0</v>
          </cell>
          <cell r="U1388">
            <v>65</v>
          </cell>
          <cell r="W1388">
            <v>65.849999999999994</v>
          </cell>
          <cell r="AD1388">
            <v>49</v>
          </cell>
        </row>
        <row r="1389">
          <cell r="A1389" t="str">
            <v>M972</v>
          </cell>
          <cell r="B1389" t="str">
            <v>Tacha refletiva monodirecional</v>
          </cell>
          <cell r="C1389" t="str">
            <v>un</v>
          </cell>
          <cell r="D1389">
            <v>1</v>
          </cell>
          <cell r="E1389" t="str">
            <v>un</v>
          </cell>
          <cell r="F1389">
            <v>4.2</v>
          </cell>
          <cell r="G1389">
            <v>4.2</v>
          </cell>
          <cell r="I1389">
            <v>0</v>
          </cell>
          <cell r="U1389">
            <v>4.2</v>
          </cell>
          <cell r="W1389">
            <v>5.5</v>
          </cell>
          <cell r="AD1389">
            <v>3.8</v>
          </cell>
        </row>
        <row r="1390">
          <cell r="A1390" t="str">
            <v>M973</v>
          </cell>
          <cell r="B1390" t="str">
            <v>Tacha refletiva bidirecional</v>
          </cell>
          <cell r="C1390" t="str">
            <v>un</v>
          </cell>
          <cell r="D1390">
            <v>1</v>
          </cell>
          <cell r="E1390" t="str">
            <v>un</v>
          </cell>
          <cell r="F1390">
            <v>4.7</v>
          </cell>
          <cell r="G1390">
            <v>4.7</v>
          </cell>
          <cell r="I1390">
            <v>0</v>
          </cell>
          <cell r="U1390">
            <v>4.7</v>
          </cell>
          <cell r="W1390">
            <v>6</v>
          </cell>
          <cell r="AD1390">
            <v>4.2</v>
          </cell>
        </row>
        <row r="1391">
          <cell r="A1391" t="str">
            <v>M974</v>
          </cell>
          <cell r="B1391" t="str">
            <v>Tachão refletivo monodirecional</v>
          </cell>
          <cell r="C1391" t="str">
            <v>un</v>
          </cell>
          <cell r="D1391">
            <v>1</v>
          </cell>
          <cell r="E1391" t="str">
            <v>un</v>
          </cell>
          <cell r="F1391">
            <v>12.5</v>
          </cell>
          <cell r="G1391">
            <v>12.5</v>
          </cell>
          <cell r="I1391">
            <v>0</v>
          </cell>
          <cell r="U1391">
            <v>12.5</v>
          </cell>
          <cell r="W1391">
            <v>12.5</v>
          </cell>
          <cell r="AD1391">
            <v>11.5</v>
          </cell>
        </row>
        <row r="1392">
          <cell r="A1392" t="str">
            <v>M975</v>
          </cell>
          <cell r="B1392" t="str">
            <v>Tachão refletivo bidirecional</v>
          </cell>
          <cell r="C1392" t="str">
            <v>un</v>
          </cell>
          <cell r="D1392">
            <v>1</v>
          </cell>
          <cell r="E1392" t="str">
            <v>un</v>
          </cell>
          <cell r="F1392">
            <v>13.5</v>
          </cell>
          <cell r="G1392">
            <v>13.5</v>
          </cell>
          <cell r="I1392">
            <v>0</v>
          </cell>
          <cell r="U1392">
            <v>13.5</v>
          </cell>
          <cell r="W1392">
            <v>15.2</v>
          </cell>
          <cell r="AD1392">
            <v>12</v>
          </cell>
        </row>
        <row r="1393">
          <cell r="A1393" t="str">
            <v>M976</v>
          </cell>
          <cell r="B1393" t="str">
            <v>Baguete limitador de polietileno</v>
          </cell>
          <cell r="C1393" t="str">
            <v>m</v>
          </cell>
          <cell r="D1393">
            <v>1</v>
          </cell>
          <cell r="E1393" t="str">
            <v>m</v>
          </cell>
          <cell r="F1393">
            <v>1.1200000000000001</v>
          </cell>
          <cell r="G1393">
            <v>1.1200000000000001</v>
          </cell>
          <cell r="I1393">
            <v>0</v>
          </cell>
          <cell r="U1393">
            <v>0.96</v>
          </cell>
          <cell r="W1393">
            <v>0.96</v>
          </cell>
          <cell r="AD1393">
            <v>0.88</v>
          </cell>
        </row>
        <row r="1394">
          <cell r="A1394" t="str">
            <v>M977</v>
          </cell>
          <cell r="B1394" t="str">
            <v>Selante asfáltico polimerizado</v>
          </cell>
          <cell r="C1394" t="str">
            <v>l</v>
          </cell>
          <cell r="D1394">
            <v>1</v>
          </cell>
          <cell r="E1394" t="str">
            <v>l</v>
          </cell>
          <cell r="F1394">
            <v>1.53</v>
          </cell>
          <cell r="G1394">
            <v>1.53</v>
          </cell>
          <cell r="I1394">
            <v>0</v>
          </cell>
          <cell r="U1394">
            <v>1.28</v>
          </cell>
          <cell r="W1394">
            <v>1.27</v>
          </cell>
          <cell r="AD1394">
            <v>5.21</v>
          </cell>
        </row>
        <row r="1395">
          <cell r="A1395" t="str">
            <v>M980</v>
          </cell>
          <cell r="B1395" t="str">
            <v>Indenização de jazida</v>
          </cell>
          <cell r="C1395" t="str">
            <v>m3</v>
          </cell>
          <cell r="D1395">
            <v>1</v>
          </cell>
          <cell r="E1395" t="str">
            <v>m3</v>
          </cell>
          <cell r="F1395">
            <v>1.04</v>
          </cell>
          <cell r="G1395">
            <v>1.04</v>
          </cell>
          <cell r="I1395">
            <v>0</v>
          </cell>
          <cell r="U1395">
            <v>1.04</v>
          </cell>
          <cell r="W1395">
            <v>1.04</v>
          </cell>
          <cell r="AD1395">
            <v>1.04</v>
          </cell>
        </row>
        <row r="1396">
          <cell r="A1396" t="str">
            <v>M982</v>
          </cell>
          <cell r="B1396" t="str">
            <v>Isopor de 5cm de espessura</v>
          </cell>
          <cell r="C1396" t="str">
            <v>m2</v>
          </cell>
          <cell r="D1396">
            <v>1</v>
          </cell>
          <cell r="E1396" t="str">
            <v>m2</v>
          </cell>
          <cell r="F1396">
            <v>6.5</v>
          </cell>
          <cell r="G1396">
            <v>6.5</v>
          </cell>
          <cell r="I1396">
            <v>0</v>
          </cell>
          <cell r="U1396">
            <v>7.8</v>
          </cell>
          <cell r="W1396">
            <v>7</v>
          </cell>
          <cell r="AD1396">
            <v>6.5</v>
          </cell>
        </row>
        <row r="1397">
          <cell r="A1397" t="str">
            <v>M983</v>
          </cell>
          <cell r="B1397" t="str">
            <v>Disco diam. p/ máq. de disco 6kW</v>
          </cell>
          <cell r="C1397" t="str">
            <v>un</v>
          </cell>
          <cell r="D1397">
            <v>1</v>
          </cell>
          <cell r="E1397" t="str">
            <v>un</v>
          </cell>
          <cell r="F1397">
            <v>300</v>
          </cell>
          <cell r="G1397">
            <v>300</v>
          </cell>
          <cell r="I1397">
            <v>0</v>
          </cell>
          <cell r="U1397">
            <v>300</v>
          </cell>
          <cell r="W1397">
            <v>300</v>
          </cell>
          <cell r="AD1397">
            <v>300</v>
          </cell>
        </row>
        <row r="1398">
          <cell r="A1398" t="str">
            <v>M984</v>
          </cell>
          <cell r="B1398" t="str">
            <v>Chumbadores</v>
          </cell>
          <cell r="C1398" t="str">
            <v>pç</v>
          </cell>
          <cell r="D1398">
            <v>0.3</v>
          </cell>
          <cell r="E1398" t="str">
            <v>kg</v>
          </cell>
          <cell r="F1398">
            <v>2.2999999999999998</v>
          </cell>
          <cell r="G1398">
            <v>7.6666666666666661</v>
          </cell>
          <cell r="I1398">
            <v>0</v>
          </cell>
          <cell r="U1398">
            <v>11.2667</v>
          </cell>
          <cell r="W1398">
            <v>11.2667</v>
          </cell>
          <cell r="AD1398">
            <v>10.333299999999999</v>
          </cell>
        </row>
        <row r="1399">
          <cell r="A1399" t="str">
            <v>M985</v>
          </cell>
          <cell r="B1399" t="str">
            <v>Tubo plástico para purgadores</v>
          </cell>
          <cell r="C1399" t="str">
            <v>m</v>
          </cell>
          <cell r="D1399">
            <v>1</v>
          </cell>
          <cell r="E1399" t="str">
            <v>m</v>
          </cell>
          <cell r="F1399">
            <v>0.79</v>
          </cell>
          <cell r="G1399">
            <v>0.79</v>
          </cell>
          <cell r="I1399">
            <v>0</v>
          </cell>
          <cell r="U1399">
            <v>0.82</v>
          </cell>
          <cell r="W1399">
            <v>0.82</v>
          </cell>
          <cell r="AD1399">
            <v>0.73</v>
          </cell>
        </row>
        <row r="1400">
          <cell r="A1400" t="str">
            <v>M996</v>
          </cell>
          <cell r="B1400" t="str">
            <v>Material Demolido</v>
          </cell>
          <cell r="C1400" t="str">
            <v>t</v>
          </cell>
          <cell r="D1400">
            <v>1</v>
          </cell>
          <cell r="E1400" t="str">
            <v>t</v>
          </cell>
          <cell r="F1400">
            <v>0</v>
          </cell>
          <cell r="G1400">
            <v>0</v>
          </cell>
          <cell r="I1400">
            <v>0</v>
          </cell>
          <cell r="U1400">
            <v>0</v>
          </cell>
          <cell r="W1400">
            <v>0</v>
          </cell>
          <cell r="AD1400">
            <v>0</v>
          </cell>
        </row>
        <row r="1401">
          <cell r="A1401" t="str">
            <v>M997</v>
          </cell>
          <cell r="B1401" t="str">
            <v>Material Fresado</v>
          </cell>
          <cell r="C1401" t="str">
            <v>t</v>
          </cell>
          <cell r="D1401">
            <v>1</v>
          </cell>
          <cell r="E1401" t="str">
            <v>t</v>
          </cell>
          <cell r="F1401">
            <v>0</v>
          </cell>
          <cell r="G1401">
            <v>0</v>
          </cell>
          <cell r="I1401">
            <v>0</v>
          </cell>
          <cell r="U1401">
            <v>0</v>
          </cell>
          <cell r="W1401">
            <v>0</v>
          </cell>
          <cell r="AD1401">
            <v>0</v>
          </cell>
        </row>
        <row r="1402">
          <cell r="A1402" t="str">
            <v>M998</v>
          </cell>
          <cell r="B1402" t="str">
            <v>Madeira</v>
          </cell>
          <cell r="C1402" t="str">
            <v>t</v>
          </cell>
          <cell r="D1402">
            <v>1</v>
          </cell>
          <cell r="E1402" t="str">
            <v>t</v>
          </cell>
          <cell r="F1402">
            <v>0</v>
          </cell>
          <cell r="G1402">
            <v>0</v>
          </cell>
          <cell r="I1402">
            <v>0</v>
          </cell>
          <cell r="U1402">
            <v>0</v>
          </cell>
          <cell r="W1402">
            <v>0</v>
          </cell>
          <cell r="AD1402">
            <v>0</v>
          </cell>
        </row>
        <row r="1403">
          <cell r="A1403" t="str">
            <v>M999</v>
          </cell>
          <cell r="B1403" t="str">
            <v>Material retirado da pista</v>
          </cell>
          <cell r="C1403" t="str">
            <v>t</v>
          </cell>
          <cell r="D1403">
            <v>1</v>
          </cell>
          <cell r="E1403" t="str">
            <v>t</v>
          </cell>
          <cell r="F1403">
            <v>0</v>
          </cell>
          <cell r="G1403">
            <v>0</v>
          </cell>
          <cell r="I1403">
            <v>0</v>
          </cell>
          <cell r="U1403">
            <v>0</v>
          </cell>
          <cell r="W1403">
            <v>0</v>
          </cell>
          <cell r="AD1403">
            <v>0</v>
          </cell>
        </row>
      </sheetData>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Orçamento"/>
      <sheetName val="BDI"/>
      <sheetName val="Cronograma"/>
      <sheetName val="Composição Unitária de Preços"/>
      <sheetName val="Administração Local"/>
      <sheetName val="Memorial de Cálculo"/>
      <sheetName val="Encargos Sociais"/>
    </sheetNames>
    <sheetDataSet>
      <sheetData sheetId="0">
        <row r="6">
          <cell r="B6" t="str">
            <v>PREFEITURA MUNICIPAL DE JUÍNA</v>
          </cell>
        </row>
      </sheetData>
      <sheetData sheetId="1"/>
      <sheetData sheetId="2" refreshError="1"/>
      <sheetData sheetId="3" refreshError="1"/>
      <sheetData sheetId="4"/>
      <sheetData sheetId="5" refreshError="1"/>
      <sheetData sheetId="6" refreshError="1"/>
      <sheetData sheetId="7"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CL. DE RESP."/>
      <sheetName val="RESUMO"/>
      <sheetName val="ORÇAMENTO "/>
      <sheetName val="ACADEMIA DA 3 IDADE"/>
      <sheetName val="PLAYGROUND"/>
      <sheetName val="BANCO DE DADOS MARÇO SERV"/>
      <sheetName val="BANCO DE DADOS MARÇO INS"/>
      <sheetName val="COMP. HIDRO"/>
      <sheetName val="COMP. ELETRICO "/>
      <sheetName val="COMP. SPDA "/>
      <sheetName val="COMP. LOG"/>
      <sheetName val="COMP. INC"/>
      <sheetName val="CRONOGRAMA C"/>
      <sheetName val="BDI "/>
      <sheetName val="ENCARGOS SOCIAIS"/>
      <sheetName val="MEM. DE CALCULO"/>
      <sheetName val="COMPOSIÇÃO CIVIL"/>
    </sheetNames>
    <sheetDataSet>
      <sheetData sheetId="0" refreshError="1"/>
      <sheetData sheetId="1">
        <row r="5">
          <cell r="B5" t="str">
            <v>DEPARTAMENTO DE CONTROLE URBANO</v>
          </cell>
        </row>
      </sheetData>
      <sheetData sheetId="2">
        <row r="3">
          <cell r="E3" t="str">
            <v>PREFEITURA MUNICIPAL DE JUÍNA</v>
          </cell>
        </row>
        <row r="8">
          <cell r="J8">
            <v>0.90010000000000001</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187.17.2.135/orse/composicao.asp?font_sg_fonte=ORSE&amp;serv_nr_codigo=4291&amp;peri_nr_ano=2015&amp;peri_nr_mes=5&amp;peri_nr_ordem=1"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187.17.2.135/orse/composicao.asp?font_sg_fonte=ORSE&amp;serv_nr_codigo=4291&amp;peri_nr_ano=2015&amp;peri_nr_mes=5&amp;peri_nr_ordem=1"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624"/>
  <sheetViews>
    <sheetView showGridLines="0" view="pageBreakPreview" topLeftCell="A202" zoomScale="80" zoomScaleNormal="70" zoomScaleSheetLayoutView="80" workbookViewId="0">
      <selection activeCell="F23" sqref="F23"/>
    </sheetView>
  </sheetViews>
  <sheetFormatPr defaultRowHeight="12.75" outlineLevelRow="1"/>
  <cols>
    <col min="1" max="1" width="8.625" style="4" customWidth="1"/>
    <col min="2" max="2" width="10.625" style="4" customWidth="1"/>
    <col min="3" max="3" width="10.5" style="4" customWidth="1"/>
    <col min="4" max="4" width="65.875" style="5" customWidth="1"/>
    <col min="5" max="5" width="6.625" style="3" customWidth="1"/>
    <col min="6" max="6" width="11.25" style="41" customWidth="1"/>
    <col min="7" max="7" width="14.125" style="40" hidden="1" customWidth="1"/>
    <col min="8" max="9" width="14.125" style="1" hidden="1" customWidth="1"/>
    <col min="10" max="10" width="16" style="1" hidden="1" customWidth="1"/>
    <col min="11" max="11" width="15" style="1" hidden="1" customWidth="1"/>
    <col min="12" max="12" width="15.625" style="1" hidden="1" customWidth="1"/>
    <col min="13" max="13" width="11.25" style="1" hidden="1" customWidth="1"/>
    <col min="14" max="14" width="14.375" style="1" customWidth="1"/>
    <col min="15" max="15" width="13.875" style="1" customWidth="1"/>
    <col min="16" max="16384" width="9" style="1"/>
  </cols>
  <sheetData>
    <row r="1" spans="1:13" ht="12.75" customHeight="1">
      <c r="A1" s="440" t="s">
        <v>1201</v>
      </c>
      <c r="B1" s="440"/>
      <c r="C1" s="440"/>
      <c r="D1" s="440"/>
      <c r="E1" s="440"/>
      <c r="F1" s="440"/>
      <c r="G1" s="440"/>
      <c r="H1" s="440"/>
      <c r="I1" s="440"/>
      <c r="J1" s="440"/>
      <c r="K1" s="440"/>
      <c r="L1" s="440"/>
      <c r="M1" s="2"/>
    </row>
    <row r="2" spans="1:13" ht="12.75" customHeight="1">
      <c r="A2" s="440"/>
      <c r="B2" s="440"/>
      <c r="C2" s="440"/>
      <c r="D2" s="440"/>
      <c r="E2" s="440"/>
      <c r="F2" s="440"/>
      <c r="G2" s="440"/>
      <c r="H2" s="440"/>
      <c r="I2" s="440"/>
      <c r="J2" s="440"/>
      <c r="K2" s="440"/>
      <c r="L2" s="440"/>
      <c r="M2" s="2"/>
    </row>
    <row r="3" spans="1:13" ht="12.75" customHeight="1">
      <c r="A3" s="440"/>
      <c r="B3" s="440"/>
      <c r="C3" s="440"/>
      <c r="D3" s="440"/>
      <c r="E3" s="440"/>
      <c r="F3" s="440"/>
      <c r="G3" s="440"/>
      <c r="H3" s="440"/>
      <c r="I3" s="440"/>
      <c r="J3" s="440"/>
      <c r="K3" s="440"/>
      <c r="L3" s="440"/>
      <c r="M3" s="2"/>
    </row>
    <row r="4" spans="1:13" ht="12.75" customHeight="1">
      <c r="A4" s="440"/>
      <c r="B4" s="440"/>
      <c r="C4" s="440"/>
      <c r="D4" s="440"/>
      <c r="E4" s="440"/>
      <c r="F4" s="440"/>
      <c r="G4" s="440"/>
      <c r="H4" s="440"/>
      <c r="I4" s="440"/>
      <c r="J4" s="440"/>
      <c r="K4" s="440"/>
      <c r="L4" s="440"/>
      <c r="M4" s="2"/>
    </row>
    <row r="5" spans="1:13" ht="14.25" customHeight="1">
      <c r="A5" s="440"/>
      <c r="B5" s="440"/>
      <c r="C5" s="440"/>
      <c r="D5" s="440"/>
      <c r="E5" s="440"/>
      <c r="F5" s="440"/>
      <c r="G5" s="440"/>
      <c r="H5" s="440"/>
      <c r="I5" s="440"/>
      <c r="J5" s="440"/>
      <c r="K5" s="440"/>
      <c r="L5" s="440"/>
      <c r="M5" s="2"/>
    </row>
    <row r="6" spans="1:13" ht="15" customHeight="1">
      <c r="A6" s="440"/>
      <c r="B6" s="440"/>
      <c r="C6" s="440"/>
      <c r="D6" s="440"/>
      <c r="E6" s="440"/>
      <c r="F6" s="440"/>
      <c r="G6" s="440"/>
      <c r="H6" s="440"/>
      <c r="I6" s="440"/>
      <c r="J6" s="440"/>
      <c r="K6" s="440"/>
      <c r="L6" s="440"/>
      <c r="M6" s="2"/>
    </row>
    <row r="7" spans="1:13" ht="24" customHeight="1">
      <c r="A7" s="441" t="s">
        <v>1199</v>
      </c>
      <c r="B7" s="441"/>
      <c r="C7" s="441"/>
      <c r="D7" s="441"/>
      <c r="E7" s="441"/>
      <c r="F7" s="441"/>
      <c r="G7" s="441"/>
      <c r="H7" s="441"/>
      <c r="I7" s="441"/>
      <c r="J7" s="441"/>
      <c r="K7" s="441"/>
      <c r="L7" s="441"/>
      <c r="M7" s="2"/>
    </row>
    <row r="8" spans="1:13" ht="20.100000000000001" customHeight="1">
      <c r="A8" s="439" t="s">
        <v>1202</v>
      </c>
      <c r="B8" s="439"/>
      <c r="C8" s="439"/>
      <c r="D8" s="439"/>
      <c r="E8" s="439"/>
      <c r="F8" s="439"/>
      <c r="G8" s="439"/>
      <c r="H8" s="439"/>
      <c r="I8" s="439"/>
      <c r="J8" s="439"/>
      <c r="K8" s="439"/>
      <c r="L8" s="439"/>
      <c r="M8" s="439"/>
    </row>
    <row r="9" spans="1:13" ht="20.100000000000001" customHeight="1">
      <c r="A9" s="439" t="s">
        <v>1203</v>
      </c>
      <c r="B9" s="439"/>
      <c r="C9" s="439"/>
      <c r="D9" s="439"/>
      <c r="E9" s="439"/>
      <c r="F9" s="439"/>
      <c r="G9" s="439"/>
      <c r="H9" s="439"/>
      <c r="I9" s="439"/>
      <c r="J9" s="439"/>
      <c r="K9" s="439"/>
      <c r="L9" s="439"/>
      <c r="M9" s="439"/>
    </row>
    <row r="10" spans="1:13" ht="20.100000000000001" customHeight="1">
      <c r="A10" s="439" t="s">
        <v>1204</v>
      </c>
      <c r="B10" s="439"/>
      <c r="C10" s="439"/>
      <c r="D10" s="439"/>
      <c r="E10" s="439"/>
      <c r="F10" s="439"/>
      <c r="G10" s="439"/>
      <c r="H10" s="439"/>
      <c r="I10" s="439"/>
      <c r="J10" s="439"/>
      <c r="K10" s="439"/>
      <c r="L10" s="439"/>
      <c r="M10" s="188"/>
    </row>
    <row r="11" spans="1:13" ht="20.100000000000001" customHeight="1">
      <c r="A11" s="439" t="s">
        <v>1205</v>
      </c>
      <c r="B11" s="439"/>
      <c r="C11" s="439"/>
      <c r="D11" s="439"/>
      <c r="E11" s="439"/>
      <c r="F11" s="439"/>
      <c r="G11" s="439"/>
      <c r="H11" s="439"/>
      <c r="I11" s="439"/>
      <c r="J11" s="439"/>
      <c r="K11" s="439"/>
      <c r="L11" s="439"/>
      <c r="M11" s="439"/>
    </row>
    <row r="12" spans="1:13" ht="20.100000000000001" customHeight="1">
      <c r="A12" s="443" t="s">
        <v>1196</v>
      </c>
      <c r="B12" s="443"/>
      <c r="C12" s="443"/>
      <c r="D12" s="443"/>
      <c r="E12" s="443"/>
      <c r="F12" s="443"/>
      <c r="G12" s="443"/>
      <c r="H12" s="443"/>
      <c r="I12" s="443"/>
      <c r="J12" s="443"/>
      <c r="K12" s="443"/>
      <c r="L12" s="443"/>
      <c r="M12" s="2"/>
    </row>
    <row r="13" spans="1:13" ht="20.100000000000001" customHeight="1">
      <c r="A13" s="443" t="s">
        <v>1177</v>
      </c>
      <c r="B13" s="443"/>
      <c r="C13" s="443"/>
      <c r="D13" s="443"/>
      <c r="E13" s="443"/>
      <c r="F13" s="443"/>
      <c r="G13" s="443"/>
      <c r="H13" s="443"/>
      <c r="I13" s="443"/>
      <c r="J13" s="443"/>
      <c r="K13" s="443"/>
      <c r="L13" s="443"/>
      <c r="M13" s="2"/>
    </row>
    <row r="14" spans="1:13" ht="20.100000000000001" customHeight="1">
      <c r="A14" s="444" t="s">
        <v>1197</v>
      </c>
      <c r="B14" s="444"/>
      <c r="C14" s="444"/>
      <c r="D14" s="444"/>
      <c r="E14" s="445" t="s">
        <v>1176</v>
      </c>
      <c r="F14" s="445"/>
      <c r="G14" s="445"/>
      <c r="H14" s="445"/>
      <c r="I14" s="445"/>
      <c r="J14" s="445"/>
      <c r="K14" s="445"/>
      <c r="L14" s="445"/>
      <c r="M14" s="2"/>
    </row>
    <row r="15" spans="1:13" ht="20.100000000000001" customHeight="1">
      <c r="A15" s="444" t="s">
        <v>1198</v>
      </c>
      <c r="B15" s="444"/>
      <c r="C15" s="444"/>
      <c r="D15" s="444"/>
      <c r="E15" s="445"/>
      <c r="F15" s="445"/>
      <c r="G15" s="445"/>
      <c r="H15" s="445"/>
      <c r="I15" s="445"/>
      <c r="J15" s="445"/>
      <c r="K15" s="445"/>
      <c r="L15" s="445"/>
      <c r="M15" s="2"/>
    </row>
    <row r="16" spans="1:13" ht="20.100000000000001" customHeight="1">
      <c r="A16" s="446"/>
      <c r="B16" s="446"/>
      <c r="C16" s="446"/>
      <c r="D16" s="446"/>
      <c r="E16" s="446"/>
      <c r="F16" s="446"/>
      <c r="G16" s="446"/>
      <c r="H16" s="446"/>
      <c r="I16" s="446"/>
      <c r="J16" s="446"/>
      <c r="K16" s="446"/>
      <c r="L16" s="446"/>
      <c r="M16" s="2"/>
    </row>
    <row r="17" spans="1:15" ht="20.100000000000001" customHeight="1">
      <c r="A17" s="197"/>
      <c r="B17" s="197"/>
      <c r="C17" s="197"/>
      <c r="D17" s="198" t="s">
        <v>714</v>
      </c>
      <c r="E17" s="199" t="s">
        <v>89</v>
      </c>
      <c r="F17" s="200">
        <v>1</v>
      </c>
      <c r="G17" s="201"/>
      <c r="H17" s="202"/>
      <c r="I17" s="144" t="e">
        <f>I621</f>
        <v>#REF!</v>
      </c>
      <c r="J17" s="144"/>
      <c r="K17" s="144"/>
      <c r="L17" s="203">
        <v>1867474.04</v>
      </c>
      <c r="M17" s="2"/>
    </row>
    <row r="18" spans="1:15" ht="20.100000000000001" customHeight="1" thickBot="1">
      <c r="A18" s="197"/>
      <c r="B18" s="197"/>
      <c r="C18" s="197"/>
      <c r="D18" s="204"/>
      <c r="E18" s="197"/>
      <c r="F18" s="205"/>
      <c r="G18" s="201"/>
      <c r="H18" s="18"/>
      <c r="I18" s="144"/>
      <c r="J18" s="144"/>
      <c r="K18" s="144"/>
      <c r="L18" s="144"/>
      <c r="M18" s="2"/>
    </row>
    <row r="19" spans="1:15" ht="26.25" thickBot="1">
      <c r="A19" s="49" t="s">
        <v>81</v>
      </c>
      <c r="B19" s="49" t="s">
        <v>82</v>
      </c>
      <c r="C19" s="49" t="s">
        <v>83</v>
      </c>
      <c r="D19" s="49" t="s">
        <v>84</v>
      </c>
      <c r="E19" s="49" t="s">
        <v>85</v>
      </c>
      <c r="F19" s="65" t="s">
        <v>86</v>
      </c>
      <c r="G19" s="72" t="s">
        <v>1099</v>
      </c>
      <c r="H19" s="72" t="s">
        <v>1100</v>
      </c>
      <c r="I19" s="149" t="s">
        <v>87</v>
      </c>
      <c r="J19" s="72" t="s">
        <v>1099</v>
      </c>
      <c r="K19" s="72" t="s">
        <v>1100</v>
      </c>
      <c r="L19" s="149" t="s">
        <v>87</v>
      </c>
      <c r="M19" s="207"/>
      <c r="N19" s="72" t="s">
        <v>1206</v>
      </c>
      <c r="O19" s="208" t="s">
        <v>87</v>
      </c>
    </row>
    <row r="20" spans="1:15" ht="20.100000000000001" customHeight="1">
      <c r="A20" s="87"/>
      <c r="B20" s="61"/>
      <c r="C20" s="61"/>
      <c r="D20" s="20"/>
      <c r="E20" s="61"/>
      <c r="F20" s="43"/>
      <c r="G20" s="42"/>
      <c r="H20" s="2"/>
      <c r="I20" s="2"/>
      <c r="J20" s="206"/>
      <c r="K20" s="206"/>
      <c r="L20" s="2"/>
      <c r="M20" s="2"/>
      <c r="N20" s="206"/>
      <c r="O20" s="206"/>
    </row>
    <row r="21" spans="1:15" ht="20.100000000000001" customHeight="1">
      <c r="A21" s="159">
        <v>1</v>
      </c>
      <c r="B21" s="36"/>
      <c r="C21" s="36"/>
      <c r="D21" s="15" t="s">
        <v>112</v>
      </c>
      <c r="E21" s="15"/>
      <c r="F21" s="71"/>
      <c r="G21" s="70"/>
      <c r="H21" s="70"/>
      <c r="I21" s="147" t="e">
        <f>I30</f>
        <v>#REF!</v>
      </c>
      <c r="J21" s="147"/>
      <c r="K21" s="147"/>
      <c r="L21" s="147">
        <f>L30</f>
        <v>25829.93</v>
      </c>
      <c r="M21" s="191" t="e">
        <f>M30</f>
        <v>#REF!</v>
      </c>
      <c r="N21" s="32"/>
      <c r="O21" s="147">
        <f>O30</f>
        <v>6234.2679599999992</v>
      </c>
    </row>
    <row r="22" spans="1:15" ht="20.100000000000001" customHeight="1" outlineLevel="1">
      <c r="A22" s="160" t="s">
        <v>88</v>
      </c>
      <c r="B22" s="66" t="s">
        <v>238</v>
      </c>
      <c r="C22" s="37" t="s">
        <v>94</v>
      </c>
      <c r="D22" s="10" t="s">
        <v>113</v>
      </c>
      <c r="E22" s="66" t="s">
        <v>114</v>
      </c>
      <c r="F22" s="50">
        <v>6</v>
      </c>
      <c r="G22" s="50">
        <v>337.72</v>
      </c>
      <c r="H22" s="74" t="e">
        <f>ROUND(G22*#REF!,2)</f>
        <v>#REF!</v>
      </c>
      <c r="I22" s="150" t="e">
        <f>ROUND(F22*H22,2)</f>
        <v>#REF!</v>
      </c>
      <c r="J22" s="74">
        <f>TRUNC(G22-(G22*0.069998),2)</f>
        <v>314.08</v>
      </c>
      <c r="K22" s="74">
        <f>TRUNC(J22+(J22*0.243),2)</f>
        <v>390.4</v>
      </c>
      <c r="L22" s="153">
        <f t="shared" ref="L22:L29" si="0">TRUNC(K22*F22,2)</f>
        <v>2342.4</v>
      </c>
      <c r="M22" s="189" t="e">
        <f t="shared" ref="M22:M31" si="1">TRUNC(I22-(I22*0.07),2)</f>
        <v>#REF!</v>
      </c>
      <c r="N22" s="192">
        <f>J22*0.3</f>
        <v>94.22399999999999</v>
      </c>
      <c r="O22" s="8">
        <f>N22*F22</f>
        <v>565.34399999999994</v>
      </c>
    </row>
    <row r="23" spans="1:15" ht="20.100000000000001" customHeight="1" outlineLevel="1">
      <c r="A23" s="160" t="s">
        <v>115</v>
      </c>
      <c r="B23" s="38" t="s">
        <v>399</v>
      </c>
      <c r="C23" s="16" t="s">
        <v>116</v>
      </c>
      <c r="D23" s="8" t="s">
        <v>117</v>
      </c>
      <c r="E23" s="66" t="s">
        <v>89</v>
      </c>
      <c r="F23" s="50">
        <v>1</v>
      </c>
      <c r="G23" s="50">
        <v>878.32</v>
      </c>
      <c r="H23" s="74" t="e">
        <f>ROUND(G23*#REF!,2)</f>
        <v>#REF!</v>
      </c>
      <c r="I23" s="150" t="e">
        <f t="shared" ref="I23:I29" si="2">ROUND(F23*H23,2)</f>
        <v>#REF!</v>
      </c>
      <c r="J23" s="74">
        <f t="shared" ref="J23:J86" si="3">TRUNC(G23-(G23*0.069998),2)</f>
        <v>816.83</v>
      </c>
      <c r="K23" s="74">
        <f t="shared" ref="K23:K86" si="4">TRUNC(J23+(J23*0.243),2)</f>
        <v>1015.31</v>
      </c>
      <c r="L23" s="153">
        <f t="shared" si="0"/>
        <v>1015.31</v>
      </c>
      <c r="M23" s="189" t="e">
        <f t="shared" si="1"/>
        <v>#REF!</v>
      </c>
      <c r="N23" s="192">
        <f t="shared" ref="N23:N86" si="5">J23*0.3</f>
        <v>245.04900000000001</v>
      </c>
      <c r="O23" s="8">
        <f t="shared" ref="O23:O86" si="6">N23*F23</f>
        <v>245.04900000000001</v>
      </c>
    </row>
    <row r="24" spans="1:15" ht="20.100000000000001" customHeight="1" outlineLevel="1">
      <c r="A24" s="160" t="s">
        <v>118</v>
      </c>
      <c r="B24" s="66" t="s">
        <v>236</v>
      </c>
      <c r="C24" s="37" t="s">
        <v>94</v>
      </c>
      <c r="D24" s="10" t="s">
        <v>119</v>
      </c>
      <c r="E24" s="66" t="s">
        <v>89</v>
      </c>
      <c r="F24" s="50">
        <v>1</v>
      </c>
      <c r="G24" s="50">
        <v>1168.3399999999999</v>
      </c>
      <c r="H24" s="74" t="e">
        <f>ROUND(G24*#REF!,2)</f>
        <v>#REF!</v>
      </c>
      <c r="I24" s="150" t="e">
        <f t="shared" si="2"/>
        <v>#REF!</v>
      </c>
      <c r="J24" s="74">
        <f t="shared" si="3"/>
        <v>1086.55</v>
      </c>
      <c r="K24" s="74">
        <f t="shared" si="4"/>
        <v>1350.58</v>
      </c>
      <c r="L24" s="153">
        <f t="shared" si="0"/>
        <v>1350.58</v>
      </c>
      <c r="M24" s="189" t="e">
        <f t="shared" si="1"/>
        <v>#REF!</v>
      </c>
      <c r="N24" s="192">
        <f t="shared" si="5"/>
        <v>325.96499999999997</v>
      </c>
      <c r="O24" s="8">
        <f t="shared" si="6"/>
        <v>325.96499999999997</v>
      </c>
    </row>
    <row r="25" spans="1:15" ht="20.100000000000001" customHeight="1" outlineLevel="1">
      <c r="A25" s="160" t="s">
        <v>120</v>
      </c>
      <c r="B25" s="38" t="s">
        <v>121</v>
      </c>
      <c r="C25" s="16" t="s">
        <v>116</v>
      </c>
      <c r="D25" s="30" t="s">
        <v>122</v>
      </c>
      <c r="E25" s="16" t="s">
        <v>89</v>
      </c>
      <c r="F25" s="50">
        <v>1</v>
      </c>
      <c r="G25" s="50">
        <v>206</v>
      </c>
      <c r="H25" s="74" t="e">
        <f>ROUND(G25*#REF!,2)</f>
        <v>#REF!</v>
      </c>
      <c r="I25" s="150" t="e">
        <f t="shared" si="2"/>
        <v>#REF!</v>
      </c>
      <c r="J25" s="74">
        <f t="shared" si="3"/>
        <v>191.58</v>
      </c>
      <c r="K25" s="74">
        <f t="shared" si="4"/>
        <v>238.13</v>
      </c>
      <c r="L25" s="153">
        <f t="shared" si="0"/>
        <v>238.13</v>
      </c>
      <c r="M25" s="189" t="e">
        <f t="shared" si="1"/>
        <v>#REF!</v>
      </c>
      <c r="N25" s="192">
        <f t="shared" si="5"/>
        <v>57.474000000000004</v>
      </c>
      <c r="O25" s="8">
        <f t="shared" si="6"/>
        <v>57.474000000000004</v>
      </c>
    </row>
    <row r="26" spans="1:15" ht="20.100000000000001" customHeight="1" outlineLevel="1">
      <c r="A26" s="160" t="s">
        <v>123</v>
      </c>
      <c r="B26" s="66" t="s">
        <v>239</v>
      </c>
      <c r="C26" s="37" t="s">
        <v>94</v>
      </c>
      <c r="D26" s="59" t="s">
        <v>124</v>
      </c>
      <c r="E26" s="66" t="s">
        <v>114</v>
      </c>
      <c r="F26" s="50">
        <v>40</v>
      </c>
      <c r="G26" s="50">
        <v>256.77</v>
      </c>
      <c r="H26" s="74" t="e">
        <f>ROUND(G26*#REF!,2)</f>
        <v>#REF!</v>
      </c>
      <c r="I26" s="150" t="e">
        <f t="shared" si="2"/>
        <v>#REF!</v>
      </c>
      <c r="J26" s="74">
        <f t="shared" si="3"/>
        <v>238.79</v>
      </c>
      <c r="K26" s="74">
        <f t="shared" si="4"/>
        <v>296.81</v>
      </c>
      <c r="L26" s="153">
        <f t="shared" si="0"/>
        <v>11872.4</v>
      </c>
      <c r="M26" s="189" t="e">
        <f t="shared" si="1"/>
        <v>#REF!</v>
      </c>
      <c r="N26" s="192">
        <f t="shared" si="5"/>
        <v>71.637</v>
      </c>
      <c r="O26" s="8">
        <f t="shared" si="6"/>
        <v>2865.48</v>
      </c>
    </row>
    <row r="27" spans="1:15" ht="20.100000000000001" customHeight="1" outlineLevel="1">
      <c r="A27" s="160" t="s">
        <v>125</v>
      </c>
      <c r="B27" s="66" t="s">
        <v>462</v>
      </c>
      <c r="C27" s="37" t="s">
        <v>94</v>
      </c>
      <c r="D27" s="10" t="s">
        <v>126</v>
      </c>
      <c r="E27" s="66" t="s">
        <v>114</v>
      </c>
      <c r="F27" s="50">
        <v>1510.23</v>
      </c>
      <c r="G27" s="50">
        <v>3.06</v>
      </c>
      <c r="H27" s="74" t="e">
        <f>ROUND(G27*#REF!,2)</f>
        <v>#REF!</v>
      </c>
      <c r="I27" s="150" t="e">
        <f t="shared" si="2"/>
        <v>#REF!</v>
      </c>
      <c r="J27" s="74">
        <f t="shared" si="3"/>
        <v>2.84</v>
      </c>
      <c r="K27" s="74">
        <f t="shared" si="4"/>
        <v>3.53</v>
      </c>
      <c r="L27" s="153">
        <f t="shared" si="0"/>
        <v>5331.11</v>
      </c>
      <c r="M27" s="189" t="e">
        <f t="shared" si="1"/>
        <v>#REF!</v>
      </c>
      <c r="N27" s="192">
        <f t="shared" si="5"/>
        <v>0.85199999999999998</v>
      </c>
      <c r="O27" s="8">
        <f t="shared" si="6"/>
        <v>1286.71596</v>
      </c>
    </row>
    <row r="28" spans="1:15" ht="20.100000000000001" customHeight="1" outlineLevel="1">
      <c r="A28" s="160" t="s">
        <v>210</v>
      </c>
      <c r="B28" s="66" t="s">
        <v>581</v>
      </c>
      <c r="C28" s="66" t="s">
        <v>116</v>
      </c>
      <c r="D28" s="10" t="s">
        <v>582</v>
      </c>
      <c r="E28" s="66" t="s">
        <v>107</v>
      </c>
      <c r="F28" s="50">
        <v>56</v>
      </c>
      <c r="G28" s="50">
        <v>50.57</v>
      </c>
      <c r="H28" s="74" t="e">
        <f>ROUND(G28*#REF!,2)</f>
        <v>#REF!</v>
      </c>
      <c r="I28" s="150" t="e">
        <f t="shared" si="2"/>
        <v>#REF!</v>
      </c>
      <c r="J28" s="74"/>
      <c r="K28" s="74"/>
      <c r="L28" s="153"/>
      <c r="M28" s="189" t="e">
        <f t="shared" si="1"/>
        <v>#REF!</v>
      </c>
      <c r="N28" s="192">
        <f t="shared" si="5"/>
        <v>0</v>
      </c>
      <c r="O28" s="8">
        <f t="shared" si="6"/>
        <v>0</v>
      </c>
    </row>
    <row r="29" spans="1:15" ht="20.100000000000001" customHeight="1" outlineLevel="1">
      <c r="A29" s="160" t="s">
        <v>377</v>
      </c>
      <c r="B29" s="66" t="s">
        <v>461</v>
      </c>
      <c r="C29" s="66" t="s">
        <v>94</v>
      </c>
      <c r="D29" s="10" t="s">
        <v>524</v>
      </c>
      <c r="E29" s="66" t="s">
        <v>114</v>
      </c>
      <c r="F29" s="50">
        <v>80</v>
      </c>
      <c r="G29" s="50">
        <v>39.799999999999997</v>
      </c>
      <c r="H29" s="74" t="e">
        <f>ROUND(G29*#REF!,2)</f>
        <v>#REF!</v>
      </c>
      <c r="I29" s="150" t="e">
        <f t="shared" si="2"/>
        <v>#REF!</v>
      </c>
      <c r="J29" s="74">
        <f t="shared" si="3"/>
        <v>37.01</v>
      </c>
      <c r="K29" s="74">
        <f t="shared" si="4"/>
        <v>46</v>
      </c>
      <c r="L29" s="153">
        <f t="shared" si="0"/>
        <v>3680</v>
      </c>
      <c r="M29" s="189" t="e">
        <f t="shared" si="1"/>
        <v>#REF!</v>
      </c>
      <c r="N29" s="192">
        <f t="shared" si="5"/>
        <v>11.103</v>
      </c>
      <c r="O29" s="8">
        <f t="shared" si="6"/>
        <v>888.24</v>
      </c>
    </row>
    <row r="30" spans="1:15" ht="20.100000000000001" customHeight="1" outlineLevel="1">
      <c r="A30" s="161"/>
      <c r="B30" s="69"/>
      <c r="C30" s="69"/>
      <c r="D30" s="69"/>
      <c r="E30" s="69"/>
      <c r="F30" s="77"/>
      <c r="G30" s="78" t="s">
        <v>253</v>
      </c>
      <c r="H30" s="76"/>
      <c r="I30" s="148" t="e">
        <f>SUM(I22:I29)</f>
        <v>#REF!</v>
      </c>
      <c r="J30" s="148"/>
      <c r="K30" s="148"/>
      <c r="L30" s="148">
        <f>SUM(L22:L29)</f>
        <v>25829.93</v>
      </c>
      <c r="M30" s="190" t="e">
        <f t="shared" si="1"/>
        <v>#REF!</v>
      </c>
      <c r="N30" s="192">
        <f t="shared" si="5"/>
        <v>0</v>
      </c>
      <c r="O30" s="148">
        <f>SUM(O22:O29)</f>
        <v>6234.2679599999992</v>
      </c>
    </row>
    <row r="31" spans="1:15" ht="20.100000000000001" customHeight="1">
      <c r="A31" s="87"/>
      <c r="B31" s="61"/>
      <c r="C31" s="61"/>
      <c r="D31" s="20"/>
      <c r="E31" s="61"/>
      <c r="F31" s="43"/>
      <c r="G31" s="42"/>
      <c r="H31" s="2"/>
      <c r="I31" s="2"/>
      <c r="J31" s="74">
        <f t="shared" si="3"/>
        <v>0</v>
      </c>
      <c r="K31" s="74">
        <f t="shared" si="4"/>
        <v>0</v>
      </c>
      <c r="L31" s="153">
        <f>TRUNC(K31*F31,2)</f>
        <v>0</v>
      </c>
      <c r="M31" s="189">
        <f t="shared" si="1"/>
        <v>0</v>
      </c>
      <c r="N31" s="192">
        <f t="shared" si="5"/>
        <v>0</v>
      </c>
      <c r="O31" s="8">
        <f t="shared" si="6"/>
        <v>0</v>
      </c>
    </row>
    <row r="32" spans="1:15" ht="20.100000000000001" customHeight="1">
      <c r="A32" s="159">
        <v>2</v>
      </c>
      <c r="B32" s="36"/>
      <c r="C32" s="36"/>
      <c r="D32" s="15" t="s">
        <v>243</v>
      </c>
      <c r="E32" s="15"/>
      <c r="F32" s="71"/>
      <c r="G32" s="70"/>
      <c r="H32" s="70"/>
      <c r="I32" s="147" t="e">
        <f>I45</f>
        <v>#REF!</v>
      </c>
      <c r="J32" s="147"/>
      <c r="K32" s="147"/>
      <c r="L32" s="147">
        <f>L45</f>
        <v>10299.84</v>
      </c>
      <c r="M32" s="191" t="e">
        <f>M45</f>
        <v>#REF!</v>
      </c>
      <c r="N32" s="195">
        <f t="shared" si="5"/>
        <v>0</v>
      </c>
      <c r="O32" s="147">
        <f>O45</f>
        <v>2486.4264299999995</v>
      </c>
    </row>
    <row r="33" spans="1:15" ht="30" customHeight="1" outlineLevel="1">
      <c r="A33" s="162" t="s">
        <v>90</v>
      </c>
      <c r="B33" s="9">
        <v>79488</v>
      </c>
      <c r="C33" s="9" t="s">
        <v>94</v>
      </c>
      <c r="D33" s="59" t="s">
        <v>99</v>
      </c>
      <c r="E33" s="9" t="s">
        <v>92</v>
      </c>
      <c r="F33" s="50">
        <v>298.47000000000003</v>
      </c>
      <c r="G33" s="50">
        <v>5.6</v>
      </c>
      <c r="H33" s="74" t="e">
        <f>ROUND(G33*#REF!,2)</f>
        <v>#REF!</v>
      </c>
      <c r="I33" s="150" t="e">
        <f t="shared" ref="I33:I44" si="7">ROUND(F33*H33,2)</f>
        <v>#REF!</v>
      </c>
      <c r="J33" s="74">
        <f t="shared" si="3"/>
        <v>5.2</v>
      </c>
      <c r="K33" s="74">
        <f t="shared" si="4"/>
        <v>6.46</v>
      </c>
      <c r="L33" s="153">
        <f t="shared" ref="L33:L44" si="8">TRUNC(K33*F33,2)</f>
        <v>1928.11</v>
      </c>
      <c r="M33" s="189" t="e">
        <f t="shared" ref="M33:M46" si="9">TRUNC(I33-(I33*0.07),2)</f>
        <v>#REF!</v>
      </c>
      <c r="N33" s="192">
        <f t="shared" si="5"/>
        <v>1.56</v>
      </c>
      <c r="O33" s="8">
        <f t="shared" si="6"/>
        <v>465.61320000000006</v>
      </c>
    </row>
    <row r="34" spans="1:15" ht="20.100000000000001" customHeight="1" outlineLevel="1">
      <c r="A34" s="162" t="s">
        <v>127</v>
      </c>
      <c r="B34" s="9" t="s">
        <v>452</v>
      </c>
      <c r="C34" s="9" t="s">
        <v>94</v>
      </c>
      <c r="D34" s="59" t="s">
        <v>100</v>
      </c>
      <c r="E34" s="9" t="s">
        <v>92</v>
      </c>
      <c r="F34" s="50">
        <v>146.87</v>
      </c>
      <c r="G34" s="50">
        <v>22.58</v>
      </c>
      <c r="H34" s="74" t="e">
        <f>ROUND(G34*#REF!,2)</f>
        <v>#REF!</v>
      </c>
      <c r="I34" s="150" t="e">
        <f t="shared" si="7"/>
        <v>#REF!</v>
      </c>
      <c r="J34" s="74">
        <f t="shared" si="3"/>
        <v>20.99</v>
      </c>
      <c r="K34" s="74">
        <f t="shared" si="4"/>
        <v>26.09</v>
      </c>
      <c r="L34" s="153">
        <f t="shared" si="8"/>
        <v>3831.83</v>
      </c>
      <c r="M34" s="189" t="e">
        <f t="shared" si="9"/>
        <v>#REF!</v>
      </c>
      <c r="N34" s="192">
        <f t="shared" si="5"/>
        <v>6.2969999999999997</v>
      </c>
      <c r="O34" s="8">
        <f t="shared" si="6"/>
        <v>924.84038999999996</v>
      </c>
    </row>
    <row r="35" spans="1:15" ht="20.100000000000001" customHeight="1" outlineLevel="1">
      <c r="A35" s="162" t="s">
        <v>128</v>
      </c>
      <c r="B35" s="9" t="s">
        <v>454</v>
      </c>
      <c r="C35" s="9" t="s">
        <v>94</v>
      </c>
      <c r="D35" s="59" t="s">
        <v>101</v>
      </c>
      <c r="E35" s="9" t="s">
        <v>95</v>
      </c>
      <c r="F35" s="50">
        <v>298.47000000000003</v>
      </c>
      <c r="G35" s="50">
        <v>10.28</v>
      </c>
      <c r="H35" s="74" t="e">
        <f>ROUND(G35*#REF!,2)</f>
        <v>#REF!</v>
      </c>
      <c r="I35" s="150" t="e">
        <f t="shared" si="7"/>
        <v>#REF!</v>
      </c>
      <c r="J35" s="74">
        <f t="shared" si="3"/>
        <v>9.56</v>
      </c>
      <c r="K35" s="74">
        <f t="shared" si="4"/>
        <v>11.88</v>
      </c>
      <c r="L35" s="153">
        <f t="shared" si="8"/>
        <v>3545.82</v>
      </c>
      <c r="M35" s="189" t="e">
        <f t="shared" si="9"/>
        <v>#REF!</v>
      </c>
      <c r="N35" s="192">
        <f t="shared" si="5"/>
        <v>2.8679999999999999</v>
      </c>
      <c r="O35" s="8">
        <f t="shared" si="6"/>
        <v>856.01196000000004</v>
      </c>
    </row>
    <row r="36" spans="1:15" ht="20.100000000000001" customHeight="1" outlineLevel="1">
      <c r="A36" s="162" t="s">
        <v>129</v>
      </c>
      <c r="B36" s="9">
        <v>79490</v>
      </c>
      <c r="C36" s="9" t="s">
        <v>94</v>
      </c>
      <c r="D36" s="59" t="s">
        <v>102</v>
      </c>
      <c r="E36" s="9" t="s">
        <v>92</v>
      </c>
      <c r="F36" s="50">
        <v>98.77</v>
      </c>
      <c r="G36" s="50">
        <v>1.51</v>
      </c>
      <c r="H36" s="74" t="e">
        <f>ROUND(G36*#REF!,2)</f>
        <v>#REF!</v>
      </c>
      <c r="I36" s="150" t="e">
        <f t="shared" si="7"/>
        <v>#REF!</v>
      </c>
      <c r="J36" s="74">
        <f t="shared" si="3"/>
        <v>1.4</v>
      </c>
      <c r="K36" s="74">
        <f t="shared" si="4"/>
        <v>1.74</v>
      </c>
      <c r="L36" s="153">
        <f t="shared" si="8"/>
        <v>171.85</v>
      </c>
      <c r="M36" s="189" t="e">
        <f t="shared" si="9"/>
        <v>#REF!</v>
      </c>
      <c r="N36" s="192">
        <f t="shared" si="5"/>
        <v>0.42</v>
      </c>
      <c r="O36" s="8">
        <f t="shared" si="6"/>
        <v>41.483399999999996</v>
      </c>
    </row>
    <row r="37" spans="1:15" ht="20.100000000000001" customHeight="1" outlineLevel="1">
      <c r="A37" s="162"/>
      <c r="B37" s="9"/>
      <c r="C37" s="9"/>
      <c r="D37" s="13" t="s">
        <v>671</v>
      </c>
      <c r="E37" s="9"/>
      <c r="F37" s="50">
        <v>0</v>
      </c>
      <c r="G37" s="50"/>
      <c r="H37" s="74"/>
      <c r="I37" s="150"/>
      <c r="J37" s="74">
        <f t="shared" si="3"/>
        <v>0</v>
      </c>
      <c r="K37" s="74">
        <f t="shared" si="4"/>
        <v>0</v>
      </c>
      <c r="L37" s="153">
        <f t="shared" si="8"/>
        <v>0</v>
      </c>
      <c r="M37" s="189">
        <f t="shared" si="9"/>
        <v>0</v>
      </c>
      <c r="N37" s="192">
        <f t="shared" si="5"/>
        <v>0</v>
      </c>
      <c r="O37" s="8">
        <f t="shared" si="6"/>
        <v>0</v>
      </c>
    </row>
    <row r="38" spans="1:15" ht="20.100000000000001" customHeight="1" outlineLevel="1">
      <c r="A38" s="162" t="s">
        <v>254</v>
      </c>
      <c r="B38" s="9" t="s">
        <v>452</v>
      </c>
      <c r="C38" s="9" t="s">
        <v>94</v>
      </c>
      <c r="D38" s="59" t="s">
        <v>100</v>
      </c>
      <c r="E38" s="9" t="s">
        <v>92</v>
      </c>
      <c r="F38" s="50">
        <v>11.26</v>
      </c>
      <c r="G38" s="50">
        <v>22.58</v>
      </c>
      <c r="H38" s="74" t="e">
        <f>ROUND(G38*#REF!,2)</f>
        <v>#REF!</v>
      </c>
      <c r="I38" s="150" t="e">
        <f t="shared" si="7"/>
        <v>#REF!</v>
      </c>
      <c r="J38" s="74">
        <f t="shared" si="3"/>
        <v>20.99</v>
      </c>
      <c r="K38" s="74">
        <f t="shared" si="4"/>
        <v>26.09</v>
      </c>
      <c r="L38" s="153">
        <f t="shared" si="8"/>
        <v>293.77</v>
      </c>
      <c r="M38" s="189" t="e">
        <f t="shared" si="9"/>
        <v>#REF!</v>
      </c>
      <c r="N38" s="192">
        <f t="shared" si="5"/>
        <v>6.2969999999999997</v>
      </c>
      <c r="O38" s="8">
        <f t="shared" si="6"/>
        <v>70.904219999999995</v>
      </c>
    </row>
    <row r="39" spans="1:15" ht="20.100000000000001" customHeight="1" outlineLevel="1">
      <c r="A39" s="162" t="s">
        <v>255</v>
      </c>
      <c r="B39" s="9" t="s">
        <v>454</v>
      </c>
      <c r="C39" s="9" t="s">
        <v>94</v>
      </c>
      <c r="D39" s="59" t="s">
        <v>101</v>
      </c>
      <c r="E39" s="9" t="s">
        <v>95</v>
      </c>
      <c r="F39" s="50">
        <v>17.739999999999998</v>
      </c>
      <c r="G39" s="50">
        <v>10.28</v>
      </c>
      <c r="H39" s="74" t="e">
        <f>ROUND(G39*#REF!,2)</f>
        <v>#REF!</v>
      </c>
      <c r="I39" s="150" t="e">
        <f t="shared" si="7"/>
        <v>#REF!</v>
      </c>
      <c r="J39" s="74">
        <f t="shared" si="3"/>
        <v>9.56</v>
      </c>
      <c r="K39" s="74">
        <f t="shared" si="4"/>
        <v>11.88</v>
      </c>
      <c r="L39" s="153">
        <f t="shared" si="8"/>
        <v>210.75</v>
      </c>
      <c r="M39" s="189" t="e">
        <f t="shared" si="9"/>
        <v>#REF!</v>
      </c>
      <c r="N39" s="192">
        <f t="shared" si="5"/>
        <v>2.8679999999999999</v>
      </c>
      <c r="O39" s="8">
        <f t="shared" si="6"/>
        <v>50.878319999999995</v>
      </c>
    </row>
    <row r="40" spans="1:15" ht="20.100000000000001" customHeight="1" outlineLevel="1">
      <c r="A40" s="162" t="s">
        <v>256</v>
      </c>
      <c r="B40" s="9">
        <v>79490</v>
      </c>
      <c r="C40" s="9" t="s">
        <v>94</v>
      </c>
      <c r="D40" s="59" t="s">
        <v>102</v>
      </c>
      <c r="E40" s="9" t="s">
        <v>92</v>
      </c>
      <c r="F40" s="50">
        <v>6.39</v>
      </c>
      <c r="G40" s="50">
        <v>1.51</v>
      </c>
      <c r="H40" s="74" t="e">
        <f>ROUND(G40*#REF!,2)</f>
        <v>#REF!</v>
      </c>
      <c r="I40" s="150" t="e">
        <f t="shared" si="7"/>
        <v>#REF!</v>
      </c>
      <c r="J40" s="74">
        <f t="shared" si="3"/>
        <v>1.4</v>
      </c>
      <c r="K40" s="74">
        <f t="shared" si="4"/>
        <v>1.74</v>
      </c>
      <c r="L40" s="153">
        <f t="shared" si="8"/>
        <v>11.11</v>
      </c>
      <c r="M40" s="189" t="e">
        <f t="shared" si="9"/>
        <v>#REF!</v>
      </c>
      <c r="N40" s="192">
        <f t="shared" si="5"/>
        <v>0.42</v>
      </c>
      <c r="O40" s="8">
        <f t="shared" si="6"/>
        <v>2.6837999999999997</v>
      </c>
    </row>
    <row r="41" spans="1:15" ht="20.100000000000001" customHeight="1" outlineLevel="1">
      <c r="A41" s="162"/>
      <c r="B41" s="9"/>
      <c r="C41" s="9"/>
      <c r="D41" s="13" t="s">
        <v>252</v>
      </c>
      <c r="E41" s="9"/>
      <c r="F41" s="50">
        <v>0</v>
      </c>
      <c r="G41" s="50"/>
      <c r="H41" s="74"/>
      <c r="I41" s="150"/>
      <c r="J41" s="74">
        <f t="shared" si="3"/>
        <v>0</v>
      </c>
      <c r="K41" s="74">
        <f t="shared" si="4"/>
        <v>0</v>
      </c>
      <c r="L41" s="153">
        <f t="shared" si="8"/>
        <v>0</v>
      </c>
      <c r="M41" s="189">
        <f t="shared" si="9"/>
        <v>0</v>
      </c>
      <c r="N41" s="192">
        <f t="shared" si="5"/>
        <v>0</v>
      </c>
      <c r="O41" s="8">
        <f t="shared" si="6"/>
        <v>0</v>
      </c>
    </row>
    <row r="42" spans="1:15" ht="20.100000000000001" customHeight="1" outlineLevel="1">
      <c r="A42" s="162" t="s">
        <v>672</v>
      </c>
      <c r="B42" s="9" t="s">
        <v>452</v>
      </c>
      <c r="C42" s="9" t="s">
        <v>94</v>
      </c>
      <c r="D42" s="59" t="s">
        <v>100</v>
      </c>
      <c r="E42" s="9" t="s">
        <v>92</v>
      </c>
      <c r="F42" s="50">
        <v>5.78</v>
      </c>
      <c r="G42" s="50">
        <v>22.58</v>
      </c>
      <c r="H42" s="74" t="e">
        <f>ROUND(G42*#REF!,2)</f>
        <v>#REF!</v>
      </c>
      <c r="I42" s="150" t="e">
        <f t="shared" si="7"/>
        <v>#REF!</v>
      </c>
      <c r="J42" s="74">
        <f t="shared" si="3"/>
        <v>20.99</v>
      </c>
      <c r="K42" s="74">
        <f t="shared" si="4"/>
        <v>26.09</v>
      </c>
      <c r="L42" s="153">
        <f t="shared" si="8"/>
        <v>150.80000000000001</v>
      </c>
      <c r="M42" s="189" t="e">
        <f t="shared" si="9"/>
        <v>#REF!</v>
      </c>
      <c r="N42" s="192">
        <f t="shared" si="5"/>
        <v>6.2969999999999997</v>
      </c>
      <c r="O42" s="8">
        <f t="shared" si="6"/>
        <v>36.396659999999997</v>
      </c>
    </row>
    <row r="43" spans="1:15" ht="20.100000000000001" customHeight="1" outlineLevel="1">
      <c r="A43" s="162" t="s">
        <v>673</v>
      </c>
      <c r="B43" s="9" t="s">
        <v>454</v>
      </c>
      <c r="C43" s="9" t="s">
        <v>94</v>
      </c>
      <c r="D43" s="59" t="s">
        <v>101</v>
      </c>
      <c r="E43" s="9" t="s">
        <v>95</v>
      </c>
      <c r="F43" s="50">
        <v>12.96</v>
      </c>
      <c r="G43" s="50">
        <v>10.28</v>
      </c>
      <c r="H43" s="74" t="e">
        <f>ROUND(G43*#REF!,2)</f>
        <v>#REF!</v>
      </c>
      <c r="I43" s="150" t="e">
        <f t="shared" si="7"/>
        <v>#REF!</v>
      </c>
      <c r="J43" s="74">
        <f t="shared" si="3"/>
        <v>9.56</v>
      </c>
      <c r="K43" s="74">
        <f t="shared" si="4"/>
        <v>11.88</v>
      </c>
      <c r="L43" s="153">
        <f t="shared" si="8"/>
        <v>153.96</v>
      </c>
      <c r="M43" s="189" t="e">
        <f t="shared" si="9"/>
        <v>#REF!</v>
      </c>
      <c r="N43" s="192">
        <f t="shared" si="5"/>
        <v>2.8679999999999999</v>
      </c>
      <c r="O43" s="8">
        <f t="shared" si="6"/>
        <v>37.169280000000001</v>
      </c>
    </row>
    <row r="44" spans="1:15" ht="20.100000000000001" customHeight="1" outlineLevel="1">
      <c r="A44" s="162" t="s">
        <v>674</v>
      </c>
      <c r="B44" s="9">
        <v>79490</v>
      </c>
      <c r="C44" s="9" t="s">
        <v>94</v>
      </c>
      <c r="D44" s="59" t="s">
        <v>102</v>
      </c>
      <c r="E44" s="9" t="s">
        <v>92</v>
      </c>
      <c r="F44" s="50">
        <v>1.06</v>
      </c>
      <c r="G44" s="50">
        <v>1.51</v>
      </c>
      <c r="H44" s="74" t="e">
        <f>ROUND(G44*#REF!,2)</f>
        <v>#REF!</v>
      </c>
      <c r="I44" s="150" t="e">
        <f t="shared" si="7"/>
        <v>#REF!</v>
      </c>
      <c r="J44" s="74">
        <f t="shared" si="3"/>
        <v>1.4</v>
      </c>
      <c r="K44" s="74">
        <f t="shared" si="4"/>
        <v>1.74</v>
      </c>
      <c r="L44" s="153">
        <f t="shared" si="8"/>
        <v>1.84</v>
      </c>
      <c r="M44" s="189" t="e">
        <f t="shared" si="9"/>
        <v>#REF!</v>
      </c>
      <c r="N44" s="192">
        <f t="shared" si="5"/>
        <v>0.42</v>
      </c>
      <c r="O44" s="8">
        <f t="shared" si="6"/>
        <v>0.44519999999999998</v>
      </c>
    </row>
    <row r="45" spans="1:15" ht="20.100000000000001" customHeight="1" outlineLevel="1">
      <c r="A45" s="161"/>
      <c r="B45" s="69"/>
      <c r="C45" s="69"/>
      <c r="D45" s="69"/>
      <c r="E45" s="69"/>
      <c r="F45" s="77"/>
      <c r="G45" s="78" t="s">
        <v>253</v>
      </c>
      <c r="H45" s="76"/>
      <c r="I45" s="148" t="e">
        <f>SUM(I33:I44)</f>
        <v>#REF!</v>
      </c>
      <c r="J45" s="148"/>
      <c r="K45" s="148"/>
      <c r="L45" s="148">
        <f>SUM(L33:L44)</f>
        <v>10299.84</v>
      </c>
      <c r="M45" s="190" t="e">
        <f t="shared" si="9"/>
        <v>#REF!</v>
      </c>
      <c r="N45" s="192">
        <f t="shared" si="5"/>
        <v>0</v>
      </c>
      <c r="O45" s="148">
        <f>SUM(O33:O44)</f>
        <v>2486.4264299999995</v>
      </c>
    </row>
    <row r="46" spans="1:15" ht="20.100000000000001" customHeight="1">
      <c r="A46" s="87"/>
      <c r="B46" s="61"/>
      <c r="C46" s="61"/>
      <c r="D46" s="20"/>
      <c r="E46" s="61"/>
      <c r="F46" s="43"/>
      <c r="G46" s="42"/>
      <c r="H46" s="2"/>
      <c r="I46" s="2"/>
      <c r="J46" s="74">
        <f t="shared" si="3"/>
        <v>0</v>
      </c>
      <c r="K46" s="74">
        <f t="shared" si="4"/>
        <v>0</v>
      </c>
      <c r="L46" s="153">
        <f>TRUNC(K46*F46,2)</f>
        <v>0</v>
      </c>
      <c r="M46" s="189">
        <f t="shared" si="9"/>
        <v>0</v>
      </c>
      <c r="N46" s="192">
        <f t="shared" si="5"/>
        <v>0</v>
      </c>
      <c r="O46" s="8">
        <f t="shared" si="6"/>
        <v>0</v>
      </c>
    </row>
    <row r="47" spans="1:15" ht="20.100000000000001" customHeight="1">
      <c r="A47" s="159">
        <v>3</v>
      </c>
      <c r="B47" s="36"/>
      <c r="C47" s="36"/>
      <c r="D47" s="15" t="s">
        <v>244</v>
      </c>
      <c r="E47" s="15"/>
      <c r="F47" s="71"/>
      <c r="G47" s="70"/>
      <c r="H47" s="70"/>
      <c r="I47" s="147" t="e">
        <f>I78</f>
        <v>#REF!</v>
      </c>
      <c r="J47" s="147"/>
      <c r="K47" s="147"/>
      <c r="L47" s="147">
        <f>L78</f>
        <v>96097.829999999944</v>
      </c>
      <c r="M47" s="191" t="e">
        <f>M78</f>
        <v>#REF!</v>
      </c>
      <c r="N47" s="195">
        <f t="shared" si="5"/>
        <v>0</v>
      </c>
      <c r="O47" s="147">
        <f>O78</f>
        <v>23198.109570000008</v>
      </c>
    </row>
    <row r="48" spans="1:15" ht="20.100000000000001" customHeight="1" outlineLevel="1">
      <c r="A48" s="158"/>
      <c r="B48" s="6"/>
      <c r="C48" s="6"/>
      <c r="D48" s="7" t="s">
        <v>1037</v>
      </c>
      <c r="E48" s="8"/>
      <c r="F48" s="50">
        <v>0</v>
      </c>
      <c r="G48" s="74"/>
      <c r="H48" s="74"/>
      <c r="I48" s="150"/>
      <c r="J48" s="74">
        <f t="shared" si="3"/>
        <v>0</v>
      </c>
      <c r="K48" s="74">
        <f t="shared" si="4"/>
        <v>0</v>
      </c>
      <c r="L48" s="153">
        <f t="shared" ref="L48:L77" si="10">TRUNC(K48*F48,2)</f>
        <v>0</v>
      </c>
      <c r="M48" s="189">
        <f t="shared" ref="M48:M79" si="11">TRUNC(I48-(I48*0.07),2)</f>
        <v>0</v>
      </c>
      <c r="N48" s="192">
        <f t="shared" si="5"/>
        <v>0</v>
      </c>
      <c r="O48" s="8">
        <f t="shared" si="6"/>
        <v>0</v>
      </c>
    </row>
    <row r="49" spans="1:15" ht="20.100000000000001" customHeight="1" outlineLevel="1">
      <c r="A49" s="160" t="s">
        <v>91</v>
      </c>
      <c r="B49" s="66" t="s">
        <v>235</v>
      </c>
      <c r="C49" s="9" t="s">
        <v>94</v>
      </c>
      <c r="D49" s="10" t="s">
        <v>148</v>
      </c>
      <c r="E49" s="66" t="s">
        <v>95</v>
      </c>
      <c r="F49" s="50">
        <v>108.97</v>
      </c>
      <c r="G49" s="50">
        <v>15.57</v>
      </c>
      <c r="H49" s="74" t="e">
        <f>ROUND(G49*#REF!,2)</f>
        <v>#REF!</v>
      </c>
      <c r="I49" s="150" t="e">
        <f t="shared" ref="I49:I77" si="12">ROUND(F49*H49,2)</f>
        <v>#REF!</v>
      </c>
      <c r="J49" s="74">
        <f t="shared" si="3"/>
        <v>14.48</v>
      </c>
      <c r="K49" s="74">
        <f t="shared" si="4"/>
        <v>17.989999999999998</v>
      </c>
      <c r="L49" s="153">
        <f t="shared" si="10"/>
        <v>1960.37</v>
      </c>
      <c r="M49" s="189" t="e">
        <f t="shared" si="11"/>
        <v>#REF!</v>
      </c>
      <c r="N49" s="192">
        <f t="shared" si="5"/>
        <v>4.3440000000000003</v>
      </c>
      <c r="O49" s="8">
        <f t="shared" si="6"/>
        <v>473.36568000000005</v>
      </c>
    </row>
    <row r="50" spans="1:15" ht="20.100000000000001" customHeight="1" outlineLevel="1">
      <c r="A50" s="160" t="s">
        <v>108</v>
      </c>
      <c r="B50" s="66" t="s">
        <v>428</v>
      </c>
      <c r="C50" s="9" t="s">
        <v>94</v>
      </c>
      <c r="D50" s="10" t="s">
        <v>624</v>
      </c>
      <c r="E50" s="66" t="s">
        <v>95</v>
      </c>
      <c r="F50" s="50">
        <v>193.58</v>
      </c>
      <c r="G50" s="50">
        <v>19.3</v>
      </c>
      <c r="H50" s="74" t="e">
        <f>ROUND(G50*#REF!,2)</f>
        <v>#REF!</v>
      </c>
      <c r="I50" s="150" t="e">
        <f t="shared" si="12"/>
        <v>#REF!</v>
      </c>
      <c r="J50" s="74">
        <f t="shared" si="3"/>
        <v>17.940000000000001</v>
      </c>
      <c r="K50" s="74">
        <f t="shared" si="4"/>
        <v>22.29</v>
      </c>
      <c r="L50" s="153">
        <f t="shared" si="10"/>
        <v>4314.8900000000003</v>
      </c>
      <c r="M50" s="189" t="e">
        <f t="shared" si="11"/>
        <v>#REF!</v>
      </c>
      <c r="N50" s="192">
        <f t="shared" si="5"/>
        <v>5.3820000000000006</v>
      </c>
      <c r="O50" s="8">
        <f t="shared" si="6"/>
        <v>1041.8475600000002</v>
      </c>
    </row>
    <row r="51" spans="1:15" ht="30" customHeight="1" outlineLevel="1">
      <c r="A51" s="160" t="s">
        <v>257</v>
      </c>
      <c r="B51" s="66" t="s">
        <v>221</v>
      </c>
      <c r="C51" s="9" t="s">
        <v>94</v>
      </c>
      <c r="D51" s="59" t="s">
        <v>171</v>
      </c>
      <c r="E51" s="66" t="s">
        <v>104</v>
      </c>
      <c r="F51" s="50">
        <v>1302.0899999999999</v>
      </c>
      <c r="G51" s="50">
        <v>7.09</v>
      </c>
      <c r="H51" s="74" t="e">
        <f>ROUND(G51*#REF!,2)</f>
        <v>#REF!</v>
      </c>
      <c r="I51" s="150" t="e">
        <f t="shared" si="12"/>
        <v>#REF!</v>
      </c>
      <c r="J51" s="74">
        <f t="shared" si="3"/>
        <v>6.59</v>
      </c>
      <c r="K51" s="74">
        <f t="shared" si="4"/>
        <v>8.19</v>
      </c>
      <c r="L51" s="153">
        <f t="shared" si="10"/>
        <v>10664.11</v>
      </c>
      <c r="M51" s="189" t="e">
        <f t="shared" si="11"/>
        <v>#REF!</v>
      </c>
      <c r="N51" s="192">
        <f t="shared" si="5"/>
        <v>1.9769999999999999</v>
      </c>
      <c r="O51" s="8">
        <f t="shared" si="6"/>
        <v>2574.2319299999995</v>
      </c>
    </row>
    <row r="52" spans="1:15" ht="30" customHeight="1" outlineLevel="1">
      <c r="A52" s="160" t="s">
        <v>258</v>
      </c>
      <c r="B52" s="66" t="s">
        <v>219</v>
      </c>
      <c r="C52" s="9" t="s">
        <v>94</v>
      </c>
      <c r="D52" s="59" t="s">
        <v>172</v>
      </c>
      <c r="E52" s="66" t="s">
        <v>104</v>
      </c>
      <c r="F52" s="50">
        <v>151.63999999999999</v>
      </c>
      <c r="G52" s="50">
        <v>6.97</v>
      </c>
      <c r="H52" s="74" t="e">
        <f>ROUND(G52*#REF!,2)</f>
        <v>#REF!</v>
      </c>
      <c r="I52" s="150" t="e">
        <f t="shared" si="12"/>
        <v>#REF!</v>
      </c>
      <c r="J52" s="74">
        <f t="shared" si="3"/>
        <v>6.48</v>
      </c>
      <c r="K52" s="74">
        <f t="shared" si="4"/>
        <v>8.0500000000000007</v>
      </c>
      <c r="L52" s="153">
        <f t="shared" si="10"/>
        <v>1220.7</v>
      </c>
      <c r="M52" s="189" t="e">
        <f t="shared" si="11"/>
        <v>#REF!</v>
      </c>
      <c r="N52" s="192">
        <f t="shared" si="5"/>
        <v>1.944</v>
      </c>
      <c r="O52" s="8">
        <f t="shared" si="6"/>
        <v>294.78815999999995</v>
      </c>
    </row>
    <row r="53" spans="1:15" ht="20.100000000000001" customHeight="1" outlineLevel="1">
      <c r="A53" s="160" t="s">
        <v>268</v>
      </c>
      <c r="B53" s="66" t="s">
        <v>222</v>
      </c>
      <c r="C53" s="9" t="s">
        <v>94</v>
      </c>
      <c r="D53" s="59" t="s">
        <v>149</v>
      </c>
      <c r="E53" s="66" t="s">
        <v>92</v>
      </c>
      <c r="F53" s="50">
        <v>25.36</v>
      </c>
      <c r="G53" s="50">
        <v>391.38</v>
      </c>
      <c r="H53" s="74" t="e">
        <f>ROUND(G53*#REF!,2)</f>
        <v>#REF!</v>
      </c>
      <c r="I53" s="150" t="e">
        <f t="shared" si="12"/>
        <v>#REF!</v>
      </c>
      <c r="J53" s="74">
        <f t="shared" si="3"/>
        <v>363.98</v>
      </c>
      <c r="K53" s="74">
        <f t="shared" si="4"/>
        <v>452.42</v>
      </c>
      <c r="L53" s="153">
        <f t="shared" si="10"/>
        <v>11473.37</v>
      </c>
      <c r="M53" s="189" t="e">
        <f t="shared" si="11"/>
        <v>#REF!</v>
      </c>
      <c r="N53" s="192">
        <f t="shared" si="5"/>
        <v>109.194</v>
      </c>
      <c r="O53" s="8">
        <f t="shared" si="6"/>
        <v>2769.1598399999998</v>
      </c>
    </row>
    <row r="54" spans="1:15" ht="20.100000000000001" customHeight="1" outlineLevel="1">
      <c r="A54" s="158"/>
      <c r="B54" s="6"/>
      <c r="C54" s="6"/>
      <c r="D54" s="7" t="s">
        <v>105</v>
      </c>
      <c r="E54" s="8"/>
      <c r="F54" s="50">
        <v>0</v>
      </c>
      <c r="G54" s="50"/>
      <c r="H54" s="74" t="e">
        <f>ROUND(G54*#REF!,2)</f>
        <v>#REF!</v>
      </c>
      <c r="I54" s="150" t="e">
        <f t="shared" si="12"/>
        <v>#REF!</v>
      </c>
      <c r="J54" s="74">
        <f t="shared" si="3"/>
        <v>0</v>
      </c>
      <c r="K54" s="74">
        <f t="shared" si="4"/>
        <v>0</v>
      </c>
      <c r="L54" s="153">
        <f t="shared" si="10"/>
        <v>0</v>
      </c>
      <c r="M54" s="189" t="e">
        <f t="shared" si="11"/>
        <v>#REF!</v>
      </c>
      <c r="N54" s="192">
        <f t="shared" si="5"/>
        <v>0</v>
      </c>
      <c r="O54" s="8">
        <f t="shared" si="6"/>
        <v>0</v>
      </c>
    </row>
    <row r="55" spans="1:15" ht="20.100000000000001" customHeight="1" outlineLevel="1">
      <c r="A55" s="160" t="s">
        <v>269</v>
      </c>
      <c r="B55" s="66" t="s">
        <v>428</v>
      </c>
      <c r="C55" s="9" t="s">
        <v>94</v>
      </c>
      <c r="D55" s="10" t="s">
        <v>624</v>
      </c>
      <c r="E55" s="66" t="s">
        <v>95</v>
      </c>
      <c r="F55" s="50">
        <v>707.67</v>
      </c>
      <c r="G55" s="50">
        <v>19.3</v>
      </c>
      <c r="H55" s="74" t="e">
        <f>ROUND(G55*#REF!,2)</f>
        <v>#REF!</v>
      </c>
      <c r="I55" s="150" t="e">
        <f t="shared" si="12"/>
        <v>#REF!</v>
      </c>
      <c r="J55" s="74">
        <f t="shared" si="3"/>
        <v>17.940000000000001</v>
      </c>
      <c r="K55" s="74">
        <f t="shared" si="4"/>
        <v>22.29</v>
      </c>
      <c r="L55" s="153">
        <f t="shared" si="10"/>
        <v>15773.96</v>
      </c>
      <c r="M55" s="189" t="e">
        <f t="shared" si="11"/>
        <v>#REF!</v>
      </c>
      <c r="N55" s="192">
        <f t="shared" si="5"/>
        <v>5.3820000000000006</v>
      </c>
      <c r="O55" s="8">
        <f t="shared" si="6"/>
        <v>3808.67994</v>
      </c>
    </row>
    <row r="56" spans="1:15" ht="30" customHeight="1" outlineLevel="1">
      <c r="A56" s="160" t="s">
        <v>487</v>
      </c>
      <c r="B56" s="66" t="s">
        <v>221</v>
      </c>
      <c r="C56" s="9" t="s">
        <v>94</v>
      </c>
      <c r="D56" s="59" t="s">
        <v>171</v>
      </c>
      <c r="E56" s="66" t="s">
        <v>104</v>
      </c>
      <c r="F56" s="50">
        <v>1248.55</v>
      </c>
      <c r="G56" s="50">
        <v>7.09</v>
      </c>
      <c r="H56" s="74" t="e">
        <f>ROUND(G56*#REF!,2)</f>
        <v>#REF!</v>
      </c>
      <c r="I56" s="150" t="e">
        <f t="shared" si="12"/>
        <v>#REF!</v>
      </c>
      <c r="J56" s="74">
        <f t="shared" si="3"/>
        <v>6.59</v>
      </c>
      <c r="K56" s="74">
        <f t="shared" si="4"/>
        <v>8.19</v>
      </c>
      <c r="L56" s="153">
        <f t="shared" si="10"/>
        <v>10225.620000000001</v>
      </c>
      <c r="M56" s="189" t="e">
        <f t="shared" si="11"/>
        <v>#REF!</v>
      </c>
      <c r="N56" s="192">
        <f t="shared" si="5"/>
        <v>1.9769999999999999</v>
      </c>
      <c r="O56" s="8">
        <f t="shared" si="6"/>
        <v>2468.3833499999996</v>
      </c>
    </row>
    <row r="57" spans="1:15" ht="30" customHeight="1" outlineLevel="1">
      <c r="A57" s="160" t="s">
        <v>270</v>
      </c>
      <c r="B57" s="66" t="s">
        <v>219</v>
      </c>
      <c r="C57" s="9" t="s">
        <v>94</v>
      </c>
      <c r="D57" s="59" t="s">
        <v>172</v>
      </c>
      <c r="E57" s="66" t="s">
        <v>104</v>
      </c>
      <c r="F57" s="50">
        <v>645.82000000000005</v>
      </c>
      <c r="G57" s="50">
        <v>6.97</v>
      </c>
      <c r="H57" s="74" t="e">
        <f>ROUND(G57*#REF!,2)</f>
        <v>#REF!</v>
      </c>
      <c r="I57" s="150" t="e">
        <f t="shared" si="12"/>
        <v>#REF!</v>
      </c>
      <c r="J57" s="74">
        <f t="shared" si="3"/>
        <v>6.48</v>
      </c>
      <c r="K57" s="74">
        <f t="shared" si="4"/>
        <v>8.0500000000000007</v>
      </c>
      <c r="L57" s="153">
        <f t="shared" si="10"/>
        <v>5198.8500000000004</v>
      </c>
      <c r="M57" s="189" t="e">
        <f t="shared" si="11"/>
        <v>#REF!</v>
      </c>
      <c r="N57" s="192">
        <f t="shared" si="5"/>
        <v>1.944</v>
      </c>
      <c r="O57" s="8">
        <f t="shared" si="6"/>
        <v>1255.47408</v>
      </c>
    </row>
    <row r="58" spans="1:15" ht="20.100000000000001" customHeight="1" outlineLevel="1">
      <c r="A58" s="160" t="s">
        <v>271</v>
      </c>
      <c r="B58" s="66" t="s">
        <v>222</v>
      </c>
      <c r="C58" s="9" t="s">
        <v>94</v>
      </c>
      <c r="D58" s="59" t="s">
        <v>149</v>
      </c>
      <c r="E58" s="66" t="s">
        <v>92</v>
      </c>
      <c r="F58" s="50">
        <v>40.93</v>
      </c>
      <c r="G58" s="50">
        <v>391.38</v>
      </c>
      <c r="H58" s="74" t="e">
        <f>ROUND(G58*#REF!,2)</f>
        <v>#REF!</v>
      </c>
      <c r="I58" s="150" t="e">
        <f t="shared" si="12"/>
        <v>#REF!</v>
      </c>
      <c r="J58" s="74">
        <f t="shared" si="3"/>
        <v>363.98</v>
      </c>
      <c r="K58" s="74">
        <f t="shared" si="4"/>
        <v>452.42</v>
      </c>
      <c r="L58" s="153">
        <f t="shared" si="10"/>
        <v>18517.55</v>
      </c>
      <c r="M58" s="189" t="e">
        <f t="shared" si="11"/>
        <v>#REF!</v>
      </c>
      <c r="N58" s="192">
        <f t="shared" si="5"/>
        <v>109.194</v>
      </c>
      <c r="O58" s="8">
        <f t="shared" si="6"/>
        <v>4469.3104199999998</v>
      </c>
    </row>
    <row r="59" spans="1:15" ht="20.100000000000001" customHeight="1" outlineLevel="1">
      <c r="A59" s="163"/>
      <c r="B59" s="9"/>
      <c r="C59" s="9"/>
      <c r="D59" s="13" t="s">
        <v>208</v>
      </c>
      <c r="E59" s="9"/>
      <c r="F59" s="50">
        <v>0</v>
      </c>
      <c r="G59" s="50"/>
      <c r="H59" s="74" t="e">
        <f>ROUND(G59*#REF!,2)</f>
        <v>#REF!</v>
      </c>
      <c r="I59" s="150" t="e">
        <f t="shared" si="12"/>
        <v>#REF!</v>
      </c>
      <c r="J59" s="74">
        <f t="shared" si="3"/>
        <v>0</v>
      </c>
      <c r="K59" s="74">
        <f t="shared" si="4"/>
        <v>0</v>
      </c>
      <c r="L59" s="153">
        <f t="shared" si="10"/>
        <v>0</v>
      </c>
      <c r="M59" s="189" t="e">
        <f t="shared" si="11"/>
        <v>#REF!</v>
      </c>
      <c r="N59" s="192">
        <f t="shared" si="5"/>
        <v>0</v>
      </c>
      <c r="O59" s="8">
        <f t="shared" si="6"/>
        <v>0</v>
      </c>
    </row>
    <row r="60" spans="1:15" ht="20.100000000000001" customHeight="1" outlineLevel="1">
      <c r="A60" s="162" t="s">
        <v>570</v>
      </c>
      <c r="B60" s="9" t="s">
        <v>427</v>
      </c>
      <c r="C60" s="9" t="s">
        <v>94</v>
      </c>
      <c r="D60" s="59" t="s">
        <v>209</v>
      </c>
      <c r="E60" s="9" t="s">
        <v>107</v>
      </c>
      <c r="F60" s="50">
        <v>56</v>
      </c>
      <c r="G60" s="50">
        <v>42.39</v>
      </c>
      <c r="H60" s="74" t="e">
        <f>ROUND(G60*#REF!,2)</f>
        <v>#REF!</v>
      </c>
      <c r="I60" s="150" t="e">
        <f t="shared" si="12"/>
        <v>#REF!</v>
      </c>
      <c r="J60" s="74">
        <f t="shared" si="3"/>
        <v>39.42</v>
      </c>
      <c r="K60" s="74">
        <f t="shared" si="4"/>
        <v>48.99</v>
      </c>
      <c r="L60" s="153">
        <f t="shared" si="10"/>
        <v>2743.44</v>
      </c>
      <c r="M60" s="189" t="e">
        <f t="shared" si="11"/>
        <v>#REF!</v>
      </c>
      <c r="N60" s="192">
        <f t="shared" si="5"/>
        <v>11.826000000000001</v>
      </c>
      <c r="O60" s="8">
        <f t="shared" si="6"/>
        <v>662.25600000000009</v>
      </c>
    </row>
    <row r="61" spans="1:15" ht="20.100000000000001" customHeight="1" outlineLevel="1">
      <c r="A61" s="162" t="s">
        <v>571</v>
      </c>
      <c r="B61" s="9">
        <v>72820</v>
      </c>
      <c r="C61" s="9" t="s">
        <v>94</v>
      </c>
      <c r="D61" s="59" t="s">
        <v>206</v>
      </c>
      <c r="E61" s="9" t="s">
        <v>89</v>
      </c>
      <c r="F61" s="50">
        <v>12</v>
      </c>
      <c r="G61" s="50">
        <v>31.7</v>
      </c>
      <c r="H61" s="74" t="e">
        <f>ROUND(G61*#REF!,2)</f>
        <v>#REF!</v>
      </c>
      <c r="I61" s="150" t="e">
        <f t="shared" si="12"/>
        <v>#REF!</v>
      </c>
      <c r="J61" s="74">
        <f t="shared" si="3"/>
        <v>29.48</v>
      </c>
      <c r="K61" s="74">
        <f t="shared" si="4"/>
        <v>36.64</v>
      </c>
      <c r="L61" s="153">
        <f t="shared" si="10"/>
        <v>439.68</v>
      </c>
      <c r="M61" s="189" t="e">
        <f t="shared" si="11"/>
        <v>#REF!</v>
      </c>
      <c r="N61" s="192">
        <f t="shared" si="5"/>
        <v>8.8439999999999994</v>
      </c>
      <c r="O61" s="8">
        <f t="shared" si="6"/>
        <v>106.12799999999999</v>
      </c>
    </row>
    <row r="62" spans="1:15" ht="20.100000000000001" customHeight="1" outlineLevel="1">
      <c r="A62" s="162" t="s">
        <v>572</v>
      </c>
      <c r="B62" s="66" t="s">
        <v>235</v>
      </c>
      <c r="C62" s="9" t="s">
        <v>94</v>
      </c>
      <c r="D62" s="59" t="s">
        <v>500</v>
      </c>
      <c r="E62" s="66" t="s">
        <v>95</v>
      </c>
      <c r="F62" s="50">
        <v>12.96</v>
      </c>
      <c r="G62" s="50">
        <v>15.57</v>
      </c>
      <c r="H62" s="74" t="e">
        <f>ROUND(G62*#REF!,2)</f>
        <v>#REF!</v>
      </c>
      <c r="I62" s="150" t="e">
        <f t="shared" si="12"/>
        <v>#REF!</v>
      </c>
      <c r="J62" s="74">
        <f t="shared" si="3"/>
        <v>14.48</v>
      </c>
      <c r="K62" s="74">
        <f t="shared" si="4"/>
        <v>17.989999999999998</v>
      </c>
      <c r="L62" s="153">
        <f t="shared" si="10"/>
        <v>233.15</v>
      </c>
      <c r="M62" s="189" t="e">
        <f t="shared" si="11"/>
        <v>#REF!</v>
      </c>
      <c r="N62" s="192">
        <f t="shared" si="5"/>
        <v>4.3440000000000003</v>
      </c>
      <c r="O62" s="8">
        <f t="shared" si="6"/>
        <v>56.298240000000007</v>
      </c>
    </row>
    <row r="63" spans="1:15" ht="20.100000000000001" customHeight="1" outlineLevel="1">
      <c r="A63" s="162" t="s">
        <v>573</v>
      </c>
      <c r="B63" s="66" t="s">
        <v>428</v>
      </c>
      <c r="C63" s="9" t="s">
        <v>94</v>
      </c>
      <c r="D63" s="10" t="s">
        <v>625</v>
      </c>
      <c r="E63" s="66" t="s">
        <v>95</v>
      </c>
      <c r="F63" s="50">
        <v>7.2</v>
      </c>
      <c r="G63" s="50">
        <v>19.3</v>
      </c>
      <c r="H63" s="74" t="e">
        <f>ROUND(G63*#REF!,2)</f>
        <v>#REF!</v>
      </c>
      <c r="I63" s="150" t="e">
        <f t="shared" si="12"/>
        <v>#REF!</v>
      </c>
      <c r="J63" s="74">
        <f t="shared" si="3"/>
        <v>17.940000000000001</v>
      </c>
      <c r="K63" s="74">
        <f t="shared" si="4"/>
        <v>22.29</v>
      </c>
      <c r="L63" s="153">
        <f t="shared" si="10"/>
        <v>160.47999999999999</v>
      </c>
      <c r="M63" s="189" t="e">
        <f t="shared" si="11"/>
        <v>#REF!</v>
      </c>
      <c r="N63" s="192">
        <f t="shared" si="5"/>
        <v>5.3820000000000006</v>
      </c>
      <c r="O63" s="8">
        <f t="shared" si="6"/>
        <v>38.750400000000006</v>
      </c>
    </row>
    <row r="64" spans="1:15" ht="20.100000000000001" customHeight="1" outlineLevel="1">
      <c r="A64" s="162" t="s">
        <v>574</v>
      </c>
      <c r="B64" s="66" t="s">
        <v>220</v>
      </c>
      <c r="C64" s="9" t="s">
        <v>94</v>
      </c>
      <c r="D64" s="59" t="s">
        <v>626</v>
      </c>
      <c r="E64" s="66" t="s">
        <v>89</v>
      </c>
      <c r="F64" s="50">
        <v>6.48</v>
      </c>
      <c r="G64" s="50">
        <v>503.52</v>
      </c>
      <c r="H64" s="74" t="e">
        <f>ROUND(G64*#REF!,2)</f>
        <v>#REF!</v>
      </c>
      <c r="I64" s="150" t="e">
        <f t="shared" si="12"/>
        <v>#REF!</v>
      </c>
      <c r="J64" s="74">
        <f t="shared" si="3"/>
        <v>468.27</v>
      </c>
      <c r="K64" s="74">
        <f t="shared" si="4"/>
        <v>582.04999999999995</v>
      </c>
      <c r="L64" s="153">
        <f t="shared" si="10"/>
        <v>3771.68</v>
      </c>
      <c r="M64" s="189" t="e">
        <f t="shared" si="11"/>
        <v>#REF!</v>
      </c>
      <c r="N64" s="192">
        <f t="shared" si="5"/>
        <v>140.48099999999999</v>
      </c>
      <c r="O64" s="8">
        <f t="shared" si="6"/>
        <v>910.31687999999997</v>
      </c>
    </row>
    <row r="65" spans="1:15" ht="20.100000000000001" customHeight="1" outlineLevel="1">
      <c r="A65" s="162" t="s">
        <v>272</v>
      </c>
      <c r="B65" s="66" t="s">
        <v>222</v>
      </c>
      <c r="C65" s="9" t="s">
        <v>94</v>
      </c>
      <c r="D65" s="59" t="s">
        <v>627</v>
      </c>
      <c r="E65" s="66" t="s">
        <v>92</v>
      </c>
      <c r="F65" s="50">
        <v>4.71</v>
      </c>
      <c r="G65" s="50">
        <v>391.38</v>
      </c>
      <c r="H65" s="74" t="e">
        <f>ROUND(G65*#REF!,2)</f>
        <v>#REF!</v>
      </c>
      <c r="I65" s="150" t="e">
        <f t="shared" si="12"/>
        <v>#REF!</v>
      </c>
      <c r="J65" s="74">
        <f t="shared" si="3"/>
        <v>363.98</v>
      </c>
      <c r="K65" s="74">
        <f t="shared" si="4"/>
        <v>452.42</v>
      </c>
      <c r="L65" s="153">
        <f t="shared" si="10"/>
        <v>2130.89</v>
      </c>
      <c r="M65" s="189" t="e">
        <f t="shared" si="11"/>
        <v>#REF!</v>
      </c>
      <c r="N65" s="192">
        <f t="shared" si="5"/>
        <v>109.194</v>
      </c>
      <c r="O65" s="8">
        <f t="shared" si="6"/>
        <v>514.30374000000006</v>
      </c>
    </row>
    <row r="66" spans="1:15" ht="20.100000000000001" customHeight="1" outlineLevel="1">
      <c r="A66" s="163"/>
      <c r="B66" s="9"/>
      <c r="C66" s="9"/>
      <c r="D66" s="13" t="s">
        <v>704</v>
      </c>
      <c r="E66" s="9"/>
      <c r="F66" s="50">
        <v>0</v>
      </c>
      <c r="G66" s="50"/>
      <c r="H66" s="74"/>
      <c r="I66" s="150"/>
      <c r="J66" s="74">
        <f t="shared" si="3"/>
        <v>0</v>
      </c>
      <c r="K66" s="74">
        <f t="shared" si="4"/>
        <v>0</v>
      </c>
      <c r="L66" s="153">
        <f t="shared" si="10"/>
        <v>0</v>
      </c>
      <c r="M66" s="189">
        <f t="shared" si="11"/>
        <v>0</v>
      </c>
      <c r="N66" s="192">
        <f t="shared" si="5"/>
        <v>0</v>
      </c>
      <c r="O66" s="8">
        <f t="shared" si="6"/>
        <v>0</v>
      </c>
    </row>
    <row r="67" spans="1:15" ht="20.100000000000001" customHeight="1" outlineLevel="1">
      <c r="A67" s="162" t="s">
        <v>273</v>
      </c>
      <c r="B67" s="9" t="s">
        <v>427</v>
      </c>
      <c r="C67" s="9" t="s">
        <v>94</v>
      </c>
      <c r="D67" s="59" t="s">
        <v>209</v>
      </c>
      <c r="E67" s="9" t="s">
        <v>107</v>
      </c>
      <c r="F67" s="50">
        <v>52.5</v>
      </c>
      <c r="G67" s="50">
        <v>42.39</v>
      </c>
      <c r="H67" s="74" t="e">
        <f>ROUND(G67*#REF!,2)</f>
        <v>#REF!</v>
      </c>
      <c r="I67" s="150" t="e">
        <f t="shared" si="12"/>
        <v>#REF!</v>
      </c>
      <c r="J67" s="74">
        <f t="shared" si="3"/>
        <v>39.42</v>
      </c>
      <c r="K67" s="74">
        <f t="shared" si="4"/>
        <v>48.99</v>
      </c>
      <c r="L67" s="153">
        <f t="shared" si="10"/>
        <v>2571.9699999999998</v>
      </c>
      <c r="M67" s="189" t="e">
        <f t="shared" si="11"/>
        <v>#REF!</v>
      </c>
      <c r="N67" s="192">
        <f t="shared" si="5"/>
        <v>11.826000000000001</v>
      </c>
      <c r="O67" s="8">
        <f t="shared" si="6"/>
        <v>620.86500000000001</v>
      </c>
    </row>
    <row r="68" spans="1:15" ht="20.100000000000001" customHeight="1" outlineLevel="1">
      <c r="A68" s="162" t="s">
        <v>697</v>
      </c>
      <c r="B68" s="66" t="s">
        <v>235</v>
      </c>
      <c r="C68" s="9" t="s">
        <v>94</v>
      </c>
      <c r="D68" s="59" t="s">
        <v>675</v>
      </c>
      <c r="E68" s="66" t="s">
        <v>95</v>
      </c>
      <c r="F68" s="50">
        <v>27.97</v>
      </c>
      <c r="G68" s="50">
        <v>15.57</v>
      </c>
      <c r="H68" s="74" t="e">
        <f>ROUND(G68*#REF!,2)</f>
        <v>#REF!</v>
      </c>
      <c r="I68" s="150" t="e">
        <f t="shared" si="12"/>
        <v>#REF!</v>
      </c>
      <c r="J68" s="74">
        <f t="shared" si="3"/>
        <v>14.48</v>
      </c>
      <c r="K68" s="74">
        <f t="shared" si="4"/>
        <v>17.989999999999998</v>
      </c>
      <c r="L68" s="153">
        <f t="shared" si="10"/>
        <v>503.18</v>
      </c>
      <c r="M68" s="189" t="e">
        <f t="shared" si="11"/>
        <v>#REF!</v>
      </c>
      <c r="N68" s="192">
        <f t="shared" si="5"/>
        <v>4.3440000000000003</v>
      </c>
      <c r="O68" s="8">
        <f t="shared" si="6"/>
        <v>121.50168000000001</v>
      </c>
    </row>
    <row r="69" spans="1:15" ht="20.100000000000001" customHeight="1" outlineLevel="1">
      <c r="A69" s="162" t="s">
        <v>698</v>
      </c>
      <c r="B69" s="66" t="s">
        <v>428</v>
      </c>
      <c r="C69" s="9" t="s">
        <v>94</v>
      </c>
      <c r="D69" s="10" t="s">
        <v>207</v>
      </c>
      <c r="E69" s="66" t="s">
        <v>95</v>
      </c>
      <c r="F69" s="50">
        <v>21.39</v>
      </c>
      <c r="G69" s="50">
        <v>19.3</v>
      </c>
      <c r="H69" s="74" t="e">
        <f>ROUND(G69*#REF!,2)</f>
        <v>#REF!</v>
      </c>
      <c r="I69" s="150" t="e">
        <f t="shared" si="12"/>
        <v>#REF!</v>
      </c>
      <c r="J69" s="74">
        <f t="shared" si="3"/>
        <v>17.940000000000001</v>
      </c>
      <c r="K69" s="74">
        <f t="shared" si="4"/>
        <v>22.29</v>
      </c>
      <c r="L69" s="153">
        <f t="shared" si="10"/>
        <v>476.78</v>
      </c>
      <c r="M69" s="189" t="e">
        <f t="shared" si="11"/>
        <v>#REF!</v>
      </c>
      <c r="N69" s="192">
        <f t="shared" si="5"/>
        <v>5.3820000000000006</v>
      </c>
      <c r="O69" s="8">
        <f t="shared" si="6"/>
        <v>115.12098000000002</v>
      </c>
    </row>
    <row r="70" spans="1:15" ht="30" customHeight="1" outlineLevel="1">
      <c r="A70" s="162" t="s">
        <v>699</v>
      </c>
      <c r="B70" s="66" t="s">
        <v>221</v>
      </c>
      <c r="C70" s="9" t="s">
        <v>94</v>
      </c>
      <c r="D70" s="59" t="s">
        <v>171</v>
      </c>
      <c r="E70" s="66" t="s">
        <v>104</v>
      </c>
      <c r="F70" s="50">
        <v>34.36</v>
      </c>
      <c r="G70" s="50">
        <v>7.09</v>
      </c>
      <c r="H70" s="74" t="e">
        <f>ROUND(G70*#REF!,2)</f>
        <v>#REF!</v>
      </c>
      <c r="I70" s="150" t="e">
        <f t="shared" si="12"/>
        <v>#REF!</v>
      </c>
      <c r="J70" s="74">
        <f t="shared" si="3"/>
        <v>6.59</v>
      </c>
      <c r="K70" s="74">
        <f t="shared" si="4"/>
        <v>8.19</v>
      </c>
      <c r="L70" s="153">
        <f t="shared" si="10"/>
        <v>281.39999999999998</v>
      </c>
      <c r="M70" s="189" t="e">
        <f t="shared" si="11"/>
        <v>#REF!</v>
      </c>
      <c r="N70" s="192">
        <f t="shared" si="5"/>
        <v>1.9769999999999999</v>
      </c>
      <c r="O70" s="8">
        <f t="shared" si="6"/>
        <v>67.929719999999989</v>
      </c>
    </row>
    <row r="71" spans="1:15" ht="30" customHeight="1" outlineLevel="1">
      <c r="A71" s="162" t="s">
        <v>700</v>
      </c>
      <c r="B71" s="66" t="s">
        <v>219</v>
      </c>
      <c r="C71" s="9" t="s">
        <v>94</v>
      </c>
      <c r="D71" s="59" t="s">
        <v>172</v>
      </c>
      <c r="E71" s="66" t="s">
        <v>104</v>
      </c>
      <c r="F71" s="50">
        <v>37.909999999999997</v>
      </c>
      <c r="G71" s="50">
        <v>6.97</v>
      </c>
      <c r="H71" s="74" t="e">
        <f>ROUND(G71*#REF!,2)</f>
        <v>#REF!</v>
      </c>
      <c r="I71" s="150" t="e">
        <f t="shared" si="12"/>
        <v>#REF!</v>
      </c>
      <c r="J71" s="74">
        <f t="shared" si="3"/>
        <v>6.48</v>
      </c>
      <c r="K71" s="74">
        <f t="shared" si="4"/>
        <v>8.0500000000000007</v>
      </c>
      <c r="L71" s="153">
        <f t="shared" si="10"/>
        <v>305.17</v>
      </c>
      <c r="M71" s="189" t="e">
        <f t="shared" si="11"/>
        <v>#REF!</v>
      </c>
      <c r="N71" s="192">
        <f t="shared" si="5"/>
        <v>1.944</v>
      </c>
      <c r="O71" s="8">
        <f t="shared" si="6"/>
        <v>73.697039999999987</v>
      </c>
    </row>
    <row r="72" spans="1:15" ht="20.100000000000001" customHeight="1" outlineLevel="1">
      <c r="A72" s="162" t="s">
        <v>701</v>
      </c>
      <c r="B72" s="66" t="s">
        <v>222</v>
      </c>
      <c r="C72" s="9" t="s">
        <v>94</v>
      </c>
      <c r="D72" s="59" t="s">
        <v>149</v>
      </c>
      <c r="E72" s="66" t="s">
        <v>92</v>
      </c>
      <c r="F72" s="50">
        <v>2.38</v>
      </c>
      <c r="G72" s="50">
        <v>391.38</v>
      </c>
      <c r="H72" s="74" t="e">
        <f>ROUND(G72*#REF!,2)</f>
        <v>#REF!</v>
      </c>
      <c r="I72" s="150" t="e">
        <f t="shared" si="12"/>
        <v>#REF!</v>
      </c>
      <c r="J72" s="74">
        <f t="shared" si="3"/>
        <v>363.98</v>
      </c>
      <c r="K72" s="74">
        <f t="shared" si="4"/>
        <v>452.42</v>
      </c>
      <c r="L72" s="153">
        <f t="shared" si="10"/>
        <v>1076.75</v>
      </c>
      <c r="M72" s="189" t="e">
        <f t="shared" si="11"/>
        <v>#REF!</v>
      </c>
      <c r="N72" s="192">
        <f t="shared" si="5"/>
        <v>109.194</v>
      </c>
      <c r="O72" s="8">
        <f t="shared" si="6"/>
        <v>259.88171999999997</v>
      </c>
    </row>
    <row r="73" spans="1:15" ht="20.100000000000001" customHeight="1" outlineLevel="1">
      <c r="A73" s="158"/>
      <c r="B73" s="6"/>
      <c r="C73" s="6"/>
      <c r="D73" s="13" t="s">
        <v>703</v>
      </c>
      <c r="E73" s="8"/>
      <c r="F73" s="50">
        <v>0</v>
      </c>
      <c r="G73" s="50"/>
      <c r="H73" s="74"/>
      <c r="I73" s="150"/>
      <c r="J73" s="74">
        <f t="shared" si="3"/>
        <v>0</v>
      </c>
      <c r="K73" s="74">
        <f t="shared" si="4"/>
        <v>0</v>
      </c>
      <c r="L73" s="153">
        <f t="shared" si="10"/>
        <v>0</v>
      </c>
      <c r="M73" s="189">
        <f t="shared" si="11"/>
        <v>0</v>
      </c>
      <c r="N73" s="192">
        <f t="shared" si="5"/>
        <v>0</v>
      </c>
      <c r="O73" s="8">
        <f t="shared" si="6"/>
        <v>0</v>
      </c>
    </row>
    <row r="74" spans="1:15" ht="20.100000000000001" customHeight="1" outlineLevel="1">
      <c r="A74" s="160" t="s">
        <v>702</v>
      </c>
      <c r="B74" s="66" t="s">
        <v>428</v>
      </c>
      <c r="C74" s="9" t="s">
        <v>94</v>
      </c>
      <c r="D74" s="10" t="s">
        <v>624</v>
      </c>
      <c r="E74" s="66" t="s">
        <v>95</v>
      </c>
      <c r="F74" s="50">
        <v>28.49</v>
      </c>
      <c r="G74" s="50">
        <v>19.3</v>
      </c>
      <c r="H74" s="74" t="e">
        <f>ROUND(G74*#REF!,2)</f>
        <v>#REF!</v>
      </c>
      <c r="I74" s="150" t="e">
        <f t="shared" si="12"/>
        <v>#REF!</v>
      </c>
      <c r="J74" s="74">
        <f t="shared" si="3"/>
        <v>17.940000000000001</v>
      </c>
      <c r="K74" s="74">
        <f t="shared" si="4"/>
        <v>22.29</v>
      </c>
      <c r="L74" s="153">
        <f t="shared" si="10"/>
        <v>635.04</v>
      </c>
      <c r="M74" s="189" t="e">
        <f t="shared" si="11"/>
        <v>#REF!</v>
      </c>
      <c r="N74" s="192">
        <f t="shared" si="5"/>
        <v>5.3820000000000006</v>
      </c>
      <c r="O74" s="8">
        <f t="shared" si="6"/>
        <v>153.33318</v>
      </c>
    </row>
    <row r="75" spans="1:15" ht="30" customHeight="1" outlineLevel="1">
      <c r="A75" s="160" t="s">
        <v>705</v>
      </c>
      <c r="B75" s="66" t="s">
        <v>221</v>
      </c>
      <c r="C75" s="9" t="s">
        <v>94</v>
      </c>
      <c r="D75" s="59" t="s">
        <v>171</v>
      </c>
      <c r="E75" s="66" t="s">
        <v>104</v>
      </c>
      <c r="F75" s="50">
        <v>62.91</v>
      </c>
      <c r="G75" s="50">
        <v>7.09</v>
      </c>
      <c r="H75" s="74" t="e">
        <f>ROUND(G75*#REF!,2)</f>
        <v>#REF!</v>
      </c>
      <c r="I75" s="150" t="e">
        <f t="shared" si="12"/>
        <v>#REF!</v>
      </c>
      <c r="J75" s="74">
        <f t="shared" si="3"/>
        <v>6.59</v>
      </c>
      <c r="K75" s="74">
        <f t="shared" si="4"/>
        <v>8.19</v>
      </c>
      <c r="L75" s="153">
        <f t="shared" si="10"/>
        <v>515.23</v>
      </c>
      <c r="M75" s="189" t="e">
        <f t="shared" si="11"/>
        <v>#REF!</v>
      </c>
      <c r="N75" s="192">
        <f t="shared" si="5"/>
        <v>1.9769999999999999</v>
      </c>
      <c r="O75" s="8">
        <f t="shared" si="6"/>
        <v>124.37306999999998</v>
      </c>
    </row>
    <row r="76" spans="1:15" ht="30" customHeight="1" outlineLevel="1">
      <c r="A76" s="160" t="s">
        <v>706</v>
      </c>
      <c r="B76" s="66" t="s">
        <v>219</v>
      </c>
      <c r="C76" s="9" t="s">
        <v>94</v>
      </c>
      <c r="D76" s="59" t="s">
        <v>172</v>
      </c>
      <c r="E76" s="66" t="s">
        <v>104</v>
      </c>
      <c r="F76" s="50">
        <v>26.82</v>
      </c>
      <c r="G76" s="50">
        <v>6.97</v>
      </c>
      <c r="H76" s="74" t="e">
        <f>ROUND(G76*#REF!,2)</f>
        <v>#REF!</v>
      </c>
      <c r="I76" s="150" t="e">
        <f t="shared" si="12"/>
        <v>#REF!</v>
      </c>
      <c r="J76" s="74">
        <f t="shared" si="3"/>
        <v>6.48</v>
      </c>
      <c r="K76" s="74">
        <f t="shared" si="4"/>
        <v>8.0500000000000007</v>
      </c>
      <c r="L76" s="153">
        <f t="shared" si="10"/>
        <v>215.9</v>
      </c>
      <c r="M76" s="189" t="e">
        <f t="shared" si="11"/>
        <v>#REF!</v>
      </c>
      <c r="N76" s="192">
        <f t="shared" si="5"/>
        <v>1.944</v>
      </c>
      <c r="O76" s="8">
        <f t="shared" si="6"/>
        <v>52.138080000000002</v>
      </c>
    </row>
    <row r="77" spans="1:15" ht="20.100000000000001" customHeight="1" outlineLevel="1">
      <c r="A77" s="160" t="s">
        <v>707</v>
      </c>
      <c r="B77" s="66" t="s">
        <v>222</v>
      </c>
      <c r="C77" s="9" t="s">
        <v>94</v>
      </c>
      <c r="D77" s="59" t="s">
        <v>149</v>
      </c>
      <c r="E77" s="66" t="s">
        <v>92</v>
      </c>
      <c r="F77" s="50">
        <v>1.52</v>
      </c>
      <c r="G77" s="50">
        <v>391.38</v>
      </c>
      <c r="H77" s="74" t="e">
        <f>ROUND(G77*#REF!,2)</f>
        <v>#REF!</v>
      </c>
      <c r="I77" s="150" t="e">
        <f t="shared" si="12"/>
        <v>#REF!</v>
      </c>
      <c r="J77" s="74">
        <f t="shared" si="3"/>
        <v>363.98</v>
      </c>
      <c r="K77" s="74">
        <f t="shared" si="4"/>
        <v>452.42</v>
      </c>
      <c r="L77" s="153">
        <f t="shared" si="10"/>
        <v>687.67</v>
      </c>
      <c r="M77" s="189" t="e">
        <f t="shared" si="11"/>
        <v>#REF!</v>
      </c>
      <c r="N77" s="192">
        <f t="shared" si="5"/>
        <v>109.194</v>
      </c>
      <c r="O77" s="8">
        <f t="shared" si="6"/>
        <v>165.97488000000001</v>
      </c>
    </row>
    <row r="78" spans="1:15" ht="20.100000000000001" customHeight="1" outlineLevel="1" collapsed="1">
      <c r="A78" s="161"/>
      <c r="B78" s="69"/>
      <c r="C78" s="69"/>
      <c r="D78" s="69"/>
      <c r="E78" s="69"/>
      <c r="F78" s="77"/>
      <c r="G78" s="78" t="s">
        <v>253</v>
      </c>
      <c r="H78" s="76"/>
      <c r="I78" s="148" t="e">
        <f>SUM(I49:I77)</f>
        <v>#REF!</v>
      </c>
      <c r="J78" s="148"/>
      <c r="K78" s="148"/>
      <c r="L78" s="148">
        <f>SUM(L49:L77)</f>
        <v>96097.829999999944</v>
      </c>
      <c r="M78" s="190" t="e">
        <f t="shared" si="11"/>
        <v>#REF!</v>
      </c>
      <c r="N78" s="192">
        <f t="shared" si="5"/>
        <v>0</v>
      </c>
      <c r="O78" s="148">
        <f>SUM(O49:O77)</f>
        <v>23198.109570000008</v>
      </c>
    </row>
    <row r="79" spans="1:15" ht="20.100000000000001" customHeight="1">
      <c r="A79" s="87"/>
      <c r="B79" s="61"/>
      <c r="C79" s="61"/>
      <c r="D79" s="20"/>
      <c r="E79" s="61"/>
      <c r="F79" s="43"/>
      <c r="G79" s="42"/>
      <c r="H79" s="2"/>
      <c r="I79" s="2"/>
      <c r="J79" s="74">
        <f t="shared" si="3"/>
        <v>0</v>
      </c>
      <c r="K79" s="74">
        <f t="shared" si="4"/>
        <v>0</v>
      </c>
      <c r="L79" s="153">
        <f>TRUNC(K79*F79,2)</f>
        <v>0</v>
      </c>
      <c r="M79" s="189">
        <f t="shared" si="11"/>
        <v>0</v>
      </c>
      <c r="N79" s="192">
        <f t="shared" si="5"/>
        <v>0</v>
      </c>
      <c r="O79" s="8">
        <f t="shared" si="6"/>
        <v>0</v>
      </c>
    </row>
    <row r="80" spans="1:15" ht="20.100000000000001" customHeight="1">
      <c r="A80" s="159">
        <v>4</v>
      </c>
      <c r="B80" s="36"/>
      <c r="C80" s="36"/>
      <c r="D80" s="15" t="s">
        <v>130</v>
      </c>
      <c r="E80" s="15"/>
      <c r="F80" s="70"/>
      <c r="G80" s="70"/>
      <c r="H80" s="70"/>
      <c r="I80" s="147" t="e">
        <f>I98</f>
        <v>#REF!</v>
      </c>
      <c r="J80" s="147"/>
      <c r="K80" s="147"/>
      <c r="L80" s="147">
        <f>L98</f>
        <v>97824.82</v>
      </c>
      <c r="M80" s="191" t="e">
        <f>M98</f>
        <v>#REF!</v>
      </c>
      <c r="N80" s="195">
        <f t="shared" si="5"/>
        <v>0</v>
      </c>
      <c r="O80" s="147">
        <f>O98</f>
        <v>23615.342970000002</v>
      </c>
    </row>
    <row r="81" spans="1:15" ht="20.100000000000001" customHeight="1" outlineLevel="1">
      <c r="A81" s="158"/>
      <c r="B81" s="6"/>
      <c r="C81" s="6"/>
      <c r="D81" s="7" t="s">
        <v>151</v>
      </c>
      <c r="E81" s="8"/>
      <c r="F81" s="50">
        <v>0</v>
      </c>
      <c r="G81" s="74"/>
      <c r="H81" s="74"/>
      <c r="I81" s="150"/>
      <c r="J81" s="74">
        <f t="shared" si="3"/>
        <v>0</v>
      </c>
      <c r="K81" s="74">
        <f t="shared" si="4"/>
        <v>0</v>
      </c>
      <c r="L81" s="153">
        <f t="shared" ref="L81:L97" si="13">TRUNC(K81*F81,2)</f>
        <v>0</v>
      </c>
      <c r="M81" s="189">
        <f t="shared" ref="M81:M99" si="14">TRUNC(I81-(I81*0.07),2)</f>
        <v>0</v>
      </c>
      <c r="N81" s="192">
        <f t="shared" si="5"/>
        <v>0</v>
      </c>
      <c r="O81" s="8">
        <f t="shared" si="6"/>
        <v>0</v>
      </c>
    </row>
    <row r="82" spans="1:15" ht="17.25" customHeight="1" outlineLevel="1">
      <c r="A82" s="160" t="s">
        <v>93</v>
      </c>
      <c r="B82" s="66">
        <v>84220</v>
      </c>
      <c r="C82" s="9" t="s">
        <v>94</v>
      </c>
      <c r="D82" s="10" t="s">
        <v>628</v>
      </c>
      <c r="E82" s="66" t="s">
        <v>95</v>
      </c>
      <c r="F82" s="50">
        <v>459.2</v>
      </c>
      <c r="G82" s="50">
        <v>21.46</v>
      </c>
      <c r="H82" s="74" t="e">
        <f>ROUND(G82*#REF!,2)</f>
        <v>#REF!</v>
      </c>
      <c r="I82" s="150" t="e">
        <f t="shared" ref="I82:I97" si="15">ROUND(F82*H82,2)</f>
        <v>#REF!</v>
      </c>
      <c r="J82" s="74">
        <f t="shared" si="3"/>
        <v>19.95</v>
      </c>
      <c r="K82" s="74">
        <f t="shared" si="4"/>
        <v>24.79</v>
      </c>
      <c r="L82" s="153">
        <f t="shared" si="13"/>
        <v>11383.56</v>
      </c>
      <c r="M82" s="189" t="e">
        <f t="shared" si="14"/>
        <v>#REF!</v>
      </c>
      <c r="N82" s="192">
        <f t="shared" si="5"/>
        <v>5.9849999999999994</v>
      </c>
      <c r="O82" s="8">
        <f t="shared" si="6"/>
        <v>2748.3119999999999</v>
      </c>
    </row>
    <row r="83" spans="1:15" ht="30" customHeight="1" outlineLevel="1">
      <c r="A83" s="160" t="s">
        <v>96</v>
      </c>
      <c r="B83" s="66" t="s">
        <v>221</v>
      </c>
      <c r="C83" s="9" t="s">
        <v>94</v>
      </c>
      <c r="D83" s="59" t="s">
        <v>171</v>
      </c>
      <c r="E83" s="66" t="s">
        <v>104</v>
      </c>
      <c r="F83" s="50">
        <v>1730.55</v>
      </c>
      <c r="G83" s="50">
        <v>7.09</v>
      </c>
      <c r="H83" s="74" t="e">
        <f>ROUND(G83*#REF!,2)</f>
        <v>#REF!</v>
      </c>
      <c r="I83" s="150" t="e">
        <f t="shared" si="15"/>
        <v>#REF!</v>
      </c>
      <c r="J83" s="74">
        <f t="shared" si="3"/>
        <v>6.59</v>
      </c>
      <c r="K83" s="74">
        <f t="shared" si="4"/>
        <v>8.19</v>
      </c>
      <c r="L83" s="153">
        <f t="shared" si="13"/>
        <v>14173.2</v>
      </c>
      <c r="M83" s="189" t="e">
        <f t="shared" si="14"/>
        <v>#REF!</v>
      </c>
      <c r="N83" s="192">
        <f t="shared" si="5"/>
        <v>1.9769999999999999</v>
      </c>
      <c r="O83" s="8">
        <f t="shared" si="6"/>
        <v>3421.2973499999998</v>
      </c>
    </row>
    <row r="84" spans="1:15" ht="30" customHeight="1" outlineLevel="1">
      <c r="A84" s="160" t="s">
        <v>97</v>
      </c>
      <c r="B84" s="66" t="s">
        <v>219</v>
      </c>
      <c r="C84" s="9" t="s">
        <v>94</v>
      </c>
      <c r="D84" s="59" t="s">
        <v>172</v>
      </c>
      <c r="E84" s="66" t="s">
        <v>104</v>
      </c>
      <c r="F84" s="50">
        <v>628.91</v>
      </c>
      <c r="G84" s="50">
        <v>6.97</v>
      </c>
      <c r="H84" s="74" t="e">
        <f>ROUND(G84*#REF!,2)</f>
        <v>#REF!</v>
      </c>
      <c r="I84" s="150" t="e">
        <f t="shared" si="15"/>
        <v>#REF!</v>
      </c>
      <c r="J84" s="74">
        <f t="shared" si="3"/>
        <v>6.48</v>
      </c>
      <c r="K84" s="74">
        <f t="shared" si="4"/>
        <v>8.0500000000000007</v>
      </c>
      <c r="L84" s="153">
        <f t="shared" si="13"/>
        <v>5062.72</v>
      </c>
      <c r="M84" s="189" t="e">
        <f t="shared" si="14"/>
        <v>#REF!</v>
      </c>
      <c r="N84" s="192">
        <f t="shared" si="5"/>
        <v>1.944</v>
      </c>
      <c r="O84" s="8">
        <f t="shared" si="6"/>
        <v>1222.60104</v>
      </c>
    </row>
    <row r="85" spans="1:15" ht="20.100000000000001" customHeight="1" outlineLevel="1">
      <c r="A85" s="160" t="s">
        <v>173</v>
      </c>
      <c r="B85" s="66" t="s">
        <v>222</v>
      </c>
      <c r="C85" s="9" t="s">
        <v>94</v>
      </c>
      <c r="D85" s="59" t="s">
        <v>150</v>
      </c>
      <c r="E85" s="66" t="s">
        <v>92</v>
      </c>
      <c r="F85" s="50">
        <v>25.19</v>
      </c>
      <c r="G85" s="50">
        <v>391.38</v>
      </c>
      <c r="H85" s="74" t="e">
        <f>ROUND(G85*#REF!,2)</f>
        <v>#REF!</v>
      </c>
      <c r="I85" s="150" t="e">
        <f t="shared" si="15"/>
        <v>#REF!</v>
      </c>
      <c r="J85" s="74">
        <f t="shared" si="3"/>
        <v>363.98</v>
      </c>
      <c r="K85" s="74">
        <f t="shared" si="4"/>
        <v>452.42</v>
      </c>
      <c r="L85" s="153">
        <f t="shared" si="13"/>
        <v>11396.45</v>
      </c>
      <c r="M85" s="189" t="e">
        <f t="shared" si="14"/>
        <v>#REF!</v>
      </c>
      <c r="N85" s="192">
        <f t="shared" si="5"/>
        <v>109.194</v>
      </c>
      <c r="O85" s="8">
        <f t="shared" si="6"/>
        <v>2750.5968600000001</v>
      </c>
    </row>
    <row r="86" spans="1:15" ht="20.100000000000001" customHeight="1" outlineLevel="1">
      <c r="A86" s="160"/>
      <c r="B86" s="6"/>
      <c r="C86" s="6"/>
      <c r="D86" s="7" t="s">
        <v>152</v>
      </c>
      <c r="E86" s="8"/>
      <c r="F86" s="50">
        <v>0</v>
      </c>
      <c r="G86" s="50"/>
      <c r="H86" s="74" t="e">
        <f>ROUND(G86*#REF!,2)</f>
        <v>#REF!</v>
      </c>
      <c r="I86" s="150" t="e">
        <f t="shared" si="15"/>
        <v>#REF!</v>
      </c>
      <c r="J86" s="74">
        <f t="shared" si="3"/>
        <v>0</v>
      </c>
      <c r="K86" s="74">
        <f t="shared" si="4"/>
        <v>0</v>
      </c>
      <c r="L86" s="153">
        <f t="shared" si="13"/>
        <v>0</v>
      </c>
      <c r="M86" s="189" t="e">
        <f t="shared" si="14"/>
        <v>#REF!</v>
      </c>
      <c r="N86" s="192">
        <f t="shared" si="5"/>
        <v>0</v>
      </c>
      <c r="O86" s="8">
        <f t="shared" si="6"/>
        <v>0</v>
      </c>
    </row>
    <row r="87" spans="1:15" ht="30" customHeight="1" outlineLevel="1">
      <c r="A87" s="160" t="s">
        <v>259</v>
      </c>
      <c r="B87" s="66">
        <v>84220</v>
      </c>
      <c r="C87" s="9" t="s">
        <v>94</v>
      </c>
      <c r="D87" s="59" t="s">
        <v>629</v>
      </c>
      <c r="E87" s="66" t="s">
        <v>95</v>
      </c>
      <c r="F87" s="50">
        <v>714.44</v>
      </c>
      <c r="G87" s="50">
        <v>21.46</v>
      </c>
      <c r="H87" s="74" t="e">
        <f>ROUND(G87*#REF!,2)</f>
        <v>#REF!</v>
      </c>
      <c r="I87" s="150" t="e">
        <f t="shared" si="15"/>
        <v>#REF!</v>
      </c>
      <c r="J87" s="74">
        <f t="shared" ref="J87:J150" si="16">TRUNC(G87-(G87*0.069998),2)</f>
        <v>19.95</v>
      </c>
      <c r="K87" s="74">
        <f t="shared" ref="K87:K150" si="17">TRUNC(J87+(J87*0.243),2)</f>
        <v>24.79</v>
      </c>
      <c r="L87" s="153">
        <f t="shared" si="13"/>
        <v>17710.96</v>
      </c>
      <c r="M87" s="189" t="e">
        <f t="shared" si="14"/>
        <v>#REF!</v>
      </c>
      <c r="N87" s="192">
        <f t="shared" ref="N87:N150" si="18">J87*0.3</f>
        <v>5.9849999999999994</v>
      </c>
      <c r="O87" s="8">
        <f t="shared" ref="O87:O150" si="19">N87*F87</f>
        <v>4275.9233999999997</v>
      </c>
    </row>
    <row r="88" spans="1:15" ht="30" customHeight="1" outlineLevel="1">
      <c r="A88" s="160" t="s">
        <v>274</v>
      </c>
      <c r="B88" s="66" t="s">
        <v>221</v>
      </c>
      <c r="C88" s="9" t="s">
        <v>94</v>
      </c>
      <c r="D88" s="59" t="s">
        <v>171</v>
      </c>
      <c r="E88" s="66" t="s">
        <v>104</v>
      </c>
      <c r="F88" s="50">
        <v>1152.73</v>
      </c>
      <c r="G88" s="50">
        <v>7.09</v>
      </c>
      <c r="H88" s="74" t="e">
        <f>ROUND(G88*#REF!,2)</f>
        <v>#REF!</v>
      </c>
      <c r="I88" s="150" t="e">
        <f t="shared" si="15"/>
        <v>#REF!</v>
      </c>
      <c r="J88" s="74">
        <f t="shared" si="16"/>
        <v>6.59</v>
      </c>
      <c r="K88" s="74">
        <f t="shared" si="17"/>
        <v>8.19</v>
      </c>
      <c r="L88" s="153">
        <f t="shared" si="13"/>
        <v>9440.85</v>
      </c>
      <c r="M88" s="189" t="e">
        <f t="shared" si="14"/>
        <v>#REF!</v>
      </c>
      <c r="N88" s="192">
        <f t="shared" si="18"/>
        <v>1.9769999999999999</v>
      </c>
      <c r="O88" s="8">
        <f t="shared" si="19"/>
        <v>2278.9472099999998</v>
      </c>
    </row>
    <row r="89" spans="1:15" ht="30" customHeight="1" outlineLevel="1">
      <c r="A89" s="160" t="s">
        <v>275</v>
      </c>
      <c r="B89" s="66" t="s">
        <v>219</v>
      </c>
      <c r="C89" s="9" t="s">
        <v>94</v>
      </c>
      <c r="D89" s="59" t="s">
        <v>172</v>
      </c>
      <c r="E89" s="66" t="s">
        <v>104</v>
      </c>
      <c r="F89" s="50">
        <v>581.17999999999995</v>
      </c>
      <c r="G89" s="50">
        <v>6.97</v>
      </c>
      <c r="H89" s="74" t="e">
        <f>ROUND(G89*#REF!,2)</f>
        <v>#REF!</v>
      </c>
      <c r="I89" s="150" t="e">
        <f t="shared" si="15"/>
        <v>#REF!</v>
      </c>
      <c r="J89" s="74">
        <f t="shared" si="16"/>
        <v>6.48</v>
      </c>
      <c r="K89" s="74">
        <f t="shared" si="17"/>
        <v>8.0500000000000007</v>
      </c>
      <c r="L89" s="153">
        <f t="shared" si="13"/>
        <v>4678.49</v>
      </c>
      <c r="M89" s="189" t="e">
        <f t="shared" si="14"/>
        <v>#REF!</v>
      </c>
      <c r="N89" s="192">
        <f t="shared" si="18"/>
        <v>1.944</v>
      </c>
      <c r="O89" s="8">
        <f t="shared" si="19"/>
        <v>1129.8139199999998</v>
      </c>
    </row>
    <row r="90" spans="1:15" ht="20.100000000000001" customHeight="1" outlineLevel="1">
      <c r="A90" s="160" t="s">
        <v>276</v>
      </c>
      <c r="B90" s="66" t="s">
        <v>222</v>
      </c>
      <c r="C90" s="9" t="s">
        <v>94</v>
      </c>
      <c r="D90" s="59" t="s">
        <v>150</v>
      </c>
      <c r="E90" s="66" t="s">
        <v>92</v>
      </c>
      <c r="F90" s="50">
        <v>41.19</v>
      </c>
      <c r="G90" s="50">
        <v>391.38</v>
      </c>
      <c r="H90" s="74" t="e">
        <f>ROUND(G90*#REF!,2)</f>
        <v>#REF!</v>
      </c>
      <c r="I90" s="150" t="e">
        <f t="shared" si="15"/>
        <v>#REF!</v>
      </c>
      <c r="J90" s="74">
        <f t="shared" si="16"/>
        <v>363.98</v>
      </c>
      <c r="K90" s="74">
        <f t="shared" si="17"/>
        <v>452.42</v>
      </c>
      <c r="L90" s="153">
        <f t="shared" si="13"/>
        <v>18635.169999999998</v>
      </c>
      <c r="M90" s="189" t="e">
        <f t="shared" si="14"/>
        <v>#REF!</v>
      </c>
      <c r="N90" s="192">
        <f t="shared" si="18"/>
        <v>109.194</v>
      </c>
      <c r="O90" s="8">
        <f t="shared" si="19"/>
        <v>4497.7008599999999</v>
      </c>
    </row>
    <row r="91" spans="1:15" ht="20.100000000000001" customHeight="1" outlineLevel="1">
      <c r="A91" s="158"/>
      <c r="B91" s="6"/>
      <c r="C91" s="6"/>
      <c r="D91" s="7" t="s">
        <v>131</v>
      </c>
      <c r="E91" s="8"/>
      <c r="F91" s="50">
        <v>0</v>
      </c>
      <c r="G91" s="50"/>
      <c r="H91" s="74" t="e">
        <f>ROUND(G91*#REF!,2)</f>
        <v>#REF!</v>
      </c>
      <c r="I91" s="150" t="e">
        <f t="shared" si="15"/>
        <v>#REF!</v>
      </c>
      <c r="J91" s="74">
        <f t="shared" si="16"/>
        <v>0</v>
      </c>
      <c r="K91" s="74">
        <f t="shared" si="17"/>
        <v>0</v>
      </c>
      <c r="L91" s="153">
        <f t="shared" si="13"/>
        <v>0</v>
      </c>
      <c r="M91" s="189" t="e">
        <f t="shared" si="14"/>
        <v>#REF!</v>
      </c>
      <c r="N91" s="192">
        <f t="shared" si="18"/>
        <v>0</v>
      </c>
      <c r="O91" s="8">
        <f t="shared" si="19"/>
        <v>0</v>
      </c>
    </row>
    <row r="92" spans="1:15" ht="30" customHeight="1" outlineLevel="1">
      <c r="A92" s="160" t="s">
        <v>710</v>
      </c>
      <c r="B92" s="66">
        <v>83901</v>
      </c>
      <c r="C92" s="66" t="s">
        <v>94</v>
      </c>
      <c r="D92" s="59" t="s">
        <v>615</v>
      </c>
      <c r="E92" s="66" t="s">
        <v>107</v>
      </c>
      <c r="F92" s="50">
        <v>262.10000000000002</v>
      </c>
      <c r="G92" s="50">
        <v>13.18</v>
      </c>
      <c r="H92" s="74" t="e">
        <f>ROUND(G92*#REF!,2)</f>
        <v>#REF!</v>
      </c>
      <c r="I92" s="150" t="e">
        <f t="shared" si="15"/>
        <v>#REF!</v>
      </c>
      <c r="J92" s="74">
        <f t="shared" si="16"/>
        <v>12.25</v>
      </c>
      <c r="K92" s="74">
        <f t="shared" si="17"/>
        <v>15.22</v>
      </c>
      <c r="L92" s="153">
        <f t="shared" si="13"/>
        <v>3989.16</v>
      </c>
      <c r="M92" s="189" t="e">
        <f t="shared" si="14"/>
        <v>#REF!</v>
      </c>
      <c r="N92" s="192">
        <f t="shared" si="18"/>
        <v>3.6749999999999998</v>
      </c>
      <c r="O92" s="8">
        <f t="shared" si="19"/>
        <v>963.21750000000009</v>
      </c>
    </row>
    <row r="93" spans="1:15" ht="20.100000000000001" customHeight="1" outlineLevel="1">
      <c r="A93" s="160"/>
      <c r="B93" s="66"/>
      <c r="C93" s="66"/>
      <c r="D93" s="7" t="s">
        <v>708</v>
      </c>
      <c r="E93" s="66"/>
      <c r="F93" s="50">
        <v>0</v>
      </c>
      <c r="G93" s="50"/>
      <c r="H93" s="74" t="e">
        <f>ROUND(G93*#REF!,2)</f>
        <v>#REF!</v>
      </c>
      <c r="I93" s="150" t="e">
        <f t="shared" si="15"/>
        <v>#REF!</v>
      </c>
      <c r="J93" s="74">
        <f t="shared" si="16"/>
        <v>0</v>
      </c>
      <c r="K93" s="74">
        <f t="shared" si="17"/>
        <v>0</v>
      </c>
      <c r="L93" s="153">
        <f t="shared" si="13"/>
        <v>0</v>
      </c>
      <c r="M93" s="189" t="e">
        <f t="shared" si="14"/>
        <v>#REF!</v>
      </c>
      <c r="N93" s="192">
        <f t="shared" si="18"/>
        <v>0</v>
      </c>
      <c r="O93" s="8">
        <f t="shared" si="19"/>
        <v>0</v>
      </c>
    </row>
    <row r="94" spans="1:15" ht="30" customHeight="1" outlineLevel="1">
      <c r="A94" s="160" t="s">
        <v>711</v>
      </c>
      <c r="B94" s="66">
        <v>84220</v>
      </c>
      <c r="C94" s="9" t="s">
        <v>94</v>
      </c>
      <c r="D94" s="59" t="s">
        <v>709</v>
      </c>
      <c r="E94" s="66" t="s">
        <v>95</v>
      </c>
      <c r="F94" s="50">
        <v>17.29</v>
      </c>
      <c r="G94" s="50">
        <v>21.46</v>
      </c>
      <c r="H94" s="74" t="e">
        <f>ROUND(G94*#REF!,2)</f>
        <v>#REF!</v>
      </c>
      <c r="I94" s="150" t="e">
        <f t="shared" si="15"/>
        <v>#REF!</v>
      </c>
      <c r="J94" s="74">
        <f t="shared" si="16"/>
        <v>19.95</v>
      </c>
      <c r="K94" s="74">
        <f t="shared" si="17"/>
        <v>24.79</v>
      </c>
      <c r="L94" s="153">
        <f t="shared" si="13"/>
        <v>428.61</v>
      </c>
      <c r="M94" s="189" t="e">
        <f t="shared" si="14"/>
        <v>#REF!</v>
      </c>
      <c r="N94" s="192">
        <f t="shared" si="18"/>
        <v>5.9849999999999994</v>
      </c>
      <c r="O94" s="8">
        <f t="shared" si="19"/>
        <v>103.48064999999998</v>
      </c>
    </row>
    <row r="95" spans="1:15" ht="30" customHeight="1" outlineLevel="1">
      <c r="A95" s="160" t="s">
        <v>712</v>
      </c>
      <c r="B95" s="66" t="s">
        <v>221</v>
      </c>
      <c r="C95" s="9" t="s">
        <v>94</v>
      </c>
      <c r="D95" s="59" t="s">
        <v>171</v>
      </c>
      <c r="E95" s="66" t="s">
        <v>104</v>
      </c>
      <c r="F95" s="50">
        <v>48.82</v>
      </c>
      <c r="G95" s="50">
        <v>7.09</v>
      </c>
      <c r="H95" s="74" t="e">
        <f>ROUND(G95*#REF!,2)</f>
        <v>#REF!</v>
      </c>
      <c r="I95" s="150" t="e">
        <f t="shared" si="15"/>
        <v>#REF!</v>
      </c>
      <c r="J95" s="74">
        <f t="shared" si="16"/>
        <v>6.59</v>
      </c>
      <c r="K95" s="74">
        <f t="shared" si="17"/>
        <v>8.19</v>
      </c>
      <c r="L95" s="153">
        <f t="shared" si="13"/>
        <v>399.83</v>
      </c>
      <c r="M95" s="189" t="e">
        <f t="shared" si="14"/>
        <v>#REF!</v>
      </c>
      <c r="N95" s="192">
        <f t="shared" si="18"/>
        <v>1.9769999999999999</v>
      </c>
      <c r="O95" s="8">
        <f t="shared" si="19"/>
        <v>96.517139999999998</v>
      </c>
    </row>
    <row r="96" spans="1:15" ht="30" customHeight="1" outlineLevel="1">
      <c r="A96" s="160" t="s">
        <v>713</v>
      </c>
      <c r="B96" s="66" t="s">
        <v>219</v>
      </c>
      <c r="C96" s="9" t="s">
        <v>94</v>
      </c>
      <c r="D96" s="59" t="s">
        <v>172</v>
      </c>
      <c r="E96" s="66" t="s">
        <v>104</v>
      </c>
      <c r="F96" s="50">
        <v>20.36</v>
      </c>
      <c r="G96" s="50">
        <v>6.97</v>
      </c>
      <c r="H96" s="74" t="e">
        <f>ROUND(G96*#REF!,2)</f>
        <v>#REF!</v>
      </c>
      <c r="I96" s="150" t="e">
        <f t="shared" si="15"/>
        <v>#REF!</v>
      </c>
      <c r="J96" s="74">
        <f t="shared" si="16"/>
        <v>6.48</v>
      </c>
      <c r="K96" s="74">
        <f t="shared" si="17"/>
        <v>8.0500000000000007</v>
      </c>
      <c r="L96" s="153">
        <f t="shared" si="13"/>
        <v>163.89</v>
      </c>
      <c r="M96" s="189" t="e">
        <f t="shared" si="14"/>
        <v>#REF!</v>
      </c>
      <c r="N96" s="192">
        <f t="shared" si="18"/>
        <v>1.944</v>
      </c>
      <c r="O96" s="8">
        <f t="shared" si="19"/>
        <v>39.579839999999997</v>
      </c>
    </row>
    <row r="97" spans="1:15" ht="20.100000000000001" customHeight="1" outlineLevel="1">
      <c r="A97" s="160" t="s">
        <v>277</v>
      </c>
      <c r="B97" s="66" t="s">
        <v>222</v>
      </c>
      <c r="C97" s="9" t="s">
        <v>94</v>
      </c>
      <c r="D97" s="59" t="s">
        <v>150</v>
      </c>
      <c r="E97" s="66" t="s">
        <v>92</v>
      </c>
      <c r="F97" s="50">
        <v>0.8</v>
      </c>
      <c r="G97" s="50">
        <v>391.38</v>
      </c>
      <c r="H97" s="74" t="e">
        <f>ROUND(G97*#REF!,2)</f>
        <v>#REF!</v>
      </c>
      <c r="I97" s="150" t="e">
        <f t="shared" si="15"/>
        <v>#REF!</v>
      </c>
      <c r="J97" s="74">
        <f t="shared" si="16"/>
        <v>363.98</v>
      </c>
      <c r="K97" s="74">
        <f t="shared" si="17"/>
        <v>452.42</v>
      </c>
      <c r="L97" s="153">
        <f t="shared" si="13"/>
        <v>361.93</v>
      </c>
      <c r="M97" s="189" t="e">
        <f t="shared" si="14"/>
        <v>#REF!</v>
      </c>
      <c r="N97" s="192">
        <f t="shared" si="18"/>
        <v>109.194</v>
      </c>
      <c r="O97" s="8">
        <f t="shared" si="19"/>
        <v>87.355200000000011</v>
      </c>
    </row>
    <row r="98" spans="1:15" ht="20.100000000000001" customHeight="1" outlineLevel="1">
      <c r="A98" s="161"/>
      <c r="B98" s="69"/>
      <c r="C98" s="69"/>
      <c r="D98" s="69"/>
      <c r="E98" s="69"/>
      <c r="F98" s="77"/>
      <c r="G98" s="78" t="s">
        <v>253</v>
      </c>
      <c r="H98" s="76"/>
      <c r="I98" s="148" t="e">
        <f>SUM(I82:I97)</f>
        <v>#REF!</v>
      </c>
      <c r="J98" s="148"/>
      <c r="K98" s="148"/>
      <c r="L98" s="148">
        <f>SUM(L82:L97)</f>
        <v>97824.82</v>
      </c>
      <c r="M98" s="190" t="e">
        <f t="shared" si="14"/>
        <v>#REF!</v>
      </c>
      <c r="N98" s="192">
        <f t="shared" si="18"/>
        <v>0</v>
      </c>
      <c r="O98" s="148">
        <f>SUM(O82:O97)</f>
        <v>23615.342970000002</v>
      </c>
    </row>
    <row r="99" spans="1:15" ht="20.100000000000001" customHeight="1">
      <c r="A99" s="87"/>
      <c r="B99" s="61"/>
      <c r="C99" s="61"/>
      <c r="D99" s="20"/>
      <c r="E99" s="61"/>
      <c r="F99" s="43"/>
      <c r="G99" s="42"/>
      <c r="H99" s="2"/>
      <c r="I99" s="2"/>
      <c r="J99" s="74">
        <f t="shared" si="16"/>
        <v>0</v>
      </c>
      <c r="K99" s="74">
        <f t="shared" si="17"/>
        <v>0</v>
      </c>
      <c r="L99" s="153">
        <f>TRUNC(K99*F99,2)</f>
        <v>0</v>
      </c>
      <c r="M99" s="189">
        <f t="shared" si="14"/>
        <v>0</v>
      </c>
      <c r="N99" s="192">
        <f t="shared" si="18"/>
        <v>0</v>
      </c>
      <c r="O99" s="8">
        <f t="shared" si="19"/>
        <v>0</v>
      </c>
    </row>
    <row r="100" spans="1:15" ht="20.100000000000001" customHeight="1">
      <c r="A100" s="159">
        <v>5</v>
      </c>
      <c r="B100" s="36"/>
      <c r="C100" s="36"/>
      <c r="D100" s="15" t="s">
        <v>245</v>
      </c>
      <c r="E100" s="15"/>
      <c r="F100" s="70"/>
      <c r="G100" s="70"/>
      <c r="H100" s="70"/>
      <c r="I100" s="147" t="e">
        <f>I111</f>
        <v>#REF!</v>
      </c>
      <c r="J100" s="147"/>
      <c r="K100" s="147"/>
      <c r="L100" s="147">
        <f>L111</f>
        <v>64691.020000000004</v>
      </c>
      <c r="M100" s="191" t="e">
        <f>M111</f>
        <v>#REF!</v>
      </c>
      <c r="N100" s="195">
        <f t="shared" si="18"/>
        <v>0</v>
      </c>
      <c r="O100" s="147">
        <f>O111</f>
        <v>15613.869749999998</v>
      </c>
    </row>
    <row r="101" spans="1:15" ht="20.100000000000001" customHeight="1" outlineLevel="1">
      <c r="A101" s="163"/>
      <c r="B101" s="27"/>
      <c r="C101" s="27"/>
      <c r="D101" s="13" t="s">
        <v>132</v>
      </c>
      <c r="E101" s="9"/>
      <c r="F101" s="50">
        <v>0</v>
      </c>
      <c r="G101" s="74"/>
      <c r="H101" s="74"/>
      <c r="I101" s="151"/>
      <c r="J101" s="74">
        <f t="shared" si="16"/>
        <v>0</v>
      </c>
      <c r="K101" s="74">
        <f t="shared" si="17"/>
        <v>0</v>
      </c>
      <c r="L101" s="153">
        <f t="shared" ref="L101:L110" si="20">TRUNC(K101*F101,2)</f>
        <v>0</v>
      </c>
      <c r="M101" s="189">
        <f t="shared" ref="M101:M112" si="21">TRUNC(I101-(I101*0.07),2)</f>
        <v>0</v>
      </c>
      <c r="N101" s="192">
        <f t="shared" si="18"/>
        <v>0</v>
      </c>
      <c r="O101" s="8">
        <f t="shared" si="19"/>
        <v>0</v>
      </c>
    </row>
    <row r="102" spans="1:15" s="60" customFormat="1" ht="30" customHeight="1" outlineLevel="1">
      <c r="A102" s="162" t="s">
        <v>98</v>
      </c>
      <c r="B102" s="9" t="s">
        <v>457</v>
      </c>
      <c r="C102" s="9" t="s">
        <v>94</v>
      </c>
      <c r="D102" s="59" t="s">
        <v>630</v>
      </c>
      <c r="E102" s="9" t="s">
        <v>95</v>
      </c>
      <c r="F102" s="50">
        <v>5.14</v>
      </c>
      <c r="G102" s="50">
        <v>88.57</v>
      </c>
      <c r="H102" s="74" t="e">
        <f>ROUND(G102*#REF!,2)</f>
        <v>#REF!</v>
      </c>
      <c r="I102" s="150" t="e">
        <f t="shared" ref="I102:I110" si="22">ROUND(F102*H102,2)</f>
        <v>#REF!</v>
      </c>
      <c r="J102" s="74">
        <f t="shared" si="16"/>
        <v>82.37</v>
      </c>
      <c r="K102" s="74">
        <f t="shared" si="17"/>
        <v>102.38</v>
      </c>
      <c r="L102" s="153">
        <f t="shared" si="20"/>
        <v>526.23</v>
      </c>
      <c r="M102" s="189" t="e">
        <f t="shared" si="21"/>
        <v>#REF!</v>
      </c>
      <c r="N102" s="192">
        <f t="shared" si="18"/>
        <v>24.711000000000002</v>
      </c>
      <c r="O102" s="8">
        <f t="shared" si="19"/>
        <v>127.01454</v>
      </c>
    </row>
    <row r="103" spans="1:15" ht="20.100000000000001" customHeight="1" outlineLevel="1">
      <c r="A103" s="163"/>
      <c r="B103" s="27"/>
      <c r="C103" s="27"/>
      <c r="D103" s="13" t="s">
        <v>133</v>
      </c>
      <c r="E103" s="9"/>
      <c r="F103" s="50">
        <v>0</v>
      </c>
      <c r="G103" s="50"/>
      <c r="H103" s="74" t="e">
        <f>ROUND(G103*#REF!,2)</f>
        <v>#REF!</v>
      </c>
      <c r="I103" s="150" t="e">
        <f t="shared" si="22"/>
        <v>#REF!</v>
      </c>
      <c r="J103" s="74">
        <f t="shared" si="16"/>
        <v>0</v>
      </c>
      <c r="K103" s="74">
        <f t="shared" si="17"/>
        <v>0</v>
      </c>
      <c r="L103" s="153">
        <f t="shared" si="20"/>
        <v>0</v>
      </c>
      <c r="M103" s="189" t="e">
        <f t="shared" si="21"/>
        <v>#REF!</v>
      </c>
      <c r="N103" s="192">
        <f t="shared" si="18"/>
        <v>0</v>
      </c>
      <c r="O103" s="8">
        <f t="shared" si="19"/>
        <v>0</v>
      </c>
    </row>
    <row r="104" spans="1:15" ht="39.950000000000003" customHeight="1" outlineLevel="1">
      <c r="A104" s="162" t="s">
        <v>103</v>
      </c>
      <c r="B104" s="9">
        <v>87489</v>
      </c>
      <c r="C104" s="9" t="s">
        <v>94</v>
      </c>
      <c r="D104" s="59" t="s">
        <v>1154</v>
      </c>
      <c r="E104" s="9" t="s">
        <v>95</v>
      </c>
      <c r="F104" s="50">
        <v>942.96</v>
      </c>
      <c r="G104" s="50">
        <v>33.33</v>
      </c>
      <c r="H104" s="74" t="e">
        <f>ROUND(G104*#REF!,2)</f>
        <v>#REF!</v>
      </c>
      <c r="I104" s="150" t="e">
        <f t="shared" si="22"/>
        <v>#REF!</v>
      </c>
      <c r="J104" s="74">
        <f t="shared" si="16"/>
        <v>30.99</v>
      </c>
      <c r="K104" s="74">
        <f t="shared" si="17"/>
        <v>38.520000000000003</v>
      </c>
      <c r="L104" s="153">
        <f t="shared" si="20"/>
        <v>36322.81</v>
      </c>
      <c r="M104" s="189" t="e">
        <f t="shared" si="21"/>
        <v>#REF!</v>
      </c>
      <c r="N104" s="192">
        <f t="shared" si="18"/>
        <v>9.2969999999999988</v>
      </c>
      <c r="O104" s="8">
        <f t="shared" si="19"/>
        <v>8766.6991199999993</v>
      </c>
    </row>
    <row r="105" spans="1:15" ht="39" customHeight="1" outlineLevel="1">
      <c r="A105" s="162" t="s">
        <v>260</v>
      </c>
      <c r="B105" s="9" t="s">
        <v>455</v>
      </c>
      <c r="C105" s="9" t="s">
        <v>94</v>
      </c>
      <c r="D105" s="59" t="s">
        <v>175</v>
      </c>
      <c r="E105" s="9" t="s">
        <v>95</v>
      </c>
      <c r="F105" s="50">
        <v>17.07</v>
      </c>
      <c r="G105" s="50">
        <v>60.45</v>
      </c>
      <c r="H105" s="74" t="e">
        <f>ROUND(G105*#REF!,2)</f>
        <v>#REF!</v>
      </c>
      <c r="I105" s="150" t="e">
        <f t="shared" si="22"/>
        <v>#REF!</v>
      </c>
      <c r="J105" s="74">
        <f t="shared" si="16"/>
        <v>56.21</v>
      </c>
      <c r="K105" s="74">
        <f t="shared" si="17"/>
        <v>69.86</v>
      </c>
      <c r="L105" s="153">
        <f t="shared" si="20"/>
        <v>1192.51</v>
      </c>
      <c r="M105" s="189" t="e">
        <f t="shared" si="21"/>
        <v>#REF!</v>
      </c>
      <c r="N105" s="192">
        <f t="shared" si="18"/>
        <v>16.863</v>
      </c>
      <c r="O105" s="8">
        <f t="shared" si="19"/>
        <v>287.85140999999999</v>
      </c>
    </row>
    <row r="106" spans="1:15" ht="39.950000000000003" customHeight="1" outlineLevel="1">
      <c r="A106" s="162" t="s">
        <v>379</v>
      </c>
      <c r="B106" s="9">
        <v>87491</v>
      </c>
      <c r="C106" s="9" t="s">
        <v>94</v>
      </c>
      <c r="D106" s="59" t="s">
        <v>1153</v>
      </c>
      <c r="E106" s="9" t="s">
        <v>95</v>
      </c>
      <c r="F106" s="50">
        <v>478.93</v>
      </c>
      <c r="G106" s="50">
        <v>45.6</v>
      </c>
      <c r="H106" s="74" t="e">
        <f>ROUND(G106*#REF!,2)</f>
        <v>#REF!</v>
      </c>
      <c r="I106" s="150" t="e">
        <f t="shared" si="22"/>
        <v>#REF!</v>
      </c>
      <c r="J106" s="74">
        <f t="shared" si="16"/>
        <v>42.4</v>
      </c>
      <c r="K106" s="74">
        <f t="shared" si="17"/>
        <v>52.7</v>
      </c>
      <c r="L106" s="153">
        <f t="shared" si="20"/>
        <v>25239.61</v>
      </c>
      <c r="M106" s="189" t="e">
        <f t="shared" si="21"/>
        <v>#REF!</v>
      </c>
      <c r="N106" s="192">
        <f t="shared" si="18"/>
        <v>12.719999999999999</v>
      </c>
      <c r="O106" s="8">
        <f t="shared" si="19"/>
        <v>6091.9895999999999</v>
      </c>
    </row>
    <row r="107" spans="1:15" ht="30" customHeight="1" outlineLevel="1">
      <c r="A107" s="162" t="s">
        <v>591</v>
      </c>
      <c r="B107" s="9" t="s">
        <v>456</v>
      </c>
      <c r="C107" s="9" t="s">
        <v>94</v>
      </c>
      <c r="D107" s="59" t="s">
        <v>174</v>
      </c>
      <c r="E107" s="9" t="s">
        <v>107</v>
      </c>
      <c r="F107" s="50">
        <v>50.56</v>
      </c>
      <c r="G107" s="50">
        <v>12.19</v>
      </c>
      <c r="H107" s="74" t="e">
        <f>ROUND(G107*#REF!,2)</f>
        <v>#REF!</v>
      </c>
      <c r="I107" s="150" t="e">
        <f t="shared" si="22"/>
        <v>#REF!</v>
      </c>
      <c r="J107" s="74">
        <f t="shared" si="16"/>
        <v>11.33</v>
      </c>
      <c r="K107" s="74">
        <f t="shared" si="17"/>
        <v>14.08</v>
      </c>
      <c r="L107" s="153">
        <f t="shared" si="20"/>
        <v>711.88</v>
      </c>
      <c r="M107" s="189" t="e">
        <f t="shared" si="21"/>
        <v>#REF!</v>
      </c>
      <c r="N107" s="192">
        <f t="shared" si="18"/>
        <v>3.399</v>
      </c>
      <c r="O107" s="8">
        <f t="shared" si="19"/>
        <v>171.85344000000001</v>
      </c>
    </row>
    <row r="108" spans="1:15" ht="30" customHeight="1" outlineLevel="1">
      <c r="A108" s="162" t="s">
        <v>380</v>
      </c>
      <c r="B108" s="9">
        <v>79627</v>
      </c>
      <c r="C108" s="9" t="s">
        <v>94</v>
      </c>
      <c r="D108" s="59" t="s">
        <v>134</v>
      </c>
      <c r="E108" s="9" t="s">
        <v>95</v>
      </c>
      <c r="F108" s="50">
        <v>22.63</v>
      </c>
      <c r="G108" s="50">
        <v>401.79</v>
      </c>
      <c r="H108" s="74" t="e">
        <f>ROUND(G108*#REF!,2)</f>
        <v>#REF!</v>
      </c>
      <c r="I108" s="150" t="e">
        <f t="shared" si="22"/>
        <v>#REF!</v>
      </c>
      <c r="J108" s="74"/>
      <c r="K108" s="74"/>
      <c r="L108" s="153"/>
      <c r="M108" s="189" t="e">
        <f t="shared" si="21"/>
        <v>#REF!</v>
      </c>
      <c r="N108" s="192">
        <f t="shared" si="18"/>
        <v>0</v>
      </c>
      <c r="O108" s="8">
        <f t="shared" si="19"/>
        <v>0</v>
      </c>
    </row>
    <row r="109" spans="1:15" ht="20.100000000000001" customHeight="1" outlineLevel="1">
      <c r="A109" s="162"/>
      <c r="B109" s="9"/>
      <c r="C109" s="9"/>
      <c r="D109" s="13" t="s">
        <v>669</v>
      </c>
      <c r="E109" s="9"/>
      <c r="F109" s="50">
        <v>0</v>
      </c>
      <c r="G109" s="50"/>
      <c r="H109" s="74" t="e">
        <f>ROUND(G109*#REF!,2)</f>
        <v>#REF!</v>
      </c>
      <c r="I109" s="150" t="e">
        <f t="shared" si="22"/>
        <v>#REF!</v>
      </c>
      <c r="J109" s="74">
        <f t="shared" si="16"/>
        <v>0</v>
      </c>
      <c r="K109" s="74">
        <f t="shared" si="17"/>
        <v>0</v>
      </c>
      <c r="L109" s="153">
        <f t="shared" si="20"/>
        <v>0</v>
      </c>
      <c r="M109" s="189" t="e">
        <f t="shared" si="21"/>
        <v>#REF!</v>
      </c>
      <c r="N109" s="192">
        <f t="shared" si="18"/>
        <v>0</v>
      </c>
      <c r="O109" s="8">
        <f t="shared" si="19"/>
        <v>0</v>
      </c>
    </row>
    <row r="110" spans="1:15" ht="39.950000000000003" customHeight="1" outlineLevel="1">
      <c r="A110" s="162" t="s">
        <v>891</v>
      </c>
      <c r="B110" s="9">
        <v>87489</v>
      </c>
      <c r="C110" s="9" t="s">
        <v>94</v>
      </c>
      <c r="D110" s="59" t="s">
        <v>1152</v>
      </c>
      <c r="E110" s="9" t="s">
        <v>95</v>
      </c>
      <c r="F110" s="50">
        <v>18.12</v>
      </c>
      <c r="G110" s="50">
        <v>33.33</v>
      </c>
      <c r="H110" s="74" t="e">
        <f>ROUND(G110*#REF!,2)</f>
        <v>#REF!</v>
      </c>
      <c r="I110" s="150" t="e">
        <f t="shared" si="22"/>
        <v>#REF!</v>
      </c>
      <c r="J110" s="74">
        <f t="shared" si="16"/>
        <v>30.99</v>
      </c>
      <c r="K110" s="74">
        <f t="shared" si="17"/>
        <v>38.520000000000003</v>
      </c>
      <c r="L110" s="153">
        <f t="shared" si="20"/>
        <v>697.98</v>
      </c>
      <c r="M110" s="189" t="e">
        <f t="shared" si="21"/>
        <v>#REF!</v>
      </c>
      <c r="N110" s="192">
        <f t="shared" si="18"/>
        <v>9.2969999999999988</v>
      </c>
      <c r="O110" s="8">
        <f t="shared" si="19"/>
        <v>168.46163999999999</v>
      </c>
    </row>
    <row r="111" spans="1:15" ht="20.100000000000001" customHeight="1" outlineLevel="1">
      <c r="A111" s="161"/>
      <c r="B111" s="69"/>
      <c r="C111" s="69"/>
      <c r="D111" s="69"/>
      <c r="E111" s="69"/>
      <c r="F111" s="77"/>
      <c r="G111" s="78" t="s">
        <v>253</v>
      </c>
      <c r="H111" s="76"/>
      <c r="I111" s="148" t="e">
        <f>SUM(I102:I110)</f>
        <v>#REF!</v>
      </c>
      <c r="J111" s="148"/>
      <c r="K111" s="148"/>
      <c r="L111" s="148">
        <f>SUM(L102:L110)</f>
        <v>64691.020000000004</v>
      </c>
      <c r="M111" s="190" t="e">
        <f t="shared" si="21"/>
        <v>#REF!</v>
      </c>
      <c r="N111" s="192">
        <f t="shared" si="18"/>
        <v>0</v>
      </c>
      <c r="O111" s="148">
        <f>SUM(O102:O110)</f>
        <v>15613.869749999998</v>
      </c>
    </row>
    <row r="112" spans="1:15" ht="20.100000000000001" customHeight="1">
      <c r="A112" s="87"/>
      <c r="B112" s="61"/>
      <c r="C112" s="61"/>
      <c r="D112" s="20"/>
      <c r="E112" s="61"/>
      <c r="F112" s="43"/>
      <c r="G112" s="42"/>
      <c r="H112" s="61"/>
      <c r="I112" s="145"/>
      <c r="J112" s="74">
        <f t="shared" si="16"/>
        <v>0</v>
      </c>
      <c r="K112" s="74">
        <f t="shared" si="17"/>
        <v>0</v>
      </c>
      <c r="L112" s="153">
        <f>TRUNC(K112*F112,2)</f>
        <v>0</v>
      </c>
      <c r="M112" s="189">
        <f t="shared" si="21"/>
        <v>0</v>
      </c>
      <c r="N112" s="192">
        <f t="shared" si="18"/>
        <v>0</v>
      </c>
      <c r="O112" s="8">
        <f t="shared" si="19"/>
        <v>0</v>
      </c>
    </row>
    <row r="113" spans="1:15" ht="20.100000000000001" customHeight="1">
      <c r="A113" s="159">
        <v>6</v>
      </c>
      <c r="B113" s="14"/>
      <c r="C113" s="14"/>
      <c r="D113" s="15" t="s">
        <v>135</v>
      </c>
      <c r="E113" s="15"/>
      <c r="F113" s="70"/>
      <c r="G113" s="70"/>
      <c r="H113" s="70"/>
      <c r="I113" s="147" t="e">
        <f>I160</f>
        <v>#REF!</v>
      </c>
      <c r="J113" s="147"/>
      <c r="K113" s="147"/>
      <c r="L113" s="147">
        <f>L160</f>
        <v>273488.81</v>
      </c>
      <c r="M113" s="191" t="e">
        <f>M160</f>
        <v>#REF!</v>
      </c>
      <c r="N113" s="195">
        <f t="shared" si="18"/>
        <v>0</v>
      </c>
      <c r="O113" s="147">
        <f>O160</f>
        <v>66007.638300000006</v>
      </c>
    </row>
    <row r="114" spans="1:15" ht="20.100000000000001" customHeight="1" outlineLevel="1">
      <c r="A114" s="158"/>
      <c r="B114" s="6"/>
      <c r="C114" s="6"/>
      <c r="D114" s="11" t="s">
        <v>153</v>
      </c>
      <c r="E114" s="11"/>
      <c r="F114" s="50">
        <v>0</v>
      </c>
      <c r="G114" s="79"/>
      <c r="H114" s="79"/>
      <c r="I114" s="152"/>
      <c r="J114" s="74">
        <f t="shared" si="16"/>
        <v>0</v>
      </c>
      <c r="K114" s="74">
        <f t="shared" si="17"/>
        <v>0</v>
      </c>
      <c r="L114" s="153">
        <f t="shared" ref="L114:L159" si="23">TRUNC(K114*F114,2)</f>
        <v>0</v>
      </c>
      <c r="M114" s="189">
        <f t="shared" ref="M114:M161" si="24">TRUNC(I114-(I114*0.07),2)</f>
        <v>0</v>
      </c>
      <c r="N114" s="192">
        <f t="shared" si="18"/>
        <v>0</v>
      </c>
      <c r="O114" s="8">
        <f t="shared" si="19"/>
        <v>0</v>
      </c>
    </row>
    <row r="115" spans="1:15" ht="30" customHeight="1" outlineLevel="1">
      <c r="A115" s="162" t="s">
        <v>106</v>
      </c>
      <c r="B115" s="9" t="s">
        <v>421</v>
      </c>
      <c r="C115" s="9" t="s">
        <v>94</v>
      </c>
      <c r="D115" s="59" t="s">
        <v>599</v>
      </c>
      <c r="E115" s="66" t="s">
        <v>89</v>
      </c>
      <c r="F115" s="50">
        <v>10</v>
      </c>
      <c r="G115" s="50">
        <v>266.73</v>
      </c>
      <c r="H115" s="74" t="e">
        <f>ROUND(G115*#REF!,2)</f>
        <v>#REF!</v>
      </c>
      <c r="I115" s="150" t="e">
        <f t="shared" ref="I115:I159" si="25">ROUND(F115*H115,2)</f>
        <v>#REF!</v>
      </c>
      <c r="J115" s="74">
        <f t="shared" si="16"/>
        <v>248.05</v>
      </c>
      <c r="K115" s="74">
        <f t="shared" si="17"/>
        <v>308.32</v>
      </c>
      <c r="L115" s="153">
        <f t="shared" si="23"/>
        <v>3083.2</v>
      </c>
      <c r="M115" s="189" t="e">
        <f t="shared" si="24"/>
        <v>#REF!</v>
      </c>
      <c r="N115" s="192">
        <f t="shared" si="18"/>
        <v>74.415000000000006</v>
      </c>
      <c r="O115" s="8">
        <f t="shared" si="19"/>
        <v>744.15000000000009</v>
      </c>
    </row>
    <row r="116" spans="1:15" s="60" customFormat="1" ht="30" customHeight="1" outlineLevel="1">
      <c r="A116" s="162" t="s">
        <v>136</v>
      </c>
      <c r="B116" s="9" t="s">
        <v>217</v>
      </c>
      <c r="C116" s="9" t="s">
        <v>94</v>
      </c>
      <c r="D116" s="59" t="s">
        <v>603</v>
      </c>
      <c r="E116" s="66" t="s">
        <v>89</v>
      </c>
      <c r="F116" s="50">
        <v>5</v>
      </c>
      <c r="G116" s="50">
        <v>751.9</v>
      </c>
      <c r="H116" s="74" t="e">
        <f>ROUND(G116*#REF!,2)</f>
        <v>#REF!</v>
      </c>
      <c r="I116" s="150" t="e">
        <f t="shared" si="25"/>
        <v>#REF!</v>
      </c>
      <c r="J116" s="74">
        <f t="shared" si="16"/>
        <v>699.26</v>
      </c>
      <c r="K116" s="74">
        <f t="shared" si="17"/>
        <v>869.18</v>
      </c>
      <c r="L116" s="153">
        <f t="shared" si="23"/>
        <v>4345.8999999999996</v>
      </c>
      <c r="M116" s="189" t="e">
        <f t="shared" si="24"/>
        <v>#REF!</v>
      </c>
      <c r="N116" s="192">
        <f t="shared" si="18"/>
        <v>209.77799999999999</v>
      </c>
      <c r="O116" s="8">
        <f t="shared" si="19"/>
        <v>1048.8899999999999</v>
      </c>
    </row>
    <row r="117" spans="1:15" ht="30" customHeight="1" outlineLevel="1">
      <c r="A117" s="162" t="s">
        <v>177</v>
      </c>
      <c r="B117" s="9" t="s">
        <v>422</v>
      </c>
      <c r="C117" s="9" t="s">
        <v>94</v>
      </c>
      <c r="D117" s="59" t="s">
        <v>602</v>
      </c>
      <c r="E117" s="66" t="s">
        <v>89</v>
      </c>
      <c r="F117" s="50">
        <v>4</v>
      </c>
      <c r="G117" s="50">
        <v>271.81</v>
      </c>
      <c r="H117" s="74" t="e">
        <f>ROUND(G117*#REF!,2)</f>
        <v>#REF!</v>
      </c>
      <c r="I117" s="150" t="e">
        <f t="shared" si="25"/>
        <v>#REF!</v>
      </c>
      <c r="J117" s="74">
        <f t="shared" si="16"/>
        <v>252.78</v>
      </c>
      <c r="K117" s="74">
        <f t="shared" si="17"/>
        <v>314.2</v>
      </c>
      <c r="L117" s="153">
        <f t="shared" si="23"/>
        <v>1256.8</v>
      </c>
      <c r="M117" s="189" t="e">
        <f t="shared" si="24"/>
        <v>#REF!</v>
      </c>
      <c r="N117" s="192">
        <f t="shared" si="18"/>
        <v>75.834000000000003</v>
      </c>
      <c r="O117" s="8">
        <f t="shared" si="19"/>
        <v>303.33600000000001</v>
      </c>
    </row>
    <row r="118" spans="1:15" ht="30" customHeight="1" outlineLevel="1">
      <c r="A118" s="162" t="s">
        <v>178</v>
      </c>
      <c r="B118" s="9" t="s">
        <v>422</v>
      </c>
      <c r="C118" s="9" t="s">
        <v>94</v>
      </c>
      <c r="D118" s="59" t="s">
        <v>600</v>
      </c>
      <c r="E118" s="66" t="s">
        <v>89</v>
      </c>
      <c r="F118" s="50">
        <v>6</v>
      </c>
      <c r="G118" s="50">
        <v>271.81</v>
      </c>
      <c r="H118" s="74" t="e">
        <f>ROUND(G118*#REF!,2)</f>
        <v>#REF!</v>
      </c>
      <c r="I118" s="150" t="e">
        <f t="shared" si="25"/>
        <v>#REF!</v>
      </c>
      <c r="J118" s="74">
        <f t="shared" si="16"/>
        <v>252.78</v>
      </c>
      <c r="K118" s="74">
        <f t="shared" si="17"/>
        <v>314.2</v>
      </c>
      <c r="L118" s="153">
        <f t="shared" si="23"/>
        <v>1885.2</v>
      </c>
      <c r="M118" s="189" t="e">
        <f t="shared" si="24"/>
        <v>#REF!</v>
      </c>
      <c r="N118" s="192">
        <f t="shared" si="18"/>
        <v>75.834000000000003</v>
      </c>
      <c r="O118" s="8">
        <f t="shared" si="19"/>
        <v>455.00400000000002</v>
      </c>
    </row>
    <row r="119" spans="1:15" ht="30" customHeight="1" outlineLevel="1">
      <c r="A119" s="162" t="s">
        <v>34</v>
      </c>
      <c r="B119" s="9" t="s">
        <v>422</v>
      </c>
      <c r="C119" s="9" t="s">
        <v>94</v>
      </c>
      <c r="D119" s="59" t="s">
        <v>601</v>
      </c>
      <c r="E119" s="66" t="s">
        <v>89</v>
      </c>
      <c r="F119" s="50">
        <v>10</v>
      </c>
      <c r="G119" s="50">
        <v>271.81</v>
      </c>
      <c r="H119" s="74" t="e">
        <f>ROUND(G119*#REF!,2)</f>
        <v>#REF!</v>
      </c>
      <c r="I119" s="150" t="e">
        <f t="shared" si="25"/>
        <v>#REF!</v>
      </c>
      <c r="J119" s="74">
        <f t="shared" si="16"/>
        <v>252.78</v>
      </c>
      <c r="K119" s="74">
        <f t="shared" si="17"/>
        <v>314.2</v>
      </c>
      <c r="L119" s="153">
        <f t="shared" si="23"/>
        <v>3142</v>
      </c>
      <c r="M119" s="189" t="e">
        <f t="shared" si="24"/>
        <v>#REF!</v>
      </c>
      <c r="N119" s="192">
        <f t="shared" si="18"/>
        <v>75.834000000000003</v>
      </c>
      <c r="O119" s="8">
        <f t="shared" si="19"/>
        <v>758.34</v>
      </c>
    </row>
    <row r="120" spans="1:15" ht="30" customHeight="1" outlineLevel="1">
      <c r="A120" s="162" t="s">
        <v>192</v>
      </c>
      <c r="B120" s="9"/>
      <c r="C120" s="9" t="s">
        <v>4</v>
      </c>
      <c r="D120" s="59" t="s">
        <v>651</v>
      </c>
      <c r="E120" s="66" t="s">
        <v>89</v>
      </c>
      <c r="F120" s="50">
        <v>16</v>
      </c>
      <c r="G120" s="50">
        <v>583</v>
      </c>
      <c r="H120" s="74" t="e">
        <f>ROUND(G120*#REF!,2)</f>
        <v>#REF!</v>
      </c>
      <c r="I120" s="150" t="e">
        <f t="shared" si="25"/>
        <v>#REF!</v>
      </c>
      <c r="J120" s="74">
        <f t="shared" si="16"/>
        <v>542.19000000000005</v>
      </c>
      <c r="K120" s="74">
        <f t="shared" si="17"/>
        <v>673.94</v>
      </c>
      <c r="L120" s="153">
        <f t="shared" si="23"/>
        <v>10783.04</v>
      </c>
      <c r="M120" s="189" t="e">
        <f t="shared" si="24"/>
        <v>#REF!</v>
      </c>
      <c r="N120" s="192">
        <f t="shared" si="18"/>
        <v>162.65700000000001</v>
      </c>
      <c r="O120" s="8">
        <f t="shared" si="19"/>
        <v>2602.5120000000002</v>
      </c>
    </row>
    <row r="121" spans="1:15" ht="20.25" customHeight="1" outlineLevel="1">
      <c r="A121" s="162" t="s">
        <v>656</v>
      </c>
      <c r="B121" s="9"/>
      <c r="C121" s="9" t="s">
        <v>4</v>
      </c>
      <c r="D121" s="59" t="s">
        <v>718</v>
      </c>
      <c r="E121" s="66" t="s">
        <v>95</v>
      </c>
      <c r="F121" s="50">
        <v>11.2</v>
      </c>
      <c r="G121" s="50">
        <v>459</v>
      </c>
      <c r="H121" s="74" t="e">
        <f>ROUND(G121*#REF!,2)</f>
        <v>#REF!</v>
      </c>
      <c r="I121" s="150" t="e">
        <f t="shared" si="25"/>
        <v>#REF!</v>
      </c>
      <c r="J121" s="74">
        <f t="shared" si="16"/>
        <v>426.87</v>
      </c>
      <c r="K121" s="74">
        <f t="shared" si="17"/>
        <v>530.59</v>
      </c>
      <c r="L121" s="153">
        <f t="shared" si="23"/>
        <v>5942.6</v>
      </c>
      <c r="M121" s="189" t="e">
        <f t="shared" si="24"/>
        <v>#REF!</v>
      </c>
      <c r="N121" s="192">
        <f t="shared" si="18"/>
        <v>128.06100000000001</v>
      </c>
      <c r="O121" s="8">
        <f t="shared" si="19"/>
        <v>1434.2832000000001</v>
      </c>
    </row>
    <row r="122" spans="1:15" ht="20.100000000000001" customHeight="1" outlineLevel="1">
      <c r="A122" s="163"/>
      <c r="B122" s="9"/>
      <c r="C122" s="9"/>
      <c r="D122" s="13" t="s">
        <v>205</v>
      </c>
      <c r="E122" s="9"/>
      <c r="F122" s="50">
        <v>0</v>
      </c>
      <c r="G122" s="50"/>
      <c r="H122" s="74" t="e">
        <f>ROUND(G122*#REF!,2)</f>
        <v>#REF!</v>
      </c>
      <c r="I122" s="150" t="e">
        <f t="shared" si="25"/>
        <v>#REF!</v>
      </c>
      <c r="J122" s="74">
        <f t="shared" si="16"/>
        <v>0</v>
      </c>
      <c r="K122" s="74">
        <f t="shared" si="17"/>
        <v>0</v>
      </c>
      <c r="L122" s="153">
        <f t="shared" si="23"/>
        <v>0</v>
      </c>
      <c r="M122" s="189" t="e">
        <f t="shared" si="24"/>
        <v>#REF!</v>
      </c>
      <c r="N122" s="192">
        <f t="shared" si="18"/>
        <v>0</v>
      </c>
      <c r="O122" s="8">
        <f t="shared" si="19"/>
        <v>0</v>
      </c>
    </row>
    <row r="123" spans="1:15" ht="20.100000000000001" customHeight="1" outlineLevel="1">
      <c r="A123" s="162" t="s">
        <v>614</v>
      </c>
      <c r="B123" s="9" t="s">
        <v>425</v>
      </c>
      <c r="C123" s="9" t="s">
        <v>94</v>
      </c>
      <c r="D123" s="59" t="s">
        <v>176</v>
      </c>
      <c r="E123" s="66" t="s">
        <v>89</v>
      </c>
      <c r="F123" s="50">
        <v>51</v>
      </c>
      <c r="G123" s="50">
        <v>57.15</v>
      </c>
      <c r="H123" s="74" t="e">
        <f>ROUND(G123*#REF!,2)</f>
        <v>#REF!</v>
      </c>
      <c r="I123" s="150" t="e">
        <f t="shared" si="25"/>
        <v>#REF!</v>
      </c>
      <c r="J123" s="74">
        <f t="shared" si="16"/>
        <v>53.14</v>
      </c>
      <c r="K123" s="74">
        <f t="shared" si="17"/>
        <v>66.05</v>
      </c>
      <c r="L123" s="153">
        <f t="shared" si="23"/>
        <v>3368.55</v>
      </c>
      <c r="M123" s="189" t="e">
        <f t="shared" si="24"/>
        <v>#REF!</v>
      </c>
      <c r="N123" s="192">
        <f t="shared" si="18"/>
        <v>15.942</v>
      </c>
      <c r="O123" s="8">
        <f t="shared" si="19"/>
        <v>813.04200000000003</v>
      </c>
    </row>
    <row r="124" spans="1:15" ht="20.100000000000001" customHeight="1" outlineLevel="1">
      <c r="A124" s="162"/>
      <c r="B124" s="9"/>
      <c r="C124" s="9"/>
      <c r="D124" s="13" t="s">
        <v>400</v>
      </c>
      <c r="E124" s="9"/>
      <c r="F124" s="50">
        <v>0</v>
      </c>
      <c r="G124" s="50"/>
      <c r="H124" s="74" t="e">
        <f>ROUND(G124*#REF!,2)</f>
        <v>#REF!</v>
      </c>
      <c r="I124" s="150" t="e">
        <f t="shared" si="25"/>
        <v>#REF!</v>
      </c>
      <c r="J124" s="74">
        <f t="shared" si="16"/>
        <v>0</v>
      </c>
      <c r="K124" s="74">
        <f t="shared" si="17"/>
        <v>0</v>
      </c>
      <c r="L124" s="153">
        <f t="shared" si="23"/>
        <v>0</v>
      </c>
      <c r="M124" s="189" t="e">
        <f t="shared" si="24"/>
        <v>#REF!</v>
      </c>
      <c r="N124" s="192">
        <f t="shared" si="18"/>
        <v>0</v>
      </c>
      <c r="O124" s="8">
        <f t="shared" si="19"/>
        <v>0</v>
      </c>
    </row>
    <row r="125" spans="1:15" ht="27.75" customHeight="1" outlineLevel="1">
      <c r="A125" s="162" t="s">
        <v>381</v>
      </c>
      <c r="B125" s="9" t="s">
        <v>401</v>
      </c>
      <c r="C125" s="9" t="s">
        <v>94</v>
      </c>
      <c r="D125" s="59" t="s">
        <v>652</v>
      </c>
      <c r="E125" s="9" t="s">
        <v>95</v>
      </c>
      <c r="F125" s="50">
        <v>2.31</v>
      </c>
      <c r="G125" s="50">
        <v>1032.18</v>
      </c>
      <c r="H125" s="74" t="e">
        <f>ROUND(G125*#REF!,2)</f>
        <v>#REF!</v>
      </c>
      <c r="I125" s="150" t="e">
        <f t="shared" si="25"/>
        <v>#REF!</v>
      </c>
      <c r="J125" s="74">
        <f t="shared" si="16"/>
        <v>959.92</v>
      </c>
      <c r="K125" s="74">
        <f t="shared" si="17"/>
        <v>1193.18</v>
      </c>
      <c r="L125" s="153">
        <f t="shared" si="23"/>
        <v>2756.24</v>
      </c>
      <c r="M125" s="189" t="e">
        <f t="shared" si="24"/>
        <v>#REF!</v>
      </c>
      <c r="N125" s="192">
        <f t="shared" si="18"/>
        <v>287.976</v>
      </c>
      <c r="O125" s="8">
        <f t="shared" si="19"/>
        <v>665.22456</v>
      </c>
    </row>
    <row r="126" spans="1:15" ht="27.75" customHeight="1" outlineLevel="1">
      <c r="A126" s="162" t="s">
        <v>527</v>
      </c>
      <c r="B126" s="9" t="s">
        <v>401</v>
      </c>
      <c r="C126" s="9" t="s">
        <v>94</v>
      </c>
      <c r="D126" s="59" t="s">
        <v>653</v>
      </c>
      <c r="E126" s="9" t="s">
        <v>95</v>
      </c>
      <c r="F126" s="50">
        <v>1.68</v>
      </c>
      <c r="G126" s="50">
        <v>1032.18</v>
      </c>
      <c r="H126" s="74" t="e">
        <f>ROUND(G126*#REF!,2)</f>
        <v>#REF!</v>
      </c>
      <c r="I126" s="150" t="e">
        <f t="shared" si="25"/>
        <v>#REF!</v>
      </c>
      <c r="J126" s="74">
        <f t="shared" si="16"/>
        <v>959.92</v>
      </c>
      <c r="K126" s="74">
        <f t="shared" si="17"/>
        <v>1193.18</v>
      </c>
      <c r="L126" s="153">
        <f t="shared" si="23"/>
        <v>2004.54</v>
      </c>
      <c r="M126" s="189" t="e">
        <f t="shared" si="24"/>
        <v>#REF!</v>
      </c>
      <c r="N126" s="192">
        <f t="shared" si="18"/>
        <v>287.976</v>
      </c>
      <c r="O126" s="8">
        <f t="shared" si="19"/>
        <v>483.79967999999997</v>
      </c>
    </row>
    <row r="127" spans="1:15" ht="27.75" customHeight="1" outlineLevel="1">
      <c r="A127" s="162" t="s">
        <v>382</v>
      </c>
      <c r="B127" s="9" t="s">
        <v>401</v>
      </c>
      <c r="C127" s="9" t="s">
        <v>94</v>
      </c>
      <c r="D127" s="59" t="s">
        <v>654</v>
      </c>
      <c r="E127" s="9" t="s">
        <v>95</v>
      </c>
      <c r="F127" s="50">
        <v>6.72</v>
      </c>
      <c r="G127" s="50">
        <v>1032.18</v>
      </c>
      <c r="H127" s="74" t="e">
        <f>ROUND(G127*#REF!,2)</f>
        <v>#REF!</v>
      </c>
      <c r="I127" s="150" t="e">
        <f t="shared" si="25"/>
        <v>#REF!</v>
      </c>
      <c r="J127" s="74">
        <f t="shared" si="16"/>
        <v>959.92</v>
      </c>
      <c r="K127" s="74">
        <f t="shared" si="17"/>
        <v>1193.18</v>
      </c>
      <c r="L127" s="153">
        <f t="shared" si="23"/>
        <v>8018.16</v>
      </c>
      <c r="M127" s="189" t="e">
        <f t="shared" si="24"/>
        <v>#REF!</v>
      </c>
      <c r="N127" s="192">
        <f t="shared" si="18"/>
        <v>287.976</v>
      </c>
      <c r="O127" s="8">
        <f t="shared" si="19"/>
        <v>1935.1987199999999</v>
      </c>
    </row>
    <row r="128" spans="1:15" ht="27.75" customHeight="1" outlineLevel="1">
      <c r="A128" s="162" t="s">
        <v>383</v>
      </c>
      <c r="B128" s="9">
        <v>68050</v>
      </c>
      <c r="C128" s="9" t="s">
        <v>94</v>
      </c>
      <c r="D128" s="59" t="s">
        <v>655</v>
      </c>
      <c r="E128" s="9" t="s">
        <v>95</v>
      </c>
      <c r="F128" s="50">
        <v>113.4</v>
      </c>
      <c r="G128" s="50">
        <v>797.19</v>
      </c>
      <c r="H128" s="74" t="e">
        <f>ROUND(G128*#REF!,2)</f>
        <v>#REF!</v>
      </c>
      <c r="I128" s="150" t="e">
        <f t="shared" si="25"/>
        <v>#REF!</v>
      </c>
      <c r="J128" s="74">
        <f t="shared" si="16"/>
        <v>741.38</v>
      </c>
      <c r="K128" s="74">
        <f t="shared" si="17"/>
        <v>921.53</v>
      </c>
      <c r="L128" s="153">
        <f t="shared" si="23"/>
        <v>104501.5</v>
      </c>
      <c r="M128" s="189" t="e">
        <f t="shared" si="24"/>
        <v>#REF!</v>
      </c>
      <c r="N128" s="192">
        <f t="shared" si="18"/>
        <v>222.41399999999999</v>
      </c>
      <c r="O128" s="8">
        <f t="shared" si="19"/>
        <v>25221.747599999999</v>
      </c>
    </row>
    <row r="129" spans="1:15" ht="27.75" customHeight="1" outlineLevel="1">
      <c r="A129" s="162" t="s">
        <v>384</v>
      </c>
      <c r="B129" s="9">
        <v>68050</v>
      </c>
      <c r="C129" s="9" t="s">
        <v>94</v>
      </c>
      <c r="D129" s="59" t="s">
        <v>584</v>
      </c>
      <c r="E129" s="9" t="s">
        <v>95</v>
      </c>
      <c r="F129" s="50">
        <v>5.04</v>
      </c>
      <c r="G129" s="50">
        <v>797.19</v>
      </c>
      <c r="H129" s="74" t="e">
        <f>ROUND(G129*#REF!,2)</f>
        <v>#REF!</v>
      </c>
      <c r="I129" s="150" t="e">
        <f t="shared" si="25"/>
        <v>#REF!</v>
      </c>
      <c r="J129" s="74">
        <f t="shared" si="16"/>
        <v>741.38</v>
      </c>
      <c r="K129" s="74">
        <f t="shared" si="17"/>
        <v>921.53</v>
      </c>
      <c r="L129" s="153">
        <f t="shared" si="23"/>
        <v>4644.51</v>
      </c>
      <c r="M129" s="189" t="e">
        <f t="shared" si="24"/>
        <v>#REF!</v>
      </c>
      <c r="N129" s="192">
        <f t="shared" si="18"/>
        <v>222.41399999999999</v>
      </c>
      <c r="O129" s="8">
        <f t="shared" si="19"/>
        <v>1120.9665599999998</v>
      </c>
    </row>
    <row r="130" spans="1:15" ht="27.75" customHeight="1" outlineLevel="1">
      <c r="A130" s="162" t="s">
        <v>385</v>
      </c>
      <c r="B130" s="9" t="s">
        <v>401</v>
      </c>
      <c r="C130" s="9" t="s">
        <v>94</v>
      </c>
      <c r="D130" s="59" t="s">
        <v>585</v>
      </c>
      <c r="E130" s="9" t="s">
        <v>95</v>
      </c>
      <c r="F130" s="50">
        <v>4.4400000000000004</v>
      </c>
      <c r="G130" s="50">
        <v>1032.18</v>
      </c>
      <c r="H130" s="74" t="e">
        <f>ROUND(G130*#REF!,2)</f>
        <v>#REF!</v>
      </c>
      <c r="I130" s="150" t="e">
        <f t="shared" si="25"/>
        <v>#REF!</v>
      </c>
      <c r="J130" s="74">
        <f t="shared" si="16"/>
        <v>959.92</v>
      </c>
      <c r="K130" s="74">
        <f t="shared" si="17"/>
        <v>1193.18</v>
      </c>
      <c r="L130" s="153">
        <f t="shared" si="23"/>
        <v>5297.71</v>
      </c>
      <c r="M130" s="189" t="e">
        <f t="shared" si="24"/>
        <v>#REF!</v>
      </c>
      <c r="N130" s="192">
        <f t="shared" si="18"/>
        <v>287.976</v>
      </c>
      <c r="O130" s="8">
        <f t="shared" si="19"/>
        <v>1278.6134400000001</v>
      </c>
    </row>
    <row r="131" spans="1:15" ht="27.75" customHeight="1" outlineLevel="1">
      <c r="A131" s="162" t="s">
        <v>386</v>
      </c>
      <c r="B131" s="9" t="s">
        <v>401</v>
      </c>
      <c r="C131" s="9" t="s">
        <v>94</v>
      </c>
      <c r="D131" s="59" t="s">
        <v>586</v>
      </c>
      <c r="E131" s="9" t="s">
        <v>95</v>
      </c>
      <c r="F131" s="50">
        <v>5.25</v>
      </c>
      <c r="G131" s="50">
        <v>1032.18</v>
      </c>
      <c r="H131" s="74" t="e">
        <f>ROUND(G131*#REF!,2)</f>
        <v>#REF!</v>
      </c>
      <c r="I131" s="150" t="e">
        <f t="shared" si="25"/>
        <v>#REF!</v>
      </c>
      <c r="J131" s="74">
        <f t="shared" si="16"/>
        <v>959.92</v>
      </c>
      <c r="K131" s="74">
        <f t="shared" si="17"/>
        <v>1193.18</v>
      </c>
      <c r="L131" s="153">
        <f t="shared" si="23"/>
        <v>6264.19</v>
      </c>
      <c r="M131" s="189" t="e">
        <f t="shared" si="24"/>
        <v>#REF!</v>
      </c>
      <c r="N131" s="192">
        <f t="shared" si="18"/>
        <v>287.976</v>
      </c>
      <c r="O131" s="8">
        <f t="shared" si="19"/>
        <v>1511.874</v>
      </c>
    </row>
    <row r="132" spans="1:15" s="12" customFormat="1" ht="20.100000000000001" customHeight="1" outlineLevel="1">
      <c r="A132" s="158"/>
      <c r="B132" s="6"/>
      <c r="C132" s="6"/>
      <c r="D132" s="11" t="s">
        <v>191</v>
      </c>
      <c r="E132" s="11"/>
      <c r="F132" s="50">
        <v>0</v>
      </c>
      <c r="G132" s="50"/>
      <c r="H132" s="74" t="e">
        <f>ROUND(G132*#REF!,2)</f>
        <v>#REF!</v>
      </c>
      <c r="I132" s="150" t="e">
        <f t="shared" si="25"/>
        <v>#REF!</v>
      </c>
      <c r="J132" s="74">
        <f t="shared" si="16"/>
        <v>0</v>
      </c>
      <c r="K132" s="74">
        <f t="shared" si="17"/>
        <v>0</v>
      </c>
      <c r="L132" s="153">
        <f t="shared" si="23"/>
        <v>0</v>
      </c>
      <c r="M132" s="189" t="e">
        <f t="shared" si="24"/>
        <v>#REF!</v>
      </c>
      <c r="N132" s="192">
        <f t="shared" si="18"/>
        <v>0</v>
      </c>
      <c r="O132" s="8">
        <f t="shared" si="19"/>
        <v>0</v>
      </c>
    </row>
    <row r="133" spans="1:15" s="12" customFormat="1" ht="30" customHeight="1" outlineLevel="1">
      <c r="A133" s="162" t="s">
        <v>387</v>
      </c>
      <c r="B133" s="9" t="s">
        <v>218</v>
      </c>
      <c r="C133" s="9" t="s">
        <v>94</v>
      </c>
      <c r="D133" s="59" t="s">
        <v>583</v>
      </c>
      <c r="E133" s="66" t="s">
        <v>89</v>
      </c>
      <c r="F133" s="50">
        <v>1</v>
      </c>
      <c r="G133" s="50">
        <v>1534.25</v>
      </c>
      <c r="H133" s="74" t="e">
        <f>ROUND(G133*#REF!,2)</f>
        <v>#REF!</v>
      </c>
      <c r="I133" s="150" t="e">
        <f t="shared" si="25"/>
        <v>#REF!</v>
      </c>
      <c r="J133" s="74"/>
      <c r="K133" s="74"/>
      <c r="L133" s="153"/>
      <c r="M133" s="189" t="e">
        <f t="shared" si="24"/>
        <v>#REF!</v>
      </c>
      <c r="N133" s="192">
        <f t="shared" si="18"/>
        <v>0</v>
      </c>
      <c r="O133" s="8">
        <f t="shared" si="19"/>
        <v>0</v>
      </c>
    </row>
    <row r="134" spans="1:15" s="12" customFormat="1" ht="30" customHeight="1" outlineLevel="1">
      <c r="A134" s="162" t="s">
        <v>388</v>
      </c>
      <c r="B134" s="9" t="s">
        <v>218</v>
      </c>
      <c r="C134" s="9" t="s">
        <v>94</v>
      </c>
      <c r="D134" s="59" t="s">
        <v>664</v>
      </c>
      <c r="E134" s="66" t="s">
        <v>89</v>
      </c>
      <c r="F134" s="50">
        <v>1</v>
      </c>
      <c r="G134" s="50">
        <v>1534.25</v>
      </c>
      <c r="H134" s="74" t="e">
        <f>ROUND(G134*#REF!,2)</f>
        <v>#REF!</v>
      </c>
      <c r="I134" s="150" t="e">
        <f t="shared" si="25"/>
        <v>#REF!</v>
      </c>
      <c r="J134" s="74"/>
      <c r="K134" s="74"/>
      <c r="L134" s="153"/>
      <c r="M134" s="189" t="e">
        <f t="shared" si="24"/>
        <v>#REF!</v>
      </c>
      <c r="N134" s="192">
        <f t="shared" si="18"/>
        <v>0</v>
      </c>
      <c r="O134" s="8">
        <f t="shared" si="19"/>
        <v>0</v>
      </c>
    </row>
    <row r="135" spans="1:15" s="12" customFormat="1" ht="20.100000000000001" customHeight="1" outlineLevel="1">
      <c r="A135" s="162" t="s">
        <v>389</v>
      </c>
      <c r="B135" s="9">
        <v>72120</v>
      </c>
      <c r="C135" s="9" t="s">
        <v>94</v>
      </c>
      <c r="D135" s="59" t="s">
        <v>665</v>
      </c>
      <c r="E135" s="66" t="s">
        <v>95</v>
      </c>
      <c r="F135" s="50">
        <v>0.61</v>
      </c>
      <c r="G135" s="50">
        <v>242.43</v>
      </c>
      <c r="H135" s="74" t="e">
        <f>ROUND(G135*#REF!,2)</f>
        <v>#REF!</v>
      </c>
      <c r="I135" s="150" t="e">
        <f t="shared" si="25"/>
        <v>#REF!</v>
      </c>
      <c r="J135" s="74"/>
      <c r="K135" s="74"/>
      <c r="L135" s="153"/>
      <c r="M135" s="189" t="e">
        <f t="shared" si="24"/>
        <v>#REF!</v>
      </c>
      <c r="N135" s="192">
        <f t="shared" si="18"/>
        <v>0</v>
      </c>
      <c r="O135" s="8">
        <f t="shared" si="19"/>
        <v>0</v>
      </c>
    </row>
    <row r="136" spans="1:15" s="12" customFormat="1" ht="20.100000000000001" customHeight="1" outlineLevel="1">
      <c r="A136" s="158"/>
      <c r="B136" s="6"/>
      <c r="C136" s="6"/>
      <c r="D136" s="11" t="s">
        <v>193</v>
      </c>
      <c r="E136" s="11"/>
      <c r="F136" s="50">
        <v>0</v>
      </c>
      <c r="G136" s="50"/>
      <c r="H136" s="74" t="e">
        <f>ROUND(G136*#REF!,2)</f>
        <v>#REF!</v>
      </c>
      <c r="I136" s="150" t="e">
        <f t="shared" si="25"/>
        <v>#REF!</v>
      </c>
      <c r="J136" s="74">
        <f t="shared" si="16"/>
        <v>0</v>
      </c>
      <c r="K136" s="74">
        <f t="shared" si="17"/>
        <v>0</v>
      </c>
      <c r="L136" s="153">
        <f t="shared" si="23"/>
        <v>0</v>
      </c>
      <c r="M136" s="189" t="e">
        <f t="shared" si="24"/>
        <v>#REF!</v>
      </c>
      <c r="N136" s="192">
        <f t="shared" si="18"/>
        <v>0</v>
      </c>
      <c r="O136" s="8">
        <f t="shared" si="19"/>
        <v>0</v>
      </c>
    </row>
    <row r="137" spans="1:15" s="12" customFormat="1" ht="30" customHeight="1" outlineLevel="1">
      <c r="A137" s="162" t="s">
        <v>390</v>
      </c>
      <c r="B137" s="9">
        <v>68052</v>
      </c>
      <c r="C137" s="9" t="s">
        <v>94</v>
      </c>
      <c r="D137" s="59" t="s">
        <v>587</v>
      </c>
      <c r="E137" s="9" t="s">
        <v>95</v>
      </c>
      <c r="F137" s="50">
        <v>1.75</v>
      </c>
      <c r="G137" s="50">
        <v>610.99</v>
      </c>
      <c r="H137" s="74" t="e">
        <f>ROUND(G137*#REF!,2)</f>
        <v>#REF!</v>
      </c>
      <c r="I137" s="150" t="e">
        <f t="shared" si="25"/>
        <v>#REF!</v>
      </c>
      <c r="J137" s="74">
        <f t="shared" si="16"/>
        <v>568.22</v>
      </c>
      <c r="K137" s="74">
        <f t="shared" si="17"/>
        <v>706.29</v>
      </c>
      <c r="L137" s="153">
        <f t="shared" si="23"/>
        <v>1236</v>
      </c>
      <c r="M137" s="189" t="e">
        <f t="shared" si="24"/>
        <v>#REF!</v>
      </c>
      <c r="N137" s="192">
        <f t="shared" si="18"/>
        <v>170.46600000000001</v>
      </c>
      <c r="O137" s="8">
        <f t="shared" si="19"/>
        <v>298.31550000000004</v>
      </c>
    </row>
    <row r="138" spans="1:15" s="12" customFormat="1" ht="30" customHeight="1" outlineLevel="1">
      <c r="A138" s="162" t="s">
        <v>391</v>
      </c>
      <c r="B138" s="9">
        <v>68052</v>
      </c>
      <c r="C138" s="9" t="s">
        <v>94</v>
      </c>
      <c r="D138" s="59" t="s">
        <v>588</v>
      </c>
      <c r="E138" s="9" t="s">
        <v>95</v>
      </c>
      <c r="F138" s="50">
        <v>1.6</v>
      </c>
      <c r="G138" s="50">
        <v>610.99</v>
      </c>
      <c r="H138" s="74" t="e">
        <f>ROUND(G138*#REF!,2)</f>
        <v>#REF!</v>
      </c>
      <c r="I138" s="150" t="e">
        <f t="shared" si="25"/>
        <v>#REF!</v>
      </c>
      <c r="J138" s="74">
        <f t="shared" si="16"/>
        <v>568.22</v>
      </c>
      <c r="K138" s="74">
        <f t="shared" si="17"/>
        <v>706.29</v>
      </c>
      <c r="L138" s="153">
        <f t="shared" si="23"/>
        <v>1130.06</v>
      </c>
      <c r="M138" s="189" t="e">
        <f t="shared" si="24"/>
        <v>#REF!</v>
      </c>
      <c r="N138" s="192">
        <f t="shared" si="18"/>
        <v>170.46600000000001</v>
      </c>
      <c r="O138" s="8">
        <f t="shared" si="19"/>
        <v>272.74560000000002</v>
      </c>
    </row>
    <row r="139" spans="1:15" s="12" customFormat="1" ht="20.100000000000001" customHeight="1" outlineLevel="1">
      <c r="A139" s="162" t="s">
        <v>392</v>
      </c>
      <c r="B139" s="9">
        <v>85010</v>
      </c>
      <c r="C139" s="9" t="s">
        <v>94</v>
      </c>
      <c r="D139" s="59" t="s">
        <v>666</v>
      </c>
      <c r="E139" s="9" t="s">
        <v>95</v>
      </c>
      <c r="F139" s="50">
        <v>3.22</v>
      </c>
      <c r="G139" s="50">
        <v>534.16999999999996</v>
      </c>
      <c r="H139" s="74" t="e">
        <f>ROUND(G139*#REF!,2)</f>
        <v>#REF!</v>
      </c>
      <c r="I139" s="150" t="e">
        <f t="shared" si="25"/>
        <v>#REF!</v>
      </c>
      <c r="J139" s="74">
        <f t="shared" si="16"/>
        <v>496.77</v>
      </c>
      <c r="K139" s="74">
        <f t="shared" si="17"/>
        <v>617.48</v>
      </c>
      <c r="L139" s="153">
        <f t="shared" si="23"/>
        <v>1988.28</v>
      </c>
      <c r="M139" s="189" t="e">
        <f t="shared" si="24"/>
        <v>#REF!</v>
      </c>
      <c r="N139" s="192">
        <f t="shared" si="18"/>
        <v>149.03099999999998</v>
      </c>
      <c r="O139" s="8">
        <f t="shared" si="19"/>
        <v>479.87981999999994</v>
      </c>
    </row>
    <row r="140" spans="1:15" s="12" customFormat="1" ht="30" customHeight="1" outlineLevel="1">
      <c r="A140" s="162" t="s">
        <v>393</v>
      </c>
      <c r="B140" s="9">
        <v>68052</v>
      </c>
      <c r="C140" s="9" t="s">
        <v>94</v>
      </c>
      <c r="D140" s="59" t="s">
        <v>589</v>
      </c>
      <c r="E140" s="9" t="s">
        <v>95</v>
      </c>
      <c r="F140" s="50">
        <v>2.0299999999999998</v>
      </c>
      <c r="G140" s="50">
        <v>610.99</v>
      </c>
      <c r="H140" s="74" t="e">
        <f>ROUND(G140*#REF!,2)</f>
        <v>#REF!</v>
      </c>
      <c r="I140" s="150" t="e">
        <f t="shared" si="25"/>
        <v>#REF!</v>
      </c>
      <c r="J140" s="74">
        <f t="shared" si="16"/>
        <v>568.22</v>
      </c>
      <c r="K140" s="74">
        <f t="shared" si="17"/>
        <v>706.29</v>
      </c>
      <c r="L140" s="153">
        <f t="shared" si="23"/>
        <v>1433.76</v>
      </c>
      <c r="M140" s="189" t="e">
        <f t="shared" si="24"/>
        <v>#REF!</v>
      </c>
      <c r="N140" s="192">
        <f t="shared" si="18"/>
        <v>170.46600000000001</v>
      </c>
      <c r="O140" s="8">
        <f t="shared" si="19"/>
        <v>346.04597999999999</v>
      </c>
    </row>
    <row r="141" spans="1:15" s="12" customFormat="1" ht="20.100000000000001" customHeight="1" outlineLevel="1">
      <c r="A141" s="162" t="s">
        <v>394</v>
      </c>
      <c r="B141" s="9">
        <v>85010</v>
      </c>
      <c r="C141" s="9" t="s">
        <v>94</v>
      </c>
      <c r="D141" s="59" t="s">
        <v>590</v>
      </c>
      <c r="E141" s="9" t="s">
        <v>95</v>
      </c>
      <c r="F141" s="50">
        <v>2.1</v>
      </c>
      <c r="G141" s="50">
        <v>534.16999999999996</v>
      </c>
      <c r="H141" s="74" t="e">
        <f>ROUND(G141*#REF!,2)</f>
        <v>#REF!</v>
      </c>
      <c r="I141" s="150" t="e">
        <f t="shared" si="25"/>
        <v>#REF!</v>
      </c>
      <c r="J141" s="74">
        <f t="shared" si="16"/>
        <v>496.77</v>
      </c>
      <c r="K141" s="74">
        <f t="shared" si="17"/>
        <v>617.48</v>
      </c>
      <c r="L141" s="153">
        <f t="shared" si="23"/>
        <v>1296.7</v>
      </c>
      <c r="M141" s="189" t="e">
        <f t="shared" si="24"/>
        <v>#REF!</v>
      </c>
      <c r="N141" s="192">
        <f t="shared" si="18"/>
        <v>149.03099999999998</v>
      </c>
      <c r="O141" s="8">
        <f t="shared" si="19"/>
        <v>312.96509999999995</v>
      </c>
    </row>
    <row r="142" spans="1:15" s="12" customFormat="1" ht="30" customHeight="1" outlineLevel="1">
      <c r="A142" s="162" t="s">
        <v>395</v>
      </c>
      <c r="B142" s="9" t="s">
        <v>426</v>
      </c>
      <c r="C142" s="9" t="s">
        <v>94</v>
      </c>
      <c r="D142" s="59" t="s">
        <v>604</v>
      </c>
      <c r="E142" s="9" t="s">
        <v>95</v>
      </c>
      <c r="F142" s="50">
        <v>2.1</v>
      </c>
      <c r="G142" s="50">
        <v>656.32</v>
      </c>
      <c r="H142" s="74" t="e">
        <f>ROUND(G142*#REF!,2)</f>
        <v>#REF!</v>
      </c>
      <c r="I142" s="150" t="e">
        <f t="shared" si="25"/>
        <v>#REF!</v>
      </c>
      <c r="J142" s="74">
        <f t="shared" si="16"/>
        <v>610.37</v>
      </c>
      <c r="K142" s="74">
        <f t="shared" si="17"/>
        <v>758.68</v>
      </c>
      <c r="L142" s="153">
        <f t="shared" si="23"/>
        <v>1593.22</v>
      </c>
      <c r="M142" s="189" t="e">
        <f t="shared" si="24"/>
        <v>#REF!</v>
      </c>
      <c r="N142" s="192">
        <f t="shared" si="18"/>
        <v>183.11099999999999</v>
      </c>
      <c r="O142" s="8">
        <f t="shared" si="19"/>
        <v>384.53309999999999</v>
      </c>
    </row>
    <row r="143" spans="1:15" s="12" customFormat="1" ht="30" customHeight="1" outlineLevel="1">
      <c r="A143" s="162" t="s">
        <v>396</v>
      </c>
      <c r="B143" s="9" t="s">
        <v>426</v>
      </c>
      <c r="C143" s="9" t="s">
        <v>94</v>
      </c>
      <c r="D143" s="59" t="s">
        <v>605</v>
      </c>
      <c r="E143" s="9" t="s">
        <v>95</v>
      </c>
      <c r="F143" s="50">
        <v>12.6</v>
      </c>
      <c r="G143" s="50">
        <v>656.32</v>
      </c>
      <c r="H143" s="74" t="e">
        <f>ROUND(G143*#REF!,2)</f>
        <v>#REF!</v>
      </c>
      <c r="I143" s="150" t="e">
        <f t="shared" si="25"/>
        <v>#REF!</v>
      </c>
      <c r="J143" s="74">
        <f t="shared" si="16"/>
        <v>610.37</v>
      </c>
      <c r="K143" s="74">
        <f t="shared" si="17"/>
        <v>758.68</v>
      </c>
      <c r="L143" s="153">
        <f t="shared" si="23"/>
        <v>9559.36</v>
      </c>
      <c r="M143" s="189" t="e">
        <f t="shared" si="24"/>
        <v>#REF!</v>
      </c>
      <c r="N143" s="192">
        <f t="shared" si="18"/>
        <v>183.11099999999999</v>
      </c>
      <c r="O143" s="8">
        <f t="shared" si="19"/>
        <v>2307.1985999999997</v>
      </c>
    </row>
    <row r="144" spans="1:15" s="12" customFormat="1" ht="30" customHeight="1" outlineLevel="1">
      <c r="A144" s="162" t="s">
        <v>397</v>
      </c>
      <c r="B144" s="9" t="s">
        <v>426</v>
      </c>
      <c r="C144" s="9" t="s">
        <v>94</v>
      </c>
      <c r="D144" s="59" t="s">
        <v>606</v>
      </c>
      <c r="E144" s="9" t="s">
        <v>95</v>
      </c>
      <c r="F144" s="50">
        <v>6.3</v>
      </c>
      <c r="G144" s="50">
        <v>656.32</v>
      </c>
      <c r="H144" s="74" t="e">
        <f>ROUND(G144*#REF!,2)</f>
        <v>#REF!</v>
      </c>
      <c r="I144" s="150" t="e">
        <f t="shared" si="25"/>
        <v>#REF!</v>
      </c>
      <c r="J144" s="74">
        <f t="shared" si="16"/>
        <v>610.37</v>
      </c>
      <c r="K144" s="74">
        <f t="shared" si="17"/>
        <v>758.68</v>
      </c>
      <c r="L144" s="153">
        <f t="shared" si="23"/>
        <v>4779.68</v>
      </c>
      <c r="M144" s="189" t="e">
        <f t="shared" si="24"/>
        <v>#REF!</v>
      </c>
      <c r="N144" s="192">
        <f t="shared" si="18"/>
        <v>183.11099999999999</v>
      </c>
      <c r="O144" s="8">
        <f t="shared" si="19"/>
        <v>1153.5992999999999</v>
      </c>
    </row>
    <row r="145" spans="1:15" s="12" customFormat="1" ht="30" customHeight="1" outlineLevel="1">
      <c r="A145" s="162" t="s">
        <v>398</v>
      </c>
      <c r="B145" s="9" t="s">
        <v>426</v>
      </c>
      <c r="C145" s="9" t="s">
        <v>94</v>
      </c>
      <c r="D145" s="59" t="s">
        <v>607</v>
      </c>
      <c r="E145" s="9" t="s">
        <v>95</v>
      </c>
      <c r="F145" s="50">
        <v>18.899999999999999</v>
      </c>
      <c r="G145" s="50">
        <v>656.32</v>
      </c>
      <c r="H145" s="74" t="e">
        <f>ROUND(G145*#REF!,2)</f>
        <v>#REF!</v>
      </c>
      <c r="I145" s="150" t="e">
        <f t="shared" si="25"/>
        <v>#REF!</v>
      </c>
      <c r="J145" s="74">
        <f t="shared" si="16"/>
        <v>610.37</v>
      </c>
      <c r="K145" s="74">
        <f t="shared" si="17"/>
        <v>758.68</v>
      </c>
      <c r="L145" s="153">
        <f t="shared" si="23"/>
        <v>14339.05</v>
      </c>
      <c r="M145" s="189" t="e">
        <f t="shared" si="24"/>
        <v>#REF!</v>
      </c>
      <c r="N145" s="192">
        <f t="shared" si="18"/>
        <v>183.11099999999999</v>
      </c>
      <c r="O145" s="8">
        <f t="shared" si="19"/>
        <v>3460.7978999999996</v>
      </c>
    </row>
    <row r="146" spans="1:15" s="12" customFormat="1" ht="30" customHeight="1" outlineLevel="1">
      <c r="A146" s="162" t="s">
        <v>657</v>
      </c>
      <c r="B146" s="9" t="s">
        <v>426</v>
      </c>
      <c r="C146" s="9" t="s">
        <v>94</v>
      </c>
      <c r="D146" s="59" t="s">
        <v>608</v>
      </c>
      <c r="E146" s="9" t="s">
        <v>95</v>
      </c>
      <c r="F146" s="50">
        <v>2.1</v>
      </c>
      <c r="G146" s="50">
        <v>656.32</v>
      </c>
      <c r="H146" s="74" t="e">
        <f>ROUND(G146*#REF!,2)</f>
        <v>#REF!</v>
      </c>
      <c r="I146" s="150" t="e">
        <f t="shared" si="25"/>
        <v>#REF!</v>
      </c>
      <c r="J146" s="74">
        <f t="shared" si="16"/>
        <v>610.37</v>
      </c>
      <c r="K146" s="74">
        <f t="shared" si="17"/>
        <v>758.68</v>
      </c>
      <c r="L146" s="153">
        <f t="shared" si="23"/>
        <v>1593.22</v>
      </c>
      <c r="M146" s="189" t="e">
        <f t="shared" si="24"/>
        <v>#REF!</v>
      </c>
      <c r="N146" s="192">
        <f t="shared" si="18"/>
        <v>183.11099999999999</v>
      </c>
      <c r="O146" s="8">
        <f t="shared" si="19"/>
        <v>384.53309999999999</v>
      </c>
    </row>
    <row r="147" spans="1:15" s="12" customFormat="1" ht="30" customHeight="1" outlineLevel="1">
      <c r="A147" s="162" t="s">
        <v>658</v>
      </c>
      <c r="B147" s="9" t="s">
        <v>426</v>
      </c>
      <c r="C147" s="9" t="s">
        <v>94</v>
      </c>
      <c r="D147" s="59" t="s">
        <v>609</v>
      </c>
      <c r="E147" s="9" t="s">
        <v>95</v>
      </c>
      <c r="F147" s="50">
        <v>6.3</v>
      </c>
      <c r="G147" s="50">
        <v>656.32</v>
      </c>
      <c r="H147" s="74" t="e">
        <f>ROUND(G147*#REF!,2)</f>
        <v>#REF!</v>
      </c>
      <c r="I147" s="150" t="e">
        <f t="shared" si="25"/>
        <v>#REF!</v>
      </c>
      <c r="J147" s="74">
        <f t="shared" si="16"/>
        <v>610.37</v>
      </c>
      <c r="K147" s="74">
        <f t="shared" si="17"/>
        <v>758.68</v>
      </c>
      <c r="L147" s="153">
        <f t="shared" si="23"/>
        <v>4779.68</v>
      </c>
      <c r="M147" s="189" t="e">
        <f t="shared" si="24"/>
        <v>#REF!</v>
      </c>
      <c r="N147" s="192">
        <f t="shared" si="18"/>
        <v>183.11099999999999</v>
      </c>
      <c r="O147" s="8">
        <f t="shared" si="19"/>
        <v>1153.5992999999999</v>
      </c>
    </row>
    <row r="148" spans="1:15" s="12" customFormat="1" ht="30" customHeight="1" outlineLevel="1">
      <c r="A148" s="162" t="s">
        <v>659</v>
      </c>
      <c r="B148" s="9" t="s">
        <v>426</v>
      </c>
      <c r="C148" s="9" t="s">
        <v>94</v>
      </c>
      <c r="D148" s="59" t="s">
        <v>610</v>
      </c>
      <c r="E148" s="9" t="s">
        <v>95</v>
      </c>
      <c r="F148" s="50">
        <v>8.4</v>
      </c>
      <c r="G148" s="50">
        <v>656.32</v>
      </c>
      <c r="H148" s="74" t="e">
        <f>ROUND(G148*#REF!,2)</f>
        <v>#REF!</v>
      </c>
      <c r="I148" s="150" t="e">
        <f t="shared" si="25"/>
        <v>#REF!</v>
      </c>
      <c r="J148" s="74">
        <f t="shared" si="16"/>
        <v>610.37</v>
      </c>
      <c r="K148" s="74">
        <f t="shared" si="17"/>
        <v>758.68</v>
      </c>
      <c r="L148" s="153">
        <f t="shared" si="23"/>
        <v>6372.91</v>
      </c>
      <c r="M148" s="189" t="e">
        <f t="shared" si="24"/>
        <v>#REF!</v>
      </c>
      <c r="N148" s="192">
        <f t="shared" si="18"/>
        <v>183.11099999999999</v>
      </c>
      <c r="O148" s="8">
        <f t="shared" si="19"/>
        <v>1538.1324</v>
      </c>
    </row>
    <row r="149" spans="1:15" s="12" customFormat="1" ht="30" customHeight="1" outlineLevel="1">
      <c r="A149" s="162" t="s">
        <v>660</v>
      </c>
      <c r="B149" s="9" t="s">
        <v>426</v>
      </c>
      <c r="C149" s="9" t="s">
        <v>94</v>
      </c>
      <c r="D149" s="59" t="s">
        <v>611</v>
      </c>
      <c r="E149" s="9" t="s">
        <v>95</v>
      </c>
      <c r="F149" s="50">
        <v>12.6</v>
      </c>
      <c r="G149" s="50">
        <v>656.32</v>
      </c>
      <c r="H149" s="74" t="e">
        <f>ROUND(G149*#REF!,2)</f>
        <v>#REF!</v>
      </c>
      <c r="I149" s="150" t="e">
        <f t="shared" si="25"/>
        <v>#REF!</v>
      </c>
      <c r="J149" s="74">
        <f t="shared" si="16"/>
        <v>610.37</v>
      </c>
      <c r="K149" s="74">
        <f t="shared" si="17"/>
        <v>758.68</v>
      </c>
      <c r="L149" s="153">
        <f t="shared" si="23"/>
        <v>9559.36</v>
      </c>
      <c r="M149" s="189" t="e">
        <f t="shared" si="24"/>
        <v>#REF!</v>
      </c>
      <c r="N149" s="192">
        <f t="shared" si="18"/>
        <v>183.11099999999999</v>
      </c>
      <c r="O149" s="8">
        <f t="shared" si="19"/>
        <v>2307.1985999999997</v>
      </c>
    </row>
    <row r="150" spans="1:15" s="12" customFormat="1" ht="30" customHeight="1" outlineLevel="1">
      <c r="A150" s="162" t="s">
        <v>661</v>
      </c>
      <c r="B150" s="9" t="s">
        <v>426</v>
      </c>
      <c r="C150" s="9" t="s">
        <v>94</v>
      </c>
      <c r="D150" s="59" t="s">
        <v>612</v>
      </c>
      <c r="E150" s="9" t="s">
        <v>95</v>
      </c>
      <c r="F150" s="50">
        <v>33.6</v>
      </c>
      <c r="G150" s="50">
        <v>656.32</v>
      </c>
      <c r="H150" s="74" t="e">
        <f>ROUND(G150*#REF!,2)</f>
        <v>#REF!</v>
      </c>
      <c r="I150" s="150" t="e">
        <f t="shared" si="25"/>
        <v>#REF!</v>
      </c>
      <c r="J150" s="74">
        <f t="shared" si="16"/>
        <v>610.37</v>
      </c>
      <c r="K150" s="74">
        <f t="shared" si="17"/>
        <v>758.68</v>
      </c>
      <c r="L150" s="153">
        <f t="shared" si="23"/>
        <v>25491.64</v>
      </c>
      <c r="M150" s="189" t="e">
        <f t="shared" si="24"/>
        <v>#REF!</v>
      </c>
      <c r="N150" s="192">
        <f t="shared" si="18"/>
        <v>183.11099999999999</v>
      </c>
      <c r="O150" s="8">
        <f t="shared" si="19"/>
        <v>6152.5295999999998</v>
      </c>
    </row>
    <row r="151" spans="1:15" s="12" customFormat="1" ht="30" customHeight="1" outlineLevel="1">
      <c r="A151" s="162" t="s">
        <v>464</v>
      </c>
      <c r="B151" s="9" t="s">
        <v>426</v>
      </c>
      <c r="C151" s="9" t="s">
        <v>94</v>
      </c>
      <c r="D151" s="59" t="s">
        <v>613</v>
      </c>
      <c r="E151" s="9" t="s">
        <v>95</v>
      </c>
      <c r="F151" s="50">
        <v>16.8</v>
      </c>
      <c r="G151" s="50">
        <v>656.32</v>
      </c>
      <c r="H151" s="74" t="e">
        <f>ROUND(G151*#REF!,2)</f>
        <v>#REF!</v>
      </c>
      <c r="I151" s="150" t="e">
        <f t="shared" si="25"/>
        <v>#REF!</v>
      </c>
      <c r="J151" s="74">
        <f t="shared" ref="J151:J214" si="26">TRUNC(G151-(G151*0.069998),2)</f>
        <v>610.37</v>
      </c>
      <c r="K151" s="74">
        <f t="shared" ref="K151:K214" si="27">TRUNC(J151+(J151*0.243),2)</f>
        <v>758.68</v>
      </c>
      <c r="L151" s="153">
        <f t="shared" si="23"/>
        <v>12745.82</v>
      </c>
      <c r="M151" s="189" t="e">
        <f t="shared" si="24"/>
        <v>#REF!</v>
      </c>
      <c r="N151" s="192">
        <f t="shared" ref="N151:N214" si="28">J151*0.3</f>
        <v>183.11099999999999</v>
      </c>
      <c r="O151" s="8">
        <f t="shared" ref="O151:O214" si="29">N151*F151</f>
        <v>3076.2647999999999</v>
      </c>
    </row>
    <row r="152" spans="1:15" s="12" customFormat="1" ht="20.100000000000001" customHeight="1" outlineLevel="1">
      <c r="A152" s="162" t="s">
        <v>465</v>
      </c>
      <c r="B152" s="9"/>
      <c r="C152" s="9" t="s">
        <v>4</v>
      </c>
      <c r="D152" s="59" t="s">
        <v>410</v>
      </c>
      <c r="E152" s="9" t="s">
        <v>95</v>
      </c>
      <c r="F152" s="50">
        <v>20.25</v>
      </c>
      <c r="G152" s="50">
        <v>22.32</v>
      </c>
      <c r="H152" s="74" t="e">
        <f>ROUND(G152*#REF!,2)</f>
        <v>#REF!</v>
      </c>
      <c r="I152" s="150" t="e">
        <f t="shared" si="25"/>
        <v>#REF!</v>
      </c>
      <c r="J152" s="74">
        <f t="shared" si="26"/>
        <v>20.75</v>
      </c>
      <c r="K152" s="74">
        <f t="shared" si="27"/>
        <v>25.79</v>
      </c>
      <c r="L152" s="153">
        <f t="shared" si="23"/>
        <v>522.24</v>
      </c>
      <c r="M152" s="189" t="e">
        <f t="shared" si="24"/>
        <v>#REF!</v>
      </c>
      <c r="N152" s="192">
        <f t="shared" si="28"/>
        <v>6.2249999999999996</v>
      </c>
      <c r="O152" s="8">
        <f t="shared" si="29"/>
        <v>126.05624999999999</v>
      </c>
    </row>
    <row r="153" spans="1:15" ht="20.100000000000001" customHeight="1" outlineLevel="1">
      <c r="A153" s="163"/>
      <c r="B153" s="27"/>
      <c r="C153" s="27"/>
      <c r="D153" s="13" t="s">
        <v>35</v>
      </c>
      <c r="E153" s="9"/>
      <c r="F153" s="50">
        <v>0</v>
      </c>
      <c r="G153" s="50"/>
      <c r="H153" s="74" t="e">
        <f>ROUND(G153*#REF!,2)</f>
        <v>#REF!</v>
      </c>
      <c r="I153" s="150" t="e">
        <f t="shared" si="25"/>
        <v>#REF!</v>
      </c>
      <c r="J153" s="74">
        <f t="shared" si="26"/>
        <v>0</v>
      </c>
      <c r="K153" s="74">
        <f t="shared" si="27"/>
        <v>0</v>
      </c>
      <c r="L153" s="153">
        <f t="shared" si="23"/>
        <v>0</v>
      </c>
      <c r="M153" s="189" t="e">
        <f t="shared" si="24"/>
        <v>#REF!</v>
      </c>
      <c r="N153" s="192">
        <f t="shared" si="28"/>
        <v>0</v>
      </c>
      <c r="O153" s="8">
        <f t="shared" si="29"/>
        <v>0</v>
      </c>
    </row>
    <row r="154" spans="1:15" ht="20.100000000000001" customHeight="1" outlineLevel="1">
      <c r="A154" s="162" t="s">
        <v>662</v>
      </c>
      <c r="B154" s="9">
        <v>72118</v>
      </c>
      <c r="C154" s="9" t="s">
        <v>94</v>
      </c>
      <c r="D154" s="59" t="s">
        <v>504</v>
      </c>
      <c r="E154" s="9" t="s">
        <v>95</v>
      </c>
      <c r="F154" s="50">
        <v>10.7</v>
      </c>
      <c r="G154" s="50">
        <v>151.47</v>
      </c>
      <c r="H154" s="74" t="e">
        <f>ROUND(G154*#REF!,2)</f>
        <v>#REF!</v>
      </c>
      <c r="I154" s="150" t="e">
        <f t="shared" si="25"/>
        <v>#REF!</v>
      </c>
      <c r="J154" s="74"/>
      <c r="K154" s="74"/>
      <c r="L154" s="153"/>
      <c r="M154" s="189" t="e">
        <f t="shared" si="24"/>
        <v>#REF!</v>
      </c>
      <c r="N154" s="192">
        <f t="shared" si="28"/>
        <v>0</v>
      </c>
      <c r="O154" s="8">
        <f t="shared" si="29"/>
        <v>0</v>
      </c>
    </row>
    <row r="155" spans="1:15" ht="20.100000000000001" customHeight="1" outlineLevel="1">
      <c r="A155" s="162" t="s">
        <v>466</v>
      </c>
      <c r="B155" s="47">
        <v>72120</v>
      </c>
      <c r="C155" s="9" t="s">
        <v>94</v>
      </c>
      <c r="D155" s="59" t="s">
        <v>505</v>
      </c>
      <c r="E155" s="9" t="s">
        <v>95</v>
      </c>
      <c r="F155" s="50">
        <v>11.4</v>
      </c>
      <c r="G155" s="50">
        <v>242.43</v>
      </c>
      <c r="H155" s="74" t="e">
        <f>ROUND(G155*#REF!,2)</f>
        <v>#REF!</v>
      </c>
      <c r="I155" s="150" t="e">
        <f t="shared" si="25"/>
        <v>#REF!</v>
      </c>
      <c r="J155" s="74"/>
      <c r="K155" s="74"/>
      <c r="L155" s="153"/>
      <c r="M155" s="189" t="e">
        <f t="shared" si="24"/>
        <v>#REF!</v>
      </c>
      <c r="N155" s="192">
        <f t="shared" si="28"/>
        <v>0</v>
      </c>
      <c r="O155" s="8">
        <f t="shared" si="29"/>
        <v>0</v>
      </c>
    </row>
    <row r="156" spans="1:15" ht="20.100000000000001" customHeight="1" outlineLevel="1">
      <c r="A156" s="162" t="s">
        <v>467</v>
      </c>
      <c r="B156" s="9">
        <v>85005</v>
      </c>
      <c r="C156" s="9" t="s">
        <v>94</v>
      </c>
      <c r="D156" s="59" t="s">
        <v>1158</v>
      </c>
      <c r="E156" s="9" t="s">
        <v>95</v>
      </c>
      <c r="F156" s="50">
        <v>21.28</v>
      </c>
      <c r="G156" s="50">
        <v>297.04000000000002</v>
      </c>
      <c r="H156" s="74" t="e">
        <f>ROUND(G156*#REF!,2)</f>
        <v>#REF!</v>
      </c>
      <c r="I156" s="150" t="e">
        <f t="shared" si="25"/>
        <v>#REF!</v>
      </c>
      <c r="J156" s="74"/>
      <c r="K156" s="74"/>
      <c r="L156" s="153"/>
      <c r="M156" s="189" t="e">
        <f t="shared" si="24"/>
        <v>#REF!</v>
      </c>
      <c r="N156" s="192">
        <f t="shared" si="28"/>
        <v>0</v>
      </c>
      <c r="O156" s="8">
        <f t="shared" si="29"/>
        <v>0</v>
      </c>
    </row>
    <row r="157" spans="1:15" ht="20.100000000000001" customHeight="1" outlineLevel="1">
      <c r="A157" s="163"/>
      <c r="B157" s="9"/>
      <c r="C157" s="9"/>
      <c r="D157" s="13" t="s">
        <v>199</v>
      </c>
      <c r="E157" s="9"/>
      <c r="F157" s="50">
        <v>0</v>
      </c>
      <c r="G157" s="50"/>
      <c r="H157" s="74" t="e">
        <f>ROUND(G157*#REF!,2)</f>
        <v>#REF!</v>
      </c>
      <c r="I157" s="150" t="e">
        <f t="shared" si="25"/>
        <v>#REF!</v>
      </c>
      <c r="J157" s="74">
        <f t="shared" si="26"/>
        <v>0</v>
      </c>
      <c r="K157" s="74">
        <f t="shared" si="27"/>
        <v>0</v>
      </c>
      <c r="L157" s="153">
        <f t="shared" si="23"/>
        <v>0</v>
      </c>
      <c r="M157" s="189" t="e">
        <f t="shared" si="24"/>
        <v>#REF!</v>
      </c>
      <c r="N157" s="192">
        <f t="shared" si="28"/>
        <v>0</v>
      </c>
      <c r="O157" s="8">
        <f t="shared" si="29"/>
        <v>0</v>
      </c>
    </row>
    <row r="158" spans="1:15" ht="20.100000000000001" customHeight="1" outlineLevel="1">
      <c r="A158" s="162" t="s">
        <v>663</v>
      </c>
      <c r="B158" s="9"/>
      <c r="C158" s="9" t="s">
        <v>4</v>
      </c>
      <c r="D158" s="59" t="s">
        <v>720</v>
      </c>
      <c r="E158" s="9" t="s">
        <v>95</v>
      </c>
      <c r="F158" s="50">
        <v>145.19999999999999</v>
      </c>
      <c r="G158" s="50">
        <v>32.36</v>
      </c>
      <c r="H158" s="74" t="e">
        <f>ROUND(G158*#REF!,2)</f>
        <v>#REF!</v>
      </c>
      <c r="I158" s="150" t="e">
        <f t="shared" si="25"/>
        <v>#REF!</v>
      </c>
      <c r="J158" s="74">
        <f t="shared" si="26"/>
        <v>30.09</v>
      </c>
      <c r="K158" s="74">
        <f t="shared" si="27"/>
        <v>37.4</v>
      </c>
      <c r="L158" s="153">
        <f t="shared" si="23"/>
        <v>5430.48</v>
      </c>
      <c r="M158" s="189" t="e">
        <f t="shared" si="24"/>
        <v>#REF!</v>
      </c>
      <c r="N158" s="192">
        <f t="shared" si="28"/>
        <v>9.0269999999999992</v>
      </c>
      <c r="O158" s="8">
        <f t="shared" si="29"/>
        <v>1310.7203999999997</v>
      </c>
    </row>
    <row r="159" spans="1:15" ht="30" customHeight="1" outlineLevel="1">
      <c r="A159" s="162" t="s">
        <v>528</v>
      </c>
      <c r="B159" s="9" t="s">
        <v>616</v>
      </c>
      <c r="C159" s="9" t="s">
        <v>116</v>
      </c>
      <c r="D159" s="59" t="s">
        <v>670</v>
      </c>
      <c r="E159" s="9" t="s">
        <v>95</v>
      </c>
      <c r="F159" s="50">
        <v>11.03</v>
      </c>
      <c r="G159" s="50">
        <v>183.78</v>
      </c>
      <c r="H159" s="74" t="e">
        <f>ROUND(G159*#REF!,2)</f>
        <v>#REF!</v>
      </c>
      <c r="I159" s="150" t="e">
        <f t="shared" si="25"/>
        <v>#REF!</v>
      </c>
      <c r="J159" s="74">
        <f t="shared" si="26"/>
        <v>170.91</v>
      </c>
      <c r="K159" s="74">
        <f t="shared" si="27"/>
        <v>212.44</v>
      </c>
      <c r="L159" s="153">
        <f t="shared" si="23"/>
        <v>2343.21</v>
      </c>
      <c r="M159" s="189" t="e">
        <f t="shared" si="24"/>
        <v>#REF!</v>
      </c>
      <c r="N159" s="192">
        <f t="shared" si="28"/>
        <v>51.272999999999996</v>
      </c>
      <c r="O159" s="8">
        <f t="shared" si="29"/>
        <v>565.54118999999992</v>
      </c>
    </row>
    <row r="160" spans="1:15" ht="20.100000000000001" customHeight="1" outlineLevel="1">
      <c r="A160" s="161"/>
      <c r="B160" s="69"/>
      <c r="C160" s="69"/>
      <c r="D160" s="69"/>
      <c r="E160" s="69"/>
      <c r="F160" s="77"/>
      <c r="G160" s="78" t="s">
        <v>253</v>
      </c>
      <c r="H160" s="76"/>
      <c r="I160" s="148" t="e">
        <f>SUM(I115:I159)</f>
        <v>#REF!</v>
      </c>
      <c r="J160" s="148"/>
      <c r="K160" s="148"/>
      <c r="L160" s="148">
        <f>SUM(L115:L159)</f>
        <v>273488.81</v>
      </c>
      <c r="M160" s="190" t="e">
        <f t="shared" si="24"/>
        <v>#REF!</v>
      </c>
      <c r="N160" s="192">
        <f t="shared" si="28"/>
        <v>0</v>
      </c>
      <c r="O160" s="148">
        <f>SUM(O115:O159)</f>
        <v>66007.638300000006</v>
      </c>
    </row>
    <row r="161" spans="1:15" ht="20.100000000000001" customHeight="1">
      <c r="A161" s="87"/>
      <c r="B161" s="61"/>
      <c r="C161" s="61"/>
      <c r="D161" s="20"/>
      <c r="E161" s="61"/>
      <c r="F161" s="43"/>
      <c r="G161" s="42"/>
      <c r="H161" s="61"/>
      <c r="I161" s="2"/>
      <c r="J161" s="74">
        <f t="shared" si="26"/>
        <v>0</v>
      </c>
      <c r="K161" s="74">
        <f t="shared" si="27"/>
        <v>0</v>
      </c>
      <c r="L161" s="153">
        <f>TRUNC(K161*F161,2)</f>
        <v>0</v>
      </c>
      <c r="M161" s="189">
        <f t="shared" si="24"/>
        <v>0</v>
      </c>
      <c r="N161" s="192">
        <f t="shared" si="28"/>
        <v>0</v>
      </c>
      <c r="O161" s="8">
        <f t="shared" si="29"/>
        <v>0</v>
      </c>
    </row>
    <row r="162" spans="1:15" ht="20.100000000000001" customHeight="1">
      <c r="A162" s="159">
        <v>7</v>
      </c>
      <c r="B162" s="14"/>
      <c r="C162" s="14"/>
      <c r="D162" s="15" t="s">
        <v>246</v>
      </c>
      <c r="E162" s="15"/>
      <c r="F162" s="70"/>
      <c r="G162" s="70"/>
      <c r="H162" s="70"/>
      <c r="I162" s="147" t="e">
        <f>I169</f>
        <v>#REF!</v>
      </c>
      <c r="J162" s="147"/>
      <c r="K162" s="147"/>
      <c r="L162" s="147">
        <f>L169</f>
        <v>0</v>
      </c>
      <c r="M162" s="191" t="e">
        <f>M169</f>
        <v>#REF!</v>
      </c>
      <c r="N162" s="195">
        <f t="shared" si="28"/>
        <v>0</v>
      </c>
      <c r="O162" s="147">
        <f>O169</f>
        <v>0</v>
      </c>
    </row>
    <row r="163" spans="1:15" ht="20.100000000000001" customHeight="1" outlineLevel="1">
      <c r="A163" s="162" t="s">
        <v>109</v>
      </c>
      <c r="B163" s="9">
        <v>72111</v>
      </c>
      <c r="C163" s="9" t="s">
        <v>94</v>
      </c>
      <c r="D163" s="59" t="s">
        <v>1060</v>
      </c>
      <c r="E163" s="9" t="s">
        <v>95</v>
      </c>
      <c r="F163" s="50">
        <v>1426.85</v>
      </c>
      <c r="G163" s="50">
        <v>66.45</v>
      </c>
      <c r="H163" s="74" t="e">
        <f>ROUND(G163*#REF!,2)</f>
        <v>#REF!</v>
      </c>
      <c r="I163" s="150" t="e">
        <f t="shared" ref="I163:I168" si="30">ROUND(F163*H163,2)</f>
        <v>#REF!</v>
      </c>
      <c r="J163" s="74"/>
      <c r="K163" s="74"/>
      <c r="L163" s="153"/>
      <c r="M163" s="189" t="e">
        <f t="shared" ref="M163:M170" si="31">TRUNC(I163-(I163*0.07),2)</f>
        <v>#REF!</v>
      </c>
      <c r="N163" s="192">
        <f t="shared" si="28"/>
        <v>0</v>
      </c>
      <c r="O163" s="8">
        <f t="shared" si="29"/>
        <v>0</v>
      </c>
    </row>
    <row r="164" spans="1:15" ht="20.100000000000001" customHeight="1" outlineLevel="1">
      <c r="A164" s="162" t="s">
        <v>110</v>
      </c>
      <c r="B164" s="9" t="s">
        <v>1059</v>
      </c>
      <c r="C164" s="9" t="s">
        <v>116</v>
      </c>
      <c r="D164" s="59" t="s">
        <v>617</v>
      </c>
      <c r="E164" s="9" t="s">
        <v>95</v>
      </c>
      <c r="F164" s="50">
        <v>1283.33</v>
      </c>
      <c r="G164" s="50">
        <v>111.69</v>
      </c>
      <c r="H164" s="74" t="e">
        <f>ROUND(G164*#REF!,2)</f>
        <v>#REF!</v>
      </c>
      <c r="I164" s="150" t="e">
        <f t="shared" si="30"/>
        <v>#REF!</v>
      </c>
      <c r="J164" s="74"/>
      <c r="K164" s="74"/>
      <c r="L164" s="153"/>
      <c r="M164" s="189" t="e">
        <f t="shared" si="31"/>
        <v>#REF!</v>
      </c>
      <c r="N164" s="192">
        <f t="shared" si="28"/>
        <v>0</v>
      </c>
      <c r="O164" s="8">
        <f t="shared" si="29"/>
        <v>0</v>
      </c>
    </row>
    <row r="165" spans="1:15" ht="20.100000000000001" customHeight="1" outlineLevel="1">
      <c r="A165" s="162" t="s">
        <v>631</v>
      </c>
      <c r="B165" s="9" t="s">
        <v>420</v>
      </c>
      <c r="C165" s="9" t="s">
        <v>94</v>
      </c>
      <c r="D165" s="59" t="s">
        <v>1061</v>
      </c>
      <c r="E165" s="9" t="s">
        <v>107</v>
      </c>
      <c r="F165" s="50">
        <v>83.25</v>
      </c>
      <c r="G165" s="50">
        <v>34.32</v>
      </c>
      <c r="H165" s="74" t="e">
        <f>ROUND(G165*#REF!,2)</f>
        <v>#REF!</v>
      </c>
      <c r="I165" s="150" t="e">
        <f t="shared" si="30"/>
        <v>#REF!</v>
      </c>
      <c r="J165" s="74"/>
      <c r="K165" s="74"/>
      <c r="L165" s="153"/>
      <c r="M165" s="189" t="e">
        <f t="shared" si="31"/>
        <v>#REF!</v>
      </c>
      <c r="N165" s="192">
        <f t="shared" si="28"/>
        <v>0</v>
      </c>
      <c r="O165" s="8">
        <f t="shared" si="29"/>
        <v>0</v>
      </c>
    </row>
    <row r="166" spans="1:15" s="12" customFormat="1" ht="20.100000000000001" customHeight="1" outlineLevel="1">
      <c r="A166" s="162" t="s">
        <v>204</v>
      </c>
      <c r="B166" s="9">
        <v>72105</v>
      </c>
      <c r="C166" s="9" t="s">
        <v>94</v>
      </c>
      <c r="D166" s="59" t="s">
        <v>634</v>
      </c>
      <c r="E166" s="9" t="s">
        <v>95</v>
      </c>
      <c r="F166" s="50">
        <v>186.15</v>
      </c>
      <c r="G166" s="50">
        <v>43.07</v>
      </c>
      <c r="H166" s="74" t="e">
        <f>ROUND(G166*#REF!,2)</f>
        <v>#REF!</v>
      </c>
      <c r="I166" s="150" t="e">
        <f t="shared" si="30"/>
        <v>#REF!</v>
      </c>
      <c r="J166" s="74"/>
      <c r="K166" s="74"/>
      <c r="L166" s="153"/>
      <c r="M166" s="189" t="e">
        <f t="shared" si="31"/>
        <v>#REF!</v>
      </c>
      <c r="N166" s="192">
        <f t="shared" si="28"/>
        <v>0</v>
      </c>
      <c r="O166" s="8">
        <f t="shared" si="29"/>
        <v>0</v>
      </c>
    </row>
    <row r="167" spans="1:15" s="12" customFormat="1" ht="20.100000000000001" customHeight="1" outlineLevel="1">
      <c r="A167" s="162" t="s">
        <v>194</v>
      </c>
      <c r="B167" s="9">
        <v>72107</v>
      </c>
      <c r="C167" s="9" t="s">
        <v>94</v>
      </c>
      <c r="D167" s="59" t="s">
        <v>621</v>
      </c>
      <c r="E167" s="9" t="s">
        <v>107</v>
      </c>
      <c r="F167" s="50">
        <v>258.89999999999998</v>
      </c>
      <c r="G167" s="50">
        <v>22.13</v>
      </c>
      <c r="H167" s="74" t="e">
        <f>ROUND(G167*#REF!,2)</f>
        <v>#REF!</v>
      </c>
      <c r="I167" s="150" t="e">
        <f t="shared" si="30"/>
        <v>#REF!</v>
      </c>
      <c r="J167" s="74"/>
      <c r="K167" s="74"/>
      <c r="L167" s="153"/>
      <c r="M167" s="189" t="e">
        <f t="shared" si="31"/>
        <v>#REF!</v>
      </c>
      <c r="N167" s="192">
        <f t="shared" si="28"/>
        <v>0</v>
      </c>
      <c r="O167" s="8">
        <f t="shared" si="29"/>
        <v>0</v>
      </c>
    </row>
    <row r="168" spans="1:15" s="12" customFormat="1" ht="20.100000000000001" customHeight="1" outlineLevel="1">
      <c r="A168" s="162" t="s">
        <v>632</v>
      </c>
      <c r="B168" s="9">
        <v>71623</v>
      </c>
      <c r="C168" s="9" t="s">
        <v>94</v>
      </c>
      <c r="D168" s="59" t="s">
        <v>633</v>
      </c>
      <c r="E168" s="9" t="s">
        <v>107</v>
      </c>
      <c r="F168" s="50">
        <v>258.2</v>
      </c>
      <c r="G168" s="50">
        <v>21.44</v>
      </c>
      <c r="H168" s="74" t="e">
        <f>ROUND(G168*#REF!,2)</f>
        <v>#REF!</v>
      </c>
      <c r="I168" s="150" t="e">
        <f t="shared" si="30"/>
        <v>#REF!</v>
      </c>
      <c r="J168" s="74"/>
      <c r="K168" s="74"/>
      <c r="L168" s="153"/>
      <c r="M168" s="189" t="e">
        <f t="shared" si="31"/>
        <v>#REF!</v>
      </c>
      <c r="N168" s="192">
        <f t="shared" si="28"/>
        <v>0</v>
      </c>
      <c r="O168" s="8">
        <f t="shared" si="29"/>
        <v>0</v>
      </c>
    </row>
    <row r="169" spans="1:15" ht="20.100000000000001" customHeight="1" outlineLevel="1">
      <c r="A169" s="161"/>
      <c r="B169" s="69"/>
      <c r="C169" s="69"/>
      <c r="D169" s="69"/>
      <c r="E169" s="69"/>
      <c r="F169" s="77"/>
      <c r="G169" s="78" t="s">
        <v>253</v>
      </c>
      <c r="H169" s="76"/>
      <c r="I169" s="148" t="e">
        <f>SUM(I163:I168)</f>
        <v>#REF!</v>
      </c>
      <c r="J169" s="148"/>
      <c r="K169" s="148"/>
      <c r="L169" s="148">
        <f>SUM(L163:L168)</f>
        <v>0</v>
      </c>
      <c r="M169" s="190" t="e">
        <f t="shared" si="31"/>
        <v>#REF!</v>
      </c>
      <c r="N169" s="192">
        <f t="shared" si="28"/>
        <v>0</v>
      </c>
      <c r="O169" s="8">
        <f t="shared" si="29"/>
        <v>0</v>
      </c>
    </row>
    <row r="170" spans="1:15" ht="20.100000000000001" customHeight="1">
      <c r="A170" s="87"/>
      <c r="B170" s="61"/>
      <c r="C170" s="61"/>
      <c r="D170" s="20"/>
      <c r="E170" s="61"/>
      <c r="F170" s="43"/>
      <c r="G170" s="42"/>
      <c r="H170" s="2"/>
      <c r="I170" s="2"/>
      <c r="J170" s="74">
        <f t="shared" si="26"/>
        <v>0</v>
      </c>
      <c r="K170" s="74">
        <f t="shared" si="27"/>
        <v>0</v>
      </c>
      <c r="L170" s="153">
        <f>TRUNC(K170*F170,2)</f>
        <v>0</v>
      </c>
      <c r="M170" s="189">
        <f t="shared" si="31"/>
        <v>0</v>
      </c>
      <c r="N170" s="192">
        <f t="shared" si="28"/>
        <v>0</v>
      </c>
      <c r="O170" s="8">
        <f t="shared" si="29"/>
        <v>0</v>
      </c>
    </row>
    <row r="171" spans="1:15" ht="20.100000000000001" customHeight="1">
      <c r="A171" s="159">
        <v>8</v>
      </c>
      <c r="B171" s="36"/>
      <c r="C171" s="36"/>
      <c r="D171" s="15" t="s">
        <v>598</v>
      </c>
      <c r="E171" s="15"/>
      <c r="F171" s="70"/>
      <c r="G171" s="70"/>
      <c r="H171" s="70"/>
      <c r="I171" s="147" t="e">
        <f>I173</f>
        <v>#REF!</v>
      </c>
      <c r="J171" s="147"/>
      <c r="K171" s="147"/>
      <c r="L171" s="147">
        <f>L173</f>
        <v>6192.11</v>
      </c>
      <c r="M171" s="191" t="e">
        <f>M173</f>
        <v>#REF!</v>
      </c>
      <c r="N171" s="195">
        <f t="shared" si="28"/>
        <v>0</v>
      </c>
      <c r="O171" s="147">
        <f>O173</f>
        <v>1494.5990400000001</v>
      </c>
    </row>
    <row r="172" spans="1:15" ht="20.100000000000001" customHeight="1" outlineLevel="1">
      <c r="A172" s="162" t="s">
        <v>111</v>
      </c>
      <c r="B172" s="9" t="s">
        <v>223</v>
      </c>
      <c r="C172" s="9" t="s">
        <v>94</v>
      </c>
      <c r="D172" s="59" t="s">
        <v>137</v>
      </c>
      <c r="E172" s="9" t="s">
        <v>95</v>
      </c>
      <c r="F172" s="50">
        <v>707.67</v>
      </c>
      <c r="G172" s="50">
        <v>7.57</v>
      </c>
      <c r="H172" s="74" t="e">
        <f>ROUND(G172*#REF!,2)</f>
        <v>#REF!</v>
      </c>
      <c r="I172" s="150" t="e">
        <f>ROUND(F172*H172,2)</f>
        <v>#REF!</v>
      </c>
      <c r="J172" s="74">
        <f t="shared" si="26"/>
        <v>7.04</v>
      </c>
      <c r="K172" s="74">
        <f t="shared" si="27"/>
        <v>8.75</v>
      </c>
      <c r="L172" s="153">
        <f>TRUNC(K172*F172,2)</f>
        <v>6192.11</v>
      </c>
      <c r="M172" s="189" t="e">
        <f>TRUNC(I172-(I172*0.07),2)</f>
        <v>#REF!</v>
      </c>
      <c r="N172" s="192">
        <f t="shared" si="28"/>
        <v>2.1120000000000001</v>
      </c>
      <c r="O172" s="8">
        <f t="shared" si="29"/>
        <v>1494.5990400000001</v>
      </c>
    </row>
    <row r="173" spans="1:15" ht="20.100000000000001" customHeight="1" outlineLevel="1">
      <c r="A173" s="161"/>
      <c r="B173" s="69"/>
      <c r="C173" s="69"/>
      <c r="D173" s="69"/>
      <c r="E173" s="69"/>
      <c r="F173" s="77"/>
      <c r="G173" s="78" t="s">
        <v>253</v>
      </c>
      <c r="H173" s="76"/>
      <c r="I173" s="148" t="e">
        <f>SUM(I172:I172)</f>
        <v>#REF!</v>
      </c>
      <c r="J173" s="148"/>
      <c r="K173" s="148"/>
      <c r="L173" s="148">
        <f>SUM(L172:L172)</f>
        <v>6192.11</v>
      </c>
      <c r="M173" s="190" t="e">
        <f>TRUNC(I173-(I173*0.07),2)</f>
        <v>#REF!</v>
      </c>
      <c r="N173" s="192">
        <f t="shared" si="28"/>
        <v>0</v>
      </c>
      <c r="O173" s="148">
        <f>SUM(O172:O172)</f>
        <v>1494.5990400000001</v>
      </c>
    </row>
    <row r="174" spans="1:15" ht="20.100000000000001" customHeight="1">
      <c r="A174" s="87"/>
      <c r="B174" s="61"/>
      <c r="C174" s="61"/>
      <c r="D174" s="20"/>
      <c r="E174" s="61"/>
      <c r="F174" s="43"/>
      <c r="G174" s="42"/>
      <c r="H174" s="2"/>
      <c r="I174" s="2"/>
      <c r="J174" s="74">
        <f t="shared" si="26"/>
        <v>0</v>
      </c>
      <c r="K174" s="74">
        <f t="shared" si="27"/>
        <v>0</v>
      </c>
      <c r="L174" s="153">
        <f>TRUNC(K174*F174,2)</f>
        <v>0</v>
      </c>
      <c r="M174" s="189">
        <f>TRUNC(I174-(I174*0.07),2)</f>
        <v>0</v>
      </c>
      <c r="N174" s="192">
        <f t="shared" si="28"/>
        <v>0</v>
      </c>
      <c r="O174" s="8">
        <f t="shared" si="29"/>
        <v>0</v>
      </c>
    </row>
    <row r="175" spans="1:15" ht="20.100000000000001" customHeight="1">
      <c r="A175" s="159">
        <v>9</v>
      </c>
      <c r="B175" s="14"/>
      <c r="C175" s="14"/>
      <c r="D175" s="15" t="s">
        <v>247</v>
      </c>
      <c r="E175" s="15"/>
      <c r="F175" s="75"/>
      <c r="G175" s="70"/>
      <c r="H175" s="70"/>
      <c r="I175" s="147" t="e">
        <f>I188</f>
        <v>#REF!</v>
      </c>
      <c r="J175" s="147"/>
      <c r="K175" s="147"/>
      <c r="L175" s="147">
        <f>L188</f>
        <v>232538.98000000004</v>
      </c>
      <c r="M175" s="191" t="e">
        <f>M188</f>
        <v>#REF!</v>
      </c>
      <c r="N175" s="195">
        <f t="shared" si="28"/>
        <v>0</v>
      </c>
      <c r="O175" s="147">
        <f>O188</f>
        <v>56130.835109999993</v>
      </c>
    </row>
    <row r="176" spans="1:15" ht="30" customHeight="1" outlineLevel="1">
      <c r="A176" s="162" t="s">
        <v>138</v>
      </c>
      <c r="B176" s="9">
        <v>87878</v>
      </c>
      <c r="C176" s="9" t="s">
        <v>94</v>
      </c>
      <c r="D176" s="59" t="s">
        <v>1136</v>
      </c>
      <c r="E176" s="9" t="s">
        <v>95</v>
      </c>
      <c r="F176" s="50">
        <v>3513.3</v>
      </c>
      <c r="G176" s="50">
        <v>2.66</v>
      </c>
      <c r="H176" s="74" t="e">
        <f>ROUND(G176*#REF!,2)</f>
        <v>#REF!</v>
      </c>
      <c r="I176" s="150" t="e">
        <f t="shared" ref="I176:I187" si="32">ROUND(F176*H176,2)</f>
        <v>#REF!</v>
      </c>
      <c r="J176" s="74">
        <f t="shared" si="26"/>
        <v>2.4700000000000002</v>
      </c>
      <c r="K176" s="74">
        <f t="shared" si="27"/>
        <v>3.07</v>
      </c>
      <c r="L176" s="153">
        <f t="shared" ref="L176:L187" si="33">TRUNC(K176*F176,2)</f>
        <v>10785.83</v>
      </c>
      <c r="M176" s="189" t="e">
        <f t="shared" ref="M176:M189" si="34">TRUNC(I176-(I176*0.07),2)</f>
        <v>#REF!</v>
      </c>
      <c r="N176" s="192">
        <f t="shared" si="28"/>
        <v>0.74099999999999999</v>
      </c>
      <c r="O176" s="8">
        <f t="shared" si="29"/>
        <v>2603.3553000000002</v>
      </c>
    </row>
    <row r="177" spans="1:15" ht="33" customHeight="1" outlineLevel="1">
      <c r="A177" s="162" t="s">
        <v>592</v>
      </c>
      <c r="B177" s="9">
        <v>87535</v>
      </c>
      <c r="C177" s="9" t="s">
        <v>94</v>
      </c>
      <c r="D177" s="59" t="s">
        <v>888</v>
      </c>
      <c r="E177" s="9" t="s">
        <v>95</v>
      </c>
      <c r="F177" s="50">
        <v>2826.43</v>
      </c>
      <c r="G177" s="50">
        <v>17.64</v>
      </c>
      <c r="H177" s="74" t="e">
        <f>ROUND(G177*#REF!,2)</f>
        <v>#REF!</v>
      </c>
      <c r="I177" s="150" t="e">
        <f t="shared" si="32"/>
        <v>#REF!</v>
      </c>
      <c r="J177" s="74">
        <f t="shared" si="26"/>
        <v>16.399999999999999</v>
      </c>
      <c r="K177" s="74">
        <f t="shared" si="27"/>
        <v>20.38</v>
      </c>
      <c r="L177" s="153">
        <f t="shared" si="33"/>
        <v>57602.64</v>
      </c>
      <c r="M177" s="189" t="e">
        <f t="shared" si="34"/>
        <v>#REF!</v>
      </c>
      <c r="N177" s="192">
        <f t="shared" si="28"/>
        <v>4.919999999999999</v>
      </c>
      <c r="O177" s="8">
        <f t="shared" si="29"/>
        <v>13906.035599999996</v>
      </c>
    </row>
    <row r="178" spans="1:15" ht="33" customHeight="1" outlineLevel="1">
      <c r="A178" s="162" t="s">
        <v>139</v>
      </c>
      <c r="B178" s="9">
        <v>87776</v>
      </c>
      <c r="C178" s="9" t="s">
        <v>94</v>
      </c>
      <c r="D178" s="59" t="s">
        <v>889</v>
      </c>
      <c r="E178" s="9" t="s">
        <v>95</v>
      </c>
      <c r="F178" s="50">
        <v>686.87</v>
      </c>
      <c r="G178" s="50">
        <v>31.05</v>
      </c>
      <c r="H178" s="74" t="e">
        <f>ROUND(G178*#REF!,2)</f>
        <v>#REF!</v>
      </c>
      <c r="I178" s="150" t="e">
        <f t="shared" si="32"/>
        <v>#REF!</v>
      </c>
      <c r="J178" s="74">
        <f t="shared" si="26"/>
        <v>28.87</v>
      </c>
      <c r="K178" s="74">
        <f t="shared" si="27"/>
        <v>35.880000000000003</v>
      </c>
      <c r="L178" s="153">
        <f t="shared" si="33"/>
        <v>24644.89</v>
      </c>
      <c r="M178" s="189" t="e">
        <f t="shared" si="34"/>
        <v>#REF!</v>
      </c>
      <c r="N178" s="192">
        <f t="shared" si="28"/>
        <v>8.6609999999999996</v>
      </c>
      <c r="O178" s="8">
        <f t="shared" si="29"/>
        <v>5948.9810699999998</v>
      </c>
    </row>
    <row r="179" spans="1:15" ht="30" customHeight="1" outlineLevel="1">
      <c r="A179" s="162" t="s">
        <v>140</v>
      </c>
      <c r="B179" s="9">
        <v>75481</v>
      </c>
      <c r="C179" s="9" t="s">
        <v>94</v>
      </c>
      <c r="D179" s="59" t="s">
        <v>715</v>
      </c>
      <c r="E179" s="9" t="s">
        <v>95</v>
      </c>
      <c r="F179" s="50">
        <v>2028.45</v>
      </c>
      <c r="G179" s="50">
        <v>12.76</v>
      </c>
      <c r="H179" s="74" t="e">
        <f>ROUND(G179*#REF!,2)</f>
        <v>#REF!</v>
      </c>
      <c r="I179" s="150" t="e">
        <f t="shared" si="32"/>
        <v>#REF!</v>
      </c>
      <c r="J179" s="74">
        <f t="shared" si="26"/>
        <v>11.86</v>
      </c>
      <c r="K179" s="74">
        <f t="shared" si="27"/>
        <v>14.74</v>
      </c>
      <c r="L179" s="153">
        <f t="shared" si="33"/>
        <v>29899.35</v>
      </c>
      <c r="M179" s="189" t="e">
        <f t="shared" si="34"/>
        <v>#REF!</v>
      </c>
      <c r="N179" s="192">
        <f t="shared" si="28"/>
        <v>3.5579999999999998</v>
      </c>
      <c r="O179" s="8">
        <f t="shared" si="29"/>
        <v>7217.2250999999997</v>
      </c>
    </row>
    <row r="180" spans="1:15" ht="30" customHeight="1" outlineLevel="1">
      <c r="A180" s="162" t="s">
        <v>593</v>
      </c>
      <c r="B180" s="9">
        <v>87272</v>
      </c>
      <c r="C180" s="9" t="s">
        <v>94</v>
      </c>
      <c r="D180" s="59" t="s">
        <v>575</v>
      </c>
      <c r="E180" s="9" t="s">
        <v>95</v>
      </c>
      <c r="F180" s="50">
        <v>629.61</v>
      </c>
      <c r="G180" s="50">
        <v>54</v>
      </c>
      <c r="H180" s="74" t="e">
        <f>ROUND(G180*#REF!,2)</f>
        <v>#REF!</v>
      </c>
      <c r="I180" s="150" t="e">
        <f t="shared" si="32"/>
        <v>#REF!</v>
      </c>
      <c r="J180" s="74">
        <f t="shared" si="26"/>
        <v>50.22</v>
      </c>
      <c r="K180" s="74">
        <f t="shared" si="27"/>
        <v>62.42</v>
      </c>
      <c r="L180" s="153">
        <f t="shared" si="33"/>
        <v>39300.25</v>
      </c>
      <c r="M180" s="189" t="e">
        <f t="shared" si="34"/>
        <v>#REF!</v>
      </c>
      <c r="N180" s="192">
        <f t="shared" si="28"/>
        <v>15.065999999999999</v>
      </c>
      <c r="O180" s="8">
        <f t="shared" si="29"/>
        <v>9485.7042600000004</v>
      </c>
    </row>
    <row r="181" spans="1:15" ht="30" customHeight="1" outlineLevel="1">
      <c r="A181" s="162" t="s">
        <v>141</v>
      </c>
      <c r="B181" s="9">
        <v>87267</v>
      </c>
      <c r="C181" s="9" t="s">
        <v>94</v>
      </c>
      <c r="D181" s="59" t="s">
        <v>576</v>
      </c>
      <c r="E181" s="9" t="s">
        <v>95</v>
      </c>
      <c r="F181" s="50">
        <v>9.2100000000000009</v>
      </c>
      <c r="G181" s="50">
        <v>48.41</v>
      </c>
      <c r="H181" s="74" t="e">
        <f>ROUND(G181*#REF!,2)</f>
        <v>#REF!</v>
      </c>
      <c r="I181" s="150" t="e">
        <f t="shared" si="32"/>
        <v>#REF!</v>
      </c>
      <c r="J181" s="74">
        <f t="shared" si="26"/>
        <v>45.02</v>
      </c>
      <c r="K181" s="74">
        <f t="shared" si="27"/>
        <v>55.95</v>
      </c>
      <c r="L181" s="153">
        <f t="shared" si="33"/>
        <v>515.29</v>
      </c>
      <c r="M181" s="189" t="e">
        <f t="shared" si="34"/>
        <v>#REF!</v>
      </c>
      <c r="N181" s="192">
        <f t="shared" si="28"/>
        <v>13.506</v>
      </c>
      <c r="O181" s="8">
        <f t="shared" si="29"/>
        <v>124.39026000000001</v>
      </c>
    </row>
    <row r="182" spans="1:15" ht="30" customHeight="1" outlineLevel="1">
      <c r="A182" s="162" t="s">
        <v>142</v>
      </c>
      <c r="B182" s="9">
        <v>87267</v>
      </c>
      <c r="C182" s="9" t="s">
        <v>94</v>
      </c>
      <c r="D182" s="59" t="s">
        <v>577</v>
      </c>
      <c r="E182" s="9" t="s">
        <v>95</v>
      </c>
      <c r="F182" s="50">
        <v>7.49</v>
      </c>
      <c r="G182" s="50">
        <v>48.41</v>
      </c>
      <c r="H182" s="74" t="e">
        <f>ROUND(G182*#REF!,2)</f>
        <v>#REF!</v>
      </c>
      <c r="I182" s="150" t="e">
        <f t="shared" si="32"/>
        <v>#REF!</v>
      </c>
      <c r="J182" s="74">
        <f t="shared" si="26"/>
        <v>45.02</v>
      </c>
      <c r="K182" s="74">
        <f t="shared" si="27"/>
        <v>55.95</v>
      </c>
      <c r="L182" s="153">
        <f t="shared" si="33"/>
        <v>419.06</v>
      </c>
      <c r="M182" s="189" t="e">
        <f t="shared" si="34"/>
        <v>#REF!</v>
      </c>
      <c r="N182" s="192">
        <f t="shared" si="28"/>
        <v>13.506</v>
      </c>
      <c r="O182" s="8">
        <f t="shared" si="29"/>
        <v>101.15994000000001</v>
      </c>
    </row>
    <row r="183" spans="1:15" ht="30" customHeight="1" outlineLevel="1">
      <c r="A183" s="162" t="s">
        <v>261</v>
      </c>
      <c r="B183" s="9">
        <v>87267</v>
      </c>
      <c r="C183" s="9" t="s">
        <v>94</v>
      </c>
      <c r="D183" s="59" t="s">
        <v>578</v>
      </c>
      <c r="E183" s="9" t="s">
        <v>95</v>
      </c>
      <c r="F183" s="50">
        <v>15.17</v>
      </c>
      <c r="G183" s="50">
        <v>48.41</v>
      </c>
      <c r="H183" s="74" t="e">
        <f>ROUND(G183*#REF!,2)</f>
        <v>#REF!</v>
      </c>
      <c r="I183" s="150" t="e">
        <f t="shared" si="32"/>
        <v>#REF!</v>
      </c>
      <c r="J183" s="74">
        <f t="shared" si="26"/>
        <v>45.02</v>
      </c>
      <c r="K183" s="74">
        <f t="shared" si="27"/>
        <v>55.95</v>
      </c>
      <c r="L183" s="153">
        <f t="shared" si="33"/>
        <v>848.76</v>
      </c>
      <c r="M183" s="189" t="e">
        <f t="shared" si="34"/>
        <v>#REF!</v>
      </c>
      <c r="N183" s="192">
        <f t="shared" si="28"/>
        <v>13.506</v>
      </c>
      <c r="O183" s="8">
        <f t="shared" si="29"/>
        <v>204.88602</v>
      </c>
    </row>
    <row r="184" spans="1:15" ht="30" customHeight="1" outlineLevel="1">
      <c r="A184" s="162" t="s">
        <v>594</v>
      </c>
      <c r="B184" s="9">
        <v>87267</v>
      </c>
      <c r="C184" s="9" t="s">
        <v>94</v>
      </c>
      <c r="D184" s="59" t="s">
        <v>596</v>
      </c>
      <c r="E184" s="9" t="s">
        <v>95</v>
      </c>
      <c r="F184" s="50">
        <v>136.5</v>
      </c>
      <c r="G184" s="50">
        <v>48.41</v>
      </c>
      <c r="H184" s="74" t="e">
        <f>ROUND(G184*#REF!,2)</f>
        <v>#REF!</v>
      </c>
      <c r="I184" s="150" t="e">
        <f t="shared" si="32"/>
        <v>#REF!</v>
      </c>
      <c r="J184" s="74">
        <f t="shared" si="26"/>
        <v>45.02</v>
      </c>
      <c r="K184" s="74">
        <f t="shared" si="27"/>
        <v>55.95</v>
      </c>
      <c r="L184" s="153">
        <f t="shared" si="33"/>
        <v>7637.17</v>
      </c>
      <c r="M184" s="189" t="e">
        <f t="shared" si="34"/>
        <v>#REF!</v>
      </c>
      <c r="N184" s="192">
        <f t="shared" si="28"/>
        <v>13.506</v>
      </c>
      <c r="O184" s="8">
        <f t="shared" si="29"/>
        <v>1843.569</v>
      </c>
    </row>
    <row r="185" spans="1:15" ht="20.100000000000001" customHeight="1" outlineLevel="1">
      <c r="A185" s="162" t="s">
        <v>595</v>
      </c>
      <c r="B185" s="9" t="s">
        <v>459</v>
      </c>
      <c r="C185" s="9" t="s">
        <v>94</v>
      </c>
      <c r="D185" s="59" t="s">
        <v>503</v>
      </c>
      <c r="E185" s="9" t="s">
        <v>107</v>
      </c>
      <c r="F185" s="50">
        <v>191.3</v>
      </c>
      <c r="G185" s="50">
        <v>10.76</v>
      </c>
      <c r="H185" s="74" t="e">
        <f>ROUND(G185*#REF!,2)</f>
        <v>#REF!</v>
      </c>
      <c r="I185" s="150" t="e">
        <f t="shared" si="32"/>
        <v>#REF!</v>
      </c>
      <c r="J185" s="74">
        <f t="shared" si="26"/>
        <v>10</v>
      </c>
      <c r="K185" s="74">
        <f t="shared" si="27"/>
        <v>12.43</v>
      </c>
      <c r="L185" s="153">
        <f t="shared" si="33"/>
        <v>2377.85</v>
      </c>
      <c r="M185" s="189" t="e">
        <f t="shared" si="34"/>
        <v>#REF!</v>
      </c>
      <c r="N185" s="192">
        <f t="shared" si="28"/>
        <v>3</v>
      </c>
      <c r="O185" s="8">
        <f t="shared" si="29"/>
        <v>573.90000000000009</v>
      </c>
    </row>
    <row r="186" spans="1:15" ht="20.100000000000001" customHeight="1" outlineLevel="1">
      <c r="A186" s="162" t="s">
        <v>892</v>
      </c>
      <c r="B186" s="9" t="s">
        <v>597</v>
      </c>
      <c r="C186" s="9" t="s">
        <v>116</v>
      </c>
      <c r="D186" s="59" t="s">
        <v>622</v>
      </c>
      <c r="E186" s="9" t="s">
        <v>95</v>
      </c>
      <c r="F186" s="50">
        <v>498.03</v>
      </c>
      <c r="G186" s="50">
        <v>43.8</v>
      </c>
      <c r="H186" s="74" t="e">
        <f>ROUND(G186*#REF!,2)</f>
        <v>#REF!</v>
      </c>
      <c r="I186" s="150" t="e">
        <f t="shared" si="32"/>
        <v>#REF!</v>
      </c>
      <c r="J186" s="74"/>
      <c r="K186" s="74"/>
      <c r="L186" s="153"/>
      <c r="M186" s="189" t="e">
        <f t="shared" si="34"/>
        <v>#REF!</v>
      </c>
      <c r="N186" s="192">
        <f t="shared" si="28"/>
        <v>0</v>
      </c>
      <c r="O186" s="8">
        <f t="shared" si="29"/>
        <v>0</v>
      </c>
    </row>
    <row r="187" spans="1:15" ht="30" customHeight="1" outlineLevel="1">
      <c r="A187" s="162" t="s">
        <v>893</v>
      </c>
      <c r="B187" s="9"/>
      <c r="C187" s="9" t="s">
        <v>4</v>
      </c>
      <c r="D187" s="59" t="s">
        <v>1102</v>
      </c>
      <c r="E187" s="9" t="s">
        <v>95</v>
      </c>
      <c r="F187" s="50">
        <v>738.27</v>
      </c>
      <c r="G187" s="50">
        <v>68.56</v>
      </c>
      <c r="H187" s="74" t="e">
        <f>ROUND(G187*#REF!,2)</f>
        <v>#REF!</v>
      </c>
      <c r="I187" s="150" t="e">
        <f t="shared" si="32"/>
        <v>#REF!</v>
      </c>
      <c r="J187" s="74">
        <f t="shared" si="26"/>
        <v>63.76</v>
      </c>
      <c r="K187" s="74">
        <f t="shared" si="27"/>
        <v>79.25</v>
      </c>
      <c r="L187" s="153">
        <f t="shared" si="33"/>
        <v>58507.89</v>
      </c>
      <c r="M187" s="189" t="e">
        <f t="shared" si="34"/>
        <v>#REF!</v>
      </c>
      <c r="N187" s="192">
        <f t="shared" si="28"/>
        <v>19.128</v>
      </c>
      <c r="O187" s="8">
        <f t="shared" si="29"/>
        <v>14121.628559999999</v>
      </c>
    </row>
    <row r="188" spans="1:15" ht="20.100000000000001" customHeight="1" outlineLevel="1">
      <c r="A188" s="161"/>
      <c r="B188" s="69"/>
      <c r="C188" s="69"/>
      <c r="D188" s="69"/>
      <c r="E188" s="69"/>
      <c r="F188" s="77"/>
      <c r="G188" s="78" t="s">
        <v>253</v>
      </c>
      <c r="H188" s="76"/>
      <c r="I188" s="148" t="e">
        <f>SUM(I176:I187)</f>
        <v>#REF!</v>
      </c>
      <c r="J188" s="148"/>
      <c r="K188" s="148"/>
      <c r="L188" s="148">
        <f>SUM(L176:L187)</f>
        <v>232538.98000000004</v>
      </c>
      <c r="M188" s="190" t="e">
        <f t="shared" si="34"/>
        <v>#REF!</v>
      </c>
      <c r="N188" s="192">
        <f t="shared" si="28"/>
        <v>0</v>
      </c>
      <c r="O188" s="148">
        <f>SUM(O176:O187)</f>
        <v>56130.835109999993</v>
      </c>
    </row>
    <row r="189" spans="1:15" ht="20.100000000000001" customHeight="1">
      <c r="A189" s="87"/>
      <c r="B189" s="61"/>
      <c r="C189" s="61"/>
      <c r="D189" s="20"/>
      <c r="E189" s="61"/>
      <c r="F189" s="43"/>
      <c r="G189" s="42"/>
      <c r="H189" s="2"/>
      <c r="I189" s="2"/>
      <c r="J189" s="74">
        <f t="shared" si="26"/>
        <v>0</v>
      </c>
      <c r="K189" s="74">
        <f t="shared" si="27"/>
        <v>0</v>
      </c>
      <c r="L189" s="153">
        <f>TRUNC(K189*F189,2)</f>
        <v>0</v>
      </c>
      <c r="M189" s="189">
        <f t="shared" si="34"/>
        <v>0</v>
      </c>
      <c r="N189" s="192">
        <f t="shared" si="28"/>
        <v>0</v>
      </c>
      <c r="O189" s="8">
        <f t="shared" si="29"/>
        <v>0</v>
      </c>
    </row>
    <row r="190" spans="1:15" ht="20.100000000000001" customHeight="1">
      <c r="A190" s="159">
        <v>10</v>
      </c>
      <c r="B190" s="36"/>
      <c r="C190" s="36"/>
      <c r="D190" s="15" t="s">
        <v>721</v>
      </c>
      <c r="E190" s="15"/>
      <c r="F190" s="70"/>
      <c r="G190" s="70"/>
      <c r="H190" s="70"/>
      <c r="I190" s="147" t="e">
        <f>I211</f>
        <v>#REF!</v>
      </c>
      <c r="J190" s="147"/>
      <c r="K190" s="147"/>
      <c r="L190" s="147">
        <f>L211</f>
        <v>166972.38000000003</v>
      </c>
      <c r="M190" s="191" t="e">
        <f>M211</f>
        <v>#REF!</v>
      </c>
      <c r="N190" s="195">
        <f t="shared" si="28"/>
        <v>0</v>
      </c>
      <c r="O190" s="147">
        <f>O211</f>
        <v>40304.954939999996</v>
      </c>
    </row>
    <row r="191" spans="1:15" ht="20.100000000000001" customHeight="1" outlineLevel="1">
      <c r="A191" s="162" t="s">
        <v>143</v>
      </c>
      <c r="B191" s="9" t="s">
        <v>411</v>
      </c>
      <c r="C191" s="9" t="s">
        <v>94</v>
      </c>
      <c r="D191" s="59" t="s">
        <v>637</v>
      </c>
      <c r="E191" s="9" t="s">
        <v>95</v>
      </c>
      <c r="F191" s="50">
        <v>1159.7</v>
      </c>
      <c r="G191" s="50">
        <v>23.51</v>
      </c>
      <c r="H191" s="74" t="e">
        <f>ROUND(G191*#REF!,2)</f>
        <v>#REF!</v>
      </c>
      <c r="I191" s="150" t="e">
        <f t="shared" ref="I191:I210" si="35">ROUND(F191*H191,2)</f>
        <v>#REF!</v>
      </c>
      <c r="J191" s="74">
        <f t="shared" si="26"/>
        <v>21.86</v>
      </c>
      <c r="K191" s="74">
        <f t="shared" si="27"/>
        <v>27.17</v>
      </c>
      <c r="L191" s="153">
        <f t="shared" ref="L191:L210" si="36">TRUNC(K191*F191,2)</f>
        <v>31509.040000000001</v>
      </c>
      <c r="M191" s="189" t="e">
        <f t="shared" ref="M191:M212" si="37">TRUNC(I191-(I191*0.07),2)</f>
        <v>#REF!</v>
      </c>
      <c r="N191" s="192">
        <f t="shared" si="28"/>
        <v>6.5579999999999998</v>
      </c>
      <c r="O191" s="8">
        <f t="shared" si="29"/>
        <v>7605.3126000000002</v>
      </c>
    </row>
    <row r="192" spans="1:15" ht="20.100000000000001" customHeight="1" outlineLevel="1">
      <c r="A192" s="162" t="s">
        <v>144</v>
      </c>
      <c r="B192" s="9">
        <v>87650</v>
      </c>
      <c r="C192" s="9" t="s">
        <v>94</v>
      </c>
      <c r="D192" s="59" t="s">
        <v>638</v>
      </c>
      <c r="E192" s="9" t="s">
        <v>95</v>
      </c>
      <c r="F192" s="50">
        <v>1159.7</v>
      </c>
      <c r="G192" s="50">
        <v>20.079999999999998</v>
      </c>
      <c r="H192" s="74" t="e">
        <f>ROUND(G192*#REF!,2)</f>
        <v>#REF!</v>
      </c>
      <c r="I192" s="150" t="e">
        <f t="shared" si="35"/>
        <v>#REF!</v>
      </c>
      <c r="J192" s="74">
        <f t="shared" si="26"/>
        <v>18.670000000000002</v>
      </c>
      <c r="K192" s="74">
        <f t="shared" si="27"/>
        <v>23.2</v>
      </c>
      <c r="L192" s="153">
        <f t="shared" si="36"/>
        <v>26905.040000000001</v>
      </c>
      <c r="M192" s="189" t="e">
        <f t="shared" si="37"/>
        <v>#REF!</v>
      </c>
      <c r="N192" s="192">
        <f t="shared" si="28"/>
        <v>5.601</v>
      </c>
      <c r="O192" s="8">
        <f t="shared" si="29"/>
        <v>6495.4796999999999</v>
      </c>
    </row>
    <row r="193" spans="1:15" ht="30" customHeight="1" outlineLevel="1">
      <c r="A193" s="162" t="s">
        <v>145</v>
      </c>
      <c r="B193" s="9" t="s">
        <v>458</v>
      </c>
      <c r="C193" s="9" t="s">
        <v>94</v>
      </c>
      <c r="D193" s="59" t="s">
        <v>639</v>
      </c>
      <c r="E193" s="9" t="s">
        <v>95</v>
      </c>
      <c r="F193" s="50">
        <v>386.12</v>
      </c>
      <c r="G193" s="50">
        <v>37.83</v>
      </c>
      <c r="H193" s="74" t="e">
        <f>ROUND(G193*#REF!,2)</f>
        <v>#REF!</v>
      </c>
      <c r="I193" s="150" t="e">
        <f t="shared" si="35"/>
        <v>#REF!</v>
      </c>
      <c r="J193" s="74">
        <f t="shared" si="26"/>
        <v>35.18</v>
      </c>
      <c r="K193" s="74">
        <f t="shared" si="27"/>
        <v>43.72</v>
      </c>
      <c r="L193" s="153">
        <f t="shared" si="36"/>
        <v>16881.16</v>
      </c>
      <c r="M193" s="189" t="e">
        <f t="shared" si="37"/>
        <v>#REF!</v>
      </c>
      <c r="N193" s="192">
        <f t="shared" si="28"/>
        <v>10.554</v>
      </c>
      <c r="O193" s="8">
        <f t="shared" si="29"/>
        <v>4075.1104800000003</v>
      </c>
    </row>
    <row r="194" spans="1:15" ht="20.100000000000001" customHeight="1" outlineLevel="1">
      <c r="A194" s="162" t="s">
        <v>146</v>
      </c>
      <c r="B194" s="9">
        <v>72815</v>
      </c>
      <c r="C194" s="9" t="s">
        <v>94</v>
      </c>
      <c r="D194" s="59" t="s">
        <v>640</v>
      </c>
      <c r="E194" s="9" t="s">
        <v>95</v>
      </c>
      <c r="F194" s="50">
        <v>23.72</v>
      </c>
      <c r="G194" s="50">
        <v>35.06</v>
      </c>
      <c r="H194" s="74" t="e">
        <f>ROUND(G194*#REF!,2)</f>
        <v>#REF!</v>
      </c>
      <c r="I194" s="150" t="e">
        <f t="shared" si="35"/>
        <v>#REF!</v>
      </c>
      <c r="J194" s="74">
        <f t="shared" si="26"/>
        <v>32.6</v>
      </c>
      <c r="K194" s="74">
        <f t="shared" si="27"/>
        <v>40.520000000000003</v>
      </c>
      <c r="L194" s="153">
        <f t="shared" si="36"/>
        <v>961.13</v>
      </c>
      <c r="M194" s="189" t="e">
        <f t="shared" si="37"/>
        <v>#REF!</v>
      </c>
      <c r="N194" s="192">
        <f t="shared" si="28"/>
        <v>9.7799999999999994</v>
      </c>
      <c r="O194" s="8">
        <f t="shared" si="29"/>
        <v>231.98159999999999</v>
      </c>
    </row>
    <row r="195" spans="1:15" ht="20.100000000000001" customHeight="1" outlineLevel="1">
      <c r="A195" s="162" t="s">
        <v>635</v>
      </c>
      <c r="B195" s="9">
        <v>87251</v>
      </c>
      <c r="C195" s="9" t="s">
        <v>94</v>
      </c>
      <c r="D195" s="59" t="s">
        <v>215</v>
      </c>
      <c r="E195" s="9" t="s">
        <v>95</v>
      </c>
      <c r="F195" s="50">
        <v>226.97</v>
      </c>
      <c r="G195" s="50">
        <v>26.33</v>
      </c>
      <c r="H195" s="74" t="e">
        <f>ROUND(G195*#REF!,2)</f>
        <v>#REF!</v>
      </c>
      <c r="I195" s="150" t="e">
        <f t="shared" si="35"/>
        <v>#REF!</v>
      </c>
      <c r="J195" s="74">
        <f t="shared" si="26"/>
        <v>24.48</v>
      </c>
      <c r="K195" s="74">
        <f t="shared" si="27"/>
        <v>30.42</v>
      </c>
      <c r="L195" s="153">
        <f t="shared" si="36"/>
        <v>6904.42</v>
      </c>
      <c r="M195" s="189" t="e">
        <f t="shared" si="37"/>
        <v>#REF!</v>
      </c>
      <c r="N195" s="192">
        <f t="shared" si="28"/>
        <v>7.3439999999999994</v>
      </c>
      <c r="O195" s="8">
        <f t="shared" si="29"/>
        <v>1666.8676799999998</v>
      </c>
    </row>
    <row r="196" spans="1:15" ht="20.100000000000001" customHeight="1" outlineLevel="1">
      <c r="A196" s="162" t="s">
        <v>147</v>
      </c>
      <c r="B196" s="9">
        <v>87257</v>
      </c>
      <c r="C196" s="9" t="s">
        <v>94</v>
      </c>
      <c r="D196" s="59" t="s">
        <v>641</v>
      </c>
      <c r="E196" s="9" t="s">
        <v>95</v>
      </c>
      <c r="F196" s="50">
        <v>355.53</v>
      </c>
      <c r="G196" s="50">
        <v>45.52</v>
      </c>
      <c r="H196" s="74" t="e">
        <f>ROUND(G196*#REF!,2)</f>
        <v>#REF!</v>
      </c>
      <c r="I196" s="150" t="e">
        <f t="shared" si="35"/>
        <v>#REF!</v>
      </c>
      <c r="J196" s="74">
        <f t="shared" si="26"/>
        <v>42.33</v>
      </c>
      <c r="K196" s="74">
        <f t="shared" si="27"/>
        <v>52.61</v>
      </c>
      <c r="L196" s="153">
        <f t="shared" si="36"/>
        <v>18704.43</v>
      </c>
      <c r="M196" s="189" t="e">
        <f t="shared" si="37"/>
        <v>#REF!</v>
      </c>
      <c r="N196" s="192">
        <f t="shared" si="28"/>
        <v>12.699</v>
      </c>
      <c r="O196" s="8">
        <f t="shared" si="29"/>
        <v>4514.87547</v>
      </c>
    </row>
    <row r="197" spans="1:15" ht="20.100000000000001" customHeight="1" outlineLevel="1">
      <c r="A197" s="162" t="s">
        <v>211</v>
      </c>
      <c r="B197" s="47">
        <v>72185</v>
      </c>
      <c r="C197" s="9" t="s">
        <v>94</v>
      </c>
      <c r="D197" s="59" t="s">
        <v>642</v>
      </c>
      <c r="E197" s="9" t="s">
        <v>95</v>
      </c>
      <c r="F197" s="50">
        <v>394.33</v>
      </c>
      <c r="G197" s="50">
        <v>65.14</v>
      </c>
      <c r="H197" s="74" t="e">
        <f>ROUND(G197*#REF!,2)</f>
        <v>#REF!</v>
      </c>
      <c r="I197" s="150" t="e">
        <f t="shared" si="35"/>
        <v>#REF!</v>
      </c>
      <c r="J197" s="74">
        <f t="shared" si="26"/>
        <v>60.58</v>
      </c>
      <c r="K197" s="74">
        <f t="shared" si="27"/>
        <v>75.3</v>
      </c>
      <c r="L197" s="153">
        <f t="shared" si="36"/>
        <v>29693.040000000001</v>
      </c>
      <c r="M197" s="189" t="e">
        <f t="shared" si="37"/>
        <v>#REF!</v>
      </c>
      <c r="N197" s="192">
        <f t="shared" si="28"/>
        <v>18.173999999999999</v>
      </c>
      <c r="O197" s="8">
        <f t="shared" si="29"/>
        <v>7166.5534199999993</v>
      </c>
    </row>
    <row r="198" spans="1:15" ht="30" customHeight="1" outlineLevel="1">
      <c r="A198" s="162" t="s">
        <v>179</v>
      </c>
      <c r="B198" s="9" t="s">
        <v>0</v>
      </c>
      <c r="C198" s="9" t="s">
        <v>116</v>
      </c>
      <c r="D198" s="29" t="s">
        <v>402</v>
      </c>
      <c r="E198" s="28" t="s">
        <v>95</v>
      </c>
      <c r="F198" s="50">
        <v>27.9</v>
      </c>
      <c r="G198" s="50">
        <v>110.7</v>
      </c>
      <c r="H198" s="74" t="e">
        <f>ROUND(G198*#REF!,2)</f>
        <v>#REF!</v>
      </c>
      <c r="I198" s="150" t="e">
        <f t="shared" si="35"/>
        <v>#REF!</v>
      </c>
      <c r="J198" s="74">
        <f t="shared" si="26"/>
        <v>102.95</v>
      </c>
      <c r="K198" s="74">
        <f t="shared" si="27"/>
        <v>127.96</v>
      </c>
      <c r="L198" s="153">
        <f t="shared" si="36"/>
        <v>3570.08</v>
      </c>
      <c r="M198" s="189" t="e">
        <f t="shared" si="37"/>
        <v>#REF!</v>
      </c>
      <c r="N198" s="192">
        <f t="shared" si="28"/>
        <v>30.884999999999998</v>
      </c>
      <c r="O198" s="8">
        <f t="shared" si="29"/>
        <v>861.69149999999991</v>
      </c>
    </row>
    <row r="199" spans="1:15" ht="30" customHeight="1" outlineLevel="1">
      <c r="A199" s="162" t="s">
        <v>212</v>
      </c>
      <c r="B199" s="9" t="s">
        <v>0</v>
      </c>
      <c r="C199" s="9" t="s">
        <v>116</v>
      </c>
      <c r="D199" s="59" t="s">
        <v>403</v>
      </c>
      <c r="E199" s="28" t="s">
        <v>95</v>
      </c>
      <c r="F199" s="50">
        <v>22.68</v>
      </c>
      <c r="G199" s="50">
        <v>110.7</v>
      </c>
      <c r="H199" s="74" t="e">
        <f>ROUND(G199*#REF!,2)</f>
        <v>#REF!</v>
      </c>
      <c r="I199" s="150" t="e">
        <f t="shared" si="35"/>
        <v>#REF!</v>
      </c>
      <c r="J199" s="74">
        <f t="shared" si="26"/>
        <v>102.95</v>
      </c>
      <c r="K199" s="74">
        <f t="shared" si="27"/>
        <v>127.96</v>
      </c>
      <c r="L199" s="153">
        <f t="shared" si="36"/>
        <v>2902.13</v>
      </c>
      <c r="M199" s="189" t="e">
        <f t="shared" si="37"/>
        <v>#REF!</v>
      </c>
      <c r="N199" s="192">
        <f t="shared" si="28"/>
        <v>30.884999999999998</v>
      </c>
      <c r="O199" s="8">
        <f t="shared" si="29"/>
        <v>700.47179999999992</v>
      </c>
    </row>
    <row r="200" spans="1:15" s="60" customFormat="1" ht="20.100000000000001" customHeight="1" outlineLevel="1">
      <c r="A200" s="162" t="s">
        <v>636</v>
      </c>
      <c r="B200" s="9" t="s">
        <v>619</v>
      </c>
      <c r="C200" s="9" t="s">
        <v>116</v>
      </c>
      <c r="D200" s="59" t="s">
        <v>2</v>
      </c>
      <c r="E200" s="9" t="s">
        <v>107</v>
      </c>
      <c r="F200" s="50">
        <v>90</v>
      </c>
      <c r="G200" s="50">
        <v>52.43</v>
      </c>
      <c r="H200" s="74" t="e">
        <f>ROUND(G200*#REF!,2)</f>
        <v>#REF!</v>
      </c>
      <c r="I200" s="150" t="e">
        <f t="shared" si="35"/>
        <v>#REF!</v>
      </c>
      <c r="J200" s="74">
        <f t="shared" si="26"/>
        <v>48.76</v>
      </c>
      <c r="K200" s="74">
        <f t="shared" si="27"/>
        <v>60.6</v>
      </c>
      <c r="L200" s="153">
        <f t="shared" si="36"/>
        <v>5454</v>
      </c>
      <c r="M200" s="189" t="e">
        <f t="shared" si="37"/>
        <v>#REF!</v>
      </c>
      <c r="N200" s="192">
        <f t="shared" si="28"/>
        <v>14.627999999999998</v>
      </c>
      <c r="O200" s="8">
        <f t="shared" si="29"/>
        <v>1316.5199999999998</v>
      </c>
    </row>
    <row r="201" spans="1:15" s="60" customFormat="1" ht="20.100000000000001" customHeight="1" outlineLevel="1">
      <c r="A201" s="162" t="s">
        <v>529</v>
      </c>
      <c r="B201" s="9" t="s">
        <v>620</v>
      </c>
      <c r="C201" s="9" t="s">
        <v>116</v>
      </c>
      <c r="D201" s="59" t="s">
        <v>643</v>
      </c>
      <c r="E201" s="9" t="s">
        <v>107</v>
      </c>
      <c r="F201" s="50">
        <v>1.77</v>
      </c>
      <c r="G201" s="50">
        <v>81.89</v>
      </c>
      <c r="H201" s="74" t="e">
        <f>ROUND(G201*#REF!,2)</f>
        <v>#REF!</v>
      </c>
      <c r="I201" s="150" t="e">
        <f t="shared" si="35"/>
        <v>#REF!</v>
      </c>
      <c r="J201" s="74">
        <f t="shared" si="26"/>
        <v>76.150000000000006</v>
      </c>
      <c r="K201" s="74">
        <f t="shared" si="27"/>
        <v>94.65</v>
      </c>
      <c r="L201" s="153">
        <f t="shared" si="36"/>
        <v>167.53</v>
      </c>
      <c r="M201" s="189" t="e">
        <f t="shared" si="37"/>
        <v>#REF!</v>
      </c>
      <c r="N201" s="192">
        <f t="shared" si="28"/>
        <v>22.845000000000002</v>
      </c>
      <c r="O201" s="8">
        <f t="shared" si="29"/>
        <v>40.435650000000003</v>
      </c>
    </row>
    <row r="202" spans="1:15" s="60" customFormat="1" ht="20.100000000000001" customHeight="1" outlineLevel="1">
      <c r="A202" s="162"/>
      <c r="B202" s="9"/>
      <c r="C202" s="9"/>
      <c r="D202" s="13" t="s">
        <v>197</v>
      </c>
      <c r="E202" s="9"/>
      <c r="F202" s="50">
        <v>0</v>
      </c>
      <c r="G202" s="50"/>
      <c r="H202" s="74" t="e">
        <f>ROUND(G202*#REF!,2)</f>
        <v>#REF!</v>
      </c>
      <c r="I202" s="150" t="e">
        <f t="shared" si="35"/>
        <v>#REF!</v>
      </c>
      <c r="J202" s="74">
        <f t="shared" si="26"/>
        <v>0</v>
      </c>
      <c r="K202" s="74">
        <f t="shared" si="27"/>
        <v>0</v>
      </c>
      <c r="L202" s="153">
        <f t="shared" si="36"/>
        <v>0</v>
      </c>
      <c r="M202" s="189" t="e">
        <f t="shared" si="37"/>
        <v>#REF!</v>
      </c>
      <c r="N202" s="192">
        <f t="shared" si="28"/>
        <v>0</v>
      </c>
      <c r="O202" s="8">
        <f t="shared" si="29"/>
        <v>0</v>
      </c>
    </row>
    <row r="203" spans="1:15" ht="20.100000000000001" customHeight="1" outlineLevel="1">
      <c r="A203" s="162" t="s">
        <v>180</v>
      </c>
      <c r="B203" s="9" t="s">
        <v>460</v>
      </c>
      <c r="C203" s="9" t="s">
        <v>94</v>
      </c>
      <c r="D203" s="59" t="s">
        <v>647</v>
      </c>
      <c r="E203" s="9" t="s">
        <v>95</v>
      </c>
      <c r="F203" s="50">
        <v>345.98</v>
      </c>
      <c r="G203" s="50">
        <v>29.4</v>
      </c>
      <c r="H203" s="74" t="e">
        <f>ROUND(G203*#REF!,2)</f>
        <v>#REF!</v>
      </c>
      <c r="I203" s="150" t="e">
        <f t="shared" si="35"/>
        <v>#REF!</v>
      </c>
      <c r="J203" s="74">
        <f t="shared" si="26"/>
        <v>27.34</v>
      </c>
      <c r="K203" s="74">
        <f t="shared" si="27"/>
        <v>33.979999999999997</v>
      </c>
      <c r="L203" s="153">
        <f t="shared" si="36"/>
        <v>11756.4</v>
      </c>
      <c r="M203" s="189" t="e">
        <f t="shared" si="37"/>
        <v>#REF!</v>
      </c>
      <c r="N203" s="192">
        <f t="shared" si="28"/>
        <v>8.202</v>
      </c>
      <c r="O203" s="8">
        <f t="shared" si="29"/>
        <v>2837.7279600000002</v>
      </c>
    </row>
    <row r="204" spans="1:15" ht="20.100000000000001" customHeight="1" outlineLevel="1">
      <c r="A204" s="162" t="s">
        <v>262</v>
      </c>
      <c r="B204" s="51" t="s">
        <v>411</v>
      </c>
      <c r="C204" s="9" t="s">
        <v>94</v>
      </c>
      <c r="D204" s="48" t="s">
        <v>412</v>
      </c>
      <c r="E204" s="9" t="s">
        <v>95</v>
      </c>
      <c r="F204" s="50">
        <v>28.22</v>
      </c>
      <c r="G204" s="50">
        <v>23.51</v>
      </c>
      <c r="H204" s="74" t="e">
        <f>ROUND(G204*#REF!,2)</f>
        <v>#REF!</v>
      </c>
      <c r="I204" s="150" t="e">
        <f t="shared" si="35"/>
        <v>#REF!</v>
      </c>
      <c r="J204" s="74">
        <f t="shared" si="26"/>
        <v>21.86</v>
      </c>
      <c r="K204" s="74">
        <f t="shared" si="27"/>
        <v>27.17</v>
      </c>
      <c r="L204" s="153">
        <f t="shared" si="36"/>
        <v>766.73</v>
      </c>
      <c r="M204" s="189" t="e">
        <f t="shared" si="37"/>
        <v>#REF!</v>
      </c>
      <c r="N204" s="192">
        <f t="shared" si="28"/>
        <v>6.5579999999999998</v>
      </c>
      <c r="O204" s="8">
        <f t="shared" si="29"/>
        <v>185.06675999999999</v>
      </c>
    </row>
    <row r="205" spans="1:15" ht="30" customHeight="1" outlineLevel="1">
      <c r="A205" s="162" t="s">
        <v>644</v>
      </c>
      <c r="B205" s="9" t="s">
        <v>233</v>
      </c>
      <c r="C205" s="9" t="s">
        <v>94</v>
      </c>
      <c r="D205" s="59" t="s">
        <v>649</v>
      </c>
      <c r="E205" s="9" t="s">
        <v>95</v>
      </c>
      <c r="F205" s="50">
        <v>67.22</v>
      </c>
      <c r="G205" s="50">
        <v>49.98</v>
      </c>
      <c r="H205" s="74" t="e">
        <f>ROUND(G205*#REF!,2)</f>
        <v>#REF!</v>
      </c>
      <c r="I205" s="150" t="e">
        <f t="shared" si="35"/>
        <v>#REF!</v>
      </c>
      <c r="J205" s="74">
        <f t="shared" si="26"/>
        <v>46.48</v>
      </c>
      <c r="K205" s="74">
        <f t="shared" si="27"/>
        <v>57.77</v>
      </c>
      <c r="L205" s="153">
        <f t="shared" si="36"/>
        <v>3883.29</v>
      </c>
      <c r="M205" s="189" t="e">
        <f t="shared" si="37"/>
        <v>#REF!</v>
      </c>
      <c r="N205" s="192">
        <f t="shared" si="28"/>
        <v>13.943999999999999</v>
      </c>
      <c r="O205" s="8">
        <f t="shared" si="29"/>
        <v>937.31567999999993</v>
      </c>
    </row>
    <row r="206" spans="1:15" ht="20.100000000000001" customHeight="1" outlineLevel="1">
      <c r="A206" s="162" t="s">
        <v>645</v>
      </c>
      <c r="B206" s="9" t="s">
        <v>532</v>
      </c>
      <c r="C206" s="9" t="s">
        <v>116</v>
      </c>
      <c r="D206" s="59" t="s">
        <v>404</v>
      </c>
      <c r="E206" s="9" t="s">
        <v>95</v>
      </c>
      <c r="F206" s="50">
        <v>4.8600000000000003</v>
      </c>
      <c r="G206" s="50">
        <v>72.02</v>
      </c>
      <c r="H206" s="74" t="e">
        <f>ROUND(G206*#REF!,2)</f>
        <v>#REF!</v>
      </c>
      <c r="I206" s="150" t="e">
        <f t="shared" si="35"/>
        <v>#REF!</v>
      </c>
      <c r="J206" s="74">
        <f t="shared" si="26"/>
        <v>66.97</v>
      </c>
      <c r="K206" s="74">
        <f t="shared" si="27"/>
        <v>83.24</v>
      </c>
      <c r="L206" s="153">
        <f t="shared" si="36"/>
        <v>404.54</v>
      </c>
      <c r="M206" s="189" t="e">
        <f t="shared" si="37"/>
        <v>#REF!</v>
      </c>
      <c r="N206" s="192">
        <f t="shared" si="28"/>
        <v>20.090999999999998</v>
      </c>
      <c r="O206" s="8">
        <f t="shared" si="29"/>
        <v>97.642259999999993</v>
      </c>
    </row>
    <row r="207" spans="1:15" ht="20.100000000000001" customHeight="1" outlineLevel="1">
      <c r="A207" s="162" t="s">
        <v>263</v>
      </c>
      <c r="B207" s="9" t="s">
        <v>532</v>
      </c>
      <c r="C207" s="9" t="s">
        <v>116</v>
      </c>
      <c r="D207" s="59" t="s">
        <v>405</v>
      </c>
      <c r="E207" s="9" t="s">
        <v>95</v>
      </c>
      <c r="F207" s="50">
        <v>8.64</v>
      </c>
      <c r="G207" s="50">
        <v>72.02</v>
      </c>
      <c r="H207" s="74" t="e">
        <f>ROUND(G207*#REF!,2)</f>
        <v>#REF!</v>
      </c>
      <c r="I207" s="150" t="e">
        <f t="shared" si="35"/>
        <v>#REF!</v>
      </c>
      <c r="J207" s="74">
        <f t="shared" si="26"/>
        <v>66.97</v>
      </c>
      <c r="K207" s="74">
        <f t="shared" si="27"/>
        <v>83.24</v>
      </c>
      <c r="L207" s="153">
        <f t="shared" si="36"/>
        <v>719.19</v>
      </c>
      <c r="M207" s="189" t="e">
        <f t="shared" si="37"/>
        <v>#REF!</v>
      </c>
      <c r="N207" s="192">
        <f t="shared" si="28"/>
        <v>20.090999999999998</v>
      </c>
      <c r="O207" s="8">
        <f t="shared" si="29"/>
        <v>173.58624</v>
      </c>
    </row>
    <row r="208" spans="1:15" ht="30" customHeight="1" outlineLevel="1">
      <c r="A208" s="162" t="s">
        <v>264</v>
      </c>
      <c r="B208" s="9" t="s">
        <v>216</v>
      </c>
      <c r="C208" s="9" t="s">
        <v>94</v>
      </c>
      <c r="D208" s="59" t="s">
        <v>648</v>
      </c>
      <c r="E208" s="9" t="s">
        <v>107</v>
      </c>
      <c r="F208" s="50">
        <v>23.1</v>
      </c>
      <c r="G208" s="50">
        <v>37.93</v>
      </c>
      <c r="H208" s="74" t="e">
        <f>ROUND(G208*#REF!,2)</f>
        <v>#REF!</v>
      </c>
      <c r="I208" s="150" t="e">
        <f t="shared" si="35"/>
        <v>#REF!</v>
      </c>
      <c r="J208" s="74">
        <f t="shared" si="26"/>
        <v>35.270000000000003</v>
      </c>
      <c r="K208" s="74">
        <f t="shared" si="27"/>
        <v>43.84</v>
      </c>
      <c r="L208" s="153">
        <f t="shared" si="36"/>
        <v>1012.7</v>
      </c>
      <c r="M208" s="189" t="e">
        <f t="shared" si="37"/>
        <v>#REF!</v>
      </c>
      <c r="N208" s="192">
        <f t="shared" si="28"/>
        <v>10.581000000000001</v>
      </c>
      <c r="O208" s="8">
        <f t="shared" si="29"/>
        <v>244.42110000000005</v>
      </c>
    </row>
    <row r="209" spans="1:15" ht="20.100000000000001" customHeight="1" outlineLevel="1">
      <c r="A209" s="162" t="s">
        <v>265</v>
      </c>
      <c r="B209" s="9">
        <v>73692</v>
      </c>
      <c r="C209" s="9" t="s">
        <v>94</v>
      </c>
      <c r="D209" s="59" t="s">
        <v>650</v>
      </c>
      <c r="E209" s="9" t="s">
        <v>92</v>
      </c>
      <c r="F209" s="50">
        <v>7.6</v>
      </c>
      <c r="G209" s="50">
        <v>91.58</v>
      </c>
      <c r="H209" s="74" t="e">
        <f>ROUND(G209*#REF!,2)</f>
        <v>#REF!</v>
      </c>
      <c r="I209" s="150" t="e">
        <f t="shared" si="35"/>
        <v>#REF!</v>
      </c>
      <c r="J209" s="74">
        <f t="shared" si="26"/>
        <v>85.16</v>
      </c>
      <c r="K209" s="74">
        <f t="shared" si="27"/>
        <v>105.85</v>
      </c>
      <c r="L209" s="153">
        <f t="shared" si="36"/>
        <v>804.46</v>
      </c>
      <c r="M209" s="189" t="e">
        <f t="shared" si="37"/>
        <v>#REF!</v>
      </c>
      <c r="N209" s="192">
        <f t="shared" si="28"/>
        <v>25.547999999999998</v>
      </c>
      <c r="O209" s="8">
        <f t="shared" si="29"/>
        <v>194.16479999999999</v>
      </c>
    </row>
    <row r="210" spans="1:15" ht="20.100000000000001" customHeight="1" outlineLevel="1">
      <c r="A210" s="162" t="s">
        <v>646</v>
      </c>
      <c r="B210" s="9" t="s">
        <v>463</v>
      </c>
      <c r="C210" s="9" t="s">
        <v>94</v>
      </c>
      <c r="D210" s="59" t="s">
        <v>378</v>
      </c>
      <c r="E210" s="9" t="s">
        <v>95</v>
      </c>
      <c r="F210" s="50">
        <v>368.56</v>
      </c>
      <c r="G210" s="50">
        <v>9.34</v>
      </c>
      <c r="H210" s="74" t="e">
        <f>ROUND(G210*#REF!,2)</f>
        <v>#REF!</v>
      </c>
      <c r="I210" s="150" t="e">
        <f t="shared" si="35"/>
        <v>#REF!</v>
      </c>
      <c r="J210" s="74">
        <f t="shared" si="26"/>
        <v>8.68</v>
      </c>
      <c r="K210" s="74">
        <f t="shared" si="27"/>
        <v>10.78</v>
      </c>
      <c r="L210" s="153">
        <f t="shared" si="36"/>
        <v>3973.07</v>
      </c>
      <c r="M210" s="189" t="e">
        <f t="shared" si="37"/>
        <v>#REF!</v>
      </c>
      <c r="N210" s="192">
        <f t="shared" si="28"/>
        <v>2.6039999999999996</v>
      </c>
      <c r="O210" s="8">
        <f t="shared" si="29"/>
        <v>959.73023999999987</v>
      </c>
    </row>
    <row r="211" spans="1:15" ht="20.100000000000001" customHeight="1" outlineLevel="1">
      <c r="A211" s="161"/>
      <c r="B211" s="69"/>
      <c r="C211" s="69"/>
      <c r="D211" s="69"/>
      <c r="E211" s="69"/>
      <c r="F211" s="77"/>
      <c r="G211" s="78" t="s">
        <v>253</v>
      </c>
      <c r="H211" s="76"/>
      <c r="I211" s="148" t="e">
        <f>SUM(I191:I210)</f>
        <v>#REF!</v>
      </c>
      <c r="J211" s="148"/>
      <c r="K211" s="148"/>
      <c r="L211" s="148">
        <f>SUM(L191:L210)</f>
        <v>166972.38000000003</v>
      </c>
      <c r="M211" s="189" t="e">
        <f t="shared" si="37"/>
        <v>#REF!</v>
      </c>
      <c r="N211" s="192">
        <f t="shared" si="28"/>
        <v>0</v>
      </c>
      <c r="O211" s="148">
        <f>SUM(O191:O210)</f>
        <v>40304.954939999996</v>
      </c>
    </row>
    <row r="212" spans="1:15" ht="20.100000000000001" customHeight="1">
      <c r="A212" s="87"/>
      <c r="B212" s="61"/>
      <c r="C212" s="61"/>
      <c r="D212" s="20"/>
      <c r="E212" s="61"/>
      <c r="F212" s="43"/>
      <c r="G212" s="42"/>
      <c r="H212" s="2"/>
      <c r="I212" s="2"/>
      <c r="J212" s="74">
        <f t="shared" si="26"/>
        <v>0</v>
      </c>
      <c r="K212" s="74">
        <f t="shared" si="27"/>
        <v>0</v>
      </c>
      <c r="L212" s="153">
        <f>TRUNC(K212*F212,2)</f>
        <v>0</v>
      </c>
      <c r="M212" s="189">
        <f t="shared" si="37"/>
        <v>0</v>
      </c>
      <c r="N212" s="192">
        <f t="shared" si="28"/>
        <v>0</v>
      </c>
      <c r="O212" s="8">
        <f t="shared" si="29"/>
        <v>0</v>
      </c>
    </row>
    <row r="213" spans="1:15" ht="20.100000000000001" customHeight="1">
      <c r="A213" s="159">
        <v>11</v>
      </c>
      <c r="B213" s="36"/>
      <c r="C213" s="36"/>
      <c r="D213" s="15" t="s">
        <v>5</v>
      </c>
      <c r="E213" s="15"/>
      <c r="F213" s="70"/>
      <c r="G213" s="70"/>
      <c r="H213" s="70"/>
      <c r="I213" s="147" t="e">
        <f>I220</f>
        <v>#REF!</v>
      </c>
      <c r="J213" s="147"/>
      <c r="K213" s="147"/>
      <c r="L213" s="147">
        <f>L220</f>
        <v>66489.7</v>
      </c>
      <c r="M213" s="191" t="e">
        <f>M220</f>
        <v>#REF!</v>
      </c>
      <c r="N213" s="195">
        <f t="shared" si="28"/>
        <v>0</v>
      </c>
      <c r="O213" s="147">
        <f>O220</f>
        <v>16055.389769999996</v>
      </c>
    </row>
    <row r="214" spans="1:15" ht="20.100000000000001" customHeight="1" outlineLevel="1">
      <c r="A214" s="162" t="s">
        <v>1</v>
      </c>
      <c r="B214" s="9" t="s">
        <v>489</v>
      </c>
      <c r="C214" s="9" t="s">
        <v>116</v>
      </c>
      <c r="D214" s="59" t="s">
        <v>971</v>
      </c>
      <c r="E214" s="9" t="s">
        <v>95</v>
      </c>
      <c r="F214" s="50">
        <v>2028.45</v>
      </c>
      <c r="G214" s="50">
        <v>11.6</v>
      </c>
      <c r="H214" s="74" t="e">
        <f>ROUND(G214*#REF!,2)</f>
        <v>#REF!</v>
      </c>
      <c r="I214" s="150" t="e">
        <f t="shared" ref="I214:I219" si="38">ROUND(F214*H214,2)</f>
        <v>#REF!</v>
      </c>
      <c r="J214" s="74">
        <f t="shared" si="26"/>
        <v>10.78</v>
      </c>
      <c r="K214" s="74">
        <f t="shared" si="27"/>
        <v>13.39</v>
      </c>
      <c r="L214" s="153">
        <f t="shared" ref="L214:L219" si="39">TRUNC(K214*F214,2)</f>
        <v>27160.94</v>
      </c>
      <c r="M214" s="189" t="e">
        <f t="shared" ref="M214:M221" si="40">TRUNC(I214-(I214*0.07),2)</f>
        <v>#REF!</v>
      </c>
      <c r="N214" s="192">
        <f t="shared" si="28"/>
        <v>3.2339999999999995</v>
      </c>
      <c r="O214" s="8">
        <f t="shared" si="29"/>
        <v>6560.0072999999993</v>
      </c>
    </row>
    <row r="215" spans="1:15" ht="20.100000000000001" customHeight="1" outlineLevel="1">
      <c r="A215" s="162" t="s">
        <v>696</v>
      </c>
      <c r="B215" s="9">
        <v>88489</v>
      </c>
      <c r="C215" s="9" t="s">
        <v>94</v>
      </c>
      <c r="D215" s="59" t="s">
        <v>526</v>
      </c>
      <c r="E215" s="9" t="s">
        <v>95</v>
      </c>
      <c r="F215" s="50">
        <v>2715.32</v>
      </c>
      <c r="G215" s="50">
        <v>8.25</v>
      </c>
      <c r="H215" s="74" t="e">
        <f>ROUND(G215*#REF!,2)</f>
        <v>#REF!</v>
      </c>
      <c r="I215" s="150" t="e">
        <f t="shared" si="38"/>
        <v>#REF!</v>
      </c>
      <c r="J215" s="74">
        <f t="shared" ref="J215:J278" si="41">TRUNC(G215-(G215*0.069998),2)</f>
        <v>7.67</v>
      </c>
      <c r="K215" s="74">
        <f t="shared" ref="K215:K278" si="42">TRUNC(J215+(J215*0.243),2)</f>
        <v>9.5299999999999994</v>
      </c>
      <c r="L215" s="153">
        <f t="shared" si="39"/>
        <v>25876.99</v>
      </c>
      <c r="M215" s="189" t="e">
        <f t="shared" si="40"/>
        <v>#REF!</v>
      </c>
      <c r="N215" s="192">
        <f t="shared" ref="N215:N278" si="43">J215*0.3</f>
        <v>2.3009999999999997</v>
      </c>
      <c r="O215" s="8">
        <f t="shared" ref="O215:O278" si="44">N215*F215</f>
        <v>6247.9513199999992</v>
      </c>
    </row>
    <row r="216" spans="1:15" ht="20.100000000000001" customHeight="1" outlineLevel="1">
      <c r="A216" s="162" t="s">
        <v>37</v>
      </c>
      <c r="B216" s="9">
        <v>88486</v>
      </c>
      <c r="C216" s="9" t="s">
        <v>94</v>
      </c>
      <c r="D216" s="59" t="s">
        <v>579</v>
      </c>
      <c r="E216" s="9" t="s">
        <v>95</v>
      </c>
      <c r="F216" s="50">
        <v>498.03</v>
      </c>
      <c r="G216" s="50">
        <v>7.27</v>
      </c>
      <c r="H216" s="74" t="e">
        <f>ROUND(G216*#REF!,2)</f>
        <v>#REF!</v>
      </c>
      <c r="I216" s="150" t="e">
        <f t="shared" si="38"/>
        <v>#REF!</v>
      </c>
      <c r="J216" s="74">
        <f t="shared" si="41"/>
        <v>6.76</v>
      </c>
      <c r="K216" s="74">
        <f t="shared" si="42"/>
        <v>8.4</v>
      </c>
      <c r="L216" s="153">
        <f t="shared" si="39"/>
        <v>4183.45</v>
      </c>
      <c r="M216" s="189" t="e">
        <f t="shared" si="40"/>
        <v>#REF!</v>
      </c>
      <c r="N216" s="192">
        <f t="shared" si="43"/>
        <v>2.028</v>
      </c>
      <c r="O216" s="8">
        <f t="shared" si="44"/>
        <v>1010.0048399999999</v>
      </c>
    </row>
    <row r="217" spans="1:15" ht="20.100000000000001" customHeight="1" outlineLevel="1">
      <c r="A217" s="162" t="s">
        <v>3</v>
      </c>
      <c r="B217" s="9" t="s">
        <v>234</v>
      </c>
      <c r="C217" s="9" t="s">
        <v>94</v>
      </c>
      <c r="D217" s="59" t="s">
        <v>11</v>
      </c>
      <c r="E217" s="9" t="s">
        <v>95</v>
      </c>
      <c r="F217" s="50">
        <v>107.1</v>
      </c>
      <c r="G217" s="50">
        <v>16.579999999999998</v>
      </c>
      <c r="H217" s="74" t="e">
        <f>ROUND(G217*#REF!,2)</f>
        <v>#REF!</v>
      </c>
      <c r="I217" s="150" t="e">
        <f t="shared" si="38"/>
        <v>#REF!</v>
      </c>
      <c r="J217" s="74">
        <f t="shared" si="41"/>
        <v>15.41</v>
      </c>
      <c r="K217" s="74">
        <f t="shared" si="42"/>
        <v>19.149999999999999</v>
      </c>
      <c r="L217" s="153">
        <f t="shared" si="39"/>
        <v>2050.96</v>
      </c>
      <c r="M217" s="189" t="e">
        <f t="shared" si="40"/>
        <v>#REF!</v>
      </c>
      <c r="N217" s="192">
        <f t="shared" si="43"/>
        <v>4.6230000000000002</v>
      </c>
      <c r="O217" s="8">
        <f t="shared" si="44"/>
        <v>495.12329999999997</v>
      </c>
    </row>
    <row r="218" spans="1:15" ht="20.100000000000001" customHeight="1" outlineLevel="1">
      <c r="A218" s="162" t="s">
        <v>278</v>
      </c>
      <c r="B218" s="9" t="s">
        <v>406</v>
      </c>
      <c r="C218" s="9" t="s">
        <v>94</v>
      </c>
      <c r="D218" s="59" t="s">
        <v>407</v>
      </c>
      <c r="E218" s="9" t="s">
        <v>95</v>
      </c>
      <c r="F218" s="50">
        <v>19.13</v>
      </c>
      <c r="G218" s="50">
        <v>16.670000000000002</v>
      </c>
      <c r="H218" s="74" t="e">
        <f>ROUND(G218*#REF!,2)</f>
        <v>#REF!</v>
      </c>
      <c r="I218" s="150" t="e">
        <f t="shared" si="38"/>
        <v>#REF!</v>
      </c>
      <c r="J218" s="74">
        <f t="shared" si="41"/>
        <v>15.5</v>
      </c>
      <c r="K218" s="74">
        <f t="shared" si="42"/>
        <v>19.260000000000002</v>
      </c>
      <c r="L218" s="153">
        <f t="shared" si="39"/>
        <v>368.44</v>
      </c>
      <c r="M218" s="189" t="e">
        <f t="shared" si="40"/>
        <v>#REF!</v>
      </c>
      <c r="N218" s="192">
        <f t="shared" si="43"/>
        <v>4.6499999999999995</v>
      </c>
      <c r="O218" s="8">
        <f t="shared" si="44"/>
        <v>88.954499999999982</v>
      </c>
    </row>
    <row r="219" spans="1:15" ht="20.100000000000001" customHeight="1" outlineLevel="1">
      <c r="A219" s="162" t="s">
        <v>279</v>
      </c>
      <c r="B219" s="9">
        <v>79460</v>
      </c>
      <c r="C219" s="9" t="s">
        <v>94</v>
      </c>
      <c r="D219" s="59" t="s">
        <v>890</v>
      </c>
      <c r="E219" s="9" t="s">
        <v>95</v>
      </c>
      <c r="F219" s="50">
        <v>172.17</v>
      </c>
      <c r="G219" s="50">
        <v>34.42</v>
      </c>
      <c r="H219" s="74" t="e">
        <f>ROUND(G219*#REF!,2)</f>
        <v>#REF!</v>
      </c>
      <c r="I219" s="150" t="e">
        <f t="shared" si="38"/>
        <v>#REF!</v>
      </c>
      <c r="J219" s="74">
        <f t="shared" si="41"/>
        <v>32.01</v>
      </c>
      <c r="K219" s="74">
        <f t="shared" si="42"/>
        <v>39.78</v>
      </c>
      <c r="L219" s="153">
        <f t="shared" si="39"/>
        <v>6848.92</v>
      </c>
      <c r="M219" s="189" t="e">
        <f t="shared" si="40"/>
        <v>#REF!</v>
      </c>
      <c r="N219" s="192">
        <f t="shared" si="43"/>
        <v>9.6029999999999998</v>
      </c>
      <c r="O219" s="8">
        <f t="shared" si="44"/>
        <v>1653.3485099999998</v>
      </c>
    </row>
    <row r="220" spans="1:15" ht="20.100000000000001" customHeight="1" outlineLevel="1">
      <c r="A220" s="161"/>
      <c r="B220" s="69"/>
      <c r="C220" s="69"/>
      <c r="D220" s="69"/>
      <c r="E220" s="69"/>
      <c r="F220" s="77"/>
      <c r="G220" s="78" t="s">
        <v>253</v>
      </c>
      <c r="H220" s="76"/>
      <c r="I220" s="148" t="e">
        <f>SUM(I214:I219)</f>
        <v>#REF!</v>
      </c>
      <c r="J220" s="148"/>
      <c r="K220" s="148"/>
      <c r="L220" s="148">
        <f>SUM(L214:L219)</f>
        <v>66489.7</v>
      </c>
      <c r="M220" s="190" t="e">
        <f t="shared" si="40"/>
        <v>#REF!</v>
      </c>
      <c r="N220" s="192">
        <f t="shared" si="43"/>
        <v>0</v>
      </c>
      <c r="O220" s="148">
        <f>SUM(O214:O219)</f>
        <v>16055.389769999996</v>
      </c>
    </row>
    <row r="221" spans="1:15" s="60" customFormat="1" ht="20.100000000000001" customHeight="1">
      <c r="A221" s="87"/>
      <c r="B221" s="61"/>
      <c r="C221" s="61"/>
      <c r="D221" s="20"/>
      <c r="E221" s="61"/>
      <c r="F221" s="43"/>
      <c r="G221" s="42"/>
      <c r="H221" s="2"/>
      <c r="I221" s="2"/>
      <c r="J221" s="74">
        <f t="shared" si="41"/>
        <v>0</v>
      </c>
      <c r="K221" s="74">
        <f t="shared" si="42"/>
        <v>0</v>
      </c>
      <c r="L221" s="153">
        <f>TRUNC(K221*F221,2)</f>
        <v>0</v>
      </c>
      <c r="M221" s="189">
        <f t="shared" si="40"/>
        <v>0</v>
      </c>
      <c r="N221" s="192">
        <f t="shared" si="43"/>
        <v>0</v>
      </c>
      <c r="O221" s="8">
        <f t="shared" si="44"/>
        <v>0</v>
      </c>
    </row>
    <row r="222" spans="1:15" ht="20.100000000000001" customHeight="1">
      <c r="A222" s="159">
        <v>12</v>
      </c>
      <c r="B222" s="36"/>
      <c r="C222" s="36"/>
      <c r="D222" s="15" t="s">
        <v>57</v>
      </c>
      <c r="E222" s="15"/>
      <c r="F222" s="70"/>
      <c r="G222" s="70"/>
      <c r="H222" s="70"/>
      <c r="I222" s="147" t="e">
        <f>I304</f>
        <v>#REF!</v>
      </c>
      <c r="J222" s="147"/>
      <c r="K222" s="147"/>
      <c r="L222" s="147">
        <f>L304</f>
        <v>33136.129999999997</v>
      </c>
      <c r="M222" s="191" t="e">
        <f>M304</f>
        <v>#REF!</v>
      </c>
      <c r="N222" s="195">
        <f t="shared" si="43"/>
        <v>0</v>
      </c>
      <c r="O222" s="147">
        <f>O304</f>
        <v>7999.3177200000018</v>
      </c>
    </row>
    <row r="223" spans="1:15" s="60" customFormat="1" ht="20.100000000000001" customHeight="1" outlineLevel="1">
      <c r="A223" s="164"/>
      <c r="B223" s="39"/>
      <c r="C223" s="66"/>
      <c r="D223" s="25" t="s">
        <v>21</v>
      </c>
      <c r="E223" s="23"/>
      <c r="F223" s="50">
        <v>0</v>
      </c>
      <c r="G223" s="83"/>
      <c r="H223" s="74"/>
      <c r="I223" s="150"/>
      <c r="J223" s="74">
        <f t="shared" si="41"/>
        <v>0</v>
      </c>
      <c r="K223" s="74">
        <f t="shared" si="42"/>
        <v>0</v>
      </c>
      <c r="L223" s="153">
        <f t="shared" ref="L223:L286" si="45">TRUNC(K223*F223,2)</f>
        <v>0</v>
      </c>
      <c r="M223" s="189">
        <f t="shared" ref="M223:M286" si="46">TRUNC(I223-(I223*0.07),2)</f>
        <v>0</v>
      </c>
      <c r="N223" s="192">
        <f t="shared" si="43"/>
        <v>0</v>
      </c>
      <c r="O223" s="8">
        <f t="shared" si="44"/>
        <v>0</v>
      </c>
    </row>
    <row r="224" spans="1:15" s="60" customFormat="1" ht="20.100000000000001" customHeight="1" outlineLevel="1">
      <c r="A224" s="165" t="s">
        <v>6</v>
      </c>
      <c r="B224" s="22">
        <v>89401</v>
      </c>
      <c r="C224" s="22" t="s">
        <v>94</v>
      </c>
      <c r="D224" s="67" t="s">
        <v>762</v>
      </c>
      <c r="E224" s="66" t="s">
        <v>107</v>
      </c>
      <c r="F224" s="50">
        <v>36.78</v>
      </c>
      <c r="G224" s="50">
        <v>4.59</v>
      </c>
      <c r="H224" s="74" t="e">
        <f>ROUND(G224*#REF!,2)</f>
        <v>#REF!</v>
      </c>
      <c r="I224" s="150" t="e">
        <f t="shared" ref="I224:I287" si="47">ROUND(F224*H224,2)</f>
        <v>#REF!</v>
      </c>
      <c r="J224" s="74">
        <f t="shared" si="41"/>
        <v>4.26</v>
      </c>
      <c r="K224" s="74">
        <f t="shared" si="42"/>
        <v>5.29</v>
      </c>
      <c r="L224" s="153">
        <f t="shared" si="45"/>
        <v>194.56</v>
      </c>
      <c r="M224" s="189" t="e">
        <f t="shared" si="46"/>
        <v>#REF!</v>
      </c>
      <c r="N224" s="192">
        <f t="shared" si="43"/>
        <v>1.2779999999999998</v>
      </c>
      <c r="O224" s="8">
        <f t="shared" si="44"/>
        <v>47.004839999999994</v>
      </c>
    </row>
    <row r="225" spans="1:15" s="60" customFormat="1" ht="20.100000000000001" customHeight="1" outlineLevel="1">
      <c r="A225" s="165" t="s">
        <v>7</v>
      </c>
      <c r="B225" s="22">
        <v>89446</v>
      </c>
      <c r="C225" s="22" t="s">
        <v>94</v>
      </c>
      <c r="D225" s="67" t="s">
        <v>763</v>
      </c>
      <c r="E225" s="66" t="s">
        <v>107</v>
      </c>
      <c r="F225" s="50">
        <v>275.11</v>
      </c>
      <c r="G225" s="50">
        <v>3.17</v>
      </c>
      <c r="H225" s="74" t="e">
        <f>ROUND(G225*#REF!,2)</f>
        <v>#REF!</v>
      </c>
      <c r="I225" s="150" t="e">
        <f t="shared" si="47"/>
        <v>#REF!</v>
      </c>
      <c r="J225" s="74">
        <f t="shared" si="41"/>
        <v>2.94</v>
      </c>
      <c r="K225" s="74">
        <f t="shared" si="42"/>
        <v>3.65</v>
      </c>
      <c r="L225" s="153">
        <f t="shared" si="45"/>
        <v>1004.15</v>
      </c>
      <c r="M225" s="189" t="e">
        <f t="shared" si="46"/>
        <v>#REF!</v>
      </c>
      <c r="N225" s="192">
        <f t="shared" si="43"/>
        <v>0.88200000000000001</v>
      </c>
      <c r="O225" s="8">
        <f t="shared" si="44"/>
        <v>242.64702000000003</v>
      </c>
    </row>
    <row r="226" spans="1:15" s="60" customFormat="1" ht="20.100000000000001" customHeight="1" outlineLevel="1">
      <c r="A226" s="165" t="s">
        <v>8</v>
      </c>
      <c r="B226" s="22">
        <v>89447</v>
      </c>
      <c r="C226" s="22" t="s">
        <v>94</v>
      </c>
      <c r="D226" s="67" t="s">
        <v>764</v>
      </c>
      <c r="E226" s="66" t="s">
        <v>107</v>
      </c>
      <c r="F226" s="50">
        <v>16.43</v>
      </c>
      <c r="G226" s="50">
        <v>6.41</v>
      </c>
      <c r="H226" s="74" t="e">
        <f>ROUND(G226*#REF!,2)</f>
        <v>#REF!</v>
      </c>
      <c r="I226" s="150" t="e">
        <f t="shared" si="47"/>
        <v>#REF!</v>
      </c>
      <c r="J226" s="74">
        <f t="shared" si="41"/>
        <v>5.96</v>
      </c>
      <c r="K226" s="74">
        <f t="shared" si="42"/>
        <v>7.4</v>
      </c>
      <c r="L226" s="153">
        <f t="shared" si="45"/>
        <v>121.58</v>
      </c>
      <c r="M226" s="189" t="e">
        <f t="shared" si="46"/>
        <v>#REF!</v>
      </c>
      <c r="N226" s="192">
        <f t="shared" si="43"/>
        <v>1.788</v>
      </c>
      <c r="O226" s="8">
        <f t="shared" si="44"/>
        <v>29.376840000000001</v>
      </c>
    </row>
    <row r="227" spans="1:15" s="60" customFormat="1" ht="20.100000000000001" customHeight="1" outlineLevel="1">
      <c r="A227" s="165" t="s">
        <v>9</v>
      </c>
      <c r="B227" s="22">
        <v>89449</v>
      </c>
      <c r="C227" s="22" t="s">
        <v>94</v>
      </c>
      <c r="D227" s="67" t="s">
        <v>868</v>
      </c>
      <c r="E227" s="66" t="s">
        <v>107</v>
      </c>
      <c r="F227" s="50">
        <v>115.77</v>
      </c>
      <c r="G227" s="50">
        <v>11.41</v>
      </c>
      <c r="H227" s="74" t="e">
        <f>ROUND(G227*#REF!,2)</f>
        <v>#REF!</v>
      </c>
      <c r="I227" s="150" t="e">
        <f t="shared" si="47"/>
        <v>#REF!</v>
      </c>
      <c r="J227" s="74">
        <f t="shared" si="41"/>
        <v>10.61</v>
      </c>
      <c r="K227" s="74">
        <f t="shared" si="42"/>
        <v>13.18</v>
      </c>
      <c r="L227" s="153">
        <f t="shared" si="45"/>
        <v>1525.84</v>
      </c>
      <c r="M227" s="189" t="e">
        <f t="shared" si="46"/>
        <v>#REF!</v>
      </c>
      <c r="N227" s="192">
        <f t="shared" si="43"/>
        <v>3.1829999999999998</v>
      </c>
      <c r="O227" s="8">
        <f t="shared" si="44"/>
        <v>368.49590999999998</v>
      </c>
    </row>
    <row r="228" spans="1:15" s="60" customFormat="1" ht="20.100000000000001" customHeight="1" outlineLevel="1">
      <c r="A228" s="165" t="s">
        <v>10</v>
      </c>
      <c r="B228" s="22">
        <v>89450</v>
      </c>
      <c r="C228" s="66" t="s">
        <v>94</v>
      </c>
      <c r="D228" s="67" t="s">
        <v>869</v>
      </c>
      <c r="E228" s="66" t="s">
        <v>107</v>
      </c>
      <c r="F228" s="50">
        <v>42.95</v>
      </c>
      <c r="G228" s="50">
        <v>17.489999999999998</v>
      </c>
      <c r="H228" s="74" t="e">
        <f>ROUND(G228*#REF!,2)</f>
        <v>#REF!</v>
      </c>
      <c r="I228" s="150" t="e">
        <f t="shared" si="47"/>
        <v>#REF!</v>
      </c>
      <c r="J228" s="74">
        <f t="shared" si="41"/>
        <v>16.260000000000002</v>
      </c>
      <c r="K228" s="74">
        <f t="shared" si="42"/>
        <v>20.21</v>
      </c>
      <c r="L228" s="153">
        <f t="shared" si="45"/>
        <v>868.01</v>
      </c>
      <c r="M228" s="189" t="e">
        <f t="shared" si="46"/>
        <v>#REF!</v>
      </c>
      <c r="N228" s="192">
        <f t="shared" si="43"/>
        <v>4.8780000000000001</v>
      </c>
      <c r="O228" s="8">
        <f t="shared" si="44"/>
        <v>209.51010000000002</v>
      </c>
    </row>
    <row r="229" spans="1:15" s="60" customFormat="1" ht="20.100000000000001" customHeight="1" outlineLevel="1">
      <c r="A229" s="165" t="s">
        <v>12</v>
      </c>
      <c r="B229" s="22">
        <v>89451</v>
      </c>
      <c r="C229" s="66" t="s">
        <v>94</v>
      </c>
      <c r="D229" s="67" t="s">
        <v>870</v>
      </c>
      <c r="E229" s="66" t="s">
        <v>107</v>
      </c>
      <c r="F229" s="50">
        <v>50.33</v>
      </c>
      <c r="G229" s="50">
        <v>24.4</v>
      </c>
      <c r="H229" s="74" t="e">
        <f>ROUND(G229*#REF!,2)</f>
        <v>#REF!</v>
      </c>
      <c r="I229" s="150" t="e">
        <f t="shared" si="47"/>
        <v>#REF!</v>
      </c>
      <c r="J229" s="74">
        <f t="shared" si="41"/>
        <v>22.69</v>
      </c>
      <c r="K229" s="74">
        <f t="shared" si="42"/>
        <v>28.2</v>
      </c>
      <c r="L229" s="153">
        <f t="shared" si="45"/>
        <v>1419.3</v>
      </c>
      <c r="M229" s="189" t="e">
        <f t="shared" si="46"/>
        <v>#REF!</v>
      </c>
      <c r="N229" s="192">
        <f t="shared" si="43"/>
        <v>6.8070000000000004</v>
      </c>
      <c r="O229" s="8">
        <f t="shared" si="44"/>
        <v>342.59631000000002</v>
      </c>
    </row>
    <row r="230" spans="1:15" s="60" customFormat="1" ht="20.100000000000001" customHeight="1" outlineLevel="1">
      <c r="A230" s="165" t="s">
        <v>266</v>
      </c>
      <c r="B230" s="22">
        <v>89452</v>
      </c>
      <c r="C230" s="66" t="s">
        <v>94</v>
      </c>
      <c r="D230" s="67" t="s">
        <v>871</v>
      </c>
      <c r="E230" s="66" t="s">
        <v>107</v>
      </c>
      <c r="F230" s="50">
        <v>94.74</v>
      </c>
      <c r="G230" s="50">
        <v>30.6</v>
      </c>
      <c r="H230" s="74" t="e">
        <f>ROUND(G230*#REF!,2)</f>
        <v>#REF!</v>
      </c>
      <c r="I230" s="150" t="e">
        <f t="shared" si="47"/>
        <v>#REF!</v>
      </c>
      <c r="J230" s="74">
        <f t="shared" si="41"/>
        <v>28.45</v>
      </c>
      <c r="K230" s="74">
        <f t="shared" si="42"/>
        <v>35.36</v>
      </c>
      <c r="L230" s="153">
        <f t="shared" si="45"/>
        <v>3350</v>
      </c>
      <c r="M230" s="189" t="e">
        <f t="shared" si="46"/>
        <v>#REF!</v>
      </c>
      <c r="N230" s="192">
        <f t="shared" si="43"/>
        <v>8.5350000000000001</v>
      </c>
      <c r="O230" s="8">
        <f t="shared" si="44"/>
        <v>808.60590000000002</v>
      </c>
    </row>
    <row r="231" spans="1:15" s="60" customFormat="1" ht="20.100000000000001" customHeight="1" outlineLevel="1">
      <c r="A231" s="165" t="s">
        <v>267</v>
      </c>
      <c r="B231" s="22">
        <v>89714</v>
      </c>
      <c r="C231" s="66" t="s">
        <v>94</v>
      </c>
      <c r="D231" s="67" t="s">
        <v>872</v>
      </c>
      <c r="E231" s="66" t="s">
        <v>107</v>
      </c>
      <c r="F231" s="50">
        <v>46.4</v>
      </c>
      <c r="G231" s="50">
        <v>31.61</v>
      </c>
      <c r="H231" s="74" t="e">
        <f>ROUND(G231*#REF!,2)</f>
        <v>#REF!</v>
      </c>
      <c r="I231" s="150" t="e">
        <f t="shared" si="47"/>
        <v>#REF!</v>
      </c>
      <c r="J231" s="74">
        <f t="shared" si="41"/>
        <v>29.39</v>
      </c>
      <c r="K231" s="74">
        <f t="shared" si="42"/>
        <v>36.53</v>
      </c>
      <c r="L231" s="153">
        <f t="shared" si="45"/>
        <v>1694.99</v>
      </c>
      <c r="M231" s="189" t="e">
        <f t="shared" si="46"/>
        <v>#REF!</v>
      </c>
      <c r="N231" s="192">
        <f t="shared" si="43"/>
        <v>8.8170000000000002</v>
      </c>
      <c r="O231" s="8">
        <f t="shared" si="44"/>
        <v>409.10879999999997</v>
      </c>
    </row>
    <row r="232" spans="1:15" s="60" customFormat="1" ht="30" customHeight="1" outlineLevel="1">
      <c r="A232" s="165" t="s">
        <v>280</v>
      </c>
      <c r="B232" s="22">
        <v>72796</v>
      </c>
      <c r="C232" s="66" t="s">
        <v>94</v>
      </c>
      <c r="D232" s="67" t="s">
        <v>1108</v>
      </c>
      <c r="E232" s="66" t="s">
        <v>89</v>
      </c>
      <c r="F232" s="50">
        <v>4</v>
      </c>
      <c r="G232" s="50">
        <v>251.77</v>
      </c>
      <c r="H232" s="74" t="e">
        <f>ROUND(G232*#REF!,2)</f>
        <v>#REF!</v>
      </c>
      <c r="I232" s="150" t="e">
        <f t="shared" si="47"/>
        <v>#REF!</v>
      </c>
      <c r="J232" s="74">
        <f t="shared" si="41"/>
        <v>234.14</v>
      </c>
      <c r="K232" s="74">
        <f t="shared" si="42"/>
        <v>291.02999999999997</v>
      </c>
      <c r="L232" s="153">
        <f t="shared" si="45"/>
        <v>1164.1199999999999</v>
      </c>
      <c r="M232" s="189" t="e">
        <f t="shared" si="46"/>
        <v>#REF!</v>
      </c>
      <c r="N232" s="192">
        <f t="shared" si="43"/>
        <v>70.24199999999999</v>
      </c>
      <c r="O232" s="8">
        <f t="shared" si="44"/>
        <v>280.96799999999996</v>
      </c>
    </row>
    <row r="233" spans="1:15" s="60" customFormat="1" ht="30" customHeight="1" outlineLevel="1">
      <c r="A233" s="165" t="s">
        <v>281</v>
      </c>
      <c r="B233" s="22">
        <v>72795</v>
      </c>
      <c r="C233" s="66" t="s">
        <v>94</v>
      </c>
      <c r="D233" s="67" t="s">
        <v>858</v>
      </c>
      <c r="E233" s="66" t="s">
        <v>89</v>
      </c>
      <c r="F233" s="50">
        <v>4</v>
      </c>
      <c r="G233" s="50">
        <v>180.81</v>
      </c>
      <c r="H233" s="74" t="e">
        <f>ROUND(G233*#REF!,2)</f>
        <v>#REF!</v>
      </c>
      <c r="I233" s="150" t="e">
        <f t="shared" si="47"/>
        <v>#REF!</v>
      </c>
      <c r="J233" s="74">
        <f t="shared" si="41"/>
        <v>168.15</v>
      </c>
      <c r="K233" s="74">
        <f t="shared" si="42"/>
        <v>209.01</v>
      </c>
      <c r="L233" s="153">
        <f t="shared" si="45"/>
        <v>836.04</v>
      </c>
      <c r="M233" s="189" t="e">
        <f t="shared" si="46"/>
        <v>#REF!</v>
      </c>
      <c r="N233" s="192">
        <f t="shared" si="43"/>
        <v>50.445</v>
      </c>
      <c r="O233" s="8">
        <f t="shared" si="44"/>
        <v>201.78</v>
      </c>
    </row>
    <row r="234" spans="1:15" s="60" customFormat="1" ht="30" customHeight="1" outlineLevel="1">
      <c r="A234" s="165" t="s">
        <v>282</v>
      </c>
      <c r="B234" s="22">
        <v>72789</v>
      </c>
      <c r="C234" s="66" t="s">
        <v>94</v>
      </c>
      <c r="D234" s="67" t="s">
        <v>859</v>
      </c>
      <c r="E234" s="66" t="s">
        <v>89</v>
      </c>
      <c r="F234" s="50">
        <v>1</v>
      </c>
      <c r="G234" s="50">
        <v>11.82</v>
      </c>
      <c r="H234" s="74" t="e">
        <f>ROUND(G234*#REF!,2)</f>
        <v>#REF!</v>
      </c>
      <c r="I234" s="150" t="e">
        <f t="shared" si="47"/>
        <v>#REF!</v>
      </c>
      <c r="J234" s="74">
        <f t="shared" si="41"/>
        <v>10.99</v>
      </c>
      <c r="K234" s="74">
        <f t="shared" si="42"/>
        <v>13.66</v>
      </c>
      <c r="L234" s="153">
        <f t="shared" si="45"/>
        <v>13.66</v>
      </c>
      <c r="M234" s="189" t="e">
        <f t="shared" si="46"/>
        <v>#REF!</v>
      </c>
      <c r="N234" s="192">
        <f t="shared" si="43"/>
        <v>3.2970000000000002</v>
      </c>
      <c r="O234" s="8">
        <f t="shared" si="44"/>
        <v>3.2970000000000002</v>
      </c>
    </row>
    <row r="235" spans="1:15" s="60" customFormat="1" ht="30" customHeight="1" outlineLevel="1">
      <c r="A235" s="165" t="s">
        <v>283</v>
      </c>
      <c r="B235" s="22">
        <v>89616</v>
      </c>
      <c r="C235" s="66" t="s">
        <v>94</v>
      </c>
      <c r="D235" s="67" t="s">
        <v>861</v>
      </c>
      <c r="E235" s="66" t="s">
        <v>89</v>
      </c>
      <c r="F235" s="50">
        <v>4</v>
      </c>
      <c r="G235" s="50">
        <v>27.49</v>
      </c>
      <c r="H235" s="74" t="e">
        <f>ROUND(G235*#REF!,2)</f>
        <v>#REF!</v>
      </c>
      <c r="I235" s="150" t="e">
        <f t="shared" si="47"/>
        <v>#REF!</v>
      </c>
      <c r="J235" s="74">
        <f t="shared" si="41"/>
        <v>25.56</v>
      </c>
      <c r="K235" s="74">
        <f t="shared" si="42"/>
        <v>31.77</v>
      </c>
      <c r="L235" s="153">
        <f t="shared" si="45"/>
        <v>127.08</v>
      </c>
      <c r="M235" s="189" t="e">
        <f t="shared" si="46"/>
        <v>#REF!</v>
      </c>
      <c r="N235" s="192">
        <f t="shared" si="43"/>
        <v>7.6679999999999993</v>
      </c>
      <c r="O235" s="8">
        <f t="shared" si="44"/>
        <v>30.671999999999997</v>
      </c>
    </row>
    <row r="236" spans="1:15" s="60" customFormat="1" ht="30" customHeight="1" outlineLevel="1">
      <c r="A236" s="165" t="s">
        <v>284</v>
      </c>
      <c r="B236" s="22">
        <v>89538</v>
      </c>
      <c r="C236" s="66" t="s">
        <v>94</v>
      </c>
      <c r="D236" s="67" t="s">
        <v>860</v>
      </c>
      <c r="E236" s="66" t="s">
        <v>89</v>
      </c>
      <c r="F236" s="50">
        <v>3</v>
      </c>
      <c r="G236" s="50">
        <v>2.2599999999999998</v>
      </c>
      <c r="H236" s="74" t="e">
        <f>ROUND(G236*#REF!,2)</f>
        <v>#REF!</v>
      </c>
      <c r="I236" s="150" t="e">
        <f t="shared" si="47"/>
        <v>#REF!</v>
      </c>
      <c r="J236" s="74">
        <f t="shared" si="41"/>
        <v>2.1</v>
      </c>
      <c r="K236" s="74">
        <f t="shared" si="42"/>
        <v>2.61</v>
      </c>
      <c r="L236" s="153">
        <f t="shared" si="45"/>
        <v>7.83</v>
      </c>
      <c r="M236" s="189" t="e">
        <f t="shared" si="46"/>
        <v>#REF!</v>
      </c>
      <c r="N236" s="192">
        <f t="shared" si="43"/>
        <v>0.63</v>
      </c>
      <c r="O236" s="8">
        <f t="shared" si="44"/>
        <v>1.8900000000000001</v>
      </c>
    </row>
    <row r="237" spans="1:15" s="60" customFormat="1" ht="30" customHeight="1" outlineLevel="1">
      <c r="A237" s="165" t="s">
        <v>285</v>
      </c>
      <c r="B237" s="22">
        <v>89538</v>
      </c>
      <c r="C237" s="66" t="s">
        <v>94</v>
      </c>
      <c r="D237" s="67" t="s">
        <v>862</v>
      </c>
      <c r="E237" s="66" t="s">
        <v>89</v>
      </c>
      <c r="F237" s="50">
        <v>81</v>
      </c>
      <c r="G237" s="50">
        <v>2.2599999999999998</v>
      </c>
      <c r="H237" s="74" t="e">
        <f>ROUND(G237*#REF!,2)</f>
        <v>#REF!</v>
      </c>
      <c r="I237" s="150" t="e">
        <f t="shared" si="47"/>
        <v>#REF!</v>
      </c>
      <c r="J237" s="74">
        <f t="shared" si="41"/>
        <v>2.1</v>
      </c>
      <c r="K237" s="74">
        <f t="shared" si="42"/>
        <v>2.61</v>
      </c>
      <c r="L237" s="153">
        <f t="shared" si="45"/>
        <v>211.41</v>
      </c>
      <c r="M237" s="189" t="e">
        <f t="shared" si="46"/>
        <v>#REF!</v>
      </c>
      <c r="N237" s="192">
        <f t="shared" si="43"/>
        <v>0.63</v>
      </c>
      <c r="O237" s="8">
        <f t="shared" si="44"/>
        <v>51.03</v>
      </c>
    </row>
    <row r="238" spans="1:15" s="60" customFormat="1" ht="30" customHeight="1" outlineLevel="1">
      <c r="A238" s="165" t="s">
        <v>286</v>
      </c>
      <c r="B238" s="22">
        <v>89553</v>
      </c>
      <c r="C238" s="66" t="s">
        <v>94</v>
      </c>
      <c r="D238" s="67" t="s">
        <v>863</v>
      </c>
      <c r="E238" s="66" t="s">
        <v>89</v>
      </c>
      <c r="F238" s="50">
        <v>2</v>
      </c>
      <c r="G238" s="50">
        <v>3.07</v>
      </c>
      <c r="H238" s="74" t="e">
        <f>ROUND(G238*#REF!,2)</f>
        <v>#REF!</v>
      </c>
      <c r="I238" s="150" t="e">
        <f t="shared" si="47"/>
        <v>#REF!</v>
      </c>
      <c r="J238" s="74">
        <f t="shared" si="41"/>
        <v>2.85</v>
      </c>
      <c r="K238" s="74">
        <f t="shared" si="42"/>
        <v>3.54</v>
      </c>
      <c r="L238" s="153">
        <f t="shared" si="45"/>
        <v>7.08</v>
      </c>
      <c r="M238" s="189" t="e">
        <f t="shared" si="46"/>
        <v>#REF!</v>
      </c>
      <c r="N238" s="192">
        <f t="shared" si="43"/>
        <v>0.85499999999999998</v>
      </c>
      <c r="O238" s="8">
        <f t="shared" si="44"/>
        <v>1.71</v>
      </c>
    </row>
    <row r="239" spans="1:15" s="60" customFormat="1" ht="30" customHeight="1" outlineLevel="1">
      <c r="A239" s="165" t="s">
        <v>287</v>
      </c>
      <c r="B239" s="22">
        <v>89596</v>
      </c>
      <c r="C239" s="66" t="s">
        <v>94</v>
      </c>
      <c r="D239" s="67" t="s">
        <v>864</v>
      </c>
      <c r="E239" s="66" t="s">
        <v>89</v>
      </c>
      <c r="F239" s="50">
        <v>36</v>
      </c>
      <c r="G239" s="50">
        <v>6.37</v>
      </c>
      <c r="H239" s="74" t="e">
        <f>ROUND(G239*#REF!,2)</f>
        <v>#REF!</v>
      </c>
      <c r="I239" s="150" t="e">
        <f t="shared" si="47"/>
        <v>#REF!</v>
      </c>
      <c r="J239" s="74">
        <f t="shared" si="41"/>
        <v>5.92</v>
      </c>
      <c r="K239" s="74">
        <f t="shared" si="42"/>
        <v>7.35</v>
      </c>
      <c r="L239" s="153">
        <f t="shared" si="45"/>
        <v>264.60000000000002</v>
      </c>
      <c r="M239" s="189" t="e">
        <f t="shared" si="46"/>
        <v>#REF!</v>
      </c>
      <c r="N239" s="192">
        <f t="shared" si="43"/>
        <v>1.776</v>
      </c>
      <c r="O239" s="8">
        <f t="shared" si="44"/>
        <v>63.936</v>
      </c>
    </row>
    <row r="240" spans="1:15" s="60" customFormat="1" ht="30" customHeight="1" outlineLevel="1">
      <c r="A240" s="165" t="s">
        <v>288</v>
      </c>
      <c r="B240" s="22">
        <v>89610</v>
      </c>
      <c r="C240" s="66" t="s">
        <v>94</v>
      </c>
      <c r="D240" s="67" t="s">
        <v>865</v>
      </c>
      <c r="E240" s="66" t="s">
        <v>89</v>
      </c>
      <c r="F240" s="50">
        <v>16</v>
      </c>
      <c r="G240" s="50">
        <v>12.07</v>
      </c>
      <c r="H240" s="74" t="e">
        <f>ROUND(G240*#REF!,2)</f>
        <v>#REF!</v>
      </c>
      <c r="I240" s="150" t="e">
        <f t="shared" si="47"/>
        <v>#REF!</v>
      </c>
      <c r="J240" s="74">
        <f t="shared" si="41"/>
        <v>11.22</v>
      </c>
      <c r="K240" s="74">
        <f t="shared" si="42"/>
        <v>13.94</v>
      </c>
      <c r="L240" s="153">
        <f t="shared" si="45"/>
        <v>223.04</v>
      </c>
      <c r="M240" s="189" t="e">
        <f t="shared" si="46"/>
        <v>#REF!</v>
      </c>
      <c r="N240" s="192">
        <f t="shared" si="43"/>
        <v>3.3660000000000001</v>
      </c>
      <c r="O240" s="8">
        <f t="shared" si="44"/>
        <v>53.856000000000002</v>
      </c>
    </row>
    <row r="241" spans="1:15" s="60" customFormat="1" ht="30" customHeight="1" outlineLevel="1">
      <c r="A241" s="165" t="s">
        <v>289</v>
      </c>
      <c r="B241" s="22">
        <v>89613</v>
      </c>
      <c r="C241" s="66" t="s">
        <v>94</v>
      </c>
      <c r="D241" s="67" t="s">
        <v>866</v>
      </c>
      <c r="E241" s="66" t="s">
        <v>89</v>
      </c>
      <c r="F241" s="50">
        <v>4</v>
      </c>
      <c r="G241" s="50">
        <v>19.670000000000002</v>
      </c>
      <c r="H241" s="74" t="e">
        <f>ROUND(G241*#REF!,2)</f>
        <v>#REF!</v>
      </c>
      <c r="I241" s="150" t="e">
        <f t="shared" si="47"/>
        <v>#REF!</v>
      </c>
      <c r="J241" s="74">
        <f t="shared" si="41"/>
        <v>18.29</v>
      </c>
      <c r="K241" s="74">
        <f t="shared" si="42"/>
        <v>22.73</v>
      </c>
      <c r="L241" s="153">
        <f t="shared" si="45"/>
        <v>90.92</v>
      </c>
      <c r="M241" s="189" t="e">
        <f t="shared" si="46"/>
        <v>#REF!</v>
      </c>
      <c r="N241" s="192">
        <f t="shared" si="43"/>
        <v>5.4869999999999992</v>
      </c>
      <c r="O241" s="8">
        <f t="shared" si="44"/>
        <v>21.947999999999997</v>
      </c>
    </row>
    <row r="242" spans="1:15" s="60" customFormat="1" ht="30" customHeight="1" outlineLevel="1">
      <c r="A242" s="165" t="s">
        <v>290</v>
      </c>
      <c r="B242" s="22">
        <v>89616</v>
      </c>
      <c r="C242" s="66" t="s">
        <v>94</v>
      </c>
      <c r="D242" s="67" t="s">
        <v>867</v>
      </c>
      <c r="E242" s="66" t="s">
        <v>89</v>
      </c>
      <c r="F242" s="50">
        <v>4</v>
      </c>
      <c r="G242" s="50">
        <v>27.49</v>
      </c>
      <c r="H242" s="74" t="e">
        <f>ROUND(G242*#REF!,2)</f>
        <v>#REF!</v>
      </c>
      <c r="I242" s="150" t="e">
        <f t="shared" si="47"/>
        <v>#REF!</v>
      </c>
      <c r="J242" s="74">
        <f t="shared" si="41"/>
        <v>25.56</v>
      </c>
      <c r="K242" s="74">
        <f t="shared" si="42"/>
        <v>31.77</v>
      </c>
      <c r="L242" s="153">
        <f t="shared" si="45"/>
        <v>127.08</v>
      </c>
      <c r="M242" s="189" t="e">
        <f t="shared" si="46"/>
        <v>#REF!</v>
      </c>
      <c r="N242" s="192">
        <f t="shared" si="43"/>
        <v>7.6679999999999993</v>
      </c>
      <c r="O242" s="8">
        <f t="shared" si="44"/>
        <v>30.671999999999997</v>
      </c>
    </row>
    <row r="243" spans="1:15" s="60" customFormat="1" ht="20.100000000000001" customHeight="1" outlineLevel="1">
      <c r="A243" s="165" t="s">
        <v>291</v>
      </c>
      <c r="B243" s="22" t="s">
        <v>1068</v>
      </c>
      <c r="C243" s="66" t="s">
        <v>116</v>
      </c>
      <c r="D243" s="67" t="s">
        <v>816</v>
      </c>
      <c r="E243" s="66" t="s">
        <v>89</v>
      </c>
      <c r="F243" s="50">
        <v>1</v>
      </c>
      <c r="G243" s="50">
        <v>3.68</v>
      </c>
      <c r="H243" s="74" t="e">
        <f>ROUND(G243*#REF!,2)</f>
        <v>#REF!</v>
      </c>
      <c r="I243" s="150" t="e">
        <f t="shared" si="47"/>
        <v>#REF!</v>
      </c>
      <c r="J243" s="74">
        <f t="shared" si="41"/>
        <v>3.42</v>
      </c>
      <c r="K243" s="74">
        <f t="shared" si="42"/>
        <v>4.25</v>
      </c>
      <c r="L243" s="153">
        <f t="shared" si="45"/>
        <v>4.25</v>
      </c>
      <c r="M243" s="189" t="e">
        <f t="shared" si="46"/>
        <v>#REF!</v>
      </c>
      <c r="N243" s="192">
        <f t="shared" si="43"/>
        <v>1.026</v>
      </c>
      <c r="O243" s="8">
        <f t="shared" si="44"/>
        <v>1.026</v>
      </c>
    </row>
    <row r="244" spans="1:15" s="60" customFormat="1" ht="20.100000000000001" customHeight="1" outlineLevel="1">
      <c r="A244" s="165" t="s">
        <v>292</v>
      </c>
      <c r="B244" s="22" t="s">
        <v>1072</v>
      </c>
      <c r="C244" s="66" t="s">
        <v>116</v>
      </c>
      <c r="D244" s="67" t="s">
        <v>817</v>
      </c>
      <c r="E244" s="66" t="s">
        <v>89</v>
      </c>
      <c r="F244" s="50">
        <v>24</v>
      </c>
      <c r="G244" s="50">
        <v>10.3</v>
      </c>
      <c r="H244" s="74" t="e">
        <f>ROUND(G244*#REF!,2)</f>
        <v>#REF!</v>
      </c>
      <c r="I244" s="150" t="e">
        <f t="shared" si="47"/>
        <v>#REF!</v>
      </c>
      <c r="J244" s="74">
        <f t="shared" si="41"/>
        <v>9.57</v>
      </c>
      <c r="K244" s="74">
        <f t="shared" si="42"/>
        <v>11.89</v>
      </c>
      <c r="L244" s="153">
        <f t="shared" si="45"/>
        <v>285.36</v>
      </c>
      <c r="M244" s="189" t="e">
        <f t="shared" si="46"/>
        <v>#REF!</v>
      </c>
      <c r="N244" s="192">
        <f t="shared" si="43"/>
        <v>2.871</v>
      </c>
      <c r="O244" s="8">
        <f t="shared" si="44"/>
        <v>68.903999999999996</v>
      </c>
    </row>
    <row r="245" spans="1:15" s="60" customFormat="1" ht="20.100000000000001" customHeight="1" outlineLevel="1">
      <c r="A245" s="165" t="s">
        <v>293</v>
      </c>
      <c r="B245" s="22" t="s">
        <v>1074</v>
      </c>
      <c r="C245" s="66" t="s">
        <v>116</v>
      </c>
      <c r="D245" s="67" t="s">
        <v>818</v>
      </c>
      <c r="E245" s="66" t="s">
        <v>89</v>
      </c>
      <c r="F245" s="50">
        <v>3</v>
      </c>
      <c r="G245" s="50">
        <v>25.52</v>
      </c>
      <c r="H245" s="74" t="e">
        <f>ROUND(G245*#REF!,2)</f>
        <v>#REF!</v>
      </c>
      <c r="I245" s="150" t="e">
        <f t="shared" si="47"/>
        <v>#REF!</v>
      </c>
      <c r="J245" s="74">
        <f t="shared" si="41"/>
        <v>23.73</v>
      </c>
      <c r="K245" s="74">
        <f t="shared" si="42"/>
        <v>29.49</v>
      </c>
      <c r="L245" s="153">
        <f t="shared" si="45"/>
        <v>88.47</v>
      </c>
      <c r="M245" s="189" t="e">
        <f t="shared" si="46"/>
        <v>#REF!</v>
      </c>
      <c r="N245" s="192">
        <f t="shared" si="43"/>
        <v>7.1189999999999998</v>
      </c>
      <c r="O245" s="8">
        <f t="shared" si="44"/>
        <v>21.356999999999999</v>
      </c>
    </row>
    <row r="246" spans="1:15" s="60" customFormat="1" ht="20.100000000000001" customHeight="1" outlineLevel="1">
      <c r="A246" s="165" t="s">
        <v>294</v>
      </c>
      <c r="B246" s="22" t="s">
        <v>1076</v>
      </c>
      <c r="C246" s="66" t="s">
        <v>116</v>
      </c>
      <c r="D246" s="67" t="s">
        <v>819</v>
      </c>
      <c r="E246" s="66" t="s">
        <v>89</v>
      </c>
      <c r="F246" s="50">
        <v>7</v>
      </c>
      <c r="G246" s="50">
        <v>33.32</v>
      </c>
      <c r="H246" s="74" t="e">
        <f>ROUND(G246*#REF!,2)</f>
        <v>#REF!</v>
      </c>
      <c r="I246" s="150" t="e">
        <f t="shared" si="47"/>
        <v>#REF!</v>
      </c>
      <c r="J246" s="74">
        <f t="shared" si="41"/>
        <v>30.98</v>
      </c>
      <c r="K246" s="74">
        <f t="shared" si="42"/>
        <v>38.5</v>
      </c>
      <c r="L246" s="153">
        <f t="shared" si="45"/>
        <v>269.5</v>
      </c>
      <c r="M246" s="189" t="e">
        <f t="shared" si="46"/>
        <v>#REF!</v>
      </c>
      <c r="N246" s="192">
        <f t="shared" si="43"/>
        <v>9.2940000000000005</v>
      </c>
      <c r="O246" s="8">
        <f t="shared" si="44"/>
        <v>65.058000000000007</v>
      </c>
    </row>
    <row r="247" spans="1:15" s="60" customFormat="1" ht="19.5" customHeight="1" outlineLevel="1">
      <c r="A247" s="165" t="s">
        <v>295</v>
      </c>
      <c r="B247" s="88" t="s">
        <v>1077</v>
      </c>
      <c r="C247" s="66" t="s">
        <v>116</v>
      </c>
      <c r="D247" s="67" t="s">
        <v>1101</v>
      </c>
      <c r="E247" s="66" t="s">
        <v>89</v>
      </c>
      <c r="F247" s="50">
        <v>2</v>
      </c>
      <c r="G247" s="50">
        <v>73.86</v>
      </c>
      <c r="H247" s="74" t="e">
        <f>ROUND(G247*#REF!,2)</f>
        <v>#REF!</v>
      </c>
      <c r="I247" s="150" t="e">
        <f t="shared" si="47"/>
        <v>#REF!</v>
      </c>
      <c r="J247" s="74">
        <f t="shared" si="41"/>
        <v>68.680000000000007</v>
      </c>
      <c r="K247" s="74">
        <f t="shared" si="42"/>
        <v>85.36</v>
      </c>
      <c r="L247" s="153">
        <f t="shared" si="45"/>
        <v>170.72</v>
      </c>
      <c r="M247" s="189" t="e">
        <f t="shared" si="46"/>
        <v>#REF!</v>
      </c>
      <c r="N247" s="192">
        <f t="shared" si="43"/>
        <v>20.604000000000003</v>
      </c>
      <c r="O247" s="8">
        <f t="shared" si="44"/>
        <v>41.208000000000006</v>
      </c>
    </row>
    <row r="248" spans="1:15" s="60" customFormat="1" ht="20.100000000000001" customHeight="1" outlineLevel="1">
      <c r="A248" s="165" t="s">
        <v>296</v>
      </c>
      <c r="B248" s="22" t="s">
        <v>1069</v>
      </c>
      <c r="C248" s="66" t="s">
        <v>116</v>
      </c>
      <c r="D248" s="67" t="s">
        <v>820</v>
      </c>
      <c r="E248" s="66" t="s">
        <v>89</v>
      </c>
      <c r="F248" s="50">
        <v>30</v>
      </c>
      <c r="G248" s="50">
        <v>7.35</v>
      </c>
      <c r="H248" s="74" t="e">
        <f>ROUND(G248*#REF!,2)</f>
        <v>#REF!</v>
      </c>
      <c r="I248" s="150" t="e">
        <f t="shared" si="47"/>
        <v>#REF!</v>
      </c>
      <c r="J248" s="74">
        <f t="shared" si="41"/>
        <v>6.83</v>
      </c>
      <c r="K248" s="74">
        <f t="shared" si="42"/>
        <v>8.48</v>
      </c>
      <c r="L248" s="153">
        <f t="shared" si="45"/>
        <v>254.4</v>
      </c>
      <c r="M248" s="189" t="e">
        <f t="shared" si="46"/>
        <v>#REF!</v>
      </c>
      <c r="N248" s="192">
        <f t="shared" si="43"/>
        <v>2.0489999999999999</v>
      </c>
      <c r="O248" s="8">
        <f t="shared" si="44"/>
        <v>61.47</v>
      </c>
    </row>
    <row r="249" spans="1:15" s="60" customFormat="1" ht="20.100000000000001" customHeight="1" outlineLevel="1">
      <c r="A249" s="165" t="s">
        <v>506</v>
      </c>
      <c r="B249" s="22" t="s">
        <v>1070</v>
      </c>
      <c r="C249" s="66" t="s">
        <v>116</v>
      </c>
      <c r="D249" s="67" t="s">
        <v>821</v>
      </c>
      <c r="E249" s="66" t="s">
        <v>89</v>
      </c>
      <c r="F249" s="50">
        <v>2</v>
      </c>
      <c r="G249" s="50">
        <v>6.94</v>
      </c>
      <c r="H249" s="74" t="e">
        <f>ROUND(G249*#REF!,2)</f>
        <v>#REF!</v>
      </c>
      <c r="I249" s="150" t="e">
        <f t="shared" si="47"/>
        <v>#REF!</v>
      </c>
      <c r="J249" s="74">
        <f t="shared" si="41"/>
        <v>6.45</v>
      </c>
      <c r="K249" s="74">
        <f t="shared" si="42"/>
        <v>8.01</v>
      </c>
      <c r="L249" s="153">
        <f t="shared" si="45"/>
        <v>16.02</v>
      </c>
      <c r="M249" s="189" t="e">
        <f t="shared" si="46"/>
        <v>#REF!</v>
      </c>
      <c r="N249" s="192">
        <f t="shared" si="43"/>
        <v>1.9350000000000001</v>
      </c>
      <c r="O249" s="8">
        <f t="shared" si="44"/>
        <v>3.87</v>
      </c>
    </row>
    <row r="250" spans="1:15" s="60" customFormat="1" ht="20.100000000000001" customHeight="1" outlineLevel="1">
      <c r="A250" s="165" t="s">
        <v>507</v>
      </c>
      <c r="B250" s="22" t="s">
        <v>1071</v>
      </c>
      <c r="C250" s="66" t="s">
        <v>116</v>
      </c>
      <c r="D250" s="67" t="s">
        <v>822</v>
      </c>
      <c r="E250" s="66" t="s">
        <v>89</v>
      </c>
      <c r="F250" s="50">
        <v>5</v>
      </c>
      <c r="G250" s="50">
        <v>10.18</v>
      </c>
      <c r="H250" s="74" t="e">
        <f>ROUND(G250*#REF!,2)</f>
        <v>#REF!</v>
      </c>
      <c r="I250" s="150" t="e">
        <f t="shared" si="47"/>
        <v>#REF!</v>
      </c>
      <c r="J250" s="74">
        <f t="shared" si="41"/>
        <v>9.4600000000000009</v>
      </c>
      <c r="K250" s="74">
        <f t="shared" si="42"/>
        <v>11.75</v>
      </c>
      <c r="L250" s="153">
        <f t="shared" si="45"/>
        <v>58.75</v>
      </c>
      <c r="M250" s="189" t="e">
        <f t="shared" si="46"/>
        <v>#REF!</v>
      </c>
      <c r="N250" s="192">
        <f t="shared" si="43"/>
        <v>2.8380000000000001</v>
      </c>
      <c r="O250" s="8">
        <f t="shared" si="44"/>
        <v>14.190000000000001</v>
      </c>
    </row>
    <row r="251" spans="1:15" s="60" customFormat="1" ht="20.100000000000001" customHeight="1" outlineLevel="1">
      <c r="A251" s="165" t="s">
        <v>508</v>
      </c>
      <c r="B251" s="22" t="s">
        <v>1073</v>
      </c>
      <c r="C251" s="66" t="s">
        <v>116</v>
      </c>
      <c r="D251" s="67" t="s">
        <v>823</v>
      </c>
      <c r="E251" s="66" t="s">
        <v>89</v>
      </c>
      <c r="F251" s="50">
        <v>15</v>
      </c>
      <c r="G251" s="50">
        <v>23.89</v>
      </c>
      <c r="H251" s="74" t="e">
        <f>ROUND(G251*#REF!,2)</f>
        <v>#REF!</v>
      </c>
      <c r="I251" s="150" t="e">
        <f t="shared" si="47"/>
        <v>#REF!</v>
      </c>
      <c r="J251" s="74">
        <f t="shared" si="41"/>
        <v>22.21</v>
      </c>
      <c r="K251" s="74">
        <f t="shared" si="42"/>
        <v>27.6</v>
      </c>
      <c r="L251" s="153">
        <f t="shared" si="45"/>
        <v>414</v>
      </c>
      <c r="M251" s="189" t="e">
        <f t="shared" si="46"/>
        <v>#REF!</v>
      </c>
      <c r="N251" s="192">
        <f t="shared" si="43"/>
        <v>6.6630000000000003</v>
      </c>
      <c r="O251" s="8">
        <f t="shared" si="44"/>
        <v>99.945000000000007</v>
      </c>
    </row>
    <row r="252" spans="1:15" s="60" customFormat="1" ht="20.100000000000001" customHeight="1" outlineLevel="1">
      <c r="A252" s="165" t="s">
        <v>509</v>
      </c>
      <c r="B252" s="22" t="s">
        <v>1075</v>
      </c>
      <c r="C252" s="66" t="s">
        <v>116</v>
      </c>
      <c r="D252" s="67" t="s">
        <v>824</v>
      </c>
      <c r="E252" s="66" t="s">
        <v>89</v>
      </c>
      <c r="F252" s="50">
        <v>4</v>
      </c>
      <c r="G252" s="50">
        <v>23.18</v>
      </c>
      <c r="H252" s="74" t="e">
        <f>ROUND(G252*#REF!,2)</f>
        <v>#REF!</v>
      </c>
      <c r="I252" s="150" t="e">
        <f t="shared" si="47"/>
        <v>#REF!</v>
      </c>
      <c r="J252" s="74">
        <f t="shared" si="41"/>
        <v>21.55</v>
      </c>
      <c r="K252" s="74">
        <f t="shared" si="42"/>
        <v>26.78</v>
      </c>
      <c r="L252" s="153">
        <f t="shared" si="45"/>
        <v>107.12</v>
      </c>
      <c r="M252" s="189" t="e">
        <f t="shared" si="46"/>
        <v>#REF!</v>
      </c>
      <c r="N252" s="192">
        <f t="shared" si="43"/>
        <v>6.4649999999999999</v>
      </c>
      <c r="O252" s="8">
        <f t="shared" si="44"/>
        <v>25.86</v>
      </c>
    </row>
    <row r="253" spans="1:15" s="60" customFormat="1" ht="20.100000000000001" customHeight="1" outlineLevel="1">
      <c r="A253" s="165" t="s">
        <v>510</v>
      </c>
      <c r="B253" s="22">
        <v>89485</v>
      </c>
      <c r="C253" s="66" t="s">
        <v>94</v>
      </c>
      <c r="D253" s="67" t="s">
        <v>825</v>
      </c>
      <c r="E253" s="66" t="s">
        <v>89</v>
      </c>
      <c r="F253" s="50">
        <v>6</v>
      </c>
      <c r="G253" s="50">
        <v>3.21</v>
      </c>
      <c r="H253" s="74" t="e">
        <f>ROUND(G253*#REF!,2)</f>
        <v>#REF!</v>
      </c>
      <c r="I253" s="150" t="e">
        <f t="shared" si="47"/>
        <v>#REF!</v>
      </c>
      <c r="J253" s="74">
        <f t="shared" si="41"/>
        <v>2.98</v>
      </c>
      <c r="K253" s="74">
        <f t="shared" si="42"/>
        <v>3.7</v>
      </c>
      <c r="L253" s="153">
        <f t="shared" si="45"/>
        <v>22.2</v>
      </c>
      <c r="M253" s="189" t="e">
        <f t="shared" si="46"/>
        <v>#REF!</v>
      </c>
      <c r="N253" s="192">
        <f t="shared" si="43"/>
        <v>0.89400000000000002</v>
      </c>
      <c r="O253" s="8">
        <f t="shared" si="44"/>
        <v>5.3639999999999999</v>
      </c>
    </row>
    <row r="254" spans="1:15" s="60" customFormat="1" ht="20.100000000000001" customHeight="1" outlineLevel="1">
      <c r="A254" s="165" t="s">
        <v>767</v>
      </c>
      <c r="B254" s="22">
        <v>89493</v>
      </c>
      <c r="C254" s="66" t="s">
        <v>94</v>
      </c>
      <c r="D254" s="67" t="s">
        <v>826</v>
      </c>
      <c r="E254" s="66" t="s">
        <v>89</v>
      </c>
      <c r="F254" s="50">
        <v>2</v>
      </c>
      <c r="G254" s="50">
        <v>5.36</v>
      </c>
      <c r="H254" s="74" t="e">
        <f>ROUND(G254*#REF!,2)</f>
        <v>#REF!</v>
      </c>
      <c r="I254" s="150" t="e">
        <f t="shared" si="47"/>
        <v>#REF!</v>
      </c>
      <c r="J254" s="74">
        <f t="shared" si="41"/>
        <v>4.9800000000000004</v>
      </c>
      <c r="K254" s="74">
        <f t="shared" si="42"/>
        <v>6.19</v>
      </c>
      <c r="L254" s="153">
        <f t="shared" si="45"/>
        <v>12.38</v>
      </c>
      <c r="M254" s="189" t="e">
        <f t="shared" si="46"/>
        <v>#REF!</v>
      </c>
      <c r="N254" s="192">
        <f t="shared" si="43"/>
        <v>1.494</v>
      </c>
      <c r="O254" s="8">
        <f t="shared" si="44"/>
        <v>2.988</v>
      </c>
    </row>
    <row r="255" spans="1:15" s="60" customFormat="1" ht="20.100000000000001" customHeight="1" outlineLevel="1">
      <c r="A255" s="165" t="s">
        <v>768</v>
      </c>
      <c r="B255" s="22">
        <v>89502</v>
      </c>
      <c r="C255" s="66" t="s">
        <v>94</v>
      </c>
      <c r="D255" s="67" t="s">
        <v>827</v>
      </c>
      <c r="E255" s="66" t="s">
        <v>89</v>
      </c>
      <c r="F255" s="50">
        <v>2</v>
      </c>
      <c r="G255" s="50">
        <v>9.34</v>
      </c>
      <c r="H255" s="74" t="e">
        <f>ROUND(G255*#REF!,2)</f>
        <v>#REF!</v>
      </c>
      <c r="I255" s="150" t="e">
        <f t="shared" si="47"/>
        <v>#REF!</v>
      </c>
      <c r="J255" s="74">
        <f t="shared" si="41"/>
        <v>8.68</v>
      </c>
      <c r="K255" s="74">
        <f t="shared" si="42"/>
        <v>10.78</v>
      </c>
      <c r="L255" s="153">
        <f t="shared" si="45"/>
        <v>21.56</v>
      </c>
      <c r="M255" s="189" t="e">
        <f t="shared" si="46"/>
        <v>#REF!</v>
      </c>
      <c r="N255" s="192">
        <f t="shared" si="43"/>
        <v>2.6039999999999996</v>
      </c>
      <c r="O255" s="8">
        <f t="shared" si="44"/>
        <v>5.2079999999999993</v>
      </c>
    </row>
    <row r="256" spans="1:15" s="60" customFormat="1" ht="20.100000000000001" customHeight="1" outlineLevel="1">
      <c r="A256" s="165" t="s">
        <v>769</v>
      </c>
      <c r="B256" s="22">
        <v>89515</v>
      </c>
      <c r="C256" s="66" t="s">
        <v>94</v>
      </c>
      <c r="D256" s="67" t="s">
        <v>828</v>
      </c>
      <c r="E256" s="66" t="s">
        <v>89</v>
      </c>
      <c r="F256" s="50">
        <v>2</v>
      </c>
      <c r="G256" s="50">
        <v>51.55</v>
      </c>
      <c r="H256" s="74" t="e">
        <f>ROUND(G256*#REF!,2)</f>
        <v>#REF!</v>
      </c>
      <c r="I256" s="150" t="e">
        <f t="shared" si="47"/>
        <v>#REF!</v>
      </c>
      <c r="J256" s="74">
        <f t="shared" si="41"/>
        <v>47.94</v>
      </c>
      <c r="K256" s="74">
        <f t="shared" si="42"/>
        <v>59.58</v>
      </c>
      <c r="L256" s="153">
        <f t="shared" si="45"/>
        <v>119.16</v>
      </c>
      <c r="M256" s="189" t="e">
        <f t="shared" si="46"/>
        <v>#REF!</v>
      </c>
      <c r="N256" s="192">
        <f t="shared" si="43"/>
        <v>14.382</v>
      </c>
      <c r="O256" s="8">
        <f t="shared" si="44"/>
        <v>28.763999999999999</v>
      </c>
    </row>
    <row r="257" spans="1:15" s="60" customFormat="1" ht="20.100000000000001" customHeight="1" outlineLevel="1">
      <c r="A257" s="165" t="s">
        <v>770</v>
      </c>
      <c r="B257" s="22">
        <v>89523</v>
      </c>
      <c r="C257" s="66" t="s">
        <v>94</v>
      </c>
      <c r="D257" s="67" t="s">
        <v>829</v>
      </c>
      <c r="E257" s="66" t="s">
        <v>89</v>
      </c>
      <c r="F257" s="50">
        <v>2</v>
      </c>
      <c r="G257" s="50">
        <v>58.51</v>
      </c>
      <c r="H257" s="74" t="e">
        <f>ROUND(G257*#REF!,2)</f>
        <v>#REF!</v>
      </c>
      <c r="I257" s="150" t="e">
        <f t="shared" si="47"/>
        <v>#REF!</v>
      </c>
      <c r="J257" s="74">
        <f t="shared" si="41"/>
        <v>54.41</v>
      </c>
      <c r="K257" s="74">
        <f t="shared" si="42"/>
        <v>67.63</v>
      </c>
      <c r="L257" s="153">
        <f t="shared" si="45"/>
        <v>135.26</v>
      </c>
      <c r="M257" s="189" t="e">
        <f t="shared" si="46"/>
        <v>#REF!</v>
      </c>
      <c r="N257" s="192">
        <f t="shared" si="43"/>
        <v>16.322999999999997</v>
      </c>
      <c r="O257" s="8">
        <f t="shared" si="44"/>
        <v>32.645999999999994</v>
      </c>
    </row>
    <row r="258" spans="1:15" s="60" customFormat="1" ht="20.100000000000001" customHeight="1" outlineLevel="1">
      <c r="A258" s="165" t="s">
        <v>771</v>
      </c>
      <c r="B258" s="22">
        <v>89358</v>
      </c>
      <c r="C258" s="66" t="s">
        <v>94</v>
      </c>
      <c r="D258" s="67" t="s">
        <v>831</v>
      </c>
      <c r="E258" s="66" t="s">
        <v>89</v>
      </c>
      <c r="F258" s="50">
        <v>3</v>
      </c>
      <c r="G258" s="50">
        <v>4.2</v>
      </c>
      <c r="H258" s="74" t="e">
        <f>ROUND(G258*#REF!,2)</f>
        <v>#REF!</v>
      </c>
      <c r="I258" s="150" t="e">
        <f t="shared" si="47"/>
        <v>#REF!</v>
      </c>
      <c r="J258" s="74">
        <f t="shared" si="41"/>
        <v>3.9</v>
      </c>
      <c r="K258" s="74">
        <f t="shared" si="42"/>
        <v>4.84</v>
      </c>
      <c r="L258" s="153">
        <f t="shared" si="45"/>
        <v>14.52</v>
      </c>
      <c r="M258" s="189" t="e">
        <f t="shared" si="46"/>
        <v>#REF!</v>
      </c>
      <c r="N258" s="192">
        <f t="shared" si="43"/>
        <v>1.17</v>
      </c>
      <c r="O258" s="8">
        <f t="shared" si="44"/>
        <v>3.51</v>
      </c>
    </row>
    <row r="259" spans="1:15" s="60" customFormat="1" ht="20.100000000000001" customHeight="1" outlineLevel="1">
      <c r="A259" s="165" t="s">
        <v>772</v>
      </c>
      <c r="B259" s="22">
        <v>89362</v>
      </c>
      <c r="C259" s="66" t="s">
        <v>94</v>
      </c>
      <c r="D259" s="67" t="s">
        <v>832</v>
      </c>
      <c r="E259" s="66" t="s">
        <v>89</v>
      </c>
      <c r="F259" s="50">
        <v>151</v>
      </c>
      <c r="G259" s="50">
        <v>4.95</v>
      </c>
      <c r="H259" s="74" t="e">
        <f>ROUND(G259*#REF!,2)</f>
        <v>#REF!</v>
      </c>
      <c r="I259" s="150" t="e">
        <f t="shared" si="47"/>
        <v>#REF!</v>
      </c>
      <c r="J259" s="74">
        <f t="shared" si="41"/>
        <v>4.5999999999999996</v>
      </c>
      <c r="K259" s="74">
        <f t="shared" si="42"/>
        <v>5.71</v>
      </c>
      <c r="L259" s="153">
        <f t="shared" si="45"/>
        <v>862.21</v>
      </c>
      <c r="M259" s="189" t="e">
        <f t="shared" si="46"/>
        <v>#REF!</v>
      </c>
      <c r="N259" s="192">
        <f t="shared" si="43"/>
        <v>1.38</v>
      </c>
      <c r="O259" s="8">
        <f t="shared" si="44"/>
        <v>208.38</v>
      </c>
    </row>
    <row r="260" spans="1:15" s="60" customFormat="1" ht="20.100000000000001" customHeight="1" outlineLevel="1">
      <c r="A260" s="165" t="s">
        <v>773</v>
      </c>
      <c r="B260" s="22">
        <v>89367</v>
      </c>
      <c r="C260" s="66" t="s">
        <v>94</v>
      </c>
      <c r="D260" s="67" t="s">
        <v>833</v>
      </c>
      <c r="E260" s="66" t="s">
        <v>89</v>
      </c>
      <c r="F260" s="50">
        <v>3</v>
      </c>
      <c r="G260" s="50">
        <v>6.75</v>
      </c>
      <c r="H260" s="74" t="e">
        <f>ROUND(G260*#REF!,2)</f>
        <v>#REF!</v>
      </c>
      <c r="I260" s="150" t="e">
        <f t="shared" si="47"/>
        <v>#REF!</v>
      </c>
      <c r="J260" s="74">
        <f t="shared" si="41"/>
        <v>6.27</v>
      </c>
      <c r="K260" s="74">
        <f t="shared" si="42"/>
        <v>7.79</v>
      </c>
      <c r="L260" s="153">
        <f t="shared" si="45"/>
        <v>23.37</v>
      </c>
      <c r="M260" s="189" t="e">
        <f t="shared" si="46"/>
        <v>#REF!</v>
      </c>
      <c r="N260" s="192">
        <f t="shared" si="43"/>
        <v>1.8809999999999998</v>
      </c>
      <c r="O260" s="8">
        <f t="shared" si="44"/>
        <v>5.6429999999999989</v>
      </c>
    </row>
    <row r="261" spans="1:15" s="60" customFormat="1" ht="20.100000000000001" customHeight="1" outlineLevel="1">
      <c r="A261" s="165" t="s">
        <v>774</v>
      </c>
      <c r="B261" s="22">
        <v>89501</v>
      </c>
      <c r="C261" s="66" t="s">
        <v>94</v>
      </c>
      <c r="D261" s="67" t="s">
        <v>834</v>
      </c>
      <c r="E261" s="66" t="s">
        <v>89</v>
      </c>
      <c r="F261" s="50">
        <v>20</v>
      </c>
      <c r="G261" s="50">
        <v>7.98</v>
      </c>
      <c r="H261" s="74" t="e">
        <f>ROUND(G261*#REF!,2)</f>
        <v>#REF!</v>
      </c>
      <c r="I261" s="150" t="e">
        <f t="shared" si="47"/>
        <v>#REF!</v>
      </c>
      <c r="J261" s="74">
        <f t="shared" si="41"/>
        <v>7.42</v>
      </c>
      <c r="K261" s="74">
        <f t="shared" si="42"/>
        <v>9.2200000000000006</v>
      </c>
      <c r="L261" s="153">
        <f t="shared" si="45"/>
        <v>184.4</v>
      </c>
      <c r="M261" s="189" t="e">
        <f t="shared" si="46"/>
        <v>#REF!</v>
      </c>
      <c r="N261" s="192">
        <f t="shared" si="43"/>
        <v>2.226</v>
      </c>
      <c r="O261" s="8">
        <f t="shared" si="44"/>
        <v>44.519999999999996</v>
      </c>
    </row>
    <row r="262" spans="1:15" s="60" customFormat="1" ht="20.100000000000001" customHeight="1" outlineLevel="1">
      <c r="A262" s="165" t="s">
        <v>775</v>
      </c>
      <c r="B262" s="22">
        <v>89505</v>
      </c>
      <c r="C262" s="66" t="s">
        <v>94</v>
      </c>
      <c r="D262" s="67" t="s">
        <v>835</v>
      </c>
      <c r="E262" s="66" t="s">
        <v>89</v>
      </c>
      <c r="F262" s="50">
        <v>11</v>
      </c>
      <c r="G262" s="50">
        <v>23.8</v>
      </c>
      <c r="H262" s="74" t="e">
        <f>ROUND(G262*#REF!,2)</f>
        <v>#REF!</v>
      </c>
      <c r="I262" s="150" t="e">
        <f t="shared" si="47"/>
        <v>#REF!</v>
      </c>
      <c r="J262" s="74">
        <f t="shared" si="41"/>
        <v>22.13</v>
      </c>
      <c r="K262" s="74">
        <f t="shared" si="42"/>
        <v>27.5</v>
      </c>
      <c r="L262" s="153">
        <f t="shared" si="45"/>
        <v>302.5</v>
      </c>
      <c r="M262" s="189" t="e">
        <f t="shared" si="46"/>
        <v>#REF!</v>
      </c>
      <c r="N262" s="192">
        <f t="shared" si="43"/>
        <v>6.6389999999999993</v>
      </c>
      <c r="O262" s="8">
        <f t="shared" si="44"/>
        <v>73.028999999999996</v>
      </c>
    </row>
    <row r="263" spans="1:15" s="60" customFormat="1" ht="20.100000000000001" customHeight="1" outlineLevel="1">
      <c r="A263" s="165" t="s">
        <v>776</v>
      </c>
      <c r="B263" s="22">
        <v>89521</v>
      </c>
      <c r="C263" s="66" t="s">
        <v>94</v>
      </c>
      <c r="D263" s="67" t="s">
        <v>836</v>
      </c>
      <c r="E263" s="66" t="s">
        <v>89</v>
      </c>
      <c r="F263" s="50">
        <v>2</v>
      </c>
      <c r="G263" s="50">
        <v>76.03</v>
      </c>
      <c r="H263" s="74" t="e">
        <f>ROUND(G263*#REF!,2)</f>
        <v>#REF!</v>
      </c>
      <c r="I263" s="150" t="e">
        <f t="shared" si="47"/>
        <v>#REF!</v>
      </c>
      <c r="J263" s="74">
        <f t="shared" si="41"/>
        <v>70.7</v>
      </c>
      <c r="K263" s="74">
        <f t="shared" si="42"/>
        <v>87.88</v>
      </c>
      <c r="L263" s="153">
        <f t="shared" si="45"/>
        <v>175.76</v>
      </c>
      <c r="M263" s="189" t="e">
        <f t="shared" si="46"/>
        <v>#REF!</v>
      </c>
      <c r="N263" s="192">
        <f t="shared" si="43"/>
        <v>21.21</v>
      </c>
      <c r="O263" s="8">
        <f t="shared" si="44"/>
        <v>42.42</v>
      </c>
    </row>
    <row r="264" spans="1:15" s="60" customFormat="1" ht="20.100000000000001" customHeight="1" outlineLevel="1">
      <c r="A264" s="165" t="s">
        <v>777</v>
      </c>
      <c r="B264" s="22">
        <v>89521</v>
      </c>
      <c r="C264" s="66" t="s">
        <v>94</v>
      </c>
      <c r="D264" s="67" t="s">
        <v>837</v>
      </c>
      <c r="E264" s="66" t="s">
        <v>89</v>
      </c>
      <c r="F264" s="50">
        <v>10</v>
      </c>
      <c r="G264" s="50">
        <v>76.03</v>
      </c>
      <c r="H264" s="74" t="e">
        <f>ROUND(G264*#REF!,2)</f>
        <v>#REF!</v>
      </c>
      <c r="I264" s="150" t="e">
        <f t="shared" si="47"/>
        <v>#REF!</v>
      </c>
      <c r="J264" s="74">
        <f t="shared" si="41"/>
        <v>70.7</v>
      </c>
      <c r="K264" s="74">
        <f t="shared" si="42"/>
        <v>87.88</v>
      </c>
      <c r="L264" s="153">
        <f t="shared" si="45"/>
        <v>878.8</v>
      </c>
      <c r="M264" s="189" t="e">
        <f t="shared" si="46"/>
        <v>#REF!</v>
      </c>
      <c r="N264" s="192">
        <f t="shared" si="43"/>
        <v>21.21</v>
      </c>
      <c r="O264" s="8">
        <f t="shared" si="44"/>
        <v>212.10000000000002</v>
      </c>
    </row>
    <row r="265" spans="1:15" s="60" customFormat="1" ht="20.100000000000001" customHeight="1" outlineLevel="1">
      <c r="A265" s="165" t="s">
        <v>778</v>
      </c>
      <c r="B265" s="22">
        <v>89529</v>
      </c>
      <c r="C265" s="66" t="s">
        <v>94</v>
      </c>
      <c r="D265" s="67" t="s">
        <v>830</v>
      </c>
      <c r="E265" s="66" t="s">
        <v>89</v>
      </c>
      <c r="F265" s="50">
        <v>7</v>
      </c>
      <c r="G265" s="50">
        <v>29.13</v>
      </c>
      <c r="H265" s="74" t="e">
        <f>ROUND(G265*#REF!,2)</f>
        <v>#REF!</v>
      </c>
      <c r="I265" s="150" t="e">
        <f t="shared" si="47"/>
        <v>#REF!</v>
      </c>
      <c r="J265" s="74">
        <f t="shared" si="41"/>
        <v>27.09</v>
      </c>
      <c r="K265" s="74">
        <f t="shared" si="42"/>
        <v>33.67</v>
      </c>
      <c r="L265" s="153">
        <f t="shared" si="45"/>
        <v>235.69</v>
      </c>
      <c r="M265" s="189" t="e">
        <f t="shared" si="46"/>
        <v>#REF!</v>
      </c>
      <c r="N265" s="192">
        <f t="shared" si="43"/>
        <v>8.1269999999999989</v>
      </c>
      <c r="O265" s="8">
        <f t="shared" si="44"/>
        <v>56.888999999999996</v>
      </c>
    </row>
    <row r="266" spans="1:15" s="60" customFormat="1" ht="20.100000000000001" customHeight="1" outlineLevel="1">
      <c r="A266" s="165" t="s">
        <v>779</v>
      </c>
      <c r="B266" s="22">
        <v>89645</v>
      </c>
      <c r="C266" s="66" t="s">
        <v>94</v>
      </c>
      <c r="D266" s="67" t="s">
        <v>838</v>
      </c>
      <c r="E266" s="66" t="s">
        <v>89</v>
      </c>
      <c r="F266" s="50">
        <v>3</v>
      </c>
      <c r="G266" s="50">
        <v>15.64</v>
      </c>
      <c r="H266" s="74" t="e">
        <f>ROUND(G266*#REF!,2)</f>
        <v>#REF!</v>
      </c>
      <c r="I266" s="150" t="e">
        <f t="shared" si="47"/>
        <v>#REF!</v>
      </c>
      <c r="J266" s="74">
        <f t="shared" si="41"/>
        <v>14.54</v>
      </c>
      <c r="K266" s="74">
        <f t="shared" si="42"/>
        <v>18.07</v>
      </c>
      <c r="L266" s="153">
        <f t="shared" si="45"/>
        <v>54.21</v>
      </c>
      <c r="M266" s="189" t="e">
        <f t="shared" si="46"/>
        <v>#REF!</v>
      </c>
      <c r="N266" s="192">
        <f t="shared" si="43"/>
        <v>4.3619999999999992</v>
      </c>
      <c r="O266" s="8">
        <f t="shared" si="44"/>
        <v>13.085999999999999</v>
      </c>
    </row>
    <row r="267" spans="1:15" s="60" customFormat="1" ht="20.100000000000001" customHeight="1" outlineLevel="1">
      <c r="A267" s="165" t="s">
        <v>780</v>
      </c>
      <c r="B267" s="22">
        <v>89412</v>
      </c>
      <c r="C267" s="66" t="s">
        <v>94</v>
      </c>
      <c r="D267" s="67" t="s">
        <v>857</v>
      </c>
      <c r="E267" s="66" t="s">
        <v>89</v>
      </c>
      <c r="F267" s="50">
        <v>5</v>
      </c>
      <c r="G267" s="50">
        <v>4.92</v>
      </c>
      <c r="H267" s="74" t="e">
        <f>ROUND(G267*#REF!,2)</f>
        <v>#REF!</v>
      </c>
      <c r="I267" s="150" t="e">
        <f t="shared" si="47"/>
        <v>#REF!</v>
      </c>
      <c r="J267" s="74">
        <f t="shared" si="41"/>
        <v>4.57</v>
      </c>
      <c r="K267" s="74">
        <f t="shared" si="42"/>
        <v>5.68</v>
      </c>
      <c r="L267" s="153">
        <f t="shared" si="45"/>
        <v>28.4</v>
      </c>
      <c r="M267" s="189" t="e">
        <f t="shared" si="46"/>
        <v>#REF!</v>
      </c>
      <c r="N267" s="192">
        <f t="shared" si="43"/>
        <v>1.371</v>
      </c>
      <c r="O267" s="8">
        <f t="shared" si="44"/>
        <v>6.8550000000000004</v>
      </c>
    </row>
    <row r="268" spans="1:15" s="60" customFormat="1" ht="30" customHeight="1" outlineLevel="1">
      <c r="A268" s="165" t="s">
        <v>781</v>
      </c>
      <c r="B268" s="22">
        <v>90373</v>
      </c>
      <c r="C268" s="66" t="s">
        <v>94</v>
      </c>
      <c r="D268" s="67" t="s">
        <v>852</v>
      </c>
      <c r="E268" s="66" t="s">
        <v>89</v>
      </c>
      <c r="F268" s="50">
        <v>7</v>
      </c>
      <c r="G268" s="50">
        <v>9.11</v>
      </c>
      <c r="H268" s="74" t="e">
        <f>ROUND(G268*#REF!,2)</f>
        <v>#REF!</v>
      </c>
      <c r="I268" s="150" t="e">
        <f t="shared" si="47"/>
        <v>#REF!</v>
      </c>
      <c r="J268" s="74">
        <f t="shared" si="41"/>
        <v>8.4700000000000006</v>
      </c>
      <c r="K268" s="74">
        <f t="shared" si="42"/>
        <v>10.52</v>
      </c>
      <c r="L268" s="153">
        <f t="shared" si="45"/>
        <v>73.64</v>
      </c>
      <c r="M268" s="189" t="e">
        <f t="shared" si="46"/>
        <v>#REF!</v>
      </c>
      <c r="N268" s="192">
        <f t="shared" si="43"/>
        <v>2.5409999999999999</v>
      </c>
      <c r="O268" s="8">
        <f t="shared" si="44"/>
        <v>17.786999999999999</v>
      </c>
    </row>
    <row r="269" spans="1:15" s="60" customFormat="1" ht="30" customHeight="1" outlineLevel="1">
      <c r="A269" s="165" t="s">
        <v>782</v>
      </c>
      <c r="B269" s="22">
        <v>89645</v>
      </c>
      <c r="C269" s="66" t="s">
        <v>94</v>
      </c>
      <c r="D269" s="67" t="s">
        <v>853</v>
      </c>
      <c r="E269" s="66" t="s">
        <v>89</v>
      </c>
      <c r="F269" s="50">
        <v>88</v>
      </c>
      <c r="G269" s="50">
        <v>15.64</v>
      </c>
      <c r="H269" s="74" t="e">
        <f>ROUND(G269*#REF!,2)</f>
        <v>#REF!</v>
      </c>
      <c r="I269" s="150" t="e">
        <f t="shared" si="47"/>
        <v>#REF!</v>
      </c>
      <c r="J269" s="74">
        <f t="shared" si="41"/>
        <v>14.54</v>
      </c>
      <c r="K269" s="74">
        <f t="shared" si="42"/>
        <v>18.07</v>
      </c>
      <c r="L269" s="153">
        <f t="shared" si="45"/>
        <v>1590.16</v>
      </c>
      <c r="M269" s="189" t="e">
        <f t="shared" si="46"/>
        <v>#REF!</v>
      </c>
      <c r="N269" s="192">
        <f t="shared" si="43"/>
        <v>4.3619999999999992</v>
      </c>
      <c r="O269" s="8">
        <f t="shared" si="44"/>
        <v>383.85599999999994</v>
      </c>
    </row>
    <row r="270" spans="1:15" s="60" customFormat="1" ht="20.100000000000001" customHeight="1" outlineLevel="1">
      <c r="A270" s="165" t="s">
        <v>783</v>
      </c>
      <c r="B270" s="22">
        <v>89424</v>
      </c>
      <c r="C270" s="22" t="s">
        <v>94</v>
      </c>
      <c r="D270" s="21" t="s">
        <v>761</v>
      </c>
      <c r="E270" s="66" t="s">
        <v>89</v>
      </c>
      <c r="F270" s="50">
        <v>15</v>
      </c>
      <c r="G270" s="50">
        <v>2.61</v>
      </c>
      <c r="H270" s="74" t="e">
        <f>ROUND(G270*#REF!,2)</f>
        <v>#REF!</v>
      </c>
      <c r="I270" s="150" t="e">
        <f t="shared" si="47"/>
        <v>#REF!</v>
      </c>
      <c r="J270" s="74">
        <f t="shared" si="41"/>
        <v>2.42</v>
      </c>
      <c r="K270" s="74">
        <f t="shared" si="42"/>
        <v>3</v>
      </c>
      <c r="L270" s="153">
        <f t="shared" si="45"/>
        <v>45</v>
      </c>
      <c r="M270" s="189" t="e">
        <f t="shared" si="46"/>
        <v>#REF!</v>
      </c>
      <c r="N270" s="192">
        <f t="shared" si="43"/>
        <v>0.72599999999999998</v>
      </c>
      <c r="O270" s="8">
        <f t="shared" si="44"/>
        <v>10.89</v>
      </c>
    </row>
    <row r="271" spans="1:15" s="60" customFormat="1" ht="20.100000000000001" customHeight="1" outlineLevel="1">
      <c r="A271" s="165" t="s">
        <v>784</v>
      </c>
      <c r="B271" s="66">
        <v>89980</v>
      </c>
      <c r="C271" s="66" t="s">
        <v>94</v>
      </c>
      <c r="D271" s="67" t="s">
        <v>854</v>
      </c>
      <c r="E271" s="66" t="s">
        <v>89</v>
      </c>
      <c r="F271" s="50">
        <v>14</v>
      </c>
      <c r="G271" s="50">
        <v>6.3</v>
      </c>
      <c r="H271" s="74" t="e">
        <f>ROUND(G271*#REF!,2)</f>
        <v>#REF!</v>
      </c>
      <c r="I271" s="150" t="e">
        <f t="shared" si="47"/>
        <v>#REF!</v>
      </c>
      <c r="J271" s="74">
        <f t="shared" si="41"/>
        <v>5.85</v>
      </c>
      <c r="K271" s="74">
        <f t="shared" si="42"/>
        <v>7.27</v>
      </c>
      <c r="L271" s="153">
        <f t="shared" si="45"/>
        <v>101.78</v>
      </c>
      <c r="M271" s="189" t="e">
        <f t="shared" si="46"/>
        <v>#REF!</v>
      </c>
      <c r="N271" s="192">
        <f t="shared" si="43"/>
        <v>1.7549999999999999</v>
      </c>
      <c r="O271" s="8">
        <f t="shared" si="44"/>
        <v>24.57</v>
      </c>
    </row>
    <row r="272" spans="1:15" s="60" customFormat="1" ht="20.100000000000001" customHeight="1" outlineLevel="1">
      <c r="A272" s="165" t="s">
        <v>785</v>
      </c>
      <c r="B272" s="22">
        <v>89395</v>
      </c>
      <c r="C272" s="66" t="s">
        <v>94</v>
      </c>
      <c r="D272" s="67" t="s">
        <v>840</v>
      </c>
      <c r="E272" s="66" t="s">
        <v>89</v>
      </c>
      <c r="F272" s="50">
        <v>37</v>
      </c>
      <c r="G272" s="50">
        <v>6.95</v>
      </c>
      <c r="H272" s="74" t="e">
        <f>ROUND(G272*#REF!,2)</f>
        <v>#REF!</v>
      </c>
      <c r="I272" s="150" t="e">
        <f t="shared" si="47"/>
        <v>#REF!</v>
      </c>
      <c r="J272" s="74">
        <f t="shared" si="41"/>
        <v>6.46</v>
      </c>
      <c r="K272" s="74">
        <f t="shared" si="42"/>
        <v>8.02</v>
      </c>
      <c r="L272" s="153">
        <f t="shared" si="45"/>
        <v>296.74</v>
      </c>
      <c r="M272" s="189" t="e">
        <f t="shared" si="46"/>
        <v>#REF!</v>
      </c>
      <c r="N272" s="192">
        <f t="shared" si="43"/>
        <v>1.9379999999999999</v>
      </c>
      <c r="O272" s="8">
        <f t="shared" si="44"/>
        <v>71.706000000000003</v>
      </c>
    </row>
    <row r="273" spans="1:15" s="60" customFormat="1" ht="20.100000000000001" customHeight="1" outlineLevel="1">
      <c r="A273" s="165" t="s">
        <v>786</v>
      </c>
      <c r="B273" s="22">
        <v>89443</v>
      </c>
      <c r="C273" s="66" t="s">
        <v>94</v>
      </c>
      <c r="D273" s="67" t="s">
        <v>841</v>
      </c>
      <c r="E273" s="66" t="s">
        <v>89</v>
      </c>
      <c r="F273" s="50">
        <v>1</v>
      </c>
      <c r="G273" s="50">
        <v>7.67</v>
      </c>
      <c r="H273" s="74" t="e">
        <f>ROUND(G273*#REF!,2)</f>
        <v>#REF!</v>
      </c>
      <c r="I273" s="150" t="e">
        <f t="shared" si="47"/>
        <v>#REF!</v>
      </c>
      <c r="J273" s="74">
        <f t="shared" si="41"/>
        <v>7.13</v>
      </c>
      <c r="K273" s="74">
        <f t="shared" si="42"/>
        <v>8.86</v>
      </c>
      <c r="L273" s="153">
        <f t="shared" si="45"/>
        <v>8.86</v>
      </c>
      <c r="M273" s="189" t="e">
        <f t="shared" si="46"/>
        <v>#REF!</v>
      </c>
      <c r="N273" s="192">
        <f t="shared" si="43"/>
        <v>2.1389999999999998</v>
      </c>
      <c r="O273" s="8">
        <f t="shared" si="44"/>
        <v>2.1389999999999998</v>
      </c>
    </row>
    <row r="274" spans="1:15" s="60" customFormat="1" ht="20.100000000000001" customHeight="1" outlineLevel="1">
      <c r="A274" s="165" t="s">
        <v>787</v>
      </c>
      <c r="B274" s="22">
        <v>89625</v>
      </c>
      <c r="C274" s="66" t="s">
        <v>94</v>
      </c>
      <c r="D274" s="67" t="s">
        <v>842</v>
      </c>
      <c r="E274" s="66" t="s">
        <v>89</v>
      </c>
      <c r="F274" s="50">
        <v>13</v>
      </c>
      <c r="G274" s="50">
        <v>13.47</v>
      </c>
      <c r="H274" s="74" t="e">
        <f>ROUND(G274*#REF!,2)</f>
        <v>#REF!</v>
      </c>
      <c r="I274" s="150" t="e">
        <f t="shared" si="47"/>
        <v>#REF!</v>
      </c>
      <c r="J274" s="74">
        <f t="shared" si="41"/>
        <v>12.52</v>
      </c>
      <c r="K274" s="74">
        <f t="shared" si="42"/>
        <v>15.56</v>
      </c>
      <c r="L274" s="153">
        <f t="shared" si="45"/>
        <v>202.28</v>
      </c>
      <c r="M274" s="189" t="e">
        <f t="shared" si="46"/>
        <v>#REF!</v>
      </c>
      <c r="N274" s="192">
        <f t="shared" si="43"/>
        <v>3.7559999999999998</v>
      </c>
      <c r="O274" s="8">
        <f t="shared" si="44"/>
        <v>48.827999999999996</v>
      </c>
    </row>
    <row r="275" spans="1:15" s="60" customFormat="1" ht="20.100000000000001" customHeight="1" outlineLevel="1">
      <c r="A275" s="165" t="s">
        <v>788</v>
      </c>
      <c r="B275" s="22">
        <v>89628</v>
      </c>
      <c r="C275" s="66" t="s">
        <v>94</v>
      </c>
      <c r="D275" s="67" t="s">
        <v>843</v>
      </c>
      <c r="E275" s="66" t="s">
        <v>89</v>
      </c>
      <c r="F275" s="50">
        <v>12</v>
      </c>
      <c r="G275" s="50">
        <v>36.82</v>
      </c>
      <c r="H275" s="74" t="e">
        <f>ROUND(G275*#REF!,2)</f>
        <v>#REF!</v>
      </c>
      <c r="I275" s="150" t="e">
        <f t="shared" si="47"/>
        <v>#REF!</v>
      </c>
      <c r="J275" s="74">
        <f t="shared" si="41"/>
        <v>34.24</v>
      </c>
      <c r="K275" s="74">
        <f t="shared" si="42"/>
        <v>42.56</v>
      </c>
      <c r="L275" s="153">
        <f t="shared" si="45"/>
        <v>510.72</v>
      </c>
      <c r="M275" s="189" t="e">
        <f t="shared" si="46"/>
        <v>#REF!</v>
      </c>
      <c r="N275" s="192">
        <f t="shared" si="43"/>
        <v>10.272</v>
      </c>
      <c r="O275" s="8">
        <f t="shared" si="44"/>
        <v>123.26400000000001</v>
      </c>
    </row>
    <row r="276" spans="1:15" s="60" customFormat="1" ht="20.100000000000001" customHeight="1" outlineLevel="1">
      <c r="A276" s="165" t="s">
        <v>789</v>
      </c>
      <c r="B276" s="22">
        <v>89566</v>
      </c>
      <c r="C276" s="66" t="s">
        <v>94</v>
      </c>
      <c r="D276" s="67" t="s">
        <v>844</v>
      </c>
      <c r="E276" s="66" t="s">
        <v>89</v>
      </c>
      <c r="F276" s="50">
        <v>3</v>
      </c>
      <c r="G276" s="50">
        <v>33.729999999999997</v>
      </c>
      <c r="H276" s="74" t="e">
        <f>ROUND(G276*#REF!,2)</f>
        <v>#REF!</v>
      </c>
      <c r="I276" s="150" t="e">
        <f t="shared" si="47"/>
        <v>#REF!</v>
      </c>
      <c r="J276" s="74">
        <f t="shared" si="41"/>
        <v>31.36</v>
      </c>
      <c r="K276" s="74">
        <f t="shared" si="42"/>
        <v>38.979999999999997</v>
      </c>
      <c r="L276" s="153">
        <f t="shared" si="45"/>
        <v>116.94</v>
      </c>
      <c r="M276" s="189" t="e">
        <f t="shared" si="46"/>
        <v>#REF!</v>
      </c>
      <c r="N276" s="192">
        <f t="shared" si="43"/>
        <v>9.4079999999999995</v>
      </c>
      <c r="O276" s="8">
        <f t="shared" si="44"/>
        <v>28.223999999999997</v>
      </c>
    </row>
    <row r="277" spans="1:15" s="60" customFormat="1" ht="20.100000000000001" customHeight="1" outlineLevel="1">
      <c r="A277" s="165" t="s">
        <v>790</v>
      </c>
      <c r="B277" s="22">
        <v>89566</v>
      </c>
      <c r="C277" s="66" t="s">
        <v>94</v>
      </c>
      <c r="D277" s="67" t="s">
        <v>845</v>
      </c>
      <c r="E277" s="66" t="s">
        <v>89</v>
      </c>
      <c r="F277" s="50">
        <v>9</v>
      </c>
      <c r="G277" s="50">
        <v>33.729999999999997</v>
      </c>
      <c r="H277" s="74" t="e">
        <f>ROUND(G277*#REF!,2)</f>
        <v>#REF!</v>
      </c>
      <c r="I277" s="150" t="e">
        <f t="shared" si="47"/>
        <v>#REF!</v>
      </c>
      <c r="J277" s="74">
        <f t="shared" si="41"/>
        <v>31.36</v>
      </c>
      <c r="K277" s="74">
        <f t="shared" si="42"/>
        <v>38.979999999999997</v>
      </c>
      <c r="L277" s="153">
        <f t="shared" si="45"/>
        <v>350.82</v>
      </c>
      <c r="M277" s="189" t="e">
        <f t="shared" si="46"/>
        <v>#REF!</v>
      </c>
      <c r="N277" s="192">
        <f t="shared" si="43"/>
        <v>9.4079999999999995</v>
      </c>
      <c r="O277" s="8">
        <f t="shared" si="44"/>
        <v>84.671999999999997</v>
      </c>
    </row>
    <row r="278" spans="1:15" s="60" customFormat="1" ht="20.100000000000001" customHeight="1" outlineLevel="1">
      <c r="A278" s="165" t="s">
        <v>791</v>
      </c>
      <c r="B278" s="22">
        <v>89559</v>
      </c>
      <c r="C278" s="66" t="s">
        <v>94</v>
      </c>
      <c r="D278" s="67" t="s">
        <v>839</v>
      </c>
      <c r="E278" s="66" t="s">
        <v>89</v>
      </c>
      <c r="F278" s="50">
        <v>2</v>
      </c>
      <c r="G278" s="50">
        <v>49.68</v>
      </c>
      <c r="H278" s="74" t="e">
        <f>ROUND(G278*#REF!,2)</f>
        <v>#REF!</v>
      </c>
      <c r="I278" s="150" t="e">
        <f t="shared" si="47"/>
        <v>#REF!</v>
      </c>
      <c r="J278" s="74">
        <f t="shared" si="41"/>
        <v>46.2</v>
      </c>
      <c r="K278" s="74">
        <f t="shared" si="42"/>
        <v>57.42</v>
      </c>
      <c r="L278" s="153">
        <f t="shared" si="45"/>
        <v>114.84</v>
      </c>
      <c r="M278" s="189" t="e">
        <f t="shared" si="46"/>
        <v>#REF!</v>
      </c>
      <c r="N278" s="192">
        <f t="shared" si="43"/>
        <v>13.860000000000001</v>
      </c>
      <c r="O278" s="8">
        <f t="shared" si="44"/>
        <v>27.720000000000002</v>
      </c>
    </row>
    <row r="279" spans="1:15" s="60" customFormat="1" ht="20.100000000000001" customHeight="1" outlineLevel="1">
      <c r="A279" s="165" t="s">
        <v>792</v>
      </c>
      <c r="B279" s="22">
        <v>89622</v>
      </c>
      <c r="C279" s="66" t="s">
        <v>94</v>
      </c>
      <c r="D279" s="67" t="s">
        <v>846</v>
      </c>
      <c r="E279" s="66" t="s">
        <v>89</v>
      </c>
      <c r="F279" s="50">
        <v>3</v>
      </c>
      <c r="G279" s="50">
        <v>8.56</v>
      </c>
      <c r="H279" s="74" t="e">
        <f>ROUND(G279*#REF!,2)</f>
        <v>#REF!</v>
      </c>
      <c r="I279" s="150" t="e">
        <f t="shared" si="47"/>
        <v>#REF!</v>
      </c>
      <c r="J279" s="74">
        <f t="shared" ref="J279:J342" si="48">TRUNC(G279-(G279*0.069998),2)</f>
        <v>7.96</v>
      </c>
      <c r="K279" s="74">
        <f t="shared" ref="K279:K342" si="49">TRUNC(J279+(J279*0.243),2)</f>
        <v>9.89</v>
      </c>
      <c r="L279" s="153">
        <f t="shared" si="45"/>
        <v>29.67</v>
      </c>
      <c r="M279" s="189" t="e">
        <f t="shared" si="46"/>
        <v>#REF!</v>
      </c>
      <c r="N279" s="192">
        <f t="shared" ref="N279:N342" si="50">J279*0.3</f>
        <v>2.3879999999999999</v>
      </c>
      <c r="O279" s="8">
        <f t="shared" ref="O279:O342" si="51">N279*F279</f>
        <v>7.1639999999999997</v>
      </c>
    </row>
    <row r="280" spans="1:15" s="60" customFormat="1" ht="20.100000000000001" customHeight="1" outlineLevel="1">
      <c r="A280" s="165" t="s">
        <v>793</v>
      </c>
      <c r="B280" s="22">
        <v>89627</v>
      </c>
      <c r="C280" s="66" t="s">
        <v>94</v>
      </c>
      <c r="D280" s="67" t="s">
        <v>847</v>
      </c>
      <c r="E280" s="66" t="s">
        <v>89</v>
      </c>
      <c r="F280" s="50">
        <v>28</v>
      </c>
      <c r="G280" s="50">
        <v>13.6</v>
      </c>
      <c r="H280" s="74" t="e">
        <f>ROUND(G280*#REF!,2)</f>
        <v>#REF!</v>
      </c>
      <c r="I280" s="150" t="e">
        <f t="shared" si="47"/>
        <v>#REF!</v>
      </c>
      <c r="J280" s="74">
        <f t="shared" si="48"/>
        <v>12.64</v>
      </c>
      <c r="K280" s="74">
        <f t="shared" si="49"/>
        <v>15.71</v>
      </c>
      <c r="L280" s="153">
        <f t="shared" si="45"/>
        <v>439.88</v>
      </c>
      <c r="M280" s="189" t="e">
        <f t="shared" si="46"/>
        <v>#REF!</v>
      </c>
      <c r="N280" s="192">
        <f t="shared" si="50"/>
        <v>3.7919999999999998</v>
      </c>
      <c r="O280" s="8">
        <f t="shared" si="51"/>
        <v>106.17599999999999</v>
      </c>
    </row>
    <row r="281" spans="1:15" s="60" customFormat="1" ht="20.100000000000001" customHeight="1" outlineLevel="1">
      <c r="A281" s="165" t="s">
        <v>794</v>
      </c>
      <c r="B281" s="22">
        <v>89626</v>
      </c>
      <c r="C281" s="66" t="s">
        <v>94</v>
      </c>
      <c r="D281" s="67" t="s">
        <v>1109</v>
      </c>
      <c r="E281" s="66" t="s">
        <v>89</v>
      </c>
      <c r="F281" s="50">
        <v>1</v>
      </c>
      <c r="G281" s="50">
        <v>21.09</v>
      </c>
      <c r="H281" s="74" t="e">
        <f>ROUND(G281*#REF!,2)</f>
        <v>#REF!</v>
      </c>
      <c r="I281" s="150" t="e">
        <f t="shared" si="47"/>
        <v>#REF!</v>
      </c>
      <c r="J281" s="74">
        <f t="shared" si="48"/>
        <v>19.61</v>
      </c>
      <c r="K281" s="74">
        <f t="shared" si="49"/>
        <v>24.37</v>
      </c>
      <c r="L281" s="153">
        <f t="shared" si="45"/>
        <v>24.37</v>
      </c>
      <c r="M281" s="189" t="e">
        <f t="shared" si="46"/>
        <v>#REF!</v>
      </c>
      <c r="N281" s="192">
        <f t="shared" si="50"/>
        <v>5.883</v>
      </c>
      <c r="O281" s="8">
        <f t="shared" si="51"/>
        <v>5.883</v>
      </c>
    </row>
    <row r="282" spans="1:15" s="60" customFormat="1" ht="20.100000000000001" customHeight="1" outlineLevel="1">
      <c r="A282" s="165" t="s">
        <v>795</v>
      </c>
      <c r="B282" s="22">
        <v>89630</v>
      </c>
      <c r="C282" s="66" t="s">
        <v>94</v>
      </c>
      <c r="D282" s="67" t="s">
        <v>848</v>
      </c>
      <c r="E282" s="66" t="s">
        <v>89</v>
      </c>
      <c r="F282" s="50">
        <v>11</v>
      </c>
      <c r="G282" s="50">
        <v>44.16</v>
      </c>
      <c r="H282" s="74" t="e">
        <f>ROUND(G282*#REF!,2)</f>
        <v>#REF!</v>
      </c>
      <c r="I282" s="150" t="e">
        <f t="shared" si="47"/>
        <v>#REF!</v>
      </c>
      <c r="J282" s="74">
        <f t="shared" si="48"/>
        <v>41.06</v>
      </c>
      <c r="K282" s="74">
        <f t="shared" si="49"/>
        <v>51.03</v>
      </c>
      <c r="L282" s="153">
        <f t="shared" si="45"/>
        <v>561.33000000000004</v>
      </c>
      <c r="M282" s="189" t="e">
        <f t="shared" si="46"/>
        <v>#REF!</v>
      </c>
      <c r="N282" s="192">
        <f t="shared" si="50"/>
        <v>12.318</v>
      </c>
      <c r="O282" s="8">
        <f t="shared" si="51"/>
        <v>135.49799999999999</v>
      </c>
    </row>
    <row r="283" spans="1:15" s="60" customFormat="1" ht="20.100000000000001" customHeight="1" outlineLevel="1">
      <c r="A283" s="165" t="s">
        <v>796</v>
      </c>
      <c r="B283" s="22">
        <v>89630</v>
      </c>
      <c r="C283" s="66" t="s">
        <v>94</v>
      </c>
      <c r="D283" s="67" t="s">
        <v>849</v>
      </c>
      <c r="E283" s="66" t="s">
        <v>89</v>
      </c>
      <c r="F283" s="50">
        <v>5</v>
      </c>
      <c r="G283" s="50">
        <v>44.16</v>
      </c>
      <c r="H283" s="74" t="e">
        <f>ROUND(G283*#REF!,2)</f>
        <v>#REF!</v>
      </c>
      <c r="I283" s="150" t="e">
        <f t="shared" si="47"/>
        <v>#REF!</v>
      </c>
      <c r="J283" s="74">
        <f t="shared" si="48"/>
        <v>41.06</v>
      </c>
      <c r="K283" s="74">
        <f t="shared" si="49"/>
        <v>51.03</v>
      </c>
      <c r="L283" s="153">
        <f t="shared" si="45"/>
        <v>255.15</v>
      </c>
      <c r="M283" s="189" t="e">
        <f t="shared" si="46"/>
        <v>#REF!</v>
      </c>
      <c r="N283" s="192">
        <f t="shared" si="50"/>
        <v>12.318</v>
      </c>
      <c r="O283" s="8">
        <f t="shared" si="51"/>
        <v>61.589999999999996</v>
      </c>
    </row>
    <row r="284" spans="1:15" s="60" customFormat="1" ht="20.100000000000001" customHeight="1" outlineLevel="1">
      <c r="A284" s="165" t="s">
        <v>797</v>
      </c>
      <c r="B284" s="22">
        <v>89632</v>
      </c>
      <c r="C284" s="66" t="s">
        <v>94</v>
      </c>
      <c r="D284" s="67" t="s">
        <v>850</v>
      </c>
      <c r="E284" s="66" t="s">
        <v>89</v>
      </c>
      <c r="F284" s="50">
        <v>5</v>
      </c>
      <c r="G284" s="50">
        <v>84.71</v>
      </c>
      <c r="H284" s="74" t="e">
        <f>ROUND(G284*#REF!,2)</f>
        <v>#REF!</v>
      </c>
      <c r="I284" s="150" t="e">
        <f t="shared" si="47"/>
        <v>#REF!</v>
      </c>
      <c r="J284" s="74">
        <f t="shared" si="48"/>
        <v>78.78</v>
      </c>
      <c r="K284" s="74">
        <f t="shared" si="49"/>
        <v>97.92</v>
      </c>
      <c r="L284" s="153">
        <f t="shared" si="45"/>
        <v>489.6</v>
      </c>
      <c r="M284" s="189" t="e">
        <f t="shared" si="46"/>
        <v>#REF!</v>
      </c>
      <c r="N284" s="192">
        <f t="shared" si="50"/>
        <v>23.634</v>
      </c>
      <c r="O284" s="8">
        <f t="shared" si="51"/>
        <v>118.17</v>
      </c>
    </row>
    <row r="285" spans="1:15" s="60" customFormat="1" ht="30" customHeight="1" outlineLevel="1">
      <c r="A285" s="165" t="s">
        <v>798</v>
      </c>
      <c r="B285" s="22">
        <v>89632</v>
      </c>
      <c r="C285" s="66" t="s">
        <v>94</v>
      </c>
      <c r="D285" s="67" t="s">
        <v>851</v>
      </c>
      <c r="E285" s="66" t="s">
        <v>89</v>
      </c>
      <c r="F285" s="50">
        <v>2</v>
      </c>
      <c r="G285" s="50">
        <v>84.71</v>
      </c>
      <c r="H285" s="74" t="e">
        <f>ROUND(G285*#REF!,2)</f>
        <v>#REF!</v>
      </c>
      <c r="I285" s="150" t="e">
        <f t="shared" si="47"/>
        <v>#REF!</v>
      </c>
      <c r="J285" s="74">
        <f t="shared" si="48"/>
        <v>78.78</v>
      </c>
      <c r="K285" s="74">
        <f t="shared" si="49"/>
        <v>97.92</v>
      </c>
      <c r="L285" s="153">
        <f t="shared" si="45"/>
        <v>195.84</v>
      </c>
      <c r="M285" s="189" t="e">
        <f t="shared" si="46"/>
        <v>#REF!</v>
      </c>
      <c r="N285" s="192">
        <f t="shared" si="50"/>
        <v>23.634</v>
      </c>
      <c r="O285" s="8">
        <f t="shared" si="51"/>
        <v>47.268000000000001</v>
      </c>
    </row>
    <row r="286" spans="1:15" s="60" customFormat="1" ht="29.25" customHeight="1" outlineLevel="1">
      <c r="A286" s="165" t="s">
        <v>799</v>
      </c>
      <c r="B286" s="66">
        <v>89394</v>
      </c>
      <c r="C286" s="66" t="s">
        <v>94</v>
      </c>
      <c r="D286" s="67" t="s">
        <v>855</v>
      </c>
      <c r="E286" s="66" t="s">
        <v>89</v>
      </c>
      <c r="F286" s="50">
        <v>20</v>
      </c>
      <c r="G286" s="50">
        <v>13.42</v>
      </c>
      <c r="H286" s="74" t="e">
        <f>ROUND(G286*#REF!,2)</f>
        <v>#REF!</v>
      </c>
      <c r="I286" s="150" t="e">
        <f t="shared" si="47"/>
        <v>#REF!</v>
      </c>
      <c r="J286" s="74">
        <f t="shared" si="48"/>
        <v>12.48</v>
      </c>
      <c r="K286" s="74">
        <f t="shared" si="49"/>
        <v>15.51</v>
      </c>
      <c r="L286" s="153">
        <f t="shared" si="45"/>
        <v>310.2</v>
      </c>
      <c r="M286" s="189" t="e">
        <f t="shared" si="46"/>
        <v>#REF!</v>
      </c>
      <c r="N286" s="192">
        <f t="shared" si="50"/>
        <v>3.7439999999999998</v>
      </c>
      <c r="O286" s="8">
        <f t="shared" si="51"/>
        <v>74.88</v>
      </c>
    </row>
    <row r="287" spans="1:15" s="60" customFormat="1" ht="20.100000000000001" customHeight="1" outlineLevel="1">
      <c r="A287" s="165" t="s">
        <v>800</v>
      </c>
      <c r="B287" s="22">
        <v>90374</v>
      </c>
      <c r="C287" s="66" t="s">
        <v>94</v>
      </c>
      <c r="D287" s="67" t="s">
        <v>856</v>
      </c>
      <c r="E287" s="66" t="s">
        <v>89</v>
      </c>
      <c r="F287" s="50">
        <v>3</v>
      </c>
      <c r="G287" s="50">
        <v>15.42</v>
      </c>
      <c r="H287" s="74" t="e">
        <f>ROUND(G287*#REF!,2)</f>
        <v>#REF!</v>
      </c>
      <c r="I287" s="150" t="e">
        <f t="shared" si="47"/>
        <v>#REF!</v>
      </c>
      <c r="J287" s="74">
        <f t="shared" si="48"/>
        <v>14.34</v>
      </c>
      <c r="K287" s="74">
        <f t="shared" si="49"/>
        <v>17.82</v>
      </c>
      <c r="L287" s="153">
        <f t="shared" ref="L287:L303" si="52">TRUNC(K287*F287,2)</f>
        <v>53.46</v>
      </c>
      <c r="M287" s="189" t="e">
        <f t="shared" ref="M287:M305" si="53">TRUNC(I287-(I287*0.07),2)</f>
        <v>#REF!</v>
      </c>
      <c r="N287" s="192">
        <f t="shared" si="50"/>
        <v>4.3019999999999996</v>
      </c>
      <c r="O287" s="8">
        <f t="shared" si="51"/>
        <v>12.905999999999999</v>
      </c>
    </row>
    <row r="288" spans="1:15" s="60" customFormat="1" ht="20.100000000000001" customHeight="1" outlineLevel="1">
      <c r="A288" s="165" t="s">
        <v>801</v>
      </c>
      <c r="B288" s="22">
        <v>89439</v>
      </c>
      <c r="C288" s="66" t="s">
        <v>94</v>
      </c>
      <c r="D288" s="67" t="s">
        <v>765</v>
      </c>
      <c r="E288" s="66" t="s">
        <v>89</v>
      </c>
      <c r="F288" s="50">
        <v>1</v>
      </c>
      <c r="G288" s="50">
        <v>5.42</v>
      </c>
      <c r="H288" s="74" t="e">
        <f>ROUND(G288*#REF!,2)</f>
        <v>#REF!</v>
      </c>
      <c r="I288" s="150" t="e">
        <f t="shared" ref="I288:I303" si="54">ROUND(F288*H288,2)</f>
        <v>#REF!</v>
      </c>
      <c r="J288" s="74">
        <f t="shared" si="48"/>
        <v>5.04</v>
      </c>
      <c r="K288" s="74">
        <f t="shared" si="49"/>
        <v>6.26</v>
      </c>
      <c r="L288" s="153">
        <f t="shared" si="52"/>
        <v>6.26</v>
      </c>
      <c r="M288" s="189" t="e">
        <f t="shared" si="53"/>
        <v>#REF!</v>
      </c>
      <c r="N288" s="192">
        <f t="shared" si="50"/>
        <v>1.512</v>
      </c>
      <c r="O288" s="8">
        <f t="shared" si="51"/>
        <v>1.512</v>
      </c>
    </row>
    <row r="289" spans="1:15" s="60" customFormat="1" ht="20.100000000000001" customHeight="1" outlineLevel="1">
      <c r="A289" s="165" t="s">
        <v>802</v>
      </c>
      <c r="B289" s="23"/>
      <c r="C289" s="22" t="s">
        <v>4</v>
      </c>
      <c r="D289" s="21" t="s">
        <v>759</v>
      </c>
      <c r="E289" s="66" t="s">
        <v>89</v>
      </c>
      <c r="F289" s="50">
        <v>26</v>
      </c>
      <c r="G289" s="50">
        <v>26.23</v>
      </c>
      <c r="H289" s="74" t="e">
        <f>ROUND(G289*#REF!,2)</f>
        <v>#REF!</v>
      </c>
      <c r="I289" s="150" t="e">
        <f t="shared" si="54"/>
        <v>#REF!</v>
      </c>
      <c r="J289" s="74">
        <f t="shared" si="48"/>
        <v>24.39</v>
      </c>
      <c r="K289" s="74">
        <f t="shared" si="49"/>
        <v>30.31</v>
      </c>
      <c r="L289" s="153">
        <f t="shared" si="52"/>
        <v>788.06</v>
      </c>
      <c r="M289" s="189" t="e">
        <f t="shared" si="53"/>
        <v>#REF!</v>
      </c>
      <c r="N289" s="192">
        <f t="shared" si="50"/>
        <v>7.3170000000000002</v>
      </c>
      <c r="O289" s="8">
        <f t="shared" si="51"/>
        <v>190.24200000000002</v>
      </c>
    </row>
    <row r="290" spans="1:15" s="60" customFormat="1" ht="20.100000000000001" customHeight="1" outlineLevel="1">
      <c r="A290" s="165" t="s">
        <v>803</v>
      </c>
      <c r="B290" s="23"/>
      <c r="C290" s="22" t="s">
        <v>4</v>
      </c>
      <c r="D290" s="21" t="s">
        <v>760</v>
      </c>
      <c r="E290" s="66" t="s">
        <v>89</v>
      </c>
      <c r="F290" s="50">
        <v>26</v>
      </c>
      <c r="G290" s="50">
        <v>33.590000000000003</v>
      </c>
      <c r="H290" s="74" t="e">
        <f>ROUND(G290*#REF!,2)</f>
        <v>#REF!</v>
      </c>
      <c r="I290" s="150" t="e">
        <f t="shared" si="54"/>
        <v>#REF!</v>
      </c>
      <c r="J290" s="74">
        <f t="shared" si="48"/>
        <v>31.23</v>
      </c>
      <c r="K290" s="74">
        <f t="shared" si="49"/>
        <v>38.81</v>
      </c>
      <c r="L290" s="153">
        <f t="shared" si="52"/>
        <v>1009.06</v>
      </c>
      <c r="M290" s="189" t="e">
        <f t="shared" si="53"/>
        <v>#REF!</v>
      </c>
      <c r="N290" s="192">
        <f t="shared" si="50"/>
        <v>9.3689999999999998</v>
      </c>
      <c r="O290" s="8">
        <f t="shared" si="51"/>
        <v>243.59399999999999</v>
      </c>
    </row>
    <row r="291" spans="1:15" s="60" customFormat="1" ht="20.100000000000001" customHeight="1" outlineLevel="1">
      <c r="A291" s="165"/>
      <c r="B291" s="22"/>
      <c r="C291" s="6"/>
      <c r="D291" s="7" t="s">
        <v>766</v>
      </c>
      <c r="E291" s="8"/>
      <c r="F291" s="50">
        <v>0</v>
      </c>
      <c r="G291" s="50"/>
      <c r="H291" s="74" t="e">
        <f>ROUND(G291*#REF!,2)</f>
        <v>#REF!</v>
      </c>
      <c r="I291" s="150" t="e">
        <f t="shared" si="54"/>
        <v>#REF!</v>
      </c>
      <c r="J291" s="74">
        <f t="shared" si="48"/>
        <v>0</v>
      </c>
      <c r="K291" s="74">
        <f t="shared" si="49"/>
        <v>0</v>
      </c>
      <c r="L291" s="153">
        <f t="shared" si="52"/>
        <v>0</v>
      </c>
      <c r="M291" s="189" t="e">
        <f t="shared" si="53"/>
        <v>#REF!</v>
      </c>
      <c r="N291" s="192">
        <f t="shared" si="50"/>
        <v>0</v>
      </c>
      <c r="O291" s="8">
        <f t="shared" si="51"/>
        <v>0</v>
      </c>
    </row>
    <row r="292" spans="1:15" s="60" customFormat="1" ht="20.100000000000001" customHeight="1" outlineLevel="1">
      <c r="A292" s="165" t="s">
        <v>804</v>
      </c>
      <c r="B292" s="22" t="s">
        <v>447</v>
      </c>
      <c r="C292" s="66" t="s">
        <v>94</v>
      </c>
      <c r="D292" s="8" t="s">
        <v>873</v>
      </c>
      <c r="E292" s="66" t="s">
        <v>89</v>
      </c>
      <c r="F292" s="50">
        <v>1</v>
      </c>
      <c r="G292" s="50">
        <v>76.22</v>
      </c>
      <c r="H292" s="74" t="e">
        <f>ROUND(G292*#REF!,2)</f>
        <v>#REF!</v>
      </c>
      <c r="I292" s="150" t="e">
        <f t="shared" si="54"/>
        <v>#REF!</v>
      </c>
      <c r="J292" s="74">
        <f t="shared" si="48"/>
        <v>70.88</v>
      </c>
      <c r="K292" s="74">
        <f t="shared" si="49"/>
        <v>88.1</v>
      </c>
      <c r="L292" s="153">
        <f t="shared" si="52"/>
        <v>88.1</v>
      </c>
      <c r="M292" s="189" t="e">
        <f t="shared" si="53"/>
        <v>#REF!</v>
      </c>
      <c r="N292" s="192">
        <f t="shared" si="50"/>
        <v>21.263999999999999</v>
      </c>
      <c r="O292" s="8">
        <f t="shared" si="51"/>
        <v>21.263999999999999</v>
      </c>
    </row>
    <row r="293" spans="1:15" s="60" customFormat="1" ht="20.100000000000001" customHeight="1" outlineLevel="1">
      <c r="A293" s="165" t="s">
        <v>805</v>
      </c>
      <c r="B293" s="22" t="s">
        <v>448</v>
      </c>
      <c r="C293" s="66" t="s">
        <v>94</v>
      </c>
      <c r="D293" s="8" t="s">
        <v>874</v>
      </c>
      <c r="E293" s="66" t="s">
        <v>89</v>
      </c>
      <c r="F293" s="50">
        <v>1</v>
      </c>
      <c r="G293" s="50">
        <v>104.97</v>
      </c>
      <c r="H293" s="74" t="e">
        <f>ROUND(G293*#REF!,2)</f>
        <v>#REF!</v>
      </c>
      <c r="I293" s="150" t="e">
        <f t="shared" si="54"/>
        <v>#REF!</v>
      </c>
      <c r="J293" s="74">
        <f t="shared" si="48"/>
        <v>97.62</v>
      </c>
      <c r="K293" s="74">
        <f t="shared" si="49"/>
        <v>121.34</v>
      </c>
      <c r="L293" s="153">
        <f t="shared" si="52"/>
        <v>121.34</v>
      </c>
      <c r="M293" s="189" t="e">
        <f t="shared" si="53"/>
        <v>#REF!</v>
      </c>
      <c r="N293" s="192">
        <f t="shared" si="50"/>
        <v>29.286000000000001</v>
      </c>
      <c r="O293" s="8">
        <f t="shared" si="51"/>
        <v>29.286000000000001</v>
      </c>
    </row>
    <row r="294" spans="1:15" s="60" customFormat="1" ht="20.100000000000001" customHeight="1" outlineLevel="1">
      <c r="A294" s="165" t="s">
        <v>806</v>
      </c>
      <c r="B294" s="22"/>
      <c r="C294" s="66" t="s">
        <v>4</v>
      </c>
      <c r="D294" s="8" t="s">
        <v>875</v>
      </c>
      <c r="E294" s="66" t="s">
        <v>89</v>
      </c>
      <c r="F294" s="50">
        <v>1</v>
      </c>
      <c r="G294" s="50">
        <v>72.36</v>
      </c>
      <c r="H294" s="74" t="e">
        <f>ROUND(G294*#REF!,2)</f>
        <v>#REF!</v>
      </c>
      <c r="I294" s="150" t="e">
        <f t="shared" si="54"/>
        <v>#REF!</v>
      </c>
      <c r="J294" s="74">
        <f t="shared" si="48"/>
        <v>67.290000000000006</v>
      </c>
      <c r="K294" s="74">
        <f t="shared" si="49"/>
        <v>83.64</v>
      </c>
      <c r="L294" s="153">
        <f t="shared" si="52"/>
        <v>83.64</v>
      </c>
      <c r="M294" s="189" t="e">
        <f t="shared" si="53"/>
        <v>#REF!</v>
      </c>
      <c r="N294" s="192">
        <f t="shared" si="50"/>
        <v>20.187000000000001</v>
      </c>
      <c r="O294" s="8">
        <f t="shared" si="51"/>
        <v>20.187000000000001</v>
      </c>
    </row>
    <row r="295" spans="1:15" s="60" customFormat="1" ht="20.100000000000001" customHeight="1" outlineLevel="1">
      <c r="A295" s="165" t="s">
        <v>807</v>
      </c>
      <c r="B295" s="22" t="s">
        <v>240</v>
      </c>
      <c r="C295" s="66" t="s">
        <v>94</v>
      </c>
      <c r="D295" s="8" t="s">
        <v>876</v>
      </c>
      <c r="E295" s="66" t="s">
        <v>89</v>
      </c>
      <c r="F295" s="50">
        <v>8</v>
      </c>
      <c r="G295" s="50">
        <v>92.17</v>
      </c>
      <c r="H295" s="74" t="e">
        <f>ROUND(G295*#REF!,2)</f>
        <v>#REF!</v>
      </c>
      <c r="I295" s="150" t="e">
        <f t="shared" si="54"/>
        <v>#REF!</v>
      </c>
      <c r="J295" s="74">
        <f t="shared" si="48"/>
        <v>85.71</v>
      </c>
      <c r="K295" s="74">
        <f t="shared" si="49"/>
        <v>106.53</v>
      </c>
      <c r="L295" s="153">
        <f t="shared" si="52"/>
        <v>852.24</v>
      </c>
      <c r="M295" s="189" t="e">
        <f t="shared" si="53"/>
        <v>#REF!</v>
      </c>
      <c r="N295" s="192">
        <f t="shared" si="50"/>
        <v>25.712999999999997</v>
      </c>
      <c r="O295" s="8">
        <f t="shared" si="51"/>
        <v>205.70399999999998</v>
      </c>
    </row>
    <row r="296" spans="1:15" s="60" customFormat="1" ht="20.100000000000001" customHeight="1" outlineLevel="1">
      <c r="A296" s="165" t="s">
        <v>808</v>
      </c>
      <c r="B296" s="22" t="s">
        <v>241</v>
      </c>
      <c r="C296" s="66" t="s">
        <v>94</v>
      </c>
      <c r="D296" s="8" t="s">
        <v>877</v>
      </c>
      <c r="E296" s="66" t="s">
        <v>89</v>
      </c>
      <c r="F296" s="50">
        <v>2</v>
      </c>
      <c r="G296" s="50">
        <v>174.84</v>
      </c>
      <c r="H296" s="74" t="e">
        <f>ROUND(G296*#REF!,2)</f>
        <v>#REF!</v>
      </c>
      <c r="I296" s="150" t="e">
        <f t="shared" si="54"/>
        <v>#REF!</v>
      </c>
      <c r="J296" s="74">
        <f t="shared" si="48"/>
        <v>162.6</v>
      </c>
      <c r="K296" s="74">
        <f t="shared" si="49"/>
        <v>202.11</v>
      </c>
      <c r="L296" s="153">
        <f t="shared" si="52"/>
        <v>404.22</v>
      </c>
      <c r="M296" s="189" t="e">
        <f t="shared" si="53"/>
        <v>#REF!</v>
      </c>
      <c r="N296" s="192">
        <f t="shared" si="50"/>
        <v>48.779999999999994</v>
      </c>
      <c r="O296" s="8">
        <f t="shared" si="51"/>
        <v>97.559999999999988</v>
      </c>
    </row>
    <row r="297" spans="1:15" s="60" customFormat="1" ht="20.100000000000001" customHeight="1" outlineLevel="1">
      <c r="A297" s="165" t="s">
        <v>809</v>
      </c>
      <c r="B297" s="22" t="s">
        <v>450</v>
      </c>
      <c r="C297" s="66" t="s">
        <v>94</v>
      </c>
      <c r="D297" s="8" t="s">
        <v>878</v>
      </c>
      <c r="E297" s="66" t="s">
        <v>89</v>
      </c>
      <c r="F297" s="50">
        <v>2</v>
      </c>
      <c r="G297" s="50">
        <v>297.52999999999997</v>
      </c>
      <c r="H297" s="74" t="e">
        <f>ROUND(G297*#REF!,2)</f>
        <v>#REF!</v>
      </c>
      <c r="I297" s="150" t="e">
        <f t="shared" si="54"/>
        <v>#REF!</v>
      </c>
      <c r="J297" s="74">
        <f t="shared" si="48"/>
        <v>276.7</v>
      </c>
      <c r="K297" s="74">
        <f t="shared" si="49"/>
        <v>343.93</v>
      </c>
      <c r="L297" s="153">
        <f t="shared" si="52"/>
        <v>687.86</v>
      </c>
      <c r="M297" s="189" t="e">
        <f t="shared" si="53"/>
        <v>#REF!</v>
      </c>
      <c r="N297" s="192">
        <f t="shared" si="50"/>
        <v>83.009999999999991</v>
      </c>
      <c r="O297" s="8">
        <f t="shared" si="51"/>
        <v>166.01999999999998</v>
      </c>
    </row>
    <row r="298" spans="1:15" s="60" customFormat="1" ht="20.100000000000001" customHeight="1" outlineLevel="1">
      <c r="A298" s="165" t="s">
        <v>810</v>
      </c>
      <c r="B298" s="22" t="s">
        <v>451</v>
      </c>
      <c r="C298" s="66" t="s">
        <v>94</v>
      </c>
      <c r="D298" s="8" t="s">
        <v>1110</v>
      </c>
      <c r="E298" s="66" t="s">
        <v>89</v>
      </c>
      <c r="F298" s="50">
        <v>2</v>
      </c>
      <c r="G298" s="50">
        <v>43.32</v>
      </c>
      <c r="H298" s="74" t="e">
        <f>ROUND(G298*#REF!,2)</f>
        <v>#REF!</v>
      </c>
      <c r="I298" s="150" t="e">
        <f t="shared" si="54"/>
        <v>#REF!</v>
      </c>
      <c r="J298" s="74">
        <f t="shared" si="48"/>
        <v>40.28</v>
      </c>
      <c r="K298" s="74">
        <f t="shared" si="49"/>
        <v>50.06</v>
      </c>
      <c r="L298" s="153">
        <f t="shared" si="52"/>
        <v>100.12</v>
      </c>
      <c r="M298" s="189" t="e">
        <f t="shared" si="53"/>
        <v>#REF!</v>
      </c>
      <c r="N298" s="192">
        <f t="shared" si="50"/>
        <v>12.084</v>
      </c>
      <c r="O298" s="8">
        <f t="shared" si="51"/>
        <v>24.167999999999999</v>
      </c>
    </row>
    <row r="299" spans="1:15" s="60" customFormat="1" ht="20.100000000000001" customHeight="1" outlineLevel="1">
      <c r="A299" s="165" t="s">
        <v>811</v>
      </c>
      <c r="B299" s="22" t="s">
        <v>449</v>
      </c>
      <c r="C299" s="66" t="s">
        <v>94</v>
      </c>
      <c r="D299" s="8" t="s">
        <v>879</v>
      </c>
      <c r="E299" s="66" t="s">
        <v>89</v>
      </c>
      <c r="F299" s="50">
        <v>2</v>
      </c>
      <c r="G299" s="50">
        <v>494.29</v>
      </c>
      <c r="H299" s="74" t="e">
        <f>ROUND(G299*#REF!,2)</f>
        <v>#REF!</v>
      </c>
      <c r="I299" s="150" t="e">
        <f t="shared" si="54"/>
        <v>#REF!</v>
      </c>
      <c r="J299" s="74">
        <f t="shared" si="48"/>
        <v>459.69</v>
      </c>
      <c r="K299" s="74">
        <f t="shared" si="49"/>
        <v>571.39</v>
      </c>
      <c r="L299" s="153">
        <f t="shared" si="52"/>
        <v>1142.78</v>
      </c>
      <c r="M299" s="189" t="e">
        <f t="shared" si="53"/>
        <v>#REF!</v>
      </c>
      <c r="N299" s="192">
        <f t="shared" si="50"/>
        <v>137.90699999999998</v>
      </c>
      <c r="O299" s="8">
        <f t="shared" si="51"/>
        <v>275.81399999999996</v>
      </c>
    </row>
    <row r="300" spans="1:15" s="60" customFormat="1" ht="20.100000000000001" customHeight="1" outlineLevel="1">
      <c r="A300" s="165" t="s">
        <v>812</v>
      </c>
      <c r="B300" s="22" t="s">
        <v>242</v>
      </c>
      <c r="C300" s="66" t="s">
        <v>94</v>
      </c>
      <c r="D300" s="8" t="s">
        <v>880</v>
      </c>
      <c r="E300" s="66" t="s">
        <v>89</v>
      </c>
      <c r="F300" s="50">
        <v>1</v>
      </c>
      <c r="G300" s="50">
        <v>71.040000000000006</v>
      </c>
      <c r="H300" s="74" t="e">
        <f>ROUND(G300*#REF!,2)</f>
        <v>#REF!</v>
      </c>
      <c r="I300" s="150" t="e">
        <f t="shared" si="54"/>
        <v>#REF!</v>
      </c>
      <c r="J300" s="74">
        <f t="shared" si="48"/>
        <v>66.06</v>
      </c>
      <c r="K300" s="74">
        <f t="shared" si="49"/>
        <v>82.11</v>
      </c>
      <c r="L300" s="153">
        <f t="shared" si="52"/>
        <v>82.11</v>
      </c>
      <c r="M300" s="189" t="e">
        <f t="shared" si="53"/>
        <v>#REF!</v>
      </c>
      <c r="N300" s="192">
        <f t="shared" si="50"/>
        <v>19.818000000000001</v>
      </c>
      <c r="O300" s="8">
        <f t="shared" si="51"/>
        <v>19.818000000000001</v>
      </c>
    </row>
    <row r="301" spans="1:15" s="60" customFormat="1" ht="20.100000000000001" customHeight="1" outlineLevel="1">
      <c r="A301" s="165" t="s">
        <v>813</v>
      </c>
      <c r="B301" s="22" t="s">
        <v>448</v>
      </c>
      <c r="C301" s="66" t="s">
        <v>94</v>
      </c>
      <c r="D301" s="8" t="s">
        <v>881</v>
      </c>
      <c r="E301" s="66" t="s">
        <v>89</v>
      </c>
      <c r="F301" s="50">
        <v>5</v>
      </c>
      <c r="G301" s="50">
        <v>104.97</v>
      </c>
      <c r="H301" s="74" t="e">
        <f>ROUND(G301*#REF!,2)</f>
        <v>#REF!</v>
      </c>
      <c r="I301" s="150" t="e">
        <f t="shared" si="54"/>
        <v>#REF!</v>
      </c>
      <c r="J301" s="74">
        <f t="shared" si="48"/>
        <v>97.62</v>
      </c>
      <c r="K301" s="74">
        <f t="shared" si="49"/>
        <v>121.34</v>
      </c>
      <c r="L301" s="153">
        <f t="shared" si="52"/>
        <v>606.70000000000005</v>
      </c>
      <c r="M301" s="189" t="e">
        <f t="shared" si="53"/>
        <v>#REF!</v>
      </c>
      <c r="N301" s="192">
        <f t="shared" si="50"/>
        <v>29.286000000000001</v>
      </c>
      <c r="O301" s="8">
        <f t="shared" si="51"/>
        <v>146.43</v>
      </c>
    </row>
    <row r="302" spans="1:15" s="60" customFormat="1" ht="20.100000000000001" customHeight="1" outlineLevel="1">
      <c r="A302" s="165" t="s">
        <v>814</v>
      </c>
      <c r="B302" s="22" t="s">
        <v>242</v>
      </c>
      <c r="C302" s="66" t="s">
        <v>94</v>
      </c>
      <c r="D302" s="8" t="s">
        <v>882</v>
      </c>
      <c r="E302" s="66" t="s">
        <v>89</v>
      </c>
      <c r="F302" s="50">
        <v>31</v>
      </c>
      <c r="G302" s="50">
        <v>71.040000000000006</v>
      </c>
      <c r="H302" s="74" t="e">
        <f>ROUND(G302*#REF!,2)</f>
        <v>#REF!</v>
      </c>
      <c r="I302" s="150" t="e">
        <f t="shared" si="54"/>
        <v>#REF!</v>
      </c>
      <c r="J302" s="74">
        <f t="shared" si="48"/>
        <v>66.06</v>
      </c>
      <c r="K302" s="74">
        <f t="shared" si="49"/>
        <v>82.11</v>
      </c>
      <c r="L302" s="153">
        <f t="shared" si="52"/>
        <v>2545.41</v>
      </c>
      <c r="M302" s="189" t="e">
        <f t="shared" si="53"/>
        <v>#REF!</v>
      </c>
      <c r="N302" s="192">
        <f t="shared" si="50"/>
        <v>19.818000000000001</v>
      </c>
      <c r="O302" s="8">
        <f t="shared" si="51"/>
        <v>614.35800000000006</v>
      </c>
    </row>
    <row r="303" spans="1:15" s="60" customFormat="1" ht="20.100000000000001" customHeight="1" outlineLevel="1">
      <c r="A303" s="165" t="s">
        <v>815</v>
      </c>
      <c r="B303" s="22">
        <v>89985</v>
      </c>
      <c r="C303" s="66" t="s">
        <v>94</v>
      </c>
      <c r="D303" s="8" t="s">
        <v>883</v>
      </c>
      <c r="E303" s="66" t="s">
        <v>89</v>
      </c>
      <c r="F303" s="50">
        <v>15</v>
      </c>
      <c r="G303" s="50">
        <v>49.41</v>
      </c>
      <c r="H303" s="74" t="e">
        <f>ROUND(G303*#REF!,2)</f>
        <v>#REF!</v>
      </c>
      <c r="I303" s="150" t="e">
        <f t="shared" si="54"/>
        <v>#REF!</v>
      </c>
      <c r="J303" s="74">
        <f t="shared" si="48"/>
        <v>45.95</v>
      </c>
      <c r="K303" s="74">
        <f t="shared" si="49"/>
        <v>57.11</v>
      </c>
      <c r="L303" s="153">
        <f t="shared" si="52"/>
        <v>856.65</v>
      </c>
      <c r="M303" s="189" t="e">
        <f t="shared" si="53"/>
        <v>#REF!</v>
      </c>
      <c r="N303" s="192">
        <f t="shared" si="50"/>
        <v>13.785</v>
      </c>
      <c r="O303" s="8">
        <f t="shared" si="51"/>
        <v>206.77500000000001</v>
      </c>
    </row>
    <row r="304" spans="1:15" s="60" customFormat="1" ht="20.100000000000001" customHeight="1" outlineLevel="1">
      <c r="A304" s="161"/>
      <c r="B304" s="69"/>
      <c r="C304" s="69"/>
      <c r="D304" s="69"/>
      <c r="E304" s="69"/>
      <c r="F304" s="77"/>
      <c r="G304" s="78" t="s">
        <v>253</v>
      </c>
      <c r="H304" s="76"/>
      <c r="I304" s="148" t="e">
        <f>SUM(I223:I303)</f>
        <v>#REF!</v>
      </c>
      <c r="J304" s="148"/>
      <c r="K304" s="148"/>
      <c r="L304" s="148">
        <f>SUM(L223:L303)</f>
        <v>33136.129999999997</v>
      </c>
      <c r="M304" s="190" t="e">
        <f t="shared" si="53"/>
        <v>#REF!</v>
      </c>
      <c r="N304" s="192">
        <f t="shared" si="50"/>
        <v>0</v>
      </c>
      <c r="O304" s="148">
        <f>SUM(O223:O303)</f>
        <v>7999.3177200000018</v>
      </c>
    </row>
    <row r="305" spans="1:15" s="60" customFormat="1" ht="20.100000000000001" customHeight="1">
      <c r="A305" s="87"/>
      <c r="B305" s="61"/>
      <c r="C305" s="61"/>
      <c r="D305" s="20"/>
      <c r="E305" s="61"/>
      <c r="F305" s="43"/>
      <c r="G305" s="42"/>
      <c r="H305" s="2"/>
      <c r="I305" s="2"/>
      <c r="J305" s="74">
        <f t="shared" si="48"/>
        <v>0</v>
      </c>
      <c r="K305" s="74">
        <f t="shared" si="49"/>
        <v>0</v>
      </c>
      <c r="L305" s="153">
        <f>TRUNC(K305*F305,2)</f>
        <v>0</v>
      </c>
      <c r="M305" s="189">
        <f t="shared" si="53"/>
        <v>0</v>
      </c>
      <c r="N305" s="192">
        <f t="shared" si="50"/>
        <v>0</v>
      </c>
      <c r="O305" s="8">
        <f t="shared" si="51"/>
        <v>0</v>
      </c>
    </row>
    <row r="306" spans="1:15" s="60" customFormat="1" ht="20.100000000000001" customHeight="1">
      <c r="A306" s="166">
        <v>13</v>
      </c>
      <c r="B306" s="35"/>
      <c r="C306" s="35"/>
      <c r="D306" s="31" t="s">
        <v>23</v>
      </c>
      <c r="E306" s="32"/>
      <c r="F306" s="81"/>
      <c r="G306" s="81"/>
      <c r="H306" s="81"/>
      <c r="I306" s="147" t="e">
        <f>I318</f>
        <v>#REF!</v>
      </c>
      <c r="J306" s="147"/>
      <c r="K306" s="147"/>
      <c r="L306" s="147">
        <f>L318</f>
        <v>13794.219999999998</v>
      </c>
      <c r="M306" s="191" t="e">
        <f>M318</f>
        <v>#REF!</v>
      </c>
      <c r="N306" s="195">
        <f t="shared" si="50"/>
        <v>0</v>
      </c>
      <c r="O306" s="147">
        <f>O318</f>
        <v>3329.6009399999994</v>
      </c>
    </row>
    <row r="307" spans="1:15" s="60" customFormat="1" ht="20.100000000000001" customHeight="1" outlineLevel="1">
      <c r="A307" s="164"/>
      <c r="B307" s="39"/>
      <c r="C307" s="39"/>
      <c r="D307" s="25" t="s">
        <v>58</v>
      </c>
      <c r="E307" s="23"/>
      <c r="F307" s="50">
        <v>0</v>
      </c>
      <c r="G307" s="74"/>
      <c r="H307" s="74"/>
      <c r="I307" s="150"/>
      <c r="J307" s="74">
        <f t="shared" si="48"/>
        <v>0</v>
      </c>
      <c r="K307" s="74">
        <f t="shared" si="49"/>
        <v>0</v>
      </c>
      <c r="L307" s="153">
        <f t="shared" ref="L307:L317" si="55">TRUNC(K307*F307,2)</f>
        <v>0</v>
      </c>
      <c r="M307" s="189">
        <f t="shared" ref="M307:M319" si="56">TRUNC(I307-(I307*0.07),2)</f>
        <v>0</v>
      </c>
      <c r="N307" s="192">
        <f t="shared" si="50"/>
        <v>0</v>
      </c>
      <c r="O307" s="8">
        <f t="shared" si="51"/>
        <v>0</v>
      </c>
    </row>
    <row r="308" spans="1:15" s="60" customFormat="1" ht="20.100000000000001" customHeight="1" outlineLevel="1">
      <c r="A308" s="165" t="s">
        <v>38</v>
      </c>
      <c r="B308" s="66">
        <v>89848</v>
      </c>
      <c r="C308" s="22" t="s">
        <v>94</v>
      </c>
      <c r="D308" s="21" t="s">
        <v>967</v>
      </c>
      <c r="E308" s="22" t="s">
        <v>107</v>
      </c>
      <c r="F308" s="50">
        <v>237.27</v>
      </c>
      <c r="G308" s="50">
        <v>17.399999999999999</v>
      </c>
      <c r="H308" s="74" t="e">
        <f>ROUND(G308*#REF!,2)</f>
        <v>#REF!</v>
      </c>
      <c r="I308" s="150" t="e">
        <f t="shared" ref="I308:I317" si="57">ROUND(F308*H308,2)</f>
        <v>#REF!</v>
      </c>
      <c r="J308" s="74">
        <f t="shared" si="48"/>
        <v>16.18</v>
      </c>
      <c r="K308" s="74">
        <f t="shared" si="49"/>
        <v>20.11</v>
      </c>
      <c r="L308" s="153">
        <f t="shared" si="55"/>
        <v>4771.49</v>
      </c>
      <c r="M308" s="189" t="e">
        <f t="shared" si="56"/>
        <v>#REF!</v>
      </c>
      <c r="N308" s="192">
        <f t="shared" si="50"/>
        <v>4.8540000000000001</v>
      </c>
      <c r="O308" s="8">
        <f t="shared" si="51"/>
        <v>1151.70858</v>
      </c>
    </row>
    <row r="309" spans="1:15" s="60" customFormat="1" ht="20.100000000000001" customHeight="1" outlineLevel="1">
      <c r="A309" s="165" t="s">
        <v>14</v>
      </c>
      <c r="B309" s="66">
        <v>89849</v>
      </c>
      <c r="C309" s="66" t="s">
        <v>94</v>
      </c>
      <c r="D309" s="67" t="s">
        <v>966</v>
      </c>
      <c r="E309" s="66" t="s">
        <v>107</v>
      </c>
      <c r="F309" s="50">
        <v>107.14</v>
      </c>
      <c r="G309" s="50">
        <v>32.89</v>
      </c>
      <c r="H309" s="74" t="e">
        <f>ROUND(G309*#REF!,2)</f>
        <v>#REF!</v>
      </c>
      <c r="I309" s="150" t="e">
        <f t="shared" si="57"/>
        <v>#REF!</v>
      </c>
      <c r="J309" s="74">
        <f t="shared" si="48"/>
        <v>30.58</v>
      </c>
      <c r="K309" s="74">
        <f t="shared" si="49"/>
        <v>38.01</v>
      </c>
      <c r="L309" s="153">
        <f t="shared" si="55"/>
        <v>4072.39</v>
      </c>
      <c r="M309" s="189" t="e">
        <f t="shared" si="56"/>
        <v>#REF!</v>
      </c>
      <c r="N309" s="192">
        <f t="shared" si="50"/>
        <v>9.1739999999999995</v>
      </c>
      <c r="O309" s="8">
        <f t="shared" si="51"/>
        <v>982.90235999999993</v>
      </c>
    </row>
    <row r="310" spans="1:15" s="60" customFormat="1" ht="20.100000000000001" customHeight="1" outlineLevel="1">
      <c r="A310" s="165" t="s">
        <v>41</v>
      </c>
      <c r="B310" s="66">
        <v>89811</v>
      </c>
      <c r="C310" s="66" t="s">
        <v>94</v>
      </c>
      <c r="D310" s="67" t="s">
        <v>964</v>
      </c>
      <c r="E310" s="66" t="s">
        <v>89</v>
      </c>
      <c r="F310" s="50">
        <v>52</v>
      </c>
      <c r="G310" s="50">
        <v>22.79</v>
      </c>
      <c r="H310" s="74" t="e">
        <f>ROUND(G310*#REF!,2)</f>
        <v>#REF!</v>
      </c>
      <c r="I310" s="150" t="e">
        <f t="shared" si="57"/>
        <v>#REF!</v>
      </c>
      <c r="J310" s="74">
        <f t="shared" si="48"/>
        <v>21.19</v>
      </c>
      <c r="K310" s="74">
        <f t="shared" si="49"/>
        <v>26.33</v>
      </c>
      <c r="L310" s="153">
        <f t="shared" si="55"/>
        <v>1369.16</v>
      </c>
      <c r="M310" s="189" t="e">
        <f t="shared" si="56"/>
        <v>#REF!</v>
      </c>
      <c r="N310" s="192">
        <f t="shared" si="50"/>
        <v>6.3570000000000002</v>
      </c>
      <c r="O310" s="8">
        <f t="shared" si="51"/>
        <v>330.56400000000002</v>
      </c>
    </row>
    <row r="311" spans="1:15" s="60" customFormat="1" ht="20.100000000000001" customHeight="1" outlineLevel="1">
      <c r="A311" s="165" t="s">
        <v>45</v>
      </c>
      <c r="B311" s="66">
        <v>89746</v>
      </c>
      <c r="C311" s="66" t="s">
        <v>94</v>
      </c>
      <c r="D311" s="67" t="s">
        <v>961</v>
      </c>
      <c r="E311" s="66" t="s">
        <v>89</v>
      </c>
      <c r="F311" s="50">
        <v>26</v>
      </c>
      <c r="G311" s="50">
        <v>14.51</v>
      </c>
      <c r="H311" s="74" t="e">
        <f>ROUND(G311*#REF!,2)</f>
        <v>#REF!</v>
      </c>
      <c r="I311" s="150" t="e">
        <f t="shared" si="57"/>
        <v>#REF!</v>
      </c>
      <c r="J311" s="74">
        <f t="shared" si="48"/>
        <v>13.49</v>
      </c>
      <c r="K311" s="74">
        <f t="shared" si="49"/>
        <v>16.760000000000002</v>
      </c>
      <c r="L311" s="153">
        <f t="shared" si="55"/>
        <v>435.76</v>
      </c>
      <c r="M311" s="189" t="e">
        <f t="shared" si="56"/>
        <v>#REF!</v>
      </c>
      <c r="N311" s="192">
        <f t="shared" si="50"/>
        <v>4.0469999999999997</v>
      </c>
      <c r="O311" s="8">
        <f t="shared" si="51"/>
        <v>105.22199999999999</v>
      </c>
    </row>
    <row r="312" spans="1:15" s="60" customFormat="1" ht="20.100000000000001" customHeight="1" outlineLevel="1">
      <c r="A312" s="165" t="s">
        <v>49</v>
      </c>
      <c r="B312" s="66">
        <v>89744</v>
      </c>
      <c r="C312" s="66" t="s">
        <v>94</v>
      </c>
      <c r="D312" s="67" t="s">
        <v>962</v>
      </c>
      <c r="E312" s="66" t="s">
        <v>89</v>
      </c>
      <c r="F312" s="50">
        <v>4</v>
      </c>
      <c r="G312" s="50">
        <v>15.01</v>
      </c>
      <c r="H312" s="74" t="e">
        <f>ROUND(G312*#REF!,2)</f>
        <v>#REF!</v>
      </c>
      <c r="I312" s="150" t="e">
        <f t="shared" si="57"/>
        <v>#REF!</v>
      </c>
      <c r="J312" s="74">
        <f t="shared" si="48"/>
        <v>13.95</v>
      </c>
      <c r="K312" s="74">
        <f t="shared" si="49"/>
        <v>17.329999999999998</v>
      </c>
      <c r="L312" s="153">
        <f t="shared" si="55"/>
        <v>69.319999999999993</v>
      </c>
      <c r="M312" s="189" t="e">
        <f t="shared" si="56"/>
        <v>#REF!</v>
      </c>
      <c r="N312" s="192">
        <f t="shared" si="50"/>
        <v>4.1849999999999996</v>
      </c>
      <c r="O312" s="8">
        <f t="shared" si="51"/>
        <v>16.739999999999998</v>
      </c>
    </row>
    <row r="313" spans="1:15" s="60" customFormat="1" ht="20.100000000000001" customHeight="1" outlineLevel="1">
      <c r="A313" s="165" t="s">
        <v>297</v>
      </c>
      <c r="B313" s="66">
        <v>89693</v>
      </c>
      <c r="C313" s="66" t="s">
        <v>94</v>
      </c>
      <c r="D313" s="67" t="s">
        <v>963</v>
      </c>
      <c r="E313" s="66" t="s">
        <v>89</v>
      </c>
      <c r="F313" s="50">
        <v>4</v>
      </c>
      <c r="G313" s="50">
        <v>54.07</v>
      </c>
      <c r="H313" s="74" t="e">
        <f>ROUND(G313*#REF!,2)</f>
        <v>#REF!</v>
      </c>
      <c r="I313" s="150" t="e">
        <f t="shared" si="57"/>
        <v>#REF!</v>
      </c>
      <c r="J313" s="74">
        <f t="shared" si="48"/>
        <v>50.28</v>
      </c>
      <c r="K313" s="74">
        <f t="shared" si="49"/>
        <v>62.49</v>
      </c>
      <c r="L313" s="153">
        <f t="shared" si="55"/>
        <v>249.96</v>
      </c>
      <c r="M313" s="189" t="e">
        <f t="shared" si="56"/>
        <v>#REF!</v>
      </c>
      <c r="N313" s="192">
        <f t="shared" si="50"/>
        <v>15.084</v>
      </c>
      <c r="O313" s="8">
        <f t="shared" si="51"/>
        <v>60.335999999999999</v>
      </c>
    </row>
    <row r="314" spans="1:15" s="60" customFormat="1" ht="20.100000000000001" customHeight="1" outlineLevel="1">
      <c r="A314" s="165" t="s">
        <v>298</v>
      </c>
      <c r="B314" s="66">
        <v>89567</v>
      </c>
      <c r="C314" s="66" t="s">
        <v>94</v>
      </c>
      <c r="D314" s="67" t="s">
        <v>1111</v>
      </c>
      <c r="E314" s="66" t="s">
        <v>89</v>
      </c>
      <c r="F314" s="64">
        <v>6</v>
      </c>
      <c r="G314" s="50">
        <v>51.86</v>
      </c>
      <c r="H314" s="74" t="e">
        <f>ROUND(G314*#REF!,2)</f>
        <v>#REF!</v>
      </c>
      <c r="I314" s="150" t="e">
        <f t="shared" si="57"/>
        <v>#REF!</v>
      </c>
      <c r="J314" s="74">
        <f t="shared" si="48"/>
        <v>48.22</v>
      </c>
      <c r="K314" s="74">
        <f t="shared" si="49"/>
        <v>59.93</v>
      </c>
      <c r="L314" s="153">
        <f t="shared" si="55"/>
        <v>359.58</v>
      </c>
      <c r="M314" s="189" t="e">
        <f t="shared" si="56"/>
        <v>#REF!</v>
      </c>
      <c r="N314" s="192">
        <f t="shared" si="50"/>
        <v>14.465999999999999</v>
      </c>
      <c r="O314" s="8">
        <f t="shared" si="51"/>
        <v>86.795999999999992</v>
      </c>
    </row>
    <row r="315" spans="1:15" s="60" customFormat="1" ht="20.100000000000001" customHeight="1" outlineLevel="1">
      <c r="A315" s="158"/>
      <c r="B315" s="6"/>
      <c r="C315" s="6"/>
      <c r="D315" s="7" t="s">
        <v>24</v>
      </c>
      <c r="E315" s="8"/>
      <c r="F315" s="50">
        <v>0</v>
      </c>
      <c r="G315" s="50"/>
      <c r="H315" s="74" t="e">
        <f>ROUND(G315*#REF!,2)</f>
        <v>#REF!</v>
      </c>
      <c r="I315" s="150" t="e">
        <f t="shared" si="57"/>
        <v>#REF!</v>
      </c>
      <c r="J315" s="74">
        <f t="shared" si="48"/>
        <v>0</v>
      </c>
      <c r="K315" s="74">
        <f t="shared" si="49"/>
        <v>0</v>
      </c>
      <c r="L315" s="153">
        <f t="shared" si="55"/>
        <v>0</v>
      </c>
      <c r="M315" s="189" t="e">
        <f t="shared" si="56"/>
        <v>#REF!</v>
      </c>
      <c r="N315" s="192">
        <f t="shared" si="50"/>
        <v>0</v>
      </c>
      <c r="O315" s="8">
        <f t="shared" si="51"/>
        <v>0</v>
      </c>
    </row>
    <row r="316" spans="1:15" s="60" customFormat="1" ht="20.100000000000001" customHeight="1" outlineLevel="1">
      <c r="A316" s="160" t="s">
        <v>299</v>
      </c>
      <c r="B316" s="66"/>
      <c r="C316" s="66" t="s">
        <v>4</v>
      </c>
      <c r="D316" s="10" t="s">
        <v>25</v>
      </c>
      <c r="E316" s="66" t="s">
        <v>89</v>
      </c>
      <c r="F316" s="50">
        <v>24</v>
      </c>
      <c r="G316" s="50">
        <v>32</v>
      </c>
      <c r="H316" s="74" t="e">
        <f>ROUND(G316*#REF!,2)</f>
        <v>#REF!</v>
      </c>
      <c r="I316" s="150" t="e">
        <f t="shared" si="57"/>
        <v>#REF!</v>
      </c>
      <c r="J316" s="74">
        <f t="shared" si="48"/>
        <v>29.76</v>
      </c>
      <c r="K316" s="74">
        <f t="shared" si="49"/>
        <v>36.99</v>
      </c>
      <c r="L316" s="153">
        <f t="shared" si="55"/>
        <v>887.76</v>
      </c>
      <c r="M316" s="189" t="e">
        <f t="shared" si="56"/>
        <v>#REF!</v>
      </c>
      <c r="N316" s="192">
        <f t="shared" si="50"/>
        <v>8.9280000000000008</v>
      </c>
      <c r="O316" s="8">
        <f t="shared" si="51"/>
        <v>214.27200000000002</v>
      </c>
    </row>
    <row r="317" spans="1:15" s="60" customFormat="1" ht="20.100000000000001" customHeight="1" outlineLevel="1">
      <c r="A317" s="160" t="s">
        <v>1112</v>
      </c>
      <c r="B317" s="66">
        <v>72285</v>
      </c>
      <c r="C317" s="66" t="s">
        <v>94</v>
      </c>
      <c r="D317" s="10" t="s">
        <v>960</v>
      </c>
      <c r="E317" s="66" t="s">
        <v>89</v>
      </c>
      <c r="F317" s="50">
        <v>20</v>
      </c>
      <c r="G317" s="50">
        <v>68.3</v>
      </c>
      <c r="H317" s="74" t="e">
        <f>ROUND(G317*#REF!,2)</f>
        <v>#REF!</v>
      </c>
      <c r="I317" s="150" t="e">
        <f t="shared" si="57"/>
        <v>#REF!</v>
      </c>
      <c r="J317" s="74">
        <f t="shared" si="48"/>
        <v>63.51</v>
      </c>
      <c r="K317" s="74">
        <f t="shared" si="49"/>
        <v>78.94</v>
      </c>
      <c r="L317" s="153">
        <f t="shared" si="55"/>
        <v>1578.8</v>
      </c>
      <c r="M317" s="189" t="e">
        <f t="shared" si="56"/>
        <v>#REF!</v>
      </c>
      <c r="N317" s="192">
        <f t="shared" si="50"/>
        <v>19.052999999999997</v>
      </c>
      <c r="O317" s="8">
        <f t="shared" si="51"/>
        <v>381.05999999999995</v>
      </c>
    </row>
    <row r="318" spans="1:15" s="60" customFormat="1" ht="20.100000000000001" customHeight="1" outlineLevel="1">
      <c r="A318" s="161"/>
      <c r="B318" s="69"/>
      <c r="C318" s="69"/>
      <c r="D318" s="69"/>
      <c r="E318" s="69"/>
      <c r="F318" s="77"/>
      <c r="G318" s="78" t="s">
        <v>253</v>
      </c>
      <c r="H318" s="76"/>
      <c r="I318" s="148" t="e">
        <f>SUM(I308:I317)</f>
        <v>#REF!</v>
      </c>
      <c r="J318" s="148"/>
      <c r="K318" s="148"/>
      <c r="L318" s="148">
        <f>SUM(L308:L317)</f>
        <v>13794.219999999998</v>
      </c>
      <c r="M318" s="190" t="e">
        <f t="shared" si="56"/>
        <v>#REF!</v>
      </c>
      <c r="N318" s="192">
        <f t="shared" si="50"/>
        <v>0</v>
      </c>
      <c r="O318" s="148">
        <f>SUM(O308:O317)</f>
        <v>3329.6009399999994</v>
      </c>
    </row>
    <row r="319" spans="1:15" ht="20.100000000000001" customHeight="1">
      <c r="A319" s="87"/>
      <c r="B319" s="61"/>
      <c r="C319" s="61"/>
      <c r="D319" s="20"/>
      <c r="E319" s="61"/>
      <c r="F319" s="43"/>
      <c r="G319" s="42"/>
      <c r="H319" s="2"/>
      <c r="I319" s="2"/>
      <c r="J319" s="74">
        <f t="shared" si="48"/>
        <v>0</v>
      </c>
      <c r="K319" s="74">
        <f t="shared" si="49"/>
        <v>0</v>
      </c>
      <c r="L319" s="153">
        <f>TRUNC(K319*F319,2)</f>
        <v>0</v>
      </c>
      <c r="M319" s="189">
        <f t="shared" si="56"/>
        <v>0</v>
      </c>
      <c r="N319" s="192">
        <f t="shared" si="50"/>
        <v>0</v>
      </c>
      <c r="O319" s="8">
        <f t="shared" si="51"/>
        <v>0</v>
      </c>
    </row>
    <row r="320" spans="1:15" ht="20.100000000000001" customHeight="1">
      <c r="A320" s="159">
        <v>14</v>
      </c>
      <c r="B320" s="36"/>
      <c r="C320" s="36"/>
      <c r="D320" s="15" t="s">
        <v>59</v>
      </c>
      <c r="E320" s="15"/>
      <c r="F320" s="70"/>
      <c r="G320" s="70"/>
      <c r="H320" s="70"/>
      <c r="I320" s="147" t="e">
        <f>I361</f>
        <v>#REF!</v>
      </c>
      <c r="J320" s="147"/>
      <c r="K320" s="147"/>
      <c r="L320" s="147">
        <f>L361</f>
        <v>39461.35</v>
      </c>
      <c r="M320" s="191" t="e">
        <f>M361</f>
        <v>#REF!</v>
      </c>
      <c r="N320" s="195">
        <f t="shared" si="50"/>
        <v>0</v>
      </c>
      <c r="O320" s="147">
        <f>O361</f>
        <v>9525.8953799999999</v>
      </c>
    </row>
    <row r="321" spans="1:15" s="60" customFormat="1" ht="20.100000000000001" customHeight="1" outlineLevel="1">
      <c r="A321" s="160" t="s">
        <v>20</v>
      </c>
      <c r="B321" s="66">
        <v>89714</v>
      </c>
      <c r="C321" s="66" t="s">
        <v>94</v>
      </c>
      <c r="D321" s="67" t="s">
        <v>730</v>
      </c>
      <c r="E321" s="66" t="s">
        <v>107</v>
      </c>
      <c r="F321" s="50">
        <v>213.06</v>
      </c>
      <c r="G321" s="50">
        <v>31.61</v>
      </c>
      <c r="H321" s="74" t="e">
        <f>ROUND(G321*#REF!,2)</f>
        <v>#REF!</v>
      </c>
      <c r="I321" s="150" t="e">
        <f t="shared" ref="I321:I360" si="58">ROUND(F321*H321,2)</f>
        <v>#REF!</v>
      </c>
      <c r="J321" s="74">
        <f t="shared" si="48"/>
        <v>29.39</v>
      </c>
      <c r="K321" s="74">
        <f t="shared" si="49"/>
        <v>36.53</v>
      </c>
      <c r="L321" s="153">
        <f t="shared" ref="L321:L360" si="59">TRUNC(K321*F321,2)</f>
        <v>7783.08</v>
      </c>
      <c r="M321" s="189" t="e">
        <f t="shared" ref="M321:M362" si="60">TRUNC(I321-(I321*0.07),2)</f>
        <v>#REF!</v>
      </c>
      <c r="N321" s="192">
        <f t="shared" si="50"/>
        <v>8.8170000000000002</v>
      </c>
      <c r="O321" s="8">
        <f t="shared" si="51"/>
        <v>1878.5500200000001</v>
      </c>
    </row>
    <row r="322" spans="1:15" s="60" customFormat="1" ht="20.100000000000001" customHeight="1" outlineLevel="1">
      <c r="A322" s="160" t="s">
        <v>22</v>
      </c>
      <c r="B322" s="66">
        <v>89711</v>
      </c>
      <c r="C322" s="66" t="s">
        <v>94</v>
      </c>
      <c r="D322" s="67" t="s">
        <v>731</v>
      </c>
      <c r="E322" s="66" t="s">
        <v>107</v>
      </c>
      <c r="F322" s="50">
        <v>125.81</v>
      </c>
      <c r="G322" s="50">
        <v>11.29</v>
      </c>
      <c r="H322" s="74" t="e">
        <f>ROUND(G322*#REF!,2)</f>
        <v>#REF!</v>
      </c>
      <c r="I322" s="150" t="e">
        <f t="shared" si="58"/>
        <v>#REF!</v>
      </c>
      <c r="J322" s="74">
        <f t="shared" si="48"/>
        <v>10.49</v>
      </c>
      <c r="K322" s="74">
        <f t="shared" si="49"/>
        <v>13.03</v>
      </c>
      <c r="L322" s="153">
        <f t="shared" si="59"/>
        <v>1639.3</v>
      </c>
      <c r="M322" s="189" t="e">
        <f t="shared" si="60"/>
        <v>#REF!</v>
      </c>
      <c r="N322" s="192">
        <f t="shared" si="50"/>
        <v>3.1469999999999998</v>
      </c>
      <c r="O322" s="8">
        <f t="shared" si="51"/>
        <v>395.92406999999997</v>
      </c>
    </row>
    <row r="323" spans="1:15" s="60" customFormat="1" ht="20.100000000000001" customHeight="1" outlineLevel="1">
      <c r="A323" s="160" t="s">
        <v>908</v>
      </c>
      <c r="B323" s="66">
        <v>89712</v>
      </c>
      <c r="C323" s="66" t="s">
        <v>94</v>
      </c>
      <c r="D323" s="67" t="s">
        <v>733</v>
      </c>
      <c r="E323" s="66" t="s">
        <v>107</v>
      </c>
      <c r="F323" s="50">
        <v>136.81</v>
      </c>
      <c r="G323" s="50">
        <v>16.77</v>
      </c>
      <c r="H323" s="74" t="e">
        <f>ROUND(G323*#REF!,2)</f>
        <v>#REF!</v>
      </c>
      <c r="I323" s="150" t="e">
        <f t="shared" si="58"/>
        <v>#REF!</v>
      </c>
      <c r="J323" s="74">
        <f t="shared" si="48"/>
        <v>15.59</v>
      </c>
      <c r="K323" s="74">
        <f t="shared" si="49"/>
        <v>19.37</v>
      </c>
      <c r="L323" s="153">
        <f t="shared" si="59"/>
        <v>2650</v>
      </c>
      <c r="M323" s="189" t="e">
        <f t="shared" si="60"/>
        <v>#REF!</v>
      </c>
      <c r="N323" s="192">
        <f t="shared" si="50"/>
        <v>4.6769999999999996</v>
      </c>
      <c r="O323" s="8">
        <f t="shared" si="51"/>
        <v>639.86036999999999</v>
      </c>
    </row>
    <row r="324" spans="1:15" s="60" customFormat="1" ht="20.100000000000001" customHeight="1" outlineLevel="1">
      <c r="A324" s="160" t="s">
        <v>909</v>
      </c>
      <c r="B324" s="66">
        <v>89511</v>
      </c>
      <c r="C324" s="66" t="s">
        <v>94</v>
      </c>
      <c r="D324" s="67" t="s">
        <v>734</v>
      </c>
      <c r="E324" s="66" t="s">
        <v>107</v>
      </c>
      <c r="F324" s="50">
        <v>92.42</v>
      </c>
      <c r="G324" s="50">
        <v>21.53</v>
      </c>
      <c r="H324" s="74" t="e">
        <f>ROUND(G324*#REF!,2)</f>
        <v>#REF!</v>
      </c>
      <c r="I324" s="150" t="e">
        <f t="shared" si="58"/>
        <v>#REF!</v>
      </c>
      <c r="J324" s="74">
        <f t="shared" si="48"/>
        <v>20.02</v>
      </c>
      <c r="K324" s="74">
        <f t="shared" si="49"/>
        <v>24.88</v>
      </c>
      <c r="L324" s="153">
        <f t="shared" si="59"/>
        <v>2299.4</v>
      </c>
      <c r="M324" s="189" t="e">
        <f t="shared" si="60"/>
        <v>#REF!</v>
      </c>
      <c r="N324" s="192">
        <f t="shared" si="50"/>
        <v>6.0059999999999993</v>
      </c>
      <c r="O324" s="8">
        <f t="shared" si="51"/>
        <v>555.07451999999989</v>
      </c>
    </row>
    <row r="325" spans="1:15" s="60" customFormat="1" ht="20.100000000000001" customHeight="1" outlineLevel="1">
      <c r="A325" s="160" t="s">
        <v>300</v>
      </c>
      <c r="B325" s="66">
        <v>89849</v>
      </c>
      <c r="C325" s="66" t="s">
        <v>94</v>
      </c>
      <c r="D325" s="67" t="s">
        <v>732</v>
      </c>
      <c r="E325" s="66" t="s">
        <v>107</v>
      </c>
      <c r="F325" s="50">
        <v>37.6</v>
      </c>
      <c r="G325" s="50">
        <v>32.89</v>
      </c>
      <c r="H325" s="74" t="e">
        <f>ROUND(G325*#REF!,2)</f>
        <v>#REF!</v>
      </c>
      <c r="I325" s="150" t="e">
        <f t="shared" si="58"/>
        <v>#REF!</v>
      </c>
      <c r="J325" s="74">
        <f t="shared" si="48"/>
        <v>30.58</v>
      </c>
      <c r="K325" s="74">
        <f t="shared" si="49"/>
        <v>38.01</v>
      </c>
      <c r="L325" s="153">
        <f t="shared" si="59"/>
        <v>1429.17</v>
      </c>
      <c r="M325" s="189" t="e">
        <f t="shared" si="60"/>
        <v>#REF!</v>
      </c>
      <c r="N325" s="192">
        <f t="shared" si="50"/>
        <v>9.1739999999999995</v>
      </c>
      <c r="O325" s="8">
        <f t="shared" si="51"/>
        <v>344.94240000000002</v>
      </c>
    </row>
    <row r="326" spans="1:15" s="60" customFormat="1" ht="20.100000000000001" customHeight="1" outlineLevel="1">
      <c r="A326" s="160" t="s">
        <v>301</v>
      </c>
      <c r="B326" s="66">
        <v>90375</v>
      </c>
      <c r="C326" s="66" t="s">
        <v>94</v>
      </c>
      <c r="D326" s="67" t="s">
        <v>729</v>
      </c>
      <c r="E326" s="66" t="s">
        <v>89</v>
      </c>
      <c r="F326" s="50">
        <v>37</v>
      </c>
      <c r="G326" s="50">
        <v>5.25</v>
      </c>
      <c r="H326" s="74" t="e">
        <f>ROUND(G326*#REF!,2)</f>
        <v>#REF!</v>
      </c>
      <c r="I326" s="150" t="e">
        <f t="shared" si="58"/>
        <v>#REF!</v>
      </c>
      <c r="J326" s="74">
        <f t="shared" si="48"/>
        <v>4.88</v>
      </c>
      <c r="K326" s="74">
        <f t="shared" si="49"/>
        <v>6.06</v>
      </c>
      <c r="L326" s="153">
        <f t="shared" si="59"/>
        <v>224.22</v>
      </c>
      <c r="M326" s="189" t="e">
        <f t="shared" si="60"/>
        <v>#REF!</v>
      </c>
      <c r="N326" s="192">
        <f t="shared" si="50"/>
        <v>1.464</v>
      </c>
      <c r="O326" s="8">
        <f t="shared" si="51"/>
        <v>54.167999999999999</v>
      </c>
    </row>
    <row r="327" spans="1:15" s="60" customFormat="1" ht="20.100000000000001" customHeight="1" outlineLevel="1">
      <c r="A327" s="160" t="s">
        <v>302</v>
      </c>
      <c r="B327" s="66">
        <v>89728</v>
      </c>
      <c r="C327" s="66" t="s">
        <v>94</v>
      </c>
      <c r="D327" s="67" t="s">
        <v>735</v>
      </c>
      <c r="E327" s="66" t="s">
        <v>89</v>
      </c>
      <c r="F327" s="50">
        <v>97</v>
      </c>
      <c r="G327" s="50">
        <v>6.63</v>
      </c>
      <c r="H327" s="74" t="e">
        <f>ROUND(G327*#REF!,2)</f>
        <v>#REF!</v>
      </c>
      <c r="I327" s="150" t="e">
        <f t="shared" si="58"/>
        <v>#REF!</v>
      </c>
      <c r="J327" s="74">
        <f t="shared" si="48"/>
        <v>6.16</v>
      </c>
      <c r="K327" s="74">
        <f t="shared" si="49"/>
        <v>7.65</v>
      </c>
      <c r="L327" s="153">
        <f t="shared" si="59"/>
        <v>742.05</v>
      </c>
      <c r="M327" s="189" t="e">
        <f t="shared" si="60"/>
        <v>#REF!</v>
      </c>
      <c r="N327" s="192">
        <f t="shared" si="50"/>
        <v>1.8479999999999999</v>
      </c>
      <c r="O327" s="8">
        <f t="shared" si="51"/>
        <v>179.256</v>
      </c>
    </row>
    <row r="328" spans="1:15" s="60" customFormat="1" ht="20.100000000000001" customHeight="1" outlineLevel="1">
      <c r="A328" s="160" t="s">
        <v>949</v>
      </c>
      <c r="B328" s="66">
        <v>89517</v>
      </c>
      <c r="C328" s="66" t="s">
        <v>94</v>
      </c>
      <c r="D328" s="67" t="s">
        <v>957</v>
      </c>
      <c r="E328" s="66" t="s">
        <v>89</v>
      </c>
      <c r="F328" s="50">
        <v>23</v>
      </c>
      <c r="G328" s="50">
        <v>40.4</v>
      </c>
      <c r="H328" s="74" t="e">
        <f>ROUND(G328*#REF!,2)</f>
        <v>#REF!</v>
      </c>
      <c r="I328" s="150" t="e">
        <f t="shared" si="58"/>
        <v>#REF!</v>
      </c>
      <c r="J328" s="74">
        <f t="shared" si="48"/>
        <v>37.57</v>
      </c>
      <c r="K328" s="74">
        <f t="shared" si="49"/>
        <v>46.69</v>
      </c>
      <c r="L328" s="153">
        <f t="shared" si="59"/>
        <v>1073.8699999999999</v>
      </c>
      <c r="M328" s="189" t="e">
        <f t="shared" si="60"/>
        <v>#REF!</v>
      </c>
      <c r="N328" s="192">
        <f t="shared" si="50"/>
        <v>11.270999999999999</v>
      </c>
      <c r="O328" s="8">
        <f t="shared" si="51"/>
        <v>259.233</v>
      </c>
    </row>
    <row r="329" spans="1:15" s="60" customFormat="1" ht="20.100000000000001" customHeight="1" outlineLevel="1">
      <c r="A329" s="160" t="s">
        <v>950</v>
      </c>
      <c r="B329" s="66">
        <v>89746</v>
      </c>
      <c r="C329" s="66" t="s">
        <v>94</v>
      </c>
      <c r="D329" s="67" t="s">
        <v>736</v>
      </c>
      <c r="E329" s="66" t="s">
        <v>89</v>
      </c>
      <c r="F329" s="50">
        <v>7</v>
      </c>
      <c r="G329" s="50">
        <v>14.51</v>
      </c>
      <c r="H329" s="74" t="e">
        <f>ROUND(G329*#REF!,2)</f>
        <v>#REF!</v>
      </c>
      <c r="I329" s="150" t="e">
        <f t="shared" si="58"/>
        <v>#REF!</v>
      </c>
      <c r="J329" s="74">
        <f t="shared" si="48"/>
        <v>13.49</v>
      </c>
      <c r="K329" s="74">
        <f t="shared" si="49"/>
        <v>16.760000000000002</v>
      </c>
      <c r="L329" s="153">
        <f t="shared" si="59"/>
        <v>117.32</v>
      </c>
      <c r="M329" s="189" t="e">
        <f t="shared" si="60"/>
        <v>#REF!</v>
      </c>
      <c r="N329" s="192">
        <f t="shared" si="50"/>
        <v>4.0469999999999997</v>
      </c>
      <c r="O329" s="8">
        <f t="shared" si="51"/>
        <v>28.328999999999997</v>
      </c>
    </row>
    <row r="330" spans="1:15" s="60" customFormat="1" ht="20.100000000000001" customHeight="1" outlineLevel="1">
      <c r="A330" s="160" t="s">
        <v>951</v>
      </c>
      <c r="B330" s="66">
        <v>89739</v>
      </c>
      <c r="C330" s="66" t="s">
        <v>94</v>
      </c>
      <c r="D330" s="67" t="s">
        <v>737</v>
      </c>
      <c r="E330" s="66" t="s">
        <v>89</v>
      </c>
      <c r="F330" s="50">
        <v>4</v>
      </c>
      <c r="G330" s="50">
        <v>11.94</v>
      </c>
      <c r="H330" s="74" t="e">
        <f>ROUND(G330*#REF!,2)</f>
        <v>#REF!</v>
      </c>
      <c r="I330" s="150" t="e">
        <f t="shared" si="58"/>
        <v>#REF!</v>
      </c>
      <c r="J330" s="74">
        <f t="shared" si="48"/>
        <v>11.1</v>
      </c>
      <c r="K330" s="74">
        <f t="shared" si="49"/>
        <v>13.79</v>
      </c>
      <c r="L330" s="153">
        <f t="shared" si="59"/>
        <v>55.16</v>
      </c>
      <c r="M330" s="189" t="e">
        <f t="shared" si="60"/>
        <v>#REF!</v>
      </c>
      <c r="N330" s="192">
        <f t="shared" si="50"/>
        <v>3.3299999999999996</v>
      </c>
      <c r="O330" s="8">
        <f t="shared" si="51"/>
        <v>13.319999999999999</v>
      </c>
    </row>
    <row r="331" spans="1:15" s="60" customFormat="1" ht="20.100000000000001" customHeight="1" outlineLevel="1">
      <c r="A331" s="160" t="s">
        <v>303</v>
      </c>
      <c r="B331" s="66">
        <v>89732</v>
      </c>
      <c r="C331" s="66" t="s">
        <v>94</v>
      </c>
      <c r="D331" s="67" t="s">
        <v>738</v>
      </c>
      <c r="E331" s="66" t="s">
        <v>89</v>
      </c>
      <c r="F331" s="50">
        <v>62</v>
      </c>
      <c r="G331" s="50">
        <v>6.98</v>
      </c>
      <c r="H331" s="74" t="e">
        <f>ROUND(G331*#REF!,2)</f>
        <v>#REF!</v>
      </c>
      <c r="I331" s="150" t="e">
        <f t="shared" si="58"/>
        <v>#REF!</v>
      </c>
      <c r="J331" s="74">
        <f t="shared" si="48"/>
        <v>6.49</v>
      </c>
      <c r="K331" s="74">
        <f t="shared" si="49"/>
        <v>8.06</v>
      </c>
      <c r="L331" s="153">
        <f t="shared" si="59"/>
        <v>499.72</v>
      </c>
      <c r="M331" s="189" t="e">
        <f t="shared" si="60"/>
        <v>#REF!</v>
      </c>
      <c r="N331" s="192">
        <f t="shared" si="50"/>
        <v>1.9470000000000001</v>
      </c>
      <c r="O331" s="8">
        <f t="shared" si="51"/>
        <v>120.714</v>
      </c>
    </row>
    <row r="332" spans="1:15" s="60" customFormat="1" ht="20.100000000000001" customHeight="1" outlineLevel="1">
      <c r="A332" s="160" t="s">
        <v>952</v>
      </c>
      <c r="B332" s="66">
        <v>89726</v>
      </c>
      <c r="C332" s="66" t="s">
        <v>94</v>
      </c>
      <c r="D332" s="67" t="s">
        <v>739</v>
      </c>
      <c r="E332" s="66" t="s">
        <v>89</v>
      </c>
      <c r="F332" s="50">
        <v>49</v>
      </c>
      <c r="G332" s="50">
        <v>4.9000000000000004</v>
      </c>
      <c r="H332" s="74" t="e">
        <f>ROUND(G332*#REF!,2)</f>
        <v>#REF!</v>
      </c>
      <c r="I332" s="150" t="e">
        <f t="shared" si="58"/>
        <v>#REF!</v>
      </c>
      <c r="J332" s="74">
        <f t="shared" si="48"/>
        <v>4.55</v>
      </c>
      <c r="K332" s="74">
        <f t="shared" si="49"/>
        <v>5.65</v>
      </c>
      <c r="L332" s="153">
        <f t="shared" si="59"/>
        <v>276.85000000000002</v>
      </c>
      <c r="M332" s="189" t="e">
        <f t="shared" si="60"/>
        <v>#REF!</v>
      </c>
      <c r="N332" s="192">
        <f t="shared" si="50"/>
        <v>1.365</v>
      </c>
      <c r="O332" s="8">
        <f t="shared" si="51"/>
        <v>66.885000000000005</v>
      </c>
    </row>
    <row r="333" spans="1:15" s="60" customFormat="1" ht="20.100000000000001" customHeight="1" outlineLevel="1">
      <c r="A333" s="160" t="s">
        <v>953</v>
      </c>
      <c r="B333" s="66">
        <v>89744</v>
      </c>
      <c r="C333" s="66" t="s">
        <v>94</v>
      </c>
      <c r="D333" s="67" t="s">
        <v>740</v>
      </c>
      <c r="E333" s="66" t="s">
        <v>89</v>
      </c>
      <c r="F333" s="50">
        <v>26</v>
      </c>
      <c r="G333" s="50">
        <v>15.01</v>
      </c>
      <c r="H333" s="74" t="e">
        <f>ROUND(G333*#REF!,2)</f>
        <v>#REF!</v>
      </c>
      <c r="I333" s="150" t="e">
        <f t="shared" si="58"/>
        <v>#REF!</v>
      </c>
      <c r="J333" s="74">
        <f t="shared" si="48"/>
        <v>13.95</v>
      </c>
      <c r="K333" s="74">
        <f t="shared" si="49"/>
        <v>17.329999999999998</v>
      </c>
      <c r="L333" s="153">
        <f t="shared" si="59"/>
        <v>450.58</v>
      </c>
      <c r="M333" s="189" t="e">
        <f t="shared" si="60"/>
        <v>#REF!</v>
      </c>
      <c r="N333" s="192">
        <f t="shared" si="50"/>
        <v>4.1849999999999996</v>
      </c>
      <c r="O333" s="8">
        <f t="shared" si="51"/>
        <v>108.80999999999999</v>
      </c>
    </row>
    <row r="334" spans="1:15" s="60" customFormat="1" ht="20.100000000000001" customHeight="1" outlineLevel="1">
      <c r="A334" s="160" t="s">
        <v>954</v>
      </c>
      <c r="B334" s="66">
        <v>89522</v>
      </c>
      <c r="C334" s="66" t="s">
        <v>94</v>
      </c>
      <c r="D334" s="67" t="s">
        <v>958</v>
      </c>
      <c r="E334" s="66" t="s">
        <v>89</v>
      </c>
      <c r="F334" s="50">
        <v>35</v>
      </c>
      <c r="G334" s="50">
        <v>18.489999999999998</v>
      </c>
      <c r="H334" s="74" t="e">
        <f>ROUND(G334*#REF!,2)</f>
        <v>#REF!</v>
      </c>
      <c r="I334" s="150" t="e">
        <f t="shared" si="58"/>
        <v>#REF!</v>
      </c>
      <c r="J334" s="74">
        <f t="shared" si="48"/>
        <v>17.190000000000001</v>
      </c>
      <c r="K334" s="74">
        <f t="shared" si="49"/>
        <v>21.36</v>
      </c>
      <c r="L334" s="153">
        <f t="shared" si="59"/>
        <v>747.6</v>
      </c>
      <c r="M334" s="189" t="e">
        <f t="shared" si="60"/>
        <v>#REF!</v>
      </c>
      <c r="N334" s="192">
        <f t="shared" si="50"/>
        <v>5.157</v>
      </c>
      <c r="O334" s="8">
        <f t="shared" si="51"/>
        <v>180.495</v>
      </c>
    </row>
    <row r="335" spans="1:15" s="60" customFormat="1" ht="20.100000000000001" customHeight="1" outlineLevel="1">
      <c r="A335" s="160" t="s">
        <v>304</v>
      </c>
      <c r="B335" s="66">
        <v>89731</v>
      </c>
      <c r="C335" s="66" t="s">
        <v>94</v>
      </c>
      <c r="D335" s="67" t="s">
        <v>741</v>
      </c>
      <c r="E335" s="66" t="s">
        <v>89</v>
      </c>
      <c r="F335" s="50">
        <v>3</v>
      </c>
      <c r="G335" s="50">
        <v>6.44</v>
      </c>
      <c r="H335" s="74" t="e">
        <f>ROUND(G335*#REF!,2)</f>
        <v>#REF!</v>
      </c>
      <c r="I335" s="150" t="e">
        <f t="shared" si="58"/>
        <v>#REF!</v>
      </c>
      <c r="J335" s="74">
        <f t="shared" si="48"/>
        <v>5.98</v>
      </c>
      <c r="K335" s="74">
        <f t="shared" si="49"/>
        <v>7.43</v>
      </c>
      <c r="L335" s="153">
        <f t="shared" si="59"/>
        <v>22.29</v>
      </c>
      <c r="M335" s="189" t="e">
        <f t="shared" si="60"/>
        <v>#REF!</v>
      </c>
      <c r="N335" s="192">
        <f t="shared" si="50"/>
        <v>1.794</v>
      </c>
      <c r="O335" s="8">
        <f t="shared" si="51"/>
        <v>5.3819999999999997</v>
      </c>
    </row>
    <row r="336" spans="1:15" s="60" customFormat="1" ht="20.100000000000001" customHeight="1" outlineLevel="1">
      <c r="A336" s="160" t="s">
        <v>305</v>
      </c>
      <c r="B336" s="66">
        <v>89724</v>
      </c>
      <c r="C336" s="66" t="s">
        <v>94</v>
      </c>
      <c r="D336" s="67" t="s">
        <v>742</v>
      </c>
      <c r="E336" s="66" t="s">
        <v>89</v>
      </c>
      <c r="F336" s="50">
        <v>19</v>
      </c>
      <c r="G336" s="50">
        <v>4.68</v>
      </c>
      <c r="H336" s="74" t="e">
        <f>ROUND(G336*#REF!,2)</f>
        <v>#REF!</v>
      </c>
      <c r="I336" s="150" t="e">
        <f t="shared" si="58"/>
        <v>#REF!</v>
      </c>
      <c r="J336" s="74">
        <f t="shared" si="48"/>
        <v>4.3499999999999996</v>
      </c>
      <c r="K336" s="74">
        <f t="shared" si="49"/>
        <v>5.4</v>
      </c>
      <c r="L336" s="153">
        <f t="shared" si="59"/>
        <v>102.6</v>
      </c>
      <c r="M336" s="189" t="e">
        <f t="shared" si="60"/>
        <v>#REF!</v>
      </c>
      <c r="N336" s="192">
        <f t="shared" si="50"/>
        <v>1.3049999999999999</v>
      </c>
      <c r="O336" s="8">
        <f t="shared" si="51"/>
        <v>24.794999999999998</v>
      </c>
    </row>
    <row r="337" spans="1:15" s="60" customFormat="1" ht="30" customHeight="1" outlineLevel="1">
      <c r="A337" s="160" t="s">
        <v>498</v>
      </c>
      <c r="B337" s="66">
        <v>89724</v>
      </c>
      <c r="C337" s="66" t="s">
        <v>94</v>
      </c>
      <c r="D337" s="67" t="s">
        <v>743</v>
      </c>
      <c r="E337" s="66" t="s">
        <v>89</v>
      </c>
      <c r="F337" s="50">
        <v>65</v>
      </c>
      <c r="G337" s="50">
        <v>4.68</v>
      </c>
      <c r="H337" s="74" t="e">
        <f>ROUND(G337*#REF!,2)</f>
        <v>#REF!</v>
      </c>
      <c r="I337" s="150" t="e">
        <f t="shared" si="58"/>
        <v>#REF!</v>
      </c>
      <c r="J337" s="74">
        <f t="shared" si="48"/>
        <v>4.3499999999999996</v>
      </c>
      <c r="K337" s="74">
        <f t="shared" si="49"/>
        <v>5.4</v>
      </c>
      <c r="L337" s="153">
        <f t="shared" si="59"/>
        <v>351</v>
      </c>
      <c r="M337" s="189" t="e">
        <f t="shared" si="60"/>
        <v>#REF!</v>
      </c>
      <c r="N337" s="192">
        <f t="shared" si="50"/>
        <v>1.3049999999999999</v>
      </c>
      <c r="O337" s="8">
        <f t="shared" si="51"/>
        <v>84.825000000000003</v>
      </c>
    </row>
    <row r="338" spans="1:15" s="60" customFormat="1" ht="20.100000000000001" customHeight="1" outlineLevel="1">
      <c r="A338" s="160" t="s">
        <v>955</v>
      </c>
      <c r="B338" s="66">
        <v>89569</v>
      </c>
      <c r="C338" s="66" t="s">
        <v>94</v>
      </c>
      <c r="D338" s="67" t="s">
        <v>744</v>
      </c>
      <c r="E338" s="66" t="s">
        <v>89</v>
      </c>
      <c r="F338" s="50">
        <v>25</v>
      </c>
      <c r="G338" s="50">
        <v>53.8</v>
      </c>
      <c r="H338" s="74" t="e">
        <f>ROUND(G338*#REF!,2)</f>
        <v>#REF!</v>
      </c>
      <c r="I338" s="150" t="e">
        <f t="shared" si="58"/>
        <v>#REF!</v>
      </c>
      <c r="J338" s="74">
        <f t="shared" si="48"/>
        <v>50.03</v>
      </c>
      <c r="K338" s="74">
        <f t="shared" si="49"/>
        <v>62.18</v>
      </c>
      <c r="L338" s="153">
        <f t="shared" si="59"/>
        <v>1554.5</v>
      </c>
      <c r="M338" s="189" t="e">
        <f t="shared" si="60"/>
        <v>#REF!</v>
      </c>
      <c r="N338" s="192">
        <f t="shared" si="50"/>
        <v>15.009</v>
      </c>
      <c r="O338" s="8">
        <f t="shared" si="51"/>
        <v>375.22500000000002</v>
      </c>
    </row>
    <row r="339" spans="1:15" s="60" customFormat="1" ht="20.100000000000001" customHeight="1" outlineLevel="1">
      <c r="A339" s="160" t="s">
        <v>956</v>
      </c>
      <c r="B339" s="66">
        <v>89569</v>
      </c>
      <c r="C339" s="66" t="s">
        <v>94</v>
      </c>
      <c r="D339" s="67" t="s">
        <v>745</v>
      </c>
      <c r="E339" s="66" t="s">
        <v>89</v>
      </c>
      <c r="F339" s="50">
        <v>2</v>
      </c>
      <c r="G339" s="50">
        <v>53.8</v>
      </c>
      <c r="H339" s="74" t="e">
        <f>ROUND(G339*#REF!,2)</f>
        <v>#REF!</v>
      </c>
      <c r="I339" s="150" t="e">
        <f t="shared" si="58"/>
        <v>#REF!</v>
      </c>
      <c r="J339" s="74">
        <f t="shared" si="48"/>
        <v>50.03</v>
      </c>
      <c r="K339" s="74">
        <f t="shared" si="49"/>
        <v>62.18</v>
      </c>
      <c r="L339" s="153">
        <f t="shared" si="59"/>
        <v>124.36</v>
      </c>
      <c r="M339" s="189" t="e">
        <f t="shared" si="60"/>
        <v>#REF!</v>
      </c>
      <c r="N339" s="192">
        <f t="shared" si="50"/>
        <v>15.009</v>
      </c>
      <c r="O339" s="8">
        <f t="shared" si="51"/>
        <v>30.018000000000001</v>
      </c>
    </row>
    <row r="340" spans="1:15" s="60" customFormat="1" ht="20.100000000000001" customHeight="1" outlineLevel="1">
      <c r="A340" s="160" t="s">
        <v>910</v>
      </c>
      <c r="B340" s="66">
        <v>89690</v>
      </c>
      <c r="C340" s="66" t="s">
        <v>94</v>
      </c>
      <c r="D340" s="67" t="s">
        <v>746</v>
      </c>
      <c r="E340" s="66" t="s">
        <v>89</v>
      </c>
      <c r="F340" s="50">
        <v>19</v>
      </c>
      <c r="G340" s="50">
        <v>50.43</v>
      </c>
      <c r="H340" s="74" t="e">
        <f>ROUND(G340*#REF!,2)</f>
        <v>#REF!</v>
      </c>
      <c r="I340" s="150" t="e">
        <f t="shared" si="58"/>
        <v>#REF!</v>
      </c>
      <c r="J340" s="74">
        <f t="shared" si="48"/>
        <v>46.9</v>
      </c>
      <c r="K340" s="74">
        <f t="shared" si="49"/>
        <v>58.29</v>
      </c>
      <c r="L340" s="153">
        <f t="shared" si="59"/>
        <v>1107.51</v>
      </c>
      <c r="M340" s="189" t="e">
        <f t="shared" si="60"/>
        <v>#REF!</v>
      </c>
      <c r="N340" s="192">
        <f t="shared" si="50"/>
        <v>14.069999999999999</v>
      </c>
      <c r="O340" s="8">
        <f t="shared" si="51"/>
        <v>267.33</v>
      </c>
    </row>
    <row r="341" spans="1:15" s="60" customFormat="1" ht="20.100000000000001" customHeight="1" outlineLevel="1">
      <c r="A341" s="160" t="s">
        <v>911</v>
      </c>
      <c r="B341" s="66">
        <v>89685</v>
      </c>
      <c r="C341" s="66" t="s">
        <v>94</v>
      </c>
      <c r="D341" s="67" t="s">
        <v>747</v>
      </c>
      <c r="E341" s="66" t="s">
        <v>89</v>
      </c>
      <c r="F341" s="50">
        <v>5</v>
      </c>
      <c r="G341" s="50">
        <v>33.770000000000003</v>
      </c>
      <c r="H341" s="74" t="e">
        <f>ROUND(G341*#REF!,2)</f>
        <v>#REF!</v>
      </c>
      <c r="I341" s="150" t="e">
        <f t="shared" si="58"/>
        <v>#REF!</v>
      </c>
      <c r="J341" s="74">
        <f t="shared" si="48"/>
        <v>31.4</v>
      </c>
      <c r="K341" s="74">
        <f t="shared" si="49"/>
        <v>39.03</v>
      </c>
      <c r="L341" s="153">
        <f t="shared" si="59"/>
        <v>195.15</v>
      </c>
      <c r="M341" s="189" t="e">
        <f t="shared" si="60"/>
        <v>#REF!</v>
      </c>
      <c r="N341" s="192">
        <f t="shared" si="50"/>
        <v>9.42</v>
      </c>
      <c r="O341" s="8">
        <f t="shared" si="51"/>
        <v>47.1</v>
      </c>
    </row>
    <row r="342" spans="1:15" s="60" customFormat="1" ht="20.100000000000001" customHeight="1" outlineLevel="1">
      <c r="A342" s="160" t="s">
        <v>912</v>
      </c>
      <c r="B342" s="66">
        <v>89685</v>
      </c>
      <c r="C342" s="66" t="s">
        <v>94</v>
      </c>
      <c r="D342" s="67" t="s">
        <v>748</v>
      </c>
      <c r="E342" s="66" t="s">
        <v>89</v>
      </c>
      <c r="F342" s="50">
        <v>2</v>
      </c>
      <c r="G342" s="50">
        <v>33.770000000000003</v>
      </c>
      <c r="H342" s="74" t="e">
        <f>ROUND(G342*#REF!,2)</f>
        <v>#REF!</v>
      </c>
      <c r="I342" s="150" t="e">
        <f t="shared" si="58"/>
        <v>#REF!</v>
      </c>
      <c r="J342" s="74">
        <f t="shared" si="48"/>
        <v>31.4</v>
      </c>
      <c r="K342" s="74">
        <f t="shared" si="49"/>
        <v>39.03</v>
      </c>
      <c r="L342" s="153">
        <f t="shared" si="59"/>
        <v>78.06</v>
      </c>
      <c r="M342" s="189" t="e">
        <f t="shared" si="60"/>
        <v>#REF!</v>
      </c>
      <c r="N342" s="192">
        <f t="shared" si="50"/>
        <v>9.42</v>
      </c>
      <c r="O342" s="8">
        <f t="shared" si="51"/>
        <v>18.84</v>
      </c>
    </row>
    <row r="343" spans="1:15" s="60" customFormat="1" ht="20.100000000000001" customHeight="1" outlineLevel="1">
      <c r="A343" s="160" t="s">
        <v>913</v>
      </c>
      <c r="B343" s="66">
        <v>89557</v>
      </c>
      <c r="C343" s="66" t="s">
        <v>94</v>
      </c>
      <c r="D343" s="67" t="s">
        <v>749</v>
      </c>
      <c r="E343" s="66" t="s">
        <v>89</v>
      </c>
      <c r="F343" s="50">
        <v>6</v>
      </c>
      <c r="G343" s="50">
        <v>8.5299999999999994</v>
      </c>
      <c r="H343" s="74" t="e">
        <f>ROUND(G343*#REF!,2)</f>
        <v>#REF!</v>
      </c>
      <c r="I343" s="150" t="e">
        <f t="shared" si="58"/>
        <v>#REF!</v>
      </c>
      <c r="J343" s="74">
        <f t="shared" ref="J343:J406" si="61">TRUNC(G343-(G343*0.069998),2)</f>
        <v>7.93</v>
      </c>
      <c r="K343" s="74">
        <f t="shared" ref="K343:K406" si="62">TRUNC(J343+(J343*0.243),2)</f>
        <v>9.85</v>
      </c>
      <c r="L343" s="153">
        <f t="shared" si="59"/>
        <v>59.1</v>
      </c>
      <c r="M343" s="189" t="e">
        <f t="shared" si="60"/>
        <v>#REF!</v>
      </c>
      <c r="N343" s="192">
        <f t="shared" ref="N343:N406" si="63">J343*0.3</f>
        <v>2.379</v>
      </c>
      <c r="O343" s="8">
        <f t="shared" ref="O343:O406" si="64">N343*F343</f>
        <v>14.274000000000001</v>
      </c>
    </row>
    <row r="344" spans="1:15" s="60" customFormat="1" ht="20.100000000000001" customHeight="1" outlineLevel="1">
      <c r="A344" s="160" t="s">
        <v>914</v>
      </c>
      <c r="B344" s="66">
        <v>89549</v>
      </c>
      <c r="C344" s="66" t="s">
        <v>94</v>
      </c>
      <c r="D344" s="67" t="s">
        <v>750</v>
      </c>
      <c r="E344" s="66" t="s">
        <v>89</v>
      </c>
      <c r="F344" s="50">
        <v>5</v>
      </c>
      <c r="G344" s="50">
        <v>5.65</v>
      </c>
      <c r="H344" s="74" t="e">
        <f>ROUND(G344*#REF!,2)</f>
        <v>#REF!</v>
      </c>
      <c r="I344" s="150" t="e">
        <f t="shared" si="58"/>
        <v>#REF!</v>
      </c>
      <c r="J344" s="74">
        <f t="shared" si="61"/>
        <v>5.25</v>
      </c>
      <c r="K344" s="74">
        <f t="shared" si="62"/>
        <v>6.52</v>
      </c>
      <c r="L344" s="153">
        <f t="shared" si="59"/>
        <v>32.6</v>
      </c>
      <c r="M344" s="189" t="e">
        <f t="shared" si="60"/>
        <v>#REF!</v>
      </c>
      <c r="N344" s="192">
        <f t="shared" si="63"/>
        <v>1.575</v>
      </c>
      <c r="O344" s="8">
        <f t="shared" si="64"/>
        <v>7.875</v>
      </c>
    </row>
    <row r="345" spans="1:15" s="60" customFormat="1" ht="20.100000000000001" customHeight="1" outlineLevel="1">
      <c r="A345" s="160" t="s">
        <v>915</v>
      </c>
      <c r="B345" s="66">
        <v>89623</v>
      </c>
      <c r="C345" s="66" t="s">
        <v>94</v>
      </c>
      <c r="D345" s="67" t="s">
        <v>751</v>
      </c>
      <c r="E345" s="66" t="s">
        <v>89</v>
      </c>
      <c r="F345" s="50">
        <v>1</v>
      </c>
      <c r="G345" s="50">
        <v>11.83</v>
      </c>
      <c r="H345" s="74" t="e">
        <f>ROUND(G345*#REF!,2)</f>
        <v>#REF!</v>
      </c>
      <c r="I345" s="150" t="e">
        <f t="shared" si="58"/>
        <v>#REF!</v>
      </c>
      <c r="J345" s="74">
        <f t="shared" si="61"/>
        <v>11</v>
      </c>
      <c r="K345" s="74">
        <f t="shared" si="62"/>
        <v>13.67</v>
      </c>
      <c r="L345" s="153">
        <f t="shared" si="59"/>
        <v>13.67</v>
      </c>
      <c r="M345" s="189" t="e">
        <f t="shared" si="60"/>
        <v>#REF!</v>
      </c>
      <c r="N345" s="192">
        <f t="shared" si="63"/>
        <v>3.3</v>
      </c>
      <c r="O345" s="8">
        <f t="shared" si="64"/>
        <v>3.3</v>
      </c>
    </row>
    <row r="346" spans="1:15" s="60" customFormat="1" ht="20.100000000000001" customHeight="1" outlineLevel="1">
      <c r="A346" s="160" t="s">
        <v>916</v>
      </c>
      <c r="B346" s="66">
        <v>89623</v>
      </c>
      <c r="C346" s="66" t="s">
        <v>94</v>
      </c>
      <c r="D346" s="67" t="s">
        <v>752</v>
      </c>
      <c r="E346" s="66" t="s">
        <v>89</v>
      </c>
      <c r="F346" s="50">
        <v>19</v>
      </c>
      <c r="G346" s="50">
        <v>11.83</v>
      </c>
      <c r="H346" s="74" t="e">
        <f>ROUND(G346*#REF!,2)</f>
        <v>#REF!</v>
      </c>
      <c r="I346" s="150" t="e">
        <f t="shared" si="58"/>
        <v>#REF!</v>
      </c>
      <c r="J346" s="74">
        <f t="shared" si="61"/>
        <v>11</v>
      </c>
      <c r="K346" s="74">
        <f t="shared" si="62"/>
        <v>13.67</v>
      </c>
      <c r="L346" s="153">
        <f t="shared" si="59"/>
        <v>259.73</v>
      </c>
      <c r="M346" s="189" t="e">
        <f t="shared" si="60"/>
        <v>#REF!</v>
      </c>
      <c r="N346" s="192">
        <f t="shared" si="63"/>
        <v>3.3</v>
      </c>
      <c r="O346" s="8">
        <f t="shared" si="64"/>
        <v>62.699999999999996</v>
      </c>
    </row>
    <row r="347" spans="1:15" s="60" customFormat="1" ht="20.100000000000001" customHeight="1" outlineLevel="1">
      <c r="A347" s="160" t="s">
        <v>917</v>
      </c>
      <c r="B347" s="66">
        <v>89696</v>
      </c>
      <c r="C347" s="66" t="s">
        <v>94</v>
      </c>
      <c r="D347" s="67" t="s">
        <v>754</v>
      </c>
      <c r="E347" s="66" t="s">
        <v>89</v>
      </c>
      <c r="F347" s="50">
        <v>11</v>
      </c>
      <c r="G347" s="50">
        <v>41.72</v>
      </c>
      <c r="H347" s="74" t="e">
        <f>ROUND(G347*#REF!,2)</f>
        <v>#REF!</v>
      </c>
      <c r="I347" s="150" t="e">
        <f t="shared" si="58"/>
        <v>#REF!</v>
      </c>
      <c r="J347" s="74">
        <f t="shared" si="61"/>
        <v>38.79</v>
      </c>
      <c r="K347" s="74">
        <f t="shared" si="62"/>
        <v>48.21</v>
      </c>
      <c r="L347" s="153">
        <f t="shared" si="59"/>
        <v>530.30999999999995</v>
      </c>
      <c r="M347" s="189" t="e">
        <f t="shared" si="60"/>
        <v>#REF!</v>
      </c>
      <c r="N347" s="192">
        <f t="shared" si="63"/>
        <v>11.636999999999999</v>
      </c>
      <c r="O347" s="8">
        <f t="shared" si="64"/>
        <v>128.00699999999998</v>
      </c>
    </row>
    <row r="348" spans="1:15" s="60" customFormat="1" ht="20.100000000000001" customHeight="1" outlineLevel="1">
      <c r="A348" s="160" t="s">
        <v>918</v>
      </c>
      <c r="B348" s="66">
        <v>89696</v>
      </c>
      <c r="C348" s="66" t="s">
        <v>94</v>
      </c>
      <c r="D348" s="67" t="s">
        <v>1067</v>
      </c>
      <c r="E348" s="66" t="s">
        <v>89</v>
      </c>
      <c r="F348" s="50">
        <v>20</v>
      </c>
      <c r="G348" s="50">
        <v>41.72</v>
      </c>
      <c r="H348" s="74" t="e">
        <f>ROUND(G348*#REF!,2)</f>
        <v>#REF!</v>
      </c>
      <c r="I348" s="150" t="e">
        <f t="shared" si="58"/>
        <v>#REF!</v>
      </c>
      <c r="J348" s="74">
        <f t="shared" si="61"/>
        <v>38.79</v>
      </c>
      <c r="K348" s="74">
        <f t="shared" si="62"/>
        <v>48.21</v>
      </c>
      <c r="L348" s="153">
        <f t="shared" si="59"/>
        <v>964.2</v>
      </c>
      <c r="M348" s="189" t="e">
        <f t="shared" si="60"/>
        <v>#REF!</v>
      </c>
      <c r="N348" s="192">
        <f t="shared" si="63"/>
        <v>11.636999999999999</v>
      </c>
      <c r="O348" s="8">
        <f t="shared" si="64"/>
        <v>232.73999999999998</v>
      </c>
    </row>
    <row r="349" spans="1:15" s="60" customFormat="1" ht="20.100000000000001" customHeight="1" outlineLevel="1">
      <c r="A349" s="160" t="s">
        <v>919</v>
      </c>
      <c r="B349" s="66">
        <v>89704</v>
      </c>
      <c r="C349" s="66" t="s">
        <v>94</v>
      </c>
      <c r="D349" s="67" t="s">
        <v>753</v>
      </c>
      <c r="E349" s="66" t="s">
        <v>89</v>
      </c>
      <c r="F349" s="50">
        <v>2</v>
      </c>
      <c r="G349" s="50">
        <v>98.47</v>
      </c>
      <c r="H349" s="74" t="e">
        <f>ROUND(G349*#REF!,2)</f>
        <v>#REF!</v>
      </c>
      <c r="I349" s="150" t="e">
        <f t="shared" si="58"/>
        <v>#REF!</v>
      </c>
      <c r="J349" s="74">
        <f t="shared" si="61"/>
        <v>91.57</v>
      </c>
      <c r="K349" s="74">
        <f t="shared" si="62"/>
        <v>113.82</v>
      </c>
      <c r="L349" s="153">
        <f t="shared" si="59"/>
        <v>227.64</v>
      </c>
      <c r="M349" s="189" t="e">
        <f t="shared" si="60"/>
        <v>#REF!</v>
      </c>
      <c r="N349" s="192">
        <f t="shared" si="63"/>
        <v>27.470999999999997</v>
      </c>
      <c r="O349" s="8">
        <f t="shared" si="64"/>
        <v>54.941999999999993</v>
      </c>
    </row>
    <row r="350" spans="1:15" s="60" customFormat="1" ht="20.100000000000001" customHeight="1" outlineLevel="1">
      <c r="A350" s="160" t="s">
        <v>920</v>
      </c>
      <c r="B350" s="66">
        <v>89784</v>
      </c>
      <c r="C350" s="66" t="s">
        <v>94</v>
      </c>
      <c r="D350" s="67" t="s">
        <v>755</v>
      </c>
      <c r="E350" s="66" t="s">
        <v>89</v>
      </c>
      <c r="F350" s="50">
        <v>19</v>
      </c>
      <c r="G350" s="50">
        <v>12.34</v>
      </c>
      <c r="H350" s="74" t="e">
        <f>ROUND(G350*#REF!,2)</f>
        <v>#REF!</v>
      </c>
      <c r="I350" s="150" t="e">
        <f t="shared" si="58"/>
        <v>#REF!</v>
      </c>
      <c r="J350" s="74">
        <f t="shared" si="61"/>
        <v>11.47</v>
      </c>
      <c r="K350" s="74">
        <f t="shared" si="62"/>
        <v>14.25</v>
      </c>
      <c r="L350" s="153">
        <f t="shared" si="59"/>
        <v>270.75</v>
      </c>
      <c r="M350" s="189" t="e">
        <f t="shared" si="60"/>
        <v>#REF!</v>
      </c>
      <c r="N350" s="192">
        <f t="shared" si="63"/>
        <v>3.4410000000000003</v>
      </c>
      <c r="O350" s="8">
        <f t="shared" si="64"/>
        <v>65.379000000000005</v>
      </c>
    </row>
    <row r="351" spans="1:15" s="60" customFormat="1" ht="20.100000000000001" customHeight="1" outlineLevel="1">
      <c r="A351" s="160" t="s">
        <v>921</v>
      </c>
      <c r="B351" s="66">
        <v>89687</v>
      </c>
      <c r="C351" s="66" t="s">
        <v>94</v>
      </c>
      <c r="D351" s="67" t="s">
        <v>959</v>
      </c>
      <c r="E351" s="66" t="s">
        <v>89</v>
      </c>
      <c r="F351" s="50">
        <v>4</v>
      </c>
      <c r="G351" s="50">
        <v>32.31</v>
      </c>
      <c r="H351" s="74" t="e">
        <f>ROUND(G351*#REF!,2)</f>
        <v>#REF!</v>
      </c>
      <c r="I351" s="150" t="e">
        <f t="shared" si="58"/>
        <v>#REF!</v>
      </c>
      <c r="J351" s="74">
        <f t="shared" si="61"/>
        <v>30.04</v>
      </c>
      <c r="K351" s="74">
        <f t="shared" si="62"/>
        <v>37.33</v>
      </c>
      <c r="L351" s="153">
        <f t="shared" si="59"/>
        <v>149.32</v>
      </c>
      <c r="M351" s="189" t="e">
        <f t="shared" si="60"/>
        <v>#REF!</v>
      </c>
      <c r="N351" s="192">
        <f t="shared" si="63"/>
        <v>9.0119999999999987</v>
      </c>
      <c r="O351" s="8">
        <f t="shared" si="64"/>
        <v>36.047999999999995</v>
      </c>
    </row>
    <row r="352" spans="1:15" s="60" customFormat="1" ht="20.100000000000001" customHeight="1" outlineLevel="1">
      <c r="A352" s="160" t="s">
        <v>922</v>
      </c>
      <c r="B352" s="66">
        <v>89707</v>
      </c>
      <c r="C352" s="66" t="s">
        <v>94</v>
      </c>
      <c r="D352" s="67" t="s">
        <v>758</v>
      </c>
      <c r="E352" s="66" t="s">
        <v>89</v>
      </c>
      <c r="F352" s="50">
        <v>19</v>
      </c>
      <c r="G352" s="50">
        <v>16.84</v>
      </c>
      <c r="H352" s="74" t="e">
        <f>ROUND(G352*#REF!,2)</f>
        <v>#REF!</v>
      </c>
      <c r="I352" s="150" t="e">
        <f t="shared" si="58"/>
        <v>#REF!</v>
      </c>
      <c r="J352" s="74">
        <f t="shared" si="61"/>
        <v>15.66</v>
      </c>
      <c r="K352" s="74">
        <f t="shared" si="62"/>
        <v>19.46</v>
      </c>
      <c r="L352" s="153">
        <f t="shared" si="59"/>
        <v>369.74</v>
      </c>
      <c r="M352" s="189" t="e">
        <f t="shared" si="60"/>
        <v>#REF!</v>
      </c>
      <c r="N352" s="192">
        <f t="shared" si="63"/>
        <v>4.6979999999999995</v>
      </c>
      <c r="O352" s="8">
        <f t="shared" si="64"/>
        <v>89.261999999999986</v>
      </c>
    </row>
    <row r="353" spans="1:15" s="60" customFormat="1" ht="20.100000000000001" customHeight="1" outlineLevel="1">
      <c r="A353" s="160" t="s">
        <v>923</v>
      </c>
      <c r="B353" s="66">
        <v>89708</v>
      </c>
      <c r="C353" s="66" t="s">
        <v>94</v>
      </c>
      <c r="D353" s="67" t="s">
        <v>757</v>
      </c>
      <c r="E353" s="66" t="s">
        <v>89</v>
      </c>
      <c r="F353" s="50">
        <v>1</v>
      </c>
      <c r="G353" s="50">
        <v>37.75</v>
      </c>
      <c r="H353" s="74" t="e">
        <f>ROUND(G353*#REF!,2)</f>
        <v>#REF!</v>
      </c>
      <c r="I353" s="150" t="e">
        <f t="shared" si="58"/>
        <v>#REF!</v>
      </c>
      <c r="J353" s="74">
        <f t="shared" si="61"/>
        <v>35.1</v>
      </c>
      <c r="K353" s="74">
        <f t="shared" si="62"/>
        <v>43.62</v>
      </c>
      <c r="L353" s="153">
        <f t="shared" si="59"/>
        <v>43.62</v>
      </c>
      <c r="M353" s="189" t="e">
        <f t="shared" si="60"/>
        <v>#REF!</v>
      </c>
      <c r="N353" s="192">
        <f t="shared" si="63"/>
        <v>10.53</v>
      </c>
      <c r="O353" s="8">
        <f t="shared" si="64"/>
        <v>10.53</v>
      </c>
    </row>
    <row r="354" spans="1:15" s="60" customFormat="1" ht="20.100000000000001" customHeight="1" outlineLevel="1">
      <c r="A354" s="160" t="s">
        <v>924</v>
      </c>
      <c r="B354" s="66" t="s">
        <v>445</v>
      </c>
      <c r="C354" s="68" t="s">
        <v>94</v>
      </c>
      <c r="D354" s="67" t="s">
        <v>1063</v>
      </c>
      <c r="E354" s="66" t="s">
        <v>89</v>
      </c>
      <c r="F354" s="50">
        <v>7</v>
      </c>
      <c r="G354" s="50">
        <v>88.26</v>
      </c>
      <c r="H354" s="74" t="e">
        <f>ROUND(G354*#REF!,2)</f>
        <v>#REF!</v>
      </c>
      <c r="I354" s="150" t="e">
        <f t="shared" si="58"/>
        <v>#REF!</v>
      </c>
      <c r="J354" s="74">
        <f t="shared" si="61"/>
        <v>82.08</v>
      </c>
      <c r="K354" s="74">
        <f t="shared" si="62"/>
        <v>102.02</v>
      </c>
      <c r="L354" s="153">
        <f t="shared" si="59"/>
        <v>714.14</v>
      </c>
      <c r="M354" s="189" t="e">
        <f t="shared" si="60"/>
        <v>#REF!</v>
      </c>
      <c r="N354" s="192">
        <f t="shared" si="63"/>
        <v>24.623999999999999</v>
      </c>
      <c r="O354" s="8">
        <f t="shared" si="64"/>
        <v>172.36799999999999</v>
      </c>
    </row>
    <row r="355" spans="1:15" s="60" customFormat="1" ht="20.100000000000001" customHeight="1" outlineLevel="1">
      <c r="A355" s="160" t="s">
        <v>925</v>
      </c>
      <c r="B355" s="66">
        <v>72289</v>
      </c>
      <c r="C355" s="68" t="s">
        <v>94</v>
      </c>
      <c r="D355" s="67" t="s">
        <v>1065</v>
      </c>
      <c r="E355" s="66" t="s">
        <v>89</v>
      </c>
      <c r="F355" s="50">
        <v>17</v>
      </c>
      <c r="G355" s="50">
        <v>285.2</v>
      </c>
      <c r="H355" s="74" t="e">
        <f>ROUND(G355*#REF!,2)</f>
        <v>#REF!</v>
      </c>
      <c r="I355" s="150" t="e">
        <f t="shared" si="58"/>
        <v>#REF!</v>
      </c>
      <c r="J355" s="74">
        <f t="shared" si="61"/>
        <v>265.23</v>
      </c>
      <c r="K355" s="74">
        <f t="shared" si="62"/>
        <v>329.68</v>
      </c>
      <c r="L355" s="153">
        <f t="shared" si="59"/>
        <v>5604.56</v>
      </c>
      <c r="M355" s="189" t="e">
        <f t="shared" si="60"/>
        <v>#REF!</v>
      </c>
      <c r="N355" s="192">
        <f t="shared" si="63"/>
        <v>79.569000000000003</v>
      </c>
      <c r="O355" s="8">
        <f t="shared" si="64"/>
        <v>1352.673</v>
      </c>
    </row>
    <row r="356" spans="1:15" s="60" customFormat="1" ht="20.100000000000001" customHeight="1" outlineLevel="1">
      <c r="A356" s="160" t="s">
        <v>926</v>
      </c>
      <c r="B356" s="66" t="s">
        <v>230</v>
      </c>
      <c r="C356" s="68" t="s">
        <v>94</v>
      </c>
      <c r="D356" s="67" t="s">
        <v>1064</v>
      </c>
      <c r="E356" s="66" t="s">
        <v>89</v>
      </c>
      <c r="F356" s="50">
        <v>1</v>
      </c>
      <c r="G356" s="50">
        <v>117.01</v>
      </c>
      <c r="H356" s="74" t="e">
        <f>ROUND(G356*#REF!,2)</f>
        <v>#REF!</v>
      </c>
      <c r="I356" s="150" t="e">
        <f t="shared" si="58"/>
        <v>#REF!</v>
      </c>
      <c r="J356" s="74">
        <f t="shared" si="61"/>
        <v>108.81</v>
      </c>
      <c r="K356" s="74">
        <f t="shared" si="62"/>
        <v>135.25</v>
      </c>
      <c r="L356" s="153">
        <f t="shared" si="59"/>
        <v>135.25</v>
      </c>
      <c r="M356" s="189" t="e">
        <f t="shared" si="60"/>
        <v>#REF!</v>
      </c>
      <c r="N356" s="192">
        <f t="shared" si="63"/>
        <v>32.643000000000001</v>
      </c>
      <c r="O356" s="8">
        <f t="shared" si="64"/>
        <v>32.643000000000001</v>
      </c>
    </row>
    <row r="357" spans="1:15" s="60" customFormat="1" ht="20.100000000000001" customHeight="1" outlineLevel="1">
      <c r="A357" s="160" t="s">
        <v>927</v>
      </c>
      <c r="B357" s="66">
        <v>89710</v>
      </c>
      <c r="C357" s="66" t="s">
        <v>94</v>
      </c>
      <c r="D357" s="67" t="s">
        <v>756</v>
      </c>
      <c r="E357" s="66" t="s">
        <v>89</v>
      </c>
      <c r="F357" s="50">
        <v>30</v>
      </c>
      <c r="G357" s="50">
        <v>6.2</v>
      </c>
      <c r="H357" s="74" t="e">
        <f>ROUND(G357*#REF!,2)</f>
        <v>#REF!</v>
      </c>
      <c r="I357" s="150" t="e">
        <f t="shared" si="58"/>
        <v>#REF!</v>
      </c>
      <c r="J357" s="74">
        <f t="shared" si="61"/>
        <v>5.76</v>
      </c>
      <c r="K357" s="74">
        <f t="shared" si="62"/>
        <v>7.15</v>
      </c>
      <c r="L357" s="153">
        <f t="shared" si="59"/>
        <v>214.5</v>
      </c>
      <c r="M357" s="189" t="e">
        <f t="shared" si="60"/>
        <v>#REF!</v>
      </c>
      <c r="N357" s="192">
        <f t="shared" si="63"/>
        <v>1.728</v>
      </c>
      <c r="O357" s="8">
        <f t="shared" si="64"/>
        <v>51.839999999999996</v>
      </c>
    </row>
    <row r="358" spans="1:15" s="60" customFormat="1" ht="20.100000000000001" customHeight="1" outlineLevel="1">
      <c r="A358" s="160" t="s">
        <v>928</v>
      </c>
      <c r="B358" s="66"/>
      <c r="C358" s="66" t="s">
        <v>4</v>
      </c>
      <c r="D358" s="67" t="s">
        <v>1066</v>
      </c>
      <c r="E358" s="66" t="s">
        <v>89</v>
      </c>
      <c r="F358" s="50">
        <v>39</v>
      </c>
      <c r="G358" s="50">
        <v>78.56</v>
      </c>
      <c r="H358" s="74" t="e">
        <f>ROUND(G358*#REF!,2)</f>
        <v>#REF!</v>
      </c>
      <c r="I358" s="150" t="e">
        <f t="shared" si="58"/>
        <v>#REF!</v>
      </c>
      <c r="J358" s="74">
        <f t="shared" si="61"/>
        <v>73.06</v>
      </c>
      <c r="K358" s="74">
        <f t="shared" si="62"/>
        <v>90.81</v>
      </c>
      <c r="L358" s="153">
        <f t="shared" si="59"/>
        <v>3541.59</v>
      </c>
      <c r="M358" s="189" t="e">
        <f t="shared" si="60"/>
        <v>#REF!</v>
      </c>
      <c r="N358" s="192">
        <f t="shared" si="63"/>
        <v>21.917999999999999</v>
      </c>
      <c r="O358" s="8">
        <f t="shared" si="64"/>
        <v>854.80200000000002</v>
      </c>
    </row>
    <row r="359" spans="1:15" s="60" customFormat="1" ht="20.100000000000001" customHeight="1" outlineLevel="1">
      <c r="A359" s="160" t="s">
        <v>929</v>
      </c>
      <c r="B359" s="66" t="s">
        <v>232</v>
      </c>
      <c r="C359" s="66" t="s">
        <v>94</v>
      </c>
      <c r="D359" s="67" t="s">
        <v>166</v>
      </c>
      <c r="E359" s="66" t="s">
        <v>89</v>
      </c>
      <c r="F359" s="50">
        <v>1</v>
      </c>
      <c r="G359" s="50">
        <v>1317.5</v>
      </c>
      <c r="H359" s="74" t="e">
        <f>ROUND(G359*#REF!,2)</f>
        <v>#REF!</v>
      </c>
      <c r="I359" s="150" t="e">
        <f t="shared" si="58"/>
        <v>#REF!</v>
      </c>
      <c r="J359" s="74">
        <f t="shared" si="61"/>
        <v>1225.27</v>
      </c>
      <c r="K359" s="74">
        <f t="shared" si="62"/>
        <v>1523.01</v>
      </c>
      <c r="L359" s="153">
        <f t="shared" si="59"/>
        <v>1523.01</v>
      </c>
      <c r="M359" s="189" t="e">
        <f t="shared" si="60"/>
        <v>#REF!</v>
      </c>
      <c r="N359" s="192">
        <f t="shared" si="63"/>
        <v>367.58099999999996</v>
      </c>
      <c r="O359" s="8">
        <f t="shared" si="64"/>
        <v>367.58099999999996</v>
      </c>
    </row>
    <row r="360" spans="1:15" s="60" customFormat="1" ht="20.100000000000001" customHeight="1" outlineLevel="1">
      <c r="A360" s="160" t="s">
        <v>930</v>
      </c>
      <c r="B360" s="66" t="s">
        <v>231</v>
      </c>
      <c r="C360" s="66" t="s">
        <v>94</v>
      </c>
      <c r="D360" s="67" t="s">
        <v>167</v>
      </c>
      <c r="E360" s="66" t="s">
        <v>89</v>
      </c>
      <c r="F360" s="50">
        <v>1</v>
      </c>
      <c r="G360" s="50">
        <v>1110.5899999999999</v>
      </c>
      <c r="H360" s="74" t="e">
        <f>ROUND(G360*#REF!,2)</f>
        <v>#REF!</v>
      </c>
      <c r="I360" s="150" t="e">
        <f t="shared" si="58"/>
        <v>#REF!</v>
      </c>
      <c r="J360" s="74">
        <f t="shared" si="61"/>
        <v>1032.8499999999999</v>
      </c>
      <c r="K360" s="74">
        <f t="shared" si="62"/>
        <v>1283.83</v>
      </c>
      <c r="L360" s="153">
        <f t="shared" si="59"/>
        <v>1283.83</v>
      </c>
      <c r="M360" s="189" t="e">
        <f t="shared" si="60"/>
        <v>#REF!</v>
      </c>
      <c r="N360" s="192">
        <f t="shared" si="63"/>
        <v>309.85499999999996</v>
      </c>
      <c r="O360" s="8">
        <f t="shared" si="64"/>
        <v>309.85499999999996</v>
      </c>
    </row>
    <row r="361" spans="1:15" ht="20.100000000000001" customHeight="1" outlineLevel="1">
      <c r="A361" s="161"/>
      <c r="B361" s="69"/>
      <c r="C361" s="69"/>
      <c r="D361" s="69"/>
      <c r="E361" s="69"/>
      <c r="F361" s="77"/>
      <c r="G361" s="78" t="s">
        <v>253</v>
      </c>
      <c r="H361" s="76"/>
      <c r="I361" s="148" t="e">
        <f>SUM(I321:I360)</f>
        <v>#REF!</v>
      </c>
      <c r="J361" s="148"/>
      <c r="K361" s="148"/>
      <c r="L361" s="148">
        <f>SUM(L321:L360)</f>
        <v>39461.35</v>
      </c>
      <c r="M361" s="190" t="e">
        <f t="shared" si="60"/>
        <v>#REF!</v>
      </c>
      <c r="N361" s="192">
        <f t="shared" si="63"/>
        <v>0</v>
      </c>
      <c r="O361" s="148">
        <f>SUM(O321:O360)</f>
        <v>9525.8953799999999</v>
      </c>
    </row>
    <row r="362" spans="1:15" ht="20.100000000000001" customHeight="1">
      <c r="A362" s="87"/>
      <c r="B362" s="61"/>
      <c r="C362" s="61"/>
      <c r="D362" s="20"/>
      <c r="E362" s="61"/>
      <c r="F362" s="43"/>
      <c r="G362" s="42"/>
      <c r="H362" s="2"/>
      <c r="I362" s="2"/>
      <c r="J362" s="74">
        <f t="shared" si="61"/>
        <v>0</v>
      </c>
      <c r="K362" s="74">
        <f t="shared" si="62"/>
        <v>0</v>
      </c>
      <c r="L362" s="153">
        <f>TRUNC(K362*F362,2)</f>
        <v>0</v>
      </c>
      <c r="M362" s="189">
        <f t="shared" si="60"/>
        <v>0</v>
      </c>
      <c r="N362" s="192">
        <f t="shared" si="63"/>
        <v>0</v>
      </c>
      <c r="O362" s="8">
        <f t="shared" si="64"/>
        <v>0</v>
      </c>
    </row>
    <row r="363" spans="1:15" ht="20.100000000000001" customHeight="1">
      <c r="A363" s="159">
        <v>15</v>
      </c>
      <c r="B363" s="36"/>
      <c r="C363" s="36"/>
      <c r="D363" s="15" t="s">
        <v>27</v>
      </c>
      <c r="E363" s="15"/>
      <c r="F363" s="70"/>
      <c r="G363" s="70"/>
      <c r="H363" s="70"/>
      <c r="I363" s="147" t="e">
        <f>I393</f>
        <v>#REF!</v>
      </c>
      <c r="J363" s="147"/>
      <c r="K363" s="147"/>
      <c r="L363" s="147">
        <f>L393</f>
        <v>59048.6</v>
      </c>
      <c r="M363" s="191" t="e">
        <f>M393</f>
        <v>#REF!</v>
      </c>
      <c r="N363" s="195">
        <f t="shared" si="63"/>
        <v>0</v>
      </c>
      <c r="O363" s="147">
        <f>O393</f>
        <v>14251.929000000002</v>
      </c>
    </row>
    <row r="364" spans="1:15" ht="39.950000000000003" customHeight="1" outlineLevel="1">
      <c r="A364" s="160" t="s">
        <v>60</v>
      </c>
      <c r="B364" s="66" t="s">
        <v>419</v>
      </c>
      <c r="C364" s="66" t="s">
        <v>116</v>
      </c>
      <c r="D364" s="67" t="s">
        <v>690</v>
      </c>
      <c r="E364" s="66" t="s">
        <v>89</v>
      </c>
      <c r="F364" s="50">
        <v>2</v>
      </c>
      <c r="G364" s="50">
        <v>724.3</v>
      </c>
      <c r="H364" s="74" t="e">
        <f>ROUND(G364*#REF!,2)</f>
        <v>#REF!</v>
      </c>
      <c r="I364" s="150" t="e">
        <f t="shared" ref="I364:I392" si="65">ROUND(F364*H364,2)</f>
        <v>#REF!</v>
      </c>
      <c r="J364" s="74">
        <f t="shared" si="61"/>
        <v>673.6</v>
      </c>
      <c r="K364" s="74">
        <f t="shared" si="62"/>
        <v>837.28</v>
      </c>
      <c r="L364" s="153">
        <f t="shared" ref="L364:L392" si="66">TRUNC(K364*F364,2)</f>
        <v>1674.56</v>
      </c>
      <c r="M364" s="189" t="e">
        <f t="shared" ref="M364:M394" si="67">TRUNC(I364-(I364*0.07),2)</f>
        <v>#REF!</v>
      </c>
      <c r="N364" s="192">
        <f t="shared" si="63"/>
        <v>202.08</v>
      </c>
      <c r="O364" s="8">
        <f t="shared" si="64"/>
        <v>404.16</v>
      </c>
    </row>
    <row r="365" spans="1:15" ht="30" customHeight="1" outlineLevel="1">
      <c r="A365" s="160" t="s">
        <v>61</v>
      </c>
      <c r="B365" s="66">
        <v>6021</v>
      </c>
      <c r="C365" s="66" t="s">
        <v>94</v>
      </c>
      <c r="D365" s="67" t="s">
        <v>676</v>
      </c>
      <c r="E365" s="66" t="s">
        <v>89</v>
      </c>
      <c r="F365" s="50">
        <v>4</v>
      </c>
      <c r="G365" s="50">
        <v>181.69</v>
      </c>
      <c r="H365" s="74" t="e">
        <f>ROUND(G365*#REF!,2)</f>
        <v>#REF!</v>
      </c>
      <c r="I365" s="150" t="e">
        <f t="shared" si="65"/>
        <v>#REF!</v>
      </c>
      <c r="J365" s="74">
        <f t="shared" si="61"/>
        <v>168.97</v>
      </c>
      <c r="K365" s="74">
        <f t="shared" si="62"/>
        <v>210.02</v>
      </c>
      <c r="L365" s="153">
        <f t="shared" si="66"/>
        <v>840.08</v>
      </c>
      <c r="M365" s="189" t="e">
        <f t="shared" si="67"/>
        <v>#REF!</v>
      </c>
      <c r="N365" s="192">
        <f t="shared" si="63"/>
        <v>50.690999999999995</v>
      </c>
      <c r="O365" s="8">
        <f t="shared" si="64"/>
        <v>202.76399999999998</v>
      </c>
    </row>
    <row r="366" spans="1:15" ht="39.950000000000003" customHeight="1" outlineLevel="1">
      <c r="A366" s="160" t="s">
        <v>62</v>
      </c>
      <c r="B366" s="52">
        <v>72739</v>
      </c>
      <c r="C366" s="66" t="s">
        <v>94</v>
      </c>
      <c r="D366" s="67" t="s">
        <v>501</v>
      </c>
      <c r="E366" s="66" t="s">
        <v>89</v>
      </c>
      <c r="F366" s="50">
        <v>20</v>
      </c>
      <c r="G366" s="50">
        <v>343.81</v>
      </c>
      <c r="H366" s="74" t="e">
        <f>ROUND(G366*#REF!,2)</f>
        <v>#REF!</v>
      </c>
      <c r="I366" s="150" t="e">
        <f t="shared" si="65"/>
        <v>#REF!</v>
      </c>
      <c r="J366" s="74">
        <f t="shared" si="61"/>
        <v>319.74</v>
      </c>
      <c r="K366" s="74">
        <f t="shared" si="62"/>
        <v>397.43</v>
      </c>
      <c r="L366" s="153">
        <f t="shared" si="66"/>
        <v>7948.6</v>
      </c>
      <c r="M366" s="189" t="e">
        <f t="shared" si="67"/>
        <v>#REF!</v>
      </c>
      <c r="N366" s="192">
        <f t="shared" si="63"/>
        <v>95.921999999999997</v>
      </c>
      <c r="O366" s="8">
        <f t="shared" si="64"/>
        <v>1918.44</v>
      </c>
    </row>
    <row r="367" spans="1:15" ht="30" customHeight="1" outlineLevel="1">
      <c r="A367" s="160" t="s">
        <v>469</v>
      </c>
      <c r="B367" s="52">
        <v>40729</v>
      </c>
      <c r="C367" s="66" t="s">
        <v>94</v>
      </c>
      <c r="D367" s="67" t="s">
        <v>677</v>
      </c>
      <c r="E367" s="66" t="s">
        <v>89</v>
      </c>
      <c r="F367" s="50">
        <v>26</v>
      </c>
      <c r="G367" s="50">
        <v>167.25</v>
      </c>
      <c r="H367" s="74" t="e">
        <f>ROUND(G367*#REF!,2)</f>
        <v>#REF!</v>
      </c>
      <c r="I367" s="150" t="e">
        <f t="shared" si="65"/>
        <v>#REF!</v>
      </c>
      <c r="J367" s="74">
        <f t="shared" si="61"/>
        <v>155.54</v>
      </c>
      <c r="K367" s="74">
        <f t="shared" si="62"/>
        <v>193.33</v>
      </c>
      <c r="L367" s="153">
        <f t="shared" si="66"/>
        <v>5026.58</v>
      </c>
      <c r="M367" s="189" t="e">
        <f t="shared" si="67"/>
        <v>#REF!</v>
      </c>
      <c r="N367" s="192">
        <f t="shared" si="63"/>
        <v>46.661999999999999</v>
      </c>
      <c r="O367" s="8">
        <f t="shared" si="64"/>
        <v>1213.212</v>
      </c>
    </row>
    <row r="368" spans="1:15" s="60" customFormat="1" ht="30" customHeight="1" outlineLevel="1">
      <c r="A368" s="160" t="s">
        <v>63</v>
      </c>
      <c r="B368" s="66">
        <v>86901</v>
      </c>
      <c r="C368" s="66" t="s">
        <v>94</v>
      </c>
      <c r="D368" s="67" t="s">
        <v>157</v>
      </c>
      <c r="E368" s="66" t="s">
        <v>89</v>
      </c>
      <c r="F368" s="50">
        <v>22</v>
      </c>
      <c r="G368" s="50">
        <v>86.92</v>
      </c>
      <c r="H368" s="74" t="e">
        <f>ROUND(G368*#REF!,2)</f>
        <v>#REF!</v>
      </c>
      <c r="I368" s="150" t="e">
        <f t="shared" si="65"/>
        <v>#REF!</v>
      </c>
      <c r="J368" s="74">
        <f t="shared" si="61"/>
        <v>80.83</v>
      </c>
      <c r="K368" s="74">
        <f t="shared" si="62"/>
        <v>100.47</v>
      </c>
      <c r="L368" s="153">
        <f t="shared" si="66"/>
        <v>2210.34</v>
      </c>
      <c r="M368" s="189" t="e">
        <f t="shared" si="67"/>
        <v>#REF!</v>
      </c>
      <c r="N368" s="192">
        <f t="shared" si="63"/>
        <v>24.248999999999999</v>
      </c>
      <c r="O368" s="8">
        <f t="shared" si="64"/>
        <v>533.47799999999995</v>
      </c>
    </row>
    <row r="369" spans="1:15" s="60" customFormat="1" ht="39.950000000000003" customHeight="1" outlineLevel="1">
      <c r="A369" s="160" t="s">
        <v>64</v>
      </c>
      <c r="B369" s="66"/>
      <c r="C369" s="66" t="s">
        <v>4</v>
      </c>
      <c r="D369" s="67" t="s">
        <v>161</v>
      </c>
      <c r="E369" s="66" t="s">
        <v>89</v>
      </c>
      <c r="F369" s="50">
        <v>3</v>
      </c>
      <c r="G369" s="50">
        <v>302.48</v>
      </c>
      <c r="H369" s="74" t="e">
        <f>ROUND(G369*#REF!,2)</f>
        <v>#REF!</v>
      </c>
      <c r="I369" s="150" t="e">
        <f t="shared" si="65"/>
        <v>#REF!</v>
      </c>
      <c r="J369" s="74">
        <f t="shared" si="61"/>
        <v>281.3</v>
      </c>
      <c r="K369" s="74">
        <f t="shared" si="62"/>
        <v>349.65</v>
      </c>
      <c r="L369" s="153">
        <f t="shared" si="66"/>
        <v>1048.95</v>
      </c>
      <c r="M369" s="189" t="e">
        <f t="shared" si="67"/>
        <v>#REF!</v>
      </c>
      <c r="N369" s="192">
        <f t="shared" si="63"/>
        <v>84.39</v>
      </c>
      <c r="O369" s="8">
        <f t="shared" si="64"/>
        <v>253.17000000000002</v>
      </c>
    </row>
    <row r="370" spans="1:15" s="60" customFormat="1" ht="39.950000000000003" customHeight="1" outlineLevel="1">
      <c r="A370" s="160" t="s">
        <v>65</v>
      </c>
      <c r="B370" s="66">
        <v>86936</v>
      </c>
      <c r="C370" s="66" t="s">
        <v>94</v>
      </c>
      <c r="D370" s="67" t="s">
        <v>162</v>
      </c>
      <c r="E370" s="66" t="s">
        <v>75</v>
      </c>
      <c r="F370" s="50">
        <v>15</v>
      </c>
      <c r="G370" s="50">
        <v>259.14999999999998</v>
      </c>
      <c r="H370" s="74" t="e">
        <f>ROUND(G370*#REF!,2)</f>
        <v>#REF!</v>
      </c>
      <c r="I370" s="150" t="e">
        <f t="shared" si="65"/>
        <v>#REF!</v>
      </c>
      <c r="J370" s="74">
        <f t="shared" si="61"/>
        <v>241.01</v>
      </c>
      <c r="K370" s="74">
        <f t="shared" si="62"/>
        <v>299.57</v>
      </c>
      <c r="L370" s="153">
        <f t="shared" si="66"/>
        <v>4493.55</v>
      </c>
      <c r="M370" s="189" t="e">
        <f t="shared" si="67"/>
        <v>#REF!</v>
      </c>
      <c r="N370" s="192">
        <f t="shared" si="63"/>
        <v>72.302999999999997</v>
      </c>
      <c r="O370" s="8">
        <f t="shared" si="64"/>
        <v>1084.5450000000001</v>
      </c>
    </row>
    <row r="371" spans="1:15" ht="20.100000000000001" customHeight="1" outlineLevel="1">
      <c r="A371" s="160" t="s">
        <v>66</v>
      </c>
      <c r="B371" s="66"/>
      <c r="C371" s="66" t="s">
        <v>4</v>
      </c>
      <c r="D371" s="67" t="s">
        <v>468</v>
      </c>
      <c r="E371" s="66" t="s">
        <v>89</v>
      </c>
      <c r="F371" s="50">
        <v>4</v>
      </c>
      <c r="G371" s="50">
        <v>85.69</v>
      </c>
      <c r="H371" s="74" t="e">
        <f>ROUND(G371*#REF!,2)</f>
        <v>#REF!</v>
      </c>
      <c r="I371" s="150" t="e">
        <f t="shared" si="65"/>
        <v>#REF!</v>
      </c>
      <c r="J371" s="74">
        <f t="shared" si="61"/>
        <v>79.69</v>
      </c>
      <c r="K371" s="74">
        <f t="shared" si="62"/>
        <v>99.05</v>
      </c>
      <c r="L371" s="153">
        <f t="shared" si="66"/>
        <v>396.2</v>
      </c>
      <c r="M371" s="189" t="e">
        <f t="shared" si="67"/>
        <v>#REF!</v>
      </c>
      <c r="N371" s="192">
        <f t="shared" si="63"/>
        <v>23.907</v>
      </c>
      <c r="O371" s="8">
        <f t="shared" si="64"/>
        <v>95.628</v>
      </c>
    </row>
    <row r="372" spans="1:15" ht="30" customHeight="1" outlineLevel="1">
      <c r="A372" s="160" t="s">
        <v>67</v>
      </c>
      <c r="B372" s="66"/>
      <c r="C372" s="66" t="s">
        <v>4</v>
      </c>
      <c r="D372" s="67" t="s">
        <v>680</v>
      </c>
      <c r="E372" s="66" t="s">
        <v>89</v>
      </c>
      <c r="F372" s="50">
        <v>4</v>
      </c>
      <c r="G372" s="50">
        <v>189.57</v>
      </c>
      <c r="H372" s="74" t="e">
        <f>ROUND(G372*#REF!,2)</f>
        <v>#REF!</v>
      </c>
      <c r="I372" s="150" t="e">
        <f t="shared" si="65"/>
        <v>#REF!</v>
      </c>
      <c r="J372" s="74">
        <f t="shared" si="61"/>
        <v>176.3</v>
      </c>
      <c r="K372" s="74">
        <f t="shared" si="62"/>
        <v>219.14</v>
      </c>
      <c r="L372" s="153">
        <f t="shared" si="66"/>
        <v>876.56</v>
      </c>
      <c r="M372" s="189" t="e">
        <f t="shared" si="67"/>
        <v>#REF!</v>
      </c>
      <c r="N372" s="192">
        <f t="shared" si="63"/>
        <v>52.89</v>
      </c>
      <c r="O372" s="8">
        <f t="shared" si="64"/>
        <v>211.56</v>
      </c>
    </row>
    <row r="373" spans="1:15" ht="30" customHeight="1" outlineLevel="1">
      <c r="A373" s="160" t="s">
        <v>68</v>
      </c>
      <c r="B373" s="66">
        <v>86904</v>
      </c>
      <c r="C373" s="66" t="s">
        <v>94</v>
      </c>
      <c r="D373" s="67" t="s">
        <v>681</v>
      </c>
      <c r="E373" s="66" t="s">
        <v>89</v>
      </c>
      <c r="F373" s="50">
        <v>6</v>
      </c>
      <c r="G373" s="50">
        <v>77.94</v>
      </c>
      <c r="H373" s="74" t="e">
        <f>ROUND(G373*#REF!,2)</f>
        <v>#REF!</v>
      </c>
      <c r="I373" s="150" t="e">
        <f t="shared" si="65"/>
        <v>#REF!</v>
      </c>
      <c r="J373" s="74">
        <f t="shared" si="61"/>
        <v>72.48</v>
      </c>
      <c r="K373" s="74">
        <f t="shared" si="62"/>
        <v>90.09</v>
      </c>
      <c r="L373" s="153">
        <f t="shared" si="66"/>
        <v>540.54</v>
      </c>
      <c r="M373" s="189" t="e">
        <f t="shared" si="67"/>
        <v>#REF!</v>
      </c>
      <c r="N373" s="192">
        <f t="shared" si="63"/>
        <v>21.744</v>
      </c>
      <c r="O373" s="8">
        <f t="shared" si="64"/>
        <v>130.464</v>
      </c>
    </row>
    <row r="374" spans="1:15" ht="30" customHeight="1" outlineLevel="1">
      <c r="A374" s="160" t="s">
        <v>69</v>
      </c>
      <c r="B374" s="66">
        <v>86919</v>
      </c>
      <c r="C374" s="66" t="s">
        <v>94</v>
      </c>
      <c r="D374" s="67" t="s">
        <v>693</v>
      </c>
      <c r="E374" s="66" t="s">
        <v>89</v>
      </c>
      <c r="F374" s="50">
        <v>7</v>
      </c>
      <c r="G374" s="50">
        <v>305.77999999999997</v>
      </c>
      <c r="H374" s="74" t="e">
        <f>ROUND(G374*#REF!,2)</f>
        <v>#REF!</v>
      </c>
      <c r="I374" s="150" t="e">
        <f t="shared" si="65"/>
        <v>#REF!</v>
      </c>
      <c r="J374" s="74">
        <f t="shared" si="61"/>
        <v>284.37</v>
      </c>
      <c r="K374" s="74">
        <f t="shared" si="62"/>
        <v>353.47</v>
      </c>
      <c r="L374" s="153">
        <f t="shared" si="66"/>
        <v>2474.29</v>
      </c>
      <c r="M374" s="189" t="e">
        <f t="shared" si="67"/>
        <v>#REF!</v>
      </c>
      <c r="N374" s="192">
        <f t="shared" si="63"/>
        <v>85.310999999999993</v>
      </c>
      <c r="O374" s="8">
        <f t="shared" si="64"/>
        <v>597.17699999999991</v>
      </c>
    </row>
    <row r="375" spans="1:15" ht="30" customHeight="1" outlineLevel="1">
      <c r="A375" s="160" t="s">
        <v>306</v>
      </c>
      <c r="B375" s="66">
        <v>9535</v>
      </c>
      <c r="C375" s="66" t="s">
        <v>94</v>
      </c>
      <c r="D375" s="67" t="s">
        <v>159</v>
      </c>
      <c r="E375" s="66" t="s">
        <v>89</v>
      </c>
      <c r="F375" s="50">
        <v>15</v>
      </c>
      <c r="G375" s="50">
        <v>50.13</v>
      </c>
      <c r="H375" s="74" t="e">
        <f>ROUND(G375*#REF!,2)</f>
        <v>#REF!</v>
      </c>
      <c r="I375" s="150" t="e">
        <f t="shared" si="65"/>
        <v>#REF!</v>
      </c>
      <c r="J375" s="74">
        <f t="shared" si="61"/>
        <v>46.62</v>
      </c>
      <c r="K375" s="74">
        <f t="shared" si="62"/>
        <v>57.94</v>
      </c>
      <c r="L375" s="153">
        <f t="shared" si="66"/>
        <v>869.1</v>
      </c>
      <c r="M375" s="189" t="e">
        <f t="shared" si="67"/>
        <v>#REF!</v>
      </c>
      <c r="N375" s="192">
        <f t="shared" si="63"/>
        <v>13.985999999999999</v>
      </c>
      <c r="O375" s="8">
        <f t="shared" si="64"/>
        <v>209.79</v>
      </c>
    </row>
    <row r="376" spans="1:15" ht="30" customHeight="1" outlineLevel="1">
      <c r="A376" s="160" t="s">
        <v>70</v>
      </c>
      <c r="B376" s="52" t="s">
        <v>418</v>
      </c>
      <c r="C376" s="45" t="s">
        <v>116</v>
      </c>
      <c r="D376" s="67" t="s">
        <v>678</v>
      </c>
      <c r="E376" s="66" t="s">
        <v>89</v>
      </c>
      <c r="F376" s="50">
        <v>2</v>
      </c>
      <c r="G376" s="50">
        <v>549.82000000000005</v>
      </c>
      <c r="H376" s="74" t="e">
        <f>ROUND(G376*#REF!,2)</f>
        <v>#REF!</v>
      </c>
      <c r="I376" s="150" t="e">
        <f t="shared" si="65"/>
        <v>#REF!</v>
      </c>
      <c r="J376" s="74">
        <f t="shared" si="61"/>
        <v>511.33</v>
      </c>
      <c r="K376" s="74">
        <f t="shared" si="62"/>
        <v>635.58000000000004</v>
      </c>
      <c r="L376" s="153">
        <f t="shared" si="66"/>
        <v>1271.1600000000001</v>
      </c>
      <c r="M376" s="189" t="e">
        <f t="shared" si="67"/>
        <v>#REF!</v>
      </c>
      <c r="N376" s="192">
        <f t="shared" si="63"/>
        <v>153.399</v>
      </c>
      <c r="O376" s="8">
        <f t="shared" si="64"/>
        <v>306.798</v>
      </c>
    </row>
    <row r="377" spans="1:15" ht="20.100000000000001" customHeight="1" outlineLevel="1">
      <c r="A377" s="160" t="s">
        <v>71</v>
      </c>
      <c r="B377" s="66"/>
      <c r="C377" s="66" t="s">
        <v>4</v>
      </c>
      <c r="D377" s="67" t="s">
        <v>679</v>
      </c>
      <c r="E377" s="66" t="s">
        <v>89</v>
      </c>
      <c r="F377" s="50">
        <v>4</v>
      </c>
      <c r="G377" s="50">
        <v>48.69</v>
      </c>
      <c r="H377" s="74" t="e">
        <f>ROUND(G377*#REF!,2)</f>
        <v>#REF!</v>
      </c>
      <c r="I377" s="150" t="e">
        <f t="shared" si="65"/>
        <v>#REF!</v>
      </c>
      <c r="J377" s="74">
        <f t="shared" si="61"/>
        <v>45.28</v>
      </c>
      <c r="K377" s="74">
        <f t="shared" si="62"/>
        <v>56.28</v>
      </c>
      <c r="L377" s="153">
        <f t="shared" si="66"/>
        <v>225.12</v>
      </c>
      <c r="M377" s="189" t="e">
        <f t="shared" si="67"/>
        <v>#REF!</v>
      </c>
      <c r="N377" s="192">
        <f t="shared" si="63"/>
        <v>13.584</v>
      </c>
      <c r="O377" s="8">
        <f t="shared" si="64"/>
        <v>54.335999999999999</v>
      </c>
    </row>
    <row r="378" spans="1:15" ht="20.100000000000001" customHeight="1" outlineLevel="1">
      <c r="A378" s="160" t="s">
        <v>72</v>
      </c>
      <c r="B378" s="66"/>
      <c r="C378" s="66" t="s">
        <v>4</v>
      </c>
      <c r="D378" s="67" t="s">
        <v>155</v>
      </c>
      <c r="E378" s="66" t="s">
        <v>89</v>
      </c>
      <c r="F378" s="50">
        <v>26</v>
      </c>
      <c r="G378" s="50">
        <v>210.26</v>
      </c>
      <c r="H378" s="74" t="e">
        <f>ROUND(G378*#REF!,2)</f>
        <v>#REF!</v>
      </c>
      <c r="I378" s="150" t="e">
        <f t="shared" si="65"/>
        <v>#REF!</v>
      </c>
      <c r="J378" s="74">
        <f t="shared" si="61"/>
        <v>195.54</v>
      </c>
      <c r="K378" s="74">
        <f t="shared" si="62"/>
        <v>243.05</v>
      </c>
      <c r="L378" s="153">
        <f t="shared" si="66"/>
        <v>6319.3</v>
      </c>
      <c r="M378" s="189" t="e">
        <f t="shared" si="67"/>
        <v>#REF!</v>
      </c>
      <c r="N378" s="192">
        <f t="shared" si="63"/>
        <v>58.661999999999992</v>
      </c>
      <c r="O378" s="8">
        <f t="shared" si="64"/>
        <v>1525.2119999999998</v>
      </c>
    </row>
    <row r="379" spans="1:15" ht="30" customHeight="1" outlineLevel="1">
      <c r="A379" s="160" t="s">
        <v>73</v>
      </c>
      <c r="B379" s="52"/>
      <c r="C379" s="45" t="s">
        <v>4</v>
      </c>
      <c r="D379" s="67" t="s">
        <v>154</v>
      </c>
      <c r="E379" s="66" t="s">
        <v>75</v>
      </c>
      <c r="F379" s="50">
        <v>4</v>
      </c>
      <c r="G379" s="50">
        <v>220</v>
      </c>
      <c r="H379" s="74" t="e">
        <f>ROUND(G379*#REF!,2)</f>
        <v>#REF!</v>
      </c>
      <c r="I379" s="150" t="e">
        <f t="shared" si="65"/>
        <v>#REF!</v>
      </c>
      <c r="J379" s="74">
        <f t="shared" si="61"/>
        <v>204.6</v>
      </c>
      <c r="K379" s="74">
        <f t="shared" si="62"/>
        <v>254.31</v>
      </c>
      <c r="L379" s="153">
        <f t="shared" si="66"/>
        <v>1017.24</v>
      </c>
      <c r="M379" s="189" t="e">
        <f t="shared" si="67"/>
        <v>#REF!</v>
      </c>
      <c r="N379" s="192">
        <f t="shared" si="63"/>
        <v>61.379999999999995</v>
      </c>
      <c r="O379" s="8">
        <f t="shared" si="64"/>
        <v>245.51999999999998</v>
      </c>
    </row>
    <row r="380" spans="1:15" ht="20.100000000000001" customHeight="1" outlineLevel="1">
      <c r="A380" s="160" t="s">
        <v>74</v>
      </c>
      <c r="B380" s="66"/>
      <c r="C380" s="66" t="s">
        <v>4</v>
      </c>
      <c r="D380" s="67" t="s">
        <v>691</v>
      </c>
      <c r="E380" s="66" t="s">
        <v>89</v>
      </c>
      <c r="F380" s="50">
        <v>2</v>
      </c>
      <c r="G380" s="50">
        <v>94.21</v>
      </c>
      <c r="H380" s="74" t="e">
        <f>ROUND(G380*#REF!,2)</f>
        <v>#REF!</v>
      </c>
      <c r="I380" s="150" t="e">
        <f t="shared" si="65"/>
        <v>#REF!</v>
      </c>
      <c r="J380" s="74">
        <f t="shared" si="61"/>
        <v>87.61</v>
      </c>
      <c r="K380" s="74">
        <f t="shared" si="62"/>
        <v>108.89</v>
      </c>
      <c r="L380" s="153">
        <f t="shared" si="66"/>
        <v>217.78</v>
      </c>
      <c r="M380" s="189" t="e">
        <f t="shared" si="67"/>
        <v>#REF!</v>
      </c>
      <c r="N380" s="192">
        <f t="shared" si="63"/>
        <v>26.282999999999998</v>
      </c>
      <c r="O380" s="8">
        <f t="shared" si="64"/>
        <v>52.565999999999995</v>
      </c>
    </row>
    <row r="381" spans="1:15" ht="30" customHeight="1" outlineLevel="1">
      <c r="A381" s="160" t="s">
        <v>1103</v>
      </c>
      <c r="B381" s="66"/>
      <c r="C381" s="66" t="s">
        <v>4</v>
      </c>
      <c r="D381" s="67" t="s">
        <v>685</v>
      </c>
      <c r="E381" s="66" t="s">
        <v>89</v>
      </c>
      <c r="F381" s="50">
        <v>4</v>
      </c>
      <c r="G381" s="50">
        <v>76.540000000000006</v>
      </c>
      <c r="H381" s="74" t="e">
        <f>ROUND(G381*#REF!,2)</f>
        <v>#REF!</v>
      </c>
      <c r="I381" s="150" t="e">
        <f t="shared" si="65"/>
        <v>#REF!</v>
      </c>
      <c r="J381" s="74">
        <f t="shared" si="61"/>
        <v>71.180000000000007</v>
      </c>
      <c r="K381" s="74">
        <f t="shared" si="62"/>
        <v>88.47</v>
      </c>
      <c r="L381" s="153">
        <f t="shared" si="66"/>
        <v>353.88</v>
      </c>
      <c r="M381" s="189" t="e">
        <f t="shared" si="67"/>
        <v>#REF!</v>
      </c>
      <c r="N381" s="192">
        <f t="shared" si="63"/>
        <v>21.354000000000003</v>
      </c>
      <c r="O381" s="8">
        <f t="shared" si="64"/>
        <v>85.416000000000011</v>
      </c>
    </row>
    <row r="382" spans="1:15" ht="30" customHeight="1" outlineLevel="1">
      <c r="A382" s="160" t="s">
        <v>307</v>
      </c>
      <c r="B382" s="66">
        <v>73663</v>
      </c>
      <c r="C382" s="66" t="s">
        <v>94</v>
      </c>
      <c r="D382" s="67" t="s">
        <v>160</v>
      </c>
      <c r="E382" s="66" t="s">
        <v>89</v>
      </c>
      <c r="F382" s="50">
        <v>15</v>
      </c>
      <c r="G382" s="50">
        <v>74.819999999999993</v>
      </c>
      <c r="H382" s="74" t="e">
        <f>ROUND(G382*#REF!,2)</f>
        <v>#REF!</v>
      </c>
      <c r="I382" s="150" t="e">
        <f t="shared" si="65"/>
        <v>#REF!</v>
      </c>
      <c r="J382" s="74">
        <f t="shared" si="61"/>
        <v>69.58</v>
      </c>
      <c r="K382" s="74">
        <f t="shared" si="62"/>
        <v>86.48</v>
      </c>
      <c r="L382" s="153">
        <f t="shared" si="66"/>
        <v>1297.2</v>
      </c>
      <c r="M382" s="189" t="e">
        <f t="shared" si="67"/>
        <v>#REF!</v>
      </c>
      <c r="N382" s="192">
        <f t="shared" si="63"/>
        <v>20.873999999999999</v>
      </c>
      <c r="O382" s="8">
        <f t="shared" si="64"/>
        <v>313.10999999999996</v>
      </c>
    </row>
    <row r="383" spans="1:15" ht="30" customHeight="1" outlineLevel="1">
      <c r="A383" s="160" t="s">
        <v>308</v>
      </c>
      <c r="B383" s="66">
        <v>86909</v>
      </c>
      <c r="C383" s="66" t="s">
        <v>94</v>
      </c>
      <c r="D383" s="67" t="s">
        <v>163</v>
      </c>
      <c r="E383" s="66" t="s">
        <v>89</v>
      </c>
      <c r="F383" s="50">
        <v>15</v>
      </c>
      <c r="G383" s="50">
        <v>83.61</v>
      </c>
      <c r="H383" s="74" t="e">
        <f>ROUND(G383*#REF!,2)</f>
        <v>#REF!</v>
      </c>
      <c r="I383" s="150" t="e">
        <f t="shared" si="65"/>
        <v>#REF!</v>
      </c>
      <c r="J383" s="74">
        <f t="shared" si="61"/>
        <v>77.75</v>
      </c>
      <c r="K383" s="74">
        <f t="shared" si="62"/>
        <v>96.64</v>
      </c>
      <c r="L383" s="153">
        <f t="shared" si="66"/>
        <v>1449.6</v>
      </c>
      <c r="M383" s="189" t="e">
        <f t="shared" si="67"/>
        <v>#REF!</v>
      </c>
      <c r="N383" s="192">
        <f t="shared" si="63"/>
        <v>23.324999999999999</v>
      </c>
      <c r="O383" s="8">
        <f t="shared" si="64"/>
        <v>349.875</v>
      </c>
    </row>
    <row r="384" spans="1:15" ht="20.100000000000001" customHeight="1" outlineLevel="1">
      <c r="A384" s="160" t="s">
        <v>309</v>
      </c>
      <c r="B384" s="66">
        <v>86916</v>
      </c>
      <c r="C384" s="66" t="s">
        <v>94</v>
      </c>
      <c r="D384" s="67" t="s">
        <v>692</v>
      </c>
      <c r="E384" s="66" t="s">
        <v>89</v>
      </c>
      <c r="F384" s="50">
        <v>11</v>
      </c>
      <c r="G384" s="50">
        <v>8.49</v>
      </c>
      <c r="H384" s="74" t="e">
        <f>ROUND(G384*#REF!,2)</f>
        <v>#REF!</v>
      </c>
      <c r="I384" s="150" t="e">
        <f t="shared" si="65"/>
        <v>#REF!</v>
      </c>
      <c r="J384" s="74">
        <f t="shared" si="61"/>
        <v>7.89</v>
      </c>
      <c r="K384" s="74">
        <f t="shared" si="62"/>
        <v>9.8000000000000007</v>
      </c>
      <c r="L384" s="153">
        <f t="shared" si="66"/>
        <v>107.8</v>
      </c>
      <c r="M384" s="189" t="e">
        <f t="shared" si="67"/>
        <v>#REF!</v>
      </c>
      <c r="N384" s="192">
        <f t="shared" si="63"/>
        <v>2.367</v>
      </c>
      <c r="O384" s="8">
        <f t="shared" si="64"/>
        <v>26.036999999999999</v>
      </c>
    </row>
    <row r="385" spans="1:15" ht="20.100000000000001" customHeight="1" outlineLevel="1">
      <c r="A385" s="160" t="s">
        <v>686</v>
      </c>
      <c r="B385" s="66">
        <v>86906</v>
      </c>
      <c r="C385" s="66" t="s">
        <v>94</v>
      </c>
      <c r="D385" s="67" t="s">
        <v>156</v>
      </c>
      <c r="E385" s="66" t="s">
        <v>89</v>
      </c>
      <c r="F385" s="50">
        <v>32</v>
      </c>
      <c r="G385" s="50">
        <v>41.78</v>
      </c>
      <c r="H385" s="74" t="e">
        <f>ROUND(G385*#REF!,2)</f>
        <v>#REF!</v>
      </c>
      <c r="I385" s="150" t="e">
        <f t="shared" si="65"/>
        <v>#REF!</v>
      </c>
      <c r="J385" s="74">
        <f t="shared" si="61"/>
        <v>38.85</v>
      </c>
      <c r="K385" s="74">
        <f t="shared" si="62"/>
        <v>48.29</v>
      </c>
      <c r="L385" s="153">
        <f t="shared" si="66"/>
        <v>1545.28</v>
      </c>
      <c r="M385" s="189" t="e">
        <f t="shared" si="67"/>
        <v>#REF!</v>
      </c>
      <c r="N385" s="192">
        <f t="shared" si="63"/>
        <v>11.654999999999999</v>
      </c>
      <c r="O385" s="8">
        <f t="shared" si="64"/>
        <v>372.96</v>
      </c>
    </row>
    <row r="386" spans="1:15" ht="28.5" customHeight="1" outlineLevel="1">
      <c r="A386" s="160" t="s">
        <v>310</v>
      </c>
      <c r="B386" s="66"/>
      <c r="C386" s="66" t="s">
        <v>4</v>
      </c>
      <c r="D386" s="67" t="s">
        <v>682</v>
      </c>
      <c r="E386" s="66" t="s">
        <v>89</v>
      </c>
      <c r="F386" s="50">
        <v>26</v>
      </c>
      <c r="G386" s="50">
        <v>189.65</v>
      </c>
      <c r="H386" s="74" t="e">
        <f>ROUND(G386*#REF!,2)</f>
        <v>#REF!</v>
      </c>
      <c r="I386" s="150" t="e">
        <f t="shared" si="65"/>
        <v>#REF!</v>
      </c>
      <c r="J386" s="74">
        <f t="shared" si="61"/>
        <v>176.37</v>
      </c>
      <c r="K386" s="74">
        <f t="shared" si="62"/>
        <v>219.22</v>
      </c>
      <c r="L386" s="153">
        <f t="shared" si="66"/>
        <v>5699.72</v>
      </c>
      <c r="M386" s="189" t="e">
        <f t="shared" si="67"/>
        <v>#REF!</v>
      </c>
      <c r="N386" s="192">
        <f t="shared" si="63"/>
        <v>52.911000000000001</v>
      </c>
      <c r="O386" s="8">
        <f t="shared" si="64"/>
        <v>1375.6860000000001</v>
      </c>
    </row>
    <row r="387" spans="1:15" ht="20.100000000000001" customHeight="1" outlineLevel="1">
      <c r="A387" s="160" t="s">
        <v>311</v>
      </c>
      <c r="B387" s="45"/>
      <c r="C387" s="45" t="s">
        <v>4</v>
      </c>
      <c r="D387" s="67" t="s">
        <v>158</v>
      </c>
      <c r="E387" s="66" t="s">
        <v>89</v>
      </c>
      <c r="F387" s="50">
        <v>22</v>
      </c>
      <c r="G387" s="50">
        <v>175.21</v>
      </c>
      <c r="H387" s="74" t="e">
        <f>ROUND(G387*#REF!,2)</f>
        <v>#REF!</v>
      </c>
      <c r="I387" s="150" t="e">
        <f t="shared" si="65"/>
        <v>#REF!</v>
      </c>
      <c r="J387" s="74">
        <f t="shared" si="61"/>
        <v>162.94</v>
      </c>
      <c r="K387" s="74">
        <f t="shared" si="62"/>
        <v>202.53</v>
      </c>
      <c r="L387" s="153">
        <f t="shared" si="66"/>
        <v>4455.66</v>
      </c>
      <c r="M387" s="189" t="e">
        <f t="shared" si="67"/>
        <v>#REF!</v>
      </c>
      <c r="N387" s="192">
        <f t="shared" si="63"/>
        <v>48.881999999999998</v>
      </c>
      <c r="O387" s="8">
        <f t="shared" si="64"/>
        <v>1075.404</v>
      </c>
    </row>
    <row r="388" spans="1:15" ht="30" customHeight="1" outlineLevel="1">
      <c r="A388" s="160" t="s">
        <v>312</v>
      </c>
      <c r="B388" s="66"/>
      <c r="C388" s="66" t="s">
        <v>4</v>
      </c>
      <c r="D388" s="67" t="s">
        <v>1062</v>
      </c>
      <c r="E388" s="66" t="s">
        <v>89</v>
      </c>
      <c r="F388" s="50">
        <v>22</v>
      </c>
      <c r="G388" s="50">
        <v>93.54</v>
      </c>
      <c r="H388" s="74" t="e">
        <f>ROUND(G388*#REF!,2)</f>
        <v>#REF!</v>
      </c>
      <c r="I388" s="150" t="e">
        <f t="shared" si="65"/>
        <v>#REF!</v>
      </c>
      <c r="J388" s="74">
        <f t="shared" si="61"/>
        <v>86.99</v>
      </c>
      <c r="K388" s="74">
        <f t="shared" si="62"/>
        <v>108.12</v>
      </c>
      <c r="L388" s="153">
        <f t="shared" si="66"/>
        <v>2378.64</v>
      </c>
      <c r="M388" s="189" t="e">
        <f t="shared" si="67"/>
        <v>#REF!</v>
      </c>
      <c r="N388" s="192">
        <f t="shared" si="63"/>
        <v>26.096999999999998</v>
      </c>
      <c r="O388" s="8">
        <f t="shared" si="64"/>
        <v>574.1339999999999</v>
      </c>
    </row>
    <row r="389" spans="1:15" ht="30" customHeight="1" outlineLevel="1">
      <c r="A389" s="160" t="s">
        <v>313</v>
      </c>
      <c r="B389" s="66"/>
      <c r="C389" s="66" t="s">
        <v>4</v>
      </c>
      <c r="D389" s="67" t="s">
        <v>683</v>
      </c>
      <c r="E389" s="66" t="s">
        <v>89</v>
      </c>
      <c r="F389" s="50">
        <v>8</v>
      </c>
      <c r="G389" s="50">
        <v>158</v>
      </c>
      <c r="H389" s="74" t="e">
        <f>ROUND(G389*#REF!,2)</f>
        <v>#REF!</v>
      </c>
      <c r="I389" s="150" t="e">
        <f t="shared" si="65"/>
        <v>#REF!</v>
      </c>
      <c r="J389" s="74">
        <f t="shared" si="61"/>
        <v>146.94</v>
      </c>
      <c r="K389" s="74">
        <f t="shared" si="62"/>
        <v>182.64</v>
      </c>
      <c r="L389" s="153">
        <f t="shared" si="66"/>
        <v>1461.12</v>
      </c>
      <c r="M389" s="189" t="e">
        <f t="shared" si="67"/>
        <v>#REF!</v>
      </c>
      <c r="N389" s="192">
        <f t="shared" si="63"/>
        <v>44.082000000000001</v>
      </c>
      <c r="O389" s="8">
        <f t="shared" si="64"/>
        <v>352.65600000000001</v>
      </c>
    </row>
    <row r="390" spans="1:15" ht="20.100000000000001" customHeight="1" outlineLevel="1">
      <c r="A390" s="160" t="s">
        <v>687</v>
      </c>
      <c r="B390" s="66"/>
      <c r="C390" s="66" t="s">
        <v>4</v>
      </c>
      <c r="D390" s="59" t="s">
        <v>694</v>
      </c>
      <c r="E390" s="66" t="s">
        <v>89</v>
      </c>
      <c r="F390" s="50">
        <v>4</v>
      </c>
      <c r="G390" s="50">
        <v>235</v>
      </c>
      <c r="H390" s="74" t="e">
        <f>ROUND(G390*#REF!,2)</f>
        <v>#REF!</v>
      </c>
      <c r="I390" s="150" t="e">
        <f t="shared" si="65"/>
        <v>#REF!</v>
      </c>
      <c r="J390" s="74">
        <f t="shared" si="61"/>
        <v>218.55</v>
      </c>
      <c r="K390" s="74">
        <f t="shared" si="62"/>
        <v>271.64999999999998</v>
      </c>
      <c r="L390" s="153">
        <f t="shared" si="66"/>
        <v>1086.5999999999999</v>
      </c>
      <c r="M390" s="189" t="e">
        <f t="shared" si="67"/>
        <v>#REF!</v>
      </c>
      <c r="N390" s="192">
        <f t="shared" si="63"/>
        <v>65.564999999999998</v>
      </c>
      <c r="O390" s="8">
        <f t="shared" si="64"/>
        <v>262.26</v>
      </c>
    </row>
    <row r="391" spans="1:15" ht="20.100000000000001" customHeight="1" outlineLevel="1">
      <c r="A391" s="160" t="s">
        <v>688</v>
      </c>
      <c r="B391" s="66"/>
      <c r="C391" s="66" t="s">
        <v>4</v>
      </c>
      <c r="D391" s="59" t="s">
        <v>684</v>
      </c>
      <c r="E391" s="66" t="s">
        <v>89</v>
      </c>
      <c r="F391" s="50">
        <v>1</v>
      </c>
      <c r="G391" s="50">
        <v>224</v>
      </c>
      <c r="H391" s="74" t="e">
        <f>ROUND(G391*#REF!,2)</f>
        <v>#REF!</v>
      </c>
      <c r="I391" s="150" t="e">
        <f t="shared" si="65"/>
        <v>#REF!</v>
      </c>
      <c r="J391" s="74">
        <f t="shared" si="61"/>
        <v>208.32</v>
      </c>
      <c r="K391" s="74">
        <f t="shared" si="62"/>
        <v>258.94</v>
      </c>
      <c r="L391" s="153">
        <f t="shared" si="66"/>
        <v>258.94</v>
      </c>
      <c r="M391" s="189" t="e">
        <f t="shared" si="67"/>
        <v>#REF!</v>
      </c>
      <c r="N391" s="192">
        <f t="shared" si="63"/>
        <v>62.495999999999995</v>
      </c>
      <c r="O391" s="8">
        <f t="shared" si="64"/>
        <v>62.495999999999995</v>
      </c>
    </row>
    <row r="392" spans="1:15" ht="30" customHeight="1" outlineLevel="1">
      <c r="A392" s="160" t="s">
        <v>689</v>
      </c>
      <c r="B392" s="66" t="s">
        <v>423</v>
      </c>
      <c r="C392" s="66" t="s">
        <v>94</v>
      </c>
      <c r="D392" s="59" t="s">
        <v>695</v>
      </c>
      <c r="E392" s="66" t="s">
        <v>107</v>
      </c>
      <c r="F392" s="50">
        <v>20.6</v>
      </c>
      <c r="G392" s="50">
        <v>63.18</v>
      </c>
      <c r="H392" s="74" t="e">
        <f>ROUND(G392*#REF!,2)</f>
        <v>#REF!</v>
      </c>
      <c r="I392" s="150" t="e">
        <f t="shared" si="65"/>
        <v>#REF!</v>
      </c>
      <c r="J392" s="74">
        <f t="shared" si="61"/>
        <v>58.75</v>
      </c>
      <c r="K392" s="74">
        <f t="shared" si="62"/>
        <v>73.02</v>
      </c>
      <c r="L392" s="153">
        <f t="shared" si="66"/>
        <v>1504.21</v>
      </c>
      <c r="M392" s="189" t="e">
        <f t="shared" si="67"/>
        <v>#REF!</v>
      </c>
      <c r="N392" s="192">
        <f t="shared" si="63"/>
        <v>17.625</v>
      </c>
      <c r="O392" s="8">
        <f t="shared" si="64"/>
        <v>363.07500000000005</v>
      </c>
    </row>
    <row r="393" spans="1:15" ht="20.100000000000001" customHeight="1" outlineLevel="1">
      <c r="A393" s="161"/>
      <c r="B393" s="69"/>
      <c r="C393" s="69"/>
      <c r="D393" s="69"/>
      <c r="E393" s="69"/>
      <c r="F393" s="77"/>
      <c r="G393" s="78" t="s">
        <v>253</v>
      </c>
      <c r="H393" s="76"/>
      <c r="I393" s="148" t="e">
        <f>SUM(I364:I392)</f>
        <v>#REF!</v>
      </c>
      <c r="J393" s="148"/>
      <c r="K393" s="148"/>
      <c r="L393" s="148">
        <f>SUM(L364:L392)</f>
        <v>59048.6</v>
      </c>
      <c r="M393" s="190" t="e">
        <f t="shared" si="67"/>
        <v>#REF!</v>
      </c>
      <c r="N393" s="192">
        <f t="shared" si="63"/>
        <v>0</v>
      </c>
      <c r="O393" s="148">
        <f>SUM(O364:O392)</f>
        <v>14251.929000000002</v>
      </c>
    </row>
    <row r="394" spans="1:15" ht="20.100000000000001" customHeight="1">
      <c r="A394" s="87"/>
      <c r="B394" s="61"/>
      <c r="C394" s="61"/>
      <c r="D394" s="20"/>
      <c r="E394" s="61"/>
      <c r="F394" s="43"/>
      <c r="G394" s="42"/>
      <c r="H394" s="2"/>
      <c r="I394" s="2"/>
      <c r="J394" s="74">
        <f t="shared" si="61"/>
        <v>0</v>
      </c>
      <c r="K394" s="74">
        <f t="shared" si="62"/>
        <v>0</v>
      </c>
      <c r="L394" s="153">
        <f>TRUNC(K394*F394,2)</f>
        <v>0</v>
      </c>
      <c r="M394" s="189">
        <f t="shared" si="67"/>
        <v>0</v>
      </c>
      <c r="N394" s="192">
        <f t="shared" si="63"/>
        <v>0</v>
      </c>
      <c r="O394" s="8">
        <f t="shared" si="64"/>
        <v>0</v>
      </c>
    </row>
    <row r="395" spans="1:15" ht="20.100000000000001" customHeight="1" collapsed="1">
      <c r="A395" s="159">
        <v>16</v>
      </c>
      <c r="B395" s="44"/>
      <c r="C395" s="44"/>
      <c r="D395" s="15" t="s">
        <v>249</v>
      </c>
      <c r="E395" s="15"/>
      <c r="F395" s="70"/>
      <c r="G395" s="70"/>
      <c r="H395" s="70"/>
      <c r="I395" s="147" t="e">
        <f>I417</f>
        <v>#REF!</v>
      </c>
      <c r="J395" s="147"/>
      <c r="K395" s="147"/>
      <c r="L395" s="147">
        <f>L417</f>
        <v>5366.18</v>
      </c>
      <c r="M395" s="191" t="e">
        <f>M417</f>
        <v>#REF!</v>
      </c>
      <c r="N395" s="195">
        <f t="shared" si="63"/>
        <v>0</v>
      </c>
      <c r="O395" s="147">
        <f>O417</f>
        <v>1295.2838399999998</v>
      </c>
    </row>
    <row r="396" spans="1:15" ht="20.100000000000001" customHeight="1" outlineLevel="1">
      <c r="A396" s="160" t="s">
        <v>314</v>
      </c>
      <c r="B396" s="66" t="s">
        <v>429</v>
      </c>
      <c r="C396" s="66" t="s">
        <v>94</v>
      </c>
      <c r="D396" s="59" t="s">
        <v>550</v>
      </c>
      <c r="E396" s="66" t="s">
        <v>92</v>
      </c>
      <c r="F396" s="50">
        <v>1.42</v>
      </c>
      <c r="G396" s="50">
        <v>377.32</v>
      </c>
      <c r="H396" s="74" t="e">
        <f>ROUND(G396*#REF!,2)</f>
        <v>#REF!</v>
      </c>
      <c r="I396" s="150" t="e">
        <f t="shared" ref="I396:I416" si="68">ROUND(F396*H396,2)</f>
        <v>#REF!</v>
      </c>
      <c r="J396" s="74">
        <f t="shared" si="61"/>
        <v>350.9</v>
      </c>
      <c r="K396" s="74">
        <f t="shared" si="62"/>
        <v>436.16</v>
      </c>
      <c r="L396" s="153">
        <f t="shared" ref="L396:L416" si="69">TRUNC(K396*F396,2)</f>
        <v>619.34</v>
      </c>
      <c r="M396" s="189" t="e">
        <f t="shared" ref="M396:M418" si="70">TRUNC(I396-(I396*0.07),2)</f>
        <v>#REF!</v>
      </c>
      <c r="N396" s="192">
        <f t="shared" si="63"/>
        <v>105.27</v>
      </c>
      <c r="O396" s="8">
        <f t="shared" si="64"/>
        <v>149.48339999999999</v>
      </c>
    </row>
    <row r="397" spans="1:15" ht="20.100000000000001" customHeight="1" outlineLevel="1">
      <c r="A397" s="160" t="s">
        <v>315</v>
      </c>
      <c r="B397" s="66">
        <v>85014</v>
      </c>
      <c r="C397" s="66" t="s">
        <v>94</v>
      </c>
      <c r="D397" s="59" t="s">
        <v>717</v>
      </c>
      <c r="E397" s="66" t="s">
        <v>95</v>
      </c>
      <c r="F397" s="50">
        <v>0.16</v>
      </c>
      <c r="G397" s="50">
        <v>604.88</v>
      </c>
      <c r="H397" s="74" t="e">
        <f>ROUND(G397*#REF!,2)</f>
        <v>#REF!</v>
      </c>
      <c r="I397" s="150" t="e">
        <f t="shared" si="68"/>
        <v>#REF!</v>
      </c>
      <c r="J397" s="74">
        <f t="shared" si="61"/>
        <v>562.53</v>
      </c>
      <c r="K397" s="74">
        <f t="shared" si="62"/>
        <v>699.22</v>
      </c>
      <c r="L397" s="153">
        <f t="shared" si="69"/>
        <v>111.87</v>
      </c>
      <c r="M397" s="189" t="e">
        <f t="shared" si="70"/>
        <v>#REF!</v>
      </c>
      <c r="N397" s="192">
        <f t="shared" si="63"/>
        <v>168.75899999999999</v>
      </c>
      <c r="O397" s="8">
        <f t="shared" si="64"/>
        <v>27.001439999999999</v>
      </c>
    </row>
    <row r="398" spans="1:15" s="60" customFormat="1" ht="20.100000000000001" customHeight="1" outlineLevel="1">
      <c r="A398" s="160" t="s">
        <v>316</v>
      </c>
      <c r="B398" s="66" t="s">
        <v>229</v>
      </c>
      <c r="C398" s="66" t="s">
        <v>94</v>
      </c>
      <c r="D398" s="59" t="s">
        <v>716</v>
      </c>
      <c r="E398" s="66" t="s">
        <v>107</v>
      </c>
      <c r="F398" s="50">
        <v>43</v>
      </c>
      <c r="G398" s="50">
        <v>15.91</v>
      </c>
      <c r="H398" s="74" t="e">
        <f>ROUND(G398*#REF!,2)</f>
        <v>#REF!</v>
      </c>
      <c r="I398" s="150" t="e">
        <f t="shared" si="68"/>
        <v>#REF!</v>
      </c>
      <c r="J398" s="74">
        <f t="shared" si="61"/>
        <v>14.79</v>
      </c>
      <c r="K398" s="74">
        <f t="shared" si="62"/>
        <v>18.38</v>
      </c>
      <c r="L398" s="153">
        <f t="shared" si="69"/>
        <v>790.34</v>
      </c>
      <c r="M398" s="189" t="e">
        <f t="shared" si="70"/>
        <v>#REF!</v>
      </c>
      <c r="N398" s="192">
        <f t="shared" si="63"/>
        <v>4.4369999999999994</v>
      </c>
      <c r="O398" s="8">
        <f t="shared" si="64"/>
        <v>190.79099999999997</v>
      </c>
    </row>
    <row r="399" spans="1:15" s="60" customFormat="1" ht="20.100000000000001" customHeight="1" outlineLevel="1">
      <c r="A399" s="160" t="s">
        <v>317</v>
      </c>
      <c r="B399" s="66" t="s">
        <v>562</v>
      </c>
      <c r="C399" s="66" t="s">
        <v>116</v>
      </c>
      <c r="D399" s="59" t="s">
        <v>561</v>
      </c>
      <c r="E399" s="66" t="s">
        <v>107</v>
      </c>
      <c r="F399" s="50">
        <v>42</v>
      </c>
      <c r="G399" s="50">
        <v>10.74</v>
      </c>
      <c r="H399" s="74" t="e">
        <f>ROUND(G399*#REF!,2)</f>
        <v>#REF!</v>
      </c>
      <c r="I399" s="150" t="e">
        <f t="shared" si="68"/>
        <v>#REF!</v>
      </c>
      <c r="J399" s="74">
        <f t="shared" si="61"/>
        <v>9.98</v>
      </c>
      <c r="K399" s="74">
        <f t="shared" si="62"/>
        <v>12.4</v>
      </c>
      <c r="L399" s="153">
        <f t="shared" si="69"/>
        <v>520.79999999999995</v>
      </c>
      <c r="M399" s="189" t="e">
        <f t="shared" si="70"/>
        <v>#REF!</v>
      </c>
      <c r="N399" s="192">
        <f t="shared" si="63"/>
        <v>2.9940000000000002</v>
      </c>
      <c r="O399" s="8">
        <f t="shared" si="64"/>
        <v>125.748</v>
      </c>
    </row>
    <row r="400" spans="1:15" s="60" customFormat="1" ht="20.100000000000001" customHeight="1" outlineLevel="1">
      <c r="A400" s="160" t="s">
        <v>318</v>
      </c>
      <c r="B400" s="66"/>
      <c r="C400" s="66" t="s">
        <v>4</v>
      </c>
      <c r="D400" s="59" t="s">
        <v>719</v>
      </c>
      <c r="E400" s="66" t="s">
        <v>89</v>
      </c>
      <c r="F400" s="50">
        <v>3</v>
      </c>
      <c r="G400" s="50">
        <v>87.21</v>
      </c>
      <c r="H400" s="74" t="e">
        <f>ROUND(G400*#REF!,2)</f>
        <v>#REF!</v>
      </c>
      <c r="I400" s="150" t="e">
        <f t="shared" si="68"/>
        <v>#REF!</v>
      </c>
      <c r="J400" s="74">
        <f t="shared" si="61"/>
        <v>81.099999999999994</v>
      </c>
      <c r="K400" s="74">
        <f t="shared" si="62"/>
        <v>100.8</v>
      </c>
      <c r="L400" s="153">
        <f t="shared" si="69"/>
        <v>302.39999999999998</v>
      </c>
      <c r="M400" s="189" t="e">
        <f t="shared" si="70"/>
        <v>#REF!</v>
      </c>
      <c r="N400" s="192">
        <f t="shared" si="63"/>
        <v>24.33</v>
      </c>
      <c r="O400" s="8">
        <f t="shared" si="64"/>
        <v>72.989999999999995</v>
      </c>
    </row>
    <row r="401" spans="1:15" s="60" customFormat="1" ht="20.100000000000001" customHeight="1" outlineLevel="1">
      <c r="A401" s="160" t="s">
        <v>319</v>
      </c>
      <c r="B401" s="66"/>
      <c r="C401" s="66" t="s">
        <v>4</v>
      </c>
      <c r="D401" s="59" t="s">
        <v>168</v>
      </c>
      <c r="E401" s="66" t="s">
        <v>89</v>
      </c>
      <c r="F401" s="50">
        <v>4</v>
      </c>
      <c r="G401" s="50">
        <v>67.25</v>
      </c>
      <c r="H401" s="74" t="e">
        <f>ROUND(G401*#REF!,2)</f>
        <v>#REF!</v>
      </c>
      <c r="I401" s="150" t="e">
        <f t="shared" si="68"/>
        <v>#REF!</v>
      </c>
      <c r="J401" s="74">
        <f t="shared" si="61"/>
        <v>62.54</v>
      </c>
      <c r="K401" s="74">
        <f t="shared" si="62"/>
        <v>77.73</v>
      </c>
      <c r="L401" s="153">
        <f t="shared" si="69"/>
        <v>310.92</v>
      </c>
      <c r="M401" s="189" t="e">
        <f t="shared" si="70"/>
        <v>#REF!</v>
      </c>
      <c r="N401" s="192">
        <f t="shared" si="63"/>
        <v>18.762</v>
      </c>
      <c r="O401" s="8">
        <f t="shared" si="64"/>
        <v>75.048000000000002</v>
      </c>
    </row>
    <row r="402" spans="1:15" s="60" customFormat="1" ht="20.100000000000001" customHeight="1" outlineLevel="1">
      <c r="A402" s="160" t="s">
        <v>320</v>
      </c>
      <c r="B402" s="66"/>
      <c r="C402" s="66" t="s">
        <v>4</v>
      </c>
      <c r="D402" s="59" t="s">
        <v>537</v>
      </c>
      <c r="E402" s="66" t="s">
        <v>89</v>
      </c>
      <c r="F402" s="50">
        <v>3</v>
      </c>
      <c r="G402" s="50">
        <v>31.87</v>
      </c>
      <c r="H402" s="74" t="e">
        <f>ROUND(G402*#REF!,2)</f>
        <v>#REF!</v>
      </c>
      <c r="I402" s="150" t="e">
        <f t="shared" si="68"/>
        <v>#REF!</v>
      </c>
      <c r="J402" s="74">
        <f t="shared" si="61"/>
        <v>29.63</v>
      </c>
      <c r="K402" s="74">
        <f t="shared" si="62"/>
        <v>36.83</v>
      </c>
      <c r="L402" s="153">
        <f t="shared" si="69"/>
        <v>110.49</v>
      </c>
      <c r="M402" s="189" t="e">
        <f t="shared" si="70"/>
        <v>#REF!</v>
      </c>
      <c r="N402" s="192">
        <f t="shared" si="63"/>
        <v>8.8889999999999993</v>
      </c>
      <c r="O402" s="8">
        <f t="shared" si="64"/>
        <v>26.666999999999998</v>
      </c>
    </row>
    <row r="403" spans="1:15" s="60" customFormat="1" ht="20.100000000000001" customHeight="1" outlineLevel="1">
      <c r="A403" s="160" t="s">
        <v>321</v>
      </c>
      <c r="B403" s="66"/>
      <c r="C403" s="66" t="s">
        <v>4</v>
      </c>
      <c r="D403" s="59" t="s">
        <v>538</v>
      </c>
      <c r="E403" s="66" t="s">
        <v>89</v>
      </c>
      <c r="F403" s="50">
        <v>6</v>
      </c>
      <c r="G403" s="50">
        <v>23.56</v>
      </c>
      <c r="H403" s="74" t="e">
        <f>ROUND(G403*#REF!,2)</f>
        <v>#REF!</v>
      </c>
      <c r="I403" s="150" t="e">
        <f t="shared" si="68"/>
        <v>#REF!</v>
      </c>
      <c r="J403" s="74">
        <f t="shared" si="61"/>
        <v>21.91</v>
      </c>
      <c r="K403" s="74">
        <f t="shared" si="62"/>
        <v>27.23</v>
      </c>
      <c r="L403" s="153">
        <f t="shared" si="69"/>
        <v>163.38</v>
      </c>
      <c r="M403" s="189" t="e">
        <f t="shared" si="70"/>
        <v>#REF!</v>
      </c>
      <c r="N403" s="192">
        <f t="shared" si="63"/>
        <v>6.5729999999999995</v>
      </c>
      <c r="O403" s="8">
        <f t="shared" si="64"/>
        <v>39.437999999999995</v>
      </c>
    </row>
    <row r="404" spans="1:15" s="60" customFormat="1" ht="20.100000000000001" customHeight="1" outlineLevel="1">
      <c r="A404" s="160" t="s">
        <v>533</v>
      </c>
      <c r="B404" s="66"/>
      <c r="C404" s="66" t="s">
        <v>4</v>
      </c>
      <c r="D404" s="59" t="s">
        <v>541</v>
      </c>
      <c r="E404" s="66" t="s">
        <v>89</v>
      </c>
      <c r="F404" s="50">
        <v>4</v>
      </c>
      <c r="G404" s="50">
        <v>21.12</v>
      </c>
      <c r="H404" s="74" t="e">
        <f>ROUND(G404*#REF!,2)</f>
        <v>#REF!</v>
      </c>
      <c r="I404" s="150" t="e">
        <f t="shared" si="68"/>
        <v>#REF!</v>
      </c>
      <c r="J404" s="74">
        <f t="shared" si="61"/>
        <v>19.64</v>
      </c>
      <c r="K404" s="74">
        <f t="shared" si="62"/>
        <v>24.41</v>
      </c>
      <c r="L404" s="153">
        <f t="shared" si="69"/>
        <v>97.64</v>
      </c>
      <c r="M404" s="189" t="e">
        <f t="shared" si="70"/>
        <v>#REF!</v>
      </c>
      <c r="N404" s="192">
        <f t="shared" si="63"/>
        <v>5.8920000000000003</v>
      </c>
      <c r="O404" s="8">
        <f t="shared" si="64"/>
        <v>23.568000000000001</v>
      </c>
    </row>
    <row r="405" spans="1:15" s="60" customFormat="1" ht="20.100000000000001" customHeight="1" outlineLevel="1">
      <c r="A405" s="160" t="s">
        <v>534</v>
      </c>
      <c r="B405" s="66"/>
      <c r="C405" s="66" t="s">
        <v>4</v>
      </c>
      <c r="D405" s="59" t="s">
        <v>547</v>
      </c>
      <c r="E405" s="66" t="s">
        <v>89</v>
      </c>
      <c r="F405" s="50">
        <v>4</v>
      </c>
      <c r="G405" s="50">
        <v>18.54</v>
      </c>
      <c r="H405" s="74" t="e">
        <f>ROUND(G405*#REF!,2)</f>
        <v>#REF!</v>
      </c>
      <c r="I405" s="150" t="e">
        <f t="shared" si="68"/>
        <v>#REF!</v>
      </c>
      <c r="J405" s="74">
        <f t="shared" si="61"/>
        <v>17.239999999999998</v>
      </c>
      <c r="K405" s="74">
        <f t="shared" si="62"/>
        <v>21.42</v>
      </c>
      <c r="L405" s="153">
        <f t="shared" si="69"/>
        <v>85.68</v>
      </c>
      <c r="M405" s="189" t="e">
        <f t="shared" si="70"/>
        <v>#REF!</v>
      </c>
      <c r="N405" s="192">
        <f t="shared" si="63"/>
        <v>5.1719999999999997</v>
      </c>
      <c r="O405" s="8">
        <f t="shared" si="64"/>
        <v>20.687999999999999</v>
      </c>
    </row>
    <row r="406" spans="1:15" s="60" customFormat="1" ht="20.100000000000001" customHeight="1" outlineLevel="1">
      <c r="A406" s="160" t="s">
        <v>551</v>
      </c>
      <c r="B406" s="66"/>
      <c r="C406" s="66" t="s">
        <v>4</v>
      </c>
      <c r="D406" s="59" t="s">
        <v>539</v>
      </c>
      <c r="E406" s="66" t="s">
        <v>89</v>
      </c>
      <c r="F406" s="50">
        <v>1</v>
      </c>
      <c r="G406" s="50">
        <v>9.2100000000000009</v>
      </c>
      <c r="H406" s="74" t="e">
        <f>ROUND(G406*#REF!,2)</f>
        <v>#REF!</v>
      </c>
      <c r="I406" s="150" t="e">
        <f t="shared" si="68"/>
        <v>#REF!</v>
      </c>
      <c r="J406" s="74">
        <f t="shared" si="61"/>
        <v>8.56</v>
      </c>
      <c r="K406" s="74">
        <f t="shared" si="62"/>
        <v>10.64</v>
      </c>
      <c r="L406" s="153">
        <f t="shared" si="69"/>
        <v>10.64</v>
      </c>
      <c r="M406" s="189" t="e">
        <f t="shared" si="70"/>
        <v>#REF!</v>
      </c>
      <c r="N406" s="192">
        <f t="shared" si="63"/>
        <v>2.5680000000000001</v>
      </c>
      <c r="O406" s="8">
        <f t="shared" si="64"/>
        <v>2.5680000000000001</v>
      </c>
    </row>
    <row r="407" spans="1:15" s="60" customFormat="1" ht="20.100000000000001" customHeight="1" outlineLevel="1">
      <c r="A407" s="160" t="s">
        <v>552</v>
      </c>
      <c r="B407" s="66"/>
      <c r="C407" s="66" t="s">
        <v>4</v>
      </c>
      <c r="D407" s="59" t="s">
        <v>540</v>
      </c>
      <c r="E407" s="66" t="s">
        <v>89</v>
      </c>
      <c r="F407" s="50">
        <v>1</v>
      </c>
      <c r="G407" s="50">
        <v>24.12</v>
      </c>
      <c r="H407" s="74" t="e">
        <f>ROUND(G407*#REF!,2)</f>
        <v>#REF!</v>
      </c>
      <c r="I407" s="150" t="e">
        <f t="shared" si="68"/>
        <v>#REF!</v>
      </c>
      <c r="J407" s="74">
        <f t="shared" ref="J407:J470" si="71">TRUNC(G407-(G407*0.069998),2)</f>
        <v>22.43</v>
      </c>
      <c r="K407" s="74">
        <f t="shared" ref="K407:K470" si="72">TRUNC(J407+(J407*0.243),2)</f>
        <v>27.88</v>
      </c>
      <c r="L407" s="153">
        <f t="shared" si="69"/>
        <v>27.88</v>
      </c>
      <c r="M407" s="189" t="e">
        <f t="shared" si="70"/>
        <v>#REF!</v>
      </c>
      <c r="N407" s="192">
        <f t="shared" ref="N407:N470" si="73">J407*0.3</f>
        <v>6.7290000000000001</v>
      </c>
      <c r="O407" s="8">
        <f t="shared" ref="O407:O470" si="74">N407*F407</f>
        <v>6.7290000000000001</v>
      </c>
    </row>
    <row r="408" spans="1:15" s="60" customFormat="1" ht="20.100000000000001" customHeight="1" outlineLevel="1">
      <c r="A408" s="160" t="s">
        <v>553</v>
      </c>
      <c r="B408" s="66"/>
      <c r="C408" s="66" t="s">
        <v>4</v>
      </c>
      <c r="D408" s="59" t="s">
        <v>542</v>
      </c>
      <c r="E408" s="66" t="s">
        <v>89</v>
      </c>
      <c r="F408" s="50">
        <v>2</v>
      </c>
      <c r="G408" s="50">
        <v>28</v>
      </c>
      <c r="H408" s="74" t="e">
        <f>ROUND(G408*#REF!,2)</f>
        <v>#REF!</v>
      </c>
      <c r="I408" s="150" t="e">
        <f t="shared" si="68"/>
        <v>#REF!</v>
      </c>
      <c r="J408" s="74">
        <f t="shared" si="71"/>
        <v>26.04</v>
      </c>
      <c r="K408" s="74">
        <f t="shared" si="72"/>
        <v>32.36</v>
      </c>
      <c r="L408" s="153">
        <f t="shared" si="69"/>
        <v>64.72</v>
      </c>
      <c r="M408" s="189" t="e">
        <f t="shared" si="70"/>
        <v>#REF!</v>
      </c>
      <c r="N408" s="192">
        <f t="shared" si="73"/>
        <v>7.8119999999999994</v>
      </c>
      <c r="O408" s="8">
        <f t="shared" si="74"/>
        <v>15.623999999999999</v>
      </c>
    </row>
    <row r="409" spans="1:15" s="60" customFormat="1" ht="20.100000000000001" customHeight="1" outlineLevel="1">
      <c r="A409" s="160" t="s">
        <v>554</v>
      </c>
      <c r="B409" s="66"/>
      <c r="C409" s="66" t="s">
        <v>4</v>
      </c>
      <c r="D409" s="59" t="s">
        <v>546</v>
      </c>
      <c r="E409" s="66" t="s">
        <v>89</v>
      </c>
      <c r="F409" s="50">
        <v>2</v>
      </c>
      <c r="G409" s="50">
        <v>12.23</v>
      </c>
      <c r="H409" s="74" t="e">
        <f>ROUND(G409*#REF!,2)</f>
        <v>#REF!</v>
      </c>
      <c r="I409" s="150" t="e">
        <f t="shared" si="68"/>
        <v>#REF!</v>
      </c>
      <c r="J409" s="74">
        <f t="shared" si="71"/>
        <v>11.37</v>
      </c>
      <c r="K409" s="74">
        <f t="shared" si="72"/>
        <v>14.13</v>
      </c>
      <c r="L409" s="153">
        <f t="shared" si="69"/>
        <v>28.26</v>
      </c>
      <c r="M409" s="189" t="e">
        <f t="shared" si="70"/>
        <v>#REF!</v>
      </c>
      <c r="N409" s="192">
        <f t="shared" si="73"/>
        <v>3.4109999999999996</v>
      </c>
      <c r="O409" s="8">
        <f t="shared" si="74"/>
        <v>6.8219999999999992</v>
      </c>
    </row>
    <row r="410" spans="1:15" s="60" customFormat="1" ht="20.100000000000001" customHeight="1" outlineLevel="1">
      <c r="A410" s="160" t="s">
        <v>555</v>
      </c>
      <c r="B410" s="66"/>
      <c r="C410" s="66" t="s">
        <v>4</v>
      </c>
      <c r="D410" s="59" t="s">
        <v>548</v>
      </c>
      <c r="E410" s="66" t="s">
        <v>89</v>
      </c>
      <c r="F410" s="50">
        <v>2</v>
      </c>
      <c r="G410" s="50">
        <v>28.75</v>
      </c>
      <c r="H410" s="74" t="e">
        <f>ROUND(G410*#REF!,2)</f>
        <v>#REF!</v>
      </c>
      <c r="I410" s="150" t="e">
        <f t="shared" si="68"/>
        <v>#REF!</v>
      </c>
      <c r="J410" s="74">
        <f t="shared" si="71"/>
        <v>26.73</v>
      </c>
      <c r="K410" s="74">
        <f t="shared" si="72"/>
        <v>33.22</v>
      </c>
      <c r="L410" s="153">
        <f t="shared" si="69"/>
        <v>66.44</v>
      </c>
      <c r="M410" s="189" t="e">
        <f t="shared" si="70"/>
        <v>#REF!</v>
      </c>
      <c r="N410" s="192">
        <f t="shared" si="73"/>
        <v>8.0190000000000001</v>
      </c>
      <c r="O410" s="8">
        <f t="shared" si="74"/>
        <v>16.038</v>
      </c>
    </row>
    <row r="411" spans="1:15" s="60" customFormat="1" ht="20.100000000000001" customHeight="1" outlineLevel="1">
      <c r="A411" s="160" t="s">
        <v>556</v>
      </c>
      <c r="B411" s="66"/>
      <c r="C411" s="66" t="s">
        <v>4</v>
      </c>
      <c r="D411" s="59" t="s">
        <v>543</v>
      </c>
      <c r="E411" s="66" t="s">
        <v>89</v>
      </c>
      <c r="F411" s="50">
        <v>1</v>
      </c>
      <c r="G411" s="50">
        <v>470.23</v>
      </c>
      <c r="H411" s="74" t="e">
        <f>ROUND(G411*#REF!,2)</f>
        <v>#REF!</v>
      </c>
      <c r="I411" s="150" t="e">
        <f t="shared" si="68"/>
        <v>#REF!</v>
      </c>
      <c r="J411" s="74">
        <f t="shared" si="71"/>
        <v>437.31</v>
      </c>
      <c r="K411" s="74">
        <f t="shared" si="72"/>
        <v>543.57000000000005</v>
      </c>
      <c r="L411" s="153">
        <f t="shared" si="69"/>
        <v>543.57000000000005</v>
      </c>
      <c r="M411" s="189" t="e">
        <f t="shared" si="70"/>
        <v>#REF!</v>
      </c>
      <c r="N411" s="192">
        <f t="shared" si="73"/>
        <v>131.19299999999998</v>
      </c>
      <c r="O411" s="8">
        <f t="shared" si="74"/>
        <v>131.19299999999998</v>
      </c>
    </row>
    <row r="412" spans="1:15" s="60" customFormat="1" ht="20.100000000000001" customHeight="1" outlineLevel="1">
      <c r="A412" s="160" t="s">
        <v>557</v>
      </c>
      <c r="B412" s="66"/>
      <c r="C412" s="66" t="s">
        <v>4</v>
      </c>
      <c r="D412" s="59" t="s">
        <v>549</v>
      </c>
      <c r="E412" s="66" t="s">
        <v>89</v>
      </c>
      <c r="F412" s="50">
        <v>1</v>
      </c>
      <c r="G412" s="50">
        <v>170.21</v>
      </c>
      <c r="H412" s="74" t="e">
        <f>ROUND(G412*#REF!,2)</f>
        <v>#REF!</v>
      </c>
      <c r="I412" s="150" t="e">
        <f t="shared" si="68"/>
        <v>#REF!</v>
      </c>
      <c r="J412" s="74">
        <f t="shared" si="71"/>
        <v>158.29</v>
      </c>
      <c r="K412" s="74">
        <f t="shared" si="72"/>
        <v>196.75</v>
      </c>
      <c r="L412" s="153">
        <f t="shared" si="69"/>
        <v>196.75</v>
      </c>
      <c r="M412" s="189" t="e">
        <f t="shared" si="70"/>
        <v>#REF!</v>
      </c>
      <c r="N412" s="192">
        <f t="shared" si="73"/>
        <v>47.486999999999995</v>
      </c>
      <c r="O412" s="8">
        <f t="shared" si="74"/>
        <v>47.486999999999995</v>
      </c>
    </row>
    <row r="413" spans="1:15" s="60" customFormat="1" ht="20.100000000000001" customHeight="1" outlineLevel="1">
      <c r="A413" s="160" t="s">
        <v>558</v>
      </c>
      <c r="B413" s="66"/>
      <c r="C413" s="66" t="s">
        <v>4</v>
      </c>
      <c r="D413" s="59" t="s">
        <v>544</v>
      </c>
      <c r="E413" s="66" t="s">
        <v>107</v>
      </c>
      <c r="F413" s="50">
        <v>2</v>
      </c>
      <c r="G413" s="50">
        <v>95.62</v>
      </c>
      <c r="H413" s="74" t="e">
        <f>ROUND(G413*#REF!,2)</f>
        <v>#REF!</v>
      </c>
      <c r="I413" s="150" t="e">
        <f t="shared" si="68"/>
        <v>#REF!</v>
      </c>
      <c r="J413" s="74">
        <f t="shared" si="71"/>
        <v>88.92</v>
      </c>
      <c r="K413" s="74">
        <f t="shared" si="72"/>
        <v>110.52</v>
      </c>
      <c r="L413" s="153">
        <f t="shared" si="69"/>
        <v>221.04</v>
      </c>
      <c r="M413" s="189" t="e">
        <f t="shared" si="70"/>
        <v>#REF!</v>
      </c>
      <c r="N413" s="192">
        <f t="shared" si="73"/>
        <v>26.675999999999998</v>
      </c>
      <c r="O413" s="8">
        <f t="shared" si="74"/>
        <v>53.351999999999997</v>
      </c>
    </row>
    <row r="414" spans="1:15" s="60" customFormat="1" ht="20.100000000000001" customHeight="1" outlineLevel="1">
      <c r="A414" s="160" t="s">
        <v>1146</v>
      </c>
      <c r="B414" s="66"/>
      <c r="C414" s="66" t="s">
        <v>4</v>
      </c>
      <c r="D414" s="59" t="s">
        <v>545</v>
      </c>
      <c r="E414" s="66" t="s">
        <v>89</v>
      </c>
      <c r="F414" s="50">
        <v>2</v>
      </c>
      <c r="G414" s="50">
        <v>440</v>
      </c>
      <c r="H414" s="74" t="e">
        <f>ROUND(G414*#REF!,2)</f>
        <v>#REF!</v>
      </c>
      <c r="I414" s="150" t="e">
        <f t="shared" si="68"/>
        <v>#REF!</v>
      </c>
      <c r="J414" s="74">
        <f t="shared" si="71"/>
        <v>409.2</v>
      </c>
      <c r="K414" s="74">
        <f t="shared" si="72"/>
        <v>508.63</v>
      </c>
      <c r="L414" s="153">
        <f t="shared" si="69"/>
        <v>1017.26</v>
      </c>
      <c r="M414" s="189" t="e">
        <f t="shared" si="70"/>
        <v>#REF!</v>
      </c>
      <c r="N414" s="192">
        <f t="shared" si="73"/>
        <v>122.75999999999999</v>
      </c>
      <c r="O414" s="8">
        <f t="shared" si="74"/>
        <v>245.51999999999998</v>
      </c>
    </row>
    <row r="415" spans="1:15" s="60" customFormat="1" ht="20.100000000000001" customHeight="1" outlineLevel="1">
      <c r="A415" s="160" t="s">
        <v>559</v>
      </c>
      <c r="B415" s="45"/>
      <c r="C415" s="45" t="s">
        <v>4</v>
      </c>
      <c r="D415" s="59" t="s">
        <v>535</v>
      </c>
      <c r="E415" s="66" t="s">
        <v>89</v>
      </c>
      <c r="F415" s="50">
        <v>1</v>
      </c>
      <c r="G415" s="50">
        <v>33.21</v>
      </c>
      <c r="H415" s="74" t="e">
        <f>ROUND(G415*#REF!,2)</f>
        <v>#REF!</v>
      </c>
      <c r="I415" s="150" t="e">
        <f t="shared" si="68"/>
        <v>#REF!</v>
      </c>
      <c r="J415" s="74">
        <f t="shared" si="71"/>
        <v>30.88</v>
      </c>
      <c r="K415" s="74">
        <f t="shared" si="72"/>
        <v>38.380000000000003</v>
      </c>
      <c r="L415" s="153">
        <f t="shared" si="69"/>
        <v>38.380000000000003</v>
      </c>
      <c r="M415" s="189" t="e">
        <f t="shared" si="70"/>
        <v>#REF!</v>
      </c>
      <c r="N415" s="192">
        <f t="shared" si="73"/>
        <v>9.2639999999999993</v>
      </c>
      <c r="O415" s="8">
        <f t="shared" si="74"/>
        <v>9.2639999999999993</v>
      </c>
    </row>
    <row r="416" spans="1:15" s="60" customFormat="1" ht="20.100000000000001" customHeight="1" outlineLevel="1">
      <c r="A416" s="160" t="s">
        <v>560</v>
      </c>
      <c r="B416" s="45"/>
      <c r="C416" s="45" t="s">
        <v>4</v>
      </c>
      <c r="D416" s="59" t="s">
        <v>536</v>
      </c>
      <c r="E416" s="66" t="s">
        <v>89</v>
      </c>
      <c r="F416" s="50">
        <v>1</v>
      </c>
      <c r="G416" s="50">
        <v>33.21</v>
      </c>
      <c r="H416" s="74" t="e">
        <f>ROUND(G416*#REF!,2)</f>
        <v>#REF!</v>
      </c>
      <c r="I416" s="150" t="e">
        <f t="shared" si="68"/>
        <v>#REF!</v>
      </c>
      <c r="J416" s="74">
        <f t="shared" si="71"/>
        <v>30.88</v>
      </c>
      <c r="K416" s="74">
        <f t="shared" si="72"/>
        <v>38.380000000000003</v>
      </c>
      <c r="L416" s="153">
        <f t="shared" si="69"/>
        <v>38.380000000000003</v>
      </c>
      <c r="M416" s="189" t="e">
        <f t="shared" si="70"/>
        <v>#REF!</v>
      </c>
      <c r="N416" s="192">
        <f t="shared" si="73"/>
        <v>9.2639999999999993</v>
      </c>
      <c r="O416" s="8">
        <f t="shared" si="74"/>
        <v>9.2639999999999993</v>
      </c>
    </row>
    <row r="417" spans="1:15" ht="20.100000000000001" customHeight="1" outlineLevel="1">
      <c r="A417" s="161"/>
      <c r="B417" s="69"/>
      <c r="C417" s="69"/>
      <c r="D417" s="69"/>
      <c r="E417" s="69"/>
      <c r="F417" s="77"/>
      <c r="G417" s="78" t="s">
        <v>253</v>
      </c>
      <c r="H417" s="76"/>
      <c r="I417" s="148" t="e">
        <f>SUM(I396:I416)</f>
        <v>#REF!</v>
      </c>
      <c r="J417" s="148"/>
      <c r="K417" s="148"/>
      <c r="L417" s="148">
        <f>SUM(L396:L416)</f>
        <v>5366.18</v>
      </c>
      <c r="M417" s="190" t="e">
        <f t="shared" si="70"/>
        <v>#REF!</v>
      </c>
      <c r="N417" s="192">
        <f t="shared" si="73"/>
        <v>0</v>
      </c>
      <c r="O417" s="148">
        <f>SUM(O396:O416)</f>
        <v>1295.2838399999998</v>
      </c>
    </row>
    <row r="418" spans="1:15" ht="20.100000000000001" customHeight="1">
      <c r="A418" s="87"/>
      <c r="B418" s="61"/>
      <c r="C418" s="61"/>
      <c r="D418" s="20"/>
      <c r="E418" s="61"/>
      <c r="F418" s="43"/>
      <c r="G418" s="42"/>
      <c r="H418" s="2"/>
      <c r="I418" s="2"/>
      <c r="J418" s="74">
        <f t="shared" si="71"/>
        <v>0</v>
      </c>
      <c r="K418" s="74">
        <f t="shared" si="72"/>
        <v>0</v>
      </c>
      <c r="L418" s="153">
        <f>TRUNC(K418*F418,2)</f>
        <v>0</v>
      </c>
      <c r="M418" s="189">
        <f t="shared" si="70"/>
        <v>0</v>
      </c>
      <c r="N418" s="192">
        <f t="shared" si="73"/>
        <v>0</v>
      </c>
      <c r="O418" s="8">
        <f t="shared" si="74"/>
        <v>0</v>
      </c>
    </row>
    <row r="419" spans="1:15" ht="20.100000000000001" customHeight="1">
      <c r="A419" s="159">
        <v>17</v>
      </c>
      <c r="B419" s="36"/>
      <c r="C419" s="36"/>
      <c r="D419" s="15" t="s">
        <v>250</v>
      </c>
      <c r="E419" s="15"/>
      <c r="F419" s="70"/>
      <c r="G419" s="70"/>
      <c r="H419" s="70"/>
      <c r="I419" s="147" t="e">
        <f>I449</f>
        <v>#REF!</v>
      </c>
      <c r="J419" s="147"/>
      <c r="K419" s="147"/>
      <c r="L419" s="147">
        <f>L449</f>
        <v>22546.06</v>
      </c>
      <c r="M419" s="191" t="e">
        <f>M449</f>
        <v>#REF!</v>
      </c>
      <c r="N419" s="195">
        <f t="shared" si="73"/>
        <v>0</v>
      </c>
      <c r="O419" s="147">
        <f>O449</f>
        <v>5441.8705500000005</v>
      </c>
    </row>
    <row r="420" spans="1:15" s="60" customFormat="1" ht="20.100000000000001" customHeight="1" outlineLevel="1">
      <c r="A420" s="160" t="s">
        <v>26</v>
      </c>
      <c r="B420" s="66">
        <v>72553</v>
      </c>
      <c r="C420" s="66" t="s">
        <v>94</v>
      </c>
      <c r="D420" s="59" t="s">
        <v>887</v>
      </c>
      <c r="E420" s="66" t="s">
        <v>89</v>
      </c>
      <c r="F420" s="50">
        <v>7</v>
      </c>
      <c r="G420" s="50">
        <v>134.86000000000001</v>
      </c>
      <c r="H420" s="74" t="e">
        <f>ROUND(G420*#REF!,2)</f>
        <v>#REF!</v>
      </c>
      <c r="I420" s="150" t="e">
        <f t="shared" ref="I420:I448" si="75">ROUND(F420*H420,2)</f>
        <v>#REF!</v>
      </c>
      <c r="J420" s="74">
        <f t="shared" si="71"/>
        <v>125.42</v>
      </c>
      <c r="K420" s="74">
        <f t="shared" si="72"/>
        <v>155.88999999999999</v>
      </c>
      <c r="L420" s="153">
        <f t="shared" ref="L420:L448" si="76">TRUNC(K420*F420,2)</f>
        <v>1091.23</v>
      </c>
      <c r="M420" s="189" t="e">
        <f t="shared" ref="M420:M450" si="77">TRUNC(I420-(I420*0.07),2)</f>
        <v>#REF!</v>
      </c>
      <c r="N420" s="192">
        <f t="shared" si="73"/>
        <v>37.625999999999998</v>
      </c>
      <c r="O420" s="8">
        <f t="shared" si="74"/>
        <v>263.38200000000001</v>
      </c>
    </row>
    <row r="421" spans="1:15" s="60" customFormat="1" ht="20.100000000000001" customHeight="1" outlineLevel="1">
      <c r="A421" s="160" t="s">
        <v>77</v>
      </c>
      <c r="B421" s="66">
        <v>72554</v>
      </c>
      <c r="C421" s="66" t="s">
        <v>94</v>
      </c>
      <c r="D421" s="59" t="s">
        <v>886</v>
      </c>
      <c r="E421" s="66" t="s">
        <v>89</v>
      </c>
      <c r="F421" s="50">
        <v>1</v>
      </c>
      <c r="G421" s="50">
        <v>457.93</v>
      </c>
      <c r="H421" s="74" t="e">
        <f>ROUND(G421*#REF!,2)</f>
        <v>#REF!</v>
      </c>
      <c r="I421" s="150" t="e">
        <f t="shared" si="75"/>
        <v>#REF!</v>
      </c>
      <c r="J421" s="74">
        <f t="shared" si="71"/>
        <v>425.87</v>
      </c>
      <c r="K421" s="74">
        <f t="shared" si="72"/>
        <v>529.35</v>
      </c>
      <c r="L421" s="153">
        <f t="shared" si="76"/>
        <v>529.35</v>
      </c>
      <c r="M421" s="189" t="e">
        <f t="shared" si="77"/>
        <v>#REF!</v>
      </c>
      <c r="N421" s="192">
        <f t="shared" si="73"/>
        <v>127.761</v>
      </c>
      <c r="O421" s="8">
        <f t="shared" si="74"/>
        <v>127.761</v>
      </c>
    </row>
    <row r="422" spans="1:15" s="60" customFormat="1" ht="20.100000000000001" customHeight="1" outlineLevel="1">
      <c r="A422" s="160" t="s">
        <v>78</v>
      </c>
      <c r="B422" s="66">
        <v>72297</v>
      </c>
      <c r="C422" s="66" t="s">
        <v>94</v>
      </c>
      <c r="D422" s="59" t="s">
        <v>894</v>
      </c>
      <c r="E422" s="66" t="s">
        <v>89</v>
      </c>
      <c r="F422" s="50">
        <v>2</v>
      </c>
      <c r="G422" s="50">
        <v>35.32</v>
      </c>
      <c r="H422" s="74" t="e">
        <f>ROUND(G422*#REF!,2)</f>
        <v>#REF!</v>
      </c>
      <c r="I422" s="150" t="e">
        <f t="shared" si="75"/>
        <v>#REF!</v>
      </c>
      <c r="J422" s="74">
        <f t="shared" si="71"/>
        <v>32.840000000000003</v>
      </c>
      <c r="K422" s="74">
        <f t="shared" si="72"/>
        <v>40.82</v>
      </c>
      <c r="L422" s="153">
        <f t="shared" si="76"/>
        <v>81.64</v>
      </c>
      <c r="M422" s="189" t="e">
        <f t="shared" si="77"/>
        <v>#REF!</v>
      </c>
      <c r="N422" s="192">
        <f t="shared" si="73"/>
        <v>9.8520000000000003</v>
      </c>
      <c r="O422" s="8">
        <f t="shared" si="74"/>
        <v>19.704000000000001</v>
      </c>
    </row>
    <row r="423" spans="1:15" s="60" customFormat="1" ht="20.100000000000001" customHeight="1" outlineLevel="1">
      <c r="A423" s="160" t="s">
        <v>202</v>
      </c>
      <c r="B423" s="66">
        <v>72297</v>
      </c>
      <c r="C423" s="66" t="s">
        <v>94</v>
      </c>
      <c r="D423" s="59" t="s">
        <v>895</v>
      </c>
      <c r="E423" s="66" t="s">
        <v>89</v>
      </c>
      <c r="F423" s="50">
        <v>7</v>
      </c>
      <c r="G423" s="50">
        <v>35.32</v>
      </c>
      <c r="H423" s="74" t="e">
        <f>ROUND(G423*#REF!,2)</f>
        <v>#REF!</v>
      </c>
      <c r="I423" s="150" t="e">
        <f t="shared" si="75"/>
        <v>#REF!</v>
      </c>
      <c r="J423" s="74">
        <f t="shared" si="71"/>
        <v>32.840000000000003</v>
      </c>
      <c r="K423" s="74">
        <f t="shared" si="72"/>
        <v>40.82</v>
      </c>
      <c r="L423" s="153">
        <f t="shared" si="76"/>
        <v>285.74</v>
      </c>
      <c r="M423" s="189" t="e">
        <f t="shared" si="77"/>
        <v>#REF!</v>
      </c>
      <c r="N423" s="192">
        <f t="shared" si="73"/>
        <v>9.8520000000000003</v>
      </c>
      <c r="O423" s="8">
        <f t="shared" si="74"/>
        <v>68.963999999999999</v>
      </c>
    </row>
    <row r="424" spans="1:15" s="60" customFormat="1" ht="20.100000000000001" customHeight="1" outlineLevel="1">
      <c r="A424" s="160" t="s">
        <v>203</v>
      </c>
      <c r="B424" s="66" t="s">
        <v>444</v>
      </c>
      <c r="C424" s="66" t="s">
        <v>94</v>
      </c>
      <c r="D424" s="59" t="s">
        <v>897</v>
      </c>
      <c r="E424" s="66" t="s">
        <v>107</v>
      </c>
      <c r="F424" s="50">
        <v>1.25</v>
      </c>
      <c r="G424" s="50">
        <v>103.99</v>
      </c>
      <c r="H424" s="74" t="e">
        <f>ROUND(G424*#REF!,2)</f>
        <v>#REF!</v>
      </c>
      <c r="I424" s="150" t="e">
        <f t="shared" si="75"/>
        <v>#REF!</v>
      </c>
      <c r="J424" s="74">
        <f t="shared" si="71"/>
        <v>96.71</v>
      </c>
      <c r="K424" s="74">
        <f t="shared" si="72"/>
        <v>120.21</v>
      </c>
      <c r="L424" s="153">
        <f t="shared" si="76"/>
        <v>150.26</v>
      </c>
      <c r="M424" s="189" t="e">
        <f t="shared" si="77"/>
        <v>#REF!</v>
      </c>
      <c r="N424" s="192">
        <f t="shared" si="73"/>
        <v>29.012999999999998</v>
      </c>
      <c r="O424" s="8">
        <f t="shared" si="74"/>
        <v>36.266249999999999</v>
      </c>
    </row>
    <row r="425" spans="1:15" s="60" customFormat="1" ht="20.100000000000001" customHeight="1" outlineLevel="1">
      <c r="A425" s="160" t="s">
        <v>931</v>
      </c>
      <c r="B425" s="66">
        <v>72677</v>
      </c>
      <c r="C425" s="66" t="s">
        <v>94</v>
      </c>
      <c r="D425" s="59" t="s">
        <v>896</v>
      </c>
      <c r="E425" s="66" t="s">
        <v>89</v>
      </c>
      <c r="F425" s="50">
        <v>10</v>
      </c>
      <c r="G425" s="50">
        <v>40.619999999999997</v>
      </c>
      <c r="H425" s="74" t="e">
        <f>ROUND(G425*#REF!,2)</f>
        <v>#REF!</v>
      </c>
      <c r="I425" s="150" t="e">
        <f t="shared" si="75"/>
        <v>#REF!</v>
      </c>
      <c r="J425" s="74">
        <f t="shared" si="71"/>
        <v>37.770000000000003</v>
      </c>
      <c r="K425" s="74">
        <f t="shared" si="72"/>
        <v>46.94</v>
      </c>
      <c r="L425" s="153">
        <f t="shared" si="76"/>
        <v>469.4</v>
      </c>
      <c r="M425" s="189" t="e">
        <f t="shared" si="77"/>
        <v>#REF!</v>
      </c>
      <c r="N425" s="192">
        <f t="shared" si="73"/>
        <v>11.331000000000001</v>
      </c>
      <c r="O425" s="8">
        <f t="shared" si="74"/>
        <v>113.31000000000002</v>
      </c>
    </row>
    <row r="426" spans="1:15" s="60" customFormat="1" ht="20.100000000000001" customHeight="1" outlineLevel="1">
      <c r="A426" s="160" t="s">
        <v>322</v>
      </c>
      <c r="B426" s="66" t="s">
        <v>444</v>
      </c>
      <c r="C426" s="66" t="s">
        <v>94</v>
      </c>
      <c r="D426" s="59" t="s">
        <v>885</v>
      </c>
      <c r="E426" s="66" t="s">
        <v>89</v>
      </c>
      <c r="F426" s="50">
        <v>4</v>
      </c>
      <c r="G426" s="50">
        <v>103.99</v>
      </c>
      <c r="H426" s="74" t="e">
        <f>ROUND(G426*#REF!,2)</f>
        <v>#REF!</v>
      </c>
      <c r="I426" s="150" t="e">
        <f t="shared" si="75"/>
        <v>#REF!</v>
      </c>
      <c r="J426" s="74">
        <f t="shared" si="71"/>
        <v>96.71</v>
      </c>
      <c r="K426" s="74">
        <f t="shared" si="72"/>
        <v>120.21</v>
      </c>
      <c r="L426" s="153">
        <f t="shared" si="76"/>
        <v>480.84</v>
      </c>
      <c r="M426" s="189" t="e">
        <f t="shared" si="77"/>
        <v>#REF!</v>
      </c>
      <c r="N426" s="192">
        <f t="shared" si="73"/>
        <v>29.012999999999998</v>
      </c>
      <c r="O426" s="8">
        <f t="shared" si="74"/>
        <v>116.05199999999999</v>
      </c>
    </row>
    <row r="427" spans="1:15" s="60" customFormat="1" ht="20.100000000000001" customHeight="1" outlineLevel="1">
      <c r="A427" s="160" t="s">
        <v>932</v>
      </c>
      <c r="B427" s="66">
        <v>72715</v>
      </c>
      <c r="C427" s="66" t="s">
        <v>94</v>
      </c>
      <c r="D427" s="59" t="s">
        <v>898</v>
      </c>
      <c r="E427" s="66" t="s">
        <v>89</v>
      </c>
      <c r="F427" s="50">
        <v>65.27</v>
      </c>
      <c r="G427" s="50">
        <v>88.5</v>
      </c>
      <c r="H427" s="74" t="e">
        <f>ROUND(G427*#REF!,2)</f>
        <v>#REF!</v>
      </c>
      <c r="I427" s="150" t="e">
        <f t="shared" si="75"/>
        <v>#REF!</v>
      </c>
      <c r="J427" s="74">
        <f t="shared" si="71"/>
        <v>82.3</v>
      </c>
      <c r="K427" s="74">
        <f t="shared" si="72"/>
        <v>102.29</v>
      </c>
      <c r="L427" s="153">
        <f t="shared" si="76"/>
        <v>6676.46</v>
      </c>
      <c r="M427" s="189" t="e">
        <f t="shared" si="77"/>
        <v>#REF!</v>
      </c>
      <c r="N427" s="192">
        <f t="shared" si="73"/>
        <v>24.689999999999998</v>
      </c>
      <c r="O427" s="8">
        <f t="shared" si="74"/>
        <v>1611.5162999999998</v>
      </c>
    </row>
    <row r="428" spans="1:15" s="60" customFormat="1" ht="20.100000000000001" customHeight="1" outlineLevel="1">
      <c r="A428" s="160" t="s">
        <v>483</v>
      </c>
      <c r="B428" s="23"/>
      <c r="C428" s="66" t="s">
        <v>4</v>
      </c>
      <c r="D428" s="59" t="s">
        <v>899</v>
      </c>
      <c r="E428" s="66" t="s">
        <v>89</v>
      </c>
      <c r="F428" s="50">
        <v>3</v>
      </c>
      <c r="G428" s="50">
        <v>55.44</v>
      </c>
      <c r="H428" s="74" t="e">
        <f>ROUND(G428*#REF!,2)</f>
        <v>#REF!</v>
      </c>
      <c r="I428" s="150" t="e">
        <f t="shared" si="75"/>
        <v>#REF!</v>
      </c>
      <c r="J428" s="74">
        <f t="shared" si="71"/>
        <v>51.55</v>
      </c>
      <c r="K428" s="74">
        <f t="shared" si="72"/>
        <v>64.069999999999993</v>
      </c>
      <c r="L428" s="153">
        <f t="shared" si="76"/>
        <v>192.21</v>
      </c>
      <c r="M428" s="189" t="e">
        <f t="shared" si="77"/>
        <v>#REF!</v>
      </c>
      <c r="N428" s="192">
        <f t="shared" si="73"/>
        <v>15.464999999999998</v>
      </c>
      <c r="O428" s="8">
        <f t="shared" si="74"/>
        <v>46.394999999999996</v>
      </c>
    </row>
    <row r="429" spans="1:15" s="60" customFormat="1" ht="20.100000000000001" customHeight="1" outlineLevel="1">
      <c r="A429" s="160" t="s">
        <v>484</v>
      </c>
      <c r="B429" s="23"/>
      <c r="C429" s="66" t="s">
        <v>4</v>
      </c>
      <c r="D429" s="59" t="s">
        <v>1120</v>
      </c>
      <c r="E429" s="66" t="s">
        <v>89</v>
      </c>
      <c r="F429" s="50">
        <v>2</v>
      </c>
      <c r="G429" s="50">
        <v>210.23</v>
      </c>
      <c r="H429" s="74" t="e">
        <f>ROUND(G429*#REF!,2)</f>
        <v>#REF!</v>
      </c>
      <c r="I429" s="150" t="e">
        <f t="shared" si="75"/>
        <v>#REF!</v>
      </c>
      <c r="J429" s="74">
        <f t="shared" si="71"/>
        <v>195.51</v>
      </c>
      <c r="K429" s="74">
        <f t="shared" si="72"/>
        <v>243.01</v>
      </c>
      <c r="L429" s="153">
        <f t="shared" si="76"/>
        <v>486.02</v>
      </c>
      <c r="M429" s="189" t="e">
        <f t="shared" si="77"/>
        <v>#REF!</v>
      </c>
      <c r="N429" s="192">
        <f t="shared" si="73"/>
        <v>58.652999999999992</v>
      </c>
      <c r="O429" s="8">
        <f t="shared" si="74"/>
        <v>117.30599999999998</v>
      </c>
    </row>
    <row r="430" spans="1:15" s="60" customFormat="1" ht="20.100000000000001" customHeight="1" outlineLevel="1">
      <c r="A430" s="160" t="s">
        <v>485</v>
      </c>
      <c r="B430" s="23"/>
      <c r="C430" s="66" t="s">
        <v>4</v>
      </c>
      <c r="D430" s="59" t="s">
        <v>900</v>
      </c>
      <c r="E430" s="66" t="s">
        <v>89</v>
      </c>
      <c r="F430" s="50">
        <v>3</v>
      </c>
      <c r="G430" s="50">
        <v>85.62</v>
      </c>
      <c r="H430" s="74" t="e">
        <f>ROUND(G430*#REF!,2)</f>
        <v>#REF!</v>
      </c>
      <c r="I430" s="150" t="e">
        <f t="shared" si="75"/>
        <v>#REF!</v>
      </c>
      <c r="J430" s="74">
        <f t="shared" si="71"/>
        <v>79.62</v>
      </c>
      <c r="K430" s="74">
        <f t="shared" si="72"/>
        <v>98.96</v>
      </c>
      <c r="L430" s="153">
        <f t="shared" si="76"/>
        <v>296.88</v>
      </c>
      <c r="M430" s="189" t="e">
        <f t="shared" si="77"/>
        <v>#REF!</v>
      </c>
      <c r="N430" s="192">
        <f t="shared" si="73"/>
        <v>23.885999999999999</v>
      </c>
      <c r="O430" s="8">
        <f t="shared" si="74"/>
        <v>71.658000000000001</v>
      </c>
    </row>
    <row r="431" spans="1:15" s="60" customFormat="1" ht="20.100000000000001" customHeight="1" outlineLevel="1">
      <c r="A431" s="160" t="s">
        <v>486</v>
      </c>
      <c r="B431" s="23"/>
      <c r="C431" s="66" t="s">
        <v>4</v>
      </c>
      <c r="D431" s="59" t="s">
        <v>901</v>
      </c>
      <c r="E431" s="66" t="s">
        <v>89</v>
      </c>
      <c r="F431" s="50">
        <v>3</v>
      </c>
      <c r="G431" s="50">
        <v>61.24</v>
      </c>
      <c r="H431" s="74" t="e">
        <f>ROUND(G431*#REF!,2)</f>
        <v>#REF!</v>
      </c>
      <c r="I431" s="150" t="e">
        <f t="shared" si="75"/>
        <v>#REF!</v>
      </c>
      <c r="J431" s="74">
        <f t="shared" si="71"/>
        <v>56.95</v>
      </c>
      <c r="K431" s="74">
        <f t="shared" si="72"/>
        <v>70.78</v>
      </c>
      <c r="L431" s="153">
        <f t="shared" si="76"/>
        <v>212.34</v>
      </c>
      <c r="M431" s="189" t="e">
        <f t="shared" si="77"/>
        <v>#REF!</v>
      </c>
      <c r="N431" s="192">
        <f t="shared" si="73"/>
        <v>17.085000000000001</v>
      </c>
      <c r="O431" s="8">
        <f t="shared" si="74"/>
        <v>51.255000000000003</v>
      </c>
    </row>
    <row r="432" spans="1:15" s="60" customFormat="1" ht="20.100000000000001" customHeight="1" outlineLevel="1">
      <c r="A432" s="160" t="s">
        <v>933</v>
      </c>
      <c r="B432" s="23"/>
      <c r="C432" s="66" t="s">
        <v>4</v>
      </c>
      <c r="D432" s="59" t="s">
        <v>1121</v>
      </c>
      <c r="E432" s="66" t="s">
        <v>89</v>
      </c>
      <c r="F432" s="50">
        <v>6</v>
      </c>
      <c r="G432" s="50">
        <v>280.31</v>
      </c>
      <c r="H432" s="74" t="e">
        <f>ROUND(G432*#REF!,2)</f>
        <v>#REF!</v>
      </c>
      <c r="I432" s="150" t="e">
        <f t="shared" si="75"/>
        <v>#REF!</v>
      </c>
      <c r="J432" s="74">
        <f t="shared" si="71"/>
        <v>260.68</v>
      </c>
      <c r="K432" s="74">
        <f t="shared" si="72"/>
        <v>324.02</v>
      </c>
      <c r="L432" s="153">
        <f t="shared" si="76"/>
        <v>1944.12</v>
      </c>
      <c r="M432" s="189" t="e">
        <f t="shared" si="77"/>
        <v>#REF!</v>
      </c>
      <c r="N432" s="192">
        <f t="shared" si="73"/>
        <v>78.203999999999994</v>
      </c>
      <c r="O432" s="8">
        <f t="shared" si="74"/>
        <v>469.22399999999993</v>
      </c>
    </row>
    <row r="433" spans="1:15" s="60" customFormat="1" ht="20.100000000000001" customHeight="1" outlineLevel="1">
      <c r="A433" s="160" t="s">
        <v>934</v>
      </c>
      <c r="B433" s="66">
        <v>72677</v>
      </c>
      <c r="C433" s="66" t="s">
        <v>94</v>
      </c>
      <c r="D433" s="59" t="s">
        <v>902</v>
      </c>
      <c r="E433" s="66" t="s">
        <v>89</v>
      </c>
      <c r="F433" s="50">
        <v>3</v>
      </c>
      <c r="G433" s="50">
        <v>40.619999999999997</v>
      </c>
      <c r="H433" s="74" t="e">
        <f>ROUND(G433*#REF!,2)</f>
        <v>#REF!</v>
      </c>
      <c r="I433" s="150" t="e">
        <f t="shared" si="75"/>
        <v>#REF!</v>
      </c>
      <c r="J433" s="74">
        <f t="shared" si="71"/>
        <v>37.770000000000003</v>
      </c>
      <c r="K433" s="74">
        <f t="shared" si="72"/>
        <v>46.94</v>
      </c>
      <c r="L433" s="153">
        <f t="shared" si="76"/>
        <v>140.82</v>
      </c>
      <c r="M433" s="189" t="e">
        <f t="shared" si="77"/>
        <v>#REF!</v>
      </c>
      <c r="N433" s="192">
        <f t="shared" si="73"/>
        <v>11.331000000000001</v>
      </c>
      <c r="O433" s="8">
        <f t="shared" si="74"/>
        <v>33.993000000000002</v>
      </c>
    </row>
    <row r="434" spans="1:15" s="60" customFormat="1" ht="20.100000000000001" customHeight="1" outlineLevel="1">
      <c r="A434" s="160" t="s">
        <v>935</v>
      </c>
      <c r="B434" s="23"/>
      <c r="C434" s="66" t="s">
        <v>4</v>
      </c>
      <c r="D434" s="59" t="s">
        <v>903</v>
      </c>
      <c r="E434" s="66" t="s">
        <v>89</v>
      </c>
      <c r="F434" s="50">
        <v>3</v>
      </c>
      <c r="G434" s="50">
        <v>80.209999999999994</v>
      </c>
      <c r="H434" s="74" t="e">
        <f>ROUND(G434*#REF!,2)</f>
        <v>#REF!</v>
      </c>
      <c r="I434" s="150" t="e">
        <f t="shared" si="75"/>
        <v>#REF!</v>
      </c>
      <c r="J434" s="74">
        <f t="shared" si="71"/>
        <v>74.59</v>
      </c>
      <c r="K434" s="74">
        <f t="shared" si="72"/>
        <v>92.71</v>
      </c>
      <c r="L434" s="153">
        <f t="shared" si="76"/>
        <v>278.13</v>
      </c>
      <c r="M434" s="189" t="e">
        <f t="shared" si="77"/>
        <v>#REF!</v>
      </c>
      <c r="N434" s="192">
        <f t="shared" si="73"/>
        <v>22.376999999999999</v>
      </c>
      <c r="O434" s="8">
        <f t="shared" si="74"/>
        <v>67.131</v>
      </c>
    </row>
    <row r="435" spans="1:15" s="60" customFormat="1" ht="20.100000000000001" customHeight="1" outlineLevel="1">
      <c r="A435" s="160" t="s">
        <v>936</v>
      </c>
      <c r="B435" s="23"/>
      <c r="C435" s="66" t="s">
        <v>4</v>
      </c>
      <c r="D435" s="59" t="s">
        <v>904</v>
      </c>
      <c r="E435" s="66" t="s">
        <v>89</v>
      </c>
      <c r="F435" s="50">
        <v>3</v>
      </c>
      <c r="G435" s="50">
        <v>85.56</v>
      </c>
      <c r="H435" s="74" t="e">
        <f>ROUND(G435*#REF!,2)</f>
        <v>#REF!</v>
      </c>
      <c r="I435" s="150" t="e">
        <f t="shared" si="75"/>
        <v>#REF!</v>
      </c>
      <c r="J435" s="74">
        <f t="shared" si="71"/>
        <v>79.569999999999993</v>
      </c>
      <c r="K435" s="74">
        <f t="shared" si="72"/>
        <v>98.9</v>
      </c>
      <c r="L435" s="153">
        <f t="shared" si="76"/>
        <v>296.7</v>
      </c>
      <c r="M435" s="189" t="e">
        <f t="shared" si="77"/>
        <v>#REF!</v>
      </c>
      <c r="N435" s="192">
        <f t="shared" si="73"/>
        <v>23.870999999999999</v>
      </c>
      <c r="O435" s="8">
        <f t="shared" si="74"/>
        <v>71.613</v>
      </c>
    </row>
    <row r="436" spans="1:15" s="60" customFormat="1" ht="20.100000000000001" customHeight="1" outlineLevel="1">
      <c r="A436" s="160" t="s">
        <v>937</v>
      </c>
      <c r="B436" s="23"/>
      <c r="C436" s="66" t="s">
        <v>4</v>
      </c>
      <c r="D436" s="59" t="s">
        <v>905</v>
      </c>
      <c r="E436" s="66" t="s">
        <v>89</v>
      </c>
      <c r="F436" s="50">
        <v>3</v>
      </c>
      <c r="G436" s="50">
        <v>82.12</v>
      </c>
      <c r="H436" s="74" t="e">
        <f>ROUND(G436*#REF!,2)</f>
        <v>#REF!</v>
      </c>
      <c r="I436" s="150" t="e">
        <f t="shared" si="75"/>
        <v>#REF!</v>
      </c>
      <c r="J436" s="74">
        <f t="shared" si="71"/>
        <v>76.37</v>
      </c>
      <c r="K436" s="74">
        <f t="shared" si="72"/>
        <v>94.92</v>
      </c>
      <c r="L436" s="153">
        <f t="shared" si="76"/>
        <v>284.76</v>
      </c>
      <c r="M436" s="189" t="e">
        <f t="shared" si="77"/>
        <v>#REF!</v>
      </c>
      <c r="N436" s="192">
        <f t="shared" si="73"/>
        <v>22.911000000000001</v>
      </c>
      <c r="O436" s="8">
        <f t="shared" si="74"/>
        <v>68.733000000000004</v>
      </c>
    </row>
    <row r="437" spans="1:15" s="60" customFormat="1" ht="20.100000000000001" customHeight="1" outlineLevel="1">
      <c r="A437" s="160" t="s">
        <v>938</v>
      </c>
      <c r="B437" s="66">
        <v>84798</v>
      </c>
      <c r="C437" s="66" t="s">
        <v>94</v>
      </c>
      <c r="D437" s="59" t="s">
        <v>1129</v>
      </c>
      <c r="E437" s="66" t="s">
        <v>89</v>
      </c>
      <c r="F437" s="50">
        <v>1</v>
      </c>
      <c r="G437" s="50">
        <v>242.43</v>
      </c>
      <c r="H437" s="74" t="e">
        <f>ROUND(G437*#REF!,2)</f>
        <v>#REF!</v>
      </c>
      <c r="I437" s="150" t="e">
        <f t="shared" si="75"/>
        <v>#REF!</v>
      </c>
      <c r="J437" s="74">
        <f t="shared" si="71"/>
        <v>225.46</v>
      </c>
      <c r="K437" s="74">
        <f t="shared" si="72"/>
        <v>280.24</v>
      </c>
      <c r="L437" s="153">
        <f t="shared" si="76"/>
        <v>280.24</v>
      </c>
      <c r="M437" s="189" t="e">
        <f t="shared" si="77"/>
        <v>#REF!</v>
      </c>
      <c r="N437" s="192">
        <f t="shared" si="73"/>
        <v>67.638000000000005</v>
      </c>
      <c r="O437" s="8">
        <f t="shared" si="74"/>
        <v>67.638000000000005</v>
      </c>
    </row>
    <row r="438" spans="1:15" s="60" customFormat="1" ht="20.100000000000001" customHeight="1" outlineLevel="1">
      <c r="A438" s="160" t="s">
        <v>939</v>
      </c>
      <c r="B438" s="23"/>
      <c r="C438" s="66" t="s">
        <v>4</v>
      </c>
      <c r="D438" s="59" t="s">
        <v>906</v>
      </c>
      <c r="E438" s="66" t="s">
        <v>89</v>
      </c>
      <c r="F438" s="50">
        <v>5</v>
      </c>
      <c r="G438" s="50">
        <v>130.26</v>
      </c>
      <c r="H438" s="74" t="e">
        <f>ROUND(G438*#REF!,2)</f>
        <v>#REF!</v>
      </c>
      <c r="I438" s="150" t="e">
        <f t="shared" si="75"/>
        <v>#REF!</v>
      </c>
      <c r="J438" s="74">
        <f t="shared" si="71"/>
        <v>121.14</v>
      </c>
      <c r="K438" s="74">
        <f t="shared" si="72"/>
        <v>150.57</v>
      </c>
      <c r="L438" s="153">
        <f t="shared" si="76"/>
        <v>752.85</v>
      </c>
      <c r="M438" s="189" t="e">
        <f t="shared" si="77"/>
        <v>#REF!</v>
      </c>
      <c r="N438" s="192">
        <f t="shared" si="73"/>
        <v>36.341999999999999</v>
      </c>
      <c r="O438" s="8">
        <f t="shared" si="74"/>
        <v>181.70999999999998</v>
      </c>
    </row>
    <row r="439" spans="1:15" s="60" customFormat="1" ht="20.100000000000001" customHeight="1" outlineLevel="1">
      <c r="A439" s="160" t="s">
        <v>940</v>
      </c>
      <c r="B439" s="66" t="s">
        <v>446</v>
      </c>
      <c r="C439" s="66" t="s">
        <v>94</v>
      </c>
      <c r="D439" s="59" t="s">
        <v>907</v>
      </c>
      <c r="E439" s="66" t="s">
        <v>89</v>
      </c>
      <c r="F439" s="50">
        <v>2</v>
      </c>
      <c r="G439" s="50">
        <v>227.56</v>
      </c>
      <c r="H439" s="74" t="e">
        <f>ROUND(G439*#REF!,2)</f>
        <v>#REF!</v>
      </c>
      <c r="I439" s="150" t="e">
        <f t="shared" si="75"/>
        <v>#REF!</v>
      </c>
      <c r="J439" s="74">
        <f t="shared" si="71"/>
        <v>211.63</v>
      </c>
      <c r="K439" s="74">
        <f t="shared" si="72"/>
        <v>263.05</v>
      </c>
      <c r="L439" s="153">
        <f t="shared" si="76"/>
        <v>526.1</v>
      </c>
      <c r="M439" s="189" t="e">
        <f t="shared" si="77"/>
        <v>#REF!</v>
      </c>
      <c r="N439" s="192">
        <f t="shared" si="73"/>
        <v>63.488999999999997</v>
      </c>
      <c r="O439" s="8">
        <f t="shared" si="74"/>
        <v>126.97799999999999</v>
      </c>
    </row>
    <row r="440" spans="1:15" s="60" customFormat="1" ht="20.100000000000001" customHeight="1" outlineLevel="1">
      <c r="A440" s="160" t="s">
        <v>941</v>
      </c>
      <c r="B440" s="66"/>
      <c r="C440" s="66" t="s">
        <v>4</v>
      </c>
      <c r="D440" s="59" t="s">
        <v>965</v>
      </c>
      <c r="E440" s="66" t="s">
        <v>89</v>
      </c>
      <c r="F440" s="50">
        <v>4</v>
      </c>
      <c r="G440" s="50">
        <v>380.25</v>
      </c>
      <c r="H440" s="74" t="e">
        <f>ROUND(G440*#REF!,2)</f>
        <v>#REF!</v>
      </c>
      <c r="I440" s="150" t="e">
        <f t="shared" si="75"/>
        <v>#REF!</v>
      </c>
      <c r="J440" s="74">
        <f t="shared" si="71"/>
        <v>353.63</v>
      </c>
      <c r="K440" s="74">
        <f t="shared" si="72"/>
        <v>439.56</v>
      </c>
      <c r="L440" s="153">
        <f t="shared" si="76"/>
        <v>1758.24</v>
      </c>
      <c r="M440" s="189" t="e">
        <f t="shared" si="77"/>
        <v>#REF!</v>
      </c>
      <c r="N440" s="192">
        <f t="shared" si="73"/>
        <v>106.089</v>
      </c>
      <c r="O440" s="8">
        <f t="shared" si="74"/>
        <v>424.35599999999999</v>
      </c>
    </row>
    <row r="441" spans="1:15" s="60" customFormat="1" ht="20.100000000000001" customHeight="1" outlineLevel="1">
      <c r="A441" s="160" t="s">
        <v>942</v>
      </c>
      <c r="B441" s="45" t="s">
        <v>1151</v>
      </c>
      <c r="C441" s="45" t="s">
        <v>1113</v>
      </c>
      <c r="D441" s="59" t="s">
        <v>491</v>
      </c>
      <c r="E441" s="66" t="s">
        <v>89</v>
      </c>
      <c r="F441" s="50">
        <v>40</v>
      </c>
      <c r="G441" s="50">
        <v>33.21</v>
      </c>
      <c r="H441" s="74" t="e">
        <f>ROUND(G441*#REF!,2)</f>
        <v>#REF!</v>
      </c>
      <c r="I441" s="150" t="e">
        <f t="shared" si="75"/>
        <v>#REF!</v>
      </c>
      <c r="J441" s="74">
        <f t="shared" si="71"/>
        <v>30.88</v>
      </c>
      <c r="K441" s="74">
        <f t="shared" si="72"/>
        <v>38.380000000000003</v>
      </c>
      <c r="L441" s="153">
        <f t="shared" si="76"/>
        <v>1535.2</v>
      </c>
      <c r="M441" s="189" t="e">
        <f t="shared" si="77"/>
        <v>#REF!</v>
      </c>
      <c r="N441" s="192">
        <f t="shared" si="73"/>
        <v>9.2639999999999993</v>
      </c>
      <c r="O441" s="8">
        <f t="shared" si="74"/>
        <v>370.55999999999995</v>
      </c>
    </row>
    <row r="442" spans="1:15" s="60" customFormat="1" ht="20.100000000000001" customHeight="1" outlineLevel="1">
      <c r="A442" s="160" t="s">
        <v>943</v>
      </c>
      <c r="B442" s="52">
        <v>72947</v>
      </c>
      <c r="C442" s="45" t="s">
        <v>94</v>
      </c>
      <c r="D442" s="59" t="s">
        <v>563</v>
      </c>
      <c r="E442" s="66" t="s">
        <v>95</v>
      </c>
      <c r="F442" s="50">
        <v>8</v>
      </c>
      <c r="G442" s="50">
        <v>17.010000000000002</v>
      </c>
      <c r="H442" s="74" t="e">
        <f>ROUND(G442*#REF!,2)</f>
        <v>#REF!</v>
      </c>
      <c r="I442" s="150" t="e">
        <f t="shared" si="75"/>
        <v>#REF!</v>
      </c>
      <c r="J442" s="74">
        <f t="shared" si="71"/>
        <v>15.81</v>
      </c>
      <c r="K442" s="74">
        <f t="shared" si="72"/>
        <v>19.649999999999999</v>
      </c>
      <c r="L442" s="153">
        <f t="shared" si="76"/>
        <v>157.19999999999999</v>
      </c>
      <c r="M442" s="189" t="e">
        <f t="shared" si="77"/>
        <v>#REF!</v>
      </c>
      <c r="N442" s="192">
        <f t="shared" si="73"/>
        <v>4.7430000000000003</v>
      </c>
      <c r="O442" s="8">
        <f t="shared" si="74"/>
        <v>37.944000000000003</v>
      </c>
    </row>
    <row r="443" spans="1:15" s="60" customFormat="1" ht="20.100000000000001" customHeight="1" outlineLevel="1">
      <c r="A443" s="160" t="s">
        <v>944</v>
      </c>
      <c r="B443" s="52">
        <v>72947</v>
      </c>
      <c r="C443" s="45" t="s">
        <v>94</v>
      </c>
      <c r="D443" s="59" t="s">
        <v>169</v>
      </c>
      <c r="E443" s="66" t="s">
        <v>95</v>
      </c>
      <c r="F443" s="50">
        <v>3</v>
      </c>
      <c r="G443" s="50">
        <v>17.010000000000002</v>
      </c>
      <c r="H443" s="74" t="e">
        <f>ROUND(G443*#REF!,2)</f>
        <v>#REF!</v>
      </c>
      <c r="I443" s="150" t="e">
        <f t="shared" si="75"/>
        <v>#REF!</v>
      </c>
      <c r="J443" s="74">
        <f t="shared" si="71"/>
        <v>15.81</v>
      </c>
      <c r="K443" s="74">
        <f t="shared" si="72"/>
        <v>19.649999999999999</v>
      </c>
      <c r="L443" s="153">
        <f t="shared" si="76"/>
        <v>58.95</v>
      </c>
      <c r="M443" s="189" t="e">
        <f t="shared" si="77"/>
        <v>#REF!</v>
      </c>
      <c r="N443" s="192">
        <f t="shared" si="73"/>
        <v>4.7430000000000003</v>
      </c>
      <c r="O443" s="8">
        <f t="shared" si="74"/>
        <v>14.229000000000001</v>
      </c>
    </row>
    <row r="444" spans="1:15" s="60" customFormat="1" ht="20.100000000000001" customHeight="1" outlineLevel="1">
      <c r="A444" s="160" t="s">
        <v>945</v>
      </c>
      <c r="B444" s="9"/>
      <c r="C444" s="9" t="s">
        <v>4</v>
      </c>
      <c r="D444" s="59" t="s">
        <v>884</v>
      </c>
      <c r="E444" s="66" t="s">
        <v>89</v>
      </c>
      <c r="F444" s="50">
        <v>2</v>
      </c>
      <c r="G444" s="50">
        <v>1365</v>
      </c>
      <c r="H444" s="74" t="e">
        <f>ROUND(G444*#REF!,2)</f>
        <v>#REF!</v>
      </c>
      <c r="I444" s="150" t="e">
        <f t="shared" si="75"/>
        <v>#REF!</v>
      </c>
      <c r="J444" s="74">
        <f t="shared" si="71"/>
        <v>1269.45</v>
      </c>
      <c r="K444" s="74">
        <f t="shared" si="72"/>
        <v>1577.92</v>
      </c>
      <c r="L444" s="153">
        <f t="shared" si="76"/>
        <v>3155.84</v>
      </c>
      <c r="M444" s="189" t="e">
        <f t="shared" si="77"/>
        <v>#REF!</v>
      </c>
      <c r="N444" s="192">
        <f t="shared" si="73"/>
        <v>380.83499999999998</v>
      </c>
      <c r="O444" s="8">
        <f t="shared" si="74"/>
        <v>761.67</v>
      </c>
    </row>
    <row r="445" spans="1:15" s="60" customFormat="1" ht="20.100000000000001" customHeight="1" outlineLevel="1">
      <c r="A445" s="160" t="s">
        <v>946</v>
      </c>
      <c r="B445" s="45" t="s">
        <v>1097</v>
      </c>
      <c r="C445" s="45" t="s">
        <v>116</v>
      </c>
      <c r="D445" s="59" t="s">
        <v>1122</v>
      </c>
      <c r="E445" s="66" t="s">
        <v>89</v>
      </c>
      <c r="F445" s="50">
        <v>2</v>
      </c>
      <c r="G445" s="50">
        <v>11.86</v>
      </c>
      <c r="H445" s="74" t="e">
        <f>ROUND(G445*#REF!,2)</f>
        <v>#REF!</v>
      </c>
      <c r="I445" s="150" t="e">
        <f t="shared" si="75"/>
        <v>#REF!</v>
      </c>
      <c r="J445" s="74">
        <f t="shared" si="71"/>
        <v>11.02</v>
      </c>
      <c r="K445" s="74">
        <f t="shared" si="72"/>
        <v>13.69</v>
      </c>
      <c r="L445" s="153">
        <f t="shared" si="76"/>
        <v>27.38</v>
      </c>
      <c r="M445" s="189" t="e">
        <f t="shared" si="77"/>
        <v>#REF!</v>
      </c>
      <c r="N445" s="192">
        <f t="shared" si="73"/>
        <v>3.3059999999999996</v>
      </c>
      <c r="O445" s="8">
        <f t="shared" si="74"/>
        <v>6.6119999999999992</v>
      </c>
    </row>
    <row r="446" spans="1:15" s="60" customFormat="1" ht="20.100000000000001" customHeight="1" outlineLevel="1">
      <c r="A446" s="160" t="s">
        <v>947</v>
      </c>
      <c r="B446" s="45" t="s">
        <v>1098</v>
      </c>
      <c r="C446" s="45" t="s">
        <v>116</v>
      </c>
      <c r="D446" s="59" t="s">
        <v>1125</v>
      </c>
      <c r="E446" s="66" t="s">
        <v>89</v>
      </c>
      <c r="F446" s="50">
        <v>14</v>
      </c>
      <c r="G446" s="50">
        <v>14.65</v>
      </c>
      <c r="H446" s="74" t="e">
        <f>ROUND(G446*#REF!,2)</f>
        <v>#REF!</v>
      </c>
      <c r="I446" s="150" t="e">
        <f t="shared" si="75"/>
        <v>#REF!</v>
      </c>
      <c r="J446" s="74">
        <f t="shared" si="71"/>
        <v>13.62</v>
      </c>
      <c r="K446" s="74">
        <f t="shared" si="72"/>
        <v>16.920000000000002</v>
      </c>
      <c r="L446" s="153">
        <f t="shared" si="76"/>
        <v>236.88</v>
      </c>
      <c r="M446" s="189" t="e">
        <f t="shared" si="77"/>
        <v>#REF!</v>
      </c>
      <c r="N446" s="192">
        <f t="shared" si="73"/>
        <v>4.0859999999999994</v>
      </c>
      <c r="O446" s="8">
        <f t="shared" si="74"/>
        <v>57.203999999999994</v>
      </c>
    </row>
    <row r="447" spans="1:15" s="60" customFormat="1" ht="20.100000000000001" customHeight="1" outlineLevel="1">
      <c r="A447" s="160" t="s">
        <v>948</v>
      </c>
      <c r="B447" s="45" t="s">
        <v>1098</v>
      </c>
      <c r="C447" s="45" t="s">
        <v>116</v>
      </c>
      <c r="D447" s="59" t="s">
        <v>1123</v>
      </c>
      <c r="E447" s="66" t="s">
        <v>89</v>
      </c>
      <c r="F447" s="50">
        <v>3</v>
      </c>
      <c r="G447" s="50">
        <v>14.65</v>
      </c>
      <c r="H447" s="74" t="e">
        <f>ROUND(G447*#REF!,2)</f>
        <v>#REF!</v>
      </c>
      <c r="I447" s="150" t="e">
        <f t="shared" si="75"/>
        <v>#REF!</v>
      </c>
      <c r="J447" s="74">
        <f t="shared" si="71"/>
        <v>13.62</v>
      </c>
      <c r="K447" s="74">
        <f t="shared" si="72"/>
        <v>16.920000000000002</v>
      </c>
      <c r="L447" s="153">
        <f t="shared" si="76"/>
        <v>50.76</v>
      </c>
      <c r="M447" s="189" t="e">
        <f t="shared" si="77"/>
        <v>#REF!</v>
      </c>
      <c r="N447" s="192">
        <f t="shared" si="73"/>
        <v>4.0859999999999994</v>
      </c>
      <c r="O447" s="8">
        <f t="shared" si="74"/>
        <v>12.257999999999999</v>
      </c>
    </row>
    <row r="448" spans="1:15" s="60" customFormat="1" ht="20.100000000000001" customHeight="1" outlineLevel="1">
      <c r="A448" s="160" t="s">
        <v>1128</v>
      </c>
      <c r="B448" s="45" t="s">
        <v>1097</v>
      </c>
      <c r="C448" s="45" t="s">
        <v>116</v>
      </c>
      <c r="D448" s="59" t="s">
        <v>1124</v>
      </c>
      <c r="E448" s="66" t="s">
        <v>89</v>
      </c>
      <c r="F448" s="50">
        <v>8</v>
      </c>
      <c r="G448" s="50">
        <v>11.86</v>
      </c>
      <c r="H448" s="74" t="e">
        <f>ROUND(G448*#REF!,2)</f>
        <v>#REF!</v>
      </c>
      <c r="I448" s="150" t="e">
        <f t="shared" si="75"/>
        <v>#REF!</v>
      </c>
      <c r="J448" s="74">
        <f t="shared" si="71"/>
        <v>11.02</v>
      </c>
      <c r="K448" s="74">
        <f t="shared" si="72"/>
        <v>13.69</v>
      </c>
      <c r="L448" s="153">
        <f t="shared" si="76"/>
        <v>109.52</v>
      </c>
      <c r="M448" s="189" t="e">
        <f t="shared" si="77"/>
        <v>#REF!</v>
      </c>
      <c r="N448" s="192">
        <f t="shared" si="73"/>
        <v>3.3059999999999996</v>
      </c>
      <c r="O448" s="8">
        <f t="shared" si="74"/>
        <v>26.447999999999997</v>
      </c>
    </row>
    <row r="449" spans="1:15" ht="20.100000000000001" customHeight="1" outlineLevel="1">
      <c r="A449" s="161"/>
      <c r="B449" s="69"/>
      <c r="C449" s="69"/>
      <c r="D449" s="69"/>
      <c r="E449" s="69"/>
      <c r="F449" s="77"/>
      <c r="G449" s="78" t="s">
        <v>253</v>
      </c>
      <c r="H449" s="76"/>
      <c r="I449" s="148" t="e">
        <f>SUM(I420:I448)</f>
        <v>#REF!</v>
      </c>
      <c r="J449" s="148"/>
      <c r="K449" s="148"/>
      <c r="L449" s="148">
        <f>SUM(L420:L448)</f>
        <v>22546.06</v>
      </c>
      <c r="M449" s="190" t="e">
        <f t="shared" si="77"/>
        <v>#REF!</v>
      </c>
      <c r="N449" s="192">
        <f t="shared" si="73"/>
        <v>0</v>
      </c>
      <c r="O449" s="148">
        <f>SUM(O420:O448)</f>
        <v>5441.8705500000005</v>
      </c>
    </row>
    <row r="450" spans="1:15" ht="20.100000000000001" customHeight="1">
      <c r="A450" s="87"/>
      <c r="B450" s="61"/>
      <c r="C450" s="61"/>
      <c r="D450" s="20"/>
      <c r="E450" s="61"/>
      <c r="F450" s="43"/>
      <c r="G450" s="42"/>
      <c r="H450" s="2"/>
      <c r="I450" s="2"/>
      <c r="J450" s="74">
        <f t="shared" si="71"/>
        <v>0</v>
      </c>
      <c r="K450" s="74">
        <f t="shared" si="72"/>
        <v>0</v>
      </c>
      <c r="L450" s="153">
        <f>TRUNC(K450*F450,2)</f>
        <v>0</v>
      </c>
      <c r="M450" s="189">
        <f t="shared" si="77"/>
        <v>0</v>
      </c>
      <c r="N450" s="192">
        <f t="shared" si="73"/>
        <v>0</v>
      </c>
      <c r="O450" s="8">
        <f t="shared" si="74"/>
        <v>0</v>
      </c>
    </row>
    <row r="451" spans="1:15" ht="20.100000000000001" customHeight="1" collapsed="1">
      <c r="A451" s="159">
        <v>18</v>
      </c>
      <c r="B451" s="36"/>
      <c r="C451" s="36"/>
      <c r="D451" s="15" t="s">
        <v>1038</v>
      </c>
      <c r="E451" s="15"/>
      <c r="F451" s="70"/>
      <c r="G451" s="70"/>
      <c r="H451" s="70"/>
      <c r="I451" s="147" t="e">
        <f>I526</f>
        <v>#REF!</v>
      </c>
      <c r="J451" s="147"/>
      <c r="K451" s="147"/>
      <c r="L451" s="147">
        <f>L526</f>
        <v>159613.28000000006</v>
      </c>
      <c r="M451" s="191" t="e">
        <f>M526</f>
        <v>#REF!</v>
      </c>
      <c r="N451" s="195">
        <f t="shared" si="73"/>
        <v>0</v>
      </c>
      <c r="O451" s="147">
        <f>O526</f>
        <v>38531.109600000003</v>
      </c>
    </row>
    <row r="452" spans="1:15" s="60" customFormat="1" ht="20.100000000000001" customHeight="1" outlineLevel="1">
      <c r="A452" s="167"/>
      <c r="B452" s="53"/>
      <c r="C452" s="53"/>
      <c r="D452" s="24" t="s">
        <v>39</v>
      </c>
      <c r="E452" s="23"/>
      <c r="F452" s="50">
        <v>0</v>
      </c>
      <c r="G452" s="83"/>
      <c r="H452" s="74"/>
      <c r="I452" s="150"/>
      <c r="J452" s="74">
        <f t="shared" si="71"/>
        <v>0</v>
      </c>
      <c r="K452" s="74">
        <f t="shared" si="72"/>
        <v>0</v>
      </c>
      <c r="L452" s="153">
        <f t="shared" ref="L452:L515" si="78">TRUNC(K452*F452,2)</f>
        <v>0</v>
      </c>
      <c r="M452" s="189">
        <f t="shared" ref="M452:M515" si="79">TRUNC(I452-(I452*0.07),2)</f>
        <v>0</v>
      </c>
      <c r="N452" s="192">
        <f t="shared" si="73"/>
        <v>0</v>
      </c>
      <c r="O452" s="8">
        <f t="shared" si="74"/>
        <v>0</v>
      </c>
    </row>
    <row r="453" spans="1:15" s="60" customFormat="1" ht="50.1" customHeight="1" outlineLevel="1">
      <c r="A453" s="168" t="s">
        <v>323</v>
      </c>
      <c r="B453" s="9" t="s">
        <v>443</v>
      </c>
      <c r="C453" s="9" t="s">
        <v>94</v>
      </c>
      <c r="D453" s="59" t="s">
        <v>980</v>
      </c>
      <c r="E453" s="22" t="s">
        <v>89</v>
      </c>
      <c r="F453" s="50">
        <v>1</v>
      </c>
      <c r="G453" s="50">
        <v>428.93</v>
      </c>
      <c r="H453" s="74" t="e">
        <f>ROUND(G453*#REF!,2)</f>
        <v>#REF!</v>
      </c>
      <c r="I453" s="150" t="e">
        <f t="shared" ref="I453:I498" si="80">ROUND(F453*H453,2)</f>
        <v>#REF!</v>
      </c>
      <c r="J453" s="74">
        <f t="shared" si="71"/>
        <v>398.9</v>
      </c>
      <c r="K453" s="74">
        <f t="shared" si="72"/>
        <v>495.83</v>
      </c>
      <c r="L453" s="153">
        <f t="shared" si="78"/>
        <v>495.83</v>
      </c>
      <c r="M453" s="189" t="e">
        <f t="shared" si="79"/>
        <v>#REF!</v>
      </c>
      <c r="N453" s="192">
        <f t="shared" si="73"/>
        <v>119.66999999999999</v>
      </c>
      <c r="O453" s="8">
        <f t="shared" si="74"/>
        <v>119.66999999999999</v>
      </c>
    </row>
    <row r="454" spans="1:15" s="60" customFormat="1" ht="50.1" customHeight="1" outlineLevel="1">
      <c r="A454" s="168" t="s">
        <v>324</v>
      </c>
      <c r="B454" s="9" t="s">
        <v>443</v>
      </c>
      <c r="C454" s="9" t="s">
        <v>94</v>
      </c>
      <c r="D454" s="59" t="s">
        <v>981</v>
      </c>
      <c r="E454" s="22" t="s">
        <v>89</v>
      </c>
      <c r="F454" s="50">
        <v>4</v>
      </c>
      <c r="G454" s="50">
        <v>428.93</v>
      </c>
      <c r="H454" s="74" t="e">
        <f>ROUND(G454*#REF!,2)</f>
        <v>#REF!</v>
      </c>
      <c r="I454" s="150" t="e">
        <f t="shared" si="80"/>
        <v>#REF!</v>
      </c>
      <c r="J454" s="74">
        <f t="shared" si="71"/>
        <v>398.9</v>
      </c>
      <c r="K454" s="74">
        <f t="shared" si="72"/>
        <v>495.83</v>
      </c>
      <c r="L454" s="153">
        <f t="shared" si="78"/>
        <v>1983.32</v>
      </c>
      <c r="M454" s="189" t="e">
        <f t="shared" si="79"/>
        <v>#REF!</v>
      </c>
      <c r="N454" s="192">
        <f t="shared" si="73"/>
        <v>119.66999999999999</v>
      </c>
      <c r="O454" s="8">
        <f t="shared" si="74"/>
        <v>478.67999999999995</v>
      </c>
    </row>
    <row r="455" spans="1:15" s="60" customFormat="1" ht="50.1" customHeight="1" outlineLevel="1">
      <c r="A455" s="168" t="s">
        <v>325</v>
      </c>
      <c r="B455" s="9" t="s">
        <v>237</v>
      </c>
      <c r="C455" s="9" t="s">
        <v>94</v>
      </c>
      <c r="D455" s="59" t="s">
        <v>982</v>
      </c>
      <c r="E455" s="22" t="s">
        <v>89</v>
      </c>
      <c r="F455" s="50">
        <v>4</v>
      </c>
      <c r="G455" s="50">
        <v>471.06</v>
      </c>
      <c r="H455" s="74" t="e">
        <f>ROUND(G455*#REF!,2)</f>
        <v>#REF!</v>
      </c>
      <c r="I455" s="150" t="e">
        <f t="shared" si="80"/>
        <v>#REF!</v>
      </c>
      <c r="J455" s="74">
        <f t="shared" si="71"/>
        <v>438.08</v>
      </c>
      <c r="K455" s="74">
        <f t="shared" si="72"/>
        <v>544.53</v>
      </c>
      <c r="L455" s="153">
        <f t="shared" si="78"/>
        <v>2178.12</v>
      </c>
      <c r="M455" s="189" t="e">
        <f t="shared" si="79"/>
        <v>#REF!</v>
      </c>
      <c r="N455" s="192">
        <f t="shared" si="73"/>
        <v>131.42399999999998</v>
      </c>
      <c r="O455" s="8">
        <f t="shared" si="74"/>
        <v>525.69599999999991</v>
      </c>
    </row>
    <row r="456" spans="1:15" s="60" customFormat="1" ht="20.100000000000001" customHeight="1" outlineLevel="1">
      <c r="A456" s="168" t="s">
        <v>326</v>
      </c>
      <c r="B456" s="9"/>
      <c r="C456" s="9" t="s">
        <v>4</v>
      </c>
      <c r="D456" s="59" t="s">
        <v>502</v>
      </c>
      <c r="E456" s="22" t="s">
        <v>89</v>
      </c>
      <c r="F456" s="50">
        <v>1</v>
      </c>
      <c r="G456" s="50">
        <v>1200</v>
      </c>
      <c r="H456" s="74" t="e">
        <f>ROUND(G456*#REF!,2)</f>
        <v>#REF!</v>
      </c>
      <c r="I456" s="150" t="e">
        <f t="shared" si="80"/>
        <v>#REF!</v>
      </c>
      <c r="J456" s="74">
        <f t="shared" si="71"/>
        <v>1116</v>
      </c>
      <c r="K456" s="74">
        <f t="shared" si="72"/>
        <v>1387.18</v>
      </c>
      <c r="L456" s="153">
        <f t="shared" si="78"/>
        <v>1387.18</v>
      </c>
      <c r="M456" s="189" t="e">
        <f t="shared" si="79"/>
        <v>#REF!</v>
      </c>
      <c r="N456" s="192">
        <f t="shared" si="73"/>
        <v>334.8</v>
      </c>
      <c r="O456" s="8">
        <f t="shared" si="74"/>
        <v>334.8</v>
      </c>
    </row>
    <row r="457" spans="1:15" s="60" customFormat="1" ht="20.100000000000001" customHeight="1" outlineLevel="1">
      <c r="A457" s="168"/>
      <c r="B457" s="28"/>
      <c r="C457" s="28"/>
      <c r="D457" s="54" t="s">
        <v>437</v>
      </c>
      <c r="E457" s="22"/>
      <c r="F457" s="50">
        <v>0</v>
      </c>
      <c r="G457" s="50"/>
      <c r="H457" s="74" t="e">
        <f>ROUND(G457*#REF!,2)</f>
        <v>#REF!</v>
      </c>
      <c r="I457" s="150" t="e">
        <f t="shared" si="80"/>
        <v>#REF!</v>
      </c>
      <c r="J457" s="74">
        <f t="shared" si="71"/>
        <v>0</v>
      </c>
      <c r="K457" s="74">
        <f t="shared" si="72"/>
        <v>0</v>
      </c>
      <c r="L457" s="153">
        <f t="shared" si="78"/>
        <v>0</v>
      </c>
      <c r="M457" s="189" t="e">
        <f t="shared" si="79"/>
        <v>#REF!</v>
      </c>
      <c r="N457" s="192">
        <f t="shared" si="73"/>
        <v>0</v>
      </c>
      <c r="O457" s="8">
        <f t="shared" si="74"/>
        <v>0</v>
      </c>
    </row>
    <row r="458" spans="1:15" s="60" customFormat="1" ht="20.100000000000001" customHeight="1" outlineLevel="1">
      <c r="A458" s="168" t="s">
        <v>327</v>
      </c>
      <c r="B458" s="28" t="s">
        <v>438</v>
      </c>
      <c r="C458" s="28" t="s">
        <v>94</v>
      </c>
      <c r="D458" s="29" t="s">
        <v>1105</v>
      </c>
      <c r="E458" s="22" t="s">
        <v>89</v>
      </c>
      <c r="F458" s="50">
        <v>42</v>
      </c>
      <c r="G458" s="50">
        <v>9.5299999999999994</v>
      </c>
      <c r="H458" s="74" t="e">
        <f>ROUND(G458*#REF!,2)</f>
        <v>#REF!</v>
      </c>
      <c r="I458" s="150" t="e">
        <f t="shared" si="80"/>
        <v>#REF!</v>
      </c>
      <c r="J458" s="74">
        <f t="shared" si="71"/>
        <v>8.86</v>
      </c>
      <c r="K458" s="74">
        <f t="shared" si="72"/>
        <v>11.01</v>
      </c>
      <c r="L458" s="153">
        <f t="shared" si="78"/>
        <v>462.42</v>
      </c>
      <c r="M458" s="189" t="e">
        <f t="shared" si="79"/>
        <v>#REF!</v>
      </c>
      <c r="N458" s="192">
        <f t="shared" si="73"/>
        <v>2.6579999999999999</v>
      </c>
      <c r="O458" s="8">
        <f t="shared" si="74"/>
        <v>111.636</v>
      </c>
    </row>
    <row r="459" spans="1:15" s="60" customFormat="1" ht="20.100000000000001" customHeight="1" outlineLevel="1">
      <c r="A459" s="168" t="s">
        <v>328</v>
      </c>
      <c r="B459" s="28" t="s">
        <v>438</v>
      </c>
      <c r="C459" s="28" t="s">
        <v>94</v>
      </c>
      <c r="D459" s="29" t="s">
        <v>1106</v>
      </c>
      <c r="E459" s="22" t="s">
        <v>89</v>
      </c>
      <c r="F459" s="50">
        <v>5</v>
      </c>
      <c r="G459" s="50">
        <v>9.5299999999999994</v>
      </c>
      <c r="H459" s="74" t="e">
        <f>ROUND(G459*#REF!,2)</f>
        <v>#REF!</v>
      </c>
      <c r="I459" s="150" t="e">
        <f t="shared" si="80"/>
        <v>#REF!</v>
      </c>
      <c r="J459" s="74">
        <f t="shared" si="71"/>
        <v>8.86</v>
      </c>
      <c r="K459" s="74">
        <f t="shared" si="72"/>
        <v>11.01</v>
      </c>
      <c r="L459" s="153">
        <f t="shared" si="78"/>
        <v>55.05</v>
      </c>
      <c r="M459" s="189" t="e">
        <f t="shared" si="79"/>
        <v>#REF!</v>
      </c>
      <c r="N459" s="192">
        <f t="shared" si="73"/>
        <v>2.6579999999999999</v>
      </c>
      <c r="O459" s="8">
        <f t="shared" si="74"/>
        <v>13.29</v>
      </c>
    </row>
    <row r="460" spans="1:15" s="60" customFormat="1" ht="20.100000000000001" customHeight="1" outlineLevel="1">
      <c r="A460" s="168" t="s">
        <v>329</v>
      </c>
      <c r="B460" s="28" t="s">
        <v>438</v>
      </c>
      <c r="C460" s="28" t="s">
        <v>94</v>
      </c>
      <c r="D460" s="29" t="s">
        <v>1107</v>
      </c>
      <c r="E460" s="22" t="s">
        <v>89</v>
      </c>
      <c r="F460" s="50">
        <v>3</v>
      </c>
      <c r="G460" s="50">
        <v>9.5299999999999994</v>
      </c>
      <c r="H460" s="74" t="e">
        <f>ROUND(G460*#REF!,2)</f>
        <v>#REF!</v>
      </c>
      <c r="I460" s="150" t="e">
        <f t="shared" si="80"/>
        <v>#REF!</v>
      </c>
      <c r="J460" s="74">
        <f t="shared" si="71"/>
        <v>8.86</v>
      </c>
      <c r="K460" s="74">
        <f t="shared" si="72"/>
        <v>11.01</v>
      </c>
      <c r="L460" s="153">
        <f t="shared" si="78"/>
        <v>33.03</v>
      </c>
      <c r="M460" s="189" t="e">
        <f t="shared" si="79"/>
        <v>#REF!</v>
      </c>
      <c r="N460" s="192">
        <f t="shared" si="73"/>
        <v>2.6579999999999999</v>
      </c>
      <c r="O460" s="8">
        <f t="shared" si="74"/>
        <v>7.9740000000000002</v>
      </c>
    </row>
    <row r="461" spans="1:15" s="60" customFormat="1" ht="20.100000000000001" customHeight="1" outlineLevel="1">
      <c r="A461" s="168" t="s">
        <v>330</v>
      </c>
      <c r="B461" s="28" t="s">
        <v>439</v>
      </c>
      <c r="C461" s="28" t="s">
        <v>94</v>
      </c>
      <c r="D461" s="29" t="s">
        <v>1161</v>
      </c>
      <c r="E461" s="22" t="s">
        <v>89</v>
      </c>
      <c r="F461" s="50">
        <v>6</v>
      </c>
      <c r="G461" s="50">
        <v>14.78</v>
      </c>
      <c r="H461" s="74" t="e">
        <f>ROUND(G461*#REF!,2)</f>
        <v>#REF!</v>
      </c>
      <c r="I461" s="150" t="e">
        <f t="shared" si="80"/>
        <v>#REF!</v>
      </c>
      <c r="J461" s="74">
        <f t="shared" si="71"/>
        <v>13.74</v>
      </c>
      <c r="K461" s="74">
        <f t="shared" si="72"/>
        <v>17.07</v>
      </c>
      <c r="L461" s="153">
        <f t="shared" si="78"/>
        <v>102.42</v>
      </c>
      <c r="M461" s="189" t="e">
        <f t="shared" si="79"/>
        <v>#REF!</v>
      </c>
      <c r="N461" s="192">
        <f t="shared" si="73"/>
        <v>4.1219999999999999</v>
      </c>
      <c r="O461" s="8">
        <f t="shared" si="74"/>
        <v>24.731999999999999</v>
      </c>
    </row>
    <row r="462" spans="1:15" s="60" customFormat="1" ht="20.100000000000001" customHeight="1" outlineLevel="1">
      <c r="A462" s="168" t="s">
        <v>331</v>
      </c>
      <c r="B462" s="9" t="s">
        <v>439</v>
      </c>
      <c r="C462" s="28" t="s">
        <v>94</v>
      </c>
      <c r="D462" s="29" t="s">
        <v>1162</v>
      </c>
      <c r="E462" s="22" t="s">
        <v>89</v>
      </c>
      <c r="F462" s="50">
        <v>2</v>
      </c>
      <c r="G462" s="50">
        <v>14.78</v>
      </c>
      <c r="H462" s="74" t="e">
        <f>ROUND(G462*#REF!,2)</f>
        <v>#REF!</v>
      </c>
      <c r="I462" s="150" t="e">
        <f t="shared" si="80"/>
        <v>#REF!</v>
      </c>
      <c r="J462" s="74">
        <f t="shared" si="71"/>
        <v>13.74</v>
      </c>
      <c r="K462" s="74">
        <f t="shared" si="72"/>
        <v>17.07</v>
      </c>
      <c r="L462" s="153">
        <f t="shared" si="78"/>
        <v>34.14</v>
      </c>
      <c r="M462" s="189" t="e">
        <f t="shared" si="79"/>
        <v>#REF!</v>
      </c>
      <c r="N462" s="192">
        <f t="shared" si="73"/>
        <v>4.1219999999999999</v>
      </c>
      <c r="O462" s="8">
        <f t="shared" si="74"/>
        <v>8.2439999999999998</v>
      </c>
    </row>
    <row r="463" spans="1:15" s="60" customFormat="1" ht="20.100000000000001" customHeight="1" outlineLevel="1">
      <c r="A463" s="168" t="s">
        <v>332</v>
      </c>
      <c r="B463" s="28" t="s">
        <v>440</v>
      </c>
      <c r="C463" s="28" t="s">
        <v>94</v>
      </c>
      <c r="D463" s="29" t="s">
        <v>1165</v>
      </c>
      <c r="E463" s="22" t="s">
        <v>89</v>
      </c>
      <c r="F463" s="50">
        <v>2</v>
      </c>
      <c r="G463" s="50">
        <v>43.84</v>
      </c>
      <c r="H463" s="74" t="e">
        <f>ROUND(G463*#REF!,2)</f>
        <v>#REF!</v>
      </c>
      <c r="I463" s="150" t="e">
        <f t="shared" si="80"/>
        <v>#REF!</v>
      </c>
      <c r="J463" s="74">
        <f t="shared" si="71"/>
        <v>40.770000000000003</v>
      </c>
      <c r="K463" s="74">
        <f t="shared" si="72"/>
        <v>50.67</v>
      </c>
      <c r="L463" s="153">
        <f t="shared" si="78"/>
        <v>101.34</v>
      </c>
      <c r="M463" s="189" t="e">
        <f t="shared" si="79"/>
        <v>#REF!</v>
      </c>
      <c r="N463" s="192">
        <f t="shared" si="73"/>
        <v>12.231</v>
      </c>
      <c r="O463" s="8">
        <f t="shared" si="74"/>
        <v>24.462</v>
      </c>
    </row>
    <row r="464" spans="1:15" s="60" customFormat="1" ht="20.100000000000001" customHeight="1" outlineLevel="1">
      <c r="A464" s="168" t="s">
        <v>333</v>
      </c>
      <c r="B464" s="28" t="s">
        <v>440</v>
      </c>
      <c r="C464" s="28" t="s">
        <v>94</v>
      </c>
      <c r="D464" s="29" t="s">
        <v>1166</v>
      </c>
      <c r="E464" s="22" t="s">
        <v>89</v>
      </c>
      <c r="F464" s="50">
        <v>1</v>
      </c>
      <c r="G464" s="50">
        <v>43.84</v>
      </c>
      <c r="H464" s="74" t="e">
        <f>ROUND(G464*#REF!,2)</f>
        <v>#REF!</v>
      </c>
      <c r="I464" s="150" t="e">
        <f t="shared" si="80"/>
        <v>#REF!</v>
      </c>
      <c r="J464" s="74">
        <f t="shared" si="71"/>
        <v>40.770000000000003</v>
      </c>
      <c r="K464" s="74">
        <f t="shared" si="72"/>
        <v>50.67</v>
      </c>
      <c r="L464" s="153">
        <f t="shared" si="78"/>
        <v>50.67</v>
      </c>
      <c r="M464" s="189" t="e">
        <f t="shared" si="79"/>
        <v>#REF!</v>
      </c>
      <c r="N464" s="192">
        <f t="shared" si="73"/>
        <v>12.231</v>
      </c>
      <c r="O464" s="8">
        <f t="shared" si="74"/>
        <v>12.231</v>
      </c>
    </row>
    <row r="465" spans="1:15" s="60" customFormat="1" ht="20.100000000000001" customHeight="1" outlineLevel="1">
      <c r="A465" s="168" t="s">
        <v>334</v>
      </c>
      <c r="B465" s="28" t="s">
        <v>440</v>
      </c>
      <c r="C465" s="28" t="s">
        <v>94</v>
      </c>
      <c r="D465" s="29" t="s">
        <v>1167</v>
      </c>
      <c r="E465" s="22" t="s">
        <v>89</v>
      </c>
      <c r="F465" s="50">
        <v>23</v>
      </c>
      <c r="G465" s="50">
        <v>43.84</v>
      </c>
      <c r="H465" s="74" t="e">
        <f>ROUND(G465*#REF!,2)</f>
        <v>#REF!</v>
      </c>
      <c r="I465" s="150" t="e">
        <f t="shared" si="80"/>
        <v>#REF!</v>
      </c>
      <c r="J465" s="74">
        <f t="shared" si="71"/>
        <v>40.770000000000003</v>
      </c>
      <c r="K465" s="74">
        <f t="shared" si="72"/>
        <v>50.67</v>
      </c>
      <c r="L465" s="153">
        <f t="shared" si="78"/>
        <v>1165.4100000000001</v>
      </c>
      <c r="M465" s="189" t="e">
        <f t="shared" si="79"/>
        <v>#REF!</v>
      </c>
      <c r="N465" s="192">
        <f t="shared" si="73"/>
        <v>12.231</v>
      </c>
      <c r="O465" s="8">
        <f t="shared" si="74"/>
        <v>281.31299999999999</v>
      </c>
    </row>
    <row r="466" spans="1:15" s="60" customFormat="1" ht="20.100000000000001" customHeight="1" outlineLevel="1">
      <c r="A466" s="168" t="s">
        <v>335</v>
      </c>
      <c r="B466" s="28" t="s">
        <v>440</v>
      </c>
      <c r="C466" s="28" t="s">
        <v>94</v>
      </c>
      <c r="D466" s="29" t="s">
        <v>1168</v>
      </c>
      <c r="E466" s="22" t="s">
        <v>89</v>
      </c>
      <c r="F466" s="50">
        <v>1</v>
      </c>
      <c r="G466" s="50">
        <v>43.84</v>
      </c>
      <c r="H466" s="74" t="e">
        <f>ROUND(G466*#REF!,2)</f>
        <v>#REF!</v>
      </c>
      <c r="I466" s="150" t="e">
        <f t="shared" si="80"/>
        <v>#REF!</v>
      </c>
      <c r="J466" s="74">
        <f t="shared" si="71"/>
        <v>40.770000000000003</v>
      </c>
      <c r="K466" s="74">
        <f t="shared" si="72"/>
        <v>50.67</v>
      </c>
      <c r="L466" s="153">
        <f t="shared" si="78"/>
        <v>50.67</v>
      </c>
      <c r="M466" s="189" t="e">
        <f t="shared" si="79"/>
        <v>#REF!</v>
      </c>
      <c r="N466" s="192">
        <f t="shared" si="73"/>
        <v>12.231</v>
      </c>
      <c r="O466" s="8">
        <f t="shared" si="74"/>
        <v>12.231</v>
      </c>
    </row>
    <row r="467" spans="1:15" s="60" customFormat="1" ht="20.100000000000001" customHeight="1" outlineLevel="1">
      <c r="A467" s="168" t="s">
        <v>336</v>
      </c>
      <c r="B467" s="28" t="s">
        <v>441</v>
      </c>
      <c r="C467" s="28" t="s">
        <v>94</v>
      </c>
      <c r="D467" s="29" t="s">
        <v>1163</v>
      </c>
      <c r="E467" s="22" t="s">
        <v>89</v>
      </c>
      <c r="F467" s="50">
        <v>1</v>
      </c>
      <c r="G467" s="50">
        <v>62.24</v>
      </c>
      <c r="H467" s="74" t="e">
        <f>ROUND(G467*#REF!,2)</f>
        <v>#REF!</v>
      </c>
      <c r="I467" s="150" t="e">
        <f t="shared" si="80"/>
        <v>#REF!</v>
      </c>
      <c r="J467" s="74">
        <f t="shared" si="71"/>
        <v>57.88</v>
      </c>
      <c r="K467" s="74">
        <f t="shared" si="72"/>
        <v>71.94</v>
      </c>
      <c r="L467" s="153">
        <f t="shared" si="78"/>
        <v>71.94</v>
      </c>
      <c r="M467" s="189" t="e">
        <f t="shared" si="79"/>
        <v>#REF!</v>
      </c>
      <c r="N467" s="192">
        <f t="shared" si="73"/>
        <v>17.364000000000001</v>
      </c>
      <c r="O467" s="8">
        <f t="shared" si="74"/>
        <v>17.364000000000001</v>
      </c>
    </row>
    <row r="468" spans="1:15" s="60" customFormat="1" ht="20.100000000000001" customHeight="1" outlineLevel="1">
      <c r="A468" s="168" t="s">
        <v>337</v>
      </c>
      <c r="B468" s="28" t="s">
        <v>441</v>
      </c>
      <c r="C468" s="28" t="s">
        <v>94</v>
      </c>
      <c r="D468" s="29" t="s">
        <v>1137</v>
      </c>
      <c r="E468" s="22" t="s">
        <v>89</v>
      </c>
      <c r="F468" s="50">
        <v>4</v>
      </c>
      <c r="G468" s="50">
        <v>62.24</v>
      </c>
      <c r="H468" s="74" t="e">
        <f>ROUND(G468*#REF!,2)</f>
        <v>#REF!</v>
      </c>
      <c r="I468" s="150" t="e">
        <f t="shared" si="80"/>
        <v>#REF!</v>
      </c>
      <c r="J468" s="74">
        <f t="shared" si="71"/>
        <v>57.88</v>
      </c>
      <c r="K468" s="74">
        <f t="shared" si="72"/>
        <v>71.94</v>
      </c>
      <c r="L468" s="153">
        <f t="shared" si="78"/>
        <v>287.76</v>
      </c>
      <c r="M468" s="189" t="e">
        <f t="shared" si="79"/>
        <v>#REF!</v>
      </c>
      <c r="N468" s="192">
        <f t="shared" si="73"/>
        <v>17.364000000000001</v>
      </c>
      <c r="O468" s="8">
        <f t="shared" si="74"/>
        <v>69.456000000000003</v>
      </c>
    </row>
    <row r="469" spans="1:15" s="60" customFormat="1" ht="20.100000000000001" customHeight="1" outlineLevel="1">
      <c r="A469" s="168" t="s">
        <v>338</v>
      </c>
      <c r="B469" s="28" t="s">
        <v>441</v>
      </c>
      <c r="C469" s="28" t="s">
        <v>94</v>
      </c>
      <c r="D469" s="29" t="s">
        <v>1169</v>
      </c>
      <c r="E469" s="22" t="s">
        <v>89</v>
      </c>
      <c r="F469" s="50">
        <v>2</v>
      </c>
      <c r="G469" s="50">
        <v>62.24</v>
      </c>
      <c r="H469" s="74" t="e">
        <f>ROUND(G469*#REF!,2)</f>
        <v>#REF!</v>
      </c>
      <c r="I469" s="150" t="e">
        <f t="shared" si="80"/>
        <v>#REF!</v>
      </c>
      <c r="J469" s="74">
        <f t="shared" si="71"/>
        <v>57.88</v>
      </c>
      <c r="K469" s="74">
        <f t="shared" si="72"/>
        <v>71.94</v>
      </c>
      <c r="L469" s="153">
        <f t="shared" si="78"/>
        <v>143.88</v>
      </c>
      <c r="M469" s="189" t="e">
        <f t="shared" si="79"/>
        <v>#REF!</v>
      </c>
      <c r="N469" s="192">
        <f t="shared" si="73"/>
        <v>17.364000000000001</v>
      </c>
      <c r="O469" s="8">
        <f t="shared" si="74"/>
        <v>34.728000000000002</v>
      </c>
    </row>
    <row r="470" spans="1:15" s="60" customFormat="1" ht="20.100000000000001" customHeight="1" outlineLevel="1">
      <c r="A470" s="168" t="s">
        <v>339</v>
      </c>
      <c r="B470" s="28" t="s">
        <v>442</v>
      </c>
      <c r="C470" s="28" t="s">
        <v>94</v>
      </c>
      <c r="D470" s="29" t="s">
        <v>1170</v>
      </c>
      <c r="E470" s="22" t="s">
        <v>89</v>
      </c>
      <c r="F470" s="50">
        <v>10</v>
      </c>
      <c r="G470" s="50">
        <v>83.51</v>
      </c>
      <c r="H470" s="74" t="e">
        <f>ROUND(G470*#REF!,2)</f>
        <v>#REF!</v>
      </c>
      <c r="I470" s="150" t="e">
        <f t="shared" si="80"/>
        <v>#REF!</v>
      </c>
      <c r="J470" s="74">
        <f t="shared" si="71"/>
        <v>77.66</v>
      </c>
      <c r="K470" s="74">
        <f t="shared" si="72"/>
        <v>96.53</v>
      </c>
      <c r="L470" s="153">
        <f t="shared" si="78"/>
        <v>965.3</v>
      </c>
      <c r="M470" s="189" t="e">
        <f t="shared" si="79"/>
        <v>#REF!</v>
      </c>
      <c r="N470" s="192">
        <f t="shared" si="73"/>
        <v>23.297999999999998</v>
      </c>
      <c r="O470" s="8">
        <f t="shared" si="74"/>
        <v>232.98</v>
      </c>
    </row>
    <row r="471" spans="1:15" s="60" customFormat="1" ht="20.100000000000001" customHeight="1" outlineLevel="1">
      <c r="A471" s="168" t="s">
        <v>340</v>
      </c>
      <c r="B471" s="9" t="s">
        <v>1087</v>
      </c>
      <c r="C471" s="9" t="s">
        <v>116</v>
      </c>
      <c r="D471" s="29" t="s">
        <v>987</v>
      </c>
      <c r="E471" s="22" t="s">
        <v>89</v>
      </c>
      <c r="F471" s="50">
        <v>6</v>
      </c>
      <c r="G471" s="50">
        <v>264.55</v>
      </c>
      <c r="H471" s="74" t="e">
        <f>ROUND(G471*#REF!,2)</f>
        <v>#REF!</v>
      </c>
      <c r="I471" s="150" t="e">
        <f t="shared" si="80"/>
        <v>#REF!</v>
      </c>
      <c r="J471" s="74">
        <f t="shared" ref="J471:J534" si="81">TRUNC(G471-(G471*0.069998),2)</f>
        <v>246.03</v>
      </c>
      <c r="K471" s="74">
        <f t="shared" ref="K471:K534" si="82">TRUNC(J471+(J471*0.243),2)</f>
        <v>305.81</v>
      </c>
      <c r="L471" s="153">
        <f t="shared" si="78"/>
        <v>1834.86</v>
      </c>
      <c r="M471" s="189" t="e">
        <f t="shared" si="79"/>
        <v>#REF!</v>
      </c>
      <c r="N471" s="192">
        <f t="shared" ref="N471:N534" si="83">J471*0.3</f>
        <v>73.808999999999997</v>
      </c>
      <c r="O471" s="8">
        <f t="shared" ref="O471:O534" si="84">N471*F471</f>
        <v>442.85399999999998</v>
      </c>
    </row>
    <row r="472" spans="1:15" s="60" customFormat="1" ht="20.100000000000001" customHeight="1" outlineLevel="1">
      <c r="A472" s="168" t="s">
        <v>341</v>
      </c>
      <c r="B472" s="9" t="s">
        <v>1086</v>
      </c>
      <c r="C472" s="9" t="s">
        <v>116</v>
      </c>
      <c r="D472" s="29" t="s">
        <v>1164</v>
      </c>
      <c r="E472" s="22" t="s">
        <v>89</v>
      </c>
      <c r="F472" s="50">
        <v>1</v>
      </c>
      <c r="G472" s="50">
        <v>148.78</v>
      </c>
      <c r="H472" s="74" t="e">
        <f>ROUND(G472*#REF!,2)</f>
        <v>#REF!</v>
      </c>
      <c r="I472" s="150" t="e">
        <f t="shared" si="80"/>
        <v>#REF!</v>
      </c>
      <c r="J472" s="74">
        <f t="shared" si="81"/>
        <v>138.36000000000001</v>
      </c>
      <c r="K472" s="74">
        <f t="shared" si="82"/>
        <v>171.98</v>
      </c>
      <c r="L472" s="153">
        <f t="shared" si="78"/>
        <v>171.98</v>
      </c>
      <c r="M472" s="189" t="e">
        <f t="shared" si="79"/>
        <v>#REF!</v>
      </c>
      <c r="N472" s="192">
        <f t="shared" si="83"/>
        <v>41.508000000000003</v>
      </c>
      <c r="O472" s="8">
        <f t="shared" si="84"/>
        <v>41.508000000000003</v>
      </c>
    </row>
    <row r="473" spans="1:15" s="60" customFormat="1" ht="20.100000000000001" customHeight="1" outlineLevel="1">
      <c r="A473" s="168" t="s">
        <v>342</v>
      </c>
      <c r="B473" s="9" t="s">
        <v>1094</v>
      </c>
      <c r="C473" s="9" t="s">
        <v>116</v>
      </c>
      <c r="D473" s="29" t="s">
        <v>972</v>
      </c>
      <c r="E473" s="22" t="s">
        <v>89</v>
      </c>
      <c r="F473" s="50">
        <v>20</v>
      </c>
      <c r="G473" s="50">
        <v>106.63</v>
      </c>
      <c r="H473" s="74" t="e">
        <f>ROUND(G473*#REF!,2)</f>
        <v>#REF!</v>
      </c>
      <c r="I473" s="150" t="e">
        <f t="shared" si="80"/>
        <v>#REF!</v>
      </c>
      <c r="J473" s="74">
        <f t="shared" si="81"/>
        <v>99.16</v>
      </c>
      <c r="K473" s="74">
        <f t="shared" si="82"/>
        <v>123.25</v>
      </c>
      <c r="L473" s="153">
        <f t="shared" si="78"/>
        <v>2465</v>
      </c>
      <c r="M473" s="189" t="e">
        <f t="shared" si="79"/>
        <v>#REF!</v>
      </c>
      <c r="N473" s="192">
        <f t="shared" si="83"/>
        <v>29.747999999999998</v>
      </c>
      <c r="O473" s="8">
        <f t="shared" si="84"/>
        <v>594.95999999999992</v>
      </c>
    </row>
    <row r="474" spans="1:15" s="60" customFormat="1" ht="20.100000000000001" customHeight="1" outlineLevel="1">
      <c r="A474" s="168" t="s">
        <v>343</v>
      </c>
      <c r="B474" s="28" t="s">
        <v>1094</v>
      </c>
      <c r="C474" s="9" t="s">
        <v>116</v>
      </c>
      <c r="D474" s="29" t="s">
        <v>973</v>
      </c>
      <c r="E474" s="22" t="s">
        <v>89</v>
      </c>
      <c r="F474" s="50">
        <v>4</v>
      </c>
      <c r="G474" s="50">
        <v>106.63</v>
      </c>
      <c r="H474" s="74" t="e">
        <f>ROUND(G474*#REF!,2)</f>
        <v>#REF!</v>
      </c>
      <c r="I474" s="150" t="e">
        <f t="shared" si="80"/>
        <v>#REF!</v>
      </c>
      <c r="J474" s="74">
        <f t="shared" si="81"/>
        <v>99.16</v>
      </c>
      <c r="K474" s="74">
        <f t="shared" si="82"/>
        <v>123.25</v>
      </c>
      <c r="L474" s="153">
        <f t="shared" si="78"/>
        <v>493</v>
      </c>
      <c r="M474" s="189" t="e">
        <f t="shared" si="79"/>
        <v>#REF!</v>
      </c>
      <c r="N474" s="192">
        <f t="shared" si="83"/>
        <v>29.747999999999998</v>
      </c>
      <c r="O474" s="8">
        <f t="shared" si="84"/>
        <v>118.99199999999999</v>
      </c>
    </row>
    <row r="475" spans="1:15" s="60" customFormat="1" ht="20.100000000000001" customHeight="1" outlineLevel="1">
      <c r="A475" s="167"/>
      <c r="B475" s="27"/>
      <c r="C475" s="27"/>
      <c r="D475" s="11" t="s">
        <v>40</v>
      </c>
      <c r="E475" s="23"/>
      <c r="F475" s="50">
        <v>0</v>
      </c>
      <c r="G475" s="50"/>
      <c r="H475" s="74" t="e">
        <f>ROUND(G475*#REF!,2)</f>
        <v>#REF!</v>
      </c>
      <c r="I475" s="150" t="e">
        <f t="shared" si="80"/>
        <v>#REF!</v>
      </c>
      <c r="J475" s="74">
        <f t="shared" si="81"/>
        <v>0</v>
      </c>
      <c r="K475" s="74">
        <f t="shared" si="82"/>
        <v>0</v>
      </c>
      <c r="L475" s="153">
        <f t="shared" si="78"/>
        <v>0</v>
      </c>
      <c r="M475" s="189" t="e">
        <f t="shared" si="79"/>
        <v>#REF!</v>
      </c>
      <c r="N475" s="192">
        <f t="shared" si="83"/>
        <v>0</v>
      </c>
      <c r="O475" s="8">
        <f t="shared" si="84"/>
        <v>0</v>
      </c>
    </row>
    <row r="476" spans="1:15" s="60" customFormat="1" ht="20.100000000000001" customHeight="1" outlineLevel="1">
      <c r="A476" s="168" t="s">
        <v>344</v>
      </c>
      <c r="B476" s="9">
        <v>72934</v>
      </c>
      <c r="C476" s="9" t="s">
        <v>94</v>
      </c>
      <c r="D476" s="59" t="s">
        <v>984</v>
      </c>
      <c r="E476" s="28" t="s">
        <v>107</v>
      </c>
      <c r="F476" s="50">
        <v>763.9</v>
      </c>
      <c r="G476" s="50">
        <v>4.58</v>
      </c>
      <c r="H476" s="74" t="e">
        <f>ROUND(G476*#REF!,2)</f>
        <v>#REF!</v>
      </c>
      <c r="I476" s="150" t="e">
        <f t="shared" si="80"/>
        <v>#REF!</v>
      </c>
      <c r="J476" s="74">
        <f t="shared" si="81"/>
        <v>4.25</v>
      </c>
      <c r="K476" s="74">
        <f t="shared" si="82"/>
        <v>5.28</v>
      </c>
      <c r="L476" s="153">
        <f t="shared" si="78"/>
        <v>4033.39</v>
      </c>
      <c r="M476" s="189" t="e">
        <f t="shared" si="79"/>
        <v>#REF!</v>
      </c>
      <c r="N476" s="192">
        <f t="shared" si="83"/>
        <v>1.2749999999999999</v>
      </c>
      <c r="O476" s="8">
        <f t="shared" si="84"/>
        <v>973.97249999999985</v>
      </c>
    </row>
    <row r="477" spans="1:15" s="60" customFormat="1" ht="20.100000000000001" customHeight="1" outlineLevel="1">
      <c r="A477" s="168" t="s">
        <v>345</v>
      </c>
      <c r="B477" s="9">
        <v>72935</v>
      </c>
      <c r="C477" s="9" t="s">
        <v>94</v>
      </c>
      <c r="D477" s="59" t="s">
        <v>985</v>
      </c>
      <c r="E477" s="28" t="s">
        <v>107</v>
      </c>
      <c r="F477" s="50">
        <v>344.7</v>
      </c>
      <c r="G477" s="50">
        <v>5.82</v>
      </c>
      <c r="H477" s="74" t="e">
        <f>ROUND(G477*#REF!,2)</f>
        <v>#REF!</v>
      </c>
      <c r="I477" s="150" t="e">
        <f t="shared" si="80"/>
        <v>#REF!</v>
      </c>
      <c r="J477" s="74">
        <f t="shared" si="81"/>
        <v>5.41</v>
      </c>
      <c r="K477" s="74">
        <f t="shared" si="82"/>
        <v>6.72</v>
      </c>
      <c r="L477" s="153">
        <f t="shared" si="78"/>
        <v>2316.38</v>
      </c>
      <c r="M477" s="189" t="e">
        <f t="shared" si="79"/>
        <v>#REF!</v>
      </c>
      <c r="N477" s="192">
        <f t="shared" si="83"/>
        <v>1.623</v>
      </c>
      <c r="O477" s="8">
        <f t="shared" si="84"/>
        <v>559.44809999999995</v>
      </c>
    </row>
    <row r="478" spans="1:15" s="60" customFormat="1" ht="20.100000000000001" customHeight="1" outlineLevel="1">
      <c r="A478" s="168" t="s">
        <v>346</v>
      </c>
      <c r="B478" s="9">
        <v>73614</v>
      </c>
      <c r="C478" s="9" t="s">
        <v>94</v>
      </c>
      <c r="D478" s="59" t="s">
        <v>1140</v>
      </c>
      <c r="E478" s="28" t="s">
        <v>107</v>
      </c>
      <c r="F478" s="50">
        <v>2</v>
      </c>
      <c r="G478" s="50">
        <v>9.66</v>
      </c>
      <c r="H478" s="74" t="e">
        <f>ROUND(G478*#REF!,2)</f>
        <v>#REF!</v>
      </c>
      <c r="I478" s="150" t="e">
        <f t="shared" si="80"/>
        <v>#REF!</v>
      </c>
      <c r="J478" s="74">
        <f t="shared" si="81"/>
        <v>8.98</v>
      </c>
      <c r="K478" s="74">
        <f t="shared" si="82"/>
        <v>11.16</v>
      </c>
      <c r="L478" s="153">
        <f t="shared" si="78"/>
        <v>22.32</v>
      </c>
      <c r="M478" s="189" t="e">
        <f t="shared" si="79"/>
        <v>#REF!</v>
      </c>
      <c r="N478" s="192">
        <f t="shared" si="83"/>
        <v>2.694</v>
      </c>
      <c r="O478" s="8">
        <f t="shared" si="84"/>
        <v>5.3879999999999999</v>
      </c>
    </row>
    <row r="479" spans="1:15" s="60" customFormat="1" ht="20.100000000000001" customHeight="1" outlineLevel="1">
      <c r="A479" s="168" t="s">
        <v>347</v>
      </c>
      <c r="B479" s="9" t="s">
        <v>430</v>
      </c>
      <c r="C479" s="9" t="s">
        <v>94</v>
      </c>
      <c r="D479" s="59" t="s">
        <v>1145</v>
      </c>
      <c r="E479" s="28" t="s">
        <v>107</v>
      </c>
      <c r="F479" s="50">
        <v>288.7</v>
      </c>
      <c r="G479" s="50">
        <v>11.79</v>
      </c>
      <c r="H479" s="74" t="e">
        <f>ROUND(G479*#REF!,2)</f>
        <v>#REF!</v>
      </c>
      <c r="I479" s="150" t="e">
        <f t="shared" si="80"/>
        <v>#REF!</v>
      </c>
      <c r="J479" s="74">
        <f t="shared" si="81"/>
        <v>10.96</v>
      </c>
      <c r="K479" s="74">
        <f t="shared" si="82"/>
        <v>13.62</v>
      </c>
      <c r="L479" s="153">
        <f t="shared" si="78"/>
        <v>3932.09</v>
      </c>
      <c r="M479" s="189" t="e">
        <f t="shared" si="79"/>
        <v>#REF!</v>
      </c>
      <c r="N479" s="192">
        <f t="shared" si="83"/>
        <v>3.2880000000000003</v>
      </c>
      <c r="O479" s="8">
        <f t="shared" si="84"/>
        <v>949.24560000000008</v>
      </c>
    </row>
    <row r="480" spans="1:15" s="60" customFormat="1" ht="20.100000000000001" customHeight="1" outlineLevel="1">
      <c r="A480" s="168" t="s">
        <v>348</v>
      </c>
      <c r="B480" s="9">
        <v>55865</v>
      </c>
      <c r="C480" s="9" t="s">
        <v>94</v>
      </c>
      <c r="D480" s="59" t="s">
        <v>1141</v>
      </c>
      <c r="E480" s="28" t="s">
        <v>107</v>
      </c>
      <c r="F480" s="50">
        <v>133</v>
      </c>
      <c r="G480" s="50">
        <v>19.149999999999999</v>
      </c>
      <c r="H480" s="74" t="e">
        <f>ROUND(G480*#REF!,2)</f>
        <v>#REF!</v>
      </c>
      <c r="I480" s="150" t="e">
        <f t="shared" si="80"/>
        <v>#REF!</v>
      </c>
      <c r="J480" s="74">
        <f t="shared" si="81"/>
        <v>17.8</v>
      </c>
      <c r="K480" s="74">
        <f t="shared" si="82"/>
        <v>22.12</v>
      </c>
      <c r="L480" s="153">
        <f t="shared" si="78"/>
        <v>2941.96</v>
      </c>
      <c r="M480" s="189" t="e">
        <f t="shared" si="79"/>
        <v>#REF!</v>
      </c>
      <c r="N480" s="192">
        <f t="shared" si="83"/>
        <v>5.34</v>
      </c>
      <c r="O480" s="8">
        <f t="shared" si="84"/>
        <v>710.22</v>
      </c>
    </row>
    <row r="481" spans="1:15" s="60" customFormat="1" ht="20.100000000000001" customHeight="1" outlineLevel="1">
      <c r="A481" s="168" t="s">
        <v>989</v>
      </c>
      <c r="B481" s="9">
        <v>72310</v>
      </c>
      <c r="C481" s="9" t="s">
        <v>94</v>
      </c>
      <c r="D481" s="59" t="s">
        <v>1116</v>
      </c>
      <c r="E481" s="28" t="s">
        <v>107</v>
      </c>
      <c r="F481" s="50">
        <v>21.4</v>
      </c>
      <c r="G481" s="50">
        <v>30.19</v>
      </c>
      <c r="H481" s="74" t="e">
        <f>ROUND(G481*#REF!,2)</f>
        <v>#REF!</v>
      </c>
      <c r="I481" s="150" t="e">
        <f t="shared" si="80"/>
        <v>#REF!</v>
      </c>
      <c r="J481" s="74">
        <f t="shared" si="81"/>
        <v>28.07</v>
      </c>
      <c r="K481" s="74">
        <f t="shared" si="82"/>
        <v>34.89</v>
      </c>
      <c r="L481" s="153">
        <f t="shared" si="78"/>
        <v>746.64</v>
      </c>
      <c r="M481" s="189" t="e">
        <f t="shared" si="79"/>
        <v>#REF!</v>
      </c>
      <c r="N481" s="192">
        <f t="shared" si="83"/>
        <v>8.4209999999999994</v>
      </c>
      <c r="O481" s="8">
        <f t="shared" si="84"/>
        <v>180.20939999999999</v>
      </c>
    </row>
    <row r="482" spans="1:15" s="60" customFormat="1" ht="20.100000000000001" customHeight="1" outlineLevel="1">
      <c r="A482" s="168" t="s">
        <v>349</v>
      </c>
      <c r="B482" s="9">
        <v>72311</v>
      </c>
      <c r="C482" s="9" t="s">
        <v>94</v>
      </c>
      <c r="D482" s="59" t="s">
        <v>1139</v>
      </c>
      <c r="E482" s="28" t="s">
        <v>107</v>
      </c>
      <c r="F482" s="50">
        <v>20.5</v>
      </c>
      <c r="G482" s="50">
        <v>33.4</v>
      </c>
      <c r="H482" s="74" t="e">
        <f>ROUND(G482*#REF!,2)</f>
        <v>#REF!</v>
      </c>
      <c r="I482" s="150" t="e">
        <f t="shared" si="80"/>
        <v>#REF!</v>
      </c>
      <c r="J482" s="74">
        <f t="shared" si="81"/>
        <v>31.06</v>
      </c>
      <c r="K482" s="74">
        <f t="shared" si="82"/>
        <v>38.6</v>
      </c>
      <c r="L482" s="153">
        <f t="shared" si="78"/>
        <v>791.3</v>
      </c>
      <c r="M482" s="189" t="e">
        <f t="shared" si="79"/>
        <v>#REF!</v>
      </c>
      <c r="N482" s="192">
        <f t="shared" si="83"/>
        <v>9.3179999999999996</v>
      </c>
      <c r="O482" s="8">
        <f t="shared" si="84"/>
        <v>191.01900000000001</v>
      </c>
    </row>
    <row r="483" spans="1:15" s="60" customFormat="1" ht="20.100000000000001" customHeight="1" outlineLevel="1">
      <c r="A483" s="168" t="s">
        <v>990</v>
      </c>
      <c r="B483" s="9">
        <v>72316</v>
      </c>
      <c r="C483" s="9" t="s">
        <v>94</v>
      </c>
      <c r="D483" s="59" t="s">
        <v>1142</v>
      </c>
      <c r="E483" s="28" t="s">
        <v>107</v>
      </c>
      <c r="F483" s="50">
        <v>21.9</v>
      </c>
      <c r="G483" s="50">
        <v>53.8</v>
      </c>
      <c r="H483" s="74" t="e">
        <f>ROUND(G483*#REF!,2)</f>
        <v>#REF!</v>
      </c>
      <c r="I483" s="150" t="e">
        <f t="shared" si="80"/>
        <v>#REF!</v>
      </c>
      <c r="J483" s="74">
        <f t="shared" si="81"/>
        <v>50.03</v>
      </c>
      <c r="K483" s="74">
        <f t="shared" si="82"/>
        <v>62.18</v>
      </c>
      <c r="L483" s="153">
        <f t="shared" si="78"/>
        <v>1361.74</v>
      </c>
      <c r="M483" s="189" t="e">
        <f t="shared" si="79"/>
        <v>#REF!</v>
      </c>
      <c r="N483" s="192">
        <f t="shared" si="83"/>
        <v>15.009</v>
      </c>
      <c r="O483" s="8">
        <f t="shared" si="84"/>
        <v>328.69709999999998</v>
      </c>
    </row>
    <row r="484" spans="1:15" s="60" customFormat="1" ht="20.100000000000001" customHeight="1" outlineLevel="1">
      <c r="A484" s="168" t="s">
        <v>991</v>
      </c>
      <c r="B484" s="9">
        <v>83446</v>
      </c>
      <c r="C484" s="9" t="s">
        <v>94</v>
      </c>
      <c r="D484" s="59" t="s">
        <v>164</v>
      </c>
      <c r="E484" s="28" t="s">
        <v>89</v>
      </c>
      <c r="F484" s="50">
        <v>16</v>
      </c>
      <c r="G484" s="50">
        <v>118.84</v>
      </c>
      <c r="H484" s="74" t="e">
        <f>ROUND(G484*#REF!,2)</f>
        <v>#REF!</v>
      </c>
      <c r="I484" s="150" t="e">
        <f t="shared" si="80"/>
        <v>#REF!</v>
      </c>
      <c r="J484" s="74">
        <f t="shared" si="81"/>
        <v>110.52</v>
      </c>
      <c r="K484" s="74">
        <f t="shared" si="82"/>
        <v>137.37</v>
      </c>
      <c r="L484" s="153">
        <f t="shared" si="78"/>
        <v>2197.92</v>
      </c>
      <c r="M484" s="189" t="e">
        <f t="shared" si="79"/>
        <v>#REF!</v>
      </c>
      <c r="N484" s="192">
        <f t="shared" si="83"/>
        <v>33.155999999999999</v>
      </c>
      <c r="O484" s="8">
        <f t="shared" si="84"/>
        <v>530.49599999999998</v>
      </c>
    </row>
    <row r="485" spans="1:15" s="60" customFormat="1" ht="20.100000000000001" customHeight="1" outlineLevel="1">
      <c r="A485" s="168" t="s">
        <v>350</v>
      </c>
      <c r="B485" s="9">
        <v>83447</v>
      </c>
      <c r="C485" s="9" t="s">
        <v>94</v>
      </c>
      <c r="D485" s="59" t="s">
        <v>988</v>
      </c>
      <c r="E485" s="28" t="s">
        <v>89</v>
      </c>
      <c r="F485" s="50">
        <v>17</v>
      </c>
      <c r="G485" s="50">
        <v>129.83000000000001</v>
      </c>
      <c r="H485" s="74" t="e">
        <f>ROUND(G485*#REF!,2)</f>
        <v>#REF!</v>
      </c>
      <c r="I485" s="150" t="e">
        <f t="shared" si="80"/>
        <v>#REF!</v>
      </c>
      <c r="J485" s="74">
        <f t="shared" si="81"/>
        <v>120.74</v>
      </c>
      <c r="K485" s="74">
        <f t="shared" si="82"/>
        <v>150.07</v>
      </c>
      <c r="L485" s="153">
        <f t="shared" si="78"/>
        <v>2551.19</v>
      </c>
      <c r="M485" s="189" t="e">
        <f t="shared" si="79"/>
        <v>#REF!</v>
      </c>
      <c r="N485" s="192">
        <f t="shared" si="83"/>
        <v>36.221999999999994</v>
      </c>
      <c r="O485" s="8">
        <f t="shared" si="84"/>
        <v>615.77399999999989</v>
      </c>
    </row>
    <row r="486" spans="1:15" s="60" customFormat="1" ht="20.100000000000001" customHeight="1" outlineLevel="1">
      <c r="A486" s="168" t="s">
        <v>351</v>
      </c>
      <c r="B486" s="9">
        <v>83443</v>
      </c>
      <c r="C486" s="9" t="s">
        <v>94</v>
      </c>
      <c r="D486" s="59" t="s">
        <v>983</v>
      </c>
      <c r="E486" s="28" t="s">
        <v>89</v>
      </c>
      <c r="F486" s="50">
        <v>2</v>
      </c>
      <c r="G486" s="50">
        <v>37.21</v>
      </c>
      <c r="H486" s="74" t="e">
        <f>ROUND(G486*#REF!,2)</f>
        <v>#REF!</v>
      </c>
      <c r="I486" s="150" t="e">
        <f t="shared" si="80"/>
        <v>#REF!</v>
      </c>
      <c r="J486" s="74">
        <f t="shared" si="81"/>
        <v>34.6</v>
      </c>
      <c r="K486" s="74">
        <f t="shared" si="82"/>
        <v>43</v>
      </c>
      <c r="L486" s="153">
        <f t="shared" si="78"/>
        <v>86</v>
      </c>
      <c r="M486" s="189" t="e">
        <f t="shared" si="79"/>
        <v>#REF!</v>
      </c>
      <c r="N486" s="192">
        <f t="shared" si="83"/>
        <v>10.38</v>
      </c>
      <c r="O486" s="8">
        <f t="shared" si="84"/>
        <v>20.76</v>
      </c>
    </row>
    <row r="487" spans="1:15" ht="20.100000000000001" customHeight="1" outlineLevel="1">
      <c r="A487" s="163"/>
      <c r="B487" s="27"/>
      <c r="C487" s="27"/>
      <c r="D487" s="11" t="s">
        <v>42</v>
      </c>
      <c r="E487" s="67"/>
      <c r="F487" s="50">
        <v>0</v>
      </c>
      <c r="G487" s="50"/>
      <c r="H487" s="74" t="e">
        <f>ROUND(G487*#REF!,2)</f>
        <v>#REF!</v>
      </c>
      <c r="I487" s="150" t="e">
        <f t="shared" si="80"/>
        <v>#REF!</v>
      </c>
      <c r="J487" s="74">
        <f t="shared" si="81"/>
        <v>0</v>
      </c>
      <c r="K487" s="74">
        <f t="shared" si="82"/>
        <v>0</v>
      </c>
      <c r="L487" s="153">
        <f t="shared" si="78"/>
        <v>0</v>
      </c>
      <c r="M487" s="189" t="e">
        <f t="shared" si="79"/>
        <v>#REF!</v>
      </c>
      <c r="N487" s="192">
        <f t="shared" si="83"/>
        <v>0</v>
      </c>
      <c r="O487" s="8">
        <f t="shared" si="84"/>
        <v>0</v>
      </c>
    </row>
    <row r="488" spans="1:15" ht="38.25" outlineLevel="1">
      <c r="A488" s="163"/>
      <c r="B488" s="27"/>
      <c r="C488" s="27"/>
      <c r="D488" s="59" t="s">
        <v>13</v>
      </c>
      <c r="E488" s="66"/>
      <c r="F488" s="50">
        <v>0</v>
      </c>
      <c r="G488" s="50"/>
      <c r="H488" s="74" t="e">
        <f>ROUND(G488*#REF!,2)</f>
        <v>#REF!</v>
      </c>
      <c r="I488" s="150" t="e">
        <f t="shared" si="80"/>
        <v>#REF!</v>
      </c>
      <c r="J488" s="74">
        <f t="shared" si="81"/>
        <v>0</v>
      </c>
      <c r="K488" s="74">
        <f t="shared" si="82"/>
        <v>0</v>
      </c>
      <c r="L488" s="153">
        <f t="shared" si="78"/>
        <v>0</v>
      </c>
      <c r="M488" s="189" t="e">
        <f t="shared" si="79"/>
        <v>#REF!</v>
      </c>
      <c r="N488" s="192">
        <f t="shared" si="83"/>
        <v>0</v>
      </c>
      <c r="O488" s="8">
        <f t="shared" si="84"/>
        <v>0</v>
      </c>
    </row>
    <row r="489" spans="1:15" s="60" customFormat="1" ht="20.100000000000001" customHeight="1" outlineLevel="1">
      <c r="A489" s="168" t="s">
        <v>492</v>
      </c>
      <c r="B489" s="28" t="s">
        <v>224</v>
      </c>
      <c r="C489" s="28" t="s">
        <v>94</v>
      </c>
      <c r="D489" s="29" t="s">
        <v>43</v>
      </c>
      <c r="E489" s="28" t="s">
        <v>107</v>
      </c>
      <c r="F489" s="50">
        <v>8287.7999999999993</v>
      </c>
      <c r="G489" s="50">
        <v>2.5299999999999998</v>
      </c>
      <c r="H489" s="74" t="e">
        <f>ROUND(G489*#REF!,2)</f>
        <v>#REF!</v>
      </c>
      <c r="I489" s="150" t="e">
        <f t="shared" si="80"/>
        <v>#REF!</v>
      </c>
      <c r="J489" s="74">
        <f t="shared" si="81"/>
        <v>2.35</v>
      </c>
      <c r="K489" s="74">
        <f t="shared" si="82"/>
        <v>2.92</v>
      </c>
      <c r="L489" s="153">
        <f t="shared" si="78"/>
        <v>24200.37</v>
      </c>
      <c r="M489" s="189" t="e">
        <f t="shared" si="79"/>
        <v>#REF!</v>
      </c>
      <c r="N489" s="192">
        <f t="shared" si="83"/>
        <v>0.70499999999999996</v>
      </c>
      <c r="O489" s="8">
        <f t="shared" si="84"/>
        <v>5842.8989999999994</v>
      </c>
    </row>
    <row r="490" spans="1:15" s="60" customFormat="1" ht="20.100000000000001" customHeight="1" outlineLevel="1">
      <c r="A490" s="168" t="s">
        <v>352</v>
      </c>
      <c r="B490" s="28" t="s">
        <v>225</v>
      </c>
      <c r="C490" s="28" t="s">
        <v>94</v>
      </c>
      <c r="D490" s="29" t="s">
        <v>44</v>
      </c>
      <c r="E490" s="28" t="s">
        <v>107</v>
      </c>
      <c r="F490" s="50">
        <v>2910.7</v>
      </c>
      <c r="G490" s="50">
        <v>3.69</v>
      </c>
      <c r="H490" s="74" t="e">
        <f>ROUND(G490*#REF!,2)</f>
        <v>#REF!</v>
      </c>
      <c r="I490" s="150" t="e">
        <f t="shared" si="80"/>
        <v>#REF!</v>
      </c>
      <c r="J490" s="74">
        <f t="shared" si="81"/>
        <v>3.43</v>
      </c>
      <c r="K490" s="74">
        <f t="shared" si="82"/>
        <v>4.26</v>
      </c>
      <c r="L490" s="153">
        <f t="shared" si="78"/>
        <v>12399.58</v>
      </c>
      <c r="M490" s="189" t="e">
        <f t="shared" si="79"/>
        <v>#REF!</v>
      </c>
      <c r="N490" s="192">
        <f t="shared" si="83"/>
        <v>1.0289999999999999</v>
      </c>
      <c r="O490" s="8">
        <f t="shared" si="84"/>
        <v>2995.1102999999994</v>
      </c>
    </row>
    <row r="491" spans="1:15" s="60" customFormat="1" ht="20.100000000000001" customHeight="1" outlineLevel="1">
      <c r="A491" s="168" t="s">
        <v>353</v>
      </c>
      <c r="B491" s="28" t="s">
        <v>226</v>
      </c>
      <c r="C491" s="28" t="s">
        <v>94</v>
      </c>
      <c r="D491" s="29" t="s">
        <v>974</v>
      </c>
      <c r="E491" s="28" t="s">
        <v>107</v>
      </c>
      <c r="F491" s="50">
        <v>208.2</v>
      </c>
      <c r="G491" s="50">
        <v>4.9800000000000004</v>
      </c>
      <c r="H491" s="74" t="e">
        <f>ROUND(G491*#REF!,2)</f>
        <v>#REF!</v>
      </c>
      <c r="I491" s="150" t="e">
        <f t="shared" si="80"/>
        <v>#REF!</v>
      </c>
      <c r="J491" s="74">
        <f t="shared" si="81"/>
        <v>4.63</v>
      </c>
      <c r="K491" s="74">
        <f t="shared" si="82"/>
        <v>5.75</v>
      </c>
      <c r="L491" s="153">
        <f t="shared" si="78"/>
        <v>1197.1500000000001</v>
      </c>
      <c r="M491" s="189" t="e">
        <f t="shared" si="79"/>
        <v>#REF!</v>
      </c>
      <c r="N491" s="192">
        <f t="shared" si="83"/>
        <v>1.389</v>
      </c>
      <c r="O491" s="8">
        <f t="shared" si="84"/>
        <v>289.18979999999999</v>
      </c>
    </row>
    <row r="492" spans="1:15" s="60" customFormat="1" ht="20.100000000000001" customHeight="1" outlineLevel="1">
      <c r="A492" s="168" t="s">
        <v>354</v>
      </c>
      <c r="B492" s="28" t="s">
        <v>431</v>
      </c>
      <c r="C492" s="28" t="s">
        <v>94</v>
      </c>
      <c r="D492" s="59" t="s">
        <v>975</v>
      </c>
      <c r="E492" s="28" t="s">
        <v>107</v>
      </c>
      <c r="F492" s="50">
        <v>555.29999999999995</v>
      </c>
      <c r="G492" s="50">
        <v>8.77</v>
      </c>
      <c r="H492" s="74" t="e">
        <f>ROUND(G492*#REF!,2)</f>
        <v>#REF!</v>
      </c>
      <c r="I492" s="150" t="e">
        <f t="shared" si="80"/>
        <v>#REF!</v>
      </c>
      <c r="J492" s="74">
        <f t="shared" si="81"/>
        <v>8.15</v>
      </c>
      <c r="K492" s="74">
        <f t="shared" si="82"/>
        <v>10.130000000000001</v>
      </c>
      <c r="L492" s="153">
        <f t="shared" si="78"/>
        <v>5625.18</v>
      </c>
      <c r="M492" s="189" t="e">
        <f t="shared" si="79"/>
        <v>#REF!</v>
      </c>
      <c r="N492" s="192">
        <f t="shared" si="83"/>
        <v>2.4449999999999998</v>
      </c>
      <c r="O492" s="8">
        <f t="shared" si="84"/>
        <v>1357.7084999999997</v>
      </c>
    </row>
    <row r="493" spans="1:15" s="60" customFormat="1" ht="20.100000000000001" customHeight="1" outlineLevel="1">
      <c r="A493" s="168" t="s">
        <v>992</v>
      </c>
      <c r="B493" s="28" t="s">
        <v>227</v>
      </c>
      <c r="C493" s="28" t="s">
        <v>94</v>
      </c>
      <c r="D493" s="59" t="s">
        <v>1143</v>
      </c>
      <c r="E493" s="28" t="s">
        <v>107</v>
      </c>
      <c r="F493" s="50">
        <v>22.8</v>
      </c>
      <c r="G493" s="50">
        <v>17.260000000000002</v>
      </c>
      <c r="H493" s="74" t="e">
        <f>ROUND(G493*#REF!,2)</f>
        <v>#REF!</v>
      </c>
      <c r="I493" s="150" t="e">
        <f t="shared" si="80"/>
        <v>#REF!</v>
      </c>
      <c r="J493" s="74">
        <f t="shared" si="81"/>
        <v>16.05</v>
      </c>
      <c r="K493" s="74">
        <f t="shared" si="82"/>
        <v>19.95</v>
      </c>
      <c r="L493" s="153">
        <f t="shared" si="78"/>
        <v>454.86</v>
      </c>
      <c r="M493" s="189" t="e">
        <f t="shared" si="79"/>
        <v>#REF!</v>
      </c>
      <c r="N493" s="192">
        <f t="shared" si="83"/>
        <v>4.8150000000000004</v>
      </c>
      <c r="O493" s="8">
        <f t="shared" si="84"/>
        <v>109.78200000000001</v>
      </c>
    </row>
    <row r="494" spans="1:15" s="60" customFormat="1" ht="20.100000000000001" customHeight="1" outlineLevel="1">
      <c r="A494" s="168" t="s">
        <v>355</v>
      </c>
      <c r="B494" s="28" t="s">
        <v>432</v>
      </c>
      <c r="C494" s="28" t="s">
        <v>94</v>
      </c>
      <c r="D494" s="59" t="s">
        <v>976</v>
      </c>
      <c r="E494" s="28" t="s">
        <v>107</v>
      </c>
      <c r="F494" s="50">
        <v>156.69999999999999</v>
      </c>
      <c r="G494" s="50">
        <v>23.25</v>
      </c>
      <c r="H494" s="74" t="e">
        <f>ROUND(G494*#REF!,2)</f>
        <v>#REF!</v>
      </c>
      <c r="I494" s="150" t="e">
        <f t="shared" si="80"/>
        <v>#REF!</v>
      </c>
      <c r="J494" s="74">
        <f t="shared" si="81"/>
        <v>21.62</v>
      </c>
      <c r="K494" s="74">
        <f t="shared" si="82"/>
        <v>26.87</v>
      </c>
      <c r="L494" s="153">
        <f t="shared" si="78"/>
        <v>4210.5200000000004</v>
      </c>
      <c r="M494" s="189" t="e">
        <f t="shared" si="79"/>
        <v>#REF!</v>
      </c>
      <c r="N494" s="192">
        <f t="shared" si="83"/>
        <v>6.4859999999999998</v>
      </c>
      <c r="O494" s="8">
        <f t="shared" si="84"/>
        <v>1016.3561999999999</v>
      </c>
    </row>
    <row r="495" spans="1:15" s="60" customFormat="1" ht="20.100000000000001" customHeight="1" outlineLevel="1">
      <c r="A495" s="168" t="s">
        <v>993</v>
      </c>
      <c r="B495" s="28" t="s">
        <v>433</v>
      </c>
      <c r="C495" s="28" t="s">
        <v>94</v>
      </c>
      <c r="D495" s="59" t="s">
        <v>1144</v>
      </c>
      <c r="E495" s="28" t="s">
        <v>107</v>
      </c>
      <c r="F495" s="50">
        <v>56.9</v>
      </c>
      <c r="G495" s="50">
        <v>33.01</v>
      </c>
      <c r="H495" s="74" t="e">
        <f>ROUND(G495*#REF!,2)</f>
        <v>#REF!</v>
      </c>
      <c r="I495" s="150" t="e">
        <f t="shared" si="80"/>
        <v>#REF!</v>
      </c>
      <c r="J495" s="74">
        <f t="shared" si="81"/>
        <v>30.69</v>
      </c>
      <c r="K495" s="74">
        <f t="shared" si="82"/>
        <v>38.14</v>
      </c>
      <c r="L495" s="153">
        <f t="shared" si="78"/>
        <v>2170.16</v>
      </c>
      <c r="M495" s="189" t="e">
        <f t="shared" si="79"/>
        <v>#REF!</v>
      </c>
      <c r="N495" s="192">
        <f t="shared" si="83"/>
        <v>9.2070000000000007</v>
      </c>
      <c r="O495" s="8">
        <f t="shared" si="84"/>
        <v>523.87830000000008</v>
      </c>
    </row>
    <row r="496" spans="1:15" s="60" customFormat="1" ht="20.100000000000001" customHeight="1" outlineLevel="1">
      <c r="A496" s="168" t="s">
        <v>994</v>
      </c>
      <c r="B496" s="28" t="s">
        <v>434</v>
      </c>
      <c r="C496" s="28" t="s">
        <v>94</v>
      </c>
      <c r="D496" s="59" t="s">
        <v>977</v>
      </c>
      <c r="E496" s="28" t="s">
        <v>107</v>
      </c>
      <c r="F496" s="50">
        <v>235.1</v>
      </c>
      <c r="G496" s="50">
        <v>43.53</v>
      </c>
      <c r="H496" s="74" t="e">
        <f>ROUND(G496*#REF!,2)</f>
        <v>#REF!</v>
      </c>
      <c r="I496" s="150" t="e">
        <f t="shared" si="80"/>
        <v>#REF!</v>
      </c>
      <c r="J496" s="74">
        <f t="shared" si="81"/>
        <v>40.479999999999997</v>
      </c>
      <c r="K496" s="74">
        <f t="shared" si="82"/>
        <v>50.31</v>
      </c>
      <c r="L496" s="153">
        <f t="shared" si="78"/>
        <v>11827.88</v>
      </c>
      <c r="M496" s="189" t="e">
        <f t="shared" si="79"/>
        <v>#REF!</v>
      </c>
      <c r="N496" s="192">
        <f t="shared" si="83"/>
        <v>12.143999999999998</v>
      </c>
      <c r="O496" s="8">
        <f t="shared" si="84"/>
        <v>2855.0543999999995</v>
      </c>
    </row>
    <row r="497" spans="1:15" s="60" customFormat="1" ht="20.100000000000001" customHeight="1" outlineLevel="1">
      <c r="A497" s="168" t="s">
        <v>474</v>
      </c>
      <c r="B497" s="28" t="s">
        <v>435</v>
      </c>
      <c r="C497" s="28" t="s">
        <v>94</v>
      </c>
      <c r="D497" s="59" t="s">
        <v>1159</v>
      </c>
      <c r="E497" s="28" t="s">
        <v>107</v>
      </c>
      <c r="F497" s="50">
        <v>98.8</v>
      </c>
      <c r="G497" s="50">
        <v>64.23</v>
      </c>
      <c r="H497" s="74" t="e">
        <f>ROUND(G497*#REF!,2)</f>
        <v>#REF!</v>
      </c>
      <c r="I497" s="150" t="e">
        <f t="shared" si="80"/>
        <v>#REF!</v>
      </c>
      <c r="J497" s="74">
        <f t="shared" si="81"/>
        <v>59.73</v>
      </c>
      <c r="K497" s="74">
        <f t="shared" si="82"/>
        <v>74.239999999999995</v>
      </c>
      <c r="L497" s="153">
        <f t="shared" si="78"/>
        <v>7334.91</v>
      </c>
      <c r="M497" s="189" t="e">
        <f t="shared" si="79"/>
        <v>#REF!</v>
      </c>
      <c r="N497" s="192">
        <f t="shared" si="83"/>
        <v>17.918999999999997</v>
      </c>
      <c r="O497" s="8">
        <f t="shared" si="84"/>
        <v>1770.3971999999997</v>
      </c>
    </row>
    <row r="498" spans="1:15" s="60" customFormat="1" ht="20.100000000000001" customHeight="1" outlineLevel="1">
      <c r="A498" s="168" t="s">
        <v>995</v>
      </c>
      <c r="B498" s="28" t="s">
        <v>436</v>
      </c>
      <c r="C498" s="28" t="s">
        <v>94</v>
      </c>
      <c r="D498" s="59" t="s">
        <v>1160</v>
      </c>
      <c r="E498" s="28" t="s">
        <v>107</v>
      </c>
      <c r="F498" s="50">
        <v>148.19999999999999</v>
      </c>
      <c r="G498" s="50">
        <v>120.97</v>
      </c>
      <c r="H498" s="74" t="e">
        <f>ROUND(G498*#REF!,2)</f>
        <v>#REF!</v>
      </c>
      <c r="I498" s="150" t="e">
        <f t="shared" si="80"/>
        <v>#REF!</v>
      </c>
      <c r="J498" s="74">
        <f t="shared" si="81"/>
        <v>112.5</v>
      </c>
      <c r="K498" s="74">
        <f t="shared" si="82"/>
        <v>139.83000000000001</v>
      </c>
      <c r="L498" s="153">
        <f t="shared" si="78"/>
        <v>20722.8</v>
      </c>
      <c r="M498" s="189" t="e">
        <f t="shared" si="79"/>
        <v>#REF!</v>
      </c>
      <c r="N498" s="192">
        <f t="shared" si="83"/>
        <v>33.75</v>
      </c>
      <c r="O498" s="8">
        <f t="shared" si="84"/>
        <v>5001.75</v>
      </c>
    </row>
    <row r="499" spans="1:15" s="60" customFormat="1" ht="20.100000000000001" customHeight="1" outlineLevel="1">
      <c r="A499" s="168"/>
      <c r="B499" s="28"/>
      <c r="C499" s="28"/>
      <c r="D499" s="11" t="s">
        <v>986</v>
      </c>
      <c r="E499" s="28"/>
      <c r="F499" s="50">
        <v>0</v>
      </c>
      <c r="G499" s="50"/>
      <c r="H499" s="74"/>
      <c r="I499" s="150"/>
      <c r="J499" s="74">
        <f t="shared" si="81"/>
        <v>0</v>
      </c>
      <c r="K499" s="74">
        <f t="shared" si="82"/>
        <v>0</v>
      </c>
      <c r="L499" s="153">
        <f t="shared" si="78"/>
        <v>0</v>
      </c>
      <c r="M499" s="189">
        <f t="shared" si="79"/>
        <v>0</v>
      </c>
      <c r="N499" s="192">
        <f t="shared" si="83"/>
        <v>0</v>
      </c>
      <c r="O499" s="8">
        <f t="shared" si="84"/>
        <v>0</v>
      </c>
    </row>
    <row r="500" spans="1:15" s="60" customFormat="1" ht="20.100000000000001" customHeight="1" outlineLevel="1">
      <c r="A500" s="162" t="s">
        <v>475</v>
      </c>
      <c r="B500" s="9" t="s">
        <v>1078</v>
      </c>
      <c r="C500" s="9" t="s">
        <v>116</v>
      </c>
      <c r="D500" s="59" t="s">
        <v>1012</v>
      </c>
      <c r="E500" s="9" t="s">
        <v>107</v>
      </c>
      <c r="F500" s="62">
        <v>31.3</v>
      </c>
      <c r="G500" s="50">
        <v>46.53</v>
      </c>
      <c r="H500" s="74" t="e">
        <f>ROUND(G500*#REF!,2)</f>
        <v>#REF!</v>
      </c>
      <c r="I500" s="150" t="e">
        <f t="shared" ref="I500:I525" si="85">ROUND(F500*H500,2)</f>
        <v>#REF!</v>
      </c>
      <c r="J500" s="74">
        <f t="shared" si="81"/>
        <v>43.27</v>
      </c>
      <c r="K500" s="74">
        <f t="shared" si="82"/>
        <v>53.78</v>
      </c>
      <c r="L500" s="153">
        <f t="shared" si="78"/>
        <v>1683.31</v>
      </c>
      <c r="M500" s="189" t="e">
        <f t="shared" si="79"/>
        <v>#REF!</v>
      </c>
      <c r="N500" s="192">
        <f t="shared" si="83"/>
        <v>12.981</v>
      </c>
      <c r="O500" s="8">
        <f t="shared" si="84"/>
        <v>406.30529999999999</v>
      </c>
    </row>
    <row r="501" spans="1:15" s="60" customFormat="1" ht="20.100000000000001" customHeight="1" outlineLevel="1">
      <c r="A501" s="162" t="s">
        <v>476</v>
      </c>
      <c r="B501" s="9" t="s">
        <v>1079</v>
      </c>
      <c r="C501" s="9" t="s">
        <v>116</v>
      </c>
      <c r="D501" s="59" t="s">
        <v>1013</v>
      </c>
      <c r="E501" s="9" t="s">
        <v>107</v>
      </c>
      <c r="F501" s="62">
        <v>18.5</v>
      </c>
      <c r="G501" s="50">
        <v>50.36</v>
      </c>
      <c r="H501" s="74" t="e">
        <f>ROUND(G501*#REF!,2)</f>
        <v>#REF!</v>
      </c>
      <c r="I501" s="150" t="e">
        <f t="shared" si="85"/>
        <v>#REF!</v>
      </c>
      <c r="J501" s="74">
        <f t="shared" si="81"/>
        <v>46.83</v>
      </c>
      <c r="K501" s="74">
        <f t="shared" si="82"/>
        <v>58.2</v>
      </c>
      <c r="L501" s="153">
        <f t="shared" si="78"/>
        <v>1076.7</v>
      </c>
      <c r="M501" s="189" t="e">
        <f t="shared" si="79"/>
        <v>#REF!</v>
      </c>
      <c r="N501" s="192">
        <f t="shared" si="83"/>
        <v>14.048999999999999</v>
      </c>
      <c r="O501" s="8">
        <f t="shared" si="84"/>
        <v>259.90649999999999</v>
      </c>
    </row>
    <row r="502" spans="1:15" s="60" customFormat="1" ht="20.100000000000001" customHeight="1" outlineLevel="1">
      <c r="A502" s="162" t="s">
        <v>477</v>
      </c>
      <c r="B502" s="9" t="s">
        <v>1081</v>
      </c>
      <c r="C502" s="9" t="s">
        <v>116</v>
      </c>
      <c r="D502" s="59" t="s">
        <v>1014</v>
      </c>
      <c r="E502" s="9" t="s">
        <v>107</v>
      </c>
      <c r="F502" s="62">
        <v>11.5</v>
      </c>
      <c r="G502" s="50">
        <v>51.26</v>
      </c>
      <c r="H502" s="74" t="e">
        <f>ROUND(G502*#REF!,2)</f>
        <v>#REF!</v>
      </c>
      <c r="I502" s="150" t="e">
        <f t="shared" si="85"/>
        <v>#REF!</v>
      </c>
      <c r="J502" s="74">
        <f t="shared" si="81"/>
        <v>47.67</v>
      </c>
      <c r="K502" s="74">
        <f t="shared" si="82"/>
        <v>59.25</v>
      </c>
      <c r="L502" s="153">
        <f t="shared" si="78"/>
        <v>681.37</v>
      </c>
      <c r="M502" s="189" t="e">
        <f t="shared" si="79"/>
        <v>#REF!</v>
      </c>
      <c r="N502" s="192">
        <f t="shared" si="83"/>
        <v>14.301</v>
      </c>
      <c r="O502" s="8">
        <f t="shared" si="84"/>
        <v>164.4615</v>
      </c>
    </row>
    <row r="503" spans="1:15" s="60" customFormat="1" ht="20.100000000000001" customHeight="1" outlineLevel="1">
      <c r="A503" s="162" t="s">
        <v>478</v>
      </c>
      <c r="B503" s="9" t="s">
        <v>1080</v>
      </c>
      <c r="C503" s="9" t="s">
        <v>116</v>
      </c>
      <c r="D503" s="59" t="s">
        <v>1010</v>
      </c>
      <c r="E503" s="9" t="s">
        <v>107</v>
      </c>
      <c r="F503" s="62">
        <v>36.6</v>
      </c>
      <c r="G503" s="50">
        <v>61.01</v>
      </c>
      <c r="H503" s="74" t="e">
        <f>ROUND(G503*#REF!,2)</f>
        <v>#REF!</v>
      </c>
      <c r="I503" s="150" t="e">
        <f t="shared" si="85"/>
        <v>#REF!</v>
      </c>
      <c r="J503" s="74">
        <f t="shared" si="81"/>
        <v>56.73</v>
      </c>
      <c r="K503" s="74">
        <f t="shared" si="82"/>
        <v>70.510000000000005</v>
      </c>
      <c r="L503" s="153">
        <f t="shared" si="78"/>
        <v>2580.66</v>
      </c>
      <c r="M503" s="189" t="e">
        <f t="shared" si="79"/>
        <v>#REF!</v>
      </c>
      <c r="N503" s="192">
        <f t="shared" si="83"/>
        <v>17.018999999999998</v>
      </c>
      <c r="O503" s="8">
        <f t="shared" si="84"/>
        <v>622.8954</v>
      </c>
    </row>
    <row r="504" spans="1:15" s="60" customFormat="1" ht="20.100000000000001" customHeight="1" outlineLevel="1">
      <c r="A504" s="162" t="s">
        <v>479</v>
      </c>
      <c r="B504" s="9" t="s">
        <v>1082</v>
      </c>
      <c r="C504" s="9" t="s">
        <v>116</v>
      </c>
      <c r="D504" s="59" t="s">
        <v>1008</v>
      </c>
      <c r="E504" s="9" t="s">
        <v>107</v>
      </c>
      <c r="F504" s="62">
        <v>5.5</v>
      </c>
      <c r="G504" s="50">
        <v>76.040000000000006</v>
      </c>
      <c r="H504" s="74" t="e">
        <f>ROUND(G504*#REF!,2)</f>
        <v>#REF!</v>
      </c>
      <c r="I504" s="150" t="e">
        <f t="shared" si="85"/>
        <v>#REF!</v>
      </c>
      <c r="J504" s="74">
        <f t="shared" si="81"/>
        <v>70.709999999999994</v>
      </c>
      <c r="K504" s="74">
        <f t="shared" si="82"/>
        <v>87.89</v>
      </c>
      <c r="L504" s="153">
        <f t="shared" si="78"/>
        <v>483.39</v>
      </c>
      <c r="M504" s="189" t="e">
        <f t="shared" si="79"/>
        <v>#REF!</v>
      </c>
      <c r="N504" s="192">
        <f t="shared" si="83"/>
        <v>21.212999999999997</v>
      </c>
      <c r="O504" s="8">
        <f t="shared" si="84"/>
        <v>116.67149999999998</v>
      </c>
    </row>
    <row r="505" spans="1:15" s="60" customFormat="1" ht="20.100000000000001" customHeight="1" outlineLevel="1">
      <c r="A505" s="162" t="s">
        <v>480</v>
      </c>
      <c r="B505" s="28" t="s">
        <v>1083</v>
      </c>
      <c r="C505" s="9" t="s">
        <v>116</v>
      </c>
      <c r="D505" s="59" t="s">
        <v>1011</v>
      </c>
      <c r="E505" s="28" t="s">
        <v>107</v>
      </c>
      <c r="F505" s="62">
        <v>5.6</v>
      </c>
      <c r="G505" s="50">
        <v>99.14</v>
      </c>
      <c r="H505" s="74" t="e">
        <f>ROUND(G505*#REF!,2)</f>
        <v>#REF!</v>
      </c>
      <c r="I505" s="150" t="e">
        <f t="shared" si="85"/>
        <v>#REF!</v>
      </c>
      <c r="J505" s="74">
        <f t="shared" si="81"/>
        <v>92.2</v>
      </c>
      <c r="K505" s="74">
        <f t="shared" si="82"/>
        <v>114.6</v>
      </c>
      <c r="L505" s="153">
        <f t="shared" si="78"/>
        <v>641.76</v>
      </c>
      <c r="M505" s="189" t="e">
        <f t="shared" si="79"/>
        <v>#REF!</v>
      </c>
      <c r="N505" s="192">
        <f t="shared" si="83"/>
        <v>27.66</v>
      </c>
      <c r="O505" s="8">
        <f t="shared" si="84"/>
        <v>154.89599999999999</v>
      </c>
    </row>
    <row r="506" spans="1:15" s="60" customFormat="1" ht="20.100000000000001" customHeight="1" outlineLevel="1">
      <c r="A506" s="162" t="s">
        <v>481</v>
      </c>
      <c r="B506" s="28" t="s">
        <v>1083</v>
      </c>
      <c r="C506" s="9" t="s">
        <v>116</v>
      </c>
      <c r="D506" s="59" t="s">
        <v>1009</v>
      </c>
      <c r="E506" s="28" t="s">
        <v>107</v>
      </c>
      <c r="F506" s="62">
        <v>11.1</v>
      </c>
      <c r="G506" s="50">
        <v>99.14</v>
      </c>
      <c r="H506" s="74" t="e">
        <f>ROUND(G506*#REF!,2)</f>
        <v>#REF!</v>
      </c>
      <c r="I506" s="150" t="e">
        <f t="shared" si="85"/>
        <v>#REF!</v>
      </c>
      <c r="J506" s="74">
        <f t="shared" si="81"/>
        <v>92.2</v>
      </c>
      <c r="K506" s="74">
        <f t="shared" si="82"/>
        <v>114.6</v>
      </c>
      <c r="L506" s="153">
        <f t="shared" si="78"/>
        <v>1272.06</v>
      </c>
      <c r="M506" s="189" t="e">
        <f t="shared" si="79"/>
        <v>#REF!</v>
      </c>
      <c r="N506" s="192">
        <f t="shared" si="83"/>
        <v>27.66</v>
      </c>
      <c r="O506" s="8">
        <f t="shared" si="84"/>
        <v>307.02600000000001</v>
      </c>
    </row>
    <row r="507" spans="1:15" s="60" customFormat="1" ht="20.100000000000001" customHeight="1" outlineLevel="1">
      <c r="A507" s="162" t="s">
        <v>482</v>
      </c>
      <c r="B507" s="84" t="s">
        <v>1114</v>
      </c>
      <c r="C507" s="28" t="s">
        <v>1113</v>
      </c>
      <c r="D507" s="59" t="s">
        <v>1039</v>
      </c>
      <c r="E507" s="28" t="s">
        <v>89</v>
      </c>
      <c r="F507" s="50">
        <v>7</v>
      </c>
      <c r="G507" s="50">
        <v>7.87</v>
      </c>
      <c r="H507" s="74" t="e">
        <f>ROUND(G507*#REF!,2)</f>
        <v>#REF!</v>
      </c>
      <c r="I507" s="150" t="e">
        <f t="shared" si="85"/>
        <v>#REF!</v>
      </c>
      <c r="J507" s="74">
        <f t="shared" si="81"/>
        <v>7.31</v>
      </c>
      <c r="K507" s="74">
        <f t="shared" si="82"/>
        <v>9.08</v>
      </c>
      <c r="L507" s="153">
        <f t="shared" si="78"/>
        <v>63.56</v>
      </c>
      <c r="M507" s="189" t="e">
        <f t="shared" si="79"/>
        <v>#REF!</v>
      </c>
      <c r="N507" s="192">
        <f t="shared" si="83"/>
        <v>2.1929999999999996</v>
      </c>
      <c r="O507" s="8">
        <f t="shared" si="84"/>
        <v>15.350999999999997</v>
      </c>
    </row>
    <row r="508" spans="1:15" s="60" customFormat="1" ht="20.100000000000001" customHeight="1" outlineLevel="1">
      <c r="A508" s="162" t="s">
        <v>493</v>
      </c>
      <c r="B508" s="84" t="s">
        <v>1114</v>
      </c>
      <c r="C508" s="28" t="s">
        <v>1113</v>
      </c>
      <c r="D508" s="59" t="s">
        <v>1040</v>
      </c>
      <c r="E508" s="28" t="s">
        <v>89</v>
      </c>
      <c r="F508" s="50">
        <v>3</v>
      </c>
      <c r="G508" s="50">
        <v>7.87</v>
      </c>
      <c r="H508" s="74" t="e">
        <f>ROUND(G508*#REF!,2)</f>
        <v>#REF!</v>
      </c>
      <c r="I508" s="150" t="e">
        <f t="shared" si="85"/>
        <v>#REF!</v>
      </c>
      <c r="J508" s="74">
        <f t="shared" si="81"/>
        <v>7.31</v>
      </c>
      <c r="K508" s="74">
        <f t="shared" si="82"/>
        <v>9.08</v>
      </c>
      <c r="L508" s="153">
        <f t="shared" si="78"/>
        <v>27.24</v>
      </c>
      <c r="M508" s="189" t="e">
        <f t="shared" si="79"/>
        <v>#REF!</v>
      </c>
      <c r="N508" s="192">
        <f t="shared" si="83"/>
        <v>2.1929999999999996</v>
      </c>
      <c r="O508" s="8">
        <f t="shared" si="84"/>
        <v>6.5789999999999988</v>
      </c>
    </row>
    <row r="509" spans="1:15" s="60" customFormat="1" ht="20.100000000000001" customHeight="1" outlineLevel="1">
      <c r="A509" s="162" t="s">
        <v>494</v>
      </c>
      <c r="B509" s="84" t="s">
        <v>1114</v>
      </c>
      <c r="C509" s="28" t="s">
        <v>1113</v>
      </c>
      <c r="D509" s="59" t="s">
        <v>1041</v>
      </c>
      <c r="E509" s="28" t="s">
        <v>89</v>
      </c>
      <c r="F509" s="50">
        <v>6</v>
      </c>
      <c r="G509" s="50">
        <v>7.87</v>
      </c>
      <c r="H509" s="74" t="e">
        <f>ROUND(G509*#REF!,2)</f>
        <v>#REF!</v>
      </c>
      <c r="I509" s="150" t="e">
        <f t="shared" si="85"/>
        <v>#REF!</v>
      </c>
      <c r="J509" s="74">
        <f t="shared" si="81"/>
        <v>7.31</v>
      </c>
      <c r="K509" s="74">
        <f t="shared" si="82"/>
        <v>9.08</v>
      </c>
      <c r="L509" s="153">
        <f t="shared" si="78"/>
        <v>54.48</v>
      </c>
      <c r="M509" s="189" t="e">
        <f t="shared" si="79"/>
        <v>#REF!</v>
      </c>
      <c r="N509" s="192">
        <f t="shared" si="83"/>
        <v>2.1929999999999996</v>
      </c>
      <c r="O509" s="8">
        <f t="shared" si="84"/>
        <v>13.157999999999998</v>
      </c>
    </row>
    <row r="510" spans="1:15" s="60" customFormat="1" ht="20.100000000000001" customHeight="1" outlineLevel="1">
      <c r="A510" s="162" t="s">
        <v>495</v>
      </c>
      <c r="B510" s="84" t="s">
        <v>1114</v>
      </c>
      <c r="C510" s="28" t="s">
        <v>1113</v>
      </c>
      <c r="D510" s="59" t="s">
        <v>1042</v>
      </c>
      <c r="E510" s="28" t="s">
        <v>89</v>
      </c>
      <c r="F510" s="50">
        <v>18</v>
      </c>
      <c r="G510" s="50">
        <v>7.87</v>
      </c>
      <c r="H510" s="74" t="e">
        <f>ROUND(G510*#REF!,2)</f>
        <v>#REF!</v>
      </c>
      <c r="I510" s="150" t="e">
        <f t="shared" si="85"/>
        <v>#REF!</v>
      </c>
      <c r="J510" s="74">
        <f t="shared" si="81"/>
        <v>7.31</v>
      </c>
      <c r="K510" s="74">
        <f t="shared" si="82"/>
        <v>9.08</v>
      </c>
      <c r="L510" s="153">
        <f t="shared" si="78"/>
        <v>163.44</v>
      </c>
      <c r="M510" s="189" t="e">
        <f t="shared" si="79"/>
        <v>#REF!</v>
      </c>
      <c r="N510" s="192">
        <f t="shared" si="83"/>
        <v>2.1929999999999996</v>
      </c>
      <c r="O510" s="8">
        <f t="shared" si="84"/>
        <v>39.47399999999999</v>
      </c>
    </row>
    <row r="511" spans="1:15" s="60" customFormat="1" ht="20.100000000000001" customHeight="1" outlineLevel="1">
      <c r="A511" s="162" t="s">
        <v>496</v>
      </c>
      <c r="B511" s="84" t="s">
        <v>1114</v>
      </c>
      <c r="C511" s="28" t="s">
        <v>1113</v>
      </c>
      <c r="D511" s="59" t="s">
        <v>1043</v>
      </c>
      <c r="E511" s="28" t="s">
        <v>89</v>
      </c>
      <c r="F511" s="50">
        <v>22</v>
      </c>
      <c r="G511" s="50">
        <v>7.87</v>
      </c>
      <c r="H511" s="74" t="e">
        <f>ROUND(G511*#REF!,2)</f>
        <v>#REF!</v>
      </c>
      <c r="I511" s="150" t="e">
        <f t="shared" si="85"/>
        <v>#REF!</v>
      </c>
      <c r="J511" s="74">
        <f t="shared" si="81"/>
        <v>7.31</v>
      </c>
      <c r="K511" s="74">
        <f t="shared" si="82"/>
        <v>9.08</v>
      </c>
      <c r="L511" s="153">
        <f t="shared" si="78"/>
        <v>199.76</v>
      </c>
      <c r="M511" s="189" t="e">
        <f t="shared" si="79"/>
        <v>#REF!</v>
      </c>
      <c r="N511" s="192">
        <f t="shared" si="83"/>
        <v>2.1929999999999996</v>
      </c>
      <c r="O511" s="8">
        <f t="shared" si="84"/>
        <v>48.245999999999995</v>
      </c>
    </row>
    <row r="512" spans="1:15" s="60" customFormat="1" ht="20.100000000000001" customHeight="1" outlineLevel="1">
      <c r="A512" s="162" t="s">
        <v>497</v>
      </c>
      <c r="B512" s="84" t="s">
        <v>1114</v>
      </c>
      <c r="C512" s="28" t="s">
        <v>1113</v>
      </c>
      <c r="D512" s="59" t="s">
        <v>1044</v>
      </c>
      <c r="E512" s="28" t="s">
        <v>89</v>
      </c>
      <c r="F512" s="50">
        <v>19</v>
      </c>
      <c r="G512" s="50">
        <v>7.87</v>
      </c>
      <c r="H512" s="74" t="e">
        <f>ROUND(G512*#REF!,2)</f>
        <v>#REF!</v>
      </c>
      <c r="I512" s="150" t="e">
        <f t="shared" si="85"/>
        <v>#REF!</v>
      </c>
      <c r="J512" s="74">
        <f t="shared" si="81"/>
        <v>7.31</v>
      </c>
      <c r="K512" s="74">
        <f t="shared" si="82"/>
        <v>9.08</v>
      </c>
      <c r="L512" s="153">
        <f t="shared" si="78"/>
        <v>172.52</v>
      </c>
      <c r="M512" s="189" t="e">
        <f t="shared" si="79"/>
        <v>#REF!</v>
      </c>
      <c r="N512" s="192">
        <f t="shared" si="83"/>
        <v>2.1929999999999996</v>
      </c>
      <c r="O512" s="8">
        <f t="shared" si="84"/>
        <v>41.666999999999994</v>
      </c>
    </row>
    <row r="513" spans="1:15" s="60" customFormat="1" ht="20.100000000000001" customHeight="1" outlineLevel="1">
      <c r="A513" s="162" t="s">
        <v>499</v>
      </c>
      <c r="B513" s="85" t="s">
        <v>1138</v>
      </c>
      <c r="C513" s="28" t="s">
        <v>1113</v>
      </c>
      <c r="D513" s="59" t="s">
        <v>1045</v>
      </c>
      <c r="E513" s="28" t="s">
        <v>89</v>
      </c>
      <c r="F513" s="50">
        <v>38</v>
      </c>
      <c r="G513" s="50">
        <v>4.8899999999999997</v>
      </c>
      <c r="H513" s="74" t="e">
        <f>ROUND(G513*#REF!,2)</f>
        <v>#REF!</v>
      </c>
      <c r="I513" s="150" t="e">
        <f t="shared" si="85"/>
        <v>#REF!</v>
      </c>
      <c r="J513" s="74">
        <f t="shared" si="81"/>
        <v>4.54</v>
      </c>
      <c r="K513" s="74">
        <f t="shared" si="82"/>
        <v>5.64</v>
      </c>
      <c r="L513" s="153">
        <f t="shared" si="78"/>
        <v>214.32</v>
      </c>
      <c r="M513" s="189" t="e">
        <f t="shared" si="79"/>
        <v>#REF!</v>
      </c>
      <c r="N513" s="192">
        <f t="shared" si="83"/>
        <v>1.3619999999999999</v>
      </c>
      <c r="O513" s="8">
        <f t="shared" si="84"/>
        <v>51.755999999999993</v>
      </c>
    </row>
    <row r="514" spans="1:15" s="60" customFormat="1" ht="20.100000000000001" customHeight="1" outlineLevel="1">
      <c r="A514" s="162" t="s">
        <v>996</v>
      </c>
      <c r="B514" s="85" t="s">
        <v>1115</v>
      </c>
      <c r="C514" s="28" t="s">
        <v>1113</v>
      </c>
      <c r="D514" s="59" t="s">
        <v>1046</v>
      </c>
      <c r="E514" s="28" t="s">
        <v>89</v>
      </c>
      <c r="F514" s="50">
        <v>6</v>
      </c>
      <c r="G514" s="50">
        <v>5.53</v>
      </c>
      <c r="H514" s="74" t="e">
        <f>ROUND(G514*#REF!,2)</f>
        <v>#REF!</v>
      </c>
      <c r="I514" s="150" t="e">
        <f t="shared" si="85"/>
        <v>#REF!</v>
      </c>
      <c r="J514" s="74">
        <f t="shared" si="81"/>
        <v>5.14</v>
      </c>
      <c r="K514" s="74">
        <f t="shared" si="82"/>
        <v>6.38</v>
      </c>
      <c r="L514" s="153">
        <f t="shared" si="78"/>
        <v>38.28</v>
      </c>
      <c r="M514" s="189" t="e">
        <f t="shared" si="79"/>
        <v>#REF!</v>
      </c>
      <c r="N514" s="192">
        <f t="shared" si="83"/>
        <v>1.5419999999999998</v>
      </c>
      <c r="O514" s="8">
        <f t="shared" si="84"/>
        <v>9.2519999999999989</v>
      </c>
    </row>
    <row r="515" spans="1:15" s="60" customFormat="1" ht="20.100000000000001" customHeight="1" outlineLevel="1">
      <c r="A515" s="162" t="s">
        <v>997</v>
      </c>
      <c r="B515" s="85" t="s">
        <v>1115</v>
      </c>
      <c r="C515" s="28" t="s">
        <v>1113</v>
      </c>
      <c r="D515" s="59" t="s">
        <v>1117</v>
      </c>
      <c r="E515" s="28" t="s">
        <v>89</v>
      </c>
      <c r="F515" s="50">
        <v>4</v>
      </c>
      <c r="G515" s="50">
        <v>5.53</v>
      </c>
      <c r="H515" s="74" t="e">
        <f>ROUND(G515*#REF!,2)</f>
        <v>#REF!</v>
      </c>
      <c r="I515" s="150" t="e">
        <f t="shared" si="85"/>
        <v>#REF!</v>
      </c>
      <c r="J515" s="74">
        <f t="shared" si="81"/>
        <v>5.14</v>
      </c>
      <c r="K515" s="74">
        <f t="shared" si="82"/>
        <v>6.38</v>
      </c>
      <c r="L515" s="153">
        <f t="shared" si="78"/>
        <v>25.52</v>
      </c>
      <c r="M515" s="189" t="e">
        <f t="shared" si="79"/>
        <v>#REF!</v>
      </c>
      <c r="N515" s="192">
        <f t="shared" si="83"/>
        <v>1.5419999999999998</v>
      </c>
      <c r="O515" s="8">
        <f t="shared" si="84"/>
        <v>6.1679999999999993</v>
      </c>
    </row>
    <row r="516" spans="1:15" ht="20.100000000000001" customHeight="1" outlineLevel="1">
      <c r="A516" s="163"/>
      <c r="B516" s="27"/>
      <c r="C516" s="27"/>
      <c r="D516" s="11" t="s">
        <v>46</v>
      </c>
      <c r="E516" s="67"/>
      <c r="F516" s="50">
        <v>0</v>
      </c>
      <c r="G516" s="50"/>
      <c r="H516" s="74" t="e">
        <f>ROUND(G516*#REF!,2)</f>
        <v>#REF!</v>
      </c>
      <c r="I516" s="150" t="e">
        <f t="shared" si="85"/>
        <v>#REF!</v>
      </c>
      <c r="J516" s="74">
        <f t="shared" si="81"/>
        <v>0</v>
      </c>
      <c r="K516" s="74">
        <f t="shared" si="82"/>
        <v>0</v>
      </c>
      <c r="L516" s="153">
        <f t="shared" ref="L516:L525" si="86">TRUNC(K516*F516,2)</f>
        <v>0</v>
      </c>
      <c r="M516" s="189" t="e">
        <f t="shared" ref="M516:M527" si="87">TRUNC(I516-(I516*0.07),2)</f>
        <v>#REF!</v>
      </c>
      <c r="N516" s="192">
        <f t="shared" si="83"/>
        <v>0</v>
      </c>
      <c r="O516" s="8">
        <f t="shared" si="84"/>
        <v>0</v>
      </c>
    </row>
    <row r="517" spans="1:15" s="60" customFormat="1" ht="20.100000000000001" customHeight="1" outlineLevel="1">
      <c r="A517" s="162" t="s">
        <v>998</v>
      </c>
      <c r="B517" s="28">
        <v>83540</v>
      </c>
      <c r="C517" s="28" t="s">
        <v>94</v>
      </c>
      <c r="D517" s="59" t="s">
        <v>978</v>
      </c>
      <c r="E517" s="28" t="s">
        <v>89</v>
      </c>
      <c r="F517" s="50">
        <v>165</v>
      </c>
      <c r="G517" s="50">
        <v>10.1</v>
      </c>
      <c r="H517" s="74" t="e">
        <f>ROUND(G517*#REF!,2)</f>
        <v>#REF!</v>
      </c>
      <c r="I517" s="150" t="e">
        <f t="shared" si="85"/>
        <v>#REF!</v>
      </c>
      <c r="J517" s="74">
        <f t="shared" si="81"/>
        <v>9.39</v>
      </c>
      <c r="K517" s="74">
        <f t="shared" si="82"/>
        <v>11.67</v>
      </c>
      <c r="L517" s="153">
        <f t="shared" si="86"/>
        <v>1925.55</v>
      </c>
      <c r="M517" s="189" t="e">
        <f t="shared" si="87"/>
        <v>#REF!</v>
      </c>
      <c r="N517" s="192">
        <f t="shared" si="83"/>
        <v>2.8170000000000002</v>
      </c>
      <c r="O517" s="8">
        <f t="shared" si="84"/>
        <v>464.80500000000001</v>
      </c>
    </row>
    <row r="518" spans="1:15" s="60" customFormat="1" ht="20.100000000000001" customHeight="1" outlineLevel="1">
      <c r="A518" s="162" t="s">
        <v>999</v>
      </c>
      <c r="B518" s="28">
        <v>83566</v>
      </c>
      <c r="C518" s="28" t="s">
        <v>94</v>
      </c>
      <c r="D518" s="59" t="s">
        <v>979</v>
      </c>
      <c r="E518" s="28" t="s">
        <v>89</v>
      </c>
      <c r="F518" s="50">
        <v>19</v>
      </c>
      <c r="G518" s="50">
        <v>16.8</v>
      </c>
      <c r="H518" s="74" t="e">
        <f>ROUND(G518*#REF!,2)</f>
        <v>#REF!</v>
      </c>
      <c r="I518" s="150" t="e">
        <f t="shared" si="85"/>
        <v>#REF!</v>
      </c>
      <c r="J518" s="74">
        <f t="shared" si="81"/>
        <v>15.62</v>
      </c>
      <c r="K518" s="74">
        <f t="shared" si="82"/>
        <v>19.41</v>
      </c>
      <c r="L518" s="153">
        <f t="shared" si="86"/>
        <v>368.79</v>
      </c>
      <c r="M518" s="189" t="e">
        <f t="shared" si="87"/>
        <v>#REF!</v>
      </c>
      <c r="N518" s="192">
        <f t="shared" si="83"/>
        <v>4.6859999999999999</v>
      </c>
      <c r="O518" s="8">
        <f t="shared" si="84"/>
        <v>89.033999999999992</v>
      </c>
    </row>
    <row r="519" spans="1:15" s="60" customFormat="1" ht="20.100000000000001" customHeight="1" outlineLevel="1">
      <c r="A519" s="162" t="s">
        <v>1000</v>
      </c>
      <c r="B519" s="28">
        <v>72331</v>
      </c>
      <c r="C519" s="28" t="s">
        <v>94</v>
      </c>
      <c r="D519" s="29" t="s">
        <v>47</v>
      </c>
      <c r="E519" s="28" t="s">
        <v>89</v>
      </c>
      <c r="F519" s="50">
        <v>61</v>
      </c>
      <c r="G519" s="50">
        <v>8.8699999999999992</v>
      </c>
      <c r="H519" s="74" t="e">
        <f>ROUND(G519*#REF!,2)</f>
        <v>#REF!</v>
      </c>
      <c r="I519" s="150" t="e">
        <f t="shared" si="85"/>
        <v>#REF!</v>
      </c>
      <c r="J519" s="74">
        <f t="shared" si="81"/>
        <v>8.24</v>
      </c>
      <c r="K519" s="74">
        <f t="shared" si="82"/>
        <v>10.24</v>
      </c>
      <c r="L519" s="153">
        <f t="shared" si="86"/>
        <v>624.64</v>
      </c>
      <c r="M519" s="189" t="e">
        <f t="shared" si="87"/>
        <v>#REF!</v>
      </c>
      <c r="N519" s="192">
        <f t="shared" si="83"/>
        <v>2.472</v>
      </c>
      <c r="O519" s="8">
        <f t="shared" si="84"/>
        <v>150.792</v>
      </c>
    </row>
    <row r="520" spans="1:15" s="60" customFormat="1" ht="20.100000000000001" customHeight="1" outlineLevel="1">
      <c r="A520" s="162" t="s">
        <v>1001</v>
      </c>
      <c r="B520" s="28" t="s">
        <v>1090</v>
      </c>
      <c r="C520" s="9" t="s">
        <v>116</v>
      </c>
      <c r="D520" s="29" t="s">
        <v>1118</v>
      </c>
      <c r="E520" s="28" t="s">
        <v>89</v>
      </c>
      <c r="F520" s="50">
        <v>151</v>
      </c>
      <c r="G520" s="50">
        <v>79.02</v>
      </c>
      <c r="H520" s="74" t="e">
        <f>ROUND(G520*#REF!,2)</f>
        <v>#REF!</v>
      </c>
      <c r="I520" s="150" t="e">
        <f t="shared" si="85"/>
        <v>#REF!</v>
      </c>
      <c r="J520" s="74">
        <f t="shared" si="81"/>
        <v>73.48</v>
      </c>
      <c r="K520" s="74">
        <f t="shared" si="82"/>
        <v>91.33</v>
      </c>
      <c r="L520" s="153">
        <f t="shared" si="86"/>
        <v>13790.83</v>
      </c>
      <c r="M520" s="189" t="e">
        <f t="shared" si="87"/>
        <v>#REF!</v>
      </c>
      <c r="N520" s="192">
        <f t="shared" si="83"/>
        <v>22.044</v>
      </c>
      <c r="O520" s="8">
        <f t="shared" si="84"/>
        <v>3328.6440000000002</v>
      </c>
    </row>
    <row r="521" spans="1:15" s="60" customFormat="1" ht="20.100000000000001" customHeight="1" outlineLevel="1">
      <c r="A521" s="162" t="s">
        <v>1002</v>
      </c>
      <c r="B521" s="28" t="s">
        <v>1089</v>
      </c>
      <c r="C521" s="9" t="s">
        <v>116</v>
      </c>
      <c r="D521" s="29" t="s">
        <v>1119</v>
      </c>
      <c r="E521" s="28" t="s">
        <v>89</v>
      </c>
      <c r="F521" s="50">
        <v>34</v>
      </c>
      <c r="G521" s="50">
        <v>69.349999999999994</v>
      </c>
      <c r="H521" s="74" t="e">
        <f>ROUND(G521*#REF!,2)</f>
        <v>#REF!</v>
      </c>
      <c r="I521" s="150" t="e">
        <f t="shared" si="85"/>
        <v>#REF!</v>
      </c>
      <c r="J521" s="74">
        <f t="shared" si="81"/>
        <v>64.489999999999995</v>
      </c>
      <c r="K521" s="74">
        <f t="shared" si="82"/>
        <v>80.16</v>
      </c>
      <c r="L521" s="153">
        <f t="shared" si="86"/>
        <v>2725.44</v>
      </c>
      <c r="M521" s="189" t="e">
        <f t="shared" si="87"/>
        <v>#REF!</v>
      </c>
      <c r="N521" s="192">
        <f t="shared" si="83"/>
        <v>19.346999999999998</v>
      </c>
      <c r="O521" s="8">
        <f t="shared" si="84"/>
        <v>657.79799999999989</v>
      </c>
    </row>
    <row r="522" spans="1:15" s="60" customFormat="1" ht="20.100000000000001" customHeight="1" outlineLevel="1">
      <c r="A522" s="162" t="s">
        <v>1003</v>
      </c>
      <c r="B522" s="9" t="s">
        <v>1088</v>
      </c>
      <c r="C522" s="9" t="s">
        <v>116</v>
      </c>
      <c r="D522" s="59" t="s">
        <v>531</v>
      </c>
      <c r="E522" s="28" t="s">
        <v>89</v>
      </c>
      <c r="F522" s="50">
        <v>9</v>
      </c>
      <c r="G522" s="50">
        <v>157.06</v>
      </c>
      <c r="H522" s="74" t="e">
        <f>ROUND(G522*#REF!,2)</f>
        <v>#REF!</v>
      </c>
      <c r="I522" s="150" t="e">
        <f t="shared" si="85"/>
        <v>#REF!</v>
      </c>
      <c r="J522" s="74">
        <f t="shared" si="81"/>
        <v>146.06</v>
      </c>
      <c r="K522" s="74">
        <f t="shared" si="82"/>
        <v>181.55</v>
      </c>
      <c r="L522" s="153">
        <f t="shared" si="86"/>
        <v>1633.95</v>
      </c>
      <c r="M522" s="189" t="e">
        <f t="shared" si="87"/>
        <v>#REF!</v>
      </c>
      <c r="N522" s="192">
        <f t="shared" si="83"/>
        <v>43.817999999999998</v>
      </c>
      <c r="O522" s="8">
        <f t="shared" si="84"/>
        <v>394.36199999999997</v>
      </c>
    </row>
    <row r="523" spans="1:15" s="60" customFormat="1" ht="20.100000000000001" customHeight="1" outlineLevel="1">
      <c r="A523" s="162" t="s">
        <v>1004</v>
      </c>
      <c r="B523" s="9" t="s">
        <v>416</v>
      </c>
      <c r="C523" s="9" t="s">
        <v>116</v>
      </c>
      <c r="D523" s="59" t="s">
        <v>48</v>
      </c>
      <c r="E523" s="28" t="s">
        <v>89</v>
      </c>
      <c r="F523" s="50">
        <v>4</v>
      </c>
      <c r="G523" s="50">
        <v>456.25</v>
      </c>
      <c r="H523" s="74" t="e">
        <f>ROUND(G523*#REF!,2)</f>
        <v>#REF!</v>
      </c>
      <c r="I523" s="150" t="e">
        <f t="shared" si="85"/>
        <v>#REF!</v>
      </c>
      <c r="J523" s="74">
        <f t="shared" si="81"/>
        <v>424.31</v>
      </c>
      <c r="K523" s="74">
        <f t="shared" si="82"/>
        <v>527.41</v>
      </c>
      <c r="L523" s="153">
        <f t="shared" si="86"/>
        <v>2109.64</v>
      </c>
      <c r="M523" s="189" t="e">
        <f t="shared" si="87"/>
        <v>#REF!</v>
      </c>
      <c r="N523" s="192">
        <f t="shared" si="83"/>
        <v>127.29299999999999</v>
      </c>
      <c r="O523" s="8">
        <f t="shared" si="84"/>
        <v>509.17199999999997</v>
      </c>
    </row>
    <row r="524" spans="1:15" s="60" customFormat="1" ht="20.100000000000001" customHeight="1" outlineLevel="1">
      <c r="A524" s="162" t="s">
        <v>1171</v>
      </c>
      <c r="B524" s="9" t="s">
        <v>416</v>
      </c>
      <c r="C524" s="9" t="s">
        <v>116</v>
      </c>
      <c r="D524" s="59" t="s">
        <v>473</v>
      </c>
      <c r="E524" s="28" t="s">
        <v>89</v>
      </c>
      <c r="F524" s="50">
        <v>1</v>
      </c>
      <c r="G524" s="50">
        <v>456.25</v>
      </c>
      <c r="H524" s="74" t="e">
        <f>ROUND(G524*#REF!,2)</f>
        <v>#REF!</v>
      </c>
      <c r="I524" s="150" t="e">
        <f t="shared" si="85"/>
        <v>#REF!</v>
      </c>
      <c r="J524" s="74">
        <f t="shared" si="81"/>
        <v>424.31</v>
      </c>
      <c r="K524" s="74">
        <f t="shared" si="82"/>
        <v>527.41</v>
      </c>
      <c r="L524" s="153">
        <f t="shared" si="86"/>
        <v>527.41</v>
      </c>
      <c r="M524" s="189" t="e">
        <f t="shared" si="87"/>
        <v>#REF!</v>
      </c>
      <c r="N524" s="192">
        <f t="shared" si="83"/>
        <v>127.29299999999999</v>
      </c>
      <c r="O524" s="8">
        <f t="shared" si="84"/>
        <v>127.29299999999999</v>
      </c>
    </row>
    <row r="525" spans="1:15" s="60" customFormat="1" ht="20.100000000000001" customHeight="1" outlineLevel="1">
      <c r="A525" s="162" t="s">
        <v>1172</v>
      </c>
      <c r="B525" s="9" t="s">
        <v>228</v>
      </c>
      <c r="C525" s="9" t="s">
        <v>94</v>
      </c>
      <c r="D525" s="59" t="s">
        <v>530</v>
      </c>
      <c r="E525" s="28" t="s">
        <v>89</v>
      </c>
      <c r="F525" s="50">
        <v>20</v>
      </c>
      <c r="G525" s="50">
        <v>37.68</v>
      </c>
      <c r="H525" s="74" t="e">
        <f>ROUND(G525*#REF!,2)</f>
        <v>#REF!</v>
      </c>
      <c r="I525" s="150" t="e">
        <f t="shared" si="85"/>
        <v>#REF!</v>
      </c>
      <c r="J525" s="74">
        <f t="shared" si="81"/>
        <v>35.04</v>
      </c>
      <c r="K525" s="74">
        <f t="shared" si="82"/>
        <v>43.55</v>
      </c>
      <c r="L525" s="153">
        <f t="shared" si="86"/>
        <v>871</v>
      </c>
      <c r="M525" s="189" t="e">
        <f t="shared" si="87"/>
        <v>#REF!</v>
      </c>
      <c r="N525" s="192">
        <f t="shared" si="83"/>
        <v>10.511999999999999</v>
      </c>
      <c r="O525" s="8">
        <f t="shared" si="84"/>
        <v>210.23999999999998</v>
      </c>
    </row>
    <row r="526" spans="1:15" s="60" customFormat="1" ht="20.100000000000001" customHeight="1" outlineLevel="1">
      <c r="A526" s="161"/>
      <c r="B526" s="69"/>
      <c r="C526" s="69"/>
      <c r="D526" s="69"/>
      <c r="E526" s="69"/>
      <c r="F526" s="77"/>
      <c r="G526" s="78" t="s">
        <v>253</v>
      </c>
      <c r="H526" s="76"/>
      <c r="I526" s="148" t="e">
        <f>SUM(I453:I525)</f>
        <v>#REF!</v>
      </c>
      <c r="J526" s="148"/>
      <c r="K526" s="148"/>
      <c r="L526" s="148">
        <f>SUM(L453:L525)</f>
        <v>159613.28000000006</v>
      </c>
      <c r="M526" s="189" t="e">
        <f t="shared" si="87"/>
        <v>#REF!</v>
      </c>
      <c r="N526" s="192">
        <f t="shared" si="83"/>
        <v>0</v>
      </c>
      <c r="O526" s="148">
        <f>SUM(O453:O525)</f>
        <v>38531.109600000003</v>
      </c>
    </row>
    <row r="527" spans="1:15" s="60" customFormat="1" ht="20.100000000000001" customHeight="1">
      <c r="A527" s="87"/>
      <c r="B527" s="61"/>
      <c r="C527" s="61"/>
      <c r="D527" s="20"/>
      <c r="E527" s="61"/>
      <c r="F527" s="43"/>
      <c r="G527" s="42"/>
      <c r="H527" s="2"/>
      <c r="I527" s="146"/>
      <c r="J527" s="74">
        <f t="shared" si="81"/>
        <v>0</v>
      </c>
      <c r="K527" s="74">
        <f t="shared" si="82"/>
        <v>0</v>
      </c>
      <c r="L527" s="153">
        <f>TRUNC(K527*F527,2)</f>
        <v>0</v>
      </c>
      <c r="M527" s="189">
        <f t="shared" si="87"/>
        <v>0</v>
      </c>
      <c r="N527" s="192">
        <f t="shared" si="83"/>
        <v>0</v>
      </c>
      <c r="O527" s="8">
        <f t="shared" si="84"/>
        <v>0</v>
      </c>
    </row>
    <row r="528" spans="1:15" s="60" customFormat="1" ht="20.100000000000001" customHeight="1">
      <c r="A528" s="166">
        <v>19</v>
      </c>
      <c r="B528" s="35"/>
      <c r="C528" s="35"/>
      <c r="D528" s="33" t="s">
        <v>356</v>
      </c>
      <c r="E528" s="34"/>
      <c r="F528" s="80"/>
      <c r="G528" s="80"/>
      <c r="H528" s="81"/>
      <c r="I528" s="147" t="e">
        <f>I533</f>
        <v>#REF!</v>
      </c>
      <c r="J528" s="147"/>
      <c r="K528" s="147"/>
      <c r="L528" s="147">
        <f>L533</f>
        <v>1288.8000000000002</v>
      </c>
      <c r="M528" s="191" t="e">
        <f>M533</f>
        <v>#REF!</v>
      </c>
      <c r="N528" s="195">
        <f t="shared" si="83"/>
        <v>0</v>
      </c>
      <c r="O528" s="147">
        <f>O533</f>
        <v>311.29097999999999</v>
      </c>
    </row>
    <row r="529" spans="1:15" s="60" customFormat="1" ht="20.100000000000001" customHeight="1" outlineLevel="1">
      <c r="A529" s="165" t="s">
        <v>28</v>
      </c>
      <c r="B529" s="66">
        <v>89446</v>
      </c>
      <c r="C529" s="22" t="s">
        <v>94</v>
      </c>
      <c r="D529" s="21" t="s">
        <v>969</v>
      </c>
      <c r="E529" s="22" t="s">
        <v>107</v>
      </c>
      <c r="F529" s="50">
        <v>153.38999999999999</v>
      </c>
      <c r="G529" s="50">
        <v>3.17</v>
      </c>
      <c r="H529" s="74" t="e">
        <f>ROUND(G529*#REF!,2)</f>
        <v>#REF!</v>
      </c>
      <c r="I529" s="150" t="e">
        <f>ROUND(F529*H529,2)</f>
        <v>#REF!</v>
      </c>
      <c r="J529" s="74">
        <f t="shared" si="81"/>
        <v>2.94</v>
      </c>
      <c r="K529" s="74">
        <f t="shared" si="82"/>
        <v>3.65</v>
      </c>
      <c r="L529" s="153">
        <f>TRUNC(K529*F529,2)</f>
        <v>559.87</v>
      </c>
      <c r="M529" s="189" t="e">
        <f t="shared" ref="M529:M534" si="88">TRUNC(I529-(I529*0.07),2)</f>
        <v>#REF!</v>
      </c>
      <c r="N529" s="192">
        <f t="shared" si="83"/>
        <v>0.88200000000000001</v>
      </c>
      <c r="O529" s="8">
        <f t="shared" si="84"/>
        <v>135.28997999999999</v>
      </c>
    </row>
    <row r="530" spans="1:15" s="60" customFormat="1" ht="20.100000000000001" customHeight="1" outlineLevel="1">
      <c r="A530" s="165" t="s">
        <v>968</v>
      </c>
      <c r="B530" s="66">
        <v>89485</v>
      </c>
      <c r="C530" s="66" t="s">
        <v>94</v>
      </c>
      <c r="D530" s="67" t="s">
        <v>970</v>
      </c>
      <c r="E530" s="66" t="s">
        <v>89</v>
      </c>
      <c r="F530" s="50">
        <v>23</v>
      </c>
      <c r="G530" s="50">
        <v>3.17</v>
      </c>
      <c r="H530" s="74" t="e">
        <f>ROUND(G530*#REF!,2)</f>
        <v>#REF!</v>
      </c>
      <c r="I530" s="150" t="e">
        <f>ROUND(F530*H530,2)</f>
        <v>#REF!</v>
      </c>
      <c r="J530" s="74">
        <f t="shared" si="81"/>
        <v>2.94</v>
      </c>
      <c r="K530" s="74">
        <f t="shared" si="82"/>
        <v>3.65</v>
      </c>
      <c r="L530" s="153">
        <f>TRUNC(K530*F530,2)</f>
        <v>83.95</v>
      </c>
      <c r="M530" s="189" t="e">
        <f t="shared" si="88"/>
        <v>#REF!</v>
      </c>
      <c r="N530" s="192">
        <f t="shared" si="83"/>
        <v>0.88200000000000001</v>
      </c>
      <c r="O530" s="8">
        <f t="shared" si="84"/>
        <v>20.286000000000001</v>
      </c>
    </row>
    <row r="531" spans="1:15" s="60" customFormat="1" ht="20.100000000000001" customHeight="1" outlineLevel="1">
      <c r="A531" s="165" t="s">
        <v>1095</v>
      </c>
      <c r="B531" s="66">
        <v>89866</v>
      </c>
      <c r="C531" s="66" t="s">
        <v>94</v>
      </c>
      <c r="D531" s="67" t="s">
        <v>1126</v>
      </c>
      <c r="E531" s="66" t="s">
        <v>89</v>
      </c>
      <c r="F531" s="50">
        <v>28</v>
      </c>
      <c r="G531" s="50">
        <v>2.87</v>
      </c>
      <c r="H531" s="74" t="e">
        <f>ROUND(G531*#REF!,2)</f>
        <v>#REF!</v>
      </c>
      <c r="I531" s="150" t="e">
        <f>ROUND(F531*H531,2)</f>
        <v>#REF!</v>
      </c>
      <c r="J531" s="74">
        <f t="shared" si="81"/>
        <v>2.66</v>
      </c>
      <c r="K531" s="74">
        <f t="shared" si="82"/>
        <v>3.3</v>
      </c>
      <c r="L531" s="153">
        <f>TRUNC(K531*F531,2)</f>
        <v>92.4</v>
      </c>
      <c r="M531" s="189" t="e">
        <f t="shared" si="88"/>
        <v>#REF!</v>
      </c>
      <c r="N531" s="192">
        <f t="shared" si="83"/>
        <v>0.79800000000000004</v>
      </c>
      <c r="O531" s="8">
        <f t="shared" si="84"/>
        <v>22.344000000000001</v>
      </c>
    </row>
    <row r="532" spans="1:15" s="60" customFormat="1" ht="20.100000000000001" customHeight="1" outlineLevel="1">
      <c r="A532" s="165" t="s">
        <v>1096</v>
      </c>
      <c r="B532" s="66">
        <v>72285</v>
      </c>
      <c r="C532" s="66" t="s">
        <v>94</v>
      </c>
      <c r="D532" s="67" t="s">
        <v>1127</v>
      </c>
      <c r="E532" s="66" t="s">
        <v>89</v>
      </c>
      <c r="F532" s="50">
        <v>7</v>
      </c>
      <c r="G532" s="50">
        <v>68.3</v>
      </c>
      <c r="H532" s="74" t="e">
        <f>ROUND(G532*#REF!,2)</f>
        <v>#REF!</v>
      </c>
      <c r="I532" s="150" t="e">
        <f>ROUND(F532*H532,2)</f>
        <v>#REF!</v>
      </c>
      <c r="J532" s="74">
        <f t="shared" si="81"/>
        <v>63.51</v>
      </c>
      <c r="K532" s="74">
        <f t="shared" si="82"/>
        <v>78.94</v>
      </c>
      <c r="L532" s="153">
        <f>TRUNC(K532*F532,2)</f>
        <v>552.58000000000004</v>
      </c>
      <c r="M532" s="189" t="e">
        <f t="shared" si="88"/>
        <v>#REF!</v>
      </c>
      <c r="N532" s="192">
        <f t="shared" si="83"/>
        <v>19.052999999999997</v>
      </c>
      <c r="O532" s="8">
        <f t="shared" si="84"/>
        <v>133.37099999999998</v>
      </c>
    </row>
    <row r="533" spans="1:15" s="60" customFormat="1" ht="20.100000000000001" customHeight="1" outlineLevel="1">
      <c r="A533" s="161"/>
      <c r="B533" s="69"/>
      <c r="C533" s="69"/>
      <c r="D533" s="69"/>
      <c r="E533" s="69"/>
      <c r="F533" s="77"/>
      <c r="G533" s="78" t="s">
        <v>253</v>
      </c>
      <c r="H533" s="76"/>
      <c r="I533" s="148" t="e">
        <f>SUM(I529:I532)</f>
        <v>#REF!</v>
      </c>
      <c r="J533" s="148"/>
      <c r="K533" s="148"/>
      <c r="L533" s="148">
        <f>SUM(L529:L532)</f>
        <v>1288.8000000000002</v>
      </c>
      <c r="M533" s="190" t="e">
        <f t="shared" si="88"/>
        <v>#REF!</v>
      </c>
      <c r="N533" s="192"/>
      <c r="O533" s="148">
        <f>SUM(O529:O532)</f>
        <v>311.29097999999999</v>
      </c>
    </row>
    <row r="534" spans="1:15" s="60" customFormat="1" ht="20.100000000000001" customHeight="1">
      <c r="A534" s="87"/>
      <c r="B534" s="61"/>
      <c r="C534" s="61"/>
      <c r="D534" s="20"/>
      <c r="E534" s="61"/>
      <c r="F534" s="43"/>
      <c r="G534" s="42"/>
      <c r="H534" s="2"/>
      <c r="I534" s="2"/>
      <c r="J534" s="74">
        <f t="shared" si="81"/>
        <v>0</v>
      </c>
      <c r="K534" s="74">
        <f t="shared" si="82"/>
        <v>0</v>
      </c>
      <c r="L534" s="153">
        <f>TRUNC(K534*F534,2)</f>
        <v>0</v>
      </c>
      <c r="M534" s="189">
        <f t="shared" si="88"/>
        <v>0</v>
      </c>
      <c r="N534" s="192">
        <f t="shared" si="83"/>
        <v>0</v>
      </c>
      <c r="O534" s="8">
        <f t="shared" si="84"/>
        <v>0</v>
      </c>
    </row>
    <row r="535" spans="1:15" s="60" customFormat="1" ht="20.100000000000001" customHeight="1">
      <c r="A535" s="166">
        <v>20</v>
      </c>
      <c r="B535" s="35"/>
      <c r="C535" s="35"/>
      <c r="D535" s="33" t="s">
        <v>15</v>
      </c>
      <c r="E535" s="34"/>
      <c r="F535" s="80"/>
      <c r="G535" s="80"/>
      <c r="H535" s="81"/>
      <c r="I535" s="147" t="e">
        <f>I571</f>
        <v>#REF!</v>
      </c>
      <c r="J535" s="147"/>
      <c r="K535" s="147"/>
      <c r="L535" s="147">
        <f>L571</f>
        <v>29675.360000000008</v>
      </c>
      <c r="M535" s="191" t="e">
        <f>M571</f>
        <v>#REF!</v>
      </c>
      <c r="N535" s="195">
        <f t="shared" ref="N535:N598" si="89">J535*0.3</f>
        <v>0</v>
      </c>
      <c r="O535" s="147">
        <f>O571</f>
        <v>7164.6908400000011</v>
      </c>
    </row>
    <row r="536" spans="1:15" s="60" customFormat="1" ht="20.100000000000001" customHeight="1" outlineLevel="1">
      <c r="A536" s="164"/>
      <c r="B536" s="6"/>
      <c r="C536" s="6"/>
      <c r="D536" s="11" t="s">
        <v>50</v>
      </c>
      <c r="E536" s="21"/>
      <c r="F536" s="50"/>
      <c r="G536" s="82"/>
      <c r="H536" s="74"/>
      <c r="I536" s="150"/>
      <c r="J536" s="74">
        <f t="shared" ref="J536:J596" si="90">TRUNC(G536-(G536*0.069998),2)</f>
        <v>0</v>
      </c>
      <c r="K536" s="74">
        <f t="shared" ref="K536:K596" si="91">TRUNC(J536+(J536*0.243),2)</f>
        <v>0</v>
      </c>
      <c r="L536" s="153">
        <f t="shared" ref="L536:L570" si="92">TRUNC(K536*F536,2)</f>
        <v>0</v>
      </c>
      <c r="M536" s="189">
        <f t="shared" ref="M536:M572" si="93">TRUNC(I536-(I536*0.07),2)</f>
        <v>0</v>
      </c>
      <c r="N536" s="192">
        <f t="shared" si="89"/>
        <v>0</v>
      </c>
      <c r="O536" s="8">
        <f t="shared" ref="O536:O598" si="94">N536*F536</f>
        <v>0</v>
      </c>
    </row>
    <row r="537" spans="1:15" s="60" customFormat="1" ht="20.100000000000001" customHeight="1" outlineLevel="1">
      <c r="A537" s="165" t="s">
        <v>30</v>
      </c>
      <c r="B537" s="9" t="s">
        <v>1093</v>
      </c>
      <c r="C537" s="9" t="s">
        <v>116</v>
      </c>
      <c r="D537" s="10" t="s">
        <v>16</v>
      </c>
      <c r="E537" s="22" t="s">
        <v>17</v>
      </c>
      <c r="F537" s="50">
        <v>2</v>
      </c>
      <c r="G537" s="50">
        <v>479.61</v>
      </c>
      <c r="H537" s="74" t="e">
        <f>ROUND(G537*#REF!,2)</f>
        <v>#REF!</v>
      </c>
      <c r="I537" s="150" t="e">
        <f t="shared" ref="I537:I570" si="95">ROUND(F537*H537,2)</f>
        <v>#REF!</v>
      </c>
      <c r="J537" s="74">
        <f t="shared" si="90"/>
        <v>446.03</v>
      </c>
      <c r="K537" s="74">
        <f t="shared" si="91"/>
        <v>554.41</v>
      </c>
      <c r="L537" s="153">
        <f t="shared" si="92"/>
        <v>1108.82</v>
      </c>
      <c r="M537" s="189" t="e">
        <f t="shared" si="93"/>
        <v>#REF!</v>
      </c>
      <c r="N537" s="192">
        <f t="shared" si="89"/>
        <v>133.809</v>
      </c>
      <c r="O537" s="8">
        <f t="shared" si="94"/>
        <v>267.61799999999999</v>
      </c>
    </row>
    <row r="538" spans="1:15" s="60" customFormat="1" ht="20.100000000000001" customHeight="1" outlineLevel="1">
      <c r="A538" s="165" t="s">
        <v>181</v>
      </c>
      <c r="B538" s="89" t="s">
        <v>1174</v>
      </c>
      <c r="C538" s="9" t="s">
        <v>1113</v>
      </c>
      <c r="D538" s="10" t="s">
        <v>1005</v>
      </c>
      <c r="E538" s="22" t="s">
        <v>17</v>
      </c>
      <c r="F538" s="50">
        <v>1</v>
      </c>
      <c r="G538" s="50">
        <v>944.05</v>
      </c>
      <c r="H538" s="74" t="e">
        <f>ROUND(G538*#REF!,2)</f>
        <v>#REF!</v>
      </c>
      <c r="I538" s="150" t="e">
        <f t="shared" si="95"/>
        <v>#REF!</v>
      </c>
      <c r="J538" s="74">
        <f t="shared" si="90"/>
        <v>877.96</v>
      </c>
      <c r="K538" s="74">
        <f t="shared" si="91"/>
        <v>1091.3</v>
      </c>
      <c r="L538" s="153">
        <f t="shared" si="92"/>
        <v>1091.3</v>
      </c>
      <c r="M538" s="189" t="e">
        <f t="shared" si="93"/>
        <v>#REF!</v>
      </c>
      <c r="N538" s="192">
        <f t="shared" si="89"/>
        <v>263.38799999999998</v>
      </c>
      <c r="O538" s="8">
        <f t="shared" si="94"/>
        <v>263.38799999999998</v>
      </c>
    </row>
    <row r="539" spans="1:15" ht="20.100000000000001" customHeight="1" outlineLevel="1">
      <c r="A539" s="165" t="s">
        <v>182</v>
      </c>
      <c r="B539" s="9" t="s">
        <v>1175</v>
      </c>
      <c r="C539" s="9" t="s">
        <v>1113</v>
      </c>
      <c r="D539" s="10" t="s">
        <v>51</v>
      </c>
      <c r="E539" s="22" t="s">
        <v>17</v>
      </c>
      <c r="F539" s="50">
        <v>1</v>
      </c>
      <c r="G539" s="50">
        <v>218.85</v>
      </c>
      <c r="H539" s="74" t="e">
        <f>ROUND(G539*#REF!,2)</f>
        <v>#REF!</v>
      </c>
      <c r="I539" s="150" t="e">
        <f t="shared" si="95"/>
        <v>#REF!</v>
      </c>
      <c r="J539" s="74">
        <f t="shared" si="90"/>
        <v>203.53</v>
      </c>
      <c r="K539" s="74">
        <f t="shared" si="91"/>
        <v>252.98</v>
      </c>
      <c r="L539" s="153">
        <f t="shared" si="92"/>
        <v>252.98</v>
      </c>
      <c r="M539" s="189" t="e">
        <f t="shared" si="93"/>
        <v>#REF!</v>
      </c>
      <c r="N539" s="192">
        <f t="shared" si="89"/>
        <v>61.058999999999997</v>
      </c>
      <c r="O539" s="8">
        <f t="shared" si="94"/>
        <v>61.058999999999997</v>
      </c>
    </row>
    <row r="540" spans="1:15" ht="20.100000000000001" customHeight="1" outlineLevel="1">
      <c r="A540" s="165" t="s">
        <v>183</v>
      </c>
      <c r="B540" s="9" t="s">
        <v>1130</v>
      </c>
      <c r="C540" s="9" t="s">
        <v>1113</v>
      </c>
      <c r="D540" s="10" t="s">
        <v>1020</v>
      </c>
      <c r="E540" s="22" t="s">
        <v>17</v>
      </c>
      <c r="F540" s="50">
        <v>2</v>
      </c>
      <c r="G540" s="50">
        <v>9.2200000000000006</v>
      </c>
      <c r="H540" s="74" t="e">
        <f>ROUND(G540*#REF!,2)</f>
        <v>#REF!</v>
      </c>
      <c r="I540" s="150" t="e">
        <f t="shared" si="95"/>
        <v>#REF!</v>
      </c>
      <c r="J540" s="74">
        <f t="shared" si="90"/>
        <v>8.57</v>
      </c>
      <c r="K540" s="74">
        <f t="shared" si="91"/>
        <v>10.65</v>
      </c>
      <c r="L540" s="153">
        <f t="shared" si="92"/>
        <v>21.3</v>
      </c>
      <c r="M540" s="189" t="e">
        <f t="shared" si="93"/>
        <v>#REF!</v>
      </c>
      <c r="N540" s="192">
        <f t="shared" si="89"/>
        <v>2.5710000000000002</v>
      </c>
      <c r="O540" s="8">
        <f t="shared" si="94"/>
        <v>5.1420000000000003</v>
      </c>
    </row>
    <row r="541" spans="1:15" ht="20.100000000000001" customHeight="1" outlineLevel="1">
      <c r="A541" s="165" t="s">
        <v>184</v>
      </c>
      <c r="B541" s="9" t="s">
        <v>1130</v>
      </c>
      <c r="C541" s="9" t="s">
        <v>1113</v>
      </c>
      <c r="D541" s="10" t="s">
        <v>18</v>
      </c>
      <c r="E541" s="22" t="s">
        <v>17</v>
      </c>
      <c r="F541" s="50">
        <v>1</v>
      </c>
      <c r="G541" s="50">
        <v>40.32</v>
      </c>
      <c r="H541" s="74" t="e">
        <f>ROUND(G541*#REF!,2)</f>
        <v>#REF!</v>
      </c>
      <c r="I541" s="150" t="e">
        <f t="shared" si="95"/>
        <v>#REF!</v>
      </c>
      <c r="J541" s="74">
        <f t="shared" si="90"/>
        <v>37.49</v>
      </c>
      <c r="K541" s="74">
        <f t="shared" si="91"/>
        <v>46.6</v>
      </c>
      <c r="L541" s="153">
        <f t="shared" si="92"/>
        <v>46.6</v>
      </c>
      <c r="M541" s="189" t="e">
        <f t="shared" si="93"/>
        <v>#REF!</v>
      </c>
      <c r="N541" s="192">
        <f t="shared" si="89"/>
        <v>11.247</v>
      </c>
      <c r="O541" s="8">
        <f t="shared" si="94"/>
        <v>11.247</v>
      </c>
    </row>
    <row r="542" spans="1:15" ht="20.100000000000001" customHeight="1" outlineLevel="1">
      <c r="A542" s="165" t="s">
        <v>185</v>
      </c>
      <c r="B542" s="9" t="s">
        <v>1130</v>
      </c>
      <c r="C542" s="9" t="s">
        <v>1113</v>
      </c>
      <c r="D542" s="10" t="s">
        <v>1021</v>
      </c>
      <c r="E542" s="22" t="s">
        <v>17</v>
      </c>
      <c r="F542" s="50">
        <v>2</v>
      </c>
      <c r="G542" s="50">
        <v>40.32</v>
      </c>
      <c r="H542" s="74" t="e">
        <f>ROUND(G542*#REF!,2)</f>
        <v>#REF!</v>
      </c>
      <c r="I542" s="150" t="e">
        <f t="shared" si="95"/>
        <v>#REF!</v>
      </c>
      <c r="J542" s="74">
        <f t="shared" si="90"/>
        <v>37.49</v>
      </c>
      <c r="K542" s="74">
        <f t="shared" si="91"/>
        <v>46.6</v>
      </c>
      <c r="L542" s="153">
        <f t="shared" si="92"/>
        <v>93.2</v>
      </c>
      <c r="M542" s="189" t="e">
        <f t="shared" si="93"/>
        <v>#REF!</v>
      </c>
      <c r="N542" s="192">
        <f t="shared" si="89"/>
        <v>11.247</v>
      </c>
      <c r="O542" s="8">
        <f t="shared" si="94"/>
        <v>22.494</v>
      </c>
    </row>
    <row r="543" spans="1:15" ht="20.100000000000001" customHeight="1" outlineLevel="1">
      <c r="A543" s="165" t="s">
        <v>186</v>
      </c>
      <c r="B543" s="9" t="s">
        <v>1130</v>
      </c>
      <c r="C543" s="9" t="s">
        <v>1113</v>
      </c>
      <c r="D543" s="10" t="s">
        <v>19</v>
      </c>
      <c r="E543" s="22" t="s">
        <v>17</v>
      </c>
      <c r="F543" s="50">
        <v>1</v>
      </c>
      <c r="G543" s="50">
        <v>40.32</v>
      </c>
      <c r="H543" s="74" t="e">
        <f>ROUND(G543*#REF!,2)</f>
        <v>#REF!</v>
      </c>
      <c r="I543" s="150" t="e">
        <f t="shared" si="95"/>
        <v>#REF!</v>
      </c>
      <c r="J543" s="74">
        <f t="shared" si="90"/>
        <v>37.49</v>
      </c>
      <c r="K543" s="74">
        <f t="shared" si="91"/>
        <v>46.6</v>
      </c>
      <c r="L543" s="153">
        <f t="shared" si="92"/>
        <v>46.6</v>
      </c>
      <c r="M543" s="189" t="e">
        <f t="shared" si="93"/>
        <v>#REF!</v>
      </c>
      <c r="N543" s="192">
        <f t="shared" si="89"/>
        <v>11.247</v>
      </c>
      <c r="O543" s="8">
        <f t="shared" si="94"/>
        <v>11.247</v>
      </c>
    </row>
    <row r="544" spans="1:15" ht="20.100000000000001" customHeight="1" outlineLevel="1">
      <c r="A544" s="165" t="s">
        <v>187</v>
      </c>
      <c r="B544" s="9"/>
      <c r="C544" s="9" t="s">
        <v>4</v>
      </c>
      <c r="D544" s="10" t="s">
        <v>1017</v>
      </c>
      <c r="E544" s="22" t="s">
        <v>17</v>
      </c>
      <c r="F544" s="50">
        <v>1</v>
      </c>
      <c r="G544" s="50">
        <v>14.48</v>
      </c>
      <c r="H544" s="74" t="e">
        <f>ROUND(G544*#REF!,2)</f>
        <v>#REF!</v>
      </c>
      <c r="I544" s="150" t="e">
        <f t="shared" si="95"/>
        <v>#REF!</v>
      </c>
      <c r="J544" s="74">
        <f t="shared" si="90"/>
        <v>13.46</v>
      </c>
      <c r="K544" s="74">
        <f t="shared" si="91"/>
        <v>16.73</v>
      </c>
      <c r="L544" s="153">
        <f t="shared" si="92"/>
        <v>16.73</v>
      </c>
      <c r="M544" s="189" t="e">
        <f t="shared" si="93"/>
        <v>#REF!</v>
      </c>
      <c r="N544" s="192">
        <f t="shared" si="89"/>
        <v>4.0380000000000003</v>
      </c>
      <c r="O544" s="8">
        <f t="shared" si="94"/>
        <v>4.0380000000000003</v>
      </c>
    </row>
    <row r="545" spans="1:15" ht="20.100000000000001" customHeight="1" outlineLevel="1">
      <c r="A545" s="165" t="s">
        <v>357</v>
      </c>
      <c r="B545" s="9" t="s">
        <v>1092</v>
      </c>
      <c r="C545" s="9" t="s">
        <v>116</v>
      </c>
      <c r="D545" s="10" t="s">
        <v>1018</v>
      </c>
      <c r="E545" s="22" t="s">
        <v>17</v>
      </c>
      <c r="F545" s="50">
        <v>2</v>
      </c>
      <c r="G545" s="50">
        <v>39.950000000000003</v>
      </c>
      <c r="H545" s="74" t="e">
        <f>ROUND(G545*#REF!,2)</f>
        <v>#REF!</v>
      </c>
      <c r="I545" s="150" t="e">
        <f t="shared" si="95"/>
        <v>#REF!</v>
      </c>
      <c r="J545" s="74">
        <f t="shared" si="90"/>
        <v>37.15</v>
      </c>
      <c r="K545" s="74">
        <f t="shared" si="91"/>
        <v>46.17</v>
      </c>
      <c r="L545" s="153">
        <f t="shared" si="92"/>
        <v>92.34</v>
      </c>
      <c r="M545" s="189" t="e">
        <f t="shared" si="93"/>
        <v>#REF!</v>
      </c>
      <c r="N545" s="192">
        <f t="shared" si="89"/>
        <v>11.145</v>
      </c>
      <c r="O545" s="8">
        <f t="shared" si="94"/>
        <v>22.29</v>
      </c>
    </row>
    <row r="546" spans="1:15" ht="20.100000000000001" customHeight="1" outlineLevel="1">
      <c r="A546" s="165" t="s">
        <v>358</v>
      </c>
      <c r="B546" s="9" t="s">
        <v>1091</v>
      </c>
      <c r="C546" s="9" t="s">
        <v>116</v>
      </c>
      <c r="D546" s="10" t="s">
        <v>1019</v>
      </c>
      <c r="E546" s="22" t="s">
        <v>17</v>
      </c>
      <c r="F546" s="50">
        <v>2</v>
      </c>
      <c r="G546" s="50">
        <v>56.35</v>
      </c>
      <c r="H546" s="74" t="e">
        <f>ROUND(G546*#REF!,2)</f>
        <v>#REF!</v>
      </c>
      <c r="I546" s="150" t="e">
        <f t="shared" si="95"/>
        <v>#REF!</v>
      </c>
      <c r="J546" s="74">
        <f t="shared" si="90"/>
        <v>52.4</v>
      </c>
      <c r="K546" s="74">
        <f t="shared" si="91"/>
        <v>65.13</v>
      </c>
      <c r="L546" s="153">
        <f t="shared" si="92"/>
        <v>130.26</v>
      </c>
      <c r="M546" s="189" t="e">
        <f t="shared" si="93"/>
        <v>#REF!</v>
      </c>
      <c r="N546" s="192">
        <f t="shared" si="89"/>
        <v>15.719999999999999</v>
      </c>
      <c r="O546" s="8">
        <f t="shared" si="94"/>
        <v>31.439999999999998</v>
      </c>
    </row>
    <row r="547" spans="1:15" ht="20.100000000000001" customHeight="1" outlineLevel="1">
      <c r="A547" s="165" t="s">
        <v>359</v>
      </c>
      <c r="B547" s="9"/>
      <c r="C547" s="9" t="s">
        <v>4</v>
      </c>
      <c r="D547" s="10" t="s">
        <v>1022</v>
      </c>
      <c r="E547" s="22" t="s">
        <v>17</v>
      </c>
      <c r="F547" s="50">
        <v>2</v>
      </c>
      <c r="G547" s="50">
        <v>35.659999999999997</v>
      </c>
      <c r="H547" s="74" t="e">
        <f>ROUND(G547*#REF!,2)</f>
        <v>#REF!</v>
      </c>
      <c r="I547" s="150" t="e">
        <f t="shared" si="95"/>
        <v>#REF!</v>
      </c>
      <c r="J547" s="74">
        <f t="shared" si="90"/>
        <v>33.159999999999997</v>
      </c>
      <c r="K547" s="74">
        <f t="shared" si="91"/>
        <v>41.21</v>
      </c>
      <c r="L547" s="153">
        <f t="shared" si="92"/>
        <v>82.42</v>
      </c>
      <c r="M547" s="189" t="e">
        <f t="shared" si="93"/>
        <v>#REF!</v>
      </c>
      <c r="N547" s="192">
        <f t="shared" si="89"/>
        <v>9.9479999999999986</v>
      </c>
      <c r="O547" s="8">
        <f t="shared" si="94"/>
        <v>19.895999999999997</v>
      </c>
    </row>
    <row r="548" spans="1:15" ht="20.100000000000001" customHeight="1" outlineLevel="1">
      <c r="A548" s="165" t="s">
        <v>360</v>
      </c>
      <c r="B548" s="84" t="s">
        <v>1150</v>
      </c>
      <c r="C548" s="9" t="s">
        <v>1113</v>
      </c>
      <c r="D548" s="10" t="s">
        <v>1148</v>
      </c>
      <c r="E548" s="22" t="s">
        <v>17</v>
      </c>
      <c r="F548" s="50">
        <v>1</v>
      </c>
      <c r="G548" s="50">
        <v>412.23</v>
      </c>
      <c r="H548" s="74" t="e">
        <f>ROUND(G548*#REF!,2)</f>
        <v>#REF!</v>
      </c>
      <c r="I548" s="150" t="e">
        <f t="shared" si="95"/>
        <v>#REF!</v>
      </c>
      <c r="J548" s="74">
        <f t="shared" si="90"/>
        <v>383.37</v>
      </c>
      <c r="K548" s="74">
        <f t="shared" si="91"/>
        <v>476.52</v>
      </c>
      <c r="L548" s="153">
        <f t="shared" si="92"/>
        <v>476.52</v>
      </c>
      <c r="M548" s="189" t="e">
        <f t="shared" si="93"/>
        <v>#REF!</v>
      </c>
      <c r="N548" s="192">
        <f t="shared" si="89"/>
        <v>115.011</v>
      </c>
      <c r="O548" s="8">
        <f t="shared" si="94"/>
        <v>115.011</v>
      </c>
    </row>
    <row r="549" spans="1:15" ht="20.100000000000001" customHeight="1" outlineLevel="1">
      <c r="A549" s="165" t="s">
        <v>361</v>
      </c>
      <c r="B549" s="9"/>
      <c r="C549" s="9" t="s">
        <v>4</v>
      </c>
      <c r="D549" s="10" t="s">
        <v>1149</v>
      </c>
      <c r="E549" s="22" t="s">
        <v>17</v>
      </c>
      <c r="F549" s="50">
        <v>2</v>
      </c>
      <c r="G549" s="50">
        <v>280.12</v>
      </c>
      <c r="H549" s="74" t="e">
        <f>ROUND(G549*#REF!,2)</f>
        <v>#REF!</v>
      </c>
      <c r="I549" s="150" t="e">
        <f t="shared" si="95"/>
        <v>#REF!</v>
      </c>
      <c r="J549" s="74">
        <f t="shared" si="90"/>
        <v>260.51</v>
      </c>
      <c r="K549" s="74">
        <f t="shared" si="91"/>
        <v>323.81</v>
      </c>
      <c r="L549" s="153">
        <f t="shared" si="92"/>
        <v>647.62</v>
      </c>
      <c r="M549" s="189" t="e">
        <f t="shared" si="93"/>
        <v>#REF!</v>
      </c>
      <c r="N549" s="192">
        <f t="shared" si="89"/>
        <v>78.152999999999992</v>
      </c>
      <c r="O549" s="8">
        <f t="shared" si="94"/>
        <v>156.30599999999998</v>
      </c>
    </row>
    <row r="550" spans="1:15" ht="20.100000000000001" customHeight="1" outlineLevel="1">
      <c r="A550" s="158"/>
      <c r="B550" s="6"/>
      <c r="C550" s="6"/>
      <c r="D550" s="11" t="s">
        <v>52</v>
      </c>
      <c r="E550" s="67"/>
      <c r="F550" s="50">
        <v>0</v>
      </c>
      <c r="G550" s="50"/>
      <c r="H550" s="74" t="e">
        <f>ROUND(G550*#REF!,2)</f>
        <v>#REF!</v>
      </c>
      <c r="I550" s="150" t="e">
        <f t="shared" si="95"/>
        <v>#REF!</v>
      </c>
      <c r="J550" s="74">
        <f t="shared" si="90"/>
        <v>0</v>
      </c>
      <c r="K550" s="74">
        <f t="shared" si="91"/>
        <v>0</v>
      </c>
      <c r="L550" s="153">
        <f t="shared" si="92"/>
        <v>0</v>
      </c>
      <c r="M550" s="189" t="e">
        <f t="shared" si="93"/>
        <v>#REF!</v>
      </c>
      <c r="N550" s="192">
        <f t="shared" si="89"/>
        <v>0</v>
      </c>
      <c r="O550" s="8">
        <f t="shared" si="94"/>
        <v>0</v>
      </c>
    </row>
    <row r="551" spans="1:15" s="60" customFormat="1" ht="20.100000000000001" customHeight="1" outlineLevel="1">
      <c r="A551" s="160" t="s">
        <v>1025</v>
      </c>
      <c r="B551" s="9" t="s">
        <v>1084</v>
      </c>
      <c r="C551" s="66" t="s">
        <v>116</v>
      </c>
      <c r="D551" s="59" t="s">
        <v>165</v>
      </c>
      <c r="E551" s="22" t="s">
        <v>107</v>
      </c>
      <c r="F551" s="50">
        <v>144</v>
      </c>
      <c r="G551" s="50">
        <v>7.21</v>
      </c>
      <c r="H551" s="74" t="e">
        <f>ROUND(G551*#REF!,2)</f>
        <v>#REF!</v>
      </c>
      <c r="I551" s="150" t="e">
        <f t="shared" si="95"/>
        <v>#REF!</v>
      </c>
      <c r="J551" s="74">
        <f t="shared" si="90"/>
        <v>6.7</v>
      </c>
      <c r="K551" s="74">
        <f t="shared" si="91"/>
        <v>8.32</v>
      </c>
      <c r="L551" s="153">
        <f t="shared" si="92"/>
        <v>1198.08</v>
      </c>
      <c r="M551" s="189" t="e">
        <f t="shared" si="93"/>
        <v>#REF!</v>
      </c>
      <c r="N551" s="192">
        <f t="shared" si="89"/>
        <v>2.0099999999999998</v>
      </c>
      <c r="O551" s="8">
        <f t="shared" si="94"/>
        <v>289.43999999999994</v>
      </c>
    </row>
    <row r="552" spans="1:15" s="60" customFormat="1" ht="20.100000000000001" customHeight="1" outlineLevel="1">
      <c r="A552" s="160" t="s">
        <v>1026</v>
      </c>
      <c r="B552" s="9" t="s">
        <v>1085</v>
      </c>
      <c r="C552" s="66" t="s">
        <v>116</v>
      </c>
      <c r="D552" s="59" t="s">
        <v>1006</v>
      </c>
      <c r="E552" s="22" t="s">
        <v>107</v>
      </c>
      <c r="F552" s="50">
        <v>1268.5</v>
      </c>
      <c r="G552" s="50">
        <v>7.68</v>
      </c>
      <c r="H552" s="74" t="e">
        <f>ROUND(G552*#REF!,2)</f>
        <v>#REF!</v>
      </c>
      <c r="I552" s="150" t="e">
        <f t="shared" si="95"/>
        <v>#REF!</v>
      </c>
      <c r="J552" s="74">
        <f t="shared" si="90"/>
        <v>7.14</v>
      </c>
      <c r="K552" s="74">
        <f t="shared" si="91"/>
        <v>8.8699999999999992</v>
      </c>
      <c r="L552" s="153">
        <f t="shared" si="92"/>
        <v>11251.59</v>
      </c>
      <c r="M552" s="189" t="e">
        <f t="shared" si="93"/>
        <v>#REF!</v>
      </c>
      <c r="N552" s="192">
        <f t="shared" si="89"/>
        <v>2.1419999999999999</v>
      </c>
      <c r="O552" s="8">
        <f t="shared" si="94"/>
        <v>2717.127</v>
      </c>
    </row>
    <row r="553" spans="1:15" s="60" customFormat="1" ht="20.100000000000001" customHeight="1" outlineLevel="1">
      <c r="A553" s="160" t="s">
        <v>362</v>
      </c>
      <c r="B553" s="66" t="s">
        <v>415</v>
      </c>
      <c r="C553" s="66" t="s">
        <v>116</v>
      </c>
      <c r="D553" s="10" t="s">
        <v>53</v>
      </c>
      <c r="E553" s="22" t="s">
        <v>107</v>
      </c>
      <c r="F553" s="50">
        <v>341</v>
      </c>
      <c r="G553" s="50">
        <v>6.74</v>
      </c>
      <c r="H553" s="74" t="e">
        <f>ROUND(G553*#REF!,2)</f>
        <v>#REF!</v>
      </c>
      <c r="I553" s="150" t="e">
        <f t="shared" si="95"/>
        <v>#REF!</v>
      </c>
      <c r="J553" s="74">
        <f t="shared" si="90"/>
        <v>6.26</v>
      </c>
      <c r="K553" s="74">
        <f t="shared" si="91"/>
        <v>7.78</v>
      </c>
      <c r="L553" s="153">
        <f t="shared" si="92"/>
        <v>2652.98</v>
      </c>
      <c r="M553" s="189" t="e">
        <f t="shared" si="93"/>
        <v>#REF!</v>
      </c>
      <c r="N553" s="192">
        <f t="shared" si="89"/>
        <v>1.8779999999999999</v>
      </c>
      <c r="O553" s="8">
        <f t="shared" si="94"/>
        <v>640.39799999999991</v>
      </c>
    </row>
    <row r="554" spans="1:15" s="60" customFormat="1" ht="20.100000000000001" customHeight="1" outlineLevel="1">
      <c r="A554" s="158"/>
      <c r="B554" s="6"/>
      <c r="C554" s="6"/>
      <c r="D554" s="11" t="s">
        <v>54</v>
      </c>
      <c r="E554" s="67"/>
      <c r="F554" s="50">
        <v>0</v>
      </c>
      <c r="G554" s="50"/>
      <c r="H554" s="74" t="e">
        <f>ROUND(G554*#REF!,2)</f>
        <v>#REF!</v>
      </c>
      <c r="I554" s="150" t="e">
        <f t="shared" si="95"/>
        <v>#REF!</v>
      </c>
      <c r="J554" s="74">
        <f t="shared" si="90"/>
        <v>0</v>
      </c>
      <c r="K554" s="74">
        <f t="shared" si="91"/>
        <v>0</v>
      </c>
      <c r="L554" s="153">
        <f t="shared" si="92"/>
        <v>0</v>
      </c>
      <c r="M554" s="189" t="e">
        <f t="shared" si="93"/>
        <v>#REF!</v>
      </c>
      <c r="N554" s="192">
        <f t="shared" si="89"/>
        <v>0</v>
      </c>
      <c r="O554" s="8">
        <f t="shared" si="94"/>
        <v>0</v>
      </c>
    </row>
    <row r="555" spans="1:15" s="60" customFormat="1" ht="20.100000000000001" customHeight="1" outlineLevel="1">
      <c r="A555" s="165" t="s">
        <v>363</v>
      </c>
      <c r="B555" s="66"/>
      <c r="C555" s="66" t="s">
        <v>4</v>
      </c>
      <c r="D555" s="59" t="s">
        <v>1015</v>
      </c>
      <c r="E555" s="66" t="s">
        <v>17</v>
      </c>
      <c r="F555" s="50">
        <v>26</v>
      </c>
      <c r="G555" s="50">
        <v>21.39</v>
      </c>
      <c r="H555" s="74" t="e">
        <f>ROUND(G555*#REF!,2)</f>
        <v>#REF!</v>
      </c>
      <c r="I555" s="150" t="e">
        <f t="shared" si="95"/>
        <v>#REF!</v>
      </c>
      <c r="J555" s="74">
        <f t="shared" si="90"/>
        <v>19.89</v>
      </c>
      <c r="K555" s="74">
        <f t="shared" si="91"/>
        <v>24.72</v>
      </c>
      <c r="L555" s="153">
        <f t="shared" si="92"/>
        <v>642.72</v>
      </c>
      <c r="M555" s="189" t="e">
        <f t="shared" si="93"/>
        <v>#REF!</v>
      </c>
      <c r="N555" s="192">
        <f t="shared" si="89"/>
        <v>5.9669999999999996</v>
      </c>
      <c r="O555" s="8">
        <f t="shared" si="94"/>
        <v>155.142</v>
      </c>
    </row>
    <row r="556" spans="1:15" s="60" customFormat="1" ht="20.100000000000001" customHeight="1" outlineLevel="1">
      <c r="A556" s="165" t="s">
        <v>1027</v>
      </c>
      <c r="B556" s="66"/>
      <c r="C556" s="66" t="s">
        <v>4</v>
      </c>
      <c r="D556" s="59" t="s">
        <v>1016</v>
      </c>
      <c r="E556" s="66" t="s">
        <v>17</v>
      </c>
      <c r="F556" s="50">
        <v>48</v>
      </c>
      <c r="G556" s="50">
        <v>3.62</v>
      </c>
      <c r="H556" s="74" t="e">
        <f>ROUND(G556*#REF!,2)</f>
        <v>#REF!</v>
      </c>
      <c r="I556" s="150" t="e">
        <f t="shared" si="95"/>
        <v>#REF!</v>
      </c>
      <c r="J556" s="74">
        <f t="shared" si="90"/>
        <v>3.36</v>
      </c>
      <c r="K556" s="74">
        <f t="shared" si="91"/>
        <v>4.17</v>
      </c>
      <c r="L556" s="153">
        <f t="shared" si="92"/>
        <v>200.16</v>
      </c>
      <c r="M556" s="189" t="e">
        <f t="shared" si="93"/>
        <v>#REF!</v>
      </c>
      <c r="N556" s="192">
        <f t="shared" si="89"/>
        <v>1.008</v>
      </c>
      <c r="O556" s="8">
        <f t="shared" si="94"/>
        <v>48.384</v>
      </c>
    </row>
    <row r="557" spans="1:15" s="60" customFormat="1" ht="20.100000000000001" customHeight="1" outlineLevel="1">
      <c r="A557" s="164"/>
      <c r="B557" s="6"/>
      <c r="C557" s="6"/>
      <c r="D557" s="11" t="s">
        <v>55</v>
      </c>
      <c r="E557" s="67"/>
      <c r="F557" s="50">
        <v>0</v>
      </c>
      <c r="G557" s="50"/>
      <c r="H557" s="74" t="e">
        <f>ROUND(G557*#REF!,2)</f>
        <v>#REF!</v>
      </c>
      <c r="I557" s="150" t="e">
        <f t="shared" si="95"/>
        <v>#REF!</v>
      </c>
      <c r="J557" s="74">
        <f t="shared" si="90"/>
        <v>0</v>
      </c>
      <c r="K557" s="74">
        <f t="shared" si="91"/>
        <v>0</v>
      </c>
      <c r="L557" s="153">
        <f t="shared" si="92"/>
        <v>0</v>
      </c>
      <c r="M557" s="189" t="e">
        <f t="shared" si="93"/>
        <v>#REF!</v>
      </c>
      <c r="N557" s="192">
        <f t="shared" si="89"/>
        <v>0</v>
      </c>
      <c r="O557" s="8">
        <f t="shared" si="94"/>
        <v>0</v>
      </c>
    </row>
    <row r="558" spans="1:15" s="60" customFormat="1" ht="20.100000000000001" customHeight="1" outlineLevel="1">
      <c r="A558" s="165" t="s">
        <v>1028</v>
      </c>
      <c r="B558" s="66"/>
      <c r="C558" s="66" t="s">
        <v>4</v>
      </c>
      <c r="D558" s="10" t="s">
        <v>1133</v>
      </c>
      <c r="E558" s="66" t="s">
        <v>17</v>
      </c>
      <c r="F558" s="50">
        <v>26</v>
      </c>
      <c r="G558" s="50">
        <v>11.54</v>
      </c>
      <c r="H558" s="74" t="e">
        <f>ROUND(G558*#REF!,2)</f>
        <v>#REF!</v>
      </c>
      <c r="I558" s="150" t="e">
        <f t="shared" si="95"/>
        <v>#REF!</v>
      </c>
      <c r="J558" s="74">
        <f t="shared" si="90"/>
        <v>10.73</v>
      </c>
      <c r="K558" s="74">
        <f t="shared" si="91"/>
        <v>13.33</v>
      </c>
      <c r="L558" s="153">
        <f t="shared" si="92"/>
        <v>346.58</v>
      </c>
      <c r="M558" s="189" t="e">
        <f t="shared" si="93"/>
        <v>#REF!</v>
      </c>
      <c r="N558" s="192">
        <f t="shared" si="89"/>
        <v>3.2189999999999999</v>
      </c>
      <c r="O558" s="8">
        <f t="shared" si="94"/>
        <v>83.694000000000003</v>
      </c>
    </row>
    <row r="559" spans="1:15" s="60" customFormat="1" ht="20.100000000000001" customHeight="1" outlineLevel="1">
      <c r="A559" s="165" t="s">
        <v>1029</v>
      </c>
      <c r="B559" s="66"/>
      <c r="C559" s="66" t="s">
        <v>4</v>
      </c>
      <c r="D559" s="10" t="s">
        <v>1134</v>
      </c>
      <c r="E559" s="66" t="s">
        <v>17</v>
      </c>
      <c r="F559" s="50">
        <v>14</v>
      </c>
      <c r="G559" s="50">
        <v>18.98</v>
      </c>
      <c r="H559" s="74" t="e">
        <f>ROUND(G559*#REF!,2)</f>
        <v>#REF!</v>
      </c>
      <c r="I559" s="150" t="e">
        <f t="shared" si="95"/>
        <v>#REF!</v>
      </c>
      <c r="J559" s="74">
        <f t="shared" si="90"/>
        <v>17.649999999999999</v>
      </c>
      <c r="K559" s="74">
        <f t="shared" si="91"/>
        <v>21.93</v>
      </c>
      <c r="L559" s="153">
        <f t="shared" si="92"/>
        <v>307.02</v>
      </c>
      <c r="M559" s="189" t="e">
        <f t="shared" si="93"/>
        <v>#REF!</v>
      </c>
      <c r="N559" s="192">
        <f t="shared" si="89"/>
        <v>5.294999999999999</v>
      </c>
      <c r="O559" s="8">
        <f t="shared" si="94"/>
        <v>74.129999999999981</v>
      </c>
    </row>
    <row r="560" spans="1:15" s="60" customFormat="1" ht="20.100000000000001" customHeight="1" outlineLevel="1">
      <c r="A560" s="165" t="s">
        <v>1030</v>
      </c>
      <c r="B560" s="66"/>
      <c r="C560" s="66" t="s">
        <v>4</v>
      </c>
      <c r="D560" s="10" t="s">
        <v>1135</v>
      </c>
      <c r="E560" s="66" t="s">
        <v>17</v>
      </c>
      <c r="F560" s="50">
        <v>1</v>
      </c>
      <c r="G560" s="50">
        <v>987.14</v>
      </c>
      <c r="H560" s="74" t="e">
        <f>ROUND(G560*#REF!,2)</f>
        <v>#REF!</v>
      </c>
      <c r="I560" s="150" t="e">
        <f t="shared" si="95"/>
        <v>#REF!</v>
      </c>
      <c r="J560" s="74">
        <f t="shared" si="90"/>
        <v>918.04</v>
      </c>
      <c r="K560" s="74">
        <f t="shared" si="91"/>
        <v>1141.1199999999999</v>
      </c>
      <c r="L560" s="153">
        <f t="shared" si="92"/>
        <v>1141.1199999999999</v>
      </c>
      <c r="M560" s="189" t="e">
        <f t="shared" si="93"/>
        <v>#REF!</v>
      </c>
      <c r="N560" s="192">
        <f t="shared" si="89"/>
        <v>275.41199999999998</v>
      </c>
      <c r="O560" s="8">
        <f t="shared" si="94"/>
        <v>275.41199999999998</v>
      </c>
    </row>
    <row r="561" spans="1:15" s="60" customFormat="1" ht="20.100000000000001" customHeight="1" outlineLevel="1">
      <c r="A561" s="164"/>
      <c r="B561" s="6"/>
      <c r="C561" s="6"/>
      <c r="D561" s="11" t="s">
        <v>56</v>
      </c>
      <c r="E561" s="67"/>
      <c r="F561" s="50">
        <v>0</v>
      </c>
      <c r="G561" s="50"/>
      <c r="H561" s="74" t="e">
        <f>ROUND(G561*#REF!,2)</f>
        <v>#REF!</v>
      </c>
      <c r="I561" s="150" t="e">
        <f t="shared" si="95"/>
        <v>#REF!</v>
      </c>
      <c r="J561" s="74">
        <f t="shared" si="90"/>
        <v>0</v>
      </c>
      <c r="K561" s="74">
        <f t="shared" si="91"/>
        <v>0</v>
      </c>
      <c r="L561" s="153">
        <f t="shared" si="92"/>
        <v>0</v>
      </c>
      <c r="M561" s="189" t="e">
        <f t="shared" si="93"/>
        <v>#REF!</v>
      </c>
      <c r="N561" s="192">
        <f t="shared" si="89"/>
        <v>0</v>
      </c>
      <c r="O561" s="8">
        <f t="shared" si="94"/>
        <v>0</v>
      </c>
    </row>
    <row r="562" spans="1:15" s="60" customFormat="1" ht="20.100000000000001" customHeight="1" outlineLevel="1">
      <c r="A562" s="165" t="s">
        <v>364</v>
      </c>
      <c r="B562" s="66">
        <v>83446</v>
      </c>
      <c r="C562" s="66" t="s">
        <v>94</v>
      </c>
      <c r="D562" s="10" t="s">
        <v>190</v>
      </c>
      <c r="E562" s="66" t="s">
        <v>17</v>
      </c>
      <c r="F562" s="50">
        <v>5</v>
      </c>
      <c r="G562" s="50">
        <v>118.84</v>
      </c>
      <c r="H562" s="74" t="e">
        <f>ROUND(G562*#REF!,2)</f>
        <v>#REF!</v>
      </c>
      <c r="I562" s="150" t="e">
        <f t="shared" si="95"/>
        <v>#REF!</v>
      </c>
      <c r="J562" s="74">
        <f t="shared" si="90"/>
        <v>110.52</v>
      </c>
      <c r="K562" s="74">
        <f t="shared" si="91"/>
        <v>137.37</v>
      </c>
      <c r="L562" s="153">
        <f t="shared" si="92"/>
        <v>686.85</v>
      </c>
      <c r="M562" s="189" t="e">
        <f t="shared" si="93"/>
        <v>#REF!</v>
      </c>
      <c r="N562" s="192">
        <f t="shared" si="89"/>
        <v>33.155999999999999</v>
      </c>
      <c r="O562" s="8">
        <f t="shared" si="94"/>
        <v>165.78</v>
      </c>
    </row>
    <row r="563" spans="1:15" s="60" customFormat="1" ht="20.100000000000001" customHeight="1" outlineLevel="1">
      <c r="A563" s="165" t="s">
        <v>365</v>
      </c>
      <c r="B563" s="66">
        <v>83387</v>
      </c>
      <c r="C563" s="66" t="s">
        <v>94</v>
      </c>
      <c r="D563" s="10" t="s">
        <v>1036</v>
      </c>
      <c r="E563" s="66" t="s">
        <v>17</v>
      </c>
      <c r="F563" s="50">
        <v>41</v>
      </c>
      <c r="G563" s="50">
        <v>5.78</v>
      </c>
      <c r="H563" s="74" t="e">
        <f>ROUND(G563*#REF!,2)</f>
        <v>#REF!</v>
      </c>
      <c r="I563" s="150" t="e">
        <f t="shared" si="95"/>
        <v>#REF!</v>
      </c>
      <c r="J563" s="74">
        <f t="shared" si="90"/>
        <v>5.37</v>
      </c>
      <c r="K563" s="74">
        <f t="shared" si="91"/>
        <v>6.67</v>
      </c>
      <c r="L563" s="153">
        <f t="shared" si="92"/>
        <v>273.47000000000003</v>
      </c>
      <c r="M563" s="189" t="e">
        <f t="shared" si="93"/>
        <v>#REF!</v>
      </c>
      <c r="N563" s="192">
        <f t="shared" si="89"/>
        <v>1.611</v>
      </c>
      <c r="O563" s="8">
        <f t="shared" si="94"/>
        <v>66.051000000000002</v>
      </c>
    </row>
    <row r="564" spans="1:15" s="60" customFormat="1" ht="20.100000000000001" customHeight="1" outlineLevel="1">
      <c r="A564" s="164"/>
      <c r="B564" s="6"/>
      <c r="C564" s="6"/>
      <c r="D564" s="7" t="s">
        <v>40</v>
      </c>
      <c r="E564" s="8"/>
      <c r="F564" s="50">
        <v>0</v>
      </c>
      <c r="G564" s="50"/>
      <c r="H564" s="74" t="e">
        <f>ROUND(G564*#REF!,2)</f>
        <v>#REF!</v>
      </c>
      <c r="I564" s="150" t="e">
        <f t="shared" si="95"/>
        <v>#REF!</v>
      </c>
      <c r="J564" s="74">
        <f t="shared" si="90"/>
        <v>0</v>
      </c>
      <c r="K564" s="74">
        <f t="shared" si="91"/>
        <v>0</v>
      </c>
      <c r="L564" s="153">
        <f t="shared" si="92"/>
        <v>0</v>
      </c>
      <c r="M564" s="189" t="e">
        <f t="shared" si="93"/>
        <v>#REF!</v>
      </c>
      <c r="N564" s="192">
        <f t="shared" si="89"/>
        <v>0</v>
      </c>
      <c r="O564" s="8">
        <f t="shared" si="94"/>
        <v>0</v>
      </c>
    </row>
    <row r="565" spans="1:15" s="60" customFormat="1" ht="20.100000000000001" customHeight="1" outlineLevel="1">
      <c r="A565" s="165" t="s">
        <v>366</v>
      </c>
      <c r="B565" s="66">
        <v>72935</v>
      </c>
      <c r="C565" s="66" t="s">
        <v>94</v>
      </c>
      <c r="D565" s="8" t="s">
        <v>1023</v>
      </c>
      <c r="E565" s="66" t="s">
        <v>107</v>
      </c>
      <c r="F565" s="50">
        <v>1.3</v>
      </c>
      <c r="G565" s="50">
        <v>5.82</v>
      </c>
      <c r="H565" s="74" t="e">
        <f>ROUND(G565*#REF!,2)</f>
        <v>#REF!</v>
      </c>
      <c r="I565" s="150" t="e">
        <f t="shared" si="95"/>
        <v>#REF!</v>
      </c>
      <c r="J565" s="74">
        <f t="shared" si="90"/>
        <v>5.41</v>
      </c>
      <c r="K565" s="74">
        <f t="shared" si="91"/>
        <v>6.72</v>
      </c>
      <c r="L565" s="153">
        <f t="shared" si="92"/>
        <v>8.73</v>
      </c>
      <c r="M565" s="189" t="e">
        <f t="shared" si="93"/>
        <v>#REF!</v>
      </c>
      <c r="N565" s="192">
        <f t="shared" si="89"/>
        <v>1.623</v>
      </c>
      <c r="O565" s="8">
        <f t="shared" si="94"/>
        <v>2.1099000000000001</v>
      </c>
    </row>
    <row r="566" spans="1:15" s="60" customFormat="1" ht="20.100000000000001" customHeight="1" outlineLevel="1">
      <c r="A566" s="165" t="s">
        <v>1031</v>
      </c>
      <c r="B566" s="66">
        <v>72934</v>
      </c>
      <c r="C566" s="66" t="s">
        <v>94</v>
      </c>
      <c r="D566" s="8" t="s">
        <v>1024</v>
      </c>
      <c r="E566" s="66" t="s">
        <v>107</v>
      </c>
      <c r="F566" s="50">
        <v>119.3</v>
      </c>
      <c r="G566" s="50">
        <v>4.58</v>
      </c>
      <c r="H566" s="74" t="e">
        <f>ROUND(G566*#REF!,2)</f>
        <v>#REF!</v>
      </c>
      <c r="I566" s="150" t="e">
        <f t="shared" si="95"/>
        <v>#REF!</v>
      </c>
      <c r="J566" s="74">
        <f t="shared" si="90"/>
        <v>4.25</v>
      </c>
      <c r="K566" s="74">
        <f t="shared" si="91"/>
        <v>5.28</v>
      </c>
      <c r="L566" s="153">
        <f t="shared" si="92"/>
        <v>629.9</v>
      </c>
      <c r="M566" s="189" t="e">
        <f t="shared" si="93"/>
        <v>#REF!</v>
      </c>
      <c r="N566" s="192">
        <f t="shared" si="89"/>
        <v>1.2749999999999999</v>
      </c>
      <c r="O566" s="8">
        <f t="shared" si="94"/>
        <v>152.10749999999999</v>
      </c>
    </row>
    <row r="567" spans="1:15" s="60" customFormat="1" ht="20.100000000000001" customHeight="1" outlineLevel="1">
      <c r="A567" s="165" t="s">
        <v>1032</v>
      </c>
      <c r="B567" s="66">
        <v>72309</v>
      </c>
      <c r="C567" s="66" t="s">
        <v>94</v>
      </c>
      <c r="D567" s="59" t="s">
        <v>1131</v>
      </c>
      <c r="E567" s="66" t="s">
        <v>107</v>
      </c>
      <c r="F567" s="50">
        <v>50.4</v>
      </c>
      <c r="G567" s="50">
        <v>18.14</v>
      </c>
      <c r="H567" s="74" t="e">
        <f>ROUND(G567*#REF!,2)</f>
        <v>#REF!</v>
      </c>
      <c r="I567" s="150" t="e">
        <f t="shared" si="95"/>
        <v>#REF!</v>
      </c>
      <c r="J567" s="74">
        <f t="shared" si="90"/>
        <v>16.87</v>
      </c>
      <c r="K567" s="74">
        <f t="shared" si="91"/>
        <v>20.96</v>
      </c>
      <c r="L567" s="153">
        <f t="shared" si="92"/>
        <v>1056.3800000000001</v>
      </c>
      <c r="M567" s="189" t="e">
        <f t="shared" si="93"/>
        <v>#REF!</v>
      </c>
      <c r="N567" s="192">
        <f t="shared" si="89"/>
        <v>5.0609999999999999</v>
      </c>
      <c r="O567" s="8">
        <f t="shared" si="94"/>
        <v>255.0744</v>
      </c>
    </row>
    <row r="568" spans="1:15" s="60" customFormat="1" ht="20.100000000000001" customHeight="1" outlineLevel="1">
      <c r="A568" s="165" t="s">
        <v>1033</v>
      </c>
      <c r="B568" s="66">
        <v>72310</v>
      </c>
      <c r="C568" s="66" t="s">
        <v>94</v>
      </c>
      <c r="D568" s="59" t="s">
        <v>1132</v>
      </c>
      <c r="E568" s="66" t="s">
        <v>107</v>
      </c>
      <c r="F568" s="50">
        <v>4.0999999999999996</v>
      </c>
      <c r="G568" s="50">
        <v>30.19</v>
      </c>
      <c r="H568" s="74" t="e">
        <f>ROUND(G568*#REF!,2)</f>
        <v>#REF!</v>
      </c>
      <c r="I568" s="150" t="e">
        <f t="shared" si="95"/>
        <v>#REF!</v>
      </c>
      <c r="J568" s="74">
        <f t="shared" si="90"/>
        <v>28.07</v>
      </c>
      <c r="K568" s="74">
        <f t="shared" si="91"/>
        <v>34.89</v>
      </c>
      <c r="L568" s="153">
        <f t="shared" si="92"/>
        <v>143.04</v>
      </c>
      <c r="M568" s="189" t="e">
        <f t="shared" si="93"/>
        <v>#REF!</v>
      </c>
      <c r="N568" s="192">
        <f t="shared" si="89"/>
        <v>8.4209999999999994</v>
      </c>
      <c r="O568" s="8">
        <f t="shared" si="94"/>
        <v>34.526099999999992</v>
      </c>
    </row>
    <row r="569" spans="1:15" s="60" customFormat="1" ht="20.100000000000001" customHeight="1" outlineLevel="1">
      <c r="A569" s="165" t="s">
        <v>1034</v>
      </c>
      <c r="B569" s="66">
        <v>72311</v>
      </c>
      <c r="C569" s="66" t="s">
        <v>94</v>
      </c>
      <c r="D569" s="59" t="s">
        <v>1147</v>
      </c>
      <c r="E569" s="66" t="s">
        <v>107</v>
      </c>
      <c r="F569" s="50">
        <v>22</v>
      </c>
      <c r="G569" s="50">
        <v>33.4</v>
      </c>
      <c r="H569" s="74" t="e">
        <f>ROUND(G569*#REF!,2)</f>
        <v>#REF!</v>
      </c>
      <c r="I569" s="150" t="e">
        <f t="shared" si="95"/>
        <v>#REF!</v>
      </c>
      <c r="J569" s="74">
        <f t="shared" si="90"/>
        <v>31.06</v>
      </c>
      <c r="K569" s="74">
        <f t="shared" si="91"/>
        <v>38.6</v>
      </c>
      <c r="L569" s="153">
        <f t="shared" si="92"/>
        <v>849.2</v>
      </c>
      <c r="M569" s="189" t="e">
        <f t="shared" si="93"/>
        <v>#REF!</v>
      </c>
      <c r="N569" s="192">
        <f t="shared" si="89"/>
        <v>9.3179999999999996</v>
      </c>
      <c r="O569" s="8">
        <f t="shared" si="94"/>
        <v>204.99599999999998</v>
      </c>
    </row>
    <row r="570" spans="1:15" s="60" customFormat="1" ht="20.100000000000001" customHeight="1" outlineLevel="1">
      <c r="A570" s="165" t="s">
        <v>1035</v>
      </c>
      <c r="B570" s="9" t="s">
        <v>1078</v>
      </c>
      <c r="C570" s="9" t="s">
        <v>116</v>
      </c>
      <c r="D570" s="59" t="s">
        <v>1007</v>
      </c>
      <c r="E570" s="66" t="s">
        <v>107</v>
      </c>
      <c r="F570" s="50">
        <v>77.739999999999995</v>
      </c>
      <c r="G570" s="50">
        <v>46.53</v>
      </c>
      <c r="H570" s="74" t="e">
        <f>ROUND(G570*#REF!,2)</f>
        <v>#REF!</v>
      </c>
      <c r="I570" s="150" t="e">
        <f t="shared" si="95"/>
        <v>#REF!</v>
      </c>
      <c r="J570" s="74">
        <f t="shared" si="90"/>
        <v>43.27</v>
      </c>
      <c r="K570" s="74">
        <f t="shared" si="91"/>
        <v>53.78</v>
      </c>
      <c r="L570" s="153">
        <f t="shared" si="92"/>
        <v>4180.8500000000004</v>
      </c>
      <c r="M570" s="189" t="e">
        <f t="shared" si="93"/>
        <v>#REF!</v>
      </c>
      <c r="N570" s="192">
        <f t="shared" si="89"/>
        <v>12.981</v>
      </c>
      <c r="O570" s="8">
        <f t="shared" si="94"/>
        <v>1009.14294</v>
      </c>
    </row>
    <row r="571" spans="1:15" s="60" customFormat="1" ht="20.100000000000001" customHeight="1" outlineLevel="1">
      <c r="A571" s="161"/>
      <c r="B571" s="69"/>
      <c r="C571" s="69"/>
      <c r="D571" s="69"/>
      <c r="E571" s="69"/>
      <c r="F571" s="77"/>
      <c r="G571" s="78" t="s">
        <v>253</v>
      </c>
      <c r="H571" s="76"/>
      <c r="I571" s="148" t="e">
        <f>SUM(I537:I570)</f>
        <v>#REF!</v>
      </c>
      <c r="J571" s="148"/>
      <c r="K571" s="148"/>
      <c r="L571" s="148">
        <f>SUM(L537:L570)</f>
        <v>29675.360000000008</v>
      </c>
      <c r="M571" s="190" t="e">
        <f t="shared" si="93"/>
        <v>#REF!</v>
      </c>
      <c r="N571" s="192">
        <f t="shared" si="89"/>
        <v>0</v>
      </c>
      <c r="O571" s="148">
        <f>SUM(O537:O570)</f>
        <v>7164.6908400000011</v>
      </c>
    </row>
    <row r="572" spans="1:15" ht="20.100000000000001" customHeight="1">
      <c r="A572" s="87"/>
      <c r="B572" s="61"/>
      <c r="C572" s="61"/>
      <c r="D572" s="20"/>
      <c r="E572" s="61"/>
      <c r="F572" s="43"/>
      <c r="G572" s="42"/>
      <c r="H572" s="2"/>
      <c r="I572" s="2"/>
      <c r="J572" s="74">
        <f t="shared" si="90"/>
        <v>0</v>
      </c>
      <c r="K572" s="74">
        <f t="shared" si="91"/>
        <v>0</v>
      </c>
      <c r="L572" s="153">
        <f>TRUNC(K572*F572,2)</f>
        <v>0</v>
      </c>
      <c r="M572" s="189">
        <f t="shared" si="93"/>
        <v>0</v>
      </c>
      <c r="N572" s="192">
        <f t="shared" si="89"/>
        <v>0</v>
      </c>
      <c r="O572" s="8">
        <f t="shared" si="94"/>
        <v>0</v>
      </c>
    </row>
    <row r="573" spans="1:15" ht="20.100000000000001" customHeight="1">
      <c r="A573" s="166">
        <v>21</v>
      </c>
      <c r="B573" s="35"/>
      <c r="C573" s="35"/>
      <c r="D573" s="15" t="s">
        <v>251</v>
      </c>
      <c r="E573" s="35"/>
      <c r="F573" s="73"/>
      <c r="G573" s="75"/>
      <c r="H573" s="75"/>
      <c r="I573" s="147" t="e">
        <f>I577</f>
        <v>#REF!</v>
      </c>
      <c r="J573" s="147"/>
      <c r="K573" s="147"/>
      <c r="L573" s="147">
        <f>L577</f>
        <v>4395.74</v>
      </c>
      <c r="M573" s="191" t="e">
        <f>M577</f>
        <v>#REF!</v>
      </c>
      <c r="N573" s="195">
        <f t="shared" si="89"/>
        <v>0</v>
      </c>
      <c r="O573" s="147">
        <f>O577</f>
        <v>1060.9259999999999</v>
      </c>
    </row>
    <row r="574" spans="1:15" ht="20.100000000000001" customHeight="1" outlineLevel="1">
      <c r="A574" s="160" t="s">
        <v>31</v>
      </c>
      <c r="B574" s="66"/>
      <c r="C574" s="66" t="s">
        <v>4</v>
      </c>
      <c r="D574" s="10" t="s">
        <v>726</v>
      </c>
      <c r="E574" s="66" t="s">
        <v>89</v>
      </c>
      <c r="F574" s="50">
        <v>1</v>
      </c>
      <c r="G574" s="50">
        <v>3200</v>
      </c>
      <c r="H574" s="74" t="e">
        <f>ROUND(G574*#REF!,2)</f>
        <v>#REF!</v>
      </c>
      <c r="I574" s="150" t="e">
        <f>ROUND(F574*H574,2)</f>
        <v>#REF!</v>
      </c>
      <c r="J574" s="74">
        <f t="shared" si="90"/>
        <v>2976</v>
      </c>
      <c r="K574" s="74">
        <f t="shared" si="91"/>
        <v>3699.16</v>
      </c>
      <c r="L574" s="153">
        <f>TRUNC(K574*F574,2)</f>
        <v>3699.16</v>
      </c>
      <c r="M574" s="189" t="e">
        <f>TRUNC(I574-(I574*0.07),2)</f>
        <v>#REF!</v>
      </c>
      <c r="N574" s="192">
        <f t="shared" si="89"/>
        <v>892.8</v>
      </c>
      <c r="O574" s="8">
        <f t="shared" si="94"/>
        <v>892.8</v>
      </c>
    </row>
    <row r="575" spans="1:15" ht="20.100000000000001" customHeight="1" outlineLevel="1">
      <c r="A575" s="160" t="s">
        <v>188</v>
      </c>
      <c r="B575" s="66"/>
      <c r="C575" s="66" t="s">
        <v>4</v>
      </c>
      <c r="D575" s="10" t="s">
        <v>727</v>
      </c>
      <c r="E575" s="66" t="s">
        <v>107</v>
      </c>
      <c r="F575" s="50">
        <v>5</v>
      </c>
      <c r="G575" s="50">
        <v>53.21</v>
      </c>
      <c r="H575" s="74" t="e">
        <f>ROUND(G575*#REF!,2)</f>
        <v>#REF!</v>
      </c>
      <c r="I575" s="150" t="e">
        <f>ROUND(F575*H575,2)</f>
        <v>#REF!</v>
      </c>
      <c r="J575" s="74">
        <f t="shared" si="90"/>
        <v>49.48</v>
      </c>
      <c r="K575" s="74">
        <f t="shared" si="91"/>
        <v>61.5</v>
      </c>
      <c r="L575" s="153">
        <f>TRUNC(K575*F575,2)</f>
        <v>307.5</v>
      </c>
      <c r="M575" s="189" t="e">
        <f>TRUNC(I575-(I575*0.07),2)</f>
        <v>#REF!</v>
      </c>
      <c r="N575" s="192">
        <f t="shared" si="89"/>
        <v>14.843999999999998</v>
      </c>
      <c r="O575" s="8">
        <f t="shared" si="94"/>
        <v>74.219999999999985</v>
      </c>
    </row>
    <row r="576" spans="1:15" ht="20.100000000000001" customHeight="1" outlineLevel="1">
      <c r="A576" s="160" t="s">
        <v>189</v>
      </c>
      <c r="B576" s="66"/>
      <c r="C576" s="66" t="s">
        <v>4</v>
      </c>
      <c r="D576" s="10" t="s">
        <v>728</v>
      </c>
      <c r="E576" s="66" t="s">
        <v>89</v>
      </c>
      <c r="F576" s="50">
        <v>1</v>
      </c>
      <c r="G576" s="50">
        <v>336.58</v>
      </c>
      <c r="H576" s="74" t="e">
        <f>ROUND(G576*#REF!,2)</f>
        <v>#REF!</v>
      </c>
      <c r="I576" s="150" t="e">
        <f>ROUND(F576*H576,2)</f>
        <v>#REF!</v>
      </c>
      <c r="J576" s="74">
        <f t="shared" si="90"/>
        <v>313.02</v>
      </c>
      <c r="K576" s="74">
        <f t="shared" si="91"/>
        <v>389.08</v>
      </c>
      <c r="L576" s="153">
        <f>TRUNC(K576*F576,2)</f>
        <v>389.08</v>
      </c>
      <c r="M576" s="189" t="e">
        <f>TRUNC(I576-(I576*0.07),2)</f>
        <v>#REF!</v>
      </c>
      <c r="N576" s="192">
        <f t="shared" si="89"/>
        <v>93.905999999999992</v>
      </c>
      <c r="O576" s="8">
        <f t="shared" si="94"/>
        <v>93.905999999999992</v>
      </c>
    </row>
    <row r="577" spans="1:15" ht="20.100000000000001" customHeight="1" outlineLevel="1">
      <c r="A577" s="161"/>
      <c r="B577" s="69"/>
      <c r="C577" s="69"/>
      <c r="D577" s="69"/>
      <c r="E577" s="69"/>
      <c r="F577" s="77"/>
      <c r="G577" s="78" t="s">
        <v>253</v>
      </c>
      <c r="H577" s="76"/>
      <c r="I577" s="148" t="e">
        <f>SUM(I574:I576)</f>
        <v>#REF!</v>
      </c>
      <c r="J577" s="148"/>
      <c r="K577" s="148"/>
      <c r="L577" s="148">
        <f>SUM(L574:L576)</f>
        <v>4395.74</v>
      </c>
      <c r="M577" s="190" t="e">
        <f>TRUNC(I577-(I577*0.07),2)</f>
        <v>#REF!</v>
      </c>
      <c r="N577" s="192">
        <f t="shared" si="89"/>
        <v>0</v>
      </c>
      <c r="O577" s="148">
        <f>SUM(O574:O576)</f>
        <v>1060.9259999999999</v>
      </c>
    </row>
    <row r="578" spans="1:15" ht="20.100000000000001" customHeight="1">
      <c r="A578" s="87"/>
      <c r="B578" s="61"/>
      <c r="C578" s="61"/>
      <c r="D578" s="20"/>
      <c r="E578" s="61"/>
      <c r="F578" s="43"/>
      <c r="G578" s="42"/>
      <c r="H578" s="2"/>
      <c r="I578" s="2"/>
      <c r="J578" s="74">
        <f t="shared" si="90"/>
        <v>0</v>
      </c>
      <c r="K578" s="74">
        <f t="shared" si="91"/>
        <v>0</v>
      </c>
      <c r="L578" s="153">
        <f>TRUNC(K578*F578,2)</f>
        <v>0</v>
      </c>
      <c r="M578" s="189">
        <f>TRUNC(I578-(I578*0.07),2)</f>
        <v>0</v>
      </c>
      <c r="N578" s="192">
        <f t="shared" si="89"/>
        <v>0</v>
      </c>
      <c r="O578" s="8">
        <f t="shared" si="94"/>
        <v>0</v>
      </c>
    </row>
    <row r="579" spans="1:15" ht="20.100000000000001" customHeight="1" collapsed="1">
      <c r="A579" s="159">
        <v>22</v>
      </c>
      <c r="B579" s="35"/>
      <c r="C579" s="35"/>
      <c r="D579" s="15" t="s">
        <v>29</v>
      </c>
      <c r="E579" s="15"/>
      <c r="F579" s="70"/>
      <c r="G579" s="70"/>
      <c r="H579" s="70"/>
      <c r="I579" s="147" t="e">
        <f>I593</f>
        <v>#REF!</v>
      </c>
      <c r="J579" s="147"/>
      <c r="K579" s="147"/>
      <c r="L579" s="147">
        <f>L593</f>
        <v>17998.07</v>
      </c>
      <c r="M579" s="191" t="e">
        <f>M593</f>
        <v>#REF!</v>
      </c>
      <c r="N579" s="195">
        <f t="shared" si="89"/>
        <v>0</v>
      </c>
      <c r="O579" s="147">
        <f>O593</f>
        <v>4344.1109999999999</v>
      </c>
    </row>
    <row r="580" spans="1:15" s="60" customFormat="1" ht="20.100000000000001" customHeight="1" outlineLevel="1">
      <c r="A580" s="160" t="s">
        <v>195</v>
      </c>
      <c r="B580" s="66">
        <v>68070</v>
      </c>
      <c r="C580" s="66" t="s">
        <v>94</v>
      </c>
      <c r="D580" s="59" t="s">
        <v>79</v>
      </c>
      <c r="E580" s="22" t="s">
        <v>107</v>
      </c>
      <c r="F580" s="50">
        <v>3</v>
      </c>
      <c r="G580" s="50">
        <v>40.47</v>
      </c>
      <c r="H580" s="74" t="e">
        <f>ROUND(G580*#REF!,2)</f>
        <v>#REF!</v>
      </c>
      <c r="I580" s="150" t="e">
        <f t="shared" ref="I580:I592" si="96">ROUND(F580*H580,2)</f>
        <v>#REF!</v>
      </c>
      <c r="J580" s="74">
        <f t="shared" si="90"/>
        <v>37.630000000000003</v>
      </c>
      <c r="K580" s="74">
        <f t="shared" si="91"/>
        <v>46.77</v>
      </c>
      <c r="L580" s="153">
        <f t="shared" ref="L580:L592" si="97">TRUNC(K580*F580,2)</f>
        <v>140.31</v>
      </c>
      <c r="M580" s="189" t="e">
        <f t="shared" ref="M580:M594" si="98">TRUNC(I580-(I580*0.07),2)</f>
        <v>#REF!</v>
      </c>
      <c r="N580" s="192">
        <f t="shared" si="89"/>
        <v>11.289</v>
      </c>
      <c r="O580" s="8">
        <f t="shared" si="94"/>
        <v>33.866999999999997</v>
      </c>
    </row>
    <row r="581" spans="1:15" s="60" customFormat="1" ht="20.100000000000001" customHeight="1" outlineLevel="1">
      <c r="A581" s="160" t="s">
        <v>196</v>
      </c>
      <c r="B581" s="66" t="s">
        <v>723</v>
      </c>
      <c r="C581" s="45" t="s">
        <v>116</v>
      </c>
      <c r="D581" s="8" t="s">
        <v>170</v>
      </c>
      <c r="E581" s="26" t="s">
        <v>107</v>
      </c>
      <c r="F581" s="50">
        <v>42</v>
      </c>
      <c r="G581" s="50">
        <v>5.67</v>
      </c>
      <c r="H581" s="74" t="e">
        <f>ROUND(G581*#REF!,2)</f>
        <v>#REF!</v>
      </c>
      <c r="I581" s="150" t="e">
        <f t="shared" si="96"/>
        <v>#REF!</v>
      </c>
      <c r="J581" s="74">
        <f t="shared" si="90"/>
        <v>5.27</v>
      </c>
      <c r="K581" s="74">
        <f t="shared" si="91"/>
        <v>6.55</v>
      </c>
      <c r="L581" s="153">
        <f t="shared" si="97"/>
        <v>275.10000000000002</v>
      </c>
      <c r="M581" s="189" t="e">
        <f t="shared" si="98"/>
        <v>#REF!</v>
      </c>
      <c r="N581" s="192">
        <f t="shared" si="89"/>
        <v>1.5809999999999997</v>
      </c>
      <c r="O581" s="8">
        <f t="shared" si="94"/>
        <v>66.401999999999987</v>
      </c>
    </row>
    <row r="582" spans="1:15" s="60" customFormat="1" ht="20.100000000000001" customHeight="1" outlineLevel="1">
      <c r="A582" s="160" t="s">
        <v>198</v>
      </c>
      <c r="B582" s="66" t="s">
        <v>724</v>
      </c>
      <c r="C582" s="45" t="s">
        <v>116</v>
      </c>
      <c r="D582" s="8" t="s">
        <v>1104</v>
      </c>
      <c r="E582" s="22" t="s">
        <v>89</v>
      </c>
      <c r="F582" s="50">
        <v>12</v>
      </c>
      <c r="G582" s="50">
        <v>7.15</v>
      </c>
      <c r="H582" s="74" t="e">
        <f>ROUND(G582*#REF!,2)</f>
        <v>#REF!</v>
      </c>
      <c r="I582" s="150" t="e">
        <f t="shared" si="96"/>
        <v>#REF!</v>
      </c>
      <c r="J582" s="74">
        <f t="shared" si="90"/>
        <v>6.64</v>
      </c>
      <c r="K582" s="74">
        <f t="shared" si="91"/>
        <v>8.25</v>
      </c>
      <c r="L582" s="153">
        <f t="shared" si="97"/>
        <v>99</v>
      </c>
      <c r="M582" s="189" t="e">
        <f t="shared" si="98"/>
        <v>#REF!</v>
      </c>
      <c r="N582" s="192">
        <f t="shared" si="89"/>
        <v>1.9919999999999998</v>
      </c>
      <c r="O582" s="8">
        <f t="shared" si="94"/>
        <v>23.903999999999996</v>
      </c>
    </row>
    <row r="583" spans="1:15" s="60" customFormat="1" ht="20.100000000000001" customHeight="1" outlineLevel="1">
      <c r="A583" s="160" t="s">
        <v>213</v>
      </c>
      <c r="B583" s="66"/>
      <c r="C583" s="66" t="s">
        <v>4</v>
      </c>
      <c r="D583" s="8" t="s">
        <v>725</v>
      </c>
      <c r="E583" s="22" t="s">
        <v>413</v>
      </c>
      <c r="F583" s="50">
        <v>24</v>
      </c>
      <c r="G583" s="50">
        <v>1.02</v>
      </c>
      <c r="H583" s="74" t="e">
        <f>ROUND(G583*#REF!,2)</f>
        <v>#REF!</v>
      </c>
      <c r="I583" s="150" t="e">
        <f t="shared" si="96"/>
        <v>#REF!</v>
      </c>
      <c r="J583" s="74">
        <f t="shared" si="90"/>
        <v>0.94</v>
      </c>
      <c r="K583" s="74">
        <f t="shared" si="91"/>
        <v>1.1599999999999999</v>
      </c>
      <c r="L583" s="153">
        <f t="shared" si="97"/>
        <v>27.84</v>
      </c>
      <c r="M583" s="189" t="e">
        <f t="shared" si="98"/>
        <v>#REF!</v>
      </c>
      <c r="N583" s="192">
        <f t="shared" si="89"/>
        <v>0.28199999999999997</v>
      </c>
      <c r="O583" s="8">
        <f t="shared" si="94"/>
        <v>6.7679999999999989</v>
      </c>
    </row>
    <row r="584" spans="1:15" s="60" customFormat="1" ht="20.100000000000001" customHeight="1" outlineLevel="1">
      <c r="A584" s="160" t="s">
        <v>214</v>
      </c>
      <c r="B584" s="66"/>
      <c r="C584" s="66" t="s">
        <v>4</v>
      </c>
      <c r="D584" s="8" t="s">
        <v>564</v>
      </c>
      <c r="E584" s="22" t="s">
        <v>89</v>
      </c>
      <c r="F584" s="50">
        <v>24</v>
      </c>
      <c r="G584" s="50">
        <v>1.1200000000000001</v>
      </c>
      <c r="H584" s="74" t="e">
        <f>ROUND(G584*#REF!,2)</f>
        <v>#REF!</v>
      </c>
      <c r="I584" s="150" t="e">
        <f t="shared" si="96"/>
        <v>#REF!</v>
      </c>
      <c r="J584" s="74">
        <f t="shared" si="90"/>
        <v>1.04</v>
      </c>
      <c r="K584" s="74">
        <f t="shared" si="91"/>
        <v>1.29</v>
      </c>
      <c r="L584" s="153">
        <f t="shared" si="97"/>
        <v>30.96</v>
      </c>
      <c r="M584" s="189" t="e">
        <f t="shared" si="98"/>
        <v>#REF!</v>
      </c>
      <c r="N584" s="192">
        <f t="shared" si="89"/>
        <v>0.312</v>
      </c>
      <c r="O584" s="8">
        <f t="shared" si="94"/>
        <v>7.4879999999999995</v>
      </c>
    </row>
    <row r="585" spans="1:15" s="60" customFormat="1" ht="30" customHeight="1" outlineLevel="1">
      <c r="A585" s="160" t="s">
        <v>367</v>
      </c>
      <c r="B585" s="66"/>
      <c r="C585" s="66" t="s">
        <v>4</v>
      </c>
      <c r="D585" s="59" t="s">
        <v>567</v>
      </c>
      <c r="E585" s="22" t="s">
        <v>89</v>
      </c>
      <c r="F585" s="50">
        <v>1</v>
      </c>
      <c r="G585" s="50">
        <v>356.31</v>
      </c>
      <c r="H585" s="74" t="e">
        <f>ROUND(G585*#REF!,2)</f>
        <v>#REF!</v>
      </c>
      <c r="I585" s="150" t="e">
        <f t="shared" si="96"/>
        <v>#REF!</v>
      </c>
      <c r="J585" s="74">
        <f t="shared" si="90"/>
        <v>331.36</v>
      </c>
      <c r="K585" s="74">
        <f t="shared" si="91"/>
        <v>411.88</v>
      </c>
      <c r="L585" s="153">
        <f t="shared" si="97"/>
        <v>411.88</v>
      </c>
      <c r="M585" s="189" t="e">
        <f t="shared" si="98"/>
        <v>#REF!</v>
      </c>
      <c r="N585" s="192">
        <f t="shared" si="89"/>
        <v>99.408000000000001</v>
      </c>
      <c r="O585" s="8">
        <f t="shared" si="94"/>
        <v>99.408000000000001</v>
      </c>
    </row>
    <row r="586" spans="1:15" s="60" customFormat="1" ht="20.100000000000001" customHeight="1" outlineLevel="1">
      <c r="A586" s="160" t="s">
        <v>368</v>
      </c>
      <c r="B586" s="66" t="s">
        <v>453</v>
      </c>
      <c r="C586" s="45" t="s">
        <v>94</v>
      </c>
      <c r="D586" s="59" t="s">
        <v>722</v>
      </c>
      <c r="E586" s="22" t="s">
        <v>92</v>
      </c>
      <c r="F586" s="50">
        <v>39</v>
      </c>
      <c r="G586" s="50">
        <v>3.56</v>
      </c>
      <c r="H586" s="74" t="e">
        <f>ROUND(G586*#REF!,2)</f>
        <v>#REF!</v>
      </c>
      <c r="I586" s="150" t="e">
        <f t="shared" si="96"/>
        <v>#REF!</v>
      </c>
      <c r="J586" s="74">
        <f t="shared" si="90"/>
        <v>3.31</v>
      </c>
      <c r="K586" s="74">
        <f t="shared" si="91"/>
        <v>4.1100000000000003</v>
      </c>
      <c r="L586" s="153">
        <f t="shared" si="97"/>
        <v>160.29</v>
      </c>
      <c r="M586" s="189" t="e">
        <f t="shared" si="98"/>
        <v>#REF!</v>
      </c>
      <c r="N586" s="192">
        <f t="shared" si="89"/>
        <v>0.99299999999999999</v>
      </c>
      <c r="O586" s="8">
        <f t="shared" si="94"/>
        <v>38.726999999999997</v>
      </c>
    </row>
    <row r="587" spans="1:15" s="60" customFormat="1" ht="20.100000000000001" customHeight="1" outlineLevel="1">
      <c r="A587" s="160" t="s">
        <v>369</v>
      </c>
      <c r="B587" s="22">
        <v>68069</v>
      </c>
      <c r="C587" s="22" t="s">
        <v>94</v>
      </c>
      <c r="D587" s="23" t="s">
        <v>565</v>
      </c>
      <c r="E587" s="22" t="s">
        <v>89</v>
      </c>
      <c r="F587" s="50">
        <v>13</v>
      </c>
      <c r="G587" s="50">
        <v>40.200000000000003</v>
      </c>
      <c r="H587" s="74" t="e">
        <f>ROUND(G587*#REF!,2)</f>
        <v>#REF!</v>
      </c>
      <c r="I587" s="150" t="e">
        <f t="shared" si="96"/>
        <v>#REF!</v>
      </c>
      <c r="J587" s="74">
        <f t="shared" si="90"/>
        <v>37.380000000000003</v>
      </c>
      <c r="K587" s="74">
        <f t="shared" si="91"/>
        <v>46.46</v>
      </c>
      <c r="L587" s="153">
        <f t="shared" si="97"/>
        <v>603.98</v>
      </c>
      <c r="M587" s="189" t="e">
        <f t="shared" si="98"/>
        <v>#REF!</v>
      </c>
      <c r="N587" s="192">
        <f t="shared" si="89"/>
        <v>11.214</v>
      </c>
      <c r="O587" s="8">
        <f t="shared" si="94"/>
        <v>145.78200000000001</v>
      </c>
    </row>
    <row r="588" spans="1:15" s="60" customFormat="1" ht="20.100000000000001" customHeight="1" outlineLevel="1">
      <c r="A588" s="160" t="s">
        <v>370</v>
      </c>
      <c r="B588" s="22">
        <v>72251</v>
      </c>
      <c r="C588" s="22" t="s">
        <v>94</v>
      </c>
      <c r="D588" s="23" t="s">
        <v>1155</v>
      </c>
      <c r="E588" s="22" t="s">
        <v>107</v>
      </c>
      <c r="F588" s="50">
        <v>5</v>
      </c>
      <c r="G588" s="50">
        <v>9.56</v>
      </c>
      <c r="H588" s="74" t="e">
        <f>ROUND(G588*#REF!,2)</f>
        <v>#REF!</v>
      </c>
      <c r="I588" s="150" t="e">
        <f t="shared" si="96"/>
        <v>#REF!</v>
      </c>
      <c r="J588" s="74">
        <f t="shared" si="90"/>
        <v>8.89</v>
      </c>
      <c r="K588" s="74">
        <f t="shared" si="91"/>
        <v>11.05</v>
      </c>
      <c r="L588" s="153">
        <f t="shared" si="97"/>
        <v>55.25</v>
      </c>
      <c r="M588" s="189" t="e">
        <f t="shared" si="98"/>
        <v>#REF!</v>
      </c>
      <c r="N588" s="192">
        <f t="shared" si="89"/>
        <v>2.6670000000000003</v>
      </c>
      <c r="O588" s="8">
        <f t="shared" si="94"/>
        <v>13.335000000000001</v>
      </c>
    </row>
    <row r="589" spans="1:15" s="60" customFormat="1" ht="20.100000000000001" customHeight="1" outlineLevel="1">
      <c r="A589" s="160" t="s">
        <v>371</v>
      </c>
      <c r="B589" s="22">
        <v>72253</v>
      </c>
      <c r="C589" s="22" t="s">
        <v>94</v>
      </c>
      <c r="D589" s="23" t="s">
        <v>1156</v>
      </c>
      <c r="E589" s="26" t="s">
        <v>107</v>
      </c>
      <c r="F589" s="50">
        <v>330</v>
      </c>
      <c r="G589" s="50">
        <v>18.68</v>
      </c>
      <c r="H589" s="74" t="e">
        <f>ROUND(G589*#REF!,2)</f>
        <v>#REF!</v>
      </c>
      <c r="I589" s="150" t="e">
        <f t="shared" si="96"/>
        <v>#REF!</v>
      </c>
      <c r="J589" s="74">
        <f t="shared" si="90"/>
        <v>17.37</v>
      </c>
      <c r="K589" s="74">
        <f t="shared" si="91"/>
        <v>21.59</v>
      </c>
      <c r="L589" s="153">
        <f t="shared" si="97"/>
        <v>7124.7</v>
      </c>
      <c r="M589" s="189" t="e">
        <f t="shared" si="98"/>
        <v>#REF!</v>
      </c>
      <c r="N589" s="192">
        <f t="shared" si="89"/>
        <v>5.2110000000000003</v>
      </c>
      <c r="O589" s="8">
        <f t="shared" si="94"/>
        <v>1719.63</v>
      </c>
    </row>
    <row r="590" spans="1:15" s="60" customFormat="1" ht="20.100000000000001" customHeight="1" outlineLevel="1">
      <c r="A590" s="160" t="s">
        <v>372</v>
      </c>
      <c r="B590" s="22">
        <v>72254</v>
      </c>
      <c r="C590" s="22" t="s">
        <v>94</v>
      </c>
      <c r="D590" s="23" t="s">
        <v>1157</v>
      </c>
      <c r="E590" s="26" t="s">
        <v>107</v>
      </c>
      <c r="F590" s="50">
        <v>260</v>
      </c>
      <c r="G590" s="50">
        <v>26.47</v>
      </c>
      <c r="H590" s="74" t="e">
        <f>ROUND(G590*#REF!,2)</f>
        <v>#REF!</v>
      </c>
      <c r="I590" s="150" t="e">
        <f t="shared" si="96"/>
        <v>#REF!</v>
      </c>
      <c r="J590" s="74">
        <f t="shared" si="90"/>
        <v>24.61</v>
      </c>
      <c r="K590" s="74">
        <f t="shared" si="91"/>
        <v>30.59</v>
      </c>
      <c r="L590" s="153">
        <f t="shared" si="97"/>
        <v>7953.4</v>
      </c>
      <c r="M590" s="189" t="e">
        <f t="shared" si="98"/>
        <v>#REF!</v>
      </c>
      <c r="N590" s="192">
        <f t="shared" si="89"/>
        <v>7.3829999999999991</v>
      </c>
      <c r="O590" s="8">
        <f t="shared" si="94"/>
        <v>1919.5799999999997</v>
      </c>
    </row>
    <row r="591" spans="1:15" s="60" customFormat="1" ht="30" customHeight="1" outlineLevel="1">
      <c r="A591" s="160" t="s">
        <v>373</v>
      </c>
      <c r="B591" s="22">
        <v>83370</v>
      </c>
      <c r="C591" s="22" t="s">
        <v>94</v>
      </c>
      <c r="D591" s="29" t="s">
        <v>566</v>
      </c>
      <c r="E591" s="22" t="s">
        <v>89</v>
      </c>
      <c r="F591" s="50">
        <v>4</v>
      </c>
      <c r="G591" s="50">
        <v>195.73</v>
      </c>
      <c r="H591" s="74" t="e">
        <f>ROUND(G591*#REF!,2)</f>
        <v>#REF!</v>
      </c>
      <c r="I591" s="150" t="e">
        <f t="shared" si="96"/>
        <v>#REF!</v>
      </c>
      <c r="J591" s="74">
        <f t="shared" si="90"/>
        <v>182.02</v>
      </c>
      <c r="K591" s="74">
        <f t="shared" si="91"/>
        <v>226.25</v>
      </c>
      <c r="L591" s="153">
        <f t="shared" si="97"/>
        <v>905</v>
      </c>
      <c r="M591" s="189" t="e">
        <f t="shared" si="98"/>
        <v>#REF!</v>
      </c>
      <c r="N591" s="192">
        <f t="shared" si="89"/>
        <v>54.606000000000002</v>
      </c>
      <c r="O591" s="8">
        <f t="shared" si="94"/>
        <v>218.42400000000001</v>
      </c>
    </row>
    <row r="592" spans="1:15" s="60" customFormat="1" ht="20.100000000000001" customHeight="1" outlineLevel="1">
      <c r="A592" s="160" t="s">
        <v>568</v>
      </c>
      <c r="B592" s="22">
        <v>72263</v>
      </c>
      <c r="C592" s="22" t="s">
        <v>94</v>
      </c>
      <c r="D592" s="23" t="s">
        <v>525</v>
      </c>
      <c r="E592" s="22" t="s">
        <v>89</v>
      </c>
      <c r="F592" s="50">
        <v>12</v>
      </c>
      <c r="G592" s="50">
        <v>15.18</v>
      </c>
      <c r="H592" s="74" t="e">
        <f>ROUND(G592*#REF!,2)</f>
        <v>#REF!</v>
      </c>
      <c r="I592" s="150" t="e">
        <f t="shared" si="96"/>
        <v>#REF!</v>
      </c>
      <c r="J592" s="74">
        <f t="shared" si="90"/>
        <v>14.11</v>
      </c>
      <c r="K592" s="74">
        <f t="shared" si="91"/>
        <v>17.53</v>
      </c>
      <c r="L592" s="153">
        <f t="shared" si="97"/>
        <v>210.36</v>
      </c>
      <c r="M592" s="189" t="e">
        <f t="shared" si="98"/>
        <v>#REF!</v>
      </c>
      <c r="N592" s="192">
        <f t="shared" si="89"/>
        <v>4.2329999999999997</v>
      </c>
      <c r="O592" s="8">
        <f t="shared" si="94"/>
        <v>50.795999999999992</v>
      </c>
    </row>
    <row r="593" spans="1:15" ht="20.100000000000001" customHeight="1" outlineLevel="1">
      <c r="A593" s="161"/>
      <c r="B593" s="69"/>
      <c r="C593" s="69"/>
      <c r="D593" s="69"/>
      <c r="E593" s="69"/>
      <c r="F593" s="77"/>
      <c r="G593" s="78" t="s">
        <v>253</v>
      </c>
      <c r="H593" s="76"/>
      <c r="I593" s="148" t="e">
        <f>SUM(I580:I592)</f>
        <v>#REF!</v>
      </c>
      <c r="J593" s="148"/>
      <c r="K593" s="148"/>
      <c r="L593" s="148">
        <f>SUM(L580:L592)</f>
        <v>17998.07</v>
      </c>
      <c r="M593" s="190" t="e">
        <f t="shared" si="98"/>
        <v>#REF!</v>
      </c>
      <c r="N593" s="192">
        <f t="shared" si="89"/>
        <v>0</v>
      </c>
      <c r="O593" s="148">
        <f>SUM(O580:O592)</f>
        <v>4344.1109999999999</v>
      </c>
    </row>
    <row r="594" spans="1:15" ht="20.100000000000001" customHeight="1">
      <c r="A594" s="87"/>
      <c r="B594" s="61"/>
      <c r="C594" s="61"/>
      <c r="D594" s="20"/>
      <c r="E594" s="61"/>
      <c r="F594" s="43"/>
      <c r="G594" s="42"/>
      <c r="H594" s="2"/>
      <c r="I594" s="2"/>
      <c r="J594" s="74">
        <f t="shared" si="90"/>
        <v>0</v>
      </c>
      <c r="K594" s="74">
        <f t="shared" si="91"/>
        <v>0</v>
      </c>
      <c r="L594" s="153">
        <f>TRUNC(K594*F594,2)</f>
        <v>0</v>
      </c>
      <c r="M594" s="189">
        <f t="shared" si="98"/>
        <v>0</v>
      </c>
      <c r="N594" s="192">
        <f t="shared" si="89"/>
        <v>0</v>
      </c>
      <c r="O594" s="8">
        <f t="shared" si="94"/>
        <v>0</v>
      </c>
    </row>
    <row r="595" spans="1:15" ht="20.100000000000001" customHeight="1">
      <c r="A595" s="159">
        <v>23</v>
      </c>
      <c r="B595" s="36"/>
      <c r="C595" s="36"/>
      <c r="D595" s="15" t="s">
        <v>248</v>
      </c>
      <c r="E595" s="15"/>
      <c r="F595" s="70"/>
      <c r="G595" s="70"/>
      <c r="H595" s="70"/>
      <c r="I595" s="147" t="e">
        <f>I616</f>
        <v>#REF!</v>
      </c>
      <c r="J595" s="147"/>
      <c r="K595" s="147"/>
      <c r="L595" s="147">
        <f>L616</f>
        <v>9974.2200000000012</v>
      </c>
      <c r="M595" s="191" t="e">
        <f>M616</f>
        <v>#REF!</v>
      </c>
      <c r="N595" s="195">
        <f t="shared" si="89"/>
        <v>0</v>
      </c>
      <c r="O595" s="147">
        <f>O616</f>
        <v>2407.5182999999997</v>
      </c>
    </row>
    <row r="596" spans="1:15" ht="30" customHeight="1" outlineLevel="1">
      <c r="A596" s="162" t="s">
        <v>200</v>
      </c>
      <c r="B596" s="45" t="s">
        <v>417</v>
      </c>
      <c r="C596" s="45" t="s">
        <v>116</v>
      </c>
      <c r="D596" s="59" t="s">
        <v>470</v>
      </c>
      <c r="E596" s="66" t="s">
        <v>89</v>
      </c>
      <c r="F596" s="50">
        <v>1</v>
      </c>
      <c r="G596" s="50">
        <v>2267.58</v>
      </c>
      <c r="H596" s="74" t="e">
        <f>ROUND(G596*#REF!,2)</f>
        <v>#REF!</v>
      </c>
      <c r="I596" s="150" t="e">
        <f t="shared" ref="I596:I615" si="99">ROUND(F596*H596,2)</f>
        <v>#REF!</v>
      </c>
      <c r="J596" s="74">
        <f t="shared" si="90"/>
        <v>2108.85</v>
      </c>
      <c r="K596" s="74">
        <f t="shared" si="91"/>
        <v>2621.3000000000002</v>
      </c>
      <c r="L596" s="153">
        <f t="shared" ref="L596:L603" si="100">TRUNC(K596*F596,2)</f>
        <v>2621.3000000000002</v>
      </c>
      <c r="M596" s="189" t="e">
        <f t="shared" ref="M596:M617" si="101">TRUNC(I596-(I596*0.07),2)</f>
        <v>#REF!</v>
      </c>
      <c r="N596" s="192">
        <f t="shared" si="89"/>
        <v>632.65499999999997</v>
      </c>
      <c r="O596" s="8">
        <f t="shared" si="94"/>
        <v>632.65499999999997</v>
      </c>
    </row>
    <row r="597" spans="1:15" ht="20.100000000000001" customHeight="1" outlineLevel="1">
      <c r="A597" s="162" t="s">
        <v>374</v>
      </c>
      <c r="B597" s="66" t="s">
        <v>488</v>
      </c>
      <c r="C597" s="66" t="s">
        <v>116</v>
      </c>
      <c r="D597" s="10" t="s">
        <v>76</v>
      </c>
      <c r="E597" s="66" t="s">
        <v>95</v>
      </c>
      <c r="F597" s="50">
        <v>48.53</v>
      </c>
      <c r="G597" s="50">
        <v>166.48</v>
      </c>
      <c r="H597" s="74" t="e">
        <f>ROUND(G597*#REF!,2)</f>
        <v>#REF!</v>
      </c>
      <c r="I597" s="150" t="e">
        <f t="shared" si="99"/>
        <v>#REF!</v>
      </c>
      <c r="J597" s="74"/>
      <c r="K597" s="74"/>
      <c r="L597" s="153"/>
      <c r="M597" s="189" t="e">
        <f t="shared" si="101"/>
        <v>#REF!</v>
      </c>
      <c r="N597" s="192">
        <f t="shared" si="89"/>
        <v>0</v>
      </c>
      <c r="O597" s="8">
        <f t="shared" si="94"/>
        <v>0</v>
      </c>
    </row>
    <row r="598" spans="1:15" ht="27.75" customHeight="1" outlineLevel="1">
      <c r="A598" s="162" t="s">
        <v>375</v>
      </c>
      <c r="B598" s="66" t="s">
        <v>488</v>
      </c>
      <c r="C598" s="66" t="s">
        <v>116</v>
      </c>
      <c r="D598" s="59" t="s">
        <v>623</v>
      </c>
      <c r="E598" s="66" t="s">
        <v>95</v>
      </c>
      <c r="F598" s="50">
        <v>56.26</v>
      </c>
      <c r="G598" s="50">
        <v>166.48</v>
      </c>
      <c r="H598" s="74" t="e">
        <f>ROUND(G598*#REF!,2)</f>
        <v>#REF!</v>
      </c>
      <c r="I598" s="150" t="e">
        <f t="shared" si="99"/>
        <v>#REF!</v>
      </c>
      <c r="J598" s="74"/>
      <c r="K598" s="74"/>
      <c r="L598" s="153"/>
      <c r="M598" s="189" t="e">
        <f t="shared" si="101"/>
        <v>#REF!</v>
      </c>
      <c r="N598" s="192">
        <f t="shared" si="89"/>
        <v>0</v>
      </c>
      <c r="O598" s="8">
        <f t="shared" si="94"/>
        <v>0</v>
      </c>
    </row>
    <row r="599" spans="1:15" s="12" customFormat="1" ht="20.100000000000001" customHeight="1" outlineLevel="1">
      <c r="A599" s="162" t="s">
        <v>471</v>
      </c>
      <c r="B599" s="66" t="s">
        <v>408</v>
      </c>
      <c r="C599" s="66" t="s">
        <v>116</v>
      </c>
      <c r="D599" s="46" t="s">
        <v>409</v>
      </c>
      <c r="E599" s="45" t="s">
        <v>95</v>
      </c>
      <c r="F599" s="50">
        <v>48.02</v>
      </c>
      <c r="G599" s="50">
        <v>96.7</v>
      </c>
      <c r="H599" s="74" t="e">
        <f>ROUND(G599*#REF!,2)</f>
        <v>#REF!</v>
      </c>
      <c r="I599" s="150" t="e">
        <f t="shared" si="99"/>
        <v>#REF!</v>
      </c>
      <c r="J599" s="74"/>
      <c r="K599" s="74"/>
      <c r="L599" s="153"/>
      <c r="M599" s="189" t="e">
        <f t="shared" si="101"/>
        <v>#REF!</v>
      </c>
      <c r="N599" s="192">
        <f t="shared" ref="N599:N621" si="102">J599*0.3</f>
        <v>0</v>
      </c>
      <c r="O599" s="8">
        <f t="shared" ref="O599:O619" si="103">N599*F599</f>
        <v>0</v>
      </c>
    </row>
    <row r="600" spans="1:15" s="12" customFormat="1" ht="20.100000000000001" customHeight="1" outlineLevel="1">
      <c r="A600" s="162" t="s">
        <v>472</v>
      </c>
      <c r="B600" s="66" t="s">
        <v>490</v>
      </c>
      <c r="C600" s="45" t="s">
        <v>116</v>
      </c>
      <c r="D600" s="46" t="s">
        <v>580</v>
      </c>
      <c r="E600" s="45" t="s">
        <v>95</v>
      </c>
      <c r="F600" s="50">
        <v>7.22</v>
      </c>
      <c r="G600" s="50">
        <v>105.54</v>
      </c>
      <c r="H600" s="74" t="e">
        <f>ROUND(G600*#REF!,2)</f>
        <v>#REF!</v>
      </c>
      <c r="I600" s="150" t="e">
        <f t="shared" si="99"/>
        <v>#REF!</v>
      </c>
      <c r="J600" s="74">
        <f>TRUNC(G600-(G600*0.069998),2)</f>
        <v>98.15</v>
      </c>
      <c r="K600" s="74">
        <f>TRUNC(J600+(J600*0.243),2)</f>
        <v>122</v>
      </c>
      <c r="L600" s="153">
        <f t="shared" si="100"/>
        <v>880.84</v>
      </c>
      <c r="M600" s="189" t="e">
        <f t="shared" si="101"/>
        <v>#REF!</v>
      </c>
      <c r="N600" s="192">
        <f t="shared" si="102"/>
        <v>29.445</v>
      </c>
      <c r="O600" s="8">
        <f t="shared" si="103"/>
        <v>212.59289999999999</v>
      </c>
    </row>
    <row r="601" spans="1:15" s="12" customFormat="1" ht="20.100000000000001" customHeight="1" outlineLevel="1">
      <c r="A601" s="162" t="s">
        <v>667</v>
      </c>
      <c r="B601" s="66" t="s">
        <v>488</v>
      </c>
      <c r="C601" s="45" t="s">
        <v>116</v>
      </c>
      <c r="D601" s="46" t="s">
        <v>618</v>
      </c>
      <c r="E601" s="45" t="s">
        <v>95</v>
      </c>
      <c r="F601" s="50">
        <v>3.62</v>
      </c>
      <c r="G601" s="50">
        <v>166.48</v>
      </c>
      <c r="H601" s="74" t="e">
        <f>ROUND(G601*#REF!,2)</f>
        <v>#REF!</v>
      </c>
      <c r="I601" s="150" t="e">
        <f t="shared" si="99"/>
        <v>#REF!</v>
      </c>
      <c r="J601" s="74"/>
      <c r="K601" s="74"/>
      <c r="L601" s="153"/>
      <c r="M601" s="189" t="e">
        <f t="shared" si="101"/>
        <v>#REF!</v>
      </c>
      <c r="N601" s="192">
        <f t="shared" si="102"/>
        <v>0</v>
      </c>
      <c r="O601" s="8">
        <f t="shared" si="103"/>
        <v>0</v>
      </c>
    </row>
    <row r="602" spans="1:15" s="12" customFormat="1" ht="20.100000000000001" customHeight="1" outlineLevel="1">
      <c r="A602" s="162" t="s">
        <v>376</v>
      </c>
      <c r="B602" s="66" t="s">
        <v>414</v>
      </c>
      <c r="C602" s="9" t="s">
        <v>116</v>
      </c>
      <c r="D602" s="59" t="s">
        <v>36</v>
      </c>
      <c r="E602" s="9" t="s">
        <v>107</v>
      </c>
      <c r="F602" s="50">
        <v>106.8</v>
      </c>
      <c r="G602" s="50">
        <v>52.43</v>
      </c>
      <c r="H602" s="74" t="e">
        <f>ROUND(G602*#REF!,2)</f>
        <v>#REF!</v>
      </c>
      <c r="I602" s="150" t="e">
        <f t="shared" si="99"/>
        <v>#REF!</v>
      </c>
      <c r="J602" s="74">
        <f>TRUNC(G602-(G602*0.069998),2)</f>
        <v>48.76</v>
      </c>
      <c r="K602" s="74">
        <f>TRUNC(J602+(J602*0.243),2)</f>
        <v>60.6</v>
      </c>
      <c r="L602" s="153">
        <f t="shared" si="100"/>
        <v>6472.08</v>
      </c>
      <c r="M602" s="189" t="e">
        <f t="shared" si="101"/>
        <v>#REF!</v>
      </c>
      <c r="N602" s="192">
        <f t="shared" si="102"/>
        <v>14.627999999999998</v>
      </c>
      <c r="O602" s="8">
        <f t="shared" si="103"/>
        <v>1562.2703999999999</v>
      </c>
    </row>
    <row r="603" spans="1:15" s="12" customFormat="1" ht="20.100000000000001" customHeight="1" outlineLevel="1">
      <c r="A603" s="158"/>
      <c r="B603" s="6"/>
      <c r="C603" s="6"/>
      <c r="D603" s="7" t="s">
        <v>569</v>
      </c>
      <c r="E603" s="7"/>
      <c r="F603" s="50">
        <v>0</v>
      </c>
      <c r="G603" s="50"/>
      <c r="H603" s="74" t="e">
        <f>ROUND(G603*#REF!,2)</f>
        <v>#REF!</v>
      </c>
      <c r="I603" s="150" t="e">
        <f t="shared" si="99"/>
        <v>#REF!</v>
      </c>
      <c r="J603" s="74">
        <f>TRUNC(G603-(G603*0.069998),2)</f>
        <v>0</v>
      </c>
      <c r="K603" s="74">
        <f>TRUNC(J603+(J603*0.243),2)</f>
        <v>0</v>
      </c>
      <c r="L603" s="153">
        <f t="shared" si="100"/>
        <v>0</v>
      </c>
      <c r="M603" s="189" t="e">
        <f t="shared" si="101"/>
        <v>#REF!</v>
      </c>
      <c r="N603" s="192">
        <f t="shared" si="102"/>
        <v>0</v>
      </c>
      <c r="O603" s="8">
        <f t="shared" si="103"/>
        <v>0</v>
      </c>
    </row>
    <row r="604" spans="1:15" s="12" customFormat="1" ht="20.100000000000001" customHeight="1" outlineLevel="1">
      <c r="A604" s="162" t="s">
        <v>511</v>
      </c>
      <c r="B604" s="66"/>
      <c r="C604" s="66" t="s">
        <v>4</v>
      </c>
      <c r="D604" s="56" t="s">
        <v>512</v>
      </c>
      <c r="E604" s="9" t="s">
        <v>89</v>
      </c>
      <c r="F604" s="50">
        <v>2</v>
      </c>
      <c r="G604" s="50">
        <v>36.590000000000003</v>
      </c>
      <c r="H604" s="74" t="e">
        <f>ROUND(G604*#REF!,2)</f>
        <v>#REF!</v>
      </c>
      <c r="I604" s="150" t="e">
        <f t="shared" si="99"/>
        <v>#REF!</v>
      </c>
      <c r="J604" s="74"/>
      <c r="K604" s="74"/>
      <c r="L604" s="153"/>
      <c r="M604" s="189" t="e">
        <f t="shared" si="101"/>
        <v>#REF!</v>
      </c>
      <c r="N604" s="192">
        <f t="shared" si="102"/>
        <v>0</v>
      </c>
      <c r="O604" s="8">
        <f t="shared" si="103"/>
        <v>0</v>
      </c>
    </row>
    <row r="605" spans="1:15" s="12" customFormat="1" ht="20.100000000000001" customHeight="1" outlineLevel="1">
      <c r="A605" s="162" t="s">
        <v>668</v>
      </c>
      <c r="B605" s="66"/>
      <c r="C605" s="66" t="s">
        <v>4</v>
      </c>
      <c r="D605" s="56" t="s">
        <v>514</v>
      </c>
      <c r="E605" s="9" t="s">
        <v>89</v>
      </c>
      <c r="F605" s="50">
        <v>1</v>
      </c>
      <c r="G605" s="50">
        <v>48.96</v>
      </c>
      <c r="H605" s="74" t="e">
        <f>ROUND(G605*#REF!,2)</f>
        <v>#REF!</v>
      </c>
      <c r="I605" s="150" t="e">
        <f t="shared" si="99"/>
        <v>#REF!</v>
      </c>
      <c r="J605" s="74"/>
      <c r="K605" s="74"/>
      <c r="L605" s="153"/>
      <c r="M605" s="189" t="e">
        <f t="shared" si="101"/>
        <v>#REF!</v>
      </c>
      <c r="N605" s="192">
        <f t="shared" si="102"/>
        <v>0</v>
      </c>
      <c r="O605" s="8">
        <f t="shared" si="103"/>
        <v>0</v>
      </c>
    </row>
    <row r="606" spans="1:15" s="12" customFormat="1" ht="20.100000000000001" customHeight="1" outlineLevel="1">
      <c r="A606" s="162" t="s">
        <v>513</v>
      </c>
      <c r="B606" s="66"/>
      <c r="C606" s="66" t="s">
        <v>4</v>
      </c>
      <c r="D606" s="56" t="s">
        <v>516</v>
      </c>
      <c r="E606" s="9" t="s">
        <v>89</v>
      </c>
      <c r="F606" s="50">
        <v>1</v>
      </c>
      <c r="G606" s="50">
        <v>154.69</v>
      </c>
      <c r="H606" s="74" t="e">
        <f>ROUND(G606*#REF!,2)</f>
        <v>#REF!</v>
      </c>
      <c r="I606" s="150" t="e">
        <f t="shared" si="99"/>
        <v>#REF!</v>
      </c>
      <c r="J606" s="74"/>
      <c r="K606" s="74"/>
      <c r="L606" s="153"/>
      <c r="M606" s="189" t="e">
        <f t="shared" si="101"/>
        <v>#REF!</v>
      </c>
      <c r="N606" s="192">
        <f t="shared" si="102"/>
        <v>0</v>
      </c>
      <c r="O606" s="8">
        <f t="shared" si="103"/>
        <v>0</v>
      </c>
    </row>
    <row r="607" spans="1:15" s="12" customFormat="1" ht="20.100000000000001" customHeight="1" outlineLevel="1">
      <c r="A607" s="162" t="s">
        <v>515</v>
      </c>
      <c r="B607" s="66"/>
      <c r="C607" s="66" t="s">
        <v>4</v>
      </c>
      <c r="D607" s="56" t="s">
        <v>518</v>
      </c>
      <c r="E607" s="9" t="s">
        <v>89</v>
      </c>
      <c r="F607" s="50">
        <v>1</v>
      </c>
      <c r="G607" s="50">
        <v>221.03</v>
      </c>
      <c r="H607" s="74" t="e">
        <f>ROUND(G607*#REF!,2)</f>
        <v>#REF!</v>
      </c>
      <c r="I607" s="150" t="e">
        <f t="shared" si="99"/>
        <v>#REF!</v>
      </c>
      <c r="J607" s="74"/>
      <c r="K607" s="74"/>
      <c r="L607" s="153"/>
      <c r="M607" s="189" t="e">
        <f t="shared" si="101"/>
        <v>#REF!</v>
      </c>
      <c r="N607" s="192">
        <f t="shared" si="102"/>
        <v>0</v>
      </c>
      <c r="O607" s="8">
        <f t="shared" si="103"/>
        <v>0</v>
      </c>
    </row>
    <row r="608" spans="1:15" s="12" customFormat="1" ht="20.100000000000001" customHeight="1" outlineLevel="1">
      <c r="A608" s="162" t="s">
        <v>517</v>
      </c>
      <c r="B608" s="57">
        <v>73665</v>
      </c>
      <c r="C608" s="66" t="s">
        <v>94</v>
      </c>
      <c r="D608" s="58" t="s">
        <v>521</v>
      </c>
      <c r="E608" s="9" t="s">
        <v>107</v>
      </c>
      <c r="F608" s="50">
        <v>9</v>
      </c>
      <c r="G608" s="50">
        <v>45.89</v>
      </c>
      <c r="H608" s="74" t="e">
        <f>ROUND(G608*#REF!,2)</f>
        <v>#REF!</v>
      </c>
      <c r="I608" s="150" t="e">
        <f t="shared" si="99"/>
        <v>#REF!</v>
      </c>
      <c r="J608" s="74"/>
      <c r="K608" s="74"/>
      <c r="L608" s="153"/>
      <c r="M608" s="189" t="e">
        <f t="shared" si="101"/>
        <v>#REF!</v>
      </c>
      <c r="N608" s="192">
        <f t="shared" si="102"/>
        <v>0</v>
      </c>
      <c r="O608" s="8">
        <f t="shared" si="103"/>
        <v>0</v>
      </c>
    </row>
    <row r="609" spans="1:15" s="12" customFormat="1" ht="20.100000000000001" customHeight="1" outlineLevel="1">
      <c r="A609" s="162" t="s">
        <v>519</v>
      </c>
      <c r="B609" s="55" t="s">
        <v>424</v>
      </c>
      <c r="C609" s="66" t="s">
        <v>94</v>
      </c>
      <c r="D609" s="58" t="s">
        <v>1047</v>
      </c>
      <c r="E609" s="66" t="s">
        <v>107</v>
      </c>
      <c r="F609" s="50">
        <v>6.97</v>
      </c>
      <c r="G609" s="50">
        <v>372.37</v>
      </c>
      <c r="H609" s="74" t="e">
        <f>ROUND(G609*#REF!,2)</f>
        <v>#REF!</v>
      </c>
      <c r="I609" s="150" t="e">
        <f t="shared" si="99"/>
        <v>#REF!</v>
      </c>
      <c r="J609" s="74"/>
      <c r="K609" s="74"/>
      <c r="L609" s="153"/>
      <c r="M609" s="189" t="e">
        <f t="shared" si="101"/>
        <v>#REF!</v>
      </c>
      <c r="N609" s="192">
        <f t="shared" si="102"/>
        <v>0</v>
      </c>
      <c r="O609" s="8">
        <f t="shared" si="103"/>
        <v>0</v>
      </c>
    </row>
    <row r="610" spans="1:15" s="12" customFormat="1" ht="30" customHeight="1" outlineLevel="1">
      <c r="A610" s="162" t="s">
        <v>520</v>
      </c>
      <c r="B610" s="55"/>
      <c r="C610" s="55" t="s">
        <v>4</v>
      </c>
      <c r="D610" s="58" t="s">
        <v>523</v>
      </c>
      <c r="E610" s="9" t="s">
        <v>104</v>
      </c>
      <c r="F610" s="50">
        <v>1702.3</v>
      </c>
      <c r="G610" s="50">
        <v>15.26</v>
      </c>
      <c r="H610" s="74" t="e">
        <f>ROUND(G610*#REF!,2)</f>
        <v>#REF!</v>
      </c>
      <c r="I610" s="150" t="e">
        <f t="shared" si="99"/>
        <v>#REF!</v>
      </c>
      <c r="J610" s="74"/>
      <c r="K610" s="74"/>
      <c r="L610" s="153"/>
      <c r="M610" s="189" t="e">
        <f t="shared" si="101"/>
        <v>#REF!</v>
      </c>
      <c r="N610" s="192">
        <f t="shared" si="102"/>
        <v>0</v>
      </c>
      <c r="O610" s="8">
        <f t="shared" si="103"/>
        <v>0</v>
      </c>
    </row>
    <row r="611" spans="1:15" s="12" customFormat="1" ht="20.100000000000001" customHeight="1" outlineLevel="1">
      <c r="A611" s="162" t="s">
        <v>522</v>
      </c>
      <c r="B611" s="55"/>
      <c r="C611" s="55" t="s">
        <v>4</v>
      </c>
      <c r="D611" s="56" t="s">
        <v>1173</v>
      </c>
      <c r="E611" s="9" t="s">
        <v>89</v>
      </c>
      <c r="F611" s="50">
        <v>1</v>
      </c>
      <c r="G611" s="63">
        <v>2123</v>
      </c>
      <c r="H611" s="74" t="e">
        <f>ROUND(G611*#REF!,2)</f>
        <v>#REF!</v>
      </c>
      <c r="I611" s="150" t="e">
        <f t="shared" si="99"/>
        <v>#REF!</v>
      </c>
      <c r="J611" s="74"/>
      <c r="K611" s="74"/>
      <c r="L611" s="153"/>
      <c r="M611" s="189" t="e">
        <f t="shared" si="101"/>
        <v>#REF!</v>
      </c>
      <c r="N611" s="192">
        <f t="shared" si="102"/>
        <v>0</v>
      </c>
      <c r="O611" s="8">
        <f t="shared" si="103"/>
        <v>0</v>
      </c>
    </row>
    <row r="612" spans="1:15" s="12" customFormat="1" ht="30" customHeight="1" outlineLevel="1">
      <c r="A612" s="162" t="s">
        <v>1055</v>
      </c>
      <c r="B612" s="9" t="s">
        <v>1052</v>
      </c>
      <c r="C612" s="9" t="s">
        <v>116</v>
      </c>
      <c r="D612" s="59" t="s">
        <v>1048</v>
      </c>
      <c r="E612" s="9" t="s">
        <v>95</v>
      </c>
      <c r="F612" s="50">
        <v>145.76</v>
      </c>
      <c r="G612" s="50">
        <v>48.44</v>
      </c>
      <c r="H612" s="74" t="e">
        <f>ROUND(G612*#REF!,2)</f>
        <v>#REF!</v>
      </c>
      <c r="I612" s="150" t="e">
        <f t="shared" si="99"/>
        <v>#REF!</v>
      </c>
      <c r="J612" s="74"/>
      <c r="K612" s="74"/>
      <c r="L612" s="153"/>
      <c r="M612" s="189" t="e">
        <f t="shared" si="101"/>
        <v>#REF!</v>
      </c>
      <c r="N612" s="192">
        <f t="shared" si="102"/>
        <v>0</v>
      </c>
      <c r="O612" s="8">
        <f t="shared" si="103"/>
        <v>0</v>
      </c>
    </row>
    <row r="613" spans="1:15" s="12" customFormat="1" ht="20.100000000000001" customHeight="1" outlineLevel="1">
      <c r="A613" s="162" t="s">
        <v>1056</v>
      </c>
      <c r="B613" s="9" t="s">
        <v>1053</v>
      </c>
      <c r="C613" s="9" t="s">
        <v>116</v>
      </c>
      <c r="D613" s="59" t="s">
        <v>1049</v>
      </c>
      <c r="E613" s="9" t="s">
        <v>95</v>
      </c>
      <c r="F613" s="50">
        <v>69.08</v>
      </c>
      <c r="G613" s="50">
        <v>7.06</v>
      </c>
      <c r="H613" s="74" t="e">
        <f>ROUND(G613*#REF!,2)</f>
        <v>#REF!</v>
      </c>
      <c r="I613" s="150" t="e">
        <f t="shared" si="99"/>
        <v>#REF!</v>
      </c>
      <c r="J613" s="74"/>
      <c r="K613" s="74"/>
      <c r="L613" s="153"/>
      <c r="M613" s="189" t="e">
        <f t="shared" si="101"/>
        <v>#REF!</v>
      </c>
      <c r="N613" s="192">
        <f t="shared" si="102"/>
        <v>0</v>
      </c>
      <c r="O613" s="8">
        <f t="shared" si="103"/>
        <v>0</v>
      </c>
    </row>
    <row r="614" spans="1:15" s="12" customFormat="1" ht="20.100000000000001" customHeight="1" outlineLevel="1">
      <c r="A614" s="162" t="s">
        <v>1057</v>
      </c>
      <c r="B614" s="9">
        <v>79460</v>
      </c>
      <c r="C614" s="9" t="s">
        <v>94</v>
      </c>
      <c r="D614" s="59" t="s">
        <v>1050</v>
      </c>
      <c r="E614" s="9" t="s">
        <v>95</v>
      </c>
      <c r="F614" s="50">
        <v>69.08</v>
      </c>
      <c r="G614" s="50">
        <v>34.42</v>
      </c>
      <c r="H614" s="74" t="e">
        <f>ROUND(G614*#REF!,2)</f>
        <v>#REF!</v>
      </c>
      <c r="I614" s="150" t="e">
        <f t="shared" si="99"/>
        <v>#REF!</v>
      </c>
      <c r="J614" s="74"/>
      <c r="K614" s="74"/>
      <c r="L614" s="153"/>
      <c r="M614" s="189" t="e">
        <f t="shared" si="101"/>
        <v>#REF!</v>
      </c>
      <c r="N614" s="192">
        <f t="shared" si="102"/>
        <v>0</v>
      </c>
      <c r="O614" s="8">
        <f t="shared" si="103"/>
        <v>0</v>
      </c>
    </row>
    <row r="615" spans="1:15" s="12" customFormat="1" ht="20.100000000000001" customHeight="1" outlineLevel="1">
      <c r="A615" s="162" t="s">
        <v>1058</v>
      </c>
      <c r="B615" s="9" t="s">
        <v>1054</v>
      </c>
      <c r="C615" s="9" t="s">
        <v>116</v>
      </c>
      <c r="D615" s="59" t="s">
        <v>1051</v>
      </c>
      <c r="E615" s="9" t="s">
        <v>95</v>
      </c>
      <c r="F615" s="50">
        <v>69.08</v>
      </c>
      <c r="G615" s="50">
        <v>7.34</v>
      </c>
      <c r="H615" s="74" t="e">
        <f>ROUND(G615*#REF!,2)</f>
        <v>#REF!</v>
      </c>
      <c r="I615" s="150" t="e">
        <f t="shared" si="99"/>
        <v>#REF!</v>
      </c>
      <c r="J615" s="74"/>
      <c r="K615" s="74"/>
      <c r="L615" s="153"/>
      <c r="M615" s="189" t="e">
        <f t="shared" si="101"/>
        <v>#REF!</v>
      </c>
      <c r="N615" s="192">
        <f t="shared" si="102"/>
        <v>0</v>
      </c>
      <c r="O615" s="8">
        <f t="shared" si="103"/>
        <v>0</v>
      </c>
    </row>
    <row r="616" spans="1:15" ht="20.100000000000001" customHeight="1" outlineLevel="1">
      <c r="A616" s="161"/>
      <c r="B616" s="69"/>
      <c r="C616" s="69"/>
      <c r="D616" s="69"/>
      <c r="E616" s="69"/>
      <c r="F616" s="77"/>
      <c r="G616" s="78" t="s">
        <v>253</v>
      </c>
      <c r="H616" s="76"/>
      <c r="I616" s="148" t="e">
        <f>SUM(I596:I615)</f>
        <v>#REF!</v>
      </c>
      <c r="J616" s="148"/>
      <c r="K616" s="148"/>
      <c r="L616" s="148">
        <f>SUM(L596:L615)</f>
        <v>9974.2200000000012</v>
      </c>
      <c r="M616" s="190" t="e">
        <f t="shared" si="101"/>
        <v>#REF!</v>
      </c>
      <c r="N616" s="192">
        <f t="shared" si="102"/>
        <v>0</v>
      </c>
      <c r="O616" s="148">
        <f>SUM(O596:O615)</f>
        <v>2407.5182999999997</v>
      </c>
    </row>
    <row r="617" spans="1:15" ht="20.100000000000001" customHeight="1">
      <c r="A617" s="87"/>
      <c r="B617" s="61"/>
      <c r="C617" s="61"/>
      <c r="D617" s="20"/>
      <c r="E617" s="61"/>
      <c r="F617" s="43"/>
      <c r="G617" s="42"/>
      <c r="H617" s="2"/>
      <c r="I617" s="2"/>
      <c r="J617" s="74">
        <f>TRUNC(G617-(G617*0.069998),2)</f>
        <v>0</v>
      </c>
      <c r="K617" s="74">
        <f>TRUNC(J617+(J617*0.243),2)</f>
        <v>0</v>
      </c>
      <c r="L617" s="153">
        <f>TRUNC(K617*F617,2)</f>
        <v>0</v>
      </c>
      <c r="M617" s="189">
        <f t="shared" si="101"/>
        <v>0</v>
      </c>
      <c r="N617" s="192">
        <f t="shared" si="102"/>
        <v>0</v>
      </c>
      <c r="O617" s="8">
        <f t="shared" si="103"/>
        <v>0</v>
      </c>
    </row>
    <row r="618" spans="1:15" ht="20.100000000000001" customHeight="1">
      <c r="A618" s="159">
        <v>24</v>
      </c>
      <c r="B618" s="36"/>
      <c r="C618" s="36"/>
      <c r="D618" s="15" t="s">
        <v>32</v>
      </c>
      <c r="E618" s="15"/>
      <c r="F618" s="70"/>
      <c r="G618" s="70"/>
      <c r="H618" s="154"/>
      <c r="I618" s="147" t="e">
        <f>I620</f>
        <v>#REF!</v>
      </c>
      <c r="J618" s="81">
        <f>TRUNC(G618-(G618*0.069998),2)</f>
        <v>0</v>
      </c>
      <c r="K618" s="81">
        <f>TRUNC(J618+(J618*0.243),2)</f>
        <v>0</v>
      </c>
      <c r="L618" s="155">
        <f>TRUNC(K618*F618,2)</f>
        <v>0</v>
      </c>
      <c r="M618" s="191" t="e">
        <f>M620</f>
        <v>#REF!</v>
      </c>
      <c r="N618" s="195">
        <f t="shared" si="102"/>
        <v>0</v>
      </c>
      <c r="O618" s="155">
        <f>O620</f>
        <v>747.56384999999989</v>
      </c>
    </row>
    <row r="619" spans="1:15" ht="20.100000000000001" customHeight="1" outlineLevel="1">
      <c r="A619" s="162" t="s">
        <v>201</v>
      </c>
      <c r="B619" s="9">
        <v>9537</v>
      </c>
      <c r="C619" s="9" t="s">
        <v>94</v>
      </c>
      <c r="D619" s="17" t="s">
        <v>33</v>
      </c>
      <c r="E619" s="9" t="s">
        <v>95</v>
      </c>
      <c r="F619" s="50">
        <v>1510.23</v>
      </c>
      <c r="G619" s="50">
        <v>1.78</v>
      </c>
      <c r="H619" s="74" t="e">
        <f>ROUND(G619*#REF!,2)</f>
        <v>#REF!</v>
      </c>
      <c r="I619" s="150" t="e">
        <f>ROUND(F619*H619,2)</f>
        <v>#REF!</v>
      </c>
      <c r="J619" s="74">
        <f>TRUNC(G619-(G619*0.069998),2)</f>
        <v>1.65</v>
      </c>
      <c r="K619" s="74">
        <f>TRUNC(J619+(J619*0.243),2)</f>
        <v>2.0499999999999998</v>
      </c>
      <c r="L619" s="153">
        <f>TRUNC(K619*F619,2)</f>
        <v>3095.97</v>
      </c>
      <c r="M619" s="189" t="e">
        <f>TRUNC(I619-(I619*0.07),2)</f>
        <v>#REF!</v>
      </c>
      <c r="N619" s="192">
        <f t="shared" si="102"/>
        <v>0.49499999999999994</v>
      </c>
      <c r="O619" s="8">
        <f t="shared" si="103"/>
        <v>747.56384999999989</v>
      </c>
    </row>
    <row r="620" spans="1:15" ht="20.100000000000001" customHeight="1" outlineLevel="1">
      <c r="A620" s="161"/>
      <c r="B620" s="69"/>
      <c r="C620" s="69"/>
      <c r="D620" s="69"/>
      <c r="E620" s="69"/>
      <c r="F620" s="77"/>
      <c r="G620" s="78" t="s">
        <v>253</v>
      </c>
      <c r="H620" s="76"/>
      <c r="I620" s="148" t="e">
        <f>SUM(I619)</f>
        <v>#REF!</v>
      </c>
      <c r="J620" s="74"/>
      <c r="K620" s="74"/>
      <c r="L620" s="148">
        <f>SUM(L619)</f>
        <v>3095.97</v>
      </c>
      <c r="M620" s="77" t="e">
        <f>SUM(M619)</f>
        <v>#REF!</v>
      </c>
      <c r="N620" s="192">
        <f t="shared" si="102"/>
        <v>0</v>
      </c>
      <c r="O620" s="148">
        <f>SUM(O619)</f>
        <v>747.56384999999989</v>
      </c>
    </row>
    <row r="621" spans="1:15" ht="20.100000000000001" customHeight="1" thickBot="1">
      <c r="A621" s="169"/>
      <c r="B621" s="170"/>
      <c r="C621" s="170"/>
      <c r="D621" s="170"/>
      <c r="E621" s="170"/>
      <c r="F621" s="170"/>
      <c r="G621" s="171" t="s">
        <v>80</v>
      </c>
      <c r="H621" s="172"/>
      <c r="I621" s="173" t="e">
        <f>I21+I32+I47+I80+I100+I113+I162+I171+I175+I190+I213+I222+I306+I320+I363+I395+I419+I451+I528+I535+I573+I579++I595+I618</f>
        <v>#REF!</v>
      </c>
      <c r="J621" s="173">
        <f>J21+J32+J47+J80+J100+J113+J162+J171+J175+J190+J213+J222+J306+J320+J363+J395+J419+J451+J528+J535+J573+J579++J595+J618</f>
        <v>0</v>
      </c>
      <c r="K621" s="173">
        <f>K21+K32+K47+K80+K100+K113+K162+K171+K175+K190+K213+K222+K306+K320+K363+K395+K419+K451+K528+K535+K573+K579++K595+K618</f>
        <v>0</v>
      </c>
      <c r="L621" s="193">
        <f>L21+L32+L47+L80+L100+L113+L162+L171+L175+L190+L213+L222+L306+L320+L363+L395+L419+L451+L528+L535+L573+L579++L595+L618</f>
        <v>1436723.4300000004</v>
      </c>
      <c r="M621" s="194" t="e">
        <f>M21+M32+M47+M80+M100+M113+M162+M171+M175+M190+M213+M222+M306+M320+M363+M395+M419+M451+M528+M535+M573+M579++M595+M618</f>
        <v>#REF!</v>
      </c>
      <c r="N621" s="195">
        <f t="shared" si="102"/>
        <v>0</v>
      </c>
      <c r="O621" s="196">
        <f>O21+O32+O47+O80+O100+O113+O162+O171+O175+O190+O213+O222+O306+O320+O363+O395+O419+O451+O528+O535+O573+O579++O595+O618</f>
        <v>347552.5418399999</v>
      </c>
    </row>
    <row r="622" spans="1:15" ht="20.100000000000001" customHeight="1" collapsed="1">
      <c r="A622" s="19"/>
      <c r="B622" s="19"/>
      <c r="C622" s="19"/>
      <c r="D622" s="20"/>
      <c r="E622" s="61"/>
      <c r="F622" s="43"/>
      <c r="G622" s="42"/>
      <c r="H622" s="2"/>
      <c r="I622" s="86"/>
      <c r="J622" s="2"/>
      <c r="K622" s="2"/>
      <c r="L622" s="2"/>
    </row>
    <row r="623" spans="1:15" ht="37.5" customHeight="1">
      <c r="A623" s="442" t="s">
        <v>1207</v>
      </c>
      <c r="B623" s="442"/>
      <c r="C623" s="442"/>
      <c r="D623" s="442"/>
      <c r="E623" s="442"/>
      <c r="F623" s="442"/>
      <c r="G623" s="442"/>
      <c r="H623" s="442"/>
      <c r="I623" s="442"/>
      <c r="J623" s="442"/>
      <c r="K623" s="442"/>
      <c r="L623" s="442"/>
      <c r="M623" s="442"/>
      <c r="N623" s="442"/>
      <c r="O623" s="442"/>
    </row>
    <row r="624" spans="1:15" ht="20.100000000000001" customHeight="1">
      <c r="A624" s="19"/>
      <c r="B624" s="19"/>
      <c r="C624" s="19"/>
      <c r="D624" s="20"/>
      <c r="E624" s="61"/>
      <c r="F624" s="43"/>
      <c r="G624" s="42"/>
      <c r="H624" s="2"/>
      <c r="I624" s="2"/>
      <c r="J624" s="2"/>
      <c r="K624" s="2"/>
      <c r="L624" s="2"/>
    </row>
  </sheetData>
  <mergeCells count="13">
    <mergeCell ref="A623:O623"/>
    <mergeCell ref="A12:L12"/>
    <mergeCell ref="A13:L13"/>
    <mergeCell ref="A14:D14"/>
    <mergeCell ref="E14:L15"/>
    <mergeCell ref="A15:D15"/>
    <mergeCell ref="A16:L16"/>
    <mergeCell ref="A11:M11"/>
    <mergeCell ref="A1:L6"/>
    <mergeCell ref="A7:L7"/>
    <mergeCell ref="A8:M8"/>
    <mergeCell ref="A9:M9"/>
    <mergeCell ref="A10:L10"/>
  </mergeCells>
  <conditionalFormatting sqref="H30 F19:H19 F618:H618 F595:H595 G114:H114 F500:F506 H45 H78 H98 H111 H160 H169 H173 H188 H211 H220 H304 H318 H361 H393 H449 H526 H533 H571 H577 H593 H616 H620 H417 F314 J19:K19">
    <cfRule type="cellIs" dxfId="2" priority="2" stopIfTrue="1" operator="equal">
      <formula>0</formula>
    </cfRule>
  </conditionalFormatting>
  <conditionalFormatting sqref="N19">
    <cfRule type="cellIs" dxfId="1" priority="1" stopIfTrue="1" operator="equal">
      <formula>0</formula>
    </cfRule>
  </conditionalFormatting>
  <hyperlinks>
    <hyperlink ref="B538" r:id="rId1" display="http://187.17.2.135/orse/composicao.asp?font_sg_fonte=ORSE&amp;serv_nr_codigo=4291&amp;peri_nr_ano=2015&amp;peri_nr_mes=5&amp;peri_nr_ordem=1" xr:uid="{00000000-0004-0000-0000-000000000000}"/>
  </hyperlinks>
  <printOptions horizontalCentered="1"/>
  <pageMargins left="0.27559055118110237" right="0.35433070866141736" top="0.57999999999999996" bottom="0.84" header="0.56000000000000005" footer="0.19685039370078741"/>
  <pageSetup paperSize="9" scale="63" fitToHeight="0" orientation="portrait" r:id="rId2"/>
  <headerFooter alignWithMargins="0">
    <oddFooter>Página &amp;P de &amp;N</oddFooter>
  </headerFooter>
  <colBreaks count="1" manualBreakCount="1">
    <brk id="15" max="624" man="1"/>
  </col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53"/>
  </sheetPr>
  <dimension ref="A1:AB48"/>
  <sheetViews>
    <sheetView view="pageBreakPreview" zoomScale="130" zoomScaleNormal="115" zoomScaleSheetLayoutView="130" workbookViewId="0">
      <selection activeCell="A2" sqref="A2:Y2"/>
    </sheetView>
  </sheetViews>
  <sheetFormatPr defaultRowHeight="12.75"/>
  <cols>
    <col min="1" max="3" width="9" style="90"/>
    <col min="4" max="4" width="6.125" style="90" customWidth="1"/>
    <col min="5" max="5" width="8" style="90" hidden="1" customWidth="1"/>
    <col min="6" max="6" width="6.125" style="90" bestFit="1" customWidth="1"/>
    <col min="7" max="7" width="14.625" style="90" bestFit="1" customWidth="1"/>
    <col min="8" max="8" width="8.5" style="90" bestFit="1" customWidth="1"/>
    <col min="9" max="9" width="4.875" style="90" bestFit="1" customWidth="1"/>
    <col min="10" max="10" width="9.125" style="90" bestFit="1" customWidth="1"/>
    <col min="11" max="11" width="4.875" style="90" bestFit="1" customWidth="1"/>
    <col min="12" max="12" width="11" style="90" customWidth="1"/>
    <col min="13" max="13" width="5.5" style="90" bestFit="1" customWidth="1"/>
    <col min="14" max="14" width="9" style="90" bestFit="1" customWidth="1"/>
    <col min="15" max="15" width="5.5" style="90" bestFit="1" customWidth="1"/>
    <col min="16" max="16" width="9" style="90" bestFit="1" customWidth="1"/>
    <col min="17" max="17" width="5.5" style="90" bestFit="1" customWidth="1"/>
    <col min="18" max="18" width="10.25" style="90" bestFit="1" customWidth="1"/>
    <col min="19" max="19" width="5.5" style="90" bestFit="1" customWidth="1"/>
    <col min="20" max="20" width="10.25" style="90" bestFit="1" customWidth="1"/>
    <col min="21" max="21" width="5.5" style="90" bestFit="1" customWidth="1"/>
    <col min="22" max="22" width="10.25" style="90" customWidth="1"/>
    <col min="23" max="23" width="5.5" style="90" bestFit="1" customWidth="1"/>
    <col min="24" max="24" width="10.25" style="90" bestFit="1" customWidth="1"/>
    <col min="25" max="25" width="6.25" style="90" bestFit="1" customWidth="1"/>
    <col min="26" max="26" width="9" style="90"/>
    <col min="27" max="27" width="11.125" style="90" customWidth="1"/>
    <col min="28" max="249" width="9" style="90"/>
    <col min="250" max="250" width="6.125" style="90" customWidth="1"/>
    <col min="251" max="251" width="0" style="90" hidden="1" customWidth="1"/>
    <col min="252" max="252" width="5" style="90" customWidth="1"/>
    <col min="253" max="253" width="8.125" style="90" customWidth="1"/>
    <col min="254" max="254" width="7.125" style="90" customWidth="1"/>
    <col min="255" max="255" width="6.125" style="90" customWidth="1"/>
    <col min="256" max="256" width="4.25" style="90" customWidth="1"/>
    <col min="257" max="257" width="7.375" style="90" customWidth="1"/>
    <col min="258" max="258" width="6.25" style="90" customWidth="1"/>
    <col min="259" max="259" width="4.25" style="90" customWidth="1"/>
    <col min="260" max="260" width="7.375" style="90" customWidth="1"/>
    <col min="261" max="261" width="6.5" style="90" customWidth="1"/>
    <col min="262" max="262" width="4.5" style="90" customWidth="1"/>
    <col min="263" max="263" width="7.375" style="90" customWidth="1"/>
    <col min="264" max="264" width="6.75" style="90" customWidth="1"/>
    <col min="265" max="265" width="4.875" style="90" customWidth="1"/>
    <col min="266" max="266" width="7.375" style="90" customWidth="1"/>
    <col min="267" max="267" width="6.375" style="90" customWidth="1"/>
    <col min="268" max="268" width="4.75" style="90" customWidth="1"/>
    <col min="269" max="269" width="7.625" style="90" customWidth="1"/>
    <col min="270" max="270" width="6.75" style="90" customWidth="1"/>
    <col min="271" max="271" width="5" style="90" customWidth="1"/>
    <col min="272" max="272" width="7.625" style="90" customWidth="1"/>
    <col min="273" max="273" width="8.125" style="90" customWidth="1"/>
    <col min="274" max="274" width="6.25" style="90" customWidth="1"/>
    <col min="275" max="275" width="7.375" style="90" customWidth="1"/>
    <col min="276" max="276" width="7.875" style="90" customWidth="1"/>
    <col min="277" max="277" width="4.875" style="90" customWidth="1"/>
    <col min="278" max="278" width="9" style="90"/>
    <col min="279" max="279" width="7.25" style="90" customWidth="1"/>
    <col min="280" max="280" width="5.25" style="90" customWidth="1"/>
    <col min="281" max="505" width="9" style="90"/>
    <col min="506" max="506" width="6.125" style="90" customWidth="1"/>
    <col min="507" max="507" width="0" style="90" hidden="1" customWidth="1"/>
    <col min="508" max="508" width="5" style="90" customWidth="1"/>
    <col min="509" max="509" width="8.125" style="90" customWidth="1"/>
    <col min="510" max="510" width="7.125" style="90" customWidth="1"/>
    <col min="511" max="511" width="6.125" style="90" customWidth="1"/>
    <col min="512" max="512" width="4.25" style="90" customWidth="1"/>
    <col min="513" max="513" width="7.375" style="90" customWidth="1"/>
    <col min="514" max="514" width="6.25" style="90" customWidth="1"/>
    <col min="515" max="515" width="4.25" style="90" customWidth="1"/>
    <col min="516" max="516" width="7.375" style="90" customWidth="1"/>
    <col min="517" max="517" width="6.5" style="90" customWidth="1"/>
    <col min="518" max="518" width="4.5" style="90" customWidth="1"/>
    <col min="519" max="519" width="7.375" style="90" customWidth="1"/>
    <col min="520" max="520" width="6.75" style="90" customWidth="1"/>
    <col min="521" max="521" width="4.875" style="90" customWidth="1"/>
    <col min="522" max="522" width="7.375" style="90" customWidth="1"/>
    <col min="523" max="523" width="6.375" style="90" customWidth="1"/>
    <col min="524" max="524" width="4.75" style="90" customWidth="1"/>
    <col min="525" max="525" width="7.625" style="90" customWidth="1"/>
    <col min="526" max="526" width="6.75" style="90" customWidth="1"/>
    <col min="527" max="527" width="5" style="90" customWidth="1"/>
    <col min="528" max="528" width="7.625" style="90" customWidth="1"/>
    <col min="529" max="529" width="8.125" style="90" customWidth="1"/>
    <col min="530" max="530" width="6.25" style="90" customWidth="1"/>
    <col min="531" max="531" width="7.375" style="90" customWidth="1"/>
    <col min="532" max="532" width="7.875" style="90" customWidth="1"/>
    <col min="533" max="533" width="4.875" style="90" customWidth="1"/>
    <col min="534" max="534" width="9" style="90"/>
    <col min="535" max="535" width="7.25" style="90" customWidth="1"/>
    <col min="536" max="536" width="5.25" style="90" customWidth="1"/>
    <col min="537" max="761" width="9" style="90"/>
    <col min="762" max="762" width="6.125" style="90" customWidth="1"/>
    <col min="763" max="763" width="0" style="90" hidden="1" customWidth="1"/>
    <col min="764" max="764" width="5" style="90" customWidth="1"/>
    <col min="765" max="765" width="8.125" style="90" customWidth="1"/>
    <col min="766" max="766" width="7.125" style="90" customWidth="1"/>
    <col min="767" max="767" width="6.125" style="90" customWidth="1"/>
    <col min="768" max="768" width="4.25" style="90" customWidth="1"/>
    <col min="769" max="769" width="7.375" style="90" customWidth="1"/>
    <col min="770" max="770" width="6.25" style="90" customWidth="1"/>
    <col min="771" max="771" width="4.25" style="90" customWidth="1"/>
    <col min="772" max="772" width="7.375" style="90" customWidth="1"/>
    <col min="773" max="773" width="6.5" style="90" customWidth="1"/>
    <col min="774" max="774" width="4.5" style="90" customWidth="1"/>
    <col min="775" max="775" width="7.375" style="90" customWidth="1"/>
    <col min="776" max="776" width="6.75" style="90" customWidth="1"/>
    <col min="777" max="777" width="4.875" style="90" customWidth="1"/>
    <col min="778" max="778" width="7.375" style="90" customWidth="1"/>
    <col min="779" max="779" width="6.375" style="90" customWidth="1"/>
    <col min="780" max="780" width="4.75" style="90" customWidth="1"/>
    <col min="781" max="781" width="7.625" style="90" customWidth="1"/>
    <col min="782" max="782" width="6.75" style="90" customWidth="1"/>
    <col min="783" max="783" width="5" style="90" customWidth="1"/>
    <col min="784" max="784" width="7.625" style="90" customWidth="1"/>
    <col min="785" max="785" width="8.125" style="90" customWidth="1"/>
    <col min="786" max="786" width="6.25" style="90" customWidth="1"/>
    <col min="787" max="787" width="7.375" style="90" customWidth="1"/>
    <col min="788" max="788" width="7.875" style="90" customWidth="1"/>
    <col min="789" max="789" width="4.875" style="90" customWidth="1"/>
    <col min="790" max="790" width="9" style="90"/>
    <col min="791" max="791" width="7.25" style="90" customWidth="1"/>
    <col min="792" max="792" width="5.25" style="90" customWidth="1"/>
    <col min="793" max="1017" width="9" style="90"/>
    <col min="1018" max="1018" width="6.125" style="90" customWidth="1"/>
    <col min="1019" max="1019" width="0" style="90" hidden="1" customWidth="1"/>
    <col min="1020" max="1020" width="5" style="90" customWidth="1"/>
    <col min="1021" max="1021" width="8.125" style="90" customWidth="1"/>
    <col min="1022" max="1022" width="7.125" style="90" customWidth="1"/>
    <col min="1023" max="1023" width="6.125" style="90" customWidth="1"/>
    <col min="1024" max="1024" width="4.25" style="90" customWidth="1"/>
    <col min="1025" max="1025" width="7.375" style="90" customWidth="1"/>
    <col min="1026" max="1026" width="6.25" style="90" customWidth="1"/>
    <col min="1027" max="1027" width="4.25" style="90" customWidth="1"/>
    <col min="1028" max="1028" width="7.375" style="90" customWidth="1"/>
    <col min="1029" max="1029" width="6.5" style="90" customWidth="1"/>
    <col min="1030" max="1030" width="4.5" style="90" customWidth="1"/>
    <col min="1031" max="1031" width="7.375" style="90" customWidth="1"/>
    <col min="1032" max="1032" width="6.75" style="90" customWidth="1"/>
    <col min="1033" max="1033" width="4.875" style="90" customWidth="1"/>
    <col min="1034" max="1034" width="7.375" style="90" customWidth="1"/>
    <col min="1035" max="1035" width="6.375" style="90" customWidth="1"/>
    <col min="1036" max="1036" width="4.75" style="90" customWidth="1"/>
    <col min="1037" max="1037" width="7.625" style="90" customWidth="1"/>
    <col min="1038" max="1038" width="6.75" style="90" customWidth="1"/>
    <col min="1039" max="1039" width="5" style="90" customWidth="1"/>
    <col min="1040" max="1040" width="7.625" style="90" customWidth="1"/>
    <col min="1041" max="1041" width="8.125" style="90" customWidth="1"/>
    <col min="1042" max="1042" width="6.25" style="90" customWidth="1"/>
    <col min="1043" max="1043" width="7.375" style="90" customWidth="1"/>
    <col min="1044" max="1044" width="7.875" style="90" customWidth="1"/>
    <col min="1045" max="1045" width="4.875" style="90" customWidth="1"/>
    <col min="1046" max="1046" width="9" style="90"/>
    <col min="1047" max="1047" width="7.25" style="90" customWidth="1"/>
    <col min="1048" max="1048" width="5.25" style="90" customWidth="1"/>
    <col min="1049" max="1273" width="9" style="90"/>
    <col min="1274" max="1274" width="6.125" style="90" customWidth="1"/>
    <col min="1275" max="1275" width="0" style="90" hidden="1" customWidth="1"/>
    <col min="1276" max="1276" width="5" style="90" customWidth="1"/>
    <col min="1277" max="1277" width="8.125" style="90" customWidth="1"/>
    <col min="1278" max="1278" width="7.125" style="90" customWidth="1"/>
    <col min="1279" max="1279" width="6.125" style="90" customWidth="1"/>
    <col min="1280" max="1280" width="4.25" style="90" customWidth="1"/>
    <col min="1281" max="1281" width="7.375" style="90" customWidth="1"/>
    <col min="1282" max="1282" width="6.25" style="90" customWidth="1"/>
    <col min="1283" max="1283" width="4.25" style="90" customWidth="1"/>
    <col min="1284" max="1284" width="7.375" style="90" customWidth="1"/>
    <col min="1285" max="1285" width="6.5" style="90" customWidth="1"/>
    <col min="1286" max="1286" width="4.5" style="90" customWidth="1"/>
    <col min="1287" max="1287" width="7.375" style="90" customWidth="1"/>
    <col min="1288" max="1288" width="6.75" style="90" customWidth="1"/>
    <col min="1289" max="1289" width="4.875" style="90" customWidth="1"/>
    <col min="1290" max="1290" width="7.375" style="90" customWidth="1"/>
    <col min="1291" max="1291" width="6.375" style="90" customWidth="1"/>
    <col min="1292" max="1292" width="4.75" style="90" customWidth="1"/>
    <col min="1293" max="1293" width="7.625" style="90" customWidth="1"/>
    <col min="1294" max="1294" width="6.75" style="90" customWidth="1"/>
    <col min="1295" max="1295" width="5" style="90" customWidth="1"/>
    <col min="1296" max="1296" width="7.625" style="90" customWidth="1"/>
    <col min="1297" max="1297" width="8.125" style="90" customWidth="1"/>
    <col min="1298" max="1298" width="6.25" style="90" customWidth="1"/>
    <col min="1299" max="1299" width="7.375" style="90" customWidth="1"/>
    <col min="1300" max="1300" width="7.875" style="90" customWidth="1"/>
    <col min="1301" max="1301" width="4.875" style="90" customWidth="1"/>
    <col min="1302" max="1302" width="9" style="90"/>
    <col min="1303" max="1303" width="7.25" style="90" customWidth="1"/>
    <col min="1304" max="1304" width="5.25" style="90" customWidth="1"/>
    <col min="1305" max="1529" width="9" style="90"/>
    <col min="1530" max="1530" width="6.125" style="90" customWidth="1"/>
    <col min="1531" max="1531" width="0" style="90" hidden="1" customWidth="1"/>
    <col min="1532" max="1532" width="5" style="90" customWidth="1"/>
    <col min="1533" max="1533" width="8.125" style="90" customWidth="1"/>
    <col min="1534" max="1534" width="7.125" style="90" customWidth="1"/>
    <col min="1535" max="1535" width="6.125" style="90" customWidth="1"/>
    <col min="1536" max="1536" width="4.25" style="90" customWidth="1"/>
    <col min="1537" max="1537" width="7.375" style="90" customWidth="1"/>
    <col min="1538" max="1538" width="6.25" style="90" customWidth="1"/>
    <col min="1539" max="1539" width="4.25" style="90" customWidth="1"/>
    <col min="1540" max="1540" width="7.375" style="90" customWidth="1"/>
    <col min="1541" max="1541" width="6.5" style="90" customWidth="1"/>
    <col min="1542" max="1542" width="4.5" style="90" customWidth="1"/>
    <col min="1543" max="1543" width="7.375" style="90" customWidth="1"/>
    <col min="1544" max="1544" width="6.75" style="90" customWidth="1"/>
    <col min="1545" max="1545" width="4.875" style="90" customWidth="1"/>
    <col min="1546" max="1546" width="7.375" style="90" customWidth="1"/>
    <col min="1547" max="1547" width="6.375" style="90" customWidth="1"/>
    <col min="1548" max="1548" width="4.75" style="90" customWidth="1"/>
    <col min="1549" max="1549" width="7.625" style="90" customWidth="1"/>
    <col min="1550" max="1550" width="6.75" style="90" customWidth="1"/>
    <col min="1551" max="1551" width="5" style="90" customWidth="1"/>
    <col min="1552" max="1552" width="7.625" style="90" customWidth="1"/>
    <col min="1553" max="1553" width="8.125" style="90" customWidth="1"/>
    <col min="1554" max="1554" width="6.25" style="90" customWidth="1"/>
    <col min="1555" max="1555" width="7.375" style="90" customWidth="1"/>
    <col min="1556" max="1556" width="7.875" style="90" customWidth="1"/>
    <col min="1557" max="1557" width="4.875" style="90" customWidth="1"/>
    <col min="1558" max="1558" width="9" style="90"/>
    <col min="1559" max="1559" width="7.25" style="90" customWidth="1"/>
    <col min="1560" max="1560" width="5.25" style="90" customWidth="1"/>
    <col min="1561" max="1785" width="9" style="90"/>
    <col min="1786" max="1786" width="6.125" style="90" customWidth="1"/>
    <col min="1787" max="1787" width="0" style="90" hidden="1" customWidth="1"/>
    <col min="1788" max="1788" width="5" style="90" customWidth="1"/>
    <col min="1789" max="1789" width="8.125" style="90" customWidth="1"/>
    <col min="1790" max="1790" width="7.125" style="90" customWidth="1"/>
    <col min="1791" max="1791" width="6.125" style="90" customWidth="1"/>
    <col min="1792" max="1792" width="4.25" style="90" customWidth="1"/>
    <col min="1793" max="1793" width="7.375" style="90" customWidth="1"/>
    <col min="1794" max="1794" width="6.25" style="90" customWidth="1"/>
    <col min="1795" max="1795" width="4.25" style="90" customWidth="1"/>
    <col min="1796" max="1796" width="7.375" style="90" customWidth="1"/>
    <col min="1797" max="1797" width="6.5" style="90" customWidth="1"/>
    <col min="1798" max="1798" width="4.5" style="90" customWidth="1"/>
    <col min="1799" max="1799" width="7.375" style="90" customWidth="1"/>
    <col min="1800" max="1800" width="6.75" style="90" customWidth="1"/>
    <col min="1801" max="1801" width="4.875" style="90" customWidth="1"/>
    <col min="1802" max="1802" width="7.375" style="90" customWidth="1"/>
    <col min="1803" max="1803" width="6.375" style="90" customWidth="1"/>
    <col min="1804" max="1804" width="4.75" style="90" customWidth="1"/>
    <col min="1805" max="1805" width="7.625" style="90" customWidth="1"/>
    <col min="1806" max="1806" width="6.75" style="90" customWidth="1"/>
    <col min="1807" max="1807" width="5" style="90" customWidth="1"/>
    <col min="1808" max="1808" width="7.625" style="90" customWidth="1"/>
    <col min="1809" max="1809" width="8.125" style="90" customWidth="1"/>
    <col min="1810" max="1810" width="6.25" style="90" customWidth="1"/>
    <col min="1811" max="1811" width="7.375" style="90" customWidth="1"/>
    <col min="1812" max="1812" width="7.875" style="90" customWidth="1"/>
    <col min="1813" max="1813" width="4.875" style="90" customWidth="1"/>
    <col min="1814" max="1814" width="9" style="90"/>
    <col min="1815" max="1815" width="7.25" style="90" customWidth="1"/>
    <col min="1816" max="1816" width="5.25" style="90" customWidth="1"/>
    <col min="1817" max="2041" width="9" style="90"/>
    <col min="2042" max="2042" width="6.125" style="90" customWidth="1"/>
    <col min="2043" max="2043" width="0" style="90" hidden="1" customWidth="1"/>
    <col min="2044" max="2044" width="5" style="90" customWidth="1"/>
    <col min="2045" max="2045" width="8.125" style="90" customWidth="1"/>
    <col min="2046" max="2046" width="7.125" style="90" customWidth="1"/>
    <col min="2047" max="2047" width="6.125" style="90" customWidth="1"/>
    <col min="2048" max="2048" width="4.25" style="90" customWidth="1"/>
    <col min="2049" max="2049" width="7.375" style="90" customWidth="1"/>
    <col min="2050" max="2050" width="6.25" style="90" customWidth="1"/>
    <col min="2051" max="2051" width="4.25" style="90" customWidth="1"/>
    <col min="2052" max="2052" width="7.375" style="90" customWidth="1"/>
    <col min="2053" max="2053" width="6.5" style="90" customWidth="1"/>
    <col min="2054" max="2054" width="4.5" style="90" customWidth="1"/>
    <col min="2055" max="2055" width="7.375" style="90" customWidth="1"/>
    <col min="2056" max="2056" width="6.75" style="90" customWidth="1"/>
    <col min="2057" max="2057" width="4.875" style="90" customWidth="1"/>
    <col min="2058" max="2058" width="7.375" style="90" customWidth="1"/>
    <col min="2059" max="2059" width="6.375" style="90" customWidth="1"/>
    <col min="2060" max="2060" width="4.75" style="90" customWidth="1"/>
    <col min="2061" max="2061" width="7.625" style="90" customWidth="1"/>
    <col min="2062" max="2062" width="6.75" style="90" customWidth="1"/>
    <col min="2063" max="2063" width="5" style="90" customWidth="1"/>
    <col min="2064" max="2064" width="7.625" style="90" customWidth="1"/>
    <col min="2065" max="2065" width="8.125" style="90" customWidth="1"/>
    <col min="2066" max="2066" width="6.25" style="90" customWidth="1"/>
    <col min="2067" max="2067" width="7.375" style="90" customWidth="1"/>
    <col min="2068" max="2068" width="7.875" style="90" customWidth="1"/>
    <col min="2069" max="2069" width="4.875" style="90" customWidth="1"/>
    <col min="2070" max="2070" width="9" style="90"/>
    <col min="2071" max="2071" width="7.25" style="90" customWidth="1"/>
    <col min="2072" max="2072" width="5.25" style="90" customWidth="1"/>
    <col min="2073" max="2297" width="9" style="90"/>
    <col min="2298" max="2298" width="6.125" style="90" customWidth="1"/>
    <col min="2299" max="2299" width="0" style="90" hidden="1" customWidth="1"/>
    <col min="2300" max="2300" width="5" style="90" customWidth="1"/>
    <col min="2301" max="2301" width="8.125" style="90" customWidth="1"/>
    <col min="2302" max="2302" width="7.125" style="90" customWidth="1"/>
    <col min="2303" max="2303" width="6.125" style="90" customWidth="1"/>
    <col min="2304" max="2304" width="4.25" style="90" customWidth="1"/>
    <col min="2305" max="2305" width="7.375" style="90" customWidth="1"/>
    <col min="2306" max="2306" width="6.25" style="90" customWidth="1"/>
    <col min="2307" max="2307" width="4.25" style="90" customWidth="1"/>
    <col min="2308" max="2308" width="7.375" style="90" customWidth="1"/>
    <col min="2309" max="2309" width="6.5" style="90" customWidth="1"/>
    <col min="2310" max="2310" width="4.5" style="90" customWidth="1"/>
    <col min="2311" max="2311" width="7.375" style="90" customWidth="1"/>
    <col min="2312" max="2312" width="6.75" style="90" customWidth="1"/>
    <col min="2313" max="2313" width="4.875" style="90" customWidth="1"/>
    <col min="2314" max="2314" width="7.375" style="90" customWidth="1"/>
    <col min="2315" max="2315" width="6.375" style="90" customWidth="1"/>
    <col min="2316" max="2316" width="4.75" style="90" customWidth="1"/>
    <col min="2317" max="2317" width="7.625" style="90" customWidth="1"/>
    <col min="2318" max="2318" width="6.75" style="90" customWidth="1"/>
    <col min="2319" max="2319" width="5" style="90" customWidth="1"/>
    <col min="2320" max="2320" width="7.625" style="90" customWidth="1"/>
    <col min="2321" max="2321" width="8.125" style="90" customWidth="1"/>
    <col min="2322" max="2322" width="6.25" style="90" customWidth="1"/>
    <col min="2323" max="2323" width="7.375" style="90" customWidth="1"/>
    <col min="2324" max="2324" width="7.875" style="90" customWidth="1"/>
    <col min="2325" max="2325" width="4.875" style="90" customWidth="1"/>
    <col min="2326" max="2326" width="9" style="90"/>
    <col min="2327" max="2327" width="7.25" style="90" customWidth="1"/>
    <col min="2328" max="2328" width="5.25" style="90" customWidth="1"/>
    <col min="2329" max="2553" width="9" style="90"/>
    <col min="2554" max="2554" width="6.125" style="90" customWidth="1"/>
    <col min="2555" max="2555" width="0" style="90" hidden="1" customWidth="1"/>
    <col min="2556" max="2556" width="5" style="90" customWidth="1"/>
    <col min="2557" max="2557" width="8.125" style="90" customWidth="1"/>
    <col min="2558" max="2558" width="7.125" style="90" customWidth="1"/>
    <col min="2559" max="2559" width="6.125" style="90" customWidth="1"/>
    <col min="2560" max="2560" width="4.25" style="90" customWidth="1"/>
    <col min="2561" max="2561" width="7.375" style="90" customWidth="1"/>
    <col min="2562" max="2562" width="6.25" style="90" customWidth="1"/>
    <col min="2563" max="2563" width="4.25" style="90" customWidth="1"/>
    <col min="2564" max="2564" width="7.375" style="90" customWidth="1"/>
    <col min="2565" max="2565" width="6.5" style="90" customWidth="1"/>
    <col min="2566" max="2566" width="4.5" style="90" customWidth="1"/>
    <col min="2567" max="2567" width="7.375" style="90" customWidth="1"/>
    <col min="2568" max="2568" width="6.75" style="90" customWidth="1"/>
    <col min="2569" max="2569" width="4.875" style="90" customWidth="1"/>
    <col min="2570" max="2570" width="7.375" style="90" customWidth="1"/>
    <col min="2571" max="2571" width="6.375" style="90" customWidth="1"/>
    <col min="2572" max="2572" width="4.75" style="90" customWidth="1"/>
    <col min="2573" max="2573" width="7.625" style="90" customWidth="1"/>
    <col min="2574" max="2574" width="6.75" style="90" customWidth="1"/>
    <col min="2575" max="2575" width="5" style="90" customWidth="1"/>
    <col min="2576" max="2576" width="7.625" style="90" customWidth="1"/>
    <col min="2577" max="2577" width="8.125" style="90" customWidth="1"/>
    <col min="2578" max="2578" width="6.25" style="90" customWidth="1"/>
    <col min="2579" max="2579" width="7.375" style="90" customWidth="1"/>
    <col min="2580" max="2580" width="7.875" style="90" customWidth="1"/>
    <col min="2581" max="2581" width="4.875" style="90" customWidth="1"/>
    <col min="2582" max="2582" width="9" style="90"/>
    <col min="2583" max="2583" width="7.25" style="90" customWidth="1"/>
    <col min="2584" max="2584" width="5.25" style="90" customWidth="1"/>
    <col min="2585" max="2809" width="9" style="90"/>
    <col min="2810" max="2810" width="6.125" style="90" customWidth="1"/>
    <col min="2811" max="2811" width="0" style="90" hidden="1" customWidth="1"/>
    <col min="2812" max="2812" width="5" style="90" customWidth="1"/>
    <col min="2813" max="2813" width="8.125" style="90" customWidth="1"/>
    <col min="2814" max="2814" width="7.125" style="90" customWidth="1"/>
    <col min="2815" max="2815" width="6.125" style="90" customWidth="1"/>
    <col min="2816" max="2816" width="4.25" style="90" customWidth="1"/>
    <col min="2817" max="2817" width="7.375" style="90" customWidth="1"/>
    <col min="2818" max="2818" width="6.25" style="90" customWidth="1"/>
    <col min="2819" max="2819" width="4.25" style="90" customWidth="1"/>
    <col min="2820" max="2820" width="7.375" style="90" customWidth="1"/>
    <col min="2821" max="2821" width="6.5" style="90" customWidth="1"/>
    <col min="2822" max="2822" width="4.5" style="90" customWidth="1"/>
    <col min="2823" max="2823" width="7.375" style="90" customWidth="1"/>
    <col min="2824" max="2824" width="6.75" style="90" customWidth="1"/>
    <col min="2825" max="2825" width="4.875" style="90" customWidth="1"/>
    <col min="2826" max="2826" width="7.375" style="90" customWidth="1"/>
    <col min="2827" max="2827" width="6.375" style="90" customWidth="1"/>
    <col min="2828" max="2828" width="4.75" style="90" customWidth="1"/>
    <col min="2829" max="2829" width="7.625" style="90" customWidth="1"/>
    <col min="2830" max="2830" width="6.75" style="90" customWidth="1"/>
    <col min="2831" max="2831" width="5" style="90" customWidth="1"/>
    <col min="2832" max="2832" width="7.625" style="90" customWidth="1"/>
    <col min="2833" max="2833" width="8.125" style="90" customWidth="1"/>
    <col min="2834" max="2834" width="6.25" style="90" customWidth="1"/>
    <col min="2835" max="2835" width="7.375" style="90" customWidth="1"/>
    <col min="2836" max="2836" width="7.875" style="90" customWidth="1"/>
    <col min="2837" max="2837" width="4.875" style="90" customWidth="1"/>
    <col min="2838" max="2838" width="9" style="90"/>
    <col min="2839" max="2839" width="7.25" style="90" customWidth="1"/>
    <col min="2840" max="2840" width="5.25" style="90" customWidth="1"/>
    <col min="2841" max="3065" width="9" style="90"/>
    <col min="3066" max="3066" width="6.125" style="90" customWidth="1"/>
    <col min="3067" max="3067" width="0" style="90" hidden="1" customWidth="1"/>
    <col min="3068" max="3068" width="5" style="90" customWidth="1"/>
    <col min="3069" max="3069" width="8.125" style="90" customWidth="1"/>
    <col min="3070" max="3070" width="7.125" style="90" customWidth="1"/>
    <col min="3071" max="3071" width="6.125" style="90" customWidth="1"/>
    <col min="3072" max="3072" width="4.25" style="90" customWidth="1"/>
    <col min="3073" max="3073" width="7.375" style="90" customWidth="1"/>
    <col min="3074" max="3074" width="6.25" style="90" customWidth="1"/>
    <col min="3075" max="3075" width="4.25" style="90" customWidth="1"/>
    <col min="3076" max="3076" width="7.375" style="90" customWidth="1"/>
    <col min="3077" max="3077" width="6.5" style="90" customWidth="1"/>
    <col min="3078" max="3078" width="4.5" style="90" customWidth="1"/>
    <col min="3079" max="3079" width="7.375" style="90" customWidth="1"/>
    <col min="3080" max="3080" width="6.75" style="90" customWidth="1"/>
    <col min="3081" max="3081" width="4.875" style="90" customWidth="1"/>
    <col min="3082" max="3082" width="7.375" style="90" customWidth="1"/>
    <col min="3083" max="3083" width="6.375" style="90" customWidth="1"/>
    <col min="3084" max="3084" width="4.75" style="90" customWidth="1"/>
    <col min="3085" max="3085" width="7.625" style="90" customWidth="1"/>
    <col min="3086" max="3086" width="6.75" style="90" customWidth="1"/>
    <col min="3087" max="3087" width="5" style="90" customWidth="1"/>
    <col min="3088" max="3088" width="7.625" style="90" customWidth="1"/>
    <col min="3089" max="3089" width="8.125" style="90" customWidth="1"/>
    <col min="3090" max="3090" width="6.25" style="90" customWidth="1"/>
    <col min="3091" max="3091" width="7.375" style="90" customWidth="1"/>
    <col min="3092" max="3092" width="7.875" style="90" customWidth="1"/>
    <col min="3093" max="3093" width="4.875" style="90" customWidth="1"/>
    <col min="3094" max="3094" width="9" style="90"/>
    <col min="3095" max="3095" width="7.25" style="90" customWidth="1"/>
    <col min="3096" max="3096" width="5.25" style="90" customWidth="1"/>
    <col min="3097" max="3321" width="9" style="90"/>
    <col min="3322" max="3322" width="6.125" style="90" customWidth="1"/>
    <col min="3323" max="3323" width="0" style="90" hidden="1" customWidth="1"/>
    <col min="3324" max="3324" width="5" style="90" customWidth="1"/>
    <col min="3325" max="3325" width="8.125" style="90" customWidth="1"/>
    <col min="3326" max="3326" width="7.125" style="90" customWidth="1"/>
    <col min="3327" max="3327" width="6.125" style="90" customWidth="1"/>
    <col min="3328" max="3328" width="4.25" style="90" customWidth="1"/>
    <col min="3329" max="3329" width="7.375" style="90" customWidth="1"/>
    <col min="3330" max="3330" width="6.25" style="90" customWidth="1"/>
    <col min="3331" max="3331" width="4.25" style="90" customWidth="1"/>
    <col min="3332" max="3332" width="7.375" style="90" customWidth="1"/>
    <col min="3333" max="3333" width="6.5" style="90" customWidth="1"/>
    <col min="3334" max="3334" width="4.5" style="90" customWidth="1"/>
    <col min="3335" max="3335" width="7.375" style="90" customWidth="1"/>
    <col min="3336" max="3336" width="6.75" style="90" customWidth="1"/>
    <col min="3337" max="3337" width="4.875" style="90" customWidth="1"/>
    <col min="3338" max="3338" width="7.375" style="90" customWidth="1"/>
    <col min="3339" max="3339" width="6.375" style="90" customWidth="1"/>
    <col min="3340" max="3340" width="4.75" style="90" customWidth="1"/>
    <col min="3341" max="3341" width="7.625" style="90" customWidth="1"/>
    <col min="3342" max="3342" width="6.75" style="90" customWidth="1"/>
    <col min="3343" max="3343" width="5" style="90" customWidth="1"/>
    <col min="3344" max="3344" width="7.625" style="90" customWidth="1"/>
    <col min="3345" max="3345" width="8.125" style="90" customWidth="1"/>
    <col min="3346" max="3346" width="6.25" style="90" customWidth="1"/>
    <col min="3347" max="3347" width="7.375" style="90" customWidth="1"/>
    <col min="3348" max="3348" width="7.875" style="90" customWidth="1"/>
    <col min="3349" max="3349" width="4.875" style="90" customWidth="1"/>
    <col min="3350" max="3350" width="9" style="90"/>
    <col min="3351" max="3351" width="7.25" style="90" customWidth="1"/>
    <col min="3352" max="3352" width="5.25" style="90" customWidth="1"/>
    <col min="3353" max="3577" width="9" style="90"/>
    <col min="3578" max="3578" width="6.125" style="90" customWidth="1"/>
    <col min="3579" max="3579" width="0" style="90" hidden="1" customWidth="1"/>
    <col min="3580" max="3580" width="5" style="90" customWidth="1"/>
    <col min="3581" max="3581" width="8.125" style="90" customWidth="1"/>
    <col min="3582" max="3582" width="7.125" style="90" customWidth="1"/>
    <col min="3583" max="3583" width="6.125" style="90" customWidth="1"/>
    <col min="3584" max="3584" width="4.25" style="90" customWidth="1"/>
    <col min="3585" max="3585" width="7.375" style="90" customWidth="1"/>
    <col min="3586" max="3586" width="6.25" style="90" customWidth="1"/>
    <col min="3587" max="3587" width="4.25" style="90" customWidth="1"/>
    <col min="3588" max="3588" width="7.375" style="90" customWidth="1"/>
    <col min="3589" max="3589" width="6.5" style="90" customWidth="1"/>
    <col min="3590" max="3590" width="4.5" style="90" customWidth="1"/>
    <col min="3591" max="3591" width="7.375" style="90" customWidth="1"/>
    <col min="3592" max="3592" width="6.75" style="90" customWidth="1"/>
    <col min="3593" max="3593" width="4.875" style="90" customWidth="1"/>
    <col min="3594" max="3594" width="7.375" style="90" customWidth="1"/>
    <col min="3595" max="3595" width="6.375" style="90" customWidth="1"/>
    <col min="3596" max="3596" width="4.75" style="90" customWidth="1"/>
    <col min="3597" max="3597" width="7.625" style="90" customWidth="1"/>
    <col min="3598" max="3598" width="6.75" style="90" customWidth="1"/>
    <col min="3599" max="3599" width="5" style="90" customWidth="1"/>
    <col min="3600" max="3600" width="7.625" style="90" customWidth="1"/>
    <col min="3601" max="3601" width="8.125" style="90" customWidth="1"/>
    <col min="3602" max="3602" width="6.25" style="90" customWidth="1"/>
    <col min="3603" max="3603" width="7.375" style="90" customWidth="1"/>
    <col min="3604" max="3604" width="7.875" style="90" customWidth="1"/>
    <col min="3605" max="3605" width="4.875" style="90" customWidth="1"/>
    <col min="3606" max="3606" width="9" style="90"/>
    <col min="3607" max="3607" width="7.25" style="90" customWidth="1"/>
    <col min="3608" max="3608" width="5.25" style="90" customWidth="1"/>
    <col min="3609" max="3833" width="9" style="90"/>
    <col min="3834" max="3834" width="6.125" style="90" customWidth="1"/>
    <col min="3835" max="3835" width="0" style="90" hidden="1" customWidth="1"/>
    <col min="3836" max="3836" width="5" style="90" customWidth="1"/>
    <col min="3837" max="3837" width="8.125" style="90" customWidth="1"/>
    <col min="3838" max="3838" width="7.125" style="90" customWidth="1"/>
    <col min="3839" max="3839" width="6.125" style="90" customWidth="1"/>
    <col min="3840" max="3840" width="4.25" style="90" customWidth="1"/>
    <col min="3841" max="3841" width="7.375" style="90" customWidth="1"/>
    <col min="3842" max="3842" width="6.25" style="90" customWidth="1"/>
    <col min="3843" max="3843" width="4.25" style="90" customWidth="1"/>
    <col min="3844" max="3844" width="7.375" style="90" customWidth="1"/>
    <col min="3845" max="3845" width="6.5" style="90" customWidth="1"/>
    <col min="3846" max="3846" width="4.5" style="90" customWidth="1"/>
    <col min="3847" max="3847" width="7.375" style="90" customWidth="1"/>
    <col min="3848" max="3848" width="6.75" style="90" customWidth="1"/>
    <col min="3849" max="3849" width="4.875" style="90" customWidth="1"/>
    <col min="3850" max="3850" width="7.375" style="90" customWidth="1"/>
    <col min="3851" max="3851" width="6.375" style="90" customWidth="1"/>
    <col min="3852" max="3852" width="4.75" style="90" customWidth="1"/>
    <col min="3853" max="3853" width="7.625" style="90" customWidth="1"/>
    <col min="3854" max="3854" width="6.75" style="90" customWidth="1"/>
    <col min="3855" max="3855" width="5" style="90" customWidth="1"/>
    <col min="3856" max="3856" width="7.625" style="90" customWidth="1"/>
    <col min="3857" max="3857" width="8.125" style="90" customWidth="1"/>
    <col min="3858" max="3858" width="6.25" style="90" customWidth="1"/>
    <col min="3859" max="3859" width="7.375" style="90" customWidth="1"/>
    <col min="3860" max="3860" width="7.875" style="90" customWidth="1"/>
    <col min="3861" max="3861" width="4.875" style="90" customWidth="1"/>
    <col min="3862" max="3862" width="9" style="90"/>
    <col min="3863" max="3863" width="7.25" style="90" customWidth="1"/>
    <col min="3864" max="3864" width="5.25" style="90" customWidth="1"/>
    <col min="3865" max="4089" width="9" style="90"/>
    <col min="4090" max="4090" width="6.125" style="90" customWidth="1"/>
    <col min="4091" max="4091" width="0" style="90" hidden="1" customWidth="1"/>
    <col min="4092" max="4092" width="5" style="90" customWidth="1"/>
    <col min="4093" max="4093" width="8.125" style="90" customWidth="1"/>
    <col min="4094" max="4094" width="7.125" style="90" customWidth="1"/>
    <col min="4095" max="4095" width="6.125" style="90" customWidth="1"/>
    <col min="4096" max="4096" width="4.25" style="90" customWidth="1"/>
    <col min="4097" max="4097" width="7.375" style="90" customWidth="1"/>
    <col min="4098" max="4098" width="6.25" style="90" customWidth="1"/>
    <col min="4099" max="4099" width="4.25" style="90" customWidth="1"/>
    <col min="4100" max="4100" width="7.375" style="90" customWidth="1"/>
    <col min="4101" max="4101" width="6.5" style="90" customWidth="1"/>
    <col min="4102" max="4102" width="4.5" style="90" customWidth="1"/>
    <col min="4103" max="4103" width="7.375" style="90" customWidth="1"/>
    <col min="4104" max="4104" width="6.75" style="90" customWidth="1"/>
    <col min="4105" max="4105" width="4.875" style="90" customWidth="1"/>
    <col min="4106" max="4106" width="7.375" style="90" customWidth="1"/>
    <col min="4107" max="4107" width="6.375" style="90" customWidth="1"/>
    <col min="4108" max="4108" width="4.75" style="90" customWidth="1"/>
    <col min="4109" max="4109" width="7.625" style="90" customWidth="1"/>
    <col min="4110" max="4110" width="6.75" style="90" customWidth="1"/>
    <col min="4111" max="4111" width="5" style="90" customWidth="1"/>
    <col min="4112" max="4112" width="7.625" style="90" customWidth="1"/>
    <col min="4113" max="4113" width="8.125" style="90" customWidth="1"/>
    <col min="4114" max="4114" width="6.25" style="90" customWidth="1"/>
    <col min="4115" max="4115" width="7.375" style="90" customWidth="1"/>
    <col min="4116" max="4116" width="7.875" style="90" customWidth="1"/>
    <col min="4117" max="4117" width="4.875" style="90" customWidth="1"/>
    <col min="4118" max="4118" width="9" style="90"/>
    <col min="4119" max="4119" width="7.25" style="90" customWidth="1"/>
    <col min="4120" max="4120" width="5.25" style="90" customWidth="1"/>
    <col min="4121" max="4345" width="9" style="90"/>
    <col min="4346" max="4346" width="6.125" style="90" customWidth="1"/>
    <col min="4347" max="4347" width="0" style="90" hidden="1" customWidth="1"/>
    <col min="4348" max="4348" width="5" style="90" customWidth="1"/>
    <col min="4349" max="4349" width="8.125" style="90" customWidth="1"/>
    <col min="4350" max="4350" width="7.125" style="90" customWidth="1"/>
    <col min="4351" max="4351" width="6.125" style="90" customWidth="1"/>
    <col min="4352" max="4352" width="4.25" style="90" customWidth="1"/>
    <col min="4353" max="4353" width="7.375" style="90" customWidth="1"/>
    <col min="4354" max="4354" width="6.25" style="90" customWidth="1"/>
    <col min="4355" max="4355" width="4.25" style="90" customWidth="1"/>
    <col min="4356" max="4356" width="7.375" style="90" customWidth="1"/>
    <col min="4357" max="4357" width="6.5" style="90" customWidth="1"/>
    <col min="4358" max="4358" width="4.5" style="90" customWidth="1"/>
    <col min="4359" max="4359" width="7.375" style="90" customWidth="1"/>
    <col min="4360" max="4360" width="6.75" style="90" customWidth="1"/>
    <col min="4361" max="4361" width="4.875" style="90" customWidth="1"/>
    <col min="4362" max="4362" width="7.375" style="90" customWidth="1"/>
    <col min="4363" max="4363" width="6.375" style="90" customWidth="1"/>
    <col min="4364" max="4364" width="4.75" style="90" customWidth="1"/>
    <col min="4365" max="4365" width="7.625" style="90" customWidth="1"/>
    <col min="4366" max="4366" width="6.75" style="90" customWidth="1"/>
    <col min="4367" max="4367" width="5" style="90" customWidth="1"/>
    <col min="4368" max="4368" width="7.625" style="90" customWidth="1"/>
    <col min="4369" max="4369" width="8.125" style="90" customWidth="1"/>
    <col min="4370" max="4370" width="6.25" style="90" customWidth="1"/>
    <col min="4371" max="4371" width="7.375" style="90" customWidth="1"/>
    <col min="4372" max="4372" width="7.875" style="90" customWidth="1"/>
    <col min="4373" max="4373" width="4.875" style="90" customWidth="1"/>
    <col min="4374" max="4374" width="9" style="90"/>
    <col min="4375" max="4375" width="7.25" style="90" customWidth="1"/>
    <col min="4376" max="4376" width="5.25" style="90" customWidth="1"/>
    <col min="4377" max="4601" width="9" style="90"/>
    <col min="4602" max="4602" width="6.125" style="90" customWidth="1"/>
    <col min="4603" max="4603" width="0" style="90" hidden="1" customWidth="1"/>
    <col min="4604" max="4604" width="5" style="90" customWidth="1"/>
    <col min="4605" max="4605" width="8.125" style="90" customWidth="1"/>
    <col min="4606" max="4606" width="7.125" style="90" customWidth="1"/>
    <col min="4607" max="4607" width="6.125" style="90" customWidth="1"/>
    <col min="4608" max="4608" width="4.25" style="90" customWidth="1"/>
    <col min="4609" max="4609" width="7.375" style="90" customWidth="1"/>
    <col min="4610" max="4610" width="6.25" style="90" customWidth="1"/>
    <col min="4611" max="4611" width="4.25" style="90" customWidth="1"/>
    <col min="4612" max="4612" width="7.375" style="90" customWidth="1"/>
    <col min="4613" max="4613" width="6.5" style="90" customWidth="1"/>
    <col min="4614" max="4614" width="4.5" style="90" customWidth="1"/>
    <col min="4615" max="4615" width="7.375" style="90" customWidth="1"/>
    <col min="4616" max="4616" width="6.75" style="90" customWidth="1"/>
    <col min="4617" max="4617" width="4.875" style="90" customWidth="1"/>
    <col min="4618" max="4618" width="7.375" style="90" customWidth="1"/>
    <col min="4619" max="4619" width="6.375" style="90" customWidth="1"/>
    <col min="4620" max="4620" width="4.75" style="90" customWidth="1"/>
    <col min="4621" max="4621" width="7.625" style="90" customWidth="1"/>
    <col min="4622" max="4622" width="6.75" style="90" customWidth="1"/>
    <col min="4623" max="4623" width="5" style="90" customWidth="1"/>
    <col min="4624" max="4624" width="7.625" style="90" customWidth="1"/>
    <col min="4625" max="4625" width="8.125" style="90" customWidth="1"/>
    <col min="4626" max="4626" width="6.25" style="90" customWidth="1"/>
    <col min="4627" max="4627" width="7.375" style="90" customWidth="1"/>
    <col min="4628" max="4628" width="7.875" style="90" customWidth="1"/>
    <col min="4629" max="4629" width="4.875" style="90" customWidth="1"/>
    <col min="4630" max="4630" width="9" style="90"/>
    <col min="4631" max="4631" width="7.25" style="90" customWidth="1"/>
    <col min="4632" max="4632" width="5.25" style="90" customWidth="1"/>
    <col min="4633" max="4857" width="9" style="90"/>
    <col min="4858" max="4858" width="6.125" style="90" customWidth="1"/>
    <col min="4859" max="4859" width="0" style="90" hidden="1" customWidth="1"/>
    <col min="4860" max="4860" width="5" style="90" customWidth="1"/>
    <col min="4861" max="4861" width="8.125" style="90" customWidth="1"/>
    <col min="4862" max="4862" width="7.125" style="90" customWidth="1"/>
    <col min="4863" max="4863" width="6.125" style="90" customWidth="1"/>
    <col min="4864" max="4864" width="4.25" style="90" customWidth="1"/>
    <col min="4865" max="4865" width="7.375" style="90" customWidth="1"/>
    <col min="4866" max="4866" width="6.25" style="90" customWidth="1"/>
    <col min="4867" max="4867" width="4.25" style="90" customWidth="1"/>
    <col min="4868" max="4868" width="7.375" style="90" customWidth="1"/>
    <col min="4869" max="4869" width="6.5" style="90" customWidth="1"/>
    <col min="4870" max="4870" width="4.5" style="90" customWidth="1"/>
    <col min="4871" max="4871" width="7.375" style="90" customWidth="1"/>
    <col min="4872" max="4872" width="6.75" style="90" customWidth="1"/>
    <col min="4873" max="4873" width="4.875" style="90" customWidth="1"/>
    <col min="4874" max="4874" width="7.375" style="90" customWidth="1"/>
    <col min="4875" max="4875" width="6.375" style="90" customWidth="1"/>
    <col min="4876" max="4876" width="4.75" style="90" customWidth="1"/>
    <col min="4877" max="4877" width="7.625" style="90" customWidth="1"/>
    <col min="4878" max="4878" width="6.75" style="90" customWidth="1"/>
    <col min="4879" max="4879" width="5" style="90" customWidth="1"/>
    <col min="4880" max="4880" width="7.625" style="90" customWidth="1"/>
    <col min="4881" max="4881" width="8.125" style="90" customWidth="1"/>
    <col min="4882" max="4882" width="6.25" style="90" customWidth="1"/>
    <col min="4883" max="4883" width="7.375" style="90" customWidth="1"/>
    <col min="4884" max="4884" width="7.875" style="90" customWidth="1"/>
    <col min="4885" max="4885" width="4.875" style="90" customWidth="1"/>
    <col min="4886" max="4886" width="9" style="90"/>
    <col min="4887" max="4887" width="7.25" style="90" customWidth="1"/>
    <col min="4888" max="4888" width="5.25" style="90" customWidth="1"/>
    <col min="4889" max="5113" width="9" style="90"/>
    <col min="5114" max="5114" width="6.125" style="90" customWidth="1"/>
    <col min="5115" max="5115" width="0" style="90" hidden="1" customWidth="1"/>
    <col min="5116" max="5116" width="5" style="90" customWidth="1"/>
    <col min="5117" max="5117" width="8.125" style="90" customWidth="1"/>
    <col min="5118" max="5118" width="7.125" style="90" customWidth="1"/>
    <col min="5119" max="5119" width="6.125" style="90" customWidth="1"/>
    <col min="5120" max="5120" width="4.25" style="90" customWidth="1"/>
    <col min="5121" max="5121" width="7.375" style="90" customWidth="1"/>
    <col min="5122" max="5122" width="6.25" style="90" customWidth="1"/>
    <col min="5123" max="5123" width="4.25" style="90" customWidth="1"/>
    <col min="5124" max="5124" width="7.375" style="90" customWidth="1"/>
    <col min="5125" max="5125" width="6.5" style="90" customWidth="1"/>
    <col min="5126" max="5126" width="4.5" style="90" customWidth="1"/>
    <col min="5127" max="5127" width="7.375" style="90" customWidth="1"/>
    <col min="5128" max="5128" width="6.75" style="90" customWidth="1"/>
    <col min="5129" max="5129" width="4.875" style="90" customWidth="1"/>
    <col min="5130" max="5130" width="7.375" style="90" customWidth="1"/>
    <col min="5131" max="5131" width="6.375" style="90" customWidth="1"/>
    <col min="5132" max="5132" width="4.75" style="90" customWidth="1"/>
    <col min="5133" max="5133" width="7.625" style="90" customWidth="1"/>
    <col min="5134" max="5134" width="6.75" style="90" customWidth="1"/>
    <col min="5135" max="5135" width="5" style="90" customWidth="1"/>
    <col min="5136" max="5136" width="7.625" style="90" customWidth="1"/>
    <col min="5137" max="5137" width="8.125" style="90" customWidth="1"/>
    <col min="5138" max="5138" width="6.25" style="90" customWidth="1"/>
    <col min="5139" max="5139" width="7.375" style="90" customWidth="1"/>
    <col min="5140" max="5140" width="7.875" style="90" customWidth="1"/>
    <col min="5141" max="5141" width="4.875" style="90" customWidth="1"/>
    <col min="5142" max="5142" width="9" style="90"/>
    <col min="5143" max="5143" width="7.25" style="90" customWidth="1"/>
    <col min="5144" max="5144" width="5.25" style="90" customWidth="1"/>
    <col min="5145" max="5369" width="9" style="90"/>
    <col min="5370" max="5370" width="6.125" style="90" customWidth="1"/>
    <col min="5371" max="5371" width="0" style="90" hidden="1" customWidth="1"/>
    <col min="5372" max="5372" width="5" style="90" customWidth="1"/>
    <col min="5373" max="5373" width="8.125" style="90" customWidth="1"/>
    <col min="5374" max="5374" width="7.125" style="90" customWidth="1"/>
    <col min="5375" max="5375" width="6.125" style="90" customWidth="1"/>
    <col min="5376" max="5376" width="4.25" style="90" customWidth="1"/>
    <col min="5377" max="5377" width="7.375" style="90" customWidth="1"/>
    <col min="5378" max="5378" width="6.25" style="90" customWidth="1"/>
    <col min="5379" max="5379" width="4.25" style="90" customWidth="1"/>
    <col min="5380" max="5380" width="7.375" style="90" customWidth="1"/>
    <col min="5381" max="5381" width="6.5" style="90" customWidth="1"/>
    <col min="5382" max="5382" width="4.5" style="90" customWidth="1"/>
    <col min="5383" max="5383" width="7.375" style="90" customWidth="1"/>
    <col min="5384" max="5384" width="6.75" style="90" customWidth="1"/>
    <col min="5385" max="5385" width="4.875" style="90" customWidth="1"/>
    <col min="5386" max="5386" width="7.375" style="90" customWidth="1"/>
    <col min="5387" max="5387" width="6.375" style="90" customWidth="1"/>
    <col min="5388" max="5388" width="4.75" style="90" customWidth="1"/>
    <col min="5389" max="5389" width="7.625" style="90" customWidth="1"/>
    <col min="5390" max="5390" width="6.75" style="90" customWidth="1"/>
    <col min="5391" max="5391" width="5" style="90" customWidth="1"/>
    <col min="5392" max="5392" width="7.625" style="90" customWidth="1"/>
    <col min="5393" max="5393" width="8.125" style="90" customWidth="1"/>
    <col min="5394" max="5394" width="6.25" style="90" customWidth="1"/>
    <col min="5395" max="5395" width="7.375" style="90" customWidth="1"/>
    <col min="5396" max="5396" width="7.875" style="90" customWidth="1"/>
    <col min="5397" max="5397" width="4.875" style="90" customWidth="1"/>
    <col min="5398" max="5398" width="9" style="90"/>
    <col min="5399" max="5399" width="7.25" style="90" customWidth="1"/>
    <col min="5400" max="5400" width="5.25" style="90" customWidth="1"/>
    <col min="5401" max="5625" width="9" style="90"/>
    <col min="5626" max="5626" width="6.125" style="90" customWidth="1"/>
    <col min="5627" max="5627" width="0" style="90" hidden="1" customWidth="1"/>
    <col min="5628" max="5628" width="5" style="90" customWidth="1"/>
    <col min="5629" max="5629" width="8.125" style="90" customWidth="1"/>
    <col min="5630" max="5630" width="7.125" style="90" customWidth="1"/>
    <col min="5631" max="5631" width="6.125" style="90" customWidth="1"/>
    <col min="5632" max="5632" width="4.25" style="90" customWidth="1"/>
    <col min="5633" max="5633" width="7.375" style="90" customWidth="1"/>
    <col min="5634" max="5634" width="6.25" style="90" customWidth="1"/>
    <col min="5635" max="5635" width="4.25" style="90" customWidth="1"/>
    <col min="5636" max="5636" width="7.375" style="90" customWidth="1"/>
    <col min="5637" max="5637" width="6.5" style="90" customWidth="1"/>
    <col min="5638" max="5638" width="4.5" style="90" customWidth="1"/>
    <col min="5639" max="5639" width="7.375" style="90" customWidth="1"/>
    <col min="5640" max="5640" width="6.75" style="90" customWidth="1"/>
    <col min="5641" max="5641" width="4.875" style="90" customWidth="1"/>
    <col min="5642" max="5642" width="7.375" style="90" customWidth="1"/>
    <col min="5643" max="5643" width="6.375" style="90" customWidth="1"/>
    <col min="5644" max="5644" width="4.75" style="90" customWidth="1"/>
    <col min="5645" max="5645" width="7.625" style="90" customWidth="1"/>
    <col min="5646" max="5646" width="6.75" style="90" customWidth="1"/>
    <col min="5647" max="5647" width="5" style="90" customWidth="1"/>
    <col min="5648" max="5648" width="7.625" style="90" customWidth="1"/>
    <col min="5649" max="5649" width="8.125" style="90" customWidth="1"/>
    <col min="5650" max="5650" width="6.25" style="90" customWidth="1"/>
    <col min="5651" max="5651" width="7.375" style="90" customWidth="1"/>
    <col min="5652" max="5652" width="7.875" style="90" customWidth="1"/>
    <col min="5653" max="5653" width="4.875" style="90" customWidth="1"/>
    <col min="5654" max="5654" width="9" style="90"/>
    <col min="5655" max="5655" width="7.25" style="90" customWidth="1"/>
    <col min="5656" max="5656" width="5.25" style="90" customWidth="1"/>
    <col min="5657" max="5881" width="9" style="90"/>
    <col min="5882" max="5882" width="6.125" style="90" customWidth="1"/>
    <col min="5883" max="5883" width="0" style="90" hidden="1" customWidth="1"/>
    <col min="5884" max="5884" width="5" style="90" customWidth="1"/>
    <col min="5885" max="5885" width="8.125" style="90" customWidth="1"/>
    <col min="5886" max="5886" width="7.125" style="90" customWidth="1"/>
    <col min="5887" max="5887" width="6.125" style="90" customWidth="1"/>
    <col min="5888" max="5888" width="4.25" style="90" customWidth="1"/>
    <col min="5889" max="5889" width="7.375" style="90" customWidth="1"/>
    <col min="5890" max="5890" width="6.25" style="90" customWidth="1"/>
    <col min="5891" max="5891" width="4.25" style="90" customWidth="1"/>
    <col min="5892" max="5892" width="7.375" style="90" customWidth="1"/>
    <col min="5893" max="5893" width="6.5" style="90" customWidth="1"/>
    <col min="5894" max="5894" width="4.5" style="90" customWidth="1"/>
    <col min="5895" max="5895" width="7.375" style="90" customWidth="1"/>
    <col min="5896" max="5896" width="6.75" style="90" customWidth="1"/>
    <col min="5897" max="5897" width="4.875" style="90" customWidth="1"/>
    <col min="5898" max="5898" width="7.375" style="90" customWidth="1"/>
    <col min="5899" max="5899" width="6.375" style="90" customWidth="1"/>
    <col min="5900" max="5900" width="4.75" style="90" customWidth="1"/>
    <col min="5901" max="5901" width="7.625" style="90" customWidth="1"/>
    <col min="5902" max="5902" width="6.75" style="90" customWidth="1"/>
    <col min="5903" max="5903" width="5" style="90" customWidth="1"/>
    <col min="5904" max="5904" width="7.625" style="90" customWidth="1"/>
    <col min="5905" max="5905" width="8.125" style="90" customWidth="1"/>
    <col min="5906" max="5906" width="6.25" style="90" customWidth="1"/>
    <col min="5907" max="5907" width="7.375" style="90" customWidth="1"/>
    <col min="5908" max="5908" width="7.875" style="90" customWidth="1"/>
    <col min="5909" max="5909" width="4.875" style="90" customWidth="1"/>
    <col min="5910" max="5910" width="9" style="90"/>
    <col min="5911" max="5911" width="7.25" style="90" customWidth="1"/>
    <col min="5912" max="5912" width="5.25" style="90" customWidth="1"/>
    <col min="5913" max="6137" width="9" style="90"/>
    <col min="6138" max="6138" width="6.125" style="90" customWidth="1"/>
    <col min="6139" max="6139" width="0" style="90" hidden="1" customWidth="1"/>
    <col min="6140" max="6140" width="5" style="90" customWidth="1"/>
    <col min="6141" max="6141" width="8.125" style="90" customWidth="1"/>
    <col min="6142" max="6142" width="7.125" style="90" customWidth="1"/>
    <col min="6143" max="6143" width="6.125" style="90" customWidth="1"/>
    <col min="6144" max="6144" width="4.25" style="90" customWidth="1"/>
    <col min="6145" max="6145" width="7.375" style="90" customWidth="1"/>
    <col min="6146" max="6146" width="6.25" style="90" customWidth="1"/>
    <col min="6147" max="6147" width="4.25" style="90" customWidth="1"/>
    <col min="6148" max="6148" width="7.375" style="90" customWidth="1"/>
    <col min="6149" max="6149" width="6.5" style="90" customWidth="1"/>
    <col min="6150" max="6150" width="4.5" style="90" customWidth="1"/>
    <col min="6151" max="6151" width="7.375" style="90" customWidth="1"/>
    <col min="6152" max="6152" width="6.75" style="90" customWidth="1"/>
    <col min="6153" max="6153" width="4.875" style="90" customWidth="1"/>
    <col min="6154" max="6154" width="7.375" style="90" customWidth="1"/>
    <col min="6155" max="6155" width="6.375" style="90" customWidth="1"/>
    <col min="6156" max="6156" width="4.75" style="90" customWidth="1"/>
    <col min="6157" max="6157" width="7.625" style="90" customWidth="1"/>
    <col min="6158" max="6158" width="6.75" style="90" customWidth="1"/>
    <col min="6159" max="6159" width="5" style="90" customWidth="1"/>
    <col min="6160" max="6160" width="7.625" style="90" customWidth="1"/>
    <col min="6161" max="6161" width="8.125" style="90" customWidth="1"/>
    <col min="6162" max="6162" width="6.25" style="90" customWidth="1"/>
    <col min="6163" max="6163" width="7.375" style="90" customWidth="1"/>
    <col min="6164" max="6164" width="7.875" style="90" customWidth="1"/>
    <col min="6165" max="6165" width="4.875" style="90" customWidth="1"/>
    <col min="6166" max="6166" width="9" style="90"/>
    <col min="6167" max="6167" width="7.25" style="90" customWidth="1"/>
    <col min="6168" max="6168" width="5.25" style="90" customWidth="1"/>
    <col min="6169" max="6393" width="9" style="90"/>
    <col min="6394" max="6394" width="6.125" style="90" customWidth="1"/>
    <col min="6395" max="6395" width="0" style="90" hidden="1" customWidth="1"/>
    <col min="6396" max="6396" width="5" style="90" customWidth="1"/>
    <col min="6397" max="6397" width="8.125" style="90" customWidth="1"/>
    <col min="6398" max="6398" width="7.125" style="90" customWidth="1"/>
    <col min="6399" max="6399" width="6.125" style="90" customWidth="1"/>
    <col min="6400" max="6400" width="4.25" style="90" customWidth="1"/>
    <col min="6401" max="6401" width="7.375" style="90" customWidth="1"/>
    <col min="6402" max="6402" width="6.25" style="90" customWidth="1"/>
    <col min="6403" max="6403" width="4.25" style="90" customWidth="1"/>
    <col min="6404" max="6404" width="7.375" style="90" customWidth="1"/>
    <col min="6405" max="6405" width="6.5" style="90" customWidth="1"/>
    <col min="6406" max="6406" width="4.5" style="90" customWidth="1"/>
    <col min="6407" max="6407" width="7.375" style="90" customWidth="1"/>
    <col min="6408" max="6408" width="6.75" style="90" customWidth="1"/>
    <col min="6409" max="6409" width="4.875" style="90" customWidth="1"/>
    <col min="6410" max="6410" width="7.375" style="90" customWidth="1"/>
    <col min="6411" max="6411" width="6.375" style="90" customWidth="1"/>
    <col min="6412" max="6412" width="4.75" style="90" customWidth="1"/>
    <col min="6413" max="6413" width="7.625" style="90" customWidth="1"/>
    <col min="6414" max="6414" width="6.75" style="90" customWidth="1"/>
    <col min="6415" max="6415" width="5" style="90" customWidth="1"/>
    <col min="6416" max="6416" width="7.625" style="90" customWidth="1"/>
    <col min="6417" max="6417" width="8.125" style="90" customWidth="1"/>
    <col min="6418" max="6418" width="6.25" style="90" customWidth="1"/>
    <col min="6419" max="6419" width="7.375" style="90" customWidth="1"/>
    <col min="6420" max="6420" width="7.875" style="90" customWidth="1"/>
    <col min="6421" max="6421" width="4.875" style="90" customWidth="1"/>
    <col min="6422" max="6422" width="9" style="90"/>
    <col min="6423" max="6423" width="7.25" style="90" customWidth="1"/>
    <col min="6424" max="6424" width="5.25" style="90" customWidth="1"/>
    <col min="6425" max="6649" width="9" style="90"/>
    <col min="6650" max="6650" width="6.125" style="90" customWidth="1"/>
    <col min="6651" max="6651" width="0" style="90" hidden="1" customWidth="1"/>
    <col min="6652" max="6652" width="5" style="90" customWidth="1"/>
    <col min="6653" max="6653" width="8.125" style="90" customWidth="1"/>
    <col min="6654" max="6654" width="7.125" style="90" customWidth="1"/>
    <col min="6655" max="6655" width="6.125" style="90" customWidth="1"/>
    <col min="6656" max="6656" width="4.25" style="90" customWidth="1"/>
    <col min="6657" max="6657" width="7.375" style="90" customWidth="1"/>
    <col min="6658" max="6658" width="6.25" style="90" customWidth="1"/>
    <col min="6659" max="6659" width="4.25" style="90" customWidth="1"/>
    <col min="6660" max="6660" width="7.375" style="90" customWidth="1"/>
    <col min="6661" max="6661" width="6.5" style="90" customWidth="1"/>
    <col min="6662" max="6662" width="4.5" style="90" customWidth="1"/>
    <col min="6663" max="6663" width="7.375" style="90" customWidth="1"/>
    <col min="6664" max="6664" width="6.75" style="90" customWidth="1"/>
    <col min="6665" max="6665" width="4.875" style="90" customWidth="1"/>
    <col min="6666" max="6666" width="7.375" style="90" customWidth="1"/>
    <col min="6667" max="6667" width="6.375" style="90" customWidth="1"/>
    <col min="6668" max="6668" width="4.75" style="90" customWidth="1"/>
    <col min="6669" max="6669" width="7.625" style="90" customWidth="1"/>
    <col min="6670" max="6670" width="6.75" style="90" customWidth="1"/>
    <col min="6671" max="6671" width="5" style="90" customWidth="1"/>
    <col min="6672" max="6672" width="7.625" style="90" customWidth="1"/>
    <col min="6673" max="6673" width="8.125" style="90" customWidth="1"/>
    <col min="6674" max="6674" width="6.25" style="90" customWidth="1"/>
    <col min="6675" max="6675" width="7.375" style="90" customWidth="1"/>
    <col min="6676" max="6676" width="7.875" style="90" customWidth="1"/>
    <col min="6677" max="6677" width="4.875" style="90" customWidth="1"/>
    <col min="6678" max="6678" width="9" style="90"/>
    <col min="6679" max="6679" width="7.25" style="90" customWidth="1"/>
    <col min="6680" max="6680" width="5.25" style="90" customWidth="1"/>
    <col min="6681" max="6905" width="9" style="90"/>
    <col min="6906" max="6906" width="6.125" style="90" customWidth="1"/>
    <col min="6907" max="6907" width="0" style="90" hidden="1" customWidth="1"/>
    <col min="6908" max="6908" width="5" style="90" customWidth="1"/>
    <col min="6909" max="6909" width="8.125" style="90" customWidth="1"/>
    <col min="6910" max="6910" width="7.125" style="90" customWidth="1"/>
    <col min="6911" max="6911" width="6.125" style="90" customWidth="1"/>
    <col min="6912" max="6912" width="4.25" style="90" customWidth="1"/>
    <col min="6913" max="6913" width="7.375" style="90" customWidth="1"/>
    <col min="6914" max="6914" width="6.25" style="90" customWidth="1"/>
    <col min="6915" max="6915" width="4.25" style="90" customWidth="1"/>
    <col min="6916" max="6916" width="7.375" style="90" customWidth="1"/>
    <col min="6917" max="6917" width="6.5" style="90" customWidth="1"/>
    <col min="6918" max="6918" width="4.5" style="90" customWidth="1"/>
    <col min="6919" max="6919" width="7.375" style="90" customWidth="1"/>
    <col min="6920" max="6920" width="6.75" style="90" customWidth="1"/>
    <col min="6921" max="6921" width="4.875" style="90" customWidth="1"/>
    <col min="6922" max="6922" width="7.375" style="90" customWidth="1"/>
    <col min="6923" max="6923" width="6.375" style="90" customWidth="1"/>
    <col min="6924" max="6924" width="4.75" style="90" customWidth="1"/>
    <col min="6925" max="6925" width="7.625" style="90" customWidth="1"/>
    <col min="6926" max="6926" width="6.75" style="90" customWidth="1"/>
    <col min="6927" max="6927" width="5" style="90" customWidth="1"/>
    <col min="6928" max="6928" width="7.625" style="90" customWidth="1"/>
    <col min="6929" max="6929" width="8.125" style="90" customWidth="1"/>
    <col min="6930" max="6930" width="6.25" style="90" customWidth="1"/>
    <col min="6931" max="6931" width="7.375" style="90" customWidth="1"/>
    <col min="6932" max="6932" width="7.875" style="90" customWidth="1"/>
    <col min="6933" max="6933" width="4.875" style="90" customWidth="1"/>
    <col min="6934" max="6934" width="9" style="90"/>
    <col min="6935" max="6935" width="7.25" style="90" customWidth="1"/>
    <col min="6936" max="6936" width="5.25" style="90" customWidth="1"/>
    <col min="6937" max="7161" width="9" style="90"/>
    <col min="7162" max="7162" width="6.125" style="90" customWidth="1"/>
    <col min="7163" max="7163" width="0" style="90" hidden="1" customWidth="1"/>
    <col min="7164" max="7164" width="5" style="90" customWidth="1"/>
    <col min="7165" max="7165" width="8.125" style="90" customWidth="1"/>
    <col min="7166" max="7166" width="7.125" style="90" customWidth="1"/>
    <col min="7167" max="7167" width="6.125" style="90" customWidth="1"/>
    <col min="7168" max="7168" width="4.25" style="90" customWidth="1"/>
    <col min="7169" max="7169" width="7.375" style="90" customWidth="1"/>
    <col min="7170" max="7170" width="6.25" style="90" customWidth="1"/>
    <col min="7171" max="7171" width="4.25" style="90" customWidth="1"/>
    <col min="7172" max="7172" width="7.375" style="90" customWidth="1"/>
    <col min="7173" max="7173" width="6.5" style="90" customWidth="1"/>
    <col min="7174" max="7174" width="4.5" style="90" customWidth="1"/>
    <col min="7175" max="7175" width="7.375" style="90" customWidth="1"/>
    <col min="7176" max="7176" width="6.75" style="90" customWidth="1"/>
    <col min="7177" max="7177" width="4.875" style="90" customWidth="1"/>
    <col min="7178" max="7178" width="7.375" style="90" customWidth="1"/>
    <col min="7179" max="7179" width="6.375" style="90" customWidth="1"/>
    <col min="7180" max="7180" width="4.75" style="90" customWidth="1"/>
    <col min="7181" max="7181" width="7.625" style="90" customWidth="1"/>
    <col min="7182" max="7182" width="6.75" style="90" customWidth="1"/>
    <col min="7183" max="7183" width="5" style="90" customWidth="1"/>
    <col min="7184" max="7184" width="7.625" style="90" customWidth="1"/>
    <col min="7185" max="7185" width="8.125" style="90" customWidth="1"/>
    <col min="7186" max="7186" width="6.25" style="90" customWidth="1"/>
    <col min="7187" max="7187" width="7.375" style="90" customWidth="1"/>
    <col min="7188" max="7188" width="7.875" style="90" customWidth="1"/>
    <col min="7189" max="7189" width="4.875" style="90" customWidth="1"/>
    <col min="7190" max="7190" width="9" style="90"/>
    <col min="7191" max="7191" width="7.25" style="90" customWidth="1"/>
    <col min="7192" max="7192" width="5.25" style="90" customWidth="1"/>
    <col min="7193" max="7417" width="9" style="90"/>
    <col min="7418" max="7418" width="6.125" style="90" customWidth="1"/>
    <col min="7419" max="7419" width="0" style="90" hidden="1" customWidth="1"/>
    <col min="7420" max="7420" width="5" style="90" customWidth="1"/>
    <col min="7421" max="7421" width="8.125" style="90" customWidth="1"/>
    <col min="7422" max="7422" width="7.125" style="90" customWidth="1"/>
    <col min="7423" max="7423" width="6.125" style="90" customWidth="1"/>
    <col min="7424" max="7424" width="4.25" style="90" customWidth="1"/>
    <col min="7425" max="7425" width="7.375" style="90" customWidth="1"/>
    <col min="7426" max="7426" width="6.25" style="90" customWidth="1"/>
    <col min="7427" max="7427" width="4.25" style="90" customWidth="1"/>
    <col min="7428" max="7428" width="7.375" style="90" customWidth="1"/>
    <col min="7429" max="7429" width="6.5" style="90" customWidth="1"/>
    <col min="7430" max="7430" width="4.5" style="90" customWidth="1"/>
    <col min="7431" max="7431" width="7.375" style="90" customWidth="1"/>
    <col min="7432" max="7432" width="6.75" style="90" customWidth="1"/>
    <col min="7433" max="7433" width="4.875" style="90" customWidth="1"/>
    <col min="7434" max="7434" width="7.375" style="90" customWidth="1"/>
    <col min="7435" max="7435" width="6.375" style="90" customWidth="1"/>
    <col min="7436" max="7436" width="4.75" style="90" customWidth="1"/>
    <col min="7437" max="7437" width="7.625" style="90" customWidth="1"/>
    <col min="7438" max="7438" width="6.75" style="90" customWidth="1"/>
    <col min="7439" max="7439" width="5" style="90" customWidth="1"/>
    <col min="7440" max="7440" width="7.625" style="90" customWidth="1"/>
    <col min="7441" max="7441" width="8.125" style="90" customWidth="1"/>
    <col min="7442" max="7442" width="6.25" style="90" customWidth="1"/>
    <col min="7443" max="7443" width="7.375" style="90" customWidth="1"/>
    <col min="7444" max="7444" width="7.875" style="90" customWidth="1"/>
    <col min="7445" max="7445" width="4.875" style="90" customWidth="1"/>
    <col min="7446" max="7446" width="9" style="90"/>
    <col min="7447" max="7447" width="7.25" style="90" customWidth="1"/>
    <col min="7448" max="7448" width="5.25" style="90" customWidth="1"/>
    <col min="7449" max="7673" width="9" style="90"/>
    <col min="7674" max="7674" width="6.125" style="90" customWidth="1"/>
    <col min="7675" max="7675" width="0" style="90" hidden="1" customWidth="1"/>
    <col min="7676" max="7676" width="5" style="90" customWidth="1"/>
    <col min="7677" max="7677" width="8.125" style="90" customWidth="1"/>
    <col min="7678" max="7678" width="7.125" style="90" customWidth="1"/>
    <col min="7679" max="7679" width="6.125" style="90" customWidth="1"/>
    <col min="7680" max="7680" width="4.25" style="90" customWidth="1"/>
    <col min="7681" max="7681" width="7.375" style="90" customWidth="1"/>
    <col min="7682" max="7682" width="6.25" style="90" customWidth="1"/>
    <col min="7683" max="7683" width="4.25" style="90" customWidth="1"/>
    <col min="7684" max="7684" width="7.375" style="90" customWidth="1"/>
    <col min="7685" max="7685" width="6.5" style="90" customWidth="1"/>
    <col min="7686" max="7686" width="4.5" style="90" customWidth="1"/>
    <col min="7687" max="7687" width="7.375" style="90" customWidth="1"/>
    <col min="7688" max="7688" width="6.75" style="90" customWidth="1"/>
    <col min="7689" max="7689" width="4.875" style="90" customWidth="1"/>
    <col min="7690" max="7690" width="7.375" style="90" customWidth="1"/>
    <col min="7691" max="7691" width="6.375" style="90" customWidth="1"/>
    <col min="7692" max="7692" width="4.75" style="90" customWidth="1"/>
    <col min="7693" max="7693" width="7.625" style="90" customWidth="1"/>
    <col min="7694" max="7694" width="6.75" style="90" customWidth="1"/>
    <col min="7695" max="7695" width="5" style="90" customWidth="1"/>
    <col min="7696" max="7696" width="7.625" style="90" customWidth="1"/>
    <col min="7697" max="7697" width="8.125" style="90" customWidth="1"/>
    <col min="7698" max="7698" width="6.25" style="90" customWidth="1"/>
    <col min="7699" max="7699" width="7.375" style="90" customWidth="1"/>
    <col min="7700" max="7700" width="7.875" style="90" customWidth="1"/>
    <col min="7701" max="7701" width="4.875" style="90" customWidth="1"/>
    <col min="7702" max="7702" width="9" style="90"/>
    <col min="7703" max="7703" width="7.25" style="90" customWidth="1"/>
    <col min="7704" max="7704" width="5.25" style="90" customWidth="1"/>
    <col min="7705" max="7929" width="9" style="90"/>
    <col min="7930" max="7930" width="6.125" style="90" customWidth="1"/>
    <col min="7931" max="7931" width="0" style="90" hidden="1" customWidth="1"/>
    <col min="7932" max="7932" width="5" style="90" customWidth="1"/>
    <col min="7933" max="7933" width="8.125" style="90" customWidth="1"/>
    <col min="7934" max="7934" width="7.125" style="90" customWidth="1"/>
    <col min="7935" max="7935" width="6.125" style="90" customWidth="1"/>
    <col min="7936" max="7936" width="4.25" style="90" customWidth="1"/>
    <col min="7937" max="7937" width="7.375" style="90" customWidth="1"/>
    <col min="7938" max="7938" width="6.25" style="90" customWidth="1"/>
    <col min="7939" max="7939" width="4.25" style="90" customWidth="1"/>
    <col min="7940" max="7940" width="7.375" style="90" customWidth="1"/>
    <col min="7941" max="7941" width="6.5" style="90" customWidth="1"/>
    <col min="7942" max="7942" width="4.5" style="90" customWidth="1"/>
    <col min="7943" max="7943" width="7.375" style="90" customWidth="1"/>
    <col min="7944" max="7944" width="6.75" style="90" customWidth="1"/>
    <col min="7945" max="7945" width="4.875" style="90" customWidth="1"/>
    <col min="7946" max="7946" width="7.375" style="90" customWidth="1"/>
    <col min="7947" max="7947" width="6.375" style="90" customWidth="1"/>
    <col min="7948" max="7948" width="4.75" style="90" customWidth="1"/>
    <col min="7949" max="7949" width="7.625" style="90" customWidth="1"/>
    <col min="7950" max="7950" width="6.75" style="90" customWidth="1"/>
    <col min="7951" max="7951" width="5" style="90" customWidth="1"/>
    <col min="7952" max="7952" width="7.625" style="90" customWidth="1"/>
    <col min="7953" max="7953" width="8.125" style="90" customWidth="1"/>
    <col min="7954" max="7954" width="6.25" style="90" customWidth="1"/>
    <col min="7955" max="7955" width="7.375" style="90" customWidth="1"/>
    <col min="7956" max="7956" width="7.875" style="90" customWidth="1"/>
    <col min="7957" max="7957" width="4.875" style="90" customWidth="1"/>
    <col min="7958" max="7958" width="9" style="90"/>
    <col min="7959" max="7959" width="7.25" style="90" customWidth="1"/>
    <col min="7960" max="7960" width="5.25" style="90" customWidth="1"/>
    <col min="7961" max="8185" width="9" style="90"/>
    <col min="8186" max="8186" width="6.125" style="90" customWidth="1"/>
    <col min="8187" max="8187" width="0" style="90" hidden="1" customWidth="1"/>
    <col min="8188" max="8188" width="5" style="90" customWidth="1"/>
    <col min="8189" max="8189" width="8.125" style="90" customWidth="1"/>
    <col min="8190" max="8190" width="7.125" style="90" customWidth="1"/>
    <col min="8191" max="8191" width="6.125" style="90" customWidth="1"/>
    <col min="8192" max="8192" width="4.25" style="90" customWidth="1"/>
    <col min="8193" max="8193" width="7.375" style="90" customWidth="1"/>
    <col min="8194" max="8194" width="6.25" style="90" customWidth="1"/>
    <col min="8195" max="8195" width="4.25" style="90" customWidth="1"/>
    <col min="8196" max="8196" width="7.375" style="90" customWidth="1"/>
    <col min="8197" max="8197" width="6.5" style="90" customWidth="1"/>
    <col min="8198" max="8198" width="4.5" style="90" customWidth="1"/>
    <col min="8199" max="8199" width="7.375" style="90" customWidth="1"/>
    <col min="8200" max="8200" width="6.75" style="90" customWidth="1"/>
    <col min="8201" max="8201" width="4.875" style="90" customWidth="1"/>
    <col min="8202" max="8202" width="7.375" style="90" customWidth="1"/>
    <col min="8203" max="8203" width="6.375" style="90" customWidth="1"/>
    <col min="8204" max="8204" width="4.75" style="90" customWidth="1"/>
    <col min="8205" max="8205" width="7.625" style="90" customWidth="1"/>
    <col min="8206" max="8206" width="6.75" style="90" customWidth="1"/>
    <col min="8207" max="8207" width="5" style="90" customWidth="1"/>
    <col min="8208" max="8208" width="7.625" style="90" customWidth="1"/>
    <col min="8209" max="8209" width="8.125" style="90" customWidth="1"/>
    <col min="8210" max="8210" width="6.25" style="90" customWidth="1"/>
    <col min="8211" max="8211" width="7.375" style="90" customWidth="1"/>
    <col min="8212" max="8212" width="7.875" style="90" customWidth="1"/>
    <col min="8213" max="8213" width="4.875" style="90" customWidth="1"/>
    <col min="8214" max="8214" width="9" style="90"/>
    <col min="8215" max="8215" width="7.25" style="90" customWidth="1"/>
    <col min="8216" max="8216" width="5.25" style="90" customWidth="1"/>
    <col min="8217" max="8441" width="9" style="90"/>
    <col min="8442" max="8442" width="6.125" style="90" customWidth="1"/>
    <col min="8443" max="8443" width="0" style="90" hidden="1" customWidth="1"/>
    <col min="8444" max="8444" width="5" style="90" customWidth="1"/>
    <col min="8445" max="8445" width="8.125" style="90" customWidth="1"/>
    <col min="8446" max="8446" width="7.125" style="90" customWidth="1"/>
    <col min="8447" max="8447" width="6.125" style="90" customWidth="1"/>
    <col min="8448" max="8448" width="4.25" style="90" customWidth="1"/>
    <col min="8449" max="8449" width="7.375" style="90" customWidth="1"/>
    <col min="8450" max="8450" width="6.25" style="90" customWidth="1"/>
    <col min="8451" max="8451" width="4.25" style="90" customWidth="1"/>
    <col min="8452" max="8452" width="7.375" style="90" customWidth="1"/>
    <col min="8453" max="8453" width="6.5" style="90" customWidth="1"/>
    <col min="8454" max="8454" width="4.5" style="90" customWidth="1"/>
    <col min="8455" max="8455" width="7.375" style="90" customWidth="1"/>
    <col min="8456" max="8456" width="6.75" style="90" customWidth="1"/>
    <col min="8457" max="8457" width="4.875" style="90" customWidth="1"/>
    <col min="8458" max="8458" width="7.375" style="90" customWidth="1"/>
    <col min="8459" max="8459" width="6.375" style="90" customWidth="1"/>
    <col min="8460" max="8460" width="4.75" style="90" customWidth="1"/>
    <col min="8461" max="8461" width="7.625" style="90" customWidth="1"/>
    <col min="8462" max="8462" width="6.75" style="90" customWidth="1"/>
    <col min="8463" max="8463" width="5" style="90" customWidth="1"/>
    <col min="8464" max="8464" width="7.625" style="90" customWidth="1"/>
    <col min="8465" max="8465" width="8.125" style="90" customWidth="1"/>
    <col min="8466" max="8466" width="6.25" style="90" customWidth="1"/>
    <col min="8467" max="8467" width="7.375" style="90" customWidth="1"/>
    <col min="8468" max="8468" width="7.875" style="90" customWidth="1"/>
    <col min="8469" max="8469" width="4.875" style="90" customWidth="1"/>
    <col min="8470" max="8470" width="9" style="90"/>
    <col min="8471" max="8471" width="7.25" style="90" customWidth="1"/>
    <col min="8472" max="8472" width="5.25" style="90" customWidth="1"/>
    <col min="8473" max="8697" width="9" style="90"/>
    <col min="8698" max="8698" width="6.125" style="90" customWidth="1"/>
    <col min="8699" max="8699" width="0" style="90" hidden="1" customWidth="1"/>
    <col min="8700" max="8700" width="5" style="90" customWidth="1"/>
    <col min="8701" max="8701" width="8.125" style="90" customWidth="1"/>
    <col min="8702" max="8702" width="7.125" style="90" customWidth="1"/>
    <col min="8703" max="8703" width="6.125" style="90" customWidth="1"/>
    <col min="8704" max="8704" width="4.25" style="90" customWidth="1"/>
    <col min="8705" max="8705" width="7.375" style="90" customWidth="1"/>
    <col min="8706" max="8706" width="6.25" style="90" customWidth="1"/>
    <col min="8707" max="8707" width="4.25" style="90" customWidth="1"/>
    <col min="8708" max="8708" width="7.375" style="90" customWidth="1"/>
    <col min="8709" max="8709" width="6.5" style="90" customWidth="1"/>
    <col min="8710" max="8710" width="4.5" style="90" customWidth="1"/>
    <col min="8711" max="8711" width="7.375" style="90" customWidth="1"/>
    <col min="8712" max="8712" width="6.75" style="90" customWidth="1"/>
    <col min="8713" max="8713" width="4.875" style="90" customWidth="1"/>
    <col min="8714" max="8714" width="7.375" style="90" customWidth="1"/>
    <col min="8715" max="8715" width="6.375" style="90" customWidth="1"/>
    <col min="8716" max="8716" width="4.75" style="90" customWidth="1"/>
    <col min="8717" max="8717" width="7.625" style="90" customWidth="1"/>
    <col min="8718" max="8718" width="6.75" style="90" customWidth="1"/>
    <col min="8719" max="8719" width="5" style="90" customWidth="1"/>
    <col min="8720" max="8720" width="7.625" style="90" customWidth="1"/>
    <col min="8721" max="8721" width="8.125" style="90" customWidth="1"/>
    <col min="8722" max="8722" width="6.25" style="90" customWidth="1"/>
    <col min="8723" max="8723" width="7.375" style="90" customWidth="1"/>
    <col min="8724" max="8724" width="7.875" style="90" customWidth="1"/>
    <col min="8725" max="8725" width="4.875" style="90" customWidth="1"/>
    <col min="8726" max="8726" width="9" style="90"/>
    <col min="8727" max="8727" width="7.25" style="90" customWidth="1"/>
    <col min="8728" max="8728" width="5.25" style="90" customWidth="1"/>
    <col min="8729" max="8953" width="9" style="90"/>
    <col min="8954" max="8954" width="6.125" style="90" customWidth="1"/>
    <col min="8955" max="8955" width="0" style="90" hidden="1" customWidth="1"/>
    <col min="8956" max="8956" width="5" style="90" customWidth="1"/>
    <col min="8957" max="8957" width="8.125" style="90" customWidth="1"/>
    <col min="8958" max="8958" width="7.125" style="90" customWidth="1"/>
    <col min="8959" max="8959" width="6.125" style="90" customWidth="1"/>
    <col min="8960" max="8960" width="4.25" style="90" customWidth="1"/>
    <col min="8961" max="8961" width="7.375" style="90" customWidth="1"/>
    <col min="8962" max="8962" width="6.25" style="90" customWidth="1"/>
    <col min="8963" max="8963" width="4.25" style="90" customWidth="1"/>
    <col min="8964" max="8964" width="7.375" style="90" customWidth="1"/>
    <col min="8965" max="8965" width="6.5" style="90" customWidth="1"/>
    <col min="8966" max="8966" width="4.5" style="90" customWidth="1"/>
    <col min="8967" max="8967" width="7.375" style="90" customWidth="1"/>
    <col min="8968" max="8968" width="6.75" style="90" customWidth="1"/>
    <col min="8969" max="8969" width="4.875" style="90" customWidth="1"/>
    <col min="8970" max="8970" width="7.375" style="90" customWidth="1"/>
    <col min="8971" max="8971" width="6.375" style="90" customWidth="1"/>
    <col min="8972" max="8972" width="4.75" style="90" customWidth="1"/>
    <col min="8973" max="8973" width="7.625" style="90" customWidth="1"/>
    <col min="8974" max="8974" width="6.75" style="90" customWidth="1"/>
    <col min="8975" max="8975" width="5" style="90" customWidth="1"/>
    <col min="8976" max="8976" width="7.625" style="90" customWidth="1"/>
    <col min="8977" max="8977" width="8.125" style="90" customWidth="1"/>
    <col min="8978" max="8978" width="6.25" style="90" customWidth="1"/>
    <col min="8979" max="8979" width="7.375" style="90" customWidth="1"/>
    <col min="8980" max="8980" width="7.875" style="90" customWidth="1"/>
    <col min="8981" max="8981" width="4.875" style="90" customWidth="1"/>
    <col min="8982" max="8982" width="9" style="90"/>
    <col min="8983" max="8983" width="7.25" style="90" customWidth="1"/>
    <col min="8984" max="8984" width="5.25" style="90" customWidth="1"/>
    <col min="8985" max="9209" width="9" style="90"/>
    <col min="9210" max="9210" width="6.125" style="90" customWidth="1"/>
    <col min="9211" max="9211" width="0" style="90" hidden="1" customWidth="1"/>
    <col min="9212" max="9212" width="5" style="90" customWidth="1"/>
    <col min="9213" max="9213" width="8.125" style="90" customWidth="1"/>
    <col min="9214" max="9214" width="7.125" style="90" customWidth="1"/>
    <col min="9215" max="9215" width="6.125" style="90" customWidth="1"/>
    <col min="9216" max="9216" width="4.25" style="90" customWidth="1"/>
    <col min="9217" max="9217" width="7.375" style="90" customWidth="1"/>
    <col min="9218" max="9218" width="6.25" style="90" customWidth="1"/>
    <col min="9219" max="9219" width="4.25" style="90" customWidth="1"/>
    <col min="9220" max="9220" width="7.375" style="90" customWidth="1"/>
    <col min="9221" max="9221" width="6.5" style="90" customWidth="1"/>
    <col min="9222" max="9222" width="4.5" style="90" customWidth="1"/>
    <col min="9223" max="9223" width="7.375" style="90" customWidth="1"/>
    <col min="9224" max="9224" width="6.75" style="90" customWidth="1"/>
    <col min="9225" max="9225" width="4.875" style="90" customWidth="1"/>
    <col min="9226" max="9226" width="7.375" style="90" customWidth="1"/>
    <col min="9227" max="9227" width="6.375" style="90" customWidth="1"/>
    <col min="9228" max="9228" width="4.75" style="90" customWidth="1"/>
    <col min="9229" max="9229" width="7.625" style="90" customWidth="1"/>
    <col min="9230" max="9230" width="6.75" style="90" customWidth="1"/>
    <col min="9231" max="9231" width="5" style="90" customWidth="1"/>
    <col min="9232" max="9232" width="7.625" style="90" customWidth="1"/>
    <col min="9233" max="9233" width="8.125" style="90" customWidth="1"/>
    <col min="9234" max="9234" width="6.25" style="90" customWidth="1"/>
    <col min="9235" max="9235" width="7.375" style="90" customWidth="1"/>
    <col min="9236" max="9236" width="7.875" style="90" customWidth="1"/>
    <col min="9237" max="9237" width="4.875" style="90" customWidth="1"/>
    <col min="9238" max="9238" width="9" style="90"/>
    <col min="9239" max="9239" width="7.25" style="90" customWidth="1"/>
    <col min="9240" max="9240" width="5.25" style="90" customWidth="1"/>
    <col min="9241" max="9465" width="9" style="90"/>
    <col min="9466" max="9466" width="6.125" style="90" customWidth="1"/>
    <col min="9467" max="9467" width="0" style="90" hidden="1" customWidth="1"/>
    <col min="9468" max="9468" width="5" style="90" customWidth="1"/>
    <col min="9469" max="9469" width="8.125" style="90" customWidth="1"/>
    <col min="9470" max="9470" width="7.125" style="90" customWidth="1"/>
    <col min="9471" max="9471" width="6.125" style="90" customWidth="1"/>
    <col min="9472" max="9472" width="4.25" style="90" customWidth="1"/>
    <col min="9473" max="9473" width="7.375" style="90" customWidth="1"/>
    <col min="9474" max="9474" width="6.25" style="90" customWidth="1"/>
    <col min="9475" max="9475" width="4.25" style="90" customWidth="1"/>
    <col min="9476" max="9476" width="7.375" style="90" customWidth="1"/>
    <col min="9477" max="9477" width="6.5" style="90" customWidth="1"/>
    <col min="9478" max="9478" width="4.5" style="90" customWidth="1"/>
    <col min="9479" max="9479" width="7.375" style="90" customWidth="1"/>
    <col min="9480" max="9480" width="6.75" style="90" customWidth="1"/>
    <col min="9481" max="9481" width="4.875" style="90" customWidth="1"/>
    <col min="9482" max="9482" width="7.375" style="90" customWidth="1"/>
    <col min="9483" max="9483" width="6.375" style="90" customWidth="1"/>
    <col min="9484" max="9484" width="4.75" style="90" customWidth="1"/>
    <col min="9485" max="9485" width="7.625" style="90" customWidth="1"/>
    <col min="9486" max="9486" width="6.75" style="90" customWidth="1"/>
    <col min="9487" max="9487" width="5" style="90" customWidth="1"/>
    <col min="9488" max="9488" width="7.625" style="90" customWidth="1"/>
    <col min="9489" max="9489" width="8.125" style="90" customWidth="1"/>
    <col min="9490" max="9490" width="6.25" style="90" customWidth="1"/>
    <col min="9491" max="9491" width="7.375" style="90" customWidth="1"/>
    <col min="9492" max="9492" width="7.875" style="90" customWidth="1"/>
    <col min="9493" max="9493" width="4.875" style="90" customWidth="1"/>
    <col min="9494" max="9494" width="9" style="90"/>
    <col min="9495" max="9495" width="7.25" style="90" customWidth="1"/>
    <col min="9496" max="9496" width="5.25" style="90" customWidth="1"/>
    <col min="9497" max="9721" width="9" style="90"/>
    <col min="9722" max="9722" width="6.125" style="90" customWidth="1"/>
    <col min="9723" max="9723" width="0" style="90" hidden="1" customWidth="1"/>
    <col min="9724" max="9724" width="5" style="90" customWidth="1"/>
    <col min="9725" max="9725" width="8.125" style="90" customWidth="1"/>
    <col min="9726" max="9726" width="7.125" style="90" customWidth="1"/>
    <col min="9727" max="9727" width="6.125" style="90" customWidth="1"/>
    <col min="9728" max="9728" width="4.25" style="90" customWidth="1"/>
    <col min="9729" max="9729" width="7.375" style="90" customWidth="1"/>
    <col min="9730" max="9730" width="6.25" style="90" customWidth="1"/>
    <col min="9731" max="9731" width="4.25" style="90" customWidth="1"/>
    <col min="9732" max="9732" width="7.375" style="90" customWidth="1"/>
    <col min="9733" max="9733" width="6.5" style="90" customWidth="1"/>
    <col min="9734" max="9734" width="4.5" style="90" customWidth="1"/>
    <col min="9735" max="9735" width="7.375" style="90" customWidth="1"/>
    <col min="9736" max="9736" width="6.75" style="90" customWidth="1"/>
    <col min="9737" max="9737" width="4.875" style="90" customWidth="1"/>
    <col min="9738" max="9738" width="7.375" style="90" customWidth="1"/>
    <col min="9739" max="9739" width="6.375" style="90" customWidth="1"/>
    <col min="9740" max="9740" width="4.75" style="90" customWidth="1"/>
    <col min="9741" max="9741" width="7.625" style="90" customWidth="1"/>
    <col min="9742" max="9742" width="6.75" style="90" customWidth="1"/>
    <col min="9743" max="9743" width="5" style="90" customWidth="1"/>
    <col min="9744" max="9744" width="7.625" style="90" customWidth="1"/>
    <col min="9745" max="9745" width="8.125" style="90" customWidth="1"/>
    <col min="9746" max="9746" width="6.25" style="90" customWidth="1"/>
    <col min="9747" max="9747" width="7.375" style="90" customWidth="1"/>
    <col min="9748" max="9748" width="7.875" style="90" customWidth="1"/>
    <col min="9749" max="9749" width="4.875" style="90" customWidth="1"/>
    <col min="9750" max="9750" width="9" style="90"/>
    <col min="9751" max="9751" width="7.25" style="90" customWidth="1"/>
    <col min="9752" max="9752" width="5.25" style="90" customWidth="1"/>
    <col min="9753" max="9977" width="9" style="90"/>
    <col min="9978" max="9978" width="6.125" style="90" customWidth="1"/>
    <col min="9979" max="9979" width="0" style="90" hidden="1" customWidth="1"/>
    <col min="9980" max="9980" width="5" style="90" customWidth="1"/>
    <col min="9981" max="9981" width="8.125" style="90" customWidth="1"/>
    <col min="9982" max="9982" width="7.125" style="90" customWidth="1"/>
    <col min="9983" max="9983" width="6.125" style="90" customWidth="1"/>
    <col min="9984" max="9984" width="4.25" style="90" customWidth="1"/>
    <col min="9985" max="9985" width="7.375" style="90" customWidth="1"/>
    <col min="9986" max="9986" width="6.25" style="90" customWidth="1"/>
    <col min="9987" max="9987" width="4.25" style="90" customWidth="1"/>
    <col min="9988" max="9988" width="7.375" style="90" customWidth="1"/>
    <col min="9989" max="9989" width="6.5" style="90" customWidth="1"/>
    <col min="9990" max="9990" width="4.5" style="90" customWidth="1"/>
    <col min="9991" max="9991" width="7.375" style="90" customWidth="1"/>
    <col min="9992" max="9992" width="6.75" style="90" customWidth="1"/>
    <col min="9993" max="9993" width="4.875" style="90" customWidth="1"/>
    <col min="9994" max="9994" width="7.375" style="90" customWidth="1"/>
    <col min="9995" max="9995" width="6.375" style="90" customWidth="1"/>
    <col min="9996" max="9996" width="4.75" style="90" customWidth="1"/>
    <col min="9997" max="9997" width="7.625" style="90" customWidth="1"/>
    <col min="9998" max="9998" width="6.75" style="90" customWidth="1"/>
    <col min="9999" max="9999" width="5" style="90" customWidth="1"/>
    <col min="10000" max="10000" width="7.625" style="90" customWidth="1"/>
    <col min="10001" max="10001" width="8.125" style="90" customWidth="1"/>
    <col min="10002" max="10002" width="6.25" style="90" customWidth="1"/>
    <col min="10003" max="10003" width="7.375" style="90" customWidth="1"/>
    <col min="10004" max="10004" width="7.875" style="90" customWidth="1"/>
    <col min="10005" max="10005" width="4.875" style="90" customWidth="1"/>
    <col min="10006" max="10006" width="9" style="90"/>
    <col min="10007" max="10007" width="7.25" style="90" customWidth="1"/>
    <col min="10008" max="10008" width="5.25" style="90" customWidth="1"/>
    <col min="10009" max="10233" width="9" style="90"/>
    <col min="10234" max="10234" width="6.125" style="90" customWidth="1"/>
    <col min="10235" max="10235" width="0" style="90" hidden="1" customWidth="1"/>
    <col min="10236" max="10236" width="5" style="90" customWidth="1"/>
    <col min="10237" max="10237" width="8.125" style="90" customWidth="1"/>
    <col min="10238" max="10238" width="7.125" style="90" customWidth="1"/>
    <col min="10239" max="10239" width="6.125" style="90" customWidth="1"/>
    <col min="10240" max="10240" width="4.25" style="90" customWidth="1"/>
    <col min="10241" max="10241" width="7.375" style="90" customWidth="1"/>
    <col min="10242" max="10242" width="6.25" style="90" customWidth="1"/>
    <col min="10243" max="10243" width="4.25" style="90" customWidth="1"/>
    <col min="10244" max="10244" width="7.375" style="90" customWidth="1"/>
    <col min="10245" max="10245" width="6.5" style="90" customWidth="1"/>
    <col min="10246" max="10246" width="4.5" style="90" customWidth="1"/>
    <col min="10247" max="10247" width="7.375" style="90" customWidth="1"/>
    <col min="10248" max="10248" width="6.75" style="90" customWidth="1"/>
    <col min="10249" max="10249" width="4.875" style="90" customWidth="1"/>
    <col min="10250" max="10250" width="7.375" style="90" customWidth="1"/>
    <col min="10251" max="10251" width="6.375" style="90" customWidth="1"/>
    <col min="10252" max="10252" width="4.75" style="90" customWidth="1"/>
    <col min="10253" max="10253" width="7.625" style="90" customWidth="1"/>
    <col min="10254" max="10254" width="6.75" style="90" customWidth="1"/>
    <col min="10255" max="10255" width="5" style="90" customWidth="1"/>
    <col min="10256" max="10256" width="7.625" style="90" customWidth="1"/>
    <col min="10257" max="10257" width="8.125" style="90" customWidth="1"/>
    <col min="10258" max="10258" width="6.25" style="90" customWidth="1"/>
    <col min="10259" max="10259" width="7.375" style="90" customWidth="1"/>
    <col min="10260" max="10260" width="7.875" style="90" customWidth="1"/>
    <col min="10261" max="10261" width="4.875" style="90" customWidth="1"/>
    <col min="10262" max="10262" width="9" style="90"/>
    <col min="10263" max="10263" width="7.25" style="90" customWidth="1"/>
    <col min="10264" max="10264" width="5.25" style="90" customWidth="1"/>
    <col min="10265" max="10489" width="9" style="90"/>
    <col min="10490" max="10490" width="6.125" style="90" customWidth="1"/>
    <col min="10491" max="10491" width="0" style="90" hidden="1" customWidth="1"/>
    <col min="10492" max="10492" width="5" style="90" customWidth="1"/>
    <col min="10493" max="10493" width="8.125" style="90" customWidth="1"/>
    <col min="10494" max="10494" width="7.125" style="90" customWidth="1"/>
    <col min="10495" max="10495" width="6.125" style="90" customWidth="1"/>
    <col min="10496" max="10496" width="4.25" style="90" customWidth="1"/>
    <col min="10497" max="10497" width="7.375" style="90" customWidth="1"/>
    <col min="10498" max="10498" width="6.25" style="90" customWidth="1"/>
    <col min="10499" max="10499" width="4.25" style="90" customWidth="1"/>
    <col min="10500" max="10500" width="7.375" style="90" customWidth="1"/>
    <col min="10501" max="10501" width="6.5" style="90" customWidth="1"/>
    <col min="10502" max="10502" width="4.5" style="90" customWidth="1"/>
    <col min="10503" max="10503" width="7.375" style="90" customWidth="1"/>
    <col min="10504" max="10504" width="6.75" style="90" customWidth="1"/>
    <col min="10505" max="10505" width="4.875" style="90" customWidth="1"/>
    <col min="10506" max="10506" width="7.375" style="90" customWidth="1"/>
    <col min="10507" max="10507" width="6.375" style="90" customWidth="1"/>
    <col min="10508" max="10508" width="4.75" style="90" customWidth="1"/>
    <col min="10509" max="10509" width="7.625" style="90" customWidth="1"/>
    <col min="10510" max="10510" width="6.75" style="90" customWidth="1"/>
    <col min="10511" max="10511" width="5" style="90" customWidth="1"/>
    <col min="10512" max="10512" width="7.625" style="90" customWidth="1"/>
    <col min="10513" max="10513" width="8.125" style="90" customWidth="1"/>
    <col min="10514" max="10514" width="6.25" style="90" customWidth="1"/>
    <col min="10515" max="10515" width="7.375" style="90" customWidth="1"/>
    <col min="10516" max="10516" width="7.875" style="90" customWidth="1"/>
    <col min="10517" max="10517" width="4.875" style="90" customWidth="1"/>
    <col min="10518" max="10518" width="9" style="90"/>
    <col min="10519" max="10519" width="7.25" style="90" customWidth="1"/>
    <col min="10520" max="10520" width="5.25" style="90" customWidth="1"/>
    <col min="10521" max="10745" width="9" style="90"/>
    <col min="10746" max="10746" width="6.125" style="90" customWidth="1"/>
    <col min="10747" max="10747" width="0" style="90" hidden="1" customWidth="1"/>
    <col min="10748" max="10748" width="5" style="90" customWidth="1"/>
    <col min="10749" max="10749" width="8.125" style="90" customWidth="1"/>
    <col min="10750" max="10750" width="7.125" style="90" customWidth="1"/>
    <col min="10751" max="10751" width="6.125" style="90" customWidth="1"/>
    <col min="10752" max="10752" width="4.25" style="90" customWidth="1"/>
    <col min="10753" max="10753" width="7.375" style="90" customWidth="1"/>
    <col min="10754" max="10754" width="6.25" style="90" customWidth="1"/>
    <col min="10755" max="10755" width="4.25" style="90" customWidth="1"/>
    <col min="10756" max="10756" width="7.375" style="90" customWidth="1"/>
    <col min="10757" max="10757" width="6.5" style="90" customWidth="1"/>
    <col min="10758" max="10758" width="4.5" style="90" customWidth="1"/>
    <col min="10759" max="10759" width="7.375" style="90" customWidth="1"/>
    <col min="10760" max="10760" width="6.75" style="90" customWidth="1"/>
    <col min="10761" max="10761" width="4.875" style="90" customWidth="1"/>
    <col min="10762" max="10762" width="7.375" style="90" customWidth="1"/>
    <col min="10763" max="10763" width="6.375" style="90" customWidth="1"/>
    <col min="10764" max="10764" width="4.75" style="90" customWidth="1"/>
    <col min="10765" max="10765" width="7.625" style="90" customWidth="1"/>
    <col min="10766" max="10766" width="6.75" style="90" customWidth="1"/>
    <col min="10767" max="10767" width="5" style="90" customWidth="1"/>
    <col min="10768" max="10768" width="7.625" style="90" customWidth="1"/>
    <col min="10769" max="10769" width="8.125" style="90" customWidth="1"/>
    <col min="10770" max="10770" width="6.25" style="90" customWidth="1"/>
    <col min="10771" max="10771" width="7.375" style="90" customWidth="1"/>
    <col min="10772" max="10772" width="7.875" style="90" customWidth="1"/>
    <col min="10773" max="10773" width="4.875" style="90" customWidth="1"/>
    <col min="10774" max="10774" width="9" style="90"/>
    <col min="10775" max="10775" width="7.25" style="90" customWidth="1"/>
    <col min="10776" max="10776" width="5.25" style="90" customWidth="1"/>
    <col min="10777" max="11001" width="9" style="90"/>
    <col min="11002" max="11002" width="6.125" style="90" customWidth="1"/>
    <col min="11003" max="11003" width="0" style="90" hidden="1" customWidth="1"/>
    <col min="11004" max="11004" width="5" style="90" customWidth="1"/>
    <col min="11005" max="11005" width="8.125" style="90" customWidth="1"/>
    <col min="11006" max="11006" width="7.125" style="90" customWidth="1"/>
    <col min="11007" max="11007" width="6.125" style="90" customWidth="1"/>
    <col min="11008" max="11008" width="4.25" style="90" customWidth="1"/>
    <col min="11009" max="11009" width="7.375" style="90" customWidth="1"/>
    <col min="11010" max="11010" width="6.25" style="90" customWidth="1"/>
    <col min="11011" max="11011" width="4.25" style="90" customWidth="1"/>
    <col min="11012" max="11012" width="7.375" style="90" customWidth="1"/>
    <col min="11013" max="11013" width="6.5" style="90" customWidth="1"/>
    <col min="11014" max="11014" width="4.5" style="90" customWidth="1"/>
    <col min="11015" max="11015" width="7.375" style="90" customWidth="1"/>
    <col min="11016" max="11016" width="6.75" style="90" customWidth="1"/>
    <col min="11017" max="11017" width="4.875" style="90" customWidth="1"/>
    <col min="11018" max="11018" width="7.375" style="90" customWidth="1"/>
    <col min="11019" max="11019" width="6.375" style="90" customWidth="1"/>
    <col min="11020" max="11020" width="4.75" style="90" customWidth="1"/>
    <col min="11021" max="11021" width="7.625" style="90" customWidth="1"/>
    <col min="11022" max="11022" width="6.75" style="90" customWidth="1"/>
    <col min="11023" max="11023" width="5" style="90" customWidth="1"/>
    <col min="11024" max="11024" width="7.625" style="90" customWidth="1"/>
    <col min="11025" max="11025" width="8.125" style="90" customWidth="1"/>
    <col min="11026" max="11026" width="6.25" style="90" customWidth="1"/>
    <col min="11027" max="11027" width="7.375" style="90" customWidth="1"/>
    <col min="11028" max="11028" width="7.875" style="90" customWidth="1"/>
    <col min="11029" max="11029" width="4.875" style="90" customWidth="1"/>
    <col min="11030" max="11030" width="9" style="90"/>
    <col min="11031" max="11031" width="7.25" style="90" customWidth="1"/>
    <col min="11032" max="11032" width="5.25" style="90" customWidth="1"/>
    <col min="11033" max="11257" width="9" style="90"/>
    <col min="11258" max="11258" width="6.125" style="90" customWidth="1"/>
    <col min="11259" max="11259" width="0" style="90" hidden="1" customWidth="1"/>
    <col min="11260" max="11260" width="5" style="90" customWidth="1"/>
    <col min="11261" max="11261" width="8.125" style="90" customWidth="1"/>
    <col min="11262" max="11262" width="7.125" style="90" customWidth="1"/>
    <col min="11263" max="11263" width="6.125" style="90" customWidth="1"/>
    <col min="11264" max="11264" width="4.25" style="90" customWidth="1"/>
    <col min="11265" max="11265" width="7.375" style="90" customWidth="1"/>
    <col min="11266" max="11266" width="6.25" style="90" customWidth="1"/>
    <col min="11267" max="11267" width="4.25" style="90" customWidth="1"/>
    <col min="11268" max="11268" width="7.375" style="90" customWidth="1"/>
    <col min="11269" max="11269" width="6.5" style="90" customWidth="1"/>
    <col min="11270" max="11270" width="4.5" style="90" customWidth="1"/>
    <col min="11271" max="11271" width="7.375" style="90" customWidth="1"/>
    <col min="11272" max="11272" width="6.75" style="90" customWidth="1"/>
    <col min="11273" max="11273" width="4.875" style="90" customWidth="1"/>
    <col min="11274" max="11274" width="7.375" style="90" customWidth="1"/>
    <col min="11275" max="11275" width="6.375" style="90" customWidth="1"/>
    <col min="11276" max="11276" width="4.75" style="90" customWidth="1"/>
    <col min="11277" max="11277" width="7.625" style="90" customWidth="1"/>
    <col min="11278" max="11278" width="6.75" style="90" customWidth="1"/>
    <col min="11279" max="11279" width="5" style="90" customWidth="1"/>
    <col min="11280" max="11280" width="7.625" style="90" customWidth="1"/>
    <col min="11281" max="11281" width="8.125" style="90" customWidth="1"/>
    <col min="11282" max="11282" width="6.25" style="90" customWidth="1"/>
    <col min="11283" max="11283" width="7.375" style="90" customWidth="1"/>
    <col min="11284" max="11284" width="7.875" style="90" customWidth="1"/>
    <col min="11285" max="11285" width="4.875" style="90" customWidth="1"/>
    <col min="11286" max="11286" width="9" style="90"/>
    <col min="11287" max="11287" width="7.25" style="90" customWidth="1"/>
    <col min="11288" max="11288" width="5.25" style="90" customWidth="1"/>
    <col min="11289" max="11513" width="9" style="90"/>
    <col min="11514" max="11514" width="6.125" style="90" customWidth="1"/>
    <col min="11515" max="11515" width="0" style="90" hidden="1" customWidth="1"/>
    <col min="11516" max="11516" width="5" style="90" customWidth="1"/>
    <col min="11517" max="11517" width="8.125" style="90" customWidth="1"/>
    <col min="11518" max="11518" width="7.125" style="90" customWidth="1"/>
    <col min="11519" max="11519" width="6.125" style="90" customWidth="1"/>
    <col min="11520" max="11520" width="4.25" style="90" customWidth="1"/>
    <col min="11521" max="11521" width="7.375" style="90" customWidth="1"/>
    <col min="11522" max="11522" width="6.25" style="90" customWidth="1"/>
    <col min="11523" max="11523" width="4.25" style="90" customWidth="1"/>
    <col min="11524" max="11524" width="7.375" style="90" customWidth="1"/>
    <col min="11525" max="11525" width="6.5" style="90" customWidth="1"/>
    <col min="11526" max="11526" width="4.5" style="90" customWidth="1"/>
    <col min="11527" max="11527" width="7.375" style="90" customWidth="1"/>
    <col min="11528" max="11528" width="6.75" style="90" customWidth="1"/>
    <col min="11529" max="11529" width="4.875" style="90" customWidth="1"/>
    <col min="11530" max="11530" width="7.375" style="90" customWidth="1"/>
    <col min="11531" max="11531" width="6.375" style="90" customWidth="1"/>
    <col min="11532" max="11532" width="4.75" style="90" customWidth="1"/>
    <col min="11533" max="11533" width="7.625" style="90" customWidth="1"/>
    <col min="11534" max="11534" width="6.75" style="90" customWidth="1"/>
    <col min="11535" max="11535" width="5" style="90" customWidth="1"/>
    <col min="11536" max="11536" width="7.625" style="90" customWidth="1"/>
    <col min="11537" max="11537" width="8.125" style="90" customWidth="1"/>
    <col min="11538" max="11538" width="6.25" style="90" customWidth="1"/>
    <col min="11539" max="11539" width="7.375" style="90" customWidth="1"/>
    <col min="11540" max="11540" width="7.875" style="90" customWidth="1"/>
    <col min="11541" max="11541" width="4.875" style="90" customWidth="1"/>
    <col min="11542" max="11542" width="9" style="90"/>
    <col min="11543" max="11543" width="7.25" style="90" customWidth="1"/>
    <col min="11544" max="11544" width="5.25" style="90" customWidth="1"/>
    <col min="11545" max="11769" width="9" style="90"/>
    <col min="11770" max="11770" width="6.125" style="90" customWidth="1"/>
    <col min="11771" max="11771" width="0" style="90" hidden="1" customWidth="1"/>
    <col min="11772" max="11772" width="5" style="90" customWidth="1"/>
    <col min="11773" max="11773" width="8.125" style="90" customWidth="1"/>
    <col min="11774" max="11774" width="7.125" style="90" customWidth="1"/>
    <col min="11775" max="11775" width="6.125" style="90" customWidth="1"/>
    <col min="11776" max="11776" width="4.25" style="90" customWidth="1"/>
    <col min="11777" max="11777" width="7.375" style="90" customWidth="1"/>
    <col min="11778" max="11778" width="6.25" style="90" customWidth="1"/>
    <col min="11779" max="11779" width="4.25" style="90" customWidth="1"/>
    <col min="11780" max="11780" width="7.375" style="90" customWidth="1"/>
    <col min="11781" max="11781" width="6.5" style="90" customWidth="1"/>
    <col min="11782" max="11782" width="4.5" style="90" customWidth="1"/>
    <col min="11783" max="11783" width="7.375" style="90" customWidth="1"/>
    <col min="11784" max="11784" width="6.75" style="90" customWidth="1"/>
    <col min="11785" max="11785" width="4.875" style="90" customWidth="1"/>
    <col min="11786" max="11786" width="7.375" style="90" customWidth="1"/>
    <col min="11787" max="11787" width="6.375" style="90" customWidth="1"/>
    <col min="11788" max="11788" width="4.75" style="90" customWidth="1"/>
    <col min="11789" max="11789" width="7.625" style="90" customWidth="1"/>
    <col min="11790" max="11790" width="6.75" style="90" customWidth="1"/>
    <col min="11791" max="11791" width="5" style="90" customWidth="1"/>
    <col min="11792" max="11792" width="7.625" style="90" customWidth="1"/>
    <col min="11793" max="11793" width="8.125" style="90" customWidth="1"/>
    <col min="11794" max="11794" width="6.25" style="90" customWidth="1"/>
    <col min="11795" max="11795" width="7.375" style="90" customWidth="1"/>
    <col min="11796" max="11796" width="7.875" style="90" customWidth="1"/>
    <col min="11797" max="11797" width="4.875" style="90" customWidth="1"/>
    <col min="11798" max="11798" width="9" style="90"/>
    <col min="11799" max="11799" width="7.25" style="90" customWidth="1"/>
    <col min="11800" max="11800" width="5.25" style="90" customWidth="1"/>
    <col min="11801" max="12025" width="9" style="90"/>
    <col min="12026" max="12026" width="6.125" style="90" customWidth="1"/>
    <col min="12027" max="12027" width="0" style="90" hidden="1" customWidth="1"/>
    <col min="12028" max="12028" width="5" style="90" customWidth="1"/>
    <col min="12029" max="12029" width="8.125" style="90" customWidth="1"/>
    <col min="12030" max="12030" width="7.125" style="90" customWidth="1"/>
    <col min="12031" max="12031" width="6.125" style="90" customWidth="1"/>
    <col min="12032" max="12032" width="4.25" style="90" customWidth="1"/>
    <col min="12033" max="12033" width="7.375" style="90" customWidth="1"/>
    <col min="12034" max="12034" width="6.25" style="90" customWidth="1"/>
    <col min="12035" max="12035" width="4.25" style="90" customWidth="1"/>
    <col min="12036" max="12036" width="7.375" style="90" customWidth="1"/>
    <col min="12037" max="12037" width="6.5" style="90" customWidth="1"/>
    <col min="12038" max="12038" width="4.5" style="90" customWidth="1"/>
    <col min="12039" max="12039" width="7.375" style="90" customWidth="1"/>
    <col min="12040" max="12040" width="6.75" style="90" customWidth="1"/>
    <col min="12041" max="12041" width="4.875" style="90" customWidth="1"/>
    <col min="12042" max="12042" width="7.375" style="90" customWidth="1"/>
    <col min="12043" max="12043" width="6.375" style="90" customWidth="1"/>
    <col min="12044" max="12044" width="4.75" style="90" customWidth="1"/>
    <col min="12045" max="12045" width="7.625" style="90" customWidth="1"/>
    <col min="12046" max="12046" width="6.75" style="90" customWidth="1"/>
    <col min="12047" max="12047" width="5" style="90" customWidth="1"/>
    <col min="12048" max="12048" width="7.625" style="90" customWidth="1"/>
    <col min="12049" max="12049" width="8.125" style="90" customWidth="1"/>
    <col min="12050" max="12050" width="6.25" style="90" customWidth="1"/>
    <col min="12051" max="12051" width="7.375" style="90" customWidth="1"/>
    <col min="12052" max="12052" width="7.875" style="90" customWidth="1"/>
    <col min="12053" max="12053" width="4.875" style="90" customWidth="1"/>
    <col min="12054" max="12054" width="9" style="90"/>
    <col min="12055" max="12055" width="7.25" style="90" customWidth="1"/>
    <col min="12056" max="12056" width="5.25" style="90" customWidth="1"/>
    <col min="12057" max="12281" width="9" style="90"/>
    <col min="12282" max="12282" width="6.125" style="90" customWidth="1"/>
    <col min="12283" max="12283" width="0" style="90" hidden="1" customWidth="1"/>
    <col min="12284" max="12284" width="5" style="90" customWidth="1"/>
    <col min="12285" max="12285" width="8.125" style="90" customWidth="1"/>
    <col min="12286" max="12286" width="7.125" style="90" customWidth="1"/>
    <col min="12287" max="12287" width="6.125" style="90" customWidth="1"/>
    <col min="12288" max="12288" width="4.25" style="90" customWidth="1"/>
    <col min="12289" max="12289" width="7.375" style="90" customWidth="1"/>
    <col min="12290" max="12290" width="6.25" style="90" customWidth="1"/>
    <col min="12291" max="12291" width="4.25" style="90" customWidth="1"/>
    <col min="12292" max="12292" width="7.375" style="90" customWidth="1"/>
    <col min="12293" max="12293" width="6.5" style="90" customWidth="1"/>
    <col min="12294" max="12294" width="4.5" style="90" customWidth="1"/>
    <col min="12295" max="12295" width="7.375" style="90" customWidth="1"/>
    <col min="12296" max="12296" width="6.75" style="90" customWidth="1"/>
    <col min="12297" max="12297" width="4.875" style="90" customWidth="1"/>
    <col min="12298" max="12298" width="7.375" style="90" customWidth="1"/>
    <col min="12299" max="12299" width="6.375" style="90" customWidth="1"/>
    <col min="12300" max="12300" width="4.75" style="90" customWidth="1"/>
    <col min="12301" max="12301" width="7.625" style="90" customWidth="1"/>
    <col min="12302" max="12302" width="6.75" style="90" customWidth="1"/>
    <col min="12303" max="12303" width="5" style="90" customWidth="1"/>
    <col min="12304" max="12304" width="7.625" style="90" customWidth="1"/>
    <col min="12305" max="12305" width="8.125" style="90" customWidth="1"/>
    <col min="12306" max="12306" width="6.25" style="90" customWidth="1"/>
    <col min="12307" max="12307" width="7.375" style="90" customWidth="1"/>
    <col min="12308" max="12308" width="7.875" style="90" customWidth="1"/>
    <col min="12309" max="12309" width="4.875" style="90" customWidth="1"/>
    <col min="12310" max="12310" width="9" style="90"/>
    <col min="12311" max="12311" width="7.25" style="90" customWidth="1"/>
    <col min="12312" max="12312" width="5.25" style="90" customWidth="1"/>
    <col min="12313" max="12537" width="9" style="90"/>
    <col min="12538" max="12538" width="6.125" style="90" customWidth="1"/>
    <col min="12539" max="12539" width="0" style="90" hidden="1" customWidth="1"/>
    <col min="12540" max="12540" width="5" style="90" customWidth="1"/>
    <col min="12541" max="12541" width="8.125" style="90" customWidth="1"/>
    <col min="12542" max="12542" width="7.125" style="90" customWidth="1"/>
    <col min="12543" max="12543" width="6.125" style="90" customWidth="1"/>
    <col min="12544" max="12544" width="4.25" style="90" customWidth="1"/>
    <col min="12545" max="12545" width="7.375" style="90" customWidth="1"/>
    <col min="12546" max="12546" width="6.25" style="90" customWidth="1"/>
    <col min="12547" max="12547" width="4.25" style="90" customWidth="1"/>
    <col min="12548" max="12548" width="7.375" style="90" customWidth="1"/>
    <col min="12549" max="12549" width="6.5" style="90" customWidth="1"/>
    <col min="12550" max="12550" width="4.5" style="90" customWidth="1"/>
    <col min="12551" max="12551" width="7.375" style="90" customWidth="1"/>
    <col min="12552" max="12552" width="6.75" style="90" customWidth="1"/>
    <col min="12553" max="12553" width="4.875" style="90" customWidth="1"/>
    <col min="12554" max="12554" width="7.375" style="90" customWidth="1"/>
    <col min="12555" max="12555" width="6.375" style="90" customWidth="1"/>
    <col min="12556" max="12556" width="4.75" style="90" customWidth="1"/>
    <col min="12557" max="12557" width="7.625" style="90" customWidth="1"/>
    <col min="12558" max="12558" width="6.75" style="90" customWidth="1"/>
    <col min="12559" max="12559" width="5" style="90" customWidth="1"/>
    <col min="12560" max="12560" width="7.625" style="90" customWidth="1"/>
    <col min="12561" max="12561" width="8.125" style="90" customWidth="1"/>
    <col min="12562" max="12562" width="6.25" style="90" customWidth="1"/>
    <col min="12563" max="12563" width="7.375" style="90" customWidth="1"/>
    <col min="12564" max="12564" width="7.875" style="90" customWidth="1"/>
    <col min="12565" max="12565" width="4.875" style="90" customWidth="1"/>
    <col min="12566" max="12566" width="9" style="90"/>
    <col min="12567" max="12567" width="7.25" style="90" customWidth="1"/>
    <col min="12568" max="12568" width="5.25" style="90" customWidth="1"/>
    <col min="12569" max="12793" width="9" style="90"/>
    <col min="12794" max="12794" width="6.125" style="90" customWidth="1"/>
    <col min="12795" max="12795" width="0" style="90" hidden="1" customWidth="1"/>
    <col min="12796" max="12796" width="5" style="90" customWidth="1"/>
    <col min="12797" max="12797" width="8.125" style="90" customWidth="1"/>
    <col min="12798" max="12798" width="7.125" style="90" customWidth="1"/>
    <col min="12799" max="12799" width="6.125" style="90" customWidth="1"/>
    <col min="12800" max="12800" width="4.25" style="90" customWidth="1"/>
    <col min="12801" max="12801" width="7.375" style="90" customWidth="1"/>
    <col min="12802" max="12802" width="6.25" style="90" customWidth="1"/>
    <col min="12803" max="12803" width="4.25" style="90" customWidth="1"/>
    <col min="12804" max="12804" width="7.375" style="90" customWidth="1"/>
    <col min="12805" max="12805" width="6.5" style="90" customWidth="1"/>
    <col min="12806" max="12806" width="4.5" style="90" customWidth="1"/>
    <col min="12807" max="12807" width="7.375" style="90" customWidth="1"/>
    <col min="12808" max="12808" width="6.75" style="90" customWidth="1"/>
    <col min="12809" max="12809" width="4.875" style="90" customWidth="1"/>
    <col min="12810" max="12810" width="7.375" style="90" customWidth="1"/>
    <col min="12811" max="12811" width="6.375" style="90" customWidth="1"/>
    <col min="12812" max="12812" width="4.75" style="90" customWidth="1"/>
    <col min="12813" max="12813" width="7.625" style="90" customWidth="1"/>
    <col min="12814" max="12814" width="6.75" style="90" customWidth="1"/>
    <col min="12815" max="12815" width="5" style="90" customWidth="1"/>
    <col min="12816" max="12816" width="7.625" style="90" customWidth="1"/>
    <col min="12817" max="12817" width="8.125" style="90" customWidth="1"/>
    <col min="12818" max="12818" width="6.25" style="90" customWidth="1"/>
    <col min="12819" max="12819" width="7.375" style="90" customWidth="1"/>
    <col min="12820" max="12820" width="7.875" style="90" customWidth="1"/>
    <col min="12821" max="12821" width="4.875" style="90" customWidth="1"/>
    <col min="12822" max="12822" width="9" style="90"/>
    <col min="12823" max="12823" width="7.25" style="90" customWidth="1"/>
    <col min="12824" max="12824" width="5.25" style="90" customWidth="1"/>
    <col min="12825" max="13049" width="9" style="90"/>
    <col min="13050" max="13050" width="6.125" style="90" customWidth="1"/>
    <col min="13051" max="13051" width="0" style="90" hidden="1" customWidth="1"/>
    <col min="13052" max="13052" width="5" style="90" customWidth="1"/>
    <col min="13053" max="13053" width="8.125" style="90" customWidth="1"/>
    <col min="13054" max="13054" width="7.125" style="90" customWidth="1"/>
    <col min="13055" max="13055" width="6.125" style="90" customWidth="1"/>
    <col min="13056" max="13056" width="4.25" style="90" customWidth="1"/>
    <col min="13057" max="13057" width="7.375" style="90" customWidth="1"/>
    <col min="13058" max="13058" width="6.25" style="90" customWidth="1"/>
    <col min="13059" max="13059" width="4.25" style="90" customWidth="1"/>
    <col min="13060" max="13060" width="7.375" style="90" customWidth="1"/>
    <col min="13061" max="13061" width="6.5" style="90" customWidth="1"/>
    <col min="13062" max="13062" width="4.5" style="90" customWidth="1"/>
    <col min="13063" max="13063" width="7.375" style="90" customWidth="1"/>
    <col min="13064" max="13064" width="6.75" style="90" customWidth="1"/>
    <col min="13065" max="13065" width="4.875" style="90" customWidth="1"/>
    <col min="13066" max="13066" width="7.375" style="90" customWidth="1"/>
    <col min="13067" max="13067" width="6.375" style="90" customWidth="1"/>
    <col min="13068" max="13068" width="4.75" style="90" customWidth="1"/>
    <col min="13069" max="13069" width="7.625" style="90" customWidth="1"/>
    <col min="13070" max="13070" width="6.75" style="90" customWidth="1"/>
    <col min="13071" max="13071" width="5" style="90" customWidth="1"/>
    <col min="13072" max="13072" width="7.625" style="90" customWidth="1"/>
    <col min="13073" max="13073" width="8.125" style="90" customWidth="1"/>
    <col min="13074" max="13074" width="6.25" style="90" customWidth="1"/>
    <col min="13075" max="13075" width="7.375" style="90" customWidth="1"/>
    <col min="13076" max="13076" width="7.875" style="90" customWidth="1"/>
    <col min="13077" max="13077" width="4.875" style="90" customWidth="1"/>
    <col min="13078" max="13078" width="9" style="90"/>
    <col min="13079" max="13079" width="7.25" style="90" customWidth="1"/>
    <col min="13080" max="13080" width="5.25" style="90" customWidth="1"/>
    <col min="13081" max="13305" width="9" style="90"/>
    <col min="13306" max="13306" width="6.125" style="90" customWidth="1"/>
    <col min="13307" max="13307" width="0" style="90" hidden="1" customWidth="1"/>
    <col min="13308" max="13308" width="5" style="90" customWidth="1"/>
    <col min="13309" max="13309" width="8.125" style="90" customWidth="1"/>
    <col min="13310" max="13310" width="7.125" style="90" customWidth="1"/>
    <col min="13311" max="13311" width="6.125" style="90" customWidth="1"/>
    <col min="13312" max="13312" width="4.25" style="90" customWidth="1"/>
    <col min="13313" max="13313" width="7.375" style="90" customWidth="1"/>
    <col min="13314" max="13314" width="6.25" style="90" customWidth="1"/>
    <col min="13315" max="13315" width="4.25" style="90" customWidth="1"/>
    <col min="13316" max="13316" width="7.375" style="90" customWidth="1"/>
    <col min="13317" max="13317" width="6.5" style="90" customWidth="1"/>
    <col min="13318" max="13318" width="4.5" style="90" customWidth="1"/>
    <col min="13319" max="13319" width="7.375" style="90" customWidth="1"/>
    <col min="13320" max="13320" width="6.75" style="90" customWidth="1"/>
    <col min="13321" max="13321" width="4.875" style="90" customWidth="1"/>
    <col min="13322" max="13322" width="7.375" style="90" customWidth="1"/>
    <col min="13323" max="13323" width="6.375" style="90" customWidth="1"/>
    <col min="13324" max="13324" width="4.75" style="90" customWidth="1"/>
    <col min="13325" max="13325" width="7.625" style="90" customWidth="1"/>
    <col min="13326" max="13326" width="6.75" style="90" customWidth="1"/>
    <col min="13327" max="13327" width="5" style="90" customWidth="1"/>
    <col min="13328" max="13328" width="7.625" style="90" customWidth="1"/>
    <col min="13329" max="13329" width="8.125" style="90" customWidth="1"/>
    <col min="13330" max="13330" width="6.25" style="90" customWidth="1"/>
    <col min="13331" max="13331" width="7.375" style="90" customWidth="1"/>
    <col min="13332" max="13332" width="7.875" style="90" customWidth="1"/>
    <col min="13333" max="13333" width="4.875" style="90" customWidth="1"/>
    <col min="13334" max="13334" width="9" style="90"/>
    <col min="13335" max="13335" width="7.25" style="90" customWidth="1"/>
    <col min="13336" max="13336" width="5.25" style="90" customWidth="1"/>
    <col min="13337" max="13561" width="9" style="90"/>
    <col min="13562" max="13562" width="6.125" style="90" customWidth="1"/>
    <col min="13563" max="13563" width="0" style="90" hidden="1" customWidth="1"/>
    <col min="13564" max="13564" width="5" style="90" customWidth="1"/>
    <col min="13565" max="13565" width="8.125" style="90" customWidth="1"/>
    <col min="13566" max="13566" width="7.125" style="90" customWidth="1"/>
    <col min="13567" max="13567" width="6.125" style="90" customWidth="1"/>
    <col min="13568" max="13568" width="4.25" style="90" customWidth="1"/>
    <col min="13569" max="13569" width="7.375" style="90" customWidth="1"/>
    <col min="13570" max="13570" width="6.25" style="90" customWidth="1"/>
    <col min="13571" max="13571" width="4.25" style="90" customWidth="1"/>
    <col min="13572" max="13572" width="7.375" style="90" customWidth="1"/>
    <col min="13573" max="13573" width="6.5" style="90" customWidth="1"/>
    <col min="13574" max="13574" width="4.5" style="90" customWidth="1"/>
    <col min="13575" max="13575" width="7.375" style="90" customWidth="1"/>
    <col min="13576" max="13576" width="6.75" style="90" customWidth="1"/>
    <col min="13577" max="13577" width="4.875" style="90" customWidth="1"/>
    <col min="13578" max="13578" width="7.375" style="90" customWidth="1"/>
    <col min="13579" max="13579" width="6.375" style="90" customWidth="1"/>
    <col min="13580" max="13580" width="4.75" style="90" customWidth="1"/>
    <col min="13581" max="13581" width="7.625" style="90" customWidth="1"/>
    <col min="13582" max="13582" width="6.75" style="90" customWidth="1"/>
    <col min="13583" max="13583" width="5" style="90" customWidth="1"/>
    <col min="13584" max="13584" width="7.625" style="90" customWidth="1"/>
    <col min="13585" max="13585" width="8.125" style="90" customWidth="1"/>
    <col min="13586" max="13586" width="6.25" style="90" customWidth="1"/>
    <col min="13587" max="13587" width="7.375" style="90" customWidth="1"/>
    <col min="13588" max="13588" width="7.875" style="90" customWidth="1"/>
    <col min="13589" max="13589" width="4.875" style="90" customWidth="1"/>
    <col min="13590" max="13590" width="9" style="90"/>
    <col min="13591" max="13591" width="7.25" style="90" customWidth="1"/>
    <col min="13592" max="13592" width="5.25" style="90" customWidth="1"/>
    <col min="13593" max="13817" width="9" style="90"/>
    <col min="13818" max="13818" width="6.125" style="90" customWidth="1"/>
    <col min="13819" max="13819" width="0" style="90" hidden="1" customWidth="1"/>
    <col min="13820" max="13820" width="5" style="90" customWidth="1"/>
    <col min="13821" max="13821" width="8.125" style="90" customWidth="1"/>
    <col min="13822" max="13822" width="7.125" style="90" customWidth="1"/>
    <col min="13823" max="13823" width="6.125" style="90" customWidth="1"/>
    <col min="13824" max="13824" width="4.25" style="90" customWidth="1"/>
    <col min="13825" max="13825" width="7.375" style="90" customWidth="1"/>
    <col min="13826" max="13826" width="6.25" style="90" customWidth="1"/>
    <col min="13827" max="13827" width="4.25" style="90" customWidth="1"/>
    <col min="13828" max="13828" width="7.375" style="90" customWidth="1"/>
    <col min="13829" max="13829" width="6.5" style="90" customWidth="1"/>
    <col min="13830" max="13830" width="4.5" style="90" customWidth="1"/>
    <col min="13831" max="13831" width="7.375" style="90" customWidth="1"/>
    <col min="13832" max="13832" width="6.75" style="90" customWidth="1"/>
    <col min="13833" max="13833" width="4.875" style="90" customWidth="1"/>
    <col min="13834" max="13834" width="7.375" style="90" customWidth="1"/>
    <col min="13835" max="13835" width="6.375" style="90" customWidth="1"/>
    <col min="13836" max="13836" width="4.75" style="90" customWidth="1"/>
    <col min="13837" max="13837" width="7.625" style="90" customWidth="1"/>
    <col min="13838" max="13838" width="6.75" style="90" customWidth="1"/>
    <col min="13839" max="13839" width="5" style="90" customWidth="1"/>
    <col min="13840" max="13840" width="7.625" style="90" customWidth="1"/>
    <col min="13841" max="13841" width="8.125" style="90" customWidth="1"/>
    <col min="13842" max="13842" width="6.25" style="90" customWidth="1"/>
    <col min="13843" max="13843" width="7.375" style="90" customWidth="1"/>
    <col min="13844" max="13844" width="7.875" style="90" customWidth="1"/>
    <col min="13845" max="13845" width="4.875" style="90" customWidth="1"/>
    <col min="13846" max="13846" width="9" style="90"/>
    <col min="13847" max="13847" width="7.25" style="90" customWidth="1"/>
    <col min="13848" max="13848" width="5.25" style="90" customWidth="1"/>
    <col min="13849" max="14073" width="9" style="90"/>
    <col min="14074" max="14074" width="6.125" style="90" customWidth="1"/>
    <col min="14075" max="14075" width="0" style="90" hidden="1" customWidth="1"/>
    <col min="14076" max="14076" width="5" style="90" customWidth="1"/>
    <col min="14077" max="14077" width="8.125" style="90" customWidth="1"/>
    <col min="14078" max="14078" width="7.125" style="90" customWidth="1"/>
    <col min="14079" max="14079" width="6.125" style="90" customWidth="1"/>
    <col min="14080" max="14080" width="4.25" style="90" customWidth="1"/>
    <col min="14081" max="14081" width="7.375" style="90" customWidth="1"/>
    <col min="14082" max="14082" width="6.25" style="90" customWidth="1"/>
    <col min="14083" max="14083" width="4.25" style="90" customWidth="1"/>
    <col min="14084" max="14084" width="7.375" style="90" customWidth="1"/>
    <col min="14085" max="14085" width="6.5" style="90" customWidth="1"/>
    <col min="14086" max="14086" width="4.5" style="90" customWidth="1"/>
    <col min="14087" max="14087" width="7.375" style="90" customWidth="1"/>
    <col min="14088" max="14088" width="6.75" style="90" customWidth="1"/>
    <col min="14089" max="14089" width="4.875" style="90" customWidth="1"/>
    <col min="14090" max="14090" width="7.375" style="90" customWidth="1"/>
    <col min="14091" max="14091" width="6.375" style="90" customWidth="1"/>
    <col min="14092" max="14092" width="4.75" style="90" customWidth="1"/>
    <col min="14093" max="14093" width="7.625" style="90" customWidth="1"/>
    <col min="14094" max="14094" width="6.75" style="90" customWidth="1"/>
    <col min="14095" max="14095" width="5" style="90" customWidth="1"/>
    <col min="14096" max="14096" width="7.625" style="90" customWidth="1"/>
    <col min="14097" max="14097" width="8.125" style="90" customWidth="1"/>
    <col min="14098" max="14098" width="6.25" style="90" customWidth="1"/>
    <col min="14099" max="14099" width="7.375" style="90" customWidth="1"/>
    <col min="14100" max="14100" width="7.875" style="90" customWidth="1"/>
    <col min="14101" max="14101" width="4.875" style="90" customWidth="1"/>
    <col min="14102" max="14102" width="9" style="90"/>
    <col min="14103" max="14103" width="7.25" style="90" customWidth="1"/>
    <col min="14104" max="14104" width="5.25" style="90" customWidth="1"/>
    <col min="14105" max="14329" width="9" style="90"/>
    <col min="14330" max="14330" width="6.125" style="90" customWidth="1"/>
    <col min="14331" max="14331" width="0" style="90" hidden="1" customWidth="1"/>
    <col min="14332" max="14332" width="5" style="90" customWidth="1"/>
    <col min="14333" max="14333" width="8.125" style="90" customWidth="1"/>
    <col min="14334" max="14334" width="7.125" style="90" customWidth="1"/>
    <col min="14335" max="14335" width="6.125" style="90" customWidth="1"/>
    <col min="14336" max="14336" width="4.25" style="90" customWidth="1"/>
    <col min="14337" max="14337" width="7.375" style="90" customWidth="1"/>
    <col min="14338" max="14338" width="6.25" style="90" customWidth="1"/>
    <col min="14339" max="14339" width="4.25" style="90" customWidth="1"/>
    <col min="14340" max="14340" width="7.375" style="90" customWidth="1"/>
    <col min="14341" max="14341" width="6.5" style="90" customWidth="1"/>
    <col min="14342" max="14342" width="4.5" style="90" customWidth="1"/>
    <col min="14343" max="14343" width="7.375" style="90" customWidth="1"/>
    <col min="14344" max="14344" width="6.75" style="90" customWidth="1"/>
    <col min="14345" max="14345" width="4.875" style="90" customWidth="1"/>
    <col min="14346" max="14346" width="7.375" style="90" customWidth="1"/>
    <col min="14347" max="14347" width="6.375" style="90" customWidth="1"/>
    <col min="14348" max="14348" width="4.75" style="90" customWidth="1"/>
    <col min="14349" max="14349" width="7.625" style="90" customWidth="1"/>
    <col min="14350" max="14350" width="6.75" style="90" customWidth="1"/>
    <col min="14351" max="14351" width="5" style="90" customWidth="1"/>
    <col min="14352" max="14352" width="7.625" style="90" customWidth="1"/>
    <col min="14353" max="14353" width="8.125" style="90" customWidth="1"/>
    <col min="14354" max="14354" width="6.25" style="90" customWidth="1"/>
    <col min="14355" max="14355" width="7.375" style="90" customWidth="1"/>
    <col min="14356" max="14356" width="7.875" style="90" customWidth="1"/>
    <col min="14357" max="14357" width="4.875" style="90" customWidth="1"/>
    <col min="14358" max="14358" width="9" style="90"/>
    <col min="14359" max="14359" width="7.25" style="90" customWidth="1"/>
    <col min="14360" max="14360" width="5.25" style="90" customWidth="1"/>
    <col min="14361" max="14585" width="9" style="90"/>
    <col min="14586" max="14586" width="6.125" style="90" customWidth="1"/>
    <col min="14587" max="14587" width="0" style="90" hidden="1" customWidth="1"/>
    <col min="14588" max="14588" width="5" style="90" customWidth="1"/>
    <col min="14589" max="14589" width="8.125" style="90" customWidth="1"/>
    <col min="14590" max="14590" width="7.125" style="90" customWidth="1"/>
    <col min="14591" max="14591" width="6.125" style="90" customWidth="1"/>
    <col min="14592" max="14592" width="4.25" style="90" customWidth="1"/>
    <col min="14593" max="14593" width="7.375" style="90" customWidth="1"/>
    <col min="14594" max="14594" width="6.25" style="90" customWidth="1"/>
    <col min="14595" max="14595" width="4.25" style="90" customWidth="1"/>
    <col min="14596" max="14596" width="7.375" style="90" customWidth="1"/>
    <col min="14597" max="14597" width="6.5" style="90" customWidth="1"/>
    <col min="14598" max="14598" width="4.5" style="90" customWidth="1"/>
    <col min="14599" max="14599" width="7.375" style="90" customWidth="1"/>
    <col min="14600" max="14600" width="6.75" style="90" customWidth="1"/>
    <col min="14601" max="14601" width="4.875" style="90" customWidth="1"/>
    <col min="14602" max="14602" width="7.375" style="90" customWidth="1"/>
    <col min="14603" max="14603" width="6.375" style="90" customWidth="1"/>
    <col min="14604" max="14604" width="4.75" style="90" customWidth="1"/>
    <col min="14605" max="14605" width="7.625" style="90" customWidth="1"/>
    <col min="14606" max="14606" width="6.75" style="90" customWidth="1"/>
    <col min="14607" max="14607" width="5" style="90" customWidth="1"/>
    <col min="14608" max="14608" width="7.625" style="90" customWidth="1"/>
    <col min="14609" max="14609" width="8.125" style="90" customWidth="1"/>
    <col min="14610" max="14610" width="6.25" style="90" customWidth="1"/>
    <col min="14611" max="14611" width="7.375" style="90" customWidth="1"/>
    <col min="14612" max="14612" width="7.875" style="90" customWidth="1"/>
    <col min="14613" max="14613" width="4.875" style="90" customWidth="1"/>
    <col min="14614" max="14614" width="9" style="90"/>
    <col min="14615" max="14615" width="7.25" style="90" customWidth="1"/>
    <col min="14616" max="14616" width="5.25" style="90" customWidth="1"/>
    <col min="14617" max="14841" width="9" style="90"/>
    <col min="14842" max="14842" width="6.125" style="90" customWidth="1"/>
    <col min="14843" max="14843" width="0" style="90" hidden="1" customWidth="1"/>
    <col min="14844" max="14844" width="5" style="90" customWidth="1"/>
    <col min="14845" max="14845" width="8.125" style="90" customWidth="1"/>
    <col min="14846" max="14846" width="7.125" style="90" customWidth="1"/>
    <col min="14847" max="14847" width="6.125" style="90" customWidth="1"/>
    <col min="14848" max="14848" width="4.25" style="90" customWidth="1"/>
    <col min="14849" max="14849" width="7.375" style="90" customWidth="1"/>
    <col min="14850" max="14850" width="6.25" style="90" customWidth="1"/>
    <col min="14851" max="14851" width="4.25" style="90" customWidth="1"/>
    <col min="14852" max="14852" width="7.375" style="90" customWidth="1"/>
    <col min="14853" max="14853" width="6.5" style="90" customWidth="1"/>
    <col min="14854" max="14854" width="4.5" style="90" customWidth="1"/>
    <col min="14855" max="14855" width="7.375" style="90" customWidth="1"/>
    <col min="14856" max="14856" width="6.75" style="90" customWidth="1"/>
    <col min="14857" max="14857" width="4.875" style="90" customWidth="1"/>
    <col min="14858" max="14858" width="7.375" style="90" customWidth="1"/>
    <col min="14859" max="14859" width="6.375" style="90" customWidth="1"/>
    <col min="14860" max="14860" width="4.75" style="90" customWidth="1"/>
    <col min="14861" max="14861" width="7.625" style="90" customWidth="1"/>
    <col min="14862" max="14862" width="6.75" style="90" customWidth="1"/>
    <col min="14863" max="14863" width="5" style="90" customWidth="1"/>
    <col min="14864" max="14864" width="7.625" style="90" customWidth="1"/>
    <col min="14865" max="14865" width="8.125" style="90" customWidth="1"/>
    <col min="14866" max="14866" width="6.25" style="90" customWidth="1"/>
    <col min="14867" max="14867" width="7.375" style="90" customWidth="1"/>
    <col min="14868" max="14868" width="7.875" style="90" customWidth="1"/>
    <col min="14869" max="14869" width="4.875" style="90" customWidth="1"/>
    <col min="14870" max="14870" width="9" style="90"/>
    <col min="14871" max="14871" width="7.25" style="90" customWidth="1"/>
    <col min="14872" max="14872" width="5.25" style="90" customWidth="1"/>
    <col min="14873" max="15097" width="9" style="90"/>
    <col min="15098" max="15098" width="6.125" style="90" customWidth="1"/>
    <col min="15099" max="15099" width="0" style="90" hidden="1" customWidth="1"/>
    <col min="15100" max="15100" width="5" style="90" customWidth="1"/>
    <col min="15101" max="15101" width="8.125" style="90" customWidth="1"/>
    <col min="15102" max="15102" width="7.125" style="90" customWidth="1"/>
    <col min="15103" max="15103" width="6.125" style="90" customWidth="1"/>
    <col min="15104" max="15104" width="4.25" style="90" customWidth="1"/>
    <col min="15105" max="15105" width="7.375" style="90" customWidth="1"/>
    <col min="15106" max="15106" width="6.25" style="90" customWidth="1"/>
    <col min="15107" max="15107" width="4.25" style="90" customWidth="1"/>
    <col min="15108" max="15108" width="7.375" style="90" customWidth="1"/>
    <col min="15109" max="15109" width="6.5" style="90" customWidth="1"/>
    <col min="15110" max="15110" width="4.5" style="90" customWidth="1"/>
    <col min="15111" max="15111" width="7.375" style="90" customWidth="1"/>
    <col min="15112" max="15112" width="6.75" style="90" customWidth="1"/>
    <col min="15113" max="15113" width="4.875" style="90" customWidth="1"/>
    <col min="15114" max="15114" width="7.375" style="90" customWidth="1"/>
    <col min="15115" max="15115" width="6.375" style="90" customWidth="1"/>
    <col min="15116" max="15116" width="4.75" style="90" customWidth="1"/>
    <col min="15117" max="15117" width="7.625" style="90" customWidth="1"/>
    <col min="15118" max="15118" width="6.75" style="90" customWidth="1"/>
    <col min="15119" max="15119" width="5" style="90" customWidth="1"/>
    <col min="15120" max="15120" width="7.625" style="90" customWidth="1"/>
    <col min="15121" max="15121" width="8.125" style="90" customWidth="1"/>
    <col min="15122" max="15122" width="6.25" style="90" customWidth="1"/>
    <col min="15123" max="15123" width="7.375" style="90" customWidth="1"/>
    <col min="15124" max="15124" width="7.875" style="90" customWidth="1"/>
    <col min="15125" max="15125" width="4.875" style="90" customWidth="1"/>
    <col min="15126" max="15126" width="9" style="90"/>
    <col min="15127" max="15127" width="7.25" style="90" customWidth="1"/>
    <col min="15128" max="15128" width="5.25" style="90" customWidth="1"/>
    <col min="15129" max="15353" width="9" style="90"/>
    <col min="15354" max="15354" width="6.125" style="90" customWidth="1"/>
    <col min="15355" max="15355" width="0" style="90" hidden="1" customWidth="1"/>
    <col min="15356" max="15356" width="5" style="90" customWidth="1"/>
    <col min="15357" max="15357" width="8.125" style="90" customWidth="1"/>
    <col min="15358" max="15358" width="7.125" style="90" customWidth="1"/>
    <col min="15359" max="15359" width="6.125" style="90" customWidth="1"/>
    <col min="15360" max="15360" width="4.25" style="90" customWidth="1"/>
    <col min="15361" max="15361" width="7.375" style="90" customWidth="1"/>
    <col min="15362" max="15362" width="6.25" style="90" customWidth="1"/>
    <col min="15363" max="15363" width="4.25" style="90" customWidth="1"/>
    <col min="15364" max="15364" width="7.375" style="90" customWidth="1"/>
    <col min="15365" max="15365" width="6.5" style="90" customWidth="1"/>
    <col min="15366" max="15366" width="4.5" style="90" customWidth="1"/>
    <col min="15367" max="15367" width="7.375" style="90" customWidth="1"/>
    <col min="15368" max="15368" width="6.75" style="90" customWidth="1"/>
    <col min="15369" max="15369" width="4.875" style="90" customWidth="1"/>
    <col min="15370" max="15370" width="7.375" style="90" customWidth="1"/>
    <col min="15371" max="15371" width="6.375" style="90" customWidth="1"/>
    <col min="15372" max="15372" width="4.75" style="90" customWidth="1"/>
    <col min="15373" max="15373" width="7.625" style="90" customWidth="1"/>
    <col min="15374" max="15374" width="6.75" style="90" customWidth="1"/>
    <col min="15375" max="15375" width="5" style="90" customWidth="1"/>
    <col min="15376" max="15376" width="7.625" style="90" customWidth="1"/>
    <col min="15377" max="15377" width="8.125" style="90" customWidth="1"/>
    <col min="15378" max="15378" width="6.25" style="90" customWidth="1"/>
    <col min="15379" max="15379" width="7.375" style="90" customWidth="1"/>
    <col min="15380" max="15380" width="7.875" style="90" customWidth="1"/>
    <col min="15381" max="15381" width="4.875" style="90" customWidth="1"/>
    <col min="15382" max="15382" width="9" style="90"/>
    <col min="15383" max="15383" width="7.25" style="90" customWidth="1"/>
    <col min="15384" max="15384" width="5.25" style="90" customWidth="1"/>
    <col min="15385" max="15609" width="9" style="90"/>
    <col min="15610" max="15610" width="6.125" style="90" customWidth="1"/>
    <col min="15611" max="15611" width="0" style="90" hidden="1" customWidth="1"/>
    <col min="15612" max="15612" width="5" style="90" customWidth="1"/>
    <col min="15613" max="15613" width="8.125" style="90" customWidth="1"/>
    <col min="15614" max="15614" width="7.125" style="90" customWidth="1"/>
    <col min="15615" max="15615" width="6.125" style="90" customWidth="1"/>
    <col min="15616" max="15616" width="4.25" style="90" customWidth="1"/>
    <col min="15617" max="15617" width="7.375" style="90" customWidth="1"/>
    <col min="15618" max="15618" width="6.25" style="90" customWidth="1"/>
    <col min="15619" max="15619" width="4.25" style="90" customWidth="1"/>
    <col min="15620" max="15620" width="7.375" style="90" customWidth="1"/>
    <col min="15621" max="15621" width="6.5" style="90" customWidth="1"/>
    <col min="15622" max="15622" width="4.5" style="90" customWidth="1"/>
    <col min="15623" max="15623" width="7.375" style="90" customWidth="1"/>
    <col min="15624" max="15624" width="6.75" style="90" customWidth="1"/>
    <col min="15625" max="15625" width="4.875" style="90" customWidth="1"/>
    <col min="15626" max="15626" width="7.375" style="90" customWidth="1"/>
    <col min="15627" max="15627" width="6.375" style="90" customWidth="1"/>
    <col min="15628" max="15628" width="4.75" style="90" customWidth="1"/>
    <col min="15629" max="15629" width="7.625" style="90" customWidth="1"/>
    <col min="15630" max="15630" width="6.75" style="90" customWidth="1"/>
    <col min="15631" max="15631" width="5" style="90" customWidth="1"/>
    <col min="15632" max="15632" width="7.625" style="90" customWidth="1"/>
    <col min="15633" max="15633" width="8.125" style="90" customWidth="1"/>
    <col min="15634" max="15634" width="6.25" style="90" customWidth="1"/>
    <col min="15635" max="15635" width="7.375" style="90" customWidth="1"/>
    <col min="15636" max="15636" width="7.875" style="90" customWidth="1"/>
    <col min="15637" max="15637" width="4.875" style="90" customWidth="1"/>
    <col min="15638" max="15638" width="9" style="90"/>
    <col min="15639" max="15639" width="7.25" style="90" customWidth="1"/>
    <col min="15640" max="15640" width="5.25" style="90" customWidth="1"/>
    <col min="15641" max="15865" width="9" style="90"/>
    <col min="15866" max="15866" width="6.125" style="90" customWidth="1"/>
    <col min="15867" max="15867" width="0" style="90" hidden="1" customWidth="1"/>
    <col min="15868" max="15868" width="5" style="90" customWidth="1"/>
    <col min="15869" max="15869" width="8.125" style="90" customWidth="1"/>
    <col min="15870" max="15870" width="7.125" style="90" customWidth="1"/>
    <col min="15871" max="15871" width="6.125" style="90" customWidth="1"/>
    <col min="15872" max="15872" width="4.25" style="90" customWidth="1"/>
    <col min="15873" max="15873" width="7.375" style="90" customWidth="1"/>
    <col min="15874" max="15874" width="6.25" style="90" customWidth="1"/>
    <col min="15875" max="15875" width="4.25" style="90" customWidth="1"/>
    <col min="15876" max="15876" width="7.375" style="90" customWidth="1"/>
    <col min="15877" max="15877" width="6.5" style="90" customWidth="1"/>
    <col min="15878" max="15878" width="4.5" style="90" customWidth="1"/>
    <col min="15879" max="15879" width="7.375" style="90" customWidth="1"/>
    <col min="15880" max="15880" width="6.75" style="90" customWidth="1"/>
    <col min="15881" max="15881" width="4.875" style="90" customWidth="1"/>
    <col min="15882" max="15882" width="7.375" style="90" customWidth="1"/>
    <col min="15883" max="15883" width="6.375" style="90" customWidth="1"/>
    <col min="15884" max="15884" width="4.75" style="90" customWidth="1"/>
    <col min="15885" max="15885" width="7.625" style="90" customWidth="1"/>
    <col min="15886" max="15886" width="6.75" style="90" customWidth="1"/>
    <col min="15887" max="15887" width="5" style="90" customWidth="1"/>
    <col min="15888" max="15888" width="7.625" style="90" customWidth="1"/>
    <col min="15889" max="15889" width="8.125" style="90" customWidth="1"/>
    <col min="15890" max="15890" width="6.25" style="90" customWidth="1"/>
    <col min="15891" max="15891" width="7.375" style="90" customWidth="1"/>
    <col min="15892" max="15892" width="7.875" style="90" customWidth="1"/>
    <col min="15893" max="15893" width="4.875" style="90" customWidth="1"/>
    <col min="15894" max="15894" width="9" style="90"/>
    <col min="15895" max="15895" width="7.25" style="90" customWidth="1"/>
    <col min="15896" max="15896" width="5.25" style="90" customWidth="1"/>
    <col min="15897" max="16121" width="9" style="90"/>
    <col min="16122" max="16122" width="6.125" style="90" customWidth="1"/>
    <col min="16123" max="16123" width="0" style="90" hidden="1" customWidth="1"/>
    <col min="16124" max="16124" width="5" style="90" customWidth="1"/>
    <col min="16125" max="16125" width="8.125" style="90" customWidth="1"/>
    <col min="16126" max="16126" width="7.125" style="90" customWidth="1"/>
    <col min="16127" max="16127" width="6.125" style="90" customWidth="1"/>
    <col min="16128" max="16128" width="4.25" style="90" customWidth="1"/>
    <col min="16129" max="16129" width="7.375" style="90" customWidth="1"/>
    <col min="16130" max="16130" width="6.25" style="90" customWidth="1"/>
    <col min="16131" max="16131" width="4.25" style="90" customWidth="1"/>
    <col min="16132" max="16132" width="7.375" style="90" customWidth="1"/>
    <col min="16133" max="16133" width="6.5" style="90" customWidth="1"/>
    <col min="16134" max="16134" width="4.5" style="90" customWidth="1"/>
    <col min="16135" max="16135" width="7.375" style="90" customWidth="1"/>
    <col min="16136" max="16136" width="6.75" style="90" customWidth="1"/>
    <col min="16137" max="16137" width="4.875" style="90" customWidth="1"/>
    <col min="16138" max="16138" width="7.375" style="90" customWidth="1"/>
    <col min="16139" max="16139" width="6.375" style="90" customWidth="1"/>
    <col min="16140" max="16140" width="4.75" style="90" customWidth="1"/>
    <col min="16141" max="16141" width="7.625" style="90" customWidth="1"/>
    <col min="16142" max="16142" width="6.75" style="90" customWidth="1"/>
    <col min="16143" max="16143" width="5" style="90" customWidth="1"/>
    <col min="16144" max="16144" width="7.625" style="90" customWidth="1"/>
    <col min="16145" max="16145" width="8.125" style="90" customWidth="1"/>
    <col min="16146" max="16146" width="6.25" style="90" customWidth="1"/>
    <col min="16147" max="16147" width="7.375" style="90" customWidth="1"/>
    <col min="16148" max="16148" width="7.875" style="90" customWidth="1"/>
    <col min="16149" max="16149" width="4.875" style="90" customWidth="1"/>
    <col min="16150" max="16150" width="9" style="90"/>
    <col min="16151" max="16151" width="7.25" style="90" customWidth="1"/>
    <col min="16152" max="16152" width="5.25" style="90" customWidth="1"/>
    <col min="16153" max="16384" width="9" style="90"/>
  </cols>
  <sheetData>
    <row r="1" spans="1:28" ht="75" customHeight="1" thickBot="1">
      <c r="A1" s="654" t="str">
        <f>'Planilha Orçamentária'!A1:K1</f>
        <v>PREFEITURA MUNICIPAL DE JUÍNA</v>
      </c>
      <c r="B1" s="655"/>
      <c r="C1" s="655"/>
      <c r="D1" s="655"/>
      <c r="E1" s="655"/>
      <c r="F1" s="655"/>
      <c r="G1" s="655"/>
      <c r="H1" s="655"/>
      <c r="I1" s="655"/>
      <c r="J1" s="655"/>
      <c r="K1" s="655"/>
      <c r="L1" s="655"/>
      <c r="M1" s="655"/>
      <c r="N1" s="655"/>
      <c r="O1" s="655"/>
      <c r="P1" s="655"/>
      <c r="Q1" s="655"/>
      <c r="R1" s="655"/>
      <c r="S1" s="655"/>
      <c r="T1" s="655"/>
      <c r="U1" s="655"/>
      <c r="V1" s="655"/>
      <c r="W1" s="655"/>
      <c r="X1" s="655"/>
      <c r="Y1" s="656"/>
    </row>
    <row r="2" spans="1:28" ht="15" customHeight="1" thickBot="1">
      <c r="A2" s="457" t="s">
        <v>1178</v>
      </c>
      <c r="B2" s="458"/>
      <c r="C2" s="458"/>
      <c r="D2" s="458"/>
      <c r="E2" s="458"/>
      <c r="F2" s="458"/>
      <c r="G2" s="458"/>
      <c r="H2" s="458"/>
      <c r="I2" s="458"/>
      <c r="J2" s="458"/>
      <c r="K2" s="458"/>
      <c r="L2" s="458"/>
      <c r="M2" s="458"/>
      <c r="N2" s="458"/>
      <c r="O2" s="458"/>
      <c r="P2" s="458"/>
      <c r="Q2" s="458"/>
      <c r="R2" s="458"/>
      <c r="S2" s="458"/>
      <c r="T2" s="458"/>
      <c r="U2" s="458"/>
      <c r="V2" s="458"/>
      <c r="W2" s="458"/>
      <c r="X2" s="458"/>
      <c r="Y2" s="459"/>
    </row>
    <row r="3" spans="1:28" ht="12.75" customHeight="1">
      <c r="A3" s="460" t="str">
        <f>'Planilha Orçamentária'!A2:K2</f>
        <v>Obra: Proinfância - Tipo  1 (CRECHE NOSSO LAR)</v>
      </c>
      <c r="B3" s="461"/>
      <c r="C3" s="461"/>
      <c r="D3" s="461"/>
      <c r="E3" s="461"/>
      <c r="F3" s="461"/>
      <c r="G3" s="461"/>
      <c r="H3" s="461"/>
      <c r="I3" s="461"/>
      <c r="J3" s="461"/>
      <c r="K3" s="461"/>
      <c r="L3" s="461"/>
      <c r="M3" s="461"/>
      <c r="N3" s="461"/>
      <c r="O3" s="461"/>
      <c r="P3" s="461"/>
      <c r="Q3" s="461"/>
      <c r="R3" s="461"/>
      <c r="S3" s="461"/>
      <c r="T3" s="461"/>
      <c r="U3" s="461"/>
      <c r="V3" s="461"/>
      <c r="W3" s="461"/>
      <c r="X3" s="461"/>
      <c r="Y3" s="462"/>
    </row>
    <row r="4" spans="1:28" ht="12.75" customHeight="1">
      <c r="A4" s="452" t="str">
        <f>'Planilha Orçamentária'!A3:K3</f>
        <v>Preço base: Sinapi outubro/2022 não desonerado</v>
      </c>
      <c r="B4" s="439"/>
      <c r="C4" s="439"/>
      <c r="D4" s="439"/>
      <c r="E4" s="439"/>
      <c r="F4" s="439"/>
      <c r="G4" s="439"/>
      <c r="H4" s="439"/>
      <c r="I4" s="439"/>
      <c r="J4" s="439"/>
      <c r="K4" s="439"/>
      <c r="L4" s="439"/>
      <c r="M4" s="439"/>
      <c r="N4" s="439"/>
      <c r="O4" s="439"/>
      <c r="P4" s="439"/>
      <c r="Q4" s="439"/>
      <c r="R4" s="439"/>
      <c r="S4" s="439"/>
      <c r="T4" s="439"/>
      <c r="U4" s="439"/>
      <c r="V4" s="439"/>
      <c r="W4" s="439"/>
      <c r="X4" s="439"/>
      <c r="Y4" s="453"/>
    </row>
    <row r="5" spans="1:28" ht="12.75" customHeight="1">
      <c r="A5" s="452" t="str">
        <f>'Planilha Orçamentária'!A4:D4</f>
        <v>Local: Rua Pariri, bairro Padre Duílio</v>
      </c>
      <c r="B5" s="439"/>
      <c r="C5" s="439"/>
      <c r="D5" s="439"/>
      <c r="E5" s="439"/>
      <c r="F5" s="439"/>
      <c r="G5" s="439"/>
      <c r="H5" s="439"/>
      <c r="I5" s="439"/>
      <c r="J5" s="439"/>
      <c r="K5" s="439"/>
      <c r="L5" s="439"/>
      <c r="M5" s="439"/>
      <c r="N5" s="439"/>
      <c r="O5" s="439"/>
      <c r="P5" s="439"/>
      <c r="Q5" s="439"/>
      <c r="R5" s="439"/>
      <c r="S5" s="439"/>
      <c r="T5" s="439"/>
      <c r="U5" s="439"/>
      <c r="V5" s="439"/>
      <c r="W5" s="439"/>
      <c r="X5" s="439"/>
      <c r="Y5" s="453"/>
    </row>
    <row r="6" spans="1:28" ht="12.75" customHeight="1">
      <c r="A6" s="452" t="str">
        <f>'Planilha Orçamentária'!A5:D5</f>
        <v>Cidade: Juína - MT</v>
      </c>
      <c r="B6" s="439"/>
      <c r="C6" s="439"/>
      <c r="D6" s="439"/>
      <c r="E6" s="439"/>
      <c r="F6" s="439"/>
      <c r="G6" s="439"/>
      <c r="H6" s="439"/>
      <c r="I6" s="439"/>
      <c r="J6" s="439"/>
      <c r="K6" s="439"/>
      <c r="L6" s="439"/>
      <c r="M6" s="439"/>
      <c r="N6" s="439"/>
      <c r="O6" s="439"/>
      <c r="P6" s="439"/>
      <c r="Q6" s="439"/>
      <c r="R6" s="439"/>
      <c r="S6" s="439"/>
      <c r="T6" s="439"/>
      <c r="U6" s="439"/>
      <c r="V6" s="439"/>
      <c r="W6" s="439"/>
      <c r="X6" s="439"/>
      <c r="Y6" s="453"/>
    </row>
    <row r="7" spans="1:28" ht="12.75" customHeight="1" thickBot="1">
      <c r="A7" s="452" t="s">
        <v>1196</v>
      </c>
      <c r="B7" s="439"/>
      <c r="C7" s="439"/>
      <c r="D7" s="439"/>
      <c r="E7" s="439"/>
      <c r="F7" s="439"/>
      <c r="G7" s="439"/>
      <c r="H7" s="439"/>
      <c r="I7" s="439"/>
      <c r="J7" s="439"/>
      <c r="K7" s="439"/>
      <c r="L7" s="439"/>
      <c r="M7" s="439"/>
      <c r="N7" s="439"/>
      <c r="O7" s="439"/>
      <c r="P7" s="439"/>
      <c r="Q7" s="439"/>
      <c r="R7" s="439"/>
      <c r="S7" s="439"/>
      <c r="T7" s="439"/>
      <c r="U7" s="439"/>
      <c r="V7" s="439"/>
      <c r="W7" s="439"/>
      <c r="X7" s="439"/>
      <c r="Y7" s="453"/>
    </row>
    <row r="8" spans="1:28" ht="12.75" customHeight="1">
      <c r="A8" s="92"/>
      <c r="B8" s="93"/>
      <c r="C8" s="93"/>
      <c r="D8" s="93"/>
      <c r="E8" s="93"/>
      <c r="F8" s="94"/>
      <c r="G8" s="94"/>
      <c r="H8" s="94"/>
      <c r="I8" s="94"/>
      <c r="J8" s="95"/>
      <c r="K8" s="94"/>
      <c r="L8" s="94"/>
      <c r="M8" s="94"/>
      <c r="N8" s="96"/>
      <c r="O8" s="96"/>
      <c r="P8" s="96"/>
      <c r="Q8" s="96"/>
      <c r="R8" s="96"/>
      <c r="S8" s="96"/>
      <c r="T8" s="96"/>
      <c r="U8" s="96"/>
      <c r="V8" s="96"/>
      <c r="W8" s="96"/>
      <c r="X8" s="96"/>
      <c r="Y8" s="97"/>
    </row>
    <row r="9" spans="1:28" ht="12.75" customHeight="1">
      <c r="A9" s="464" t="s">
        <v>1179</v>
      </c>
      <c r="B9" s="465" t="s">
        <v>1180</v>
      </c>
      <c r="C9" s="466"/>
      <c r="D9" s="466"/>
      <c r="E9" s="467"/>
      <c r="F9" s="468" t="s">
        <v>1181</v>
      </c>
      <c r="G9" s="469" t="s">
        <v>1182</v>
      </c>
      <c r="H9" s="98" t="s">
        <v>1183</v>
      </c>
      <c r="I9" s="99"/>
      <c r="J9" s="98" t="s">
        <v>1184</v>
      </c>
      <c r="K9" s="99"/>
      <c r="L9" s="98" t="s">
        <v>1185</v>
      </c>
      <c r="M9" s="99"/>
      <c r="N9" s="98" t="s">
        <v>1186</v>
      </c>
      <c r="O9" s="99"/>
      <c r="P9" s="100" t="s">
        <v>1187</v>
      </c>
      <c r="Q9" s="99"/>
      <c r="R9" s="100" t="s">
        <v>1188</v>
      </c>
      <c r="S9" s="99"/>
      <c r="T9" s="100" t="s">
        <v>1189</v>
      </c>
      <c r="U9" s="99"/>
      <c r="V9" s="100" t="s">
        <v>1190</v>
      </c>
      <c r="W9" s="99"/>
      <c r="X9" s="100" t="s">
        <v>1191</v>
      </c>
      <c r="Y9" s="99"/>
    </row>
    <row r="10" spans="1:28" ht="12.75" customHeight="1">
      <c r="A10" s="464"/>
      <c r="B10" s="465"/>
      <c r="C10" s="466"/>
      <c r="D10" s="466"/>
      <c r="E10" s="467"/>
      <c r="F10" s="468"/>
      <c r="G10" s="469"/>
      <c r="H10" s="470" t="s">
        <v>1192</v>
      </c>
      <c r="I10" s="450" t="s">
        <v>1193</v>
      </c>
      <c r="J10" s="470" t="s">
        <v>1192</v>
      </c>
      <c r="K10" s="450" t="s">
        <v>1193</v>
      </c>
      <c r="L10" s="470" t="s">
        <v>1192</v>
      </c>
      <c r="M10" s="450" t="s">
        <v>1193</v>
      </c>
      <c r="N10" s="451" t="s">
        <v>1192</v>
      </c>
      <c r="O10" s="450" t="s">
        <v>1193</v>
      </c>
      <c r="P10" s="454" t="s">
        <v>1192</v>
      </c>
      <c r="Q10" s="450" t="s">
        <v>1193</v>
      </c>
      <c r="R10" s="454" t="s">
        <v>1192</v>
      </c>
      <c r="S10" s="450" t="s">
        <v>1193</v>
      </c>
      <c r="T10" s="454" t="s">
        <v>1192</v>
      </c>
      <c r="U10" s="450" t="s">
        <v>1193</v>
      </c>
      <c r="V10" s="454" t="s">
        <v>1192</v>
      </c>
      <c r="W10" s="450" t="s">
        <v>1193</v>
      </c>
      <c r="X10" s="454" t="s">
        <v>1192</v>
      </c>
      <c r="Y10" s="450" t="s">
        <v>1193</v>
      </c>
    </row>
    <row r="11" spans="1:28" ht="12.75" customHeight="1">
      <c r="A11" s="464"/>
      <c r="B11" s="465"/>
      <c r="C11" s="466"/>
      <c r="D11" s="466"/>
      <c r="E11" s="467"/>
      <c r="F11" s="468"/>
      <c r="G11" s="469"/>
      <c r="H11" s="470"/>
      <c r="I11" s="450"/>
      <c r="J11" s="470"/>
      <c r="K11" s="450"/>
      <c r="L11" s="470"/>
      <c r="M11" s="450"/>
      <c r="N11" s="451"/>
      <c r="O11" s="450"/>
      <c r="P11" s="454"/>
      <c r="Q11" s="450"/>
      <c r="R11" s="454"/>
      <c r="S11" s="450"/>
      <c r="T11" s="454"/>
      <c r="U11" s="450"/>
      <c r="V11" s="454"/>
      <c r="W11" s="450"/>
      <c r="X11" s="454"/>
      <c r="Y11" s="450"/>
    </row>
    <row r="12" spans="1:28" ht="12.75" customHeight="1">
      <c r="A12" s="101"/>
      <c r="B12" s="102"/>
      <c r="C12" s="102"/>
      <c r="D12" s="102"/>
      <c r="E12" s="102"/>
      <c r="F12" s="103"/>
      <c r="G12" s="104"/>
      <c r="H12" s="105"/>
      <c r="I12" s="107"/>
      <c r="J12" s="106"/>
      <c r="K12" s="109"/>
      <c r="L12" s="105"/>
      <c r="M12" s="110"/>
      <c r="N12" s="105"/>
      <c r="O12" s="110"/>
      <c r="P12" s="108"/>
      <c r="Q12" s="110"/>
      <c r="R12" s="108"/>
      <c r="S12" s="110"/>
      <c r="T12" s="108"/>
      <c r="U12" s="110"/>
      <c r="V12" s="108"/>
      <c r="W12" s="110"/>
      <c r="X12" s="108"/>
      <c r="Y12" s="110"/>
    </row>
    <row r="13" spans="1:28" ht="12.75" customHeight="1">
      <c r="A13" s="111">
        <v>1</v>
      </c>
      <c r="B13" s="474" t="str">
        <f>'Planilha Orçamentária'!D11</f>
        <v xml:space="preserve">SERVIÇOS PRELIMINARES </v>
      </c>
      <c r="C13" s="475"/>
      <c r="D13" s="475"/>
      <c r="E13" s="476"/>
      <c r="F13" s="112">
        <f>G13/$G$38</f>
        <v>1.4226553587637879E-3</v>
      </c>
      <c r="G13" s="113">
        <f>'Planilha Orçamentária'!K20</f>
        <v>1998.52</v>
      </c>
      <c r="H13" s="114">
        <f t="shared" ref="H13:H19" si="0">I13*G13</f>
        <v>1998.52</v>
      </c>
      <c r="I13" s="116">
        <v>1</v>
      </c>
      <c r="J13" s="117">
        <f>G13*K13*0.99</f>
        <v>0</v>
      </c>
      <c r="K13" s="116"/>
      <c r="L13" s="117">
        <f>G13*M13*0.95</f>
        <v>0</v>
      </c>
      <c r="M13" s="116"/>
      <c r="N13" s="117"/>
      <c r="O13" s="116"/>
      <c r="P13" s="118"/>
      <c r="Q13" s="116"/>
      <c r="R13" s="118"/>
      <c r="S13" s="116"/>
      <c r="T13" s="118"/>
      <c r="U13" s="116"/>
      <c r="V13" s="118"/>
      <c r="W13" s="116"/>
      <c r="X13" s="118"/>
      <c r="Y13" s="116"/>
      <c r="Z13" s="119">
        <f>Y13+W13+U13+S13+Q13+O13+M13+K13+I13</f>
        <v>1</v>
      </c>
      <c r="AA13" s="141">
        <f>X13+V13+T13+R13+P13+N13+L13+J13+H13</f>
        <v>1998.52</v>
      </c>
      <c r="AB13" s="308">
        <v>3918.32</v>
      </c>
    </row>
    <row r="14" spans="1:28" ht="12.75" customHeight="1">
      <c r="A14" s="111">
        <v>2</v>
      </c>
      <c r="B14" s="474" t="str">
        <f>'Planilha Orçamentária'!D22</f>
        <v>MOVIMENTO DE TERRAS PARA FUNDAÇÕES</v>
      </c>
      <c r="C14" s="475"/>
      <c r="D14" s="475"/>
      <c r="E14" s="476"/>
      <c r="F14" s="112">
        <f t="shared" ref="F14:F33" si="1">G14/$G$38</f>
        <v>1.4369351590644112E-3</v>
      </c>
      <c r="G14" s="113">
        <f>'Planilha Orçamentária'!K35</f>
        <v>2018.5800000000002</v>
      </c>
      <c r="H14" s="114">
        <f t="shared" si="0"/>
        <v>1211.1480000000001</v>
      </c>
      <c r="I14" s="116">
        <v>0.6</v>
      </c>
      <c r="J14" s="117">
        <f>K14*G14</f>
        <v>807.43200000000013</v>
      </c>
      <c r="K14" s="116">
        <v>0.4</v>
      </c>
      <c r="L14" s="117"/>
      <c r="M14" s="116"/>
      <c r="N14" s="117"/>
      <c r="O14" s="116"/>
      <c r="P14" s="118"/>
      <c r="Q14" s="116"/>
      <c r="R14" s="118"/>
      <c r="S14" s="116"/>
      <c r="T14" s="118"/>
      <c r="U14" s="116"/>
      <c r="V14" s="118"/>
      <c r="W14" s="116"/>
      <c r="X14" s="118"/>
      <c r="Y14" s="116"/>
      <c r="Z14" s="119">
        <f>Y14+W14+U14+S14+Q14+O14+M14+K14+I14</f>
        <v>1</v>
      </c>
      <c r="AA14" s="141">
        <f t="shared" ref="AA14:AA36" si="2">X14+V14+T14+R14+P14+N14+L14+J14+H14</f>
        <v>2018.5800000000004</v>
      </c>
      <c r="AB14" s="308">
        <v>5255.1400000000012</v>
      </c>
    </row>
    <row r="15" spans="1:28">
      <c r="A15" s="111">
        <v>3</v>
      </c>
      <c r="B15" s="474" t="str">
        <f>'Planilha Orçamentária'!D37</f>
        <v>FUNDAÇÕES</v>
      </c>
      <c r="C15" s="475"/>
      <c r="D15" s="475"/>
      <c r="E15" s="476"/>
      <c r="F15" s="112">
        <f t="shared" si="1"/>
        <v>1.9274527060808846E-3</v>
      </c>
      <c r="G15" s="113">
        <f>'Planilha Orçamentária'!K68</f>
        <v>2707.6499999999996</v>
      </c>
      <c r="H15" s="114">
        <f t="shared" si="0"/>
        <v>541.53</v>
      </c>
      <c r="I15" s="116">
        <v>0.2</v>
      </c>
      <c r="J15" s="117">
        <f>K15*G15</f>
        <v>812.29499999999985</v>
      </c>
      <c r="K15" s="116">
        <v>0.3</v>
      </c>
      <c r="L15" s="117">
        <f>M15*G15</f>
        <v>541.53</v>
      </c>
      <c r="M15" s="116">
        <v>0.2</v>
      </c>
      <c r="N15" s="117">
        <f>O15*G15</f>
        <v>541.53</v>
      </c>
      <c r="O15" s="116">
        <v>0.2</v>
      </c>
      <c r="P15" s="118">
        <f>G15*Q15</f>
        <v>270.76499999999999</v>
      </c>
      <c r="Q15" s="116">
        <v>0.1</v>
      </c>
      <c r="R15" s="118"/>
      <c r="S15" s="116"/>
      <c r="T15" s="118"/>
      <c r="U15" s="116"/>
      <c r="V15" s="118"/>
      <c r="W15" s="116"/>
      <c r="X15" s="118"/>
      <c r="Y15" s="116"/>
      <c r="Z15" s="119">
        <f t="shared" ref="Z15:Z33" si="3">Y15+W15+U15+S15+Q15+O15+M15+K15+I15</f>
        <v>1</v>
      </c>
      <c r="AA15" s="141">
        <f t="shared" si="2"/>
        <v>2707.6499999999996</v>
      </c>
      <c r="AB15" s="308">
        <v>16215.91</v>
      </c>
    </row>
    <row r="16" spans="1:28">
      <c r="A16" s="111">
        <v>4</v>
      </c>
      <c r="B16" s="474" t="str">
        <f>'Planilha Orçamentária'!D70</f>
        <v xml:space="preserve">SUPERESTRUTURA </v>
      </c>
      <c r="C16" s="475"/>
      <c r="D16" s="475"/>
      <c r="E16" s="476"/>
      <c r="F16" s="112">
        <f t="shared" si="1"/>
        <v>4.4141952177546738E-3</v>
      </c>
      <c r="G16" s="113">
        <f>'Planilha Orçamentária'!K88</f>
        <v>6200.9799999999977</v>
      </c>
      <c r="H16" s="114">
        <f t="shared" si="0"/>
        <v>1240.1959999999997</v>
      </c>
      <c r="I16" s="116">
        <v>0.2</v>
      </c>
      <c r="J16" s="117">
        <f>K16*G16</f>
        <v>1240.1959999999997</v>
      </c>
      <c r="K16" s="116">
        <v>0.2</v>
      </c>
      <c r="L16" s="117">
        <f>M16*G16</f>
        <v>1240.1959999999997</v>
      </c>
      <c r="M16" s="120">
        <v>0.2</v>
      </c>
      <c r="N16" s="117">
        <f>O16*G16</f>
        <v>1860.2939999999992</v>
      </c>
      <c r="O16" s="116">
        <v>0.3</v>
      </c>
      <c r="P16" s="118">
        <f>G16*Q16</f>
        <v>620.09799999999984</v>
      </c>
      <c r="Q16" s="116">
        <v>0.1</v>
      </c>
      <c r="R16" s="118"/>
      <c r="S16" s="116"/>
      <c r="T16" s="118"/>
      <c r="U16" s="116"/>
      <c r="V16" s="118"/>
      <c r="W16" s="116"/>
      <c r="X16" s="118"/>
      <c r="Y16" s="116"/>
      <c r="Z16" s="119">
        <f t="shared" si="3"/>
        <v>1</v>
      </c>
      <c r="AA16" s="141">
        <f t="shared" si="2"/>
        <v>6200.9799999999987</v>
      </c>
      <c r="AB16" s="308">
        <v>10886.57</v>
      </c>
    </row>
    <row r="17" spans="1:28" ht="12.75" customHeight="1">
      <c r="A17" s="111">
        <v>5</v>
      </c>
      <c r="B17" s="474" t="str">
        <f>'Planilha Orçamentária'!D90</f>
        <v>SISTEMA DE VEDAÇÃO VERTICAL INTERNO E EXTERNO (PAREDES)</v>
      </c>
      <c r="C17" s="475"/>
      <c r="D17" s="475"/>
      <c r="E17" s="476"/>
      <c r="F17" s="112">
        <f t="shared" si="1"/>
        <v>2.327515619777324E-2</v>
      </c>
      <c r="G17" s="113">
        <f>'Planilha Orçamentária'!K101</f>
        <v>32696.510000000002</v>
      </c>
      <c r="H17" s="114">
        <f t="shared" si="0"/>
        <v>6539.3020000000006</v>
      </c>
      <c r="I17" s="116">
        <v>0.2</v>
      </c>
      <c r="J17" s="117">
        <f t="shared" ref="J17:J36" si="4">K17*G17</f>
        <v>6539.3020000000006</v>
      </c>
      <c r="K17" s="116">
        <v>0.2</v>
      </c>
      <c r="L17" s="117">
        <f>M17*G17</f>
        <v>6539.3020000000006</v>
      </c>
      <c r="M17" s="116">
        <v>0.2</v>
      </c>
      <c r="N17" s="117">
        <f>O17*G17</f>
        <v>6539.3020000000006</v>
      </c>
      <c r="O17" s="116">
        <v>0.2</v>
      </c>
      <c r="P17" s="118">
        <f t="shared" ref="P17:P37" si="5">G17*Q17</f>
        <v>6539.3020000000006</v>
      </c>
      <c r="Q17" s="116">
        <v>0.2</v>
      </c>
      <c r="R17" s="118">
        <f>G17*S17</f>
        <v>0</v>
      </c>
      <c r="S17" s="116"/>
      <c r="T17" s="118"/>
      <c r="U17" s="116"/>
      <c r="V17" s="118"/>
      <c r="W17" s="116"/>
      <c r="X17" s="118"/>
      <c r="Y17" s="116"/>
      <c r="Z17" s="119">
        <f t="shared" si="3"/>
        <v>1</v>
      </c>
      <c r="AA17" s="141">
        <f t="shared" si="2"/>
        <v>32696.510000000002</v>
      </c>
      <c r="AB17" s="308">
        <v>24112.14</v>
      </c>
    </row>
    <row r="18" spans="1:28" ht="13.5" customHeight="1">
      <c r="A18" s="121">
        <v>6</v>
      </c>
      <c r="B18" s="477" t="str">
        <f>'Planilha Orçamentária'!D103</f>
        <v xml:space="preserve">ESQUADRIAS </v>
      </c>
      <c r="C18" s="478"/>
      <c r="D18" s="478"/>
      <c r="E18" s="479"/>
      <c r="F18" s="122">
        <f t="shared" si="1"/>
        <v>8.2053284370085883E-2</v>
      </c>
      <c r="G18" s="123">
        <f>'Planilha Orçamentária'!K150</f>
        <v>115266.94000000003</v>
      </c>
      <c r="H18" s="124">
        <f t="shared" si="0"/>
        <v>0</v>
      </c>
      <c r="I18" s="125"/>
      <c r="J18" s="117">
        <f t="shared" si="4"/>
        <v>0</v>
      </c>
      <c r="K18" s="125"/>
      <c r="L18" s="117">
        <f t="shared" ref="L18:L35" si="6">M18*G18</f>
        <v>0</v>
      </c>
      <c r="M18" s="125"/>
      <c r="N18" s="117">
        <f t="shared" ref="N18:N36" si="7">O18*G18</f>
        <v>0</v>
      </c>
      <c r="O18" s="125"/>
      <c r="P18" s="118">
        <f t="shared" si="5"/>
        <v>0</v>
      </c>
      <c r="Q18" s="125"/>
      <c r="R18" s="118">
        <f t="shared" ref="R18:R37" si="8">G18*S18</f>
        <v>23053.388000000006</v>
      </c>
      <c r="S18" s="125">
        <v>0.2</v>
      </c>
      <c r="T18" s="126">
        <f>U18*G18</f>
        <v>34580.082000000009</v>
      </c>
      <c r="U18" s="125">
        <v>0.3</v>
      </c>
      <c r="V18" s="126">
        <f>W18*G18</f>
        <v>23053.388000000006</v>
      </c>
      <c r="W18" s="125">
        <v>0.2</v>
      </c>
      <c r="X18" s="118">
        <f>Y18*G18</f>
        <v>34580.082000000009</v>
      </c>
      <c r="Y18" s="125">
        <v>0.3</v>
      </c>
      <c r="Z18" s="119">
        <f t="shared" si="3"/>
        <v>1</v>
      </c>
      <c r="AA18" s="141">
        <f t="shared" si="2"/>
        <v>115266.94000000003</v>
      </c>
      <c r="AB18" s="308">
        <v>433036.97000000003</v>
      </c>
    </row>
    <row r="19" spans="1:28">
      <c r="A19" s="111">
        <v>7</v>
      </c>
      <c r="B19" s="455" t="str">
        <f>'Planilha Orçamentária'!D152</f>
        <v xml:space="preserve">SISTEMAS DE COBERTURA </v>
      </c>
      <c r="C19" s="456"/>
      <c r="D19" s="456"/>
      <c r="E19" s="226"/>
      <c r="F19" s="112">
        <f t="shared" si="1"/>
        <v>1.1447039577078728E-2</v>
      </c>
      <c r="G19" s="113">
        <f>'Planilha Orçamentária'!K159</f>
        <v>16080.59</v>
      </c>
      <c r="H19" s="114">
        <f t="shared" si="0"/>
        <v>3216.1180000000004</v>
      </c>
      <c r="I19" s="116">
        <v>0.2</v>
      </c>
      <c r="J19" s="117">
        <f t="shared" si="4"/>
        <v>3216.1180000000004</v>
      </c>
      <c r="K19" s="116">
        <v>0.2</v>
      </c>
      <c r="L19" s="117">
        <f t="shared" si="6"/>
        <v>4824.1769999999997</v>
      </c>
      <c r="M19" s="120">
        <v>0.3</v>
      </c>
      <c r="N19" s="117">
        <f t="shared" si="7"/>
        <v>4824.1769999999997</v>
      </c>
      <c r="O19" s="116">
        <v>0.3</v>
      </c>
      <c r="P19" s="118">
        <f t="shared" si="5"/>
        <v>0</v>
      </c>
      <c r="Q19" s="116"/>
      <c r="R19" s="118">
        <f t="shared" si="8"/>
        <v>0</v>
      </c>
      <c r="S19" s="116"/>
      <c r="T19" s="118">
        <f>U19*I19*0.99</f>
        <v>0</v>
      </c>
      <c r="U19" s="116"/>
      <c r="V19" s="118">
        <f>W19*K19*0.99</f>
        <v>0</v>
      </c>
      <c r="W19" s="116"/>
      <c r="X19" s="118">
        <f>Y19*M19*0.99</f>
        <v>0</v>
      </c>
      <c r="Y19" s="116"/>
      <c r="Z19" s="119">
        <f t="shared" si="3"/>
        <v>1</v>
      </c>
      <c r="AA19" s="141">
        <f t="shared" si="2"/>
        <v>16080.59</v>
      </c>
      <c r="AB19" s="308">
        <v>535869.56999999995</v>
      </c>
    </row>
    <row r="20" spans="1:28">
      <c r="A20" s="111">
        <v>8</v>
      </c>
      <c r="B20" s="455" t="str">
        <f>'Planilha Orçamentária'!D161</f>
        <v xml:space="preserve">IMPERMEABILIZAÇÃO </v>
      </c>
      <c r="C20" s="456"/>
      <c r="D20" s="456"/>
      <c r="E20" s="226"/>
      <c r="F20" s="112">
        <f t="shared" si="1"/>
        <v>1.5944899048538897E-3</v>
      </c>
      <c r="G20" s="113">
        <f>'Planilha Orçamentária'!K163</f>
        <v>2239.91</v>
      </c>
      <c r="H20" s="114">
        <f>I20*G20*0.99</f>
        <v>0</v>
      </c>
      <c r="I20" s="116"/>
      <c r="J20" s="117">
        <f t="shared" si="4"/>
        <v>0</v>
      </c>
      <c r="K20" s="116"/>
      <c r="L20" s="117">
        <f t="shared" si="6"/>
        <v>223.99099999999999</v>
      </c>
      <c r="M20" s="116">
        <v>0.1</v>
      </c>
      <c r="N20" s="117">
        <f t="shared" si="7"/>
        <v>447.98199999999997</v>
      </c>
      <c r="O20" s="116">
        <v>0.2</v>
      </c>
      <c r="P20" s="118">
        <f t="shared" si="5"/>
        <v>671.97299999999996</v>
      </c>
      <c r="Q20" s="116">
        <v>0.3</v>
      </c>
      <c r="R20" s="118">
        <f t="shared" si="8"/>
        <v>895.96399999999994</v>
      </c>
      <c r="S20" s="116">
        <v>0.4</v>
      </c>
      <c r="T20" s="118">
        <f>U20*I20*0.99</f>
        <v>0</v>
      </c>
      <c r="U20" s="116"/>
      <c r="V20" s="118">
        <f>W20*K20*0.99</f>
        <v>0</v>
      </c>
      <c r="W20" s="116"/>
      <c r="X20" s="118">
        <f>Y20*M20*0.99</f>
        <v>0</v>
      </c>
      <c r="Y20" s="116"/>
      <c r="Z20" s="119">
        <f t="shared" si="3"/>
        <v>0.99999999999999989</v>
      </c>
      <c r="AA20" s="141">
        <f t="shared" si="2"/>
        <v>2239.91</v>
      </c>
      <c r="AB20" s="308">
        <v>412.18</v>
      </c>
    </row>
    <row r="21" spans="1:28">
      <c r="A21" s="111">
        <v>9</v>
      </c>
      <c r="B21" s="455" t="str">
        <f>'Planilha Orçamentária'!D165</f>
        <v>REVESTIMENTOS INTERNOS E EXTERNOS</v>
      </c>
      <c r="C21" s="456"/>
      <c r="D21" s="456"/>
      <c r="E21" s="226"/>
      <c r="F21" s="112">
        <f t="shared" si="1"/>
        <v>0.16870784642637143</v>
      </c>
      <c r="G21" s="113">
        <f>'Planilha Orçamentária'!K178</f>
        <v>236997.67</v>
      </c>
      <c r="H21" s="114"/>
      <c r="I21" s="116"/>
      <c r="J21" s="117">
        <f t="shared" si="4"/>
        <v>23699.767000000003</v>
      </c>
      <c r="K21" s="116">
        <v>0.1</v>
      </c>
      <c r="L21" s="117">
        <f t="shared" si="6"/>
        <v>47399.534000000007</v>
      </c>
      <c r="M21" s="116">
        <v>0.2</v>
      </c>
      <c r="N21" s="117">
        <f t="shared" si="7"/>
        <v>47399.534000000007</v>
      </c>
      <c r="O21" s="116">
        <v>0.2</v>
      </c>
      <c r="P21" s="118">
        <f t="shared" si="5"/>
        <v>47399.534000000007</v>
      </c>
      <c r="Q21" s="116">
        <v>0.2</v>
      </c>
      <c r="R21" s="118">
        <f t="shared" si="8"/>
        <v>71099.301000000007</v>
      </c>
      <c r="S21" s="116">
        <v>0.3</v>
      </c>
      <c r="T21" s="118"/>
      <c r="U21" s="116"/>
      <c r="V21" s="118"/>
      <c r="W21" s="116"/>
      <c r="X21" s="118"/>
      <c r="Y21" s="116"/>
      <c r="Z21" s="119">
        <f t="shared" si="3"/>
        <v>0.99999999999999989</v>
      </c>
      <c r="AA21" s="141">
        <f t="shared" si="2"/>
        <v>236997.67000000004</v>
      </c>
      <c r="AB21" s="308">
        <v>162800.15</v>
      </c>
    </row>
    <row r="22" spans="1:28">
      <c r="A22" s="111">
        <v>10</v>
      </c>
      <c r="B22" s="455" t="str">
        <f>'Planilha Orçamentária'!D180</f>
        <v>SISTEMAS DE PISOS INTERNOS E EXTERNOS (PAVIMENTAÇÃO)</v>
      </c>
      <c r="C22" s="456"/>
      <c r="D22" s="456"/>
      <c r="E22" s="226"/>
      <c r="F22" s="112">
        <f t="shared" si="1"/>
        <v>0.19398487259460376</v>
      </c>
      <c r="G22" s="113">
        <f>'Planilha Orçamentária'!K201</f>
        <v>272506.37</v>
      </c>
      <c r="H22" s="114"/>
      <c r="I22" s="116"/>
      <c r="J22" s="117">
        <f t="shared" si="4"/>
        <v>0</v>
      </c>
      <c r="K22" s="116"/>
      <c r="L22" s="117">
        <f t="shared" si="6"/>
        <v>54501.274000000005</v>
      </c>
      <c r="M22" s="116">
        <v>0.2</v>
      </c>
      <c r="N22" s="117">
        <f t="shared" si="7"/>
        <v>81751.910999999993</v>
      </c>
      <c r="O22" s="116">
        <v>0.3</v>
      </c>
      <c r="P22" s="118">
        <f t="shared" si="5"/>
        <v>54501.274000000005</v>
      </c>
      <c r="Q22" s="116">
        <v>0.2</v>
      </c>
      <c r="R22" s="118">
        <f t="shared" si="8"/>
        <v>81751.910999999993</v>
      </c>
      <c r="S22" s="116">
        <v>0.3</v>
      </c>
      <c r="T22" s="118">
        <f>U22*G22</f>
        <v>0</v>
      </c>
      <c r="U22" s="116"/>
      <c r="V22" s="118">
        <f>W22*G22</f>
        <v>0</v>
      </c>
      <c r="W22" s="116"/>
      <c r="X22" s="118">
        <f>Y22*G22</f>
        <v>0</v>
      </c>
      <c r="Y22" s="116"/>
      <c r="Z22" s="119">
        <f t="shared" si="3"/>
        <v>1</v>
      </c>
      <c r="AA22" s="141">
        <f t="shared" si="2"/>
        <v>272506.37</v>
      </c>
      <c r="AB22" s="308">
        <v>152144.41999999998</v>
      </c>
    </row>
    <row r="23" spans="1:28">
      <c r="A23" s="111">
        <v>11</v>
      </c>
      <c r="B23" s="455" t="str">
        <f>'Planilha Orçamentária'!D203</f>
        <v xml:space="preserve">PINTURA </v>
      </c>
      <c r="C23" s="456"/>
      <c r="D23" s="456"/>
      <c r="E23" s="226"/>
      <c r="F23" s="112">
        <f t="shared" si="1"/>
        <v>6.7284596669140481E-2</v>
      </c>
      <c r="G23" s="113">
        <f>'Planilha Orçamentária'!K210</f>
        <v>94520.16</v>
      </c>
      <c r="H23" s="114"/>
      <c r="I23" s="116"/>
      <c r="J23" s="117">
        <f t="shared" si="4"/>
        <v>0</v>
      </c>
      <c r="K23" s="116"/>
      <c r="L23" s="117">
        <f t="shared" si="6"/>
        <v>0</v>
      </c>
      <c r="M23" s="120"/>
      <c r="N23" s="117">
        <f t="shared" si="7"/>
        <v>0</v>
      </c>
      <c r="O23" s="116"/>
      <c r="P23" s="118">
        <f t="shared" si="5"/>
        <v>0</v>
      </c>
      <c r="Q23" s="116"/>
      <c r="R23" s="118">
        <f t="shared" si="8"/>
        <v>0</v>
      </c>
      <c r="S23" s="116"/>
      <c r="T23" s="118">
        <f t="shared" ref="T23:T36" si="9">U23*G23</f>
        <v>28356.047999999999</v>
      </c>
      <c r="U23" s="116">
        <v>0.3</v>
      </c>
      <c r="V23" s="118">
        <f>W23*G23</f>
        <v>37808.064000000006</v>
      </c>
      <c r="W23" s="116">
        <v>0.4</v>
      </c>
      <c r="X23" s="118">
        <f t="shared" ref="X23:X36" si="10">Y23*G23</f>
        <v>28356.047999999999</v>
      </c>
      <c r="Y23" s="116">
        <v>0.3</v>
      </c>
      <c r="Z23" s="119">
        <f t="shared" si="3"/>
        <v>1</v>
      </c>
      <c r="AA23" s="141">
        <f t="shared" si="2"/>
        <v>94520.16</v>
      </c>
      <c r="AB23" s="308">
        <v>78960.24000000002</v>
      </c>
    </row>
    <row r="24" spans="1:28">
      <c r="A24" s="111">
        <v>12</v>
      </c>
      <c r="B24" s="447" t="str">
        <f>'Planilha Orçamentária'!D212</f>
        <v xml:space="preserve">INSTALAÇÃO HIDRÁULICA </v>
      </c>
      <c r="C24" s="448"/>
      <c r="D24" s="448"/>
      <c r="E24" s="449"/>
      <c r="F24" s="112">
        <f t="shared" si="1"/>
        <v>1.5104141992753251E-2</v>
      </c>
      <c r="G24" s="113">
        <f>'Planilha Orçamentária'!K294</f>
        <v>21218.02</v>
      </c>
      <c r="H24" s="114">
        <f>I24*G24</f>
        <v>8487.2080000000005</v>
      </c>
      <c r="I24" s="116">
        <v>0.4</v>
      </c>
      <c r="J24" s="117">
        <f t="shared" si="4"/>
        <v>4243.6040000000003</v>
      </c>
      <c r="K24" s="116">
        <v>0.2</v>
      </c>
      <c r="L24" s="117">
        <f t="shared" si="6"/>
        <v>0</v>
      </c>
      <c r="M24" s="116"/>
      <c r="N24" s="117">
        <f t="shared" si="7"/>
        <v>0</v>
      </c>
      <c r="O24" s="116"/>
      <c r="P24" s="118">
        <f t="shared" si="5"/>
        <v>0</v>
      </c>
      <c r="Q24" s="116"/>
      <c r="R24" s="118">
        <f t="shared" si="8"/>
        <v>0</v>
      </c>
      <c r="S24" s="116"/>
      <c r="T24" s="118">
        <f t="shared" si="9"/>
        <v>2121.8020000000001</v>
      </c>
      <c r="U24" s="116">
        <v>0.1</v>
      </c>
      <c r="V24" s="118">
        <f t="shared" ref="V24:V36" si="11">W24*G24</f>
        <v>2121.8020000000001</v>
      </c>
      <c r="W24" s="116">
        <v>0.1</v>
      </c>
      <c r="X24" s="118">
        <f t="shared" si="10"/>
        <v>4243.6040000000003</v>
      </c>
      <c r="Y24" s="116">
        <v>0.2</v>
      </c>
      <c r="Z24" s="119">
        <f t="shared" si="3"/>
        <v>1</v>
      </c>
      <c r="AA24" s="141">
        <f t="shared" si="2"/>
        <v>21218.020000000004</v>
      </c>
      <c r="AB24" s="308">
        <v>25894.299999999996</v>
      </c>
    </row>
    <row r="25" spans="1:28">
      <c r="A25" s="111">
        <v>13</v>
      </c>
      <c r="B25" s="455" t="str">
        <f>'Planilha Orçamentária'!D296</f>
        <v>DRENAGEM DE ÁGUAS PLUVIAIS</v>
      </c>
      <c r="C25" s="456"/>
      <c r="D25" s="456"/>
      <c r="E25" s="226"/>
      <c r="F25" s="112">
        <f t="shared" si="1"/>
        <v>7.5300604567307989E-3</v>
      </c>
      <c r="G25" s="113">
        <f>'Planilha Orçamentária'!K308</f>
        <v>10578.09</v>
      </c>
      <c r="H25" s="114"/>
      <c r="I25" s="116"/>
      <c r="J25" s="117">
        <f t="shared" si="4"/>
        <v>0</v>
      </c>
      <c r="K25" s="116"/>
      <c r="L25" s="117">
        <f t="shared" si="6"/>
        <v>0</v>
      </c>
      <c r="M25" s="116"/>
      <c r="N25" s="117">
        <f t="shared" si="7"/>
        <v>0</v>
      </c>
      <c r="O25" s="116"/>
      <c r="P25" s="118">
        <f t="shared" si="5"/>
        <v>0</v>
      </c>
      <c r="Q25" s="116"/>
      <c r="R25" s="118">
        <f t="shared" si="8"/>
        <v>5289.0450000000001</v>
      </c>
      <c r="S25" s="116">
        <v>0.5</v>
      </c>
      <c r="T25" s="118">
        <f t="shared" si="9"/>
        <v>2115.6179999999999</v>
      </c>
      <c r="U25" s="116">
        <v>0.2</v>
      </c>
      <c r="V25" s="118">
        <f t="shared" si="11"/>
        <v>2115.6179999999999</v>
      </c>
      <c r="W25" s="116">
        <v>0.2</v>
      </c>
      <c r="X25" s="118">
        <f t="shared" si="10"/>
        <v>1057.809</v>
      </c>
      <c r="Y25" s="116">
        <v>0.1</v>
      </c>
      <c r="Z25" s="119">
        <f t="shared" si="3"/>
        <v>1</v>
      </c>
      <c r="AA25" s="141">
        <f t="shared" si="2"/>
        <v>10578.09</v>
      </c>
      <c r="AB25" s="308">
        <v>11464.169999999998</v>
      </c>
    </row>
    <row r="26" spans="1:28">
      <c r="A26" s="111">
        <v>14</v>
      </c>
      <c r="B26" s="455" t="str">
        <f>'Planilha Orçamentária'!D310</f>
        <v xml:space="preserve">INSTALAÇÃO SANITÁRIA </v>
      </c>
      <c r="C26" s="456"/>
      <c r="D26" s="456"/>
      <c r="E26" s="226"/>
      <c r="F26" s="112">
        <f t="shared" si="1"/>
        <v>1.2241426433882192E-2</v>
      </c>
      <c r="G26" s="113">
        <f>'Planilha Orçamentária'!K351</f>
        <v>17196.53</v>
      </c>
      <c r="H26" s="114"/>
      <c r="I26" s="116"/>
      <c r="J26" s="117">
        <f t="shared" si="4"/>
        <v>0</v>
      </c>
      <c r="K26" s="116"/>
      <c r="L26" s="117">
        <f t="shared" si="6"/>
        <v>0</v>
      </c>
      <c r="M26" s="116"/>
      <c r="N26" s="117">
        <f t="shared" si="7"/>
        <v>0</v>
      </c>
      <c r="O26" s="116"/>
      <c r="P26" s="118">
        <f t="shared" si="5"/>
        <v>1719.653</v>
      </c>
      <c r="Q26" s="116">
        <v>0.1</v>
      </c>
      <c r="R26" s="118">
        <f t="shared" si="8"/>
        <v>3439.306</v>
      </c>
      <c r="S26" s="116">
        <v>0.2</v>
      </c>
      <c r="T26" s="118">
        <f t="shared" si="9"/>
        <v>5158.9589999999998</v>
      </c>
      <c r="U26" s="116">
        <v>0.3</v>
      </c>
      <c r="V26" s="118">
        <f t="shared" si="11"/>
        <v>5158.9589999999998</v>
      </c>
      <c r="W26" s="116">
        <v>0.3</v>
      </c>
      <c r="X26" s="118">
        <f t="shared" si="10"/>
        <v>1719.653</v>
      </c>
      <c r="Y26" s="116">
        <v>0.1</v>
      </c>
      <c r="Z26" s="119">
        <f t="shared" si="3"/>
        <v>0.99999999999999989</v>
      </c>
      <c r="AA26" s="141">
        <f t="shared" si="2"/>
        <v>17196.53</v>
      </c>
      <c r="AB26" s="308">
        <v>28141.59</v>
      </c>
    </row>
    <row r="27" spans="1:28">
      <c r="A27" s="111">
        <v>15</v>
      </c>
      <c r="B27" s="455" t="str">
        <f>'Planilha Orçamentária'!D353</f>
        <v xml:space="preserve">LOUÇAS E METAIS </v>
      </c>
      <c r="C27" s="456"/>
      <c r="D27" s="456"/>
      <c r="E27" s="226"/>
      <c r="F27" s="112">
        <f t="shared" si="1"/>
        <v>5.5362800002605385E-2</v>
      </c>
      <c r="G27" s="113">
        <f>'Planilha Orçamentária'!K383</f>
        <v>77772.639999999999</v>
      </c>
      <c r="H27" s="114"/>
      <c r="I27" s="116"/>
      <c r="J27" s="117">
        <f t="shared" si="4"/>
        <v>0</v>
      </c>
      <c r="K27" s="116"/>
      <c r="L27" s="117">
        <f t="shared" si="6"/>
        <v>0</v>
      </c>
      <c r="M27" s="116"/>
      <c r="N27" s="117">
        <f t="shared" si="7"/>
        <v>0</v>
      </c>
      <c r="O27" s="116"/>
      <c r="P27" s="118">
        <f t="shared" si="5"/>
        <v>0</v>
      </c>
      <c r="Q27" s="116"/>
      <c r="R27" s="118">
        <f t="shared" si="8"/>
        <v>0</v>
      </c>
      <c r="S27" s="116"/>
      <c r="T27" s="118">
        <f t="shared" si="9"/>
        <v>0</v>
      </c>
      <c r="U27" s="116"/>
      <c r="V27" s="118">
        <f t="shared" si="11"/>
        <v>31109.056</v>
      </c>
      <c r="W27" s="116">
        <v>0.4</v>
      </c>
      <c r="X27" s="118">
        <f t="shared" si="10"/>
        <v>46663.583999999995</v>
      </c>
      <c r="Y27" s="116">
        <v>0.6</v>
      </c>
      <c r="Z27" s="119">
        <f t="shared" si="3"/>
        <v>1</v>
      </c>
      <c r="AA27" s="141">
        <f t="shared" si="2"/>
        <v>77772.639999999999</v>
      </c>
      <c r="AB27" s="308">
        <v>55922.61</v>
      </c>
    </row>
    <row r="28" spans="1:28">
      <c r="A28" s="111">
        <v>16</v>
      </c>
      <c r="B28" s="487" t="str">
        <f>'Planilha Orçamentária'!D385</f>
        <v>INSTALAÇÃO DE GÁS COMBUSTÍVEL</v>
      </c>
      <c r="C28" s="488"/>
      <c r="D28" s="488"/>
      <c r="E28" s="127"/>
      <c r="F28" s="112">
        <f t="shared" si="1"/>
        <v>1.700136224027145E-3</v>
      </c>
      <c r="G28" s="128">
        <f>'Planilha Orçamentária'!K407</f>
        <v>2388.3200000000002</v>
      </c>
      <c r="H28" s="114"/>
      <c r="I28" s="120"/>
      <c r="J28" s="117">
        <f t="shared" si="4"/>
        <v>0</v>
      </c>
      <c r="K28" s="129"/>
      <c r="L28" s="117">
        <f t="shared" si="6"/>
        <v>0</v>
      </c>
      <c r="M28" s="116"/>
      <c r="N28" s="117">
        <f t="shared" si="7"/>
        <v>0</v>
      </c>
      <c r="O28" s="116"/>
      <c r="P28" s="118">
        <f t="shared" si="5"/>
        <v>0</v>
      </c>
      <c r="Q28" s="116"/>
      <c r="R28" s="118">
        <f t="shared" si="8"/>
        <v>0</v>
      </c>
      <c r="S28" s="116"/>
      <c r="T28" s="118">
        <f t="shared" si="9"/>
        <v>0</v>
      </c>
      <c r="U28" s="116"/>
      <c r="V28" s="118">
        <f t="shared" si="11"/>
        <v>716.49599999999998</v>
      </c>
      <c r="W28" s="116">
        <v>0.3</v>
      </c>
      <c r="X28" s="118">
        <f t="shared" si="10"/>
        <v>1671.8240000000001</v>
      </c>
      <c r="Y28" s="116">
        <v>0.7</v>
      </c>
      <c r="Z28" s="119">
        <f t="shared" si="3"/>
        <v>1</v>
      </c>
      <c r="AA28" s="141">
        <f t="shared" si="2"/>
        <v>2388.3200000000002</v>
      </c>
      <c r="AB28" s="308">
        <v>4423.5699999999988</v>
      </c>
    </row>
    <row r="29" spans="1:28">
      <c r="A29" s="111">
        <v>17</v>
      </c>
      <c r="B29" s="487" t="str">
        <f>'Planilha Orçamentária'!D409</f>
        <v>SISTEMA DE PROTEÇÃO CONTRA INCÊNDIO</v>
      </c>
      <c r="C29" s="488"/>
      <c r="D29" s="488"/>
      <c r="E29" s="91"/>
      <c r="F29" s="112">
        <f t="shared" si="1"/>
        <v>1.6489788038574399E-2</v>
      </c>
      <c r="G29" s="128">
        <f>'Planilha Orçamentária'!K439</f>
        <v>23164.550000000003</v>
      </c>
      <c r="H29" s="114"/>
      <c r="I29" s="116"/>
      <c r="J29" s="117">
        <f t="shared" si="4"/>
        <v>0</v>
      </c>
      <c r="K29" s="129"/>
      <c r="L29" s="117">
        <f t="shared" si="6"/>
        <v>0</v>
      </c>
      <c r="M29" s="116"/>
      <c r="N29" s="117">
        <f t="shared" si="7"/>
        <v>0</v>
      </c>
      <c r="O29" s="116"/>
      <c r="P29" s="118">
        <f t="shared" si="5"/>
        <v>0</v>
      </c>
      <c r="Q29" s="116"/>
      <c r="R29" s="118">
        <f t="shared" si="8"/>
        <v>0</v>
      </c>
      <c r="S29" s="116"/>
      <c r="T29" s="118">
        <f t="shared" si="9"/>
        <v>0</v>
      </c>
      <c r="U29" s="116"/>
      <c r="V29" s="118">
        <f t="shared" si="11"/>
        <v>6949.3650000000007</v>
      </c>
      <c r="W29" s="116">
        <v>0.3</v>
      </c>
      <c r="X29" s="118">
        <f t="shared" si="10"/>
        <v>16215.185000000001</v>
      </c>
      <c r="Y29" s="116">
        <v>0.7</v>
      </c>
      <c r="Z29" s="119">
        <f t="shared" si="3"/>
        <v>1</v>
      </c>
      <c r="AA29" s="141">
        <f t="shared" si="2"/>
        <v>23164.550000000003</v>
      </c>
      <c r="AB29" s="308">
        <v>17119.669999999998</v>
      </c>
    </row>
    <row r="30" spans="1:28">
      <c r="A30" s="111">
        <v>18</v>
      </c>
      <c r="B30" s="487" t="str">
        <f>'Planilha Orçamentária'!D441</f>
        <v>INSTALAÇÕES ELÉTRICAS - 220V</v>
      </c>
      <c r="C30" s="488"/>
      <c r="D30" s="488"/>
      <c r="E30" s="91"/>
      <c r="F30" s="112">
        <f t="shared" si="1"/>
        <v>0.20802532607294</v>
      </c>
      <c r="G30" s="128">
        <f>'Planilha Orçamentária'!K516</f>
        <v>292230.14000000007</v>
      </c>
      <c r="H30" s="114">
        <f>I30*G30*0.99</f>
        <v>0</v>
      </c>
      <c r="I30" s="116"/>
      <c r="J30" s="117">
        <f t="shared" si="4"/>
        <v>0</v>
      </c>
      <c r="K30" s="129"/>
      <c r="L30" s="117">
        <f t="shared" si="6"/>
        <v>29223.01400000001</v>
      </c>
      <c r="M30" s="116">
        <v>0.1</v>
      </c>
      <c r="N30" s="117">
        <f t="shared" si="7"/>
        <v>58446.02800000002</v>
      </c>
      <c r="O30" s="116">
        <v>0.2</v>
      </c>
      <c r="P30" s="118">
        <f t="shared" si="5"/>
        <v>58446.02800000002</v>
      </c>
      <c r="Q30" s="116">
        <v>0.2</v>
      </c>
      <c r="R30" s="118">
        <f t="shared" si="8"/>
        <v>29223.01400000001</v>
      </c>
      <c r="S30" s="116">
        <v>0.1</v>
      </c>
      <c r="T30" s="118">
        <f t="shared" si="9"/>
        <v>58446.02800000002</v>
      </c>
      <c r="U30" s="116">
        <v>0.2</v>
      </c>
      <c r="V30" s="118">
        <f t="shared" si="11"/>
        <v>29223.01400000001</v>
      </c>
      <c r="W30" s="116">
        <v>0.1</v>
      </c>
      <c r="X30" s="118">
        <f t="shared" si="10"/>
        <v>29223.01400000001</v>
      </c>
      <c r="Y30" s="116">
        <v>0.1</v>
      </c>
      <c r="Z30" s="119">
        <f t="shared" si="3"/>
        <v>0.99999999999999989</v>
      </c>
      <c r="AA30" s="141">
        <f t="shared" si="2"/>
        <v>292230.14000000013</v>
      </c>
      <c r="AB30" s="308">
        <v>179353.69</v>
      </c>
    </row>
    <row r="31" spans="1:28">
      <c r="A31" s="111">
        <v>19</v>
      </c>
      <c r="B31" s="487" t="str">
        <f>'Planilha Orçamentária'!D518</f>
        <v>INSTALAÇÕES DE CLIMATIZAÇÃO</v>
      </c>
      <c r="C31" s="488"/>
      <c r="D31" s="488"/>
      <c r="E31" s="91"/>
      <c r="F31" s="112">
        <f t="shared" si="1"/>
        <v>1.1937727969163604E-3</v>
      </c>
      <c r="G31" s="128">
        <f>'Planilha Orçamentária'!K523</f>
        <v>1676.99</v>
      </c>
      <c r="H31" s="114"/>
      <c r="I31" s="116"/>
      <c r="J31" s="117">
        <f t="shared" si="4"/>
        <v>0</v>
      </c>
      <c r="K31" s="129"/>
      <c r="L31" s="117">
        <f t="shared" si="6"/>
        <v>0</v>
      </c>
      <c r="M31" s="116"/>
      <c r="N31" s="117">
        <f t="shared" si="7"/>
        <v>0</v>
      </c>
      <c r="O31" s="116"/>
      <c r="P31" s="118">
        <f t="shared" si="5"/>
        <v>0</v>
      </c>
      <c r="Q31" s="116"/>
      <c r="R31" s="118">
        <f t="shared" si="8"/>
        <v>0</v>
      </c>
      <c r="S31" s="116"/>
      <c r="T31" s="118">
        <f t="shared" si="9"/>
        <v>503.09699999999998</v>
      </c>
      <c r="U31" s="116">
        <v>0.3</v>
      </c>
      <c r="V31" s="118">
        <f t="shared" si="11"/>
        <v>670.79600000000005</v>
      </c>
      <c r="W31" s="116">
        <v>0.4</v>
      </c>
      <c r="X31" s="118">
        <f t="shared" si="10"/>
        <v>503.09699999999998</v>
      </c>
      <c r="Y31" s="116">
        <v>0.3</v>
      </c>
      <c r="Z31" s="119">
        <f t="shared" si="3"/>
        <v>1</v>
      </c>
      <c r="AA31" s="141">
        <f t="shared" si="2"/>
        <v>1676.99</v>
      </c>
      <c r="AB31" s="308">
        <v>1166.3800000000001</v>
      </c>
    </row>
    <row r="32" spans="1:28">
      <c r="A32" s="111">
        <v>20</v>
      </c>
      <c r="B32" s="487" t="str">
        <f>'Planilha Orçamentária'!D525</f>
        <v>INSTALAÇÕES DE REDE ESTRUTURADA</v>
      </c>
      <c r="C32" s="488"/>
      <c r="D32" s="488"/>
      <c r="E32" s="91"/>
      <c r="F32" s="112">
        <f t="shared" si="1"/>
        <v>3.852579783668144E-2</v>
      </c>
      <c r="G32" s="128">
        <f>'Planilha Orçamentária'!K561</f>
        <v>54120.33</v>
      </c>
      <c r="H32" s="114"/>
      <c r="I32" s="116"/>
      <c r="J32" s="117">
        <f t="shared" si="4"/>
        <v>0</v>
      </c>
      <c r="K32" s="130"/>
      <c r="L32" s="117">
        <f t="shared" si="6"/>
        <v>0</v>
      </c>
      <c r="M32" s="116"/>
      <c r="N32" s="117">
        <f t="shared" si="7"/>
        <v>0</v>
      </c>
      <c r="O32" s="116"/>
      <c r="P32" s="118">
        <f t="shared" si="5"/>
        <v>0</v>
      </c>
      <c r="Q32" s="116"/>
      <c r="R32" s="118">
        <f t="shared" si="8"/>
        <v>5412.0330000000004</v>
      </c>
      <c r="S32" s="116">
        <v>0.1</v>
      </c>
      <c r="T32" s="118">
        <f t="shared" si="9"/>
        <v>10824.066000000001</v>
      </c>
      <c r="U32" s="116">
        <v>0.2</v>
      </c>
      <c r="V32" s="118">
        <f t="shared" si="11"/>
        <v>10824.066000000001</v>
      </c>
      <c r="W32" s="116">
        <v>0.2</v>
      </c>
      <c r="X32" s="118">
        <f t="shared" si="10"/>
        <v>27060.165000000001</v>
      </c>
      <c r="Y32" s="116">
        <v>0.5</v>
      </c>
      <c r="Z32" s="119">
        <f t="shared" si="3"/>
        <v>0.99999999999999989</v>
      </c>
      <c r="AA32" s="141">
        <f t="shared" si="2"/>
        <v>54120.33</v>
      </c>
      <c r="AB32" s="308">
        <v>39860.720000000001</v>
      </c>
    </row>
    <row r="33" spans="1:28">
      <c r="A33" s="111">
        <v>21</v>
      </c>
      <c r="B33" s="487" t="str">
        <f>'Planilha Orçamentária'!D563</f>
        <v>SISTEMA DE EXAUSTÃO MECÂNICA</v>
      </c>
      <c r="C33" s="488"/>
      <c r="D33" s="488"/>
      <c r="E33" s="91"/>
      <c r="F33" s="112">
        <f t="shared" si="1"/>
        <v>2.6328933491474174E-3</v>
      </c>
      <c r="G33" s="128">
        <f>'Planilha Orçamentária'!K567</f>
        <v>3698.6400000000003</v>
      </c>
      <c r="H33" s="114"/>
      <c r="I33" s="116"/>
      <c r="J33" s="117">
        <f t="shared" si="4"/>
        <v>0</v>
      </c>
      <c r="K33" s="129"/>
      <c r="L33" s="117">
        <f t="shared" si="6"/>
        <v>0</v>
      </c>
      <c r="M33" s="116"/>
      <c r="N33" s="117">
        <f t="shared" si="7"/>
        <v>0</v>
      </c>
      <c r="O33" s="116"/>
      <c r="P33" s="118">
        <f t="shared" si="5"/>
        <v>0</v>
      </c>
      <c r="Q33" s="116"/>
      <c r="R33" s="118">
        <f t="shared" si="8"/>
        <v>0</v>
      </c>
      <c r="S33" s="116"/>
      <c r="T33" s="118">
        <f t="shared" si="9"/>
        <v>0</v>
      </c>
      <c r="U33" s="116"/>
      <c r="V33" s="118">
        <f t="shared" si="11"/>
        <v>0</v>
      </c>
      <c r="W33" s="116"/>
      <c r="X33" s="118">
        <f t="shared" si="10"/>
        <v>3698.6400000000003</v>
      </c>
      <c r="Y33" s="116">
        <v>1</v>
      </c>
      <c r="Z33" s="119">
        <f t="shared" si="3"/>
        <v>1</v>
      </c>
      <c r="AA33" s="141">
        <f t="shared" si="2"/>
        <v>3698.6400000000003</v>
      </c>
      <c r="AB33" s="308">
        <v>1445.84</v>
      </c>
    </row>
    <row r="34" spans="1:28">
      <c r="A34" s="131"/>
      <c r="B34" s="483" t="str">
        <f>'Planilha Orçamentária'!D569</f>
        <v>SISTEMA DE PROTEÇÃO CONTRA DESCARGAS ATMOSFÉRICAS (SPDA)</v>
      </c>
      <c r="C34" s="484"/>
      <c r="D34" s="484"/>
      <c r="E34" s="91"/>
      <c r="F34" s="112">
        <f>G34/$G$38</f>
        <v>2.6627399825972946E-2</v>
      </c>
      <c r="G34" s="128">
        <f>'Planilha Orçamentária'!K583</f>
        <v>37405.680000000008</v>
      </c>
      <c r="H34" s="114"/>
      <c r="I34" s="116"/>
      <c r="J34" s="117">
        <f t="shared" si="4"/>
        <v>0</v>
      </c>
      <c r="K34" s="129"/>
      <c r="L34" s="117">
        <f t="shared" si="6"/>
        <v>7481.1360000000022</v>
      </c>
      <c r="M34" s="116">
        <v>0.2</v>
      </c>
      <c r="N34" s="117">
        <f t="shared" si="7"/>
        <v>3740.5680000000011</v>
      </c>
      <c r="O34" s="116">
        <v>0.1</v>
      </c>
      <c r="P34" s="118">
        <f t="shared" si="5"/>
        <v>3740.5680000000011</v>
      </c>
      <c r="Q34" s="116">
        <v>0.1</v>
      </c>
      <c r="R34" s="118">
        <f t="shared" si="8"/>
        <v>0</v>
      </c>
      <c r="S34" s="116"/>
      <c r="T34" s="118">
        <f t="shared" si="9"/>
        <v>11221.704000000002</v>
      </c>
      <c r="U34" s="116">
        <v>0.3</v>
      </c>
      <c r="V34" s="118">
        <f t="shared" si="11"/>
        <v>7481.1360000000022</v>
      </c>
      <c r="W34" s="116">
        <v>0.2</v>
      </c>
      <c r="X34" s="118">
        <f t="shared" si="10"/>
        <v>3740.5680000000011</v>
      </c>
      <c r="Y34" s="116">
        <v>0.1</v>
      </c>
      <c r="Z34" s="119">
        <f>Y34+W34+U34+S34+Q34+O34+M34+K34+I34</f>
        <v>1</v>
      </c>
      <c r="AA34" s="141">
        <f t="shared" si="2"/>
        <v>37405.680000000008</v>
      </c>
      <c r="AB34" s="308">
        <v>26285.219999999998</v>
      </c>
    </row>
    <row r="35" spans="1:28">
      <c r="A35" s="131"/>
      <c r="B35" s="485" t="str">
        <f>'Planilha Orçamentária'!D585</f>
        <v>SERVIÇOS COMPLEMENTARES</v>
      </c>
      <c r="C35" s="486"/>
      <c r="D35" s="486"/>
      <c r="E35" s="91"/>
      <c r="F35" s="112">
        <f>G35/$G$38</f>
        <v>5.7017932788197556E-2</v>
      </c>
      <c r="G35" s="128">
        <f>'Planilha Orçamentária'!K606</f>
        <v>80097.739999999991</v>
      </c>
      <c r="H35" s="114"/>
      <c r="I35" s="116"/>
      <c r="J35" s="117">
        <f t="shared" si="4"/>
        <v>0</v>
      </c>
      <c r="K35" s="129"/>
      <c r="L35" s="117">
        <f t="shared" si="6"/>
        <v>0</v>
      </c>
      <c r="M35" s="116"/>
      <c r="N35" s="117">
        <f t="shared" si="7"/>
        <v>0</v>
      </c>
      <c r="O35" s="116"/>
      <c r="P35" s="118">
        <f t="shared" si="5"/>
        <v>0</v>
      </c>
      <c r="Q35" s="116"/>
      <c r="R35" s="118">
        <f t="shared" si="8"/>
        <v>8009.7739999999994</v>
      </c>
      <c r="S35" s="116">
        <v>0.1</v>
      </c>
      <c r="T35" s="118">
        <f t="shared" si="9"/>
        <v>16019.547999999999</v>
      </c>
      <c r="U35" s="116">
        <v>0.2</v>
      </c>
      <c r="V35" s="118">
        <f t="shared" si="11"/>
        <v>24029.321999999996</v>
      </c>
      <c r="W35" s="116">
        <v>0.3</v>
      </c>
      <c r="X35" s="118">
        <f t="shared" si="10"/>
        <v>32039.095999999998</v>
      </c>
      <c r="Y35" s="116">
        <v>0.4</v>
      </c>
      <c r="Z35" s="119">
        <f>Y35+W35+U35+S35+Q35+O35+M35+K35+I35</f>
        <v>0.99999999999999989</v>
      </c>
      <c r="AA35" s="141">
        <f t="shared" si="2"/>
        <v>80097.739999999991</v>
      </c>
      <c r="AB35" s="308">
        <v>52009.86</v>
      </c>
    </row>
    <row r="36" spans="1:28">
      <c r="A36" s="131"/>
      <c r="B36" s="487" t="str">
        <f>'Planilha Orçamentária'!D608</f>
        <v>SERVIÇOS FINAIS</v>
      </c>
      <c r="C36" s="488"/>
      <c r="D36" s="488"/>
      <c r="E36" s="91"/>
      <c r="F36" s="112">
        <f>G36/$G$38</f>
        <v>0</v>
      </c>
      <c r="G36" s="128">
        <f>'Planilha Orçamentária'!K610</f>
        <v>0</v>
      </c>
      <c r="H36" s="114"/>
      <c r="I36" s="116"/>
      <c r="J36" s="117">
        <f t="shared" si="4"/>
        <v>0</v>
      </c>
      <c r="K36" s="129"/>
      <c r="L36" s="114"/>
      <c r="M36" s="116"/>
      <c r="N36" s="117">
        <f t="shared" si="7"/>
        <v>0</v>
      </c>
      <c r="O36" s="116"/>
      <c r="P36" s="118">
        <f t="shared" si="5"/>
        <v>0</v>
      </c>
      <c r="Q36" s="116"/>
      <c r="R36" s="118">
        <f t="shared" si="8"/>
        <v>0</v>
      </c>
      <c r="S36" s="116"/>
      <c r="T36" s="118">
        <f t="shared" si="9"/>
        <v>0</v>
      </c>
      <c r="U36" s="116"/>
      <c r="V36" s="118">
        <f t="shared" si="11"/>
        <v>0</v>
      </c>
      <c r="W36" s="116"/>
      <c r="X36" s="118">
        <f t="shared" si="10"/>
        <v>0</v>
      </c>
      <c r="Y36" s="116">
        <v>1</v>
      </c>
      <c r="Z36" s="119">
        <f>Y36+W36+U36+S36+Q36+O36+M36+K36+I36</f>
        <v>1</v>
      </c>
      <c r="AA36" s="141">
        <f t="shared" si="2"/>
        <v>0</v>
      </c>
      <c r="AB36" s="308">
        <v>3987.01</v>
      </c>
    </row>
    <row r="37" spans="1:28">
      <c r="A37" s="131"/>
      <c r="B37" s="485"/>
      <c r="C37" s="486"/>
      <c r="D37" s="486"/>
      <c r="E37" s="91"/>
      <c r="F37" s="112"/>
      <c r="G37" s="128"/>
      <c r="H37" s="114"/>
      <c r="I37" s="116"/>
      <c r="J37" s="114"/>
      <c r="K37" s="129"/>
      <c r="L37" s="114"/>
      <c r="M37" s="116"/>
      <c r="N37" s="117"/>
      <c r="O37" s="116"/>
      <c r="P37" s="118">
        <f t="shared" si="5"/>
        <v>0</v>
      </c>
      <c r="Q37" s="116"/>
      <c r="R37" s="118">
        <f t="shared" si="8"/>
        <v>0</v>
      </c>
      <c r="S37" s="116"/>
      <c r="T37" s="115"/>
      <c r="U37" s="116"/>
      <c r="V37" s="115"/>
      <c r="W37" s="116"/>
      <c r="X37" s="115"/>
      <c r="Y37" s="116"/>
    </row>
    <row r="38" spans="1:28">
      <c r="A38" s="489" t="s">
        <v>1194</v>
      </c>
      <c r="B38" s="490"/>
      <c r="C38" s="490"/>
      <c r="D38" s="490"/>
      <c r="E38" s="491"/>
      <c r="F38" s="132">
        <f>SUM(F13:F36)</f>
        <v>0.99999999999999978</v>
      </c>
      <c r="G38" s="133">
        <f>SUM(G13:G36)</f>
        <v>1404781.55</v>
      </c>
      <c r="H38" s="134">
        <f>SUM(H13:H36)</f>
        <v>23234.022000000001</v>
      </c>
      <c r="I38" s="136">
        <f>(H38)/G38</f>
        <v>1.6539241991041242E-2</v>
      </c>
      <c r="J38" s="134">
        <f>SUM(J13:J36)</f>
        <v>40558.714</v>
      </c>
      <c r="K38" s="136">
        <f>(J38)/G38</f>
        <v>2.8871901115159148E-2</v>
      </c>
      <c r="L38" s="134">
        <f>SUM(L13:L36)</f>
        <v>151974.15400000004</v>
      </c>
      <c r="M38" s="137">
        <f>(L38)/G38</f>
        <v>0.10818347806461441</v>
      </c>
      <c r="N38" s="138">
        <f>SUM(N13:N36)</f>
        <v>205551.326</v>
      </c>
      <c r="O38" s="136">
        <f>(N38)/G38</f>
        <v>0.14632262646103231</v>
      </c>
      <c r="P38" s="135">
        <f>SUM(P13:P36)</f>
        <v>173909.19500000004</v>
      </c>
      <c r="Q38" s="136">
        <f>(P38)/G38</f>
        <v>0.12379803464816293</v>
      </c>
      <c r="R38" s="135">
        <f>SUM(R13:R36)</f>
        <v>228173.73600000006</v>
      </c>
      <c r="S38" s="136">
        <f>(R38)/G38</f>
        <v>0.16242648972717505</v>
      </c>
      <c r="T38" s="135">
        <f>SUM(T13:T36)</f>
        <v>169346.95200000002</v>
      </c>
      <c r="U38" s="136">
        <f>(T38)/G38</f>
        <v>0.12055038165898464</v>
      </c>
      <c r="V38" s="135">
        <f>SUM(V13:V36)</f>
        <v>181261.08200000002</v>
      </c>
      <c r="W38" s="136">
        <f>(V38)/G38</f>
        <v>0.12903150813733283</v>
      </c>
      <c r="X38" s="135">
        <f>SUM(X13:X36)</f>
        <v>230772.36900000004</v>
      </c>
      <c r="Y38" s="136">
        <f>(X38)/G38</f>
        <v>0.16427633819649753</v>
      </c>
      <c r="AA38" s="141">
        <f>SUM(AA13:AA37)</f>
        <v>1404781.5500000003</v>
      </c>
    </row>
    <row r="39" spans="1:28" ht="13.5" thickBot="1">
      <c r="A39" s="480" t="s">
        <v>1195</v>
      </c>
      <c r="B39" s="481"/>
      <c r="C39" s="481"/>
      <c r="D39" s="481"/>
      <c r="E39" s="482"/>
      <c r="F39" s="180">
        <v>100</v>
      </c>
      <c r="G39" s="181"/>
      <c r="H39" s="182"/>
      <c r="I39" s="181"/>
      <c r="J39" s="183">
        <f>H38+J38</f>
        <v>63792.736000000004</v>
      </c>
      <c r="K39" s="184">
        <f>I38+K38</f>
        <v>4.541114310620039E-2</v>
      </c>
      <c r="L39" s="183">
        <f>J39+L38</f>
        <v>215766.89000000004</v>
      </c>
      <c r="M39" s="185">
        <f>K39+M38</f>
        <v>0.15359462117081479</v>
      </c>
      <c r="N39" s="186">
        <f>N38+L39</f>
        <v>421318.21600000001</v>
      </c>
      <c r="O39" s="184">
        <f>O38+M39</f>
        <v>0.29991724763184713</v>
      </c>
      <c r="P39" s="187">
        <f t="shared" ref="P39:Y39" si="12">N39+P38</f>
        <v>595227.41100000008</v>
      </c>
      <c r="Q39" s="184">
        <f t="shared" si="12"/>
        <v>0.42371528228001004</v>
      </c>
      <c r="R39" s="187">
        <f t="shared" si="12"/>
        <v>823401.14700000011</v>
      </c>
      <c r="S39" s="185">
        <f t="shared" si="12"/>
        <v>0.58614177200718509</v>
      </c>
      <c r="T39" s="186">
        <f t="shared" si="12"/>
        <v>992748.09900000016</v>
      </c>
      <c r="U39" s="184">
        <f t="shared" si="12"/>
        <v>0.70669215366616978</v>
      </c>
      <c r="V39" s="187">
        <f t="shared" si="12"/>
        <v>1174009.1810000001</v>
      </c>
      <c r="W39" s="184">
        <f t="shared" si="12"/>
        <v>0.83572366180350266</v>
      </c>
      <c r="X39" s="187">
        <f>V39+X38</f>
        <v>1404781.55</v>
      </c>
      <c r="Y39" s="184">
        <f t="shared" si="12"/>
        <v>1.0000000000000002</v>
      </c>
    </row>
    <row r="40" spans="1:28">
      <c r="A40" s="139"/>
      <c r="B40" s="91"/>
      <c r="C40" s="91"/>
      <c r="D40" s="91"/>
      <c r="E40" s="91"/>
      <c r="F40" s="91"/>
      <c r="G40" s="91"/>
      <c r="H40" s="91"/>
      <c r="I40" s="91"/>
      <c r="J40" s="91"/>
      <c r="K40" s="91"/>
      <c r="L40" s="91"/>
      <c r="M40" s="91"/>
      <c r="N40" s="91"/>
      <c r="O40" s="91"/>
      <c r="P40" s="91"/>
      <c r="Q40" s="91"/>
      <c r="R40" s="91"/>
      <c r="S40" s="91"/>
      <c r="T40" s="91"/>
      <c r="U40" s="91"/>
      <c r="V40" s="91"/>
      <c r="W40" s="91"/>
      <c r="X40" s="91"/>
      <c r="Y40" s="140"/>
    </row>
    <row r="41" spans="1:28">
      <c r="A41" s="91"/>
      <c r="B41" s="342"/>
      <c r="C41" s="91"/>
      <c r="D41" s="91"/>
      <c r="E41" s="91"/>
      <c r="F41" s="91"/>
      <c r="G41" s="91"/>
      <c r="H41" s="91"/>
      <c r="I41" s="91"/>
      <c r="J41" s="91"/>
      <c r="K41" s="91"/>
      <c r="L41" s="91"/>
      <c r="M41" s="91"/>
      <c r="N41" s="91"/>
      <c r="O41" s="91"/>
      <c r="P41" s="91"/>
      <c r="Q41" s="91"/>
      <c r="R41" s="91"/>
      <c r="S41" s="91"/>
      <c r="T41" s="91"/>
      <c r="U41" s="91"/>
      <c r="V41" s="91"/>
      <c r="W41" s="91"/>
      <c r="X41" s="91"/>
      <c r="Y41" s="91"/>
    </row>
    <row r="42" spans="1:28">
      <c r="A42" s="91"/>
      <c r="B42" s="91"/>
      <c r="C42" s="91"/>
      <c r="D42" s="91"/>
      <c r="E42" s="91"/>
      <c r="F42" s="91"/>
      <c r="G42" s="91"/>
      <c r="H42" s="91"/>
      <c r="I42" s="91"/>
      <c r="J42" s="91"/>
      <c r="K42" s="91"/>
      <c r="L42" s="91"/>
      <c r="M42" s="91"/>
      <c r="N42" s="91"/>
      <c r="O42" s="91"/>
      <c r="P42" s="91"/>
      <c r="Q42" s="91"/>
      <c r="R42" s="91"/>
      <c r="S42" s="91"/>
      <c r="T42" s="91"/>
      <c r="U42" s="91"/>
      <c r="V42" s="91"/>
      <c r="W42" s="91"/>
      <c r="X42" s="91"/>
      <c r="Y42" s="91"/>
    </row>
    <row r="43" spans="1:28">
      <c r="A43" s="91"/>
      <c r="B43" s="91"/>
      <c r="C43" s="91"/>
      <c r="D43" s="91"/>
      <c r="E43" s="91"/>
      <c r="F43" s="91"/>
      <c r="G43" s="91"/>
      <c r="H43" s="91"/>
      <c r="I43" s="91"/>
      <c r="J43" s="91"/>
      <c r="K43" s="91"/>
      <c r="L43" s="91"/>
      <c r="M43" s="91"/>
      <c r="N43" s="91"/>
      <c r="O43" s="91"/>
      <c r="P43" s="91"/>
      <c r="Q43" s="91"/>
      <c r="R43" s="91"/>
      <c r="S43" s="91"/>
      <c r="T43" s="91"/>
      <c r="U43" s="91"/>
      <c r="V43" s="91"/>
      <c r="W43" s="91"/>
      <c r="X43" s="91"/>
      <c r="Y43" s="91"/>
    </row>
    <row r="44" spans="1:28" ht="15.75" customHeight="1">
      <c r="A44" s="471"/>
      <c r="B44" s="471"/>
      <c r="C44" s="471"/>
      <c r="D44" s="471"/>
      <c r="E44" s="471"/>
      <c r="F44" s="471"/>
      <c r="G44" s="471"/>
      <c r="H44" s="471"/>
      <c r="I44" s="471"/>
      <c r="J44" s="471"/>
      <c r="K44" s="471"/>
      <c r="L44" s="471"/>
      <c r="M44" s="471"/>
      <c r="N44" s="471"/>
      <c r="O44" s="471"/>
      <c r="P44" s="471"/>
      <c r="Q44" s="91"/>
      <c r="R44" s="91"/>
      <c r="S44" s="91"/>
      <c r="T44" s="91"/>
      <c r="U44" s="91"/>
      <c r="V44" s="91"/>
      <c r="W44" s="91"/>
      <c r="X44" s="91"/>
      <c r="Y44" s="91"/>
    </row>
    <row r="45" spans="1:28" ht="15.75" customHeight="1">
      <c r="A45" s="473"/>
      <c r="B45" s="473"/>
      <c r="C45" s="473"/>
      <c r="D45" s="473"/>
      <c r="E45" s="473"/>
      <c r="F45" s="473"/>
      <c r="G45" s="473"/>
      <c r="H45" s="91"/>
      <c r="I45" s="473"/>
      <c r="J45" s="473"/>
      <c r="K45" s="473"/>
      <c r="L45" s="473"/>
      <c r="M45" s="473"/>
      <c r="N45" s="473"/>
      <c r="O45" s="473"/>
      <c r="P45" s="91"/>
      <c r="Q45" s="91"/>
      <c r="R45" s="91"/>
      <c r="S45" s="91"/>
      <c r="T45" s="91"/>
      <c r="U45" s="91"/>
      <c r="V45" s="91"/>
      <c r="W45" s="91"/>
      <c r="X45" s="91"/>
      <c r="Y45" s="91"/>
    </row>
    <row r="46" spans="1:28" ht="15.75">
      <c r="A46" s="472"/>
      <c r="B46" s="472"/>
      <c r="C46" s="472"/>
      <c r="D46" s="472"/>
      <c r="E46" s="472"/>
      <c r="F46" s="472"/>
      <c r="G46" s="472"/>
      <c r="H46" s="472"/>
      <c r="I46" s="472"/>
      <c r="J46" s="472"/>
      <c r="K46" s="472"/>
      <c r="L46" s="472"/>
      <c r="M46" s="472"/>
      <c r="N46" s="472"/>
      <c r="O46" s="472"/>
      <c r="P46" s="472"/>
      <c r="Q46" s="91"/>
      <c r="R46" s="91"/>
      <c r="S46" s="91"/>
      <c r="T46" s="91"/>
      <c r="U46" s="91"/>
      <c r="V46" s="91"/>
      <c r="W46" s="91"/>
      <c r="X46" s="91"/>
      <c r="Y46" s="91"/>
    </row>
    <row r="47" spans="1:28" ht="15.75" customHeight="1">
      <c r="A47" s="463"/>
      <c r="B47" s="463"/>
      <c r="C47" s="463"/>
      <c r="D47" s="463"/>
      <c r="E47" s="463"/>
      <c r="F47" s="463"/>
      <c r="G47" s="463"/>
      <c r="H47" s="463"/>
      <c r="I47" s="463"/>
      <c r="J47" s="463"/>
      <c r="K47" s="463"/>
      <c r="L47" s="463"/>
      <c r="M47" s="463"/>
      <c r="N47" s="463"/>
      <c r="O47" s="463"/>
      <c r="P47" s="463"/>
      <c r="Q47" s="91"/>
      <c r="R47" s="91"/>
      <c r="S47" s="91"/>
      <c r="T47" s="91"/>
      <c r="U47" s="91"/>
      <c r="V47" s="91"/>
      <c r="W47" s="91"/>
      <c r="X47" s="91"/>
      <c r="Y47" s="91"/>
    </row>
    <row r="48" spans="1:28" ht="15.75" customHeight="1">
      <c r="A48" s="463"/>
      <c r="B48" s="463"/>
      <c r="C48" s="463"/>
      <c r="D48" s="463"/>
      <c r="E48" s="463"/>
      <c r="F48" s="463"/>
      <c r="G48" s="463"/>
      <c r="H48" s="463"/>
      <c r="I48" s="463"/>
      <c r="J48" s="463"/>
      <c r="K48" s="463"/>
      <c r="L48" s="463"/>
      <c r="M48" s="463"/>
      <c r="N48" s="463"/>
      <c r="O48" s="463"/>
      <c r="P48" s="463"/>
      <c r="Q48" s="91"/>
      <c r="R48" s="91"/>
      <c r="S48" s="91"/>
      <c r="T48" s="91"/>
      <c r="U48" s="91"/>
      <c r="V48" s="91"/>
      <c r="W48" s="91"/>
      <c r="X48" s="91"/>
      <c r="Y48" s="91"/>
    </row>
  </sheetData>
  <mergeCells count="66">
    <mergeCell ref="A2:Y2"/>
    <mergeCell ref="B25:D25"/>
    <mergeCell ref="A39:E39"/>
    <mergeCell ref="B34:D34"/>
    <mergeCell ref="B35:D35"/>
    <mergeCell ref="B26:D26"/>
    <mergeCell ref="B27:D27"/>
    <mergeCell ref="B28:D28"/>
    <mergeCell ref="B29:D29"/>
    <mergeCell ref="B30:D30"/>
    <mergeCell ref="B31:D31"/>
    <mergeCell ref="B32:D32"/>
    <mergeCell ref="B33:D33"/>
    <mergeCell ref="B36:D36"/>
    <mergeCell ref="B37:D37"/>
    <mergeCell ref="A38:E38"/>
    <mergeCell ref="B20:D20"/>
    <mergeCell ref="B21:D21"/>
    <mergeCell ref="B22:D22"/>
    <mergeCell ref="B13:E13"/>
    <mergeCell ref="B23:D23"/>
    <mergeCell ref="B14:E14"/>
    <mergeCell ref="B15:E15"/>
    <mergeCell ref="B16:E16"/>
    <mergeCell ref="B17:E17"/>
    <mergeCell ref="B18:E18"/>
    <mergeCell ref="I48:P48"/>
    <mergeCell ref="A44:H44"/>
    <mergeCell ref="A46:H46"/>
    <mergeCell ref="A47:H47"/>
    <mergeCell ref="A48:H48"/>
    <mergeCell ref="I44:P44"/>
    <mergeCell ref="I46:P46"/>
    <mergeCell ref="A45:G45"/>
    <mergeCell ref="I45:O45"/>
    <mergeCell ref="A4:Y4"/>
    <mergeCell ref="A1:Y1"/>
    <mergeCell ref="A3:Y3"/>
    <mergeCell ref="I47:P47"/>
    <mergeCell ref="A9:A11"/>
    <mergeCell ref="B9:E11"/>
    <mergeCell ref="F9:F11"/>
    <mergeCell ref="G9:G11"/>
    <mergeCell ref="H10:H11"/>
    <mergeCell ref="I10:I11"/>
    <mergeCell ref="J10:J11"/>
    <mergeCell ref="K10:K11"/>
    <mergeCell ref="L10:L11"/>
    <mergeCell ref="Y10:Y11"/>
    <mergeCell ref="U10:U11"/>
    <mergeCell ref="B24:E24"/>
    <mergeCell ref="M10:M11"/>
    <mergeCell ref="N10:N11"/>
    <mergeCell ref="W10:W11"/>
    <mergeCell ref="A5:Y5"/>
    <mergeCell ref="A6:Y6"/>
    <mergeCell ref="A7:Y7"/>
    <mergeCell ref="V10:V11"/>
    <mergeCell ref="O10:O11"/>
    <mergeCell ref="P10:P11"/>
    <mergeCell ref="Q10:Q11"/>
    <mergeCell ref="R10:R11"/>
    <mergeCell ref="S10:S11"/>
    <mergeCell ref="T10:T11"/>
    <mergeCell ref="X10:X11"/>
    <mergeCell ref="B19:D19"/>
  </mergeCells>
  <pageMargins left="0.27559055118110237" right="0.15748031496062992" top="0.98425196850393704" bottom="0.98425196850393704" header="0.51181102362204722" footer="0.51181102362204722"/>
  <pageSetup scale="64" orientation="landscape" r:id="rId1"/>
  <headerFooter alignWithMargins="0">
    <oddFooter>Página &amp;P de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59999389629810485"/>
    <pageSetUpPr fitToPage="1"/>
  </sheetPr>
  <dimension ref="A1:AV616"/>
  <sheetViews>
    <sheetView showGridLines="0" view="pageBreakPreview" zoomScale="110" zoomScaleNormal="70" zoomScaleSheetLayoutView="110" workbookViewId="0">
      <selection activeCell="A3" sqref="A3:K3"/>
    </sheetView>
  </sheetViews>
  <sheetFormatPr defaultRowHeight="12.75" outlineLevelRow="1"/>
  <cols>
    <col min="1" max="1" width="9.125" style="4" customWidth="1"/>
    <col min="2" max="2" width="15.375" style="4" customWidth="1"/>
    <col min="3" max="3" width="9.75" style="4" customWidth="1"/>
    <col min="4" max="4" width="70" style="5" customWidth="1"/>
    <col min="5" max="5" width="6.625" style="3" customWidth="1"/>
    <col min="6" max="6" width="17.125" style="40" customWidth="1"/>
    <col min="7" max="7" width="13.5" style="1" bestFit="1" customWidth="1"/>
    <col min="8" max="8" width="12.875" style="1" customWidth="1"/>
    <col min="9" max="9" width="13.25" style="1" customWidth="1"/>
    <col min="10" max="10" width="13.125" style="1" customWidth="1"/>
    <col min="11" max="11" width="14.125" style="1" customWidth="1"/>
    <col min="12" max="12" width="12.625" style="1" hidden="1" customWidth="1"/>
    <col min="13" max="13" width="9" style="1" hidden="1" customWidth="1"/>
    <col min="14" max="14" width="11.125" style="1" hidden="1" customWidth="1"/>
    <col min="15" max="15" width="10.25" style="1" hidden="1" customWidth="1"/>
    <col min="16" max="16" width="11.125" style="1" hidden="1" customWidth="1"/>
    <col min="17" max="17" width="8.75" style="1" hidden="1" customWidth="1"/>
    <col min="18" max="18" width="11.125" style="1" hidden="1" customWidth="1"/>
    <col min="19" max="19" width="8.875" style="1" hidden="1" customWidth="1"/>
    <col min="20" max="20" width="11.125" style="1" hidden="1" customWidth="1"/>
    <col min="21" max="21" width="8.75" style="1" hidden="1" customWidth="1"/>
    <col min="22" max="22" width="11.125" style="1" hidden="1" customWidth="1"/>
    <col min="23" max="23" width="10.25" style="1" hidden="1" customWidth="1"/>
    <col min="24" max="24" width="11.125" style="1" hidden="1" customWidth="1"/>
    <col min="25" max="25" width="7.75" style="1" hidden="1" customWidth="1"/>
    <col min="26" max="26" width="11.25" style="1" hidden="1" customWidth="1"/>
    <col min="27" max="27" width="10.125" style="1" hidden="1" customWidth="1"/>
    <col min="28" max="36" width="11.625" style="1" hidden="1" customWidth="1"/>
    <col min="37" max="37" width="10.75" style="1" hidden="1" customWidth="1"/>
    <col min="38" max="38" width="11.625" style="1" hidden="1" customWidth="1"/>
    <col min="39" max="39" width="9" style="324" hidden="1" customWidth="1"/>
    <col min="40" max="40" width="11.5" style="351" hidden="1" customWidth="1"/>
    <col min="41" max="41" width="9.25" style="324" hidden="1" customWidth="1"/>
    <col min="42" max="42" width="12.25" style="351" hidden="1" customWidth="1"/>
    <col min="43" max="43" width="12.25" style="324" hidden="1" customWidth="1"/>
    <col min="44" max="44" width="12.25" style="351" hidden="1" customWidth="1"/>
    <col min="45" max="45" width="8.625" style="324" hidden="1" customWidth="1"/>
    <col min="46" max="46" width="6.125" style="351" hidden="1" customWidth="1"/>
    <col min="47" max="47" width="9" style="324" hidden="1" customWidth="1"/>
    <col min="48" max="48" width="9.75" style="351" hidden="1" customWidth="1"/>
    <col min="49" max="16384" width="9" style="1"/>
  </cols>
  <sheetData>
    <row r="1" spans="1:48" ht="79.5" customHeight="1" thickBot="1">
      <c r="A1" s="651" t="s">
        <v>1199</v>
      </c>
      <c r="B1" s="652"/>
      <c r="C1" s="652"/>
      <c r="D1" s="652"/>
      <c r="E1" s="652"/>
      <c r="F1" s="652"/>
      <c r="G1" s="652"/>
      <c r="H1" s="652"/>
      <c r="I1" s="652"/>
      <c r="J1" s="652"/>
      <c r="K1" s="653"/>
      <c r="L1" s="156"/>
      <c r="M1" s="220"/>
      <c r="N1" s="220"/>
      <c r="O1" s="220"/>
      <c r="P1" s="220"/>
      <c r="Q1" s="220"/>
      <c r="R1" s="220"/>
      <c r="S1" s="220"/>
      <c r="T1" s="220"/>
      <c r="U1" s="220"/>
      <c r="V1" s="220"/>
      <c r="W1" s="220"/>
      <c r="X1" s="220"/>
      <c r="Y1" s="220"/>
      <c r="Z1" s="220"/>
      <c r="AA1" s="220"/>
      <c r="AB1" s="220"/>
      <c r="AC1" s="220"/>
      <c r="AD1" s="220"/>
      <c r="AE1" s="220"/>
      <c r="AF1" s="220"/>
      <c r="AG1" s="220"/>
      <c r="AH1" s="220"/>
      <c r="AI1" s="220"/>
      <c r="AJ1" s="220"/>
      <c r="AK1" s="220"/>
      <c r="AL1" s="220"/>
    </row>
    <row r="2" spans="1:48" ht="20.100000000000001" customHeight="1">
      <c r="A2" s="501" t="s">
        <v>1196</v>
      </c>
      <c r="B2" s="502"/>
      <c r="C2" s="502"/>
      <c r="D2" s="502"/>
      <c r="E2" s="502"/>
      <c r="F2" s="502"/>
      <c r="G2" s="502"/>
      <c r="H2" s="502"/>
      <c r="I2" s="502"/>
      <c r="J2" s="502"/>
      <c r="K2" s="503"/>
      <c r="L2" s="86"/>
      <c r="M2" s="2"/>
      <c r="N2" s="2"/>
      <c r="O2" s="2"/>
      <c r="P2" s="2"/>
      <c r="Q2" s="2"/>
      <c r="R2" s="2"/>
      <c r="S2" s="2"/>
      <c r="T2" s="2"/>
      <c r="U2" s="2"/>
      <c r="V2" s="2"/>
      <c r="W2" s="2"/>
      <c r="X2" s="2"/>
      <c r="Y2" s="2"/>
      <c r="Z2" s="2"/>
      <c r="AA2" s="2"/>
      <c r="AB2" s="2"/>
      <c r="AC2" s="2"/>
      <c r="AD2" s="2"/>
      <c r="AE2" s="2"/>
      <c r="AF2" s="2"/>
      <c r="AG2" s="2"/>
      <c r="AH2" s="2"/>
      <c r="AI2" s="2"/>
      <c r="AJ2" s="2"/>
      <c r="AK2" s="515" t="s">
        <v>1223</v>
      </c>
      <c r="AL2" s="515"/>
      <c r="AM2" s="509" t="s">
        <v>12409</v>
      </c>
      <c r="AN2" s="509"/>
      <c r="AO2" s="509"/>
      <c r="AP2" s="509"/>
      <c r="AQ2" s="509"/>
      <c r="AR2" s="509"/>
      <c r="AS2" s="509"/>
      <c r="AT2" s="509"/>
      <c r="AU2" s="509"/>
      <c r="AV2" s="510"/>
    </row>
    <row r="3" spans="1:48" ht="20.100000000000001" customHeight="1">
      <c r="A3" s="504" t="s">
        <v>12523</v>
      </c>
      <c r="B3" s="505"/>
      <c r="C3" s="505"/>
      <c r="D3" s="505"/>
      <c r="E3" s="505"/>
      <c r="F3" s="505"/>
      <c r="G3" s="505"/>
      <c r="H3" s="505"/>
      <c r="I3" s="505"/>
      <c r="J3" s="505"/>
      <c r="K3" s="506"/>
      <c r="L3" s="86"/>
      <c r="M3" s="2"/>
      <c r="N3" s="2"/>
      <c r="O3" s="2"/>
      <c r="P3" s="2"/>
      <c r="Q3" s="2"/>
      <c r="R3" s="2"/>
      <c r="S3" s="2"/>
      <c r="T3" s="2"/>
      <c r="U3" s="2"/>
      <c r="V3" s="2"/>
      <c r="W3" s="2"/>
      <c r="X3" s="2"/>
      <c r="Y3" s="2"/>
      <c r="Z3" s="2"/>
      <c r="AA3" s="2"/>
      <c r="AB3" s="2"/>
      <c r="AC3" s="2"/>
      <c r="AD3" s="2"/>
      <c r="AE3" s="2"/>
      <c r="AF3" s="2"/>
      <c r="AG3" s="2"/>
      <c r="AH3" s="2"/>
      <c r="AI3" s="2"/>
      <c r="AJ3" s="2"/>
      <c r="AK3" s="515" t="s">
        <v>1224</v>
      </c>
      <c r="AL3" s="515"/>
      <c r="AM3" s="511"/>
      <c r="AN3" s="511"/>
      <c r="AO3" s="511"/>
      <c r="AP3" s="511"/>
      <c r="AQ3" s="511"/>
      <c r="AR3" s="511"/>
      <c r="AS3" s="511"/>
      <c r="AT3" s="511"/>
      <c r="AU3" s="511"/>
      <c r="AV3" s="512"/>
    </row>
    <row r="4" spans="1:48" ht="20.100000000000001" customHeight="1">
      <c r="A4" s="497" t="s">
        <v>1197</v>
      </c>
      <c r="B4" s="498"/>
      <c r="C4" s="498"/>
      <c r="D4" s="498"/>
      <c r="E4" s="336" t="s">
        <v>1263</v>
      </c>
      <c r="F4" s="339">
        <v>0.2223</v>
      </c>
      <c r="G4" s="337"/>
      <c r="H4" s="337"/>
      <c r="I4" s="337"/>
      <c r="J4" s="337"/>
      <c r="K4" s="338"/>
      <c r="L4" s="86"/>
      <c r="M4" s="2"/>
      <c r="N4" s="2"/>
      <c r="O4" s="2"/>
      <c r="P4" s="2"/>
      <c r="Q4" s="2"/>
      <c r="R4" s="2"/>
      <c r="S4" s="2"/>
      <c r="T4" s="2"/>
      <c r="U4" s="2"/>
      <c r="V4" s="2"/>
      <c r="W4" s="2"/>
      <c r="X4" s="2"/>
      <c r="Y4" s="2"/>
      <c r="Z4" s="2"/>
      <c r="AA4" s="2"/>
      <c r="AB4" s="2"/>
      <c r="AC4" s="2"/>
      <c r="AD4" s="2"/>
      <c r="AE4" s="2"/>
      <c r="AF4" s="2"/>
      <c r="AG4" s="2"/>
      <c r="AH4" s="2"/>
      <c r="AI4" s="2"/>
      <c r="AJ4" s="2"/>
      <c r="AK4" s="515" t="s">
        <v>1200</v>
      </c>
      <c r="AL4" s="515"/>
      <c r="AM4" s="511"/>
      <c r="AN4" s="511"/>
      <c r="AO4" s="511"/>
      <c r="AP4" s="511"/>
      <c r="AQ4" s="511"/>
      <c r="AR4" s="511"/>
      <c r="AS4" s="511"/>
      <c r="AT4" s="511"/>
      <c r="AU4" s="511"/>
      <c r="AV4" s="512"/>
    </row>
    <row r="5" spans="1:48" ht="20.100000000000001" customHeight="1" thickBot="1">
      <c r="A5" s="507" t="s">
        <v>1198</v>
      </c>
      <c r="B5" s="508"/>
      <c r="C5" s="508"/>
      <c r="D5" s="508"/>
      <c r="E5" s="340"/>
      <c r="F5" s="341"/>
      <c r="G5" s="334"/>
      <c r="H5" s="334"/>
      <c r="I5" s="334"/>
      <c r="J5" s="334"/>
      <c r="K5" s="335"/>
      <c r="L5" s="157"/>
      <c r="M5" s="2"/>
      <c r="N5" s="2"/>
      <c r="O5" s="2"/>
      <c r="P5" s="2"/>
      <c r="Q5" s="2"/>
      <c r="R5" s="2"/>
      <c r="S5" s="2"/>
      <c r="T5" s="2"/>
      <c r="U5" s="2"/>
      <c r="V5" s="2"/>
      <c r="W5" s="2"/>
      <c r="X5" s="2"/>
      <c r="Y5" s="2"/>
      <c r="AB5" s="2"/>
      <c r="AD5" s="2"/>
      <c r="AE5" s="2" t="s">
        <v>1219</v>
      </c>
      <c r="AF5" s="2"/>
      <c r="AG5" s="2"/>
      <c r="AH5" s="2"/>
      <c r="AI5" s="2"/>
      <c r="AJ5" s="2"/>
      <c r="AK5" s="2"/>
      <c r="AL5" s="2"/>
      <c r="AM5" s="511"/>
      <c r="AN5" s="511"/>
      <c r="AO5" s="511"/>
      <c r="AP5" s="511"/>
      <c r="AQ5" s="511"/>
      <c r="AR5" s="511"/>
      <c r="AS5" s="511"/>
      <c r="AT5" s="511"/>
      <c r="AU5" s="511"/>
      <c r="AV5" s="512"/>
    </row>
    <row r="6" spans="1:48" ht="13.5" thickBot="1">
      <c r="A6" s="517"/>
      <c r="B6" s="518"/>
      <c r="C6" s="518"/>
      <c r="D6" s="518"/>
      <c r="E6" s="518"/>
      <c r="F6" s="518"/>
      <c r="G6" s="518"/>
      <c r="H6" s="518"/>
      <c r="I6" s="518"/>
      <c r="J6" s="518"/>
      <c r="K6" s="519"/>
      <c r="L6" s="86"/>
      <c r="M6" s="2"/>
      <c r="N6" s="2"/>
      <c r="O6" s="2"/>
      <c r="P6" s="2"/>
      <c r="Q6" s="2"/>
      <c r="R6" s="2"/>
      <c r="S6" s="2"/>
      <c r="T6" s="2"/>
      <c r="U6" s="2"/>
      <c r="V6" s="2"/>
      <c r="W6" s="2"/>
      <c r="X6" s="2"/>
      <c r="Y6" s="2"/>
      <c r="Z6" s="2"/>
      <c r="AA6" s="2"/>
      <c r="AB6" s="2"/>
      <c r="AC6" s="2"/>
      <c r="AD6" s="2"/>
      <c r="AE6" s="2"/>
      <c r="AF6" s="2"/>
      <c r="AG6" s="2"/>
      <c r="AH6" s="2"/>
      <c r="AI6" s="2"/>
      <c r="AJ6" s="2"/>
      <c r="AK6" s="2"/>
      <c r="AL6" s="2"/>
      <c r="AM6" s="511"/>
      <c r="AN6" s="511"/>
      <c r="AO6" s="511"/>
      <c r="AP6" s="511"/>
      <c r="AQ6" s="511"/>
      <c r="AR6" s="511"/>
      <c r="AS6" s="511"/>
      <c r="AT6" s="511"/>
      <c r="AU6" s="511"/>
      <c r="AV6" s="512"/>
    </row>
    <row r="7" spans="1:48" ht="20.100000000000001" customHeight="1" thickBot="1">
      <c r="A7" s="327"/>
      <c r="B7" s="328"/>
      <c r="C7" s="328"/>
      <c r="D7" s="329" t="s">
        <v>714</v>
      </c>
      <c r="E7" s="328"/>
      <c r="F7" s="330"/>
      <c r="G7" s="331"/>
      <c r="H7" s="331"/>
      <c r="I7" s="331"/>
      <c r="J7" s="331"/>
      <c r="K7" s="332"/>
      <c r="L7" s="86"/>
      <c r="M7" s="2"/>
      <c r="N7" s="2"/>
      <c r="O7" s="2"/>
      <c r="P7" s="2"/>
      <c r="Q7" s="2"/>
      <c r="R7" s="2"/>
      <c r="S7" s="2"/>
      <c r="T7" s="2"/>
      <c r="U7" s="2"/>
      <c r="V7" s="2"/>
      <c r="W7" s="2"/>
      <c r="X7" s="2"/>
      <c r="Y7" s="2"/>
      <c r="Z7" s="2"/>
      <c r="AA7" s="2"/>
      <c r="AB7" s="2"/>
      <c r="AC7" s="2"/>
      <c r="AD7" s="2"/>
      <c r="AE7" s="2"/>
      <c r="AF7" s="2"/>
      <c r="AG7" s="2"/>
      <c r="AH7" s="2"/>
      <c r="AI7" s="2"/>
      <c r="AJ7" s="2"/>
      <c r="AK7" s="516" t="s">
        <v>1225</v>
      </c>
      <c r="AL7" s="516"/>
      <c r="AM7" s="513"/>
      <c r="AN7" s="513"/>
      <c r="AO7" s="513"/>
      <c r="AP7" s="513"/>
      <c r="AQ7" s="513"/>
      <c r="AR7" s="513"/>
      <c r="AS7" s="513"/>
      <c r="AT7" s="513"/>
      <c r="AU7" s="513"/>
      <c r="AV7" s="514"/>
    </row>
    <row r="8" spans="1:48" ht="21" customHeight="1" thickBot="1">
      <c r="A8" s="174"/>
      <c r="B8" s="175"/>
      <c r="C8" s="175"/>
      <c r="D8" s="176"/>
      <c r="E8" s="175"/>
      <c r="F8" s="177"/>
      <c r="G8" s="179"/>
      <c r="H8" s="179"/>
      <c r="I8" s="179"/>
      <c r="J8" s="179"/>
      <c r="K8" s="178"/>
      <c r="L8" s="86"/>
      <c r="M8" s="2"/>
      <c r="N8" s="2"/>
      <c r="O8" s="2"/>
      <c r="P8" s="2"/>
      <c r="Q8" s="2"/>
      <c r="R8" s="2"/>
      <c r="S8" s="2"/>
      <c r="T8" s="2"/>
      <c r="U8" s="2"/>
      <c r="V8" s="2"/>
      <c r="W8" s="2"/>
      <c r="X8" s="2"/>
      <c r="Y8" s="2"/>
      <c r="Z8" s="2"/>
      <c r="AA8" s="2"/>
      <c r="AB8" s="2"/>
      <c r="AC8" s="2"/>
      <c r="AD8" s="2"/>
      <c r="AE8" s="2"/>
      <c r="AF8" s="2"/>
      <c r="AG8" s="2"/>
      <c r="AH8" s="2"/>
      <c r="AI8" s="2"/>
      <c r="AJ8" s="2"/>
      <c r="AK8" s="2"/>
      <c r="AL8" s="2"/>
      <c r="AM8" s="492" t="s">
        <v>12404</v>
      </c>
      <c r="AN8" s="493"/>
      <c r="AO8" s="492" t="s">
        <v>12407</v>
      </c>
      <c r="AP8" s="493"/>
      <c r="AQ8" s="492" t="s">
        <v>12408</v>
      </c>
      <c r="AR8" s="493"/>
      <c r="AS8" s="492" t="s">
        <v>12405</v>
      </c>
      <c r="AT8" s="493"/>
      <c r="AU8" s="492" t="s">
        <v>12406</v>
      </c>
      <c r="AV8" s="493"/>
    </row>
    <row r="9" spans="1:48" ht="37.5" customHeight="1" thickBot="1">
      <c r="A9" s="49" t="s">
        <v>81</v>
      </c>
      <c r="B9" s="49" t="s">
        <v>82</v>
      </c>
      <c r="C9" s="49" t="s">
        <v>83</v>
      </c>
      <c r="D9" s="49" t="s">
        <v>84</v>
      </c>
      <c r="E9" s="49" t="s">
        <v>85</v>
      </c>
      <c r="F9" s="72" t="s">
        <v>12410</v>
      </c>
      <c r="G9" s="372" t="s">
        <v>12411</v>
      </c>
      <c r="H9" s="372" t="s">
        <v>12412</v>
      </c>
      <c r="I9" s="72" t="s">
        <v>1099</v>
      </c>
      <c r="J9" s="72" t="s">
        <v>1100</v>
      </c>
      <c r="K9" s="208" t="s">
        <v>87</v>
      </c>
      <c r="L9" s="86"/>
      <c r="M9" s="499" t="s">
        <v>1208</v>
      </c>
      <c r="N9" s="500"/>
      <c r="O9" s="499" t="s">
        <v>1210</v>
      </c>
      <c r="P9" s="500"/>
      <c r="Q9" s="499" t="s">
        <v>1211</v>
      </c>
      <c r="R9" s="500"/>
      <c r="S9" s="499" t="s">
        <v>1212</v>
      </c>
      <c r="T9" s="500"/>
      <c r="U9" s="499" t="s">
        <v>1213</v>
      </c>
      <c r="V9" s="500"/>
      <c r="W9" s="499" t="s">
        <v>1214</v>
      </c>
      <c r="X9" s="500"/>
      <c r="Y9" s="499" t="s">
        <v>1215</v>
      </c>
      <c r="Z9" s="500"/>
      <c r="AA9" s="499" t="s">
        <v>1216</v>
      </c>
      <c r="AB9" s="500"/>
      <c r="AC9" s="499" t="s">
        <v>1217</v>
      </c>
      <c r="AD9" s="500"/>
      <c r="AE9" s="499" t="s">
        <v>1218</v>
      </c>
      <c r="AF9" s="500"/>
      <c r="AG9" s="499" t="s">
        <v>1220</v>
      </c>
      <c r="AH9" s="500"/>
      <c r="AI9" s="499" t="s">
        <v>1221</v>
      </c>
      <c r="AJ9" s="500"/>
      <c r="AK9" s="499" t="s">
        <v>1222</v>
      </c>
      <c r="AL9" s="500"/>
      <c r="AM9" s="347" t="s">
        <v>1193</v>
      </c>
      <c r="AN9" s="348" t="s">
        <v>1209</v>
      </c>
      <c r="AO9" s="347" t="s">
        <v>1193</v>
      </c>
      <c r="AP9" s="348" t="s">
        <v>1209</v>
      </c>
      <c r="AQ9" s="347" t="s">
        <v>1193</v>
      </c>
      <c r="AR9" s="348" t="s">
        <v>1209</v>
      </c>
      <c r="AS9" s="347" t="s">
        <v>1193</v>
      </c>
      <c r="AT9" s="348" t="s">
        <v>1209</v>
      </c>
      <c r="AU9" s="347" t="s">
        <v>1193</v>
      </c>
      <c r="AV9" s="348" t="s">
        <v>1209</v>
      </c>
    </row>
    <row r="10" spans="1:48" ht="15" customHeight="1" thickBot="1">
      <c r="A10" s="87"/>
      <c r="B10" s="61"/>
      <c r="C10" s="61"/>
      <c r="D10" s="20"/>
      <c r="E10" s="61"/>
      <c r="F10" s="42"/>
      <c r="G10" s="2"/>
      <c r="H10" s="2"/>
      <c r="I10" s="8"/>
      <c r="J10" s="192"/>
      <c r="K10" s="86"/>
      <c r="L10" s="86"/>
      <c r="M10" s="210" t="s">
        <v>1193</v>
      </c>
      <c r="N10" s="210" t="s">
        <v>1209</v>
      </c>
      <c r="O10" s="210" t="s">
        <v>1193</v>
      </c>
      <c r="P10" s="210" t="s">
        <v>1209</v>
      </c>
      <c r="Q10" s="210" t="s">
        <v>1193</v>
      </c>
      <c r="R10" s="210" t="s">
        <v>1209</v>
      </c>
      <c r="S10" s="210" t="s">
        <v>1193</v>
      </c>
      <c r="T10" s="210" t="s">
        <v>1209</v>
      </c>
      <c r="U10" s="210" t="s">
        <v>1193</v>
      </c>
      <c r="V10" s="210" t="s">
        <v>1209</v>
      </c>
      <c r="W10" s="210" t="s">
        <v>1193</v>
      </c>
      <c r="X10" s="210" t="s">
        <v>1209</v>
      </c>
      <c r="Y10" s="210" t="s">
        <v>1193</v>
      </c>
      <c r="Z10" s="210" t="s">
        <v>1209</v>
      </c>
      <c r="AA10" s="210" t="s">
        <v>1193</v>
      </c>
      <c r="AB10" s="210" t="s">
        <v>1209</v>
      </c>
      <c r="AC10" s="210" t="s">
        <v>1193</v>
      </c>
      <c r="AD10" s="210" t="s">
        <v>1209</v>
      </c>
      <c r="AE10" s="210" t="s">
        <v>1193</v>
      </c>
      <c r="AF10" s="210" t="s">
        <v>1209</v>
      </c>
      <c r="AG10" s="210" t="s">
        <v>1193</v>
      </c>
      <c r="AH10" s="210" t="s">
        <v>1209</v>
      </c>
      <c r="AI10" s="210" t="s">
        <v>1193</v>
      </c>
      <c r="AJ10" s="210" t="s">
        <v>1209</v>
      </c>
      <c r="AK10" s="210" t="s">
        <v>1193</v>
      </c>
      <c r="AL10" s="343" t="s">
        <v>1209</v>
      </c>
      <c r="AM10" s="211"/>
      <c r="AN10" s="217"/>
      <c r="AO10" s="214"/>
      <c r="AP10" s="217"/>
      <c r="AQ10" s="214"/>
      <c r="AR10" s="217"/>
      <c r="AS10" s="214"/>
      <c r="AT10" s="217"/>
      <c r="AU10" s="214"/>
      <c r="AV10" s="353"/>
    </row>
    <row r="11" spans="1:48">
      <c r="A11" s="159">
        <v>1</v>
      </c>
      <c r="B11" s="36"/>
      <c r="C11" s="36"/>
      <c r="D11" s="15" t="s">
        <v>112</v>
      </c>
      <c r="E11" s="15"/>
      <c r="F11" s="70"/>
      <c r="G11" s="147"/>
      <c r="H11" s="147"/>
      <c r="I11" s="147"/>
      <c r="J11" s="314"/>
      <c r="K11" s="309"/>
      <c r="L11" s="191" t="e">
        <f>L20</f>
        <v>#REF!</v>
      </c>
      <c r="M11" s="211"/>
      <c r="N11" s="217"/>
      <c r="O11" s="214"/>
      <c r="P11" s="217"/>
      <c r="Q11" s="214"/>
      <c r="R11" s="217"/>
      <c r="S11" s="217"/>
      <c r="T11" s="217"/>
      <c r="U11" s="214"/>
      <c r="V11" s="217"/>
      <c r="W11" s="217"/>
      <c r="X11" s="217"/>
      <c r="Y11" s="214"/>
      <c r="Z11" s="217"/>
      <c r="AA11" s="214"/>
      <c r="AB11" s="217"/>
      <c r="AC11" s="214"/>
      <c r="AD11" s="217"/>
      <c r="AE11" s="214"/>
      <c r="AF11" s="217"/>
      <c r="AG11" s="217"/>
      <c r="AH11" s="217"/>
      <c r="AI11" s="217"/>
      <c r="AJ11" s="217"/>
      <c r="AK11" s="214"/>
      <c r="AL11" s="344"/>
      <c r="AM11" s="212"/>
      <c r="AN11" s="192"/>
      <c r="AO11" s="215"/>
      <c r="AP11" s="192"/>
      <c r="AQ11" s="215"/>
      <c r="AR11" s="192"/>
      <c r="AS11" s="215"/>
      <c r="AT11" s="192"/>
      <c r="AU11" s="215"/>
      <c r="AV11" s="354"/>
    </row>
    <row r="12" spans="1:48" outlineLevel="1">
      <c r="A12" s="160" t="s">
        <v>88</v>
      </c>
      <c r="B12" s="66" t="s">
        <v>12415</v>
      </c>
      <c r="C12" s="37" t="s">
        <v>94</v>
      </c>
      <c r="D12" s="10" t="s">
        <v>12414</v>
      </c>
      <c r="E12" s="66" t="s">
        <v>114</v>
      </c>
      <c r="F12" s="50">
        <v>3.12</v>
      </c>
      <c r="G12" s="150">
        <v>3.12</v>
      </c>
      <c r="H12" s="150">
        <v>3.12</v>
      </c>
      <c r="I12" s="74">
        <f>'Composição Unitária de Preços'!H29</f>
        <v>524.04999999999995</v>
      </c>
      <c r="J12" s="310">
        <f>ROUND(I12+I12*F4,2)</f>
        <v>640.54999999999995</v>
      </c>
      <c r="K12" s="310">
        <f>ROUND(H12*J12,2)</f>
        <v>1998.52</v>
      </c>
      <c r="L12" s="189" t="e">
        <f>TRUNC(#REF!-(#REF!*0.07),2)</f>
        <v>#REF!</v>
      </c>
      <c r="M12" s="212">
        <v>1</v>
      </c>
      <c r="N12" s="192">
        <f t="shared" ref="N12:N19" si="0">M12*K12</f>
        <v>1998.52</v>
      </c>
      <c r="O12" s="215"/>
      <c r="P12" s="192"/>
      <c r="Q12" s="215"/>
      <c r="R12" s="192"/>
      <c r="S12" s="215"/>
      <c r="T12" s="192"/>
      <c r="U12" s="215"/>
      <c r="V12" s="192"/>
      <c r="W12" s="215"/>
      <c r="X12" s="192"/>
      <c r="Y12" s="215"/>
      <c r="Z12" s="192"/>
      <c r="AA12" s="215"/>
      <c r="AB12" s="192"/>
      <c r="AC12" s="215"/>
      <c r="AD12" s="192"/>
      <c r="AE12" s="215"/>
      <c r="AF12" s="192"/>
      <c r="AG12" s="215"/>
      <c r="AH12" s="192"/>
      <c r="AI12" s="215"/>
      <c r="AJ12" s="192"/>
      <c r="AK12" s="215"/>
      <c r="AL12" s="345"/>
      <c r="AM12" s="212"/>
      <c r="AN12" s="192"/>
      <c r="AO12" s="215"/>
      <c r="AP12" s="192"/>
      <c r="AQ12" s="215"/>
      <c r="AR12" s="192"/>
      <c r="AS12" s="215"/>
      <c r="AT12" s="192"/>
      <c r="AU12" s="215"/>
      <c r="AV12" s="354"/>
    </row>
    <row r="13" spans="1:48" s="427" customFormat="1" outlineLevel="1">
      <c r="A13" s="415" t="s">
        <v>115</v>
      </c>
      <c r="B13" s="416" t="s">
        <v>399</v>
      </c>
      <c r="C13" s="417" t="s">
        <v>116</v>
      </c>
      <c r="D13" s="418" t="s">
        <v>117</v>
      </c>
      <c r="E13" s="419" t="s">
        <v>89</v>
      </c>
      <c r="F13" s="420">
        <v>0</v>
      </c>
      <c r="G13" s="494" t="s">
        <v>12413</v>
      </c>
      <c r="H13" s="495"/>
      <c r="I13" s="495"/>
      <c r="J13" s="495"/>
      <c r="K13" s="496"/>
      <c r="L13" s="421" t="e">
        <f>TRUNC(#REF!-(#REF!*0.07),2)</f>
        <v>#REF!</v>
      </c>
      <c r="M13" s="422">
        <v>1</v>
      </c>
      <c r="N13" s="423">
        <f t="shared" si="0"/>
        <v>0</v>
      </c>
      <c r="O13" s="424"/>
      <c r="P13" s="423"/>
      <c r="Q13" s="424"/>
      <c r="R13" s="423"/>
      <c r="S13" s="424"/>
      <c r="T13" s="423"/>
      <c r="U13" s="424"/>
      <c r="V13" s="423"/>
      <c r="W13" s="424"/>
      <c r="X13" s="423"/>
      <c r="Y13" s="424"/>
      <c r="Z13" s="423"/>
      <c r="AA13" s="424"/>
      <c r="AB13" s="423"/>
      <c r="AC13" s="424"/>
      <c r="AD13" s="423"/>
      <c r="AE13" s="424"/>
      <c r="AF13" s="423"/>
      <c r="AG13" s="424"/>
      <c r="AH13" s="423"/>
      <c r="AI13" s="424"/>
      <c r="AJ13" s="423"/>
      <c r="AK13" s="424"/>
      <c r="AL13" s="425"/>
      <c r="AM13" s="422"/>
      <c r="AN13" s="423"/>
      <c r="AO13" s="424"/>
      <c r="AP13" s="423"/>
      <c r="AQ13" s="424"/>
      <c r="AR13" s="423"/>
      <c r="AS13" s="424"/>
      <c r="AT13" s="423"/>
      <c r="AU13" s="424"/>
      <c r="AV13" s="426"/>
    </row>
    <row r="14" spans="1:48" s="427" customFormat="1" outlineLevel="1">
      <c r="A14" s="415" t="s">
        <v>118</v>
      </c>
      <c r="B14" s="419" t="s">
        <v>236</v>
      </c>
      <c r="C14" s="428" t="s">
        <v>94</v>
      </c>
      <c r="D14" s="429" t="s">
        <v>119</v>
      </c>
      <c r="E14" s="419" t="s">
        <v>89</v>
      </c>
      <c r="F14" s="420">
        <v>0</v>
      </c>
      <c r="G14" s="494" t="s">
        <v>12413</v>
      </c>
      <c r="H14" s="495"/>
      <c r="I14" s="495"/>
      <c r="J14" s="495"/>
      <c r="K14" s="496"/>
      <c r="L14" s="421" t="e">
        <f>TRUNC(#REF!-(#REF!*0.07),2)</f>
        <v>#REF!</v>
      </c>
      <c r="M14" s="422">
        <v>1</v>
      </c>
      <c r="N14" s="423">
        <f t="shared" si="0"/>
        <v>0</v>
      </c>
      <c r="O14" s="424"/>
      <c r="P14" s="423"/>
      <c r="Q14" s="424"/>
      <c r="R14" s="423"/>
      <c r="S14" s="424"/>
      <c r="T14" s="423"/>
      <c r="U14" s="424"/>
      <c r="V14" s="423"/>
      <c r="W14" s="424"/>
      <c r="X14" s="423"/>
      <c r="Y14" s="424"/>
      <c r="Z14" s="423"/>
      <c r="AA14" s="424"/>
      <c r="AB14" s="423"/>
      <c r="AC14" s="424"/>
      <c r="AD14" s="423"/>
      <c r="AE14" s="424"/>
      <c r="AF14" s="423"/>
      <c r="AG14" s="424"/>
      <c r="AH14" s="423"/>
      <c r="AI14" s="424"/>
      <c r="AJ14" s="423"/>
      <c r="AK14" s="424"/>
      <c r="AL14" s="425"/>
      <c r="AM14" s="422"/>
      <c r="AN14" s="423"/>
      <c r="AO14" s="424"/>
      <c r="AP14" s="423"/>
      <c r="AQ14" s="424"/>
      <c r="AR14" s="423"/>
      <c r="AS14" s="424"/>
      <c r="AT14" s="423"/>
      <c r="AU14" s="424"/>
      <c r="AV14" s="426"/>
    </row>
    <row r="15" spans="1:48" s="427" customFormat="1" outlineLevel="1">
      <c r="A15" s="415" t="s">
        <v>120</v>
      </c>
      <c r="B15" s="416" t="s">
        <v>121</v>
      </c>
      <c r="C15" s="417" t="s">
        <v>116</v>
      </c>
      <c r="D15" s="430" t="s">
        <v>122</v>
      </c>
      <c r="E15" s="417" t="s">
        <v>89</v>
      </c>
      <c r="F15" s="420">
        <v>0</v>
      </c>
      <c r="G15" s="494" t="s">
        <v>12413</v>
      </c>
      <c r="H15" s="495"/>
      <c r="I15" s="495"/>
      <c r="J15" s="495"/>
      <c r="K15" s="496"/>
      <c r="L15" s="421" t="e">
        <f>TRUNC(#REF!-(#REF!*0.07),2)</f>
        <v>#REF!</v>
      </c>
      <c r="M15" s="422">
        <v>1</v>
      </c>
      <c r="N15" s="423">
        <f t="shared" si="0"/>
        <v>0</v>
      </c>
      <c r="O15" s="424"/>
      <c r="P15" s="423"/>
      <c r="Q15" s="424"/>
      <c r="R15" s="423"/>
      <c r="S15" s="424"/>
      <c r="T15" s="423"/>
      <c r="U15" s="424"/>
      <c r="V15" s="423"/>
      <c r="W15" s="424"/>
      <c r="X15" s="423"/>
      <c r="Y15" s="424"/>
      <c r="Z15" s="423"/>
      <c r="AA15" s="424"/>
      <c r="AB15" s="423"/>
      <c r="AC15" s="424"/>
      <c r="AD15" s="423"/>
      <c r="AE15" s="424"/>
      <c r="AF15" s="423"/>
      <c r="AG15" s="424"/>
      <c r="AH15" s="423"/>
      <c r="AI15" s="424"/>
      <c r="AJ15" s="423"/>
      <c r="AK15" s="424"/>
      <c r="AL15" s="425"/>
      <c r="AM15" s="422"/>
      <c r="AN15" s="423"/>
      <c r="AO15" s="424"/>
      <c r="AP15" s="423"/>
      <c r="AQ15" s="424"/>
      <c r="AR15" s="423"/>
      <c r="AS15" s="424"/>
      <c r="AT15" s="423"/>
      <c r="AU15" s="424"/>
      <c r="AV15" s="426"/>
    </row>
    <row r="16" spans="1:48" s="427" customFormat="1" outlineLevel="1">
      <c r="A16" s="415" t="s">
        <v>123</v>
      </c>
      <c r="B16" s="419" t="s">
        <v>239</v>
      </c>
      <c r="C16" s="428" t="s">
        <v>94</v>
      </c>
      <c r="D16" s="431" t="s">
        <v>124</v>
      </c>
      <c r="E16" s="419" t="s">
        <v>114</v>
      </c>
      <c r="F16" s="420">
        <v>0</v>
      </c>
      <c r="G16" s="494" t="s">
        <v>12413</v>
      </c>
      <c r="H16" s="495"/>
      <c r="I16" s="495"/>
      <c r="J16" s="495"/>
      <c r="K16" s="496"/>
      <c r="L16" s="421" t="e">
        <f>TRUNC(#REF!-(#REF!*0.07),2)</f>
        <v>#REF!</v>
      </c>
      <c r="M16" s="422">
        <v>1</v>
      </c>
      <c r="N16" s="423">
        <f t="shared" si="0"/>
        <v>0</v>
      </c>
      <c r="O16" s="424"/>
      <c r="P16" s="423"/>
      <c r="Q16" s="424"/>
      <c r="R16" s="423"/>
      <c r="S16" s="424"/>
      <c r="T16" s="423"/>
      <c r="U16" s="424"/>
      <c r="V16" s="423"/>
      <c r="W16" s="424"/>
      <c r="X16" s="423"/>
      <c r="Y16" s="424"/>
      <c r="Z16" s="423"/>
      <c r="AA16" s="424"/>
      <c r="AB16" s="423"/>
      <c r="AC16" s="424"/>
      <c r="AD16" s="423"/>
      <c r="AE16" s="424"/>
      <c r="AF16" s="423"/>
      <c r="AG16" s="424"/>
      <c r="AH16" s="423"/>
      <c r="AI16" s="424"/>
      <c r="AJ16" s="423"/>
      <c r="AK16" s="424"/>
      <c r="AL16" s="425"/>
      <c r="AM16" s="422"/>
      <c r="AN16" s="423"/>
      <c r="AO16" s="424"/>
      <c r="AP16" s="423"/>
      <c r="AQ16" s="424"/>
      <c r="AR16" s="423"/>
      <c r="AS16" s="424"/>
      <c r="AT16" s="423"/>
      <c r="AU16" s="424"/>
      <c r="AV16" s="426"/>
    </row>
    <row r="17" spans="1:48" s="427" customFormat="1" ht="20.25" customHeight="1" outlineLevel="1">
      <c r="A17" s="415" t="s">
        <v>125</v>
      </c>
      <c r="B17" s="419" t="s">
        <v>462</v>
      </c>
      <c r="C17" s="428" t="s">
        <v>94</v>
      </c>
      <c r="D17" s="429" t="s">
        <v>126</v>
      </c>
      <c r="E17" s="419" t="s">
        <v>114</v>
      </c>
      <c r="F17" s="420">
        <v>0</v>
      </c>
      <c r="G17" s="494" t="s">
        <v>12413</v>
      </c>
      <c r="H17" s="495"/>
      <c r="I17" s="495"/>
      <c r="J17" s="495"/>
      <c r="K17" s="496"/>
      <c r="L17" s="421" t="e">
        <f>TRUNC(#REF!-(#REF!*0.07),2)</f>
        <v>#REF!</v>
      </c>
      <c r="M17" s="422">
        <v>1</v>
      </c>
      <c r="N17" s="423">
        <f t="shared" si="0"/>
        <v>0</v>
      </c>
      <c r="O17" s="424"/>
      <c r="P17" s="423"/>
      <c r="Q17" s="424"/>
      <c r="R17" s="423"/>
      <c r="S17" s="424"/>
      <c r="T17" s="423"/>
      <c r="U17" s="424"/>
      <c r="V17" s="423"/>
      <c r="W17" s="424"/>
      <c r="X17" s="423"/>
      <c r="Y17" s="424"/>
      <c r="Z17" s="423"/>
      <c r="AA17" s="424"/>
      <c r="AB17" s="423"/>
      <c r="AC17" s="424"/>
      <c r="AD17" s="423"/>
      <c r="AE17" s="424"/>
      <c r="AF17" s="423"/>
      <c r="AG17" s="424"/>
      <c r="AH17" s="423"/>
      <c r="AI17" s="424"/>
      <c r="AJ17" s="423"/>
      <c r="AK17" s="424"/>
      <c r="AL17" s="425"/>
      <c r="AM17" s="422"/>
      <c r="AN17" s="423"/>
      <c r="AO17" s="424"/>
      <c r="AP17" s="423"/>
      <c r="AQ17" s="424"/>
      <c r="AR17" s="423"/>
      <c r="AS17" s="424"/>
      <c r="AT17" s="423"/>
      <c r="AU17" s="424"/>
      <c r="AV17" s="426"/>
    </row>
    <row r="18" spans="1:48" s="427" customFormat="1" ht="20.100000000000001" customHeight="1" outlineLevel="1">
      <c r="A18" s="415" t="s">
        <v>210</v>
      </c>
      <c r="B18" s="419" t="s">
        <v>581</v>
      </c>
      <c r="C18" s="419" t="s">
        <v>116</v>
      </c>
      <c r="D18" s="429" t="s">
        <v>582</v>
      </c>
      <c r="E18" s="419" t="s">
        <v>107</v>
      </c>
      <c r="F18" s="420">
        <v>56</v>
      </c>
      <c r="G18" s="494" t="s">
        <v>12413</v>
      </c>
      <c r="H18" s="495"/>
      <c r="I18" s="495"/>
      <c r="J18" s="495"/>
      <c r="K18" s="496"/>
      <c r="L18" s="421" t="e">
        <f>TRUNC(#REF!-(#REF!*0.07),2)</f>
        <v>#REF!</v>
      </c>
      <c r="M18" s="422"/>
      <c r="N18" s="423">
        <f t="shared" si="0"/>
        <v>0</v>
      </c>
      <c r="O18" s="424"/>
      <c r="P18" s="423"/>
      <c r="Q18" s="424"/>
      <c r="R18" s="423"/>
      <c r="S18" s="424"/>
      <c r="T18" s="423"/>
      <c r="U18" s="424"/>
      <c r="V18" s="423"/>
      <c r="W18" s="424"/>
      <c r="X18" s="423"/>
      <c r="Y18" s="424"/>
      <c r="Z18" s="423"/>
      <c r="AA18" s="424"/>
      <c r="AB18" s="423"/>
      <c r="AC18" s="424"/>
      <c r="AD18" s="423"/>
      <c r="AE18" s="424"/>
      <c r="AF18" s="423"/>
      <c r="AG18" s="424"/>
      <c r="AH18" s="423"/>
      <c r="AI18" s="424"/>
      <c r="AJ18" s="423"/>
      <c r="AK18" s="424"/>
      <c r="AL18" s="425"/>
      <c r="AM18" s="422"/>
      <c r="AN18" s="423">
        <f>ROUND(AM18*K18,2)</f>
        <v>0</v>
      </c>
      <c r="AO18" s="424"/>
      <c r="AP18" s="423"/>
      <c r="AQ18" s="424"/>
      <c r="AR18" s="423"/>
      <c r="AS18" s="424" t="e">
        <f>AT18/K18</f>
        <v>#DIV/0!</v>
      </c>
      <c r="AT18" s="423">
        <f>AN18</f>
        <v>0</v>
      </c>
      <c r="AU18" s="424" t="e">
        <f>AV18/K18</f>
        <v>#DIV/0!</v>
      </c>
      <c r="AV18" s="426">
        <f>K18-AT18</f>
        <v>0</v>
      </c>
    </row>
    <row r="19" spans="1:48" outlineLevel="1">
      <c r="A19" s="160" t="s">
        <v>377</v>
      </c>
      <c r="B19" s="66" t="s">
        <v>461</v>
      </c>
      <c r="C19" s="66" t="s">
        <v>94</v>
      </c>
      <c r="D19" s="10" t="s">
        <v>524</v>
      </c>
      <c r="E19" s="66" t="s">
        <v>114</v>
      </c>
      <c r="F19" s="50">
        <v>0</v>
      </c>
      <c r="G19" s="150"/>
      <c r="H19" s="150"/>
      <c r="I19" s="74"/>
      <c r="J19" s="318"/>
      <c r="K19" s="310">
        <f>ROUND(F19*J19,2)</f>
        <v>0</v>
      </c>
      <c r="L19" s="189" t="e">
        <f>TRUNC(#REF!-(#REF!*0.07),2)</f>
        <v>#REF!</v>
      </c>
      <c r="M19" s="212">
        <v>1</v>
      </c>
      <c r="N19" s="192">
        <f t="shared" si="0"/>
        <v>0</v>
      </c>
      <c r="O19" s="215"/>
      <c r="P19" s="192"/>
      <c r="Q19" s="215"/>
      <c r="R19" s="192"/>
      <c r="S19" s="215"/>
      <c r="T19" s="192"/>
      <c r="U19" s="215"/>
      <c r="V19" s="192"/>
      <c r="W19" s="215"/>
      <c r="X19" s="192"/>
      <c r="Y19" s="215"/>
      <c r="Z19" s="192"/>
      <c r="AA19" s="215"/>
      <c r="AB19" s="192"/>
      <c r="AC19" s="215"/>
      <c r="AD19" s="192"/>
      <c r="AE19" s="215"/>
      <c r="AF19" s="192"/>
      <c r="AG19" s="215"/>
      <c r="AH19" s="192"/>
      <c r="AI19" s="215"/>
      <c r="AJ19" s="192"/>
      <c r="AK19" s="215"/>
      <c r="AL19" s="345"/>
      <c r="AM19" s="212"/>
      <c r="AN19" s="192"/>
      <c r="AO19" s="215"/>
      <c r="AP19" s="192"/>
      <c r="AQ19" s="215"/>
      <c r="AR19" s="192"/>
      <c r="AS19" s="215"/>
      <c r="AT19" s="192"/>
      <c r="AU19" s="215"/>
      <c r="AV19" s="354"/>
    </row>
    <row r="20" spans="1:48" ht="20.100000000000001" customHeight="1" outlineLevel="1">
      <c r="A20" s="161"/>
      <c r="B20" s="69"/>
      <c r="C20" s="69"/>
      <c r="D20" s="69"/>
      <c r="E20" s="69"/>
      <c r="F20" s="78" t="s">
        <v>253</v>
      </c>
      <c r="G20" s="148"/>
      <c r="H20" s="148"/>
      <c r="I20" s="148"/>
      <c r="J20" s="225"/>
      <c r="K20" s="221">
        <f>SUM(K12:K19)</f>
        <v>1998.52</v>
      </c>
      <c r="L20" s="190" t="e">
        <f>TRUNC(#REF!-(#REF!*0.07),2)</f>
        <v>#REF!</v>
      </c>
      <c r="M20" s="219">
        <f>N20/K20</f>
        <v>1</v>
      </c>
      <c r="N20" s="148">
        <f>SUM(N12:N19)</f>
        <v>1998.52</v>
      </c>
      <c r="O20" s="223"/>
      <c r="P20" s="225"/>
      <c r="Q20" s="223"/>
      <c r="R20" s="225"/>
      <c r="S20" s="223"/>
      <c r="T20" s="225"/>
      <c r="U20" s="223"/>
      <c r="V20" s="225"/>
      <c r="W20" s="223"/>
      <c r="X20" s="225"/>
      <c r="Y20" s="223"/>
      <c r="Z20" s="225"/>
      <c r="AA20" s="223"/>
      <c r="AB20" s="225"/>
      <c r="AC20" s="223"/>
      <c r="AD20" s="225"/>
      <c r="AE20" s="223"/>
      <c r="AF20" s="225"/>
      <c r="AG20" s="223"/>
      <c r="AH20" s="225"/>
      <c r="AI20" s="223"/>
      <c r="AJ20" s="225"/>
      <c r="AK20" s="223"/>
      <c r="AL20" s="225"/>
      <c r="AM20" s="357">
        <f>AN20/K20</f>
        <v>0</v>
      </c>
      <c r="AN20" s="76">
        <f>SUM(AN12:AN19)</f>
        <v>0</v>
      </c>
      <c r="AO20" s="366"/>
      <c r="AP20" s="76"/>
      <c r="AQ20" s="366"/>
      <c r="AR20" s="369"/>
      <c r="AS20" s="357">
        <f>AT20/K20</f>
        <v>0</v>
      </c>
      <c r="AT20" s="76">
        <f>SUM(AT12:AT19)</f>
        <v>0</v>
      </c>
      <c r="AU20" s="357">
        <f>AV20/K20</f>
        <v>0</v>
      </c>
      <c r="AV20" s="221">
        <f>SUM(AV12:AV19)</f>
        <v>0</v>
      </c>
    </row>
    <row r="21" spans="1:48" ht="20.100000000000001" customHeight="1">
      <c r="A21" s="87"/>
      <c r="B21" s="61"/>
      <c r="C21" s="61"/>
      <c r="D21" s="20"/>
      <c r="E21" s="61"/>
      <c r="F21" s="42"/>
      <c r="G21" s="2"/>
      <c r="H21" s="2"/>
      <c r="I21" s="74">
        <v>0</v>
      </c>
      <c r="J21" s="315">
        <f t="shared" ref="J21:J36" si="1">TRUNC(I21+(I21*0.243),2)</f>
        <v>0</v>
      </c>
      <c r="K21" s="310"/>
      <c r="L21" s="189" t="e">
        <f>TRUNC(#REF!-(#REF!*0.07),2)</f>
        <v>#REF!</v>
      </c>
      <c r="M21" s="212"/>
      <c r="N21" s="192"/>
      <c r="O21" s="215"/>
      <c r="P21" s="192"/>
      <c r="Q21" s="215"/>
      <c r="R21" s="192"/>
      <c r="S21" s="215"/>
      <c r="T21" s="192"/>
      <c r="U21" s="215"/>
      <c r="V21" s="192"/>
      <c r="W21" s="215"/>
      <c r="X21" s="192"/>
      <c r="Y21" s="215"/>
      <c r="Z21" s="192"/>
      <c r="AA21" s="215"/>
      <c r="AB21" s="192"/>
      <c r="AC21" s="215"/>
      <c r="AD21" s="192"/>
      <c r="AE21" s="215"/>
      <c r="AF21" s="192"/>
      <c r="AG21" s="215"/>
      <c r="AH21" s="192"/>
      <c r="AI21" s="215"/>
      <c r="AJ21" s="192"/>
      <c r="AK21" s="215"/>
      <c r="AL21" s="345"/>
      <c r="AM21" s="212"/>
      <c r="AN21" s="192"/>
      <c r="AO21" s="215"/>
      <c r="AP21" s="192"/>
      <c r="AQ21" s="215"/>
      <c r="AR21" s="192"/>
      <c r="AS21" s="215"/>
      <c r="AT21" s="192"/>
      <c r="AU21" s="215"/>
      <c r="AV21" s="354"/>
    </row>
    <row r="22" spans="1:48" ht="20.100000000000001" customHeight="1">
      <c r="A22" s="159">
        <v>2</v>
      </c>
      <c r="B22" s="36"/>
      <c r="C22" s="36"/>
      <c r="D22" s="15" t="s">
        <v>243</v>
      </c>
      <c r="E22" s="15"/>
      <c r="F22" s="70"/>
      <c r="G22" s="147"/>
      <c r="H22" s="147"/>
      <c r="I22" s="147"/>
      <c r="J22" s="314"/>
      <c r="K22" s="309"/>
      <c r="L22" s="191" t="e">
        <f>L35</f>
        <v>#REF!</v>
      </c>
      <c r="M22" s="212"/>
      <c r="N22" s="192"/>
      <c r="O22" s="215"/>
      <c r="P22" s="192"/>
      <c r="Q22" s="215"/>
      <c r="R22" s="192"/>
      <c r="S22" s="215"/>
      <c r="T22" s="192"/>
      <c r="U22" s="215"/>
      <c r="V22" s="192"/>
      <c r="W22" s="215"/>
      <c r="X22" s="192"/>
      <c r="Y22" s="215"/>
      <c r="Z22" s="192"/>
      <c r="AA22" s="215"/>
      <c r="AB22" s="192"/>
      <c r="AC22" s="215"/>
      <c r="AD22" s="192"/>
      <c r="AE22" s="215"/>
      <c r="AF22" s="192"/>
      <c r="AG22" s="215"/>
      <c r="AH22" s="192"/>
      <c r="AI22" s="215"/>
      <c r="AJ22" s="192"/>
      <c r="AK22" s="215"/>
      <c r="AL22" s="345"/>
      <c r="AM22" s="212"/>
      <c r="AN22" s="192"/>
      <c r="AO22" s="215"/>
      <c r="AP22" s="192"/>
      <c r="AQ22" s="215"/>
      <c r="AR22" s="192"/>
      <c r="AS22" s="215"/>
      <c r="AT22" s="192"/>
      <c r="AU22" s="215"/>
      <c r="AV22" s="354"/>
    </row>
    <row r="23" spans="1:48" ht="20.25" customHeight="1" outlineLevel="1">
      <c r="A23" s="162" t="s">
        <v>90</v>
      </c>
      <c r="B23" s="9">
        <v>96995</v>
      </c>
      <c r="C23" s="9" t="s">
        <v>94</v>
      </c>
      <c r="D23" s="59" t="s">
        <v>99</v>
      </c>
      <c r="E23" s="9" t="s">
        <v>92</v>
      </c>
      <c r="F23" s="50">
        <v>59.69</v>
      </c>
      <c r="G23" s="150">
        <v>29.85</v>
      </c>
      <c r="H23" s="150">
        <v>29.84</v>
      </c>
      <c r="I23" s="50">
        <v>46.85</v>
      </c>
      <c r="J23" s="318">
        <f>TRUNC(I23*(1+$F$4),2)</f>
        <v>57.26</v>
      </c>
      <c r="K23" s="310">
        <f>ROUND(H23*J23,2)</f>
        <v>1708.64</v>
      </c>
      <c r="L23" s="189" t="e">
        <f>TRUNC(#REF!-(#REF!*0.07),2)</f>
        <v>#REF!</v>
      </c>
      <c r="M23" s="212"/>
      <c r="N23" s="192">
        <f>M23*K23</f>
        <v>0</v>
      </c>
      <c r="O23" s="215">
        <v>0.25</v>
      </c>
      <c r="P23" s="192">
        <f>O23*K23</f>
        <v>427.16</v>
      </c>
      <c r="Q23" s="215">
        <v>0.55000000000000004</v>
      </c>
      <c r="R23" s="192">
        <f>Q23*K23</f>
        <v>939.75200000000018</v>
      </c>
      <c r="S23" s="215"/>
      <c r="T23" s="192"/>
      <c r="U23" s="215"/>
      <c r="V23" s="192"/>
      <c r="W23" s="215"/>
      <c r="X23" s="192"/>
      <c r="Y23" s="215"/>
      <c r="Z23" s="192"/>
      <c r="AA23" s="215"/>
      <c r="AB23" s="192"/>
      <c r="AC23" s="215"/>
      <c r="AD23" s="192"/>
      <c r="AE23" s="215"/>
      <c r="AF23" s="192"/>
      <c r="AG23" s="215"/>
      <c r="AH23" s="192"/>
      <c r="AI23" s="215"/>
      <c r="AJ23" s="192"/>
      <c r="AK23" s="215"/>
      <c r="AL23" s="345"/>
      <c r="AM23" s="212"/>
      <c r="AN23" s="192">
        <f>ROUND(AM23*K23,2)</f>
        <v>0</v>
      </c>
      <c r="AO23" s="215">
        <v>0.5</v>
      </c>
      <c r="AP23" s="192">
        <f>AO23*K23</f>
        <v>854.32</v>
      </c>
      <c r="AQ23" s="215"/>
      <c r="AR23" s="192">
        <f>AQ23*K23</f>
        <v>0</v>
      </c>
      <c r="AS23" s="215">
        <f>AT23/K23</f>
        <v>0.5</v>
      </c>
      <c r="AT23" s="192">
        <f>AN23+AP23+AR23</f>
        <v>854.32</v>
      </c>
      <c r="AU23" s="215">
        <f>AV23/K23</f>
        <v>0.5</v>
      </c>
      <c r="AV23" s="354">
        <f>K23-AT23</f>
        <v>854.32</v>
      </c>
    </row>
    <row r="24" spans="1:48" s="427" customFormat="1" ht="20.100000000000001" customHeight="1" outlineLevel="1">
      <c r="A24" s="432" t="s">
        <v>127</v>
      </c>
      <c r="B24" s="433">
        <v>93358</v>
      </c>
      <c r="C24" s="433" t="s">
        <v>94</v>
      </c>
      <c r="D24" s="431" t="s">
        <v>100</v>
      </c>
      <c r="E24" s="433" t="s">
        <v>92</v>
      </c>
      <c r="F24" s="420">
        <v>14.69</v>
      </c>
      <c r="G24" s="494" t="s">
        <v>12413</v>
      </c>
      <c r="H24" s="495"/>
      <c r="I24" s="495"/>
      <c r="J24" s="495"/>
      <c r="K24" s="496"/>
      <c r="L24" s="421" t="e">
        <f>TRUNC(#REF!-(#REF!*0.07),2)</f>
        <v>#REF!</v>
      </c>
      <c r="M24" s="422">
        <v>0.2</v>
      </c>
      <c r="N24" s="423">
        <f>M24*K24</f>
        <v>0</v>
      </c>
      <c r="O24" s="424">
        <v>0.4</v>
      </c>
      <c r="P24" s="423">
        <f>O24*K24</f>
        <v>0</v>
      </c>
      <c r="Q24" s="424">
        <v>0.3</v>
      </c>
      <c r="R24" s="423">
        <f>Q24*K24</f>
        <v>0</v>
      </c>
      <c r="S24" s="424"/>
      <c r="T24" s="423"/>
      <c r="U24" s="424"/>
      <c r="V24" s="423"/>
      <c r="W24" s="424"/>
      <c r="X24" s="423"/>
      <c r="Y24" s="424"/>
      <c r="Z24" s="423"/>
      <c r="AA24" s="424"/>
      <c r="AB24" s="423"/>
      <c r="AC24" s="424"/>
      <c r="AD24" s="423"/>
      <c r="AE24" s="424"/>
      <c r="AF24" s="423"/>
      <c r="AG24" s="424"/>
      <c r="AH24" s="423"/>
      <c r="AI24" s="424"/>
      <c r="AJ24" s="423"/>
      <c r="AK24" s="424"/>
      <c r="AL24" s="425"/>
      <c r="AM24" s="422"/>
      <c r="AN24" s="423">
        <f>ROUND(AM24*K24,2)</f>
        <v>0</v>
      </c>
      <c r="AO24" s="424">
        <v>1</v>
      </c>
      <c r="AP24" s="423">
        <f>AO24*K24</f>
        <v>0</v>
      </c>
      <c r="AQ24" s="424"/>
      <c r="AR24" s="423">
        <f>AQ24*K24</f>
        <v>0</v>
      </c>
      <c r="AS24" s="424" t="e">
        <f>AT24/K24</f>
        <v>#DIV/0!</v>
      </c>
      <c r="AT24" s="423">
        <f t="shared" ref="AT24:AT30" si="2">AN24+AP24+AR24</f>
        <v>0</v>
      </c>
      <c r="AU24" s="424" t="e">
        <f>AV24/K24</f>
        <v>#DIV/0!</v>
      </c>
      <c r="AV24" s="426">
        <f>K24-AT24</f>
        <v>0</v>
      </c>
    </row>
    <row r="25" spans="1:48" s="427" customFormat="1" ht="20.100000000000001" customHeight="1" outlineLevel="1">
      <c r="A25" s="432" t="s">
        <v>128</v>
      </c>
      <c r="B25" s="433">
        <v>94097</v>
      </c>
      <c r="C25" s="433" t="s">
        <v>94</v>
      </c>
      <c r="D25" s="431" t="s">
        <v>101</v>
      </c>
      <c r="E25" s="433" t="s">
        <v>95</v>
      </c>
      <c r="F25" s="420">
        <v>29.85</v>
      </c>
      <c r="G25" s="494" t="s">
        <v>12413</v>
      </c>
      <c r="H25" s="495"/>
      <c r="I25" s="495"/>
      <c r="J25" s="495"/>
      <c r="K25" s="496"/>
      <c r="L25" s="421" t="e">
        <f>TRUNC(#REF!-(#REF!*0.07),2)</f>
        <v>#REF!</v>
      </c>
      <c r="M25" s="422">
        <v>0.2</v>
      </c>
      <c r="N25" s="423">
        <f>M25*K25</f>
        <v>0</v>
      </c>
      <c r="O25" s="424">
        <v>0.4</v>
      </c>
      <c r="P25" s="423">
        <f>O25*K25</f>
        <v>0</v>
      </c>
      <c r="Q25" s="424">
        <v>0.3</v>
      </c>
      <c r="R25" s="423">
        <f>Q25*K25</f>
        <v>0</v>
      </c>
      <c r="S25" s="424"/>
      <c r="T25" s="423"/>
      <c r="U25" s="424"/>
      <c r="V25" s="423"/>
      <c r="W25" s="424"/>
      <c r="X25" s="423"/>
      <c r="Y25" s="424"/>
      <c r="Z25" s="423"/>
      <c r="AA25" s="424"/>
      <c r="AB25" s="423"/>
      <c r="AC25" s="424"/>
      <c r="AD25" s="423"/>
      <c r="AE25" s="424"/>
      <c r="AF25" s="423"/>
      <c r="AG25" s="424"/>
      <c r="AH25" s="423"/>
      <c r="AI25" s="424"/>
      <c r="AJ25" s="423"/>
      <c r="AK25" s="424"/>
      <c r="AL25" s="425"/>
      <c r="AM25" s="422"/>
      <c r="AN25" s="423">
        <f>ROUND(AM25*K25,2)</f>
        <v>0</v>
      </c>
      <c r="AO25" s="424">
        <v>1</v>
      </c>
      <c r="AP25" s="423">
        <f>AO25*K25</f>
        <v>0</v>
      </c>
      <c r="AQ25" s="424"/>
      <c r="AR25" s="423">
        <f>AQ25*K25</f>
        <v>0</v>
      </c>
      <c r="AS25" s="424" t="e">
        <f>AT25/K25</f>
        <v>#DIV/0!</v>
      </c>
      <c r="AT25" s="423">
        <f t="shared" si="2"/>
        <v>0</v>
      </c>
      <c r="AU25" s="424" t="e">
        <f>AV25/K25</f>
        <v>#DIV/0!</v>
      </c>
      <c r="AV25" s="426">
        <f>K25-AT25</f>
        <v>0</v>
      </c>
    </row>
    <row r="26" spans="1:48" s="427" customFormat="1" ht="20.100000000000001" customHeight="1" outlineLevel="1">
      <c r="A26" s="432" t="s">
        <v>129</v>
      </c>
      <c r="B26" s="433">
        <v>96995</v>
      </c>
      <c r="C26" s="433" t="s">
        <v>94</v>
      </c>
      <c r="D26" s="431" t="s">
        <v>102</v>
      </c>
      <c r="E26" s="433" t="s">
        <v>92</v>
      </c>
      <c r="F26" s="420">
        <v>9.8800000000000008</v>
      </c>
      <c r="G26" s="494" t="s">
        <v>12413</v>
      </c>
      <c r="H26" s="495"/>
      <c r="I26" s="495"/>
      <c r="J26" s="495"/>
      <c r="K26" s="496"/>
      <c r="L26" s="421" t="e">
        <f>TRUNC(#REF!-(#REF!*0.07),2)</f>
        <v>#REF!</v>
      </c>
      <c r="M26" s="422"/>
      <c r="N26" s="423">
        <f>M26*K26</f>
        <v>0</v>
      </c>
      <c r="O26" s="424">
        <v>0.6</v>
      </c>
      <c r="P26" s="423">
        <f>O26*K26</f>
        <v>0</v>
      </c>
      <c r="Q26" s="424">
        <v>0.3</v>
      </c>
      <c r="R26" s="423">
        <f>Q26*K26</f>
        <v>0</v>
      </c>
      <c r="S26" s="424"/>
      <c r="T26" s="423"/>
      <c r="U26" s="424"/>
      <c r="V26" s="423"/>
      <c r="W26" s="424"/>
      <c r="X26" s="423"/>
      <c r="Y26" s="424"/>
      <c r="Z26" s="423"/>
      <c r="AA26" s="424"/>
      <c r="AB26" s="423"/>
      <c r="AC26" s="424"/>
      <c r="AD26" s="423"/>
      <c r="AE26" s="424"/>
      <c r="AF26" s="423"/>
      <c r="AG26" s="424"/>
      <c r="AH26" s="423"/>
      <c r="AI26" s="424"/>
      <c r="AJ26" s="423"/>
      <c r="AK26" s="424"/>
      <c r="AL26" s="425"/>
      <c r="AM26" s="422"/>
      <c r="AN26" s="423">
        <f>ROUND(AM26*K26,2)</f>
        <v>0</v>
      </c>
      <c r="AO26" s="424">
        <v>1</v>
      </c>
      <c r="AP26" s="423">
        <f>AO26*K26</f>
        <v>0</v>
      </c>
      <c r="AQ26" s="424"/>
      <c r="AR26" s="423">
        <f>AQ26*K26</f>
        <v>0</v>
      </c>
      <c r="AS26" s="424" t="e">
        <f>AT26/K26</f>
        <v>#DIV/0!</v>
      </c>
      <c r="AT26" s="423">
        <f t="shared" si="2"/>
        <v>0</v>
      </c>
      <c r="AU26" s="424" t="e">
        <f>AV26/K26</f>
        <v>#DIV/0!</v>
      </c>
      <c r="AV26" s="426">
        <f>K26-AT26</f>
        <v>0</v>
      </c>
    </row>
    <row r="27" spans="1:48" ht="20.100000000000001" customHeight="1" outlineLevel="1">
      <c r="A27" s="162"/>
      <c r="B27" s="9"/>
      <c r="C27" s="9"/>
      <c r="D27" s="13" t="s">
        <v>671</v>
      </c>
      <c r="E27" s="9"/>
      <c r="F27" s="50">
        <v>0</v>
      </c>
      <c r="G27" s="150"/>
      <c r="H27" s="150"/>
      <c r="I27" s="74">
        <v>0</v>
      </c>
      <c r="J27" s="318">
        <f t="shared" ref="J27:J29" si="3">TRUNC(I27*(1+$F$4),2)</f>
        <v>0</v>
      </c>
      <c r="K27" s="310">
        <f>ROUND(F27*J27,2)</f>
        <v>0</v>
      </c>
      <c r="L27" s="189" t="e">
        <f>TRUNC(#REF!-(#REF!*0.07),2)</f>
        <v>#REF!</v>
      </c>
      <c r="M27" s="212"/>
      <c r="N27" s="192"/>
      <c r="O27" s="215"/>
      <c r="P27" s="192"/>
      <c r="Q27" s="215"/>
      <c r="R27" s="192"/>
      <c r="S27" s="215"/>
      <c r="T27" s="192"/>
      <c r="U27" s="215"/>
      <c r="V27" s="192"/>
      <c r="W27" s="215"/>
      <c r="X27" s="192"/>
      <c r="Y27" s="215"/>
      <c r="Z27" s="192"/>
      <c r="AA27" s="215"/>
      <c r="AB27" s="192"/>
      <c r="AC27" s="215"/>
      <c r="AD27" s="192"/>
      <c r="AE27" s="215"/>
      <c r="AF27" s="192"/>
      <c r="AG27" s="215"/>
      <c r="AH27" s="192"/>
      <c r="AI27" s="215"/>
      <c r="AJ27" s="192"/>
      <c r="AK27" s="215"/>
      <c r="AL27" s="345"/>
      <c r="AM27" s="212"/>
      <c r="AN27" s="192"/>
      <c r="AO27" s="215"/>
      <c r="AP27" s="192"/>
      <c r="AQ27" s="215"/>
      <c r="AR27" s="192"/>
      <c r="AS27" s="215"/>
      <c r="AT27" s="192"/>
      <c r="AU27" s="215"/>
      <c r="AV27" s="354"/>
    </row>
    <row r="28" spans="1:48" ht="20.100000000000001" customHeight="1" outlineLevel="1">
      <c r="A28" s="162" t="s">
        <v>254</v>
      </c>
      <c r="B28" s="9">
        <f>B24</f>
        <v>93358</v>
      </c>
      <c r="C28" s="9" t="s">
        <v>94</v>
      </c>
      <c r="D28" s="59" t="s">
        <v>100</v>
      </c>
      <c r="E28" s="9" t="s">
        <v>92</v>
      </c>
      <c r="F28" s="50">
        <v>11.26</v>
      </c>
      <c r="G28" s="150">
        <v>9</v>
      </c>
      <c r="H28" s="150">
        <v>2.2599999999999998</v>
      </c>
      <c r="I28" s="50">
        <v>76.94</v>
      </c>
      <c r="J28" s="318">
        <f t="shared" si="3"/>
        <v>94.04</v>
      </c>
      <c r="K28" s="310">
        <f>ROUND(H28*J28,2)</f>
        <v>212.53</v>
      </c>
      <c r="L28" s="189" t="e">
        <f>TRUNC(#REF!-(#REF!*0.07),2)</f>
        <v>#REF!</v>
      </c>
      <c r="M28" s="212"/>
      <c r="N28" s="192">
        <f>M28*K28</f>
        <v>0</v>
      </c>
      <c r="O28" s="215"/>
      <c r="P28" s="192">
        <f>O28*K28</f>
        <v>0</v>
      </c>
      <c r="Q28" s="215"/>
      <c r="R28" s="192">
        <f>Q28*K28</f>
        <v>0</v>
      </c>
      <c r="S28" s="215"/>
      <c r="T28" s="192"/>
      <c r="U28" s="215"/>
      <c r="V28" s="192"/>
      <c r="W28" s="215"/>
      <c r="X28" s="192"/>
      <c r="Y28" s="215"/>
      <c r="Z28" s="192"/>
      <c r="AA28" s="215"/>
      <c r="AB28" s="192"/>
      <c r="AC28" s="215"/>
      <c r="AD28" s="192"/>
      <c r="AE28" s="215"/>
      <c r="AF28" s="192"/>
      <c r="AG28" s="215"/>
      <c r="AH28" s="192"/>
      <c r="AI28" s="215"/>
      <c r="AJ28" s="192"/>
      <c r="AK28" s="215"/>
      <c r="AL28" s="345"/>
      <c r="AM28" s="212"/>
      <c r="AN28" s="192">
        <f>ROUND(AM28*K28,2)</f>
        <v>0</v>
      </c>
      <c r="AO28" s="215">
        <v>0.8</v>
      </c>
      <c r="AP28" s="192">
        <f>AO28*K28</f>
        <v>170.024</v>
      </c>
      <c r="AQ28" s="215"/>
      <c r="AR28" s="192">
        <f>AQ28*K28</f>
        <v>0</v>
      </c>
      <c r="AS28" s="215">
        <f>AT28/K28</f>
        <v>0.8</v>
      </c>
      <c r="AT28" s="192">
        <f t="shared" si="2"/>
        <v>170.024</v>
      </c>
      <c r="AU28" s="215">
        <f>AV28/K28</f>
        <v>0.2</v>
      </c>
      <c r="AV28" s="354">
        <f>K28-AT28</f>
        <v>42.506</v>
      </c>
    </row>
    <row r="29" spans="1:48" ht="20.100000000000001" customHeight="1" outlineLevel="1">
      <c r="A29" s="162" t="s">
        <v>255</v>
      </c>
      <c r="B29" s="9">
        <v>101616</v>
      </c>
      <c r="C29" s="9" t="s">
        <v>94</v>
      </c>
      <c r="D29" s="59" t="s">
        <v>101</v>
      </c>
      <c r="E29" s="9" t="s">
        <v>95</v>
      </c>
      <c r="F29" s="50">
        <v>17.739999999999998</v>
      </c>
      <c r="G29" s="150">
        <v>14.19</v>
      </c>
      <c r="H29" s="150">
        <v>3.55</v>
      </c>
      <c r="I29" s="50">
        <v>5.63</v>
      </c>
      <c r="J29" s="318">
        <f t="shared" si="3"/>
        <v>6.88</v>
      </c>
      <c r="K29" s="310">
        <f>ROUND(H29*J29,2)</f>
        <v>24.42</v>
      </c>
      <c r="L29" s="189" t="e">
        <f>TRUNC(#REF!-(#REF!*0.07),2)</f>
        <v>#REF!</v>
      </c>
      <c r="M29" s="212"/>
      <c r="N29" s="192">
        <f>M29*K29</f>
        <v>0</v>
      </c>
      <c r="O29" s="215"/>
      <c r="P29" s="192">
        <f>O29*K29</f>
        <v>0</v>
      </c>
      <c r="Q29" s="215"/>
      <c r="R29" s="192">
        <f>Q29*K29</f>
        <v>0</v>
      </c>
      <c r="S29" s="215"/>
      <c r="T29" s="192"/>
      <c r="U29" s="215"/>
      <c r="V29" s="192"/>
      <c r="W29" s="215"/>
      <c r="X29" s="192"/>
      <c r="Y29" s="215"/>
      <c r="Z29" s="192"/>
      <c r="AA29" s="215"/>
      <c r="AB29" s="192"/>
      <c r="AC29" s="215"/>
      <c r="AD29" s="192"/>
      <c r="AE29" s="215"/>
      <c r="AF29" s="192"/>
      <c r="AG29" s="215"/>
      <c r="AH29" s="192"/>
      <c r="AI29" s="215"/>
      <c r="AJ29" s="192"/>
      <c r="AK29" s="215"/>
      <c r="AL29" s="345"/>
      <c r="AM29" s="212"/>
      <c r="AN29" s="192">
        <f>ROUND(AM29*K29,2)</f>
        <v>0</v>
      </c>
      <c r="AO29" s="215">
        <v>0.8</v>
      </c>
      <c r="AP29" s="192">
        <f>AO29*K29</f>
        <v>19.536000000000001</v>
      </c>
      <c r="AQ29" s="215"/>
      <c r="AR29" s="192">
        <f>AQ29*K29</f>
        <v>0</v>
      </c>
      <c r="AS29" s="215">
        <f>AT29/K29</f>
        <v>0.8</v>
      </c>
      <c r="AT29" s="192">
        <f t="shared" si="2"/>
        <v>19.536000000000001</v>
      </c>
      <c r="AU29" s="215">
        <f>AV29/K29</f>
        <v>0.2</v>
      </c>
      <c r="AV29" s="354">
        <f>K29-AT29</f>
        <v>4.8840000000000003</v>
      </c>
    </row>
    <row r="30" spans="1:48" ht="20.100000000000001" customHeight="1" outlineLevel="1">
      <c r="A30" s="162" t="s">
        <v>256</v>
      </c>
      <c r="B30" s="9">
        <f t="shared" ref="B30" si="4">B26</f>
        <v>96995</v>
      </c>
      <c r="C30" s="9" t="s">
        <v>94</v>
      </c>
      <c r="D30" s="59" t="s">
        <v>102</v>
      </c>
      <c r="E30" s="9" t="s">
        <v>92</v>
      </c>
      <c r="F30" s="50">
        <v>6.39</v>
      </c>
      <c r="G30" s="150">
        <v>5.1100000000000003</v>
      </c>
      <c r="H30" s="150">
        <v>1.28</v>
      </c>
      <c r="I30" s="50">
        <v>46.65</v>
      </c>
      <c r="J30" s="318">
        <f>TRUNC(I30*(1+$F$4),2)</f>
        <v>57.02</v>
      </c>
      <c r="K30" s="310">
        <f>ROUND(H30*J30,2)</f>
        <v>72.989999999999995</v>
      </c>
      <c r="L30" s="189" t="e">
        <f>TRUNC(#REF!-(#REF!*0.07),2)</f>
        <v>#REF!</v>
      </c>
      <c r="M30" s="212"/>
      <c r="N30" s="192">
        <f>M30*K30</f>
        <v>0</v>
      </c>
      <c r="O30" s="215"/>
      <c r="P30" s="192">
        <f>O30*K30</f>
        <v>0</v>
      </c>
      <c r="Q30" s="215"/>
      <c r="R30" s="192">
        <f>Q30*K30</f>
        <v>0</v>
      </c>
      <c r="S30" s="215"/>
      <c r="T30" s="192"/>
      <c r="U30" s="215"/>
      <c r="V30" s="192"/>
      <c r="W30" s="215"/>
      <c r="X30" s="192"/>
      <c r="Y30" s="215"/>
      <c r="Z30" s="192"/>
      <c r="AA30" s="215"/>
      <c r="AB30" s="192"/>
      <c r="AC30" s="215"/>
      <c r="AD30" s="192"/>
      <c r="AE30" s="215"/>
      <c r="AF30" s="192"/>
      <c r="AG30" s="215"/>
      <c r="AH30" s="192"/>
      <c r="AI30" s="215"/>
      <c r="AJ30" s="192"/>
      <c r="AK30" s="215"/>
      <c r="AL30" s="345"/>
      <c r="AM30" s="212"/>
      <c r="AN30" s="192">
        <f>ROUND(AM30*K30,2)</f>
        <v>0</v>
      </c>
      <c r="AO30" s="215">
        <v>0.8</v>
      </c>
      <c r="AP30" s="192">
        <f>AO30*K30</f>
        <v>58.391999999999996</v>
      </c>
      <c r="AQ30" s="215"/>
      <c r="AR30" s="192">
        <f>AQ30*K30</f>
        <v>0</v>
      </c>
      <c r="AS30" s="215">
        <f>AT30/K30</f>
        <v>0.8</v>
      </c>
      <c r="AT30" s="192">
        <f t="shared" si="2"/>
        <v>58.391999999999996</v>
      </c>
      <c r="AU30" s="215">
        <f>AV30/K30</f>
        <v>0.2</v>
      </c>
      <c r="AV30" s="354">
        <f>K30-AT30</f>
        <v>14.597999999999999</v>
      </c>
    </row>
    <row r="31" spans="1:48" ht="20.100000000000001" hidden="1" customHeight="1" outlineLevel="1">
      <c r="A31" s="162"/>
      <c r="B31" s="9"/>
      <c r="C31" s="9"/>
      <c r="D31" s="13" t="s">
        <v>252</v>
      </c>
      <c r="E31" s="9"/>
      <c r="F31" s="50">
        <v>0</v>
      </c>
      <c r="G31" s="150"/>
      <c r="H31" s="150"/>
      <c r="I31" s="74">
        <v>0</v>
      </c>
      <c r="J31" s="315">
        <f t="shared" si="1"/>
        <v>0</v>
      </c>
      <c r="K31" s="310">
        <f>ROUND(F31*J31,2)</f>
        <v>0</v>
      </c>
      <c r="L31" s="189" t="e">
        <f>TRUNC(#REF!-(#REF!*0.07),2)</f>
        <v>#REF!</v>
      </c>
      <c r="M31" s="212"/>
      <c r="N31" s="192"/>
      <c r="O31" s="215"/>
      <c r="P31" s="192"/>
      <c r="Q31" s="215"/>
      <c r="R31" s="192"/>
      <c r="S31" s="215"/>
      <c r="T31" s="192"/>
      <c r="U31" s="215"/>
      <c r="V31" s="192"/>
      <c r="W31" s="215"/>
      <c r="X31" s="192"/>
      <c r="Y31" s="215"/>
      <c r="Z31" s="192"/>
      <c r="AA31" s="215"/>
      <c r="AB31" s="192"/>
      <c r="AC31" s="215"/>
      <c r="AD31" s="192"/>
      <c r="AE31" s="215"/>
      <c r="AF31" s="192"/>
      <c r="AG31" s="215"/>
      <c r="AH31" s="192"/>
      <c r="AI31" s="215"/>
      <c r="AJ31" s="192"/>
      <c r="AK31" s="215"/>
      <c r="AL31" s="345"/>
      <c r="AM31" s="212"/>
      <c r="AN31" s="192"/>
      <c r="AO31" s="215"/>
      <c r="AP31" s="192"/>
      <c r="AQ31" s="215"/>
      <c r="AR31" s="192"/>
      <c r="AS31" s="215"/>
      <c r="AT31" s="192"/>
      <c r="AU31" s="215"/>
      <c r="AV31" s="354"/>
    </row>
    <row r="32" spans="1:48" ht="20.100000000000001" hidden="1" customHeight="1" outlineLevel="1">
      <c r="A32" s="162" t="s">
        <v>672</v>
      </c>
      <c r="B32" s="9"/>
      <c r="C32" s="9" t="s">
        <v>94</v>
      </c>
      <c r="D32" s="59" t="s">
        <v>100</v>
      </c>
      <c r="E32" s="9" t="s">
        <v>92</v>
      </c>
      <c r="F32" s="50">
        <v>0</v>
      </c>
      <c r="G32" s="150"/>
      <c r="H32" s="150"/>
      <c r="I32" s="74"/>
      <c r="J32" s="315">
        <f t="shared" si="1"/>
        <v>0</v>
      </c>
      <c r="K32" s="310">
        <f>ROUND(F32*J32,2)</f>
        <v>0</v>
      </c>
      <c r="L32" s="189" t="e">
        <f>TRUNC(#REF!-(#REF!*0.07),2)</f>
        <v>#REF!</v>
      </c>
      <c r="M32" s="212">
        <v>0.3</v>
      </c>
      <c r="N32" s="192">
        <f>M32*K32</f>
        <v>0</v>
      </c>
      <c r="O32" s="215"/>
      <c r="P32" s="192">
        <f>O32*K32</f>
        <v>0</v>
      </c>
      <c r="Q32" s="215">
        <v>0.7</v>
      </c>
      <c r="R32" s="192">
        <f>Q32*K32</f>
        <v>0</v>
      </c>
      <c r="S32" s="215"/>
      <c r="T32" s="192"/>
      <c r="U32" s="215"/>
      <c r="V32" s="192"/>
      <c r="W32" s="215"/>
      <c r="X32" s="192"/>
      <c r="Y32" s="215"/>
      <c r="Z32" s="192"/>
      <c r="AA32" s="215"/>
      <c r="AB32" s="192"/>
      <c r="AC32" s="215"/>
      <c r="AD32" s="192"/>
      <c r="AE32" s="215"/>
      <c r="AF32" s="192"/>
      <c r="AG32" s="215"/>
      <c r="AH32" s="192"/>
      <c r="AI32" s="215"/>
      <c r="AJ32" s="192"/>
      <c r="AK32" s="215"/>
      <c r="AL32" s="345"/>
      <c r="AM32" s="212"/>
      <c r="AN32" s="192"/>
      <c r="AO32" s="215"/>
      <c r="AP32" s="192"/>
      <c r="AQ32" s="215"/>
      <c r="AR32" s="192"/>
      <c r="AS32" s="215"/>
      <c r="AT32" s="192"/>
      <c r="AU32" s="215"/>
      <c r="AV32" s="354"/>
    </row>
    <row r="33" spans="1:48" ht="20.100000000000001" hidden="1" customHeight="1" outlineLevel="1">
      <c r="A33" s="162" t="s">
        <v>673</v>
      </c>
      <c r="B33" s="9"/>
      <c r="C33" s="9" t="s">
        <v>94</v>
      </c>
      <c r="D33" s="59" t="s">
        <v>101</v>
      </c>
      <c r="E33" s="9" t="s">
        <v>95</v>
      </c>
      <c r="F33" s="50">
        <v>0</v>
      </c>
      <c r="G33" s="150"/>
      <c r="H33" s="150"/>
      <c r="I33" s="74"/>
      <c r="J33" s="315">
        <f t="shared" si="1"/>
        <v>0</v>
      </c>
      <c r="K33" s="310">
        <f>ROUND(F33*J33,2)</f>
        <v>0</v>
      </c>
      <c r="L33" s="189" t="e">
        <f>TRUNC(#REF!-(#REF!*0.07),2)</f>
        <v>#REF!</v>
      </c>
      <c r="M33" s="212">
        <v>0.3</v>
      </c>
      <c r="N33" s="192">
        <f>M33*K33</f>
        <v>0</v>
      </c>
      <c r="O33" s="215"/>
      <c r="P33" s="192">
        <f>O33*K33</f>
        <v>0</v>
      </c>
      <c r="Q33" s="215">
        <v>0.7</v>
      </c>
      <c r="R33" s="192">
        <f>Q33*K33</f>
        <v>0</v>
      </c>
      <c r="S33" s="215"/>
      <c r="T33" s="192"/>
      <c r="U33" s="215"/>
      <c r="V33" s="192"/>
      <c r="W33" s="215"/>
      <c r="X33" s="192"/>
      <c r="Y33" s="215"/>
      <c r="Z33" s="192"/>
      <c r="AA33" s="215"/>
      <c r="AB33" s="192"/>
      <c r="AC33" s="215"/>
      <c r="AD33" s="192"/>
      <c r="AE33" s="215"/>
      <c r="AF33" s="192"/>
      <c r="AG33" s="215"/>
      <c r="AH33" s="192"/>
      <c r="AI33" s="215"/>
      <c r="AJ33" s="192"/>
      <c r="AK33" s="215"/>
      <c r="AL33" s="345"/>
      <c r="AM33" s="212"/>
      <c r="AN33" s="192"/>
      <c r="AO33" s="215"/>
      <c r="AP33" s="192"/>
      <c r="AQ33" s="215"/>
      <c r="AR33" s="192"/>
      <c r="AS33" s="215"/>
      <c r="AT33" s="192"/>
      <c r="AU33" s="215"/>
      <c r="AV33" s="354"/>
    </row>
    <row r="34" spans="1:48" ht="20.100000000000001" hidden="1" customHeight="1" outlineLevel="1">
      <c r="A34" s="162" t="s">
        <v>674</v>
      </c>
      <c r="B34" s="9"/>
      <c r="C34" s="9" t="s">
        <v>94</v>
      </c>
      <c r="D34" s="59" t="s">
        <v>102</v>
      </c>
      <c r="E34" s="9" t="s">
        <v>92</v>
      </c>
      <c r="F34" s="50">
        <v>0</v>
      </c>
      <c r="G34" s="150"/>
      <c r="H34" s="150"/>
      <c r="I34" s="74"/>
      <c r="J34" s="315">
        <f t="shared" si="1"/>
        <v>0</v>
      </c>
      <c r="K34" s="310">
        <f>ROUND(F34*J34,2)</f>
        <v>0</v>
      </c>
      <c r="L34" s="189" t="e">
        <f>TRUNC(#REF!-(#REF!*0.07),2)</f>
        <v>#REF!</v>
      </c>
      <c r="M34" s="212">
        <v>0.3</v>
      </c>
      <c r="N34" s="192">
        <f>M34*K34</f>
        <v>0</v>
      </c>
      <c r="O34" s="215"/>
      <c r="P34" s="192">
        <f>O34*K34</f>
        <v>0</v>
      </c>
      <c r="Q34" s="215">
        <v>0.7</v>
      </c>
      <c r="R34" s="192">
        <f>Q34*K34</f>
        <v>0</v>
      </c>
      <c r="S34" s="215"/>
      <c r="T34" s="192"/>
      <c r="U34" s="215"/>
      <c r="V34" s="192"/>
      <c r="W34" s="215"/>
      <c r="X34" s="192"/>
      <c r="Y34" s="215"/>
      <c r="Z34" s="192"/>
      <c r="AA34" s="215"/>
      <c r="AB34" s="192"/>
      <c r="AC34" s="215"/>
      <c r="AD34" s="192"/>
      <c r="AE34" s="215"/>
      <c r="AF34" s="192"/>
      <c r="AG34" s="215"/>
      <c r="AH34" s="192"/>
      <c r="AI34" s="215"/>
      <c r="AJ34" s="192"/>
      <c r="AK34" s="215"/>
      <c r="AL34" s="345"/>
      <c r="AM34" s="212"/>
      <c r="AN34" s="192"/>
      <c r="AO34" s="215"/>
      <c r="AP34" s="192"/>
      <c r="AQ34" s="215"/>
      <c r="AR34" s="192"/>
      <c r="AS34" s="215"/>
      <c r="AT34" s="192"/>
      <c r="AU34" s="215"/>
      <c r="AV34" s="354"/>
    </row>
    <row r="35" spans="1:48" ht="20.100000000000001" customHeight="1" outlineLevel="1">
      <c r="A35" s="161"/>
      <c r="B35" s="69"/>
      <c r="C35" s="69"/>
      <c r="D35" s="69"/>
      <c r="E35" s="69"/>
      <c r="F35" s="78" t="s">
        <v>253</v>
      </c>
      <c r="G35" s="148"/>
      <c r="H35" s="148"/>
      <c r="I35" s="148"/>
      <c r="J35" s="225"/>
      <c r="K35" s="221">
        <f>SUM(K23:K34)</f>
        <v>2018.5800000000002</v>
      </c>
      <c r="L35" s="190" t="e">
        <f>TRUNC(#REF!-(#REF!*0.07),2)</f>
        <v>#REF!</v>
      </c>
      <c r="M35" s="219">
        <f>N35/K35</f>
        <v>0</v>
      </c>
      <c r="N35" s="148">
        <f>SUM(N23:N34)</f>
        <v>0</v>
      </c>
      <c r="O35" s="223">
        <f>P35/K35</f>
        <v>0.21161410496487629</v>
      </c>
      <c r="P35" s="148">
        <f>SUM(P23:P34)</f>
        <v>427.16</v>
      </c>
      <c r="Q35" s="223">
        <f>R35/K35</f>
        <v>0.46555103092272793</v>
      </c>
      <c r="R35" s="148">
        <f>SUM(R23:R34)</f>
        <v>939.75200000000018</v>
      </c>
      <c r="S35" s="223"/>
      <c r="T35" s="225"/>
      <c r="U35" s="223"/>
      <c r="V35" s="225"/>
      <c r="W35" s="223"/>
      <c r="X35" s="225"/>
      <c r="Y35" s="223"/>
      <c r="Z35" s="225"/>
      <c r="AA35" s="223"/>
      <c r="AB35" s="225"/>
      <c r="AC35" s="223"/>
      <c r="AD35" s="225"/>
      <c r="AE35" s="223"/>
      <c r="AF35" s="225"/>
      <c r="AG35" s="223"/>
      <c r="AH35" s="225"/>
      <c r="AI35" s="223"/>
      <c r="AJ35" s="225"/>
      <c r="AK35" s="223"/>
      <c r="AL35" s="225"/>
      <c r="AM35" s="357">
        <f>AN35/K35</f>
        <v>0</v>
      </c>
      <c r="AN35" s="76">
        <f>SUM(AN23:AN34)</f>
        <v>0</v>
      </c>
      <c r="AO35" s="366">
        <f>AP35/K35</f>
        <v>0.54606307404214849</v>
      </c>
      <c r="AP35" s="76">
        <f>SUM(AP23:AP34)</f>
        <v>1102.2720000000002</v>
      </c>
      <c r="AQ35" s="366"/>
      <c r="AR35" s="369"/>
      <c r="AS35" s="357">
        <f>AT35/K35</f>
        <v>0.54606307404214849</v>
      </c>
      <c r="AT35" s="76">
        <f>SUM(AT23:AT34)</f>
        <v>1102.2720000000002</v>
      </c>
      <c r="AU35" s="357">
        <f>AV35/K35</f>
        <v>0.45393692595785151</v>
      </c>
      <c r="AV35" s="221">
        <f>SUM(AV23:AV34)</f>
        <v>916.30799999999999</v>
      </c>
    </row>
    <row r="36" spans="1:48" ht="20.100000000000001" customHeight="1">
      <c r="A36" s="87"/>
      <c r="B36" s="61"/>
      <c r="C36" s="61"/>
      <c r="D36" s="20"/>
      <c r="E36" s="61"/>
      <c r="F36" s="42"/>
      <c r="G36" s="2"/>
      <c r="H36" s="2"/>
      <c r="I36" s="74">
        <v>0</v>
      </c>
      <c r="J36" s="315">
        <f t="shared" si="1"/>
        <v>0</v>
      </c>
      <c r="K36" s="310"/>
      <c r="L36" s="189" t="e">
        <f>TRUNC(#REF!-(#REF!*0.07),2)</f>
        <v>#REF!</v>
      </c>
      <c r="M36" s="212"/>
      <c r="N36" s="192"/>
      <c r="O36" s="215"/>
      <c r="P36" s="192"/>
      <c r="Q36" s="215"/>
      <c r="R36" s="192"/>
      <c r="S36" s="215"/>
      <c r="T36" s="192"/>
      <c r="U36" s="215"/>
      <c r="V36" s="192"/>
      <c r="W36" s="215"/>
      <c r="X36" s="192"/>
      <c r="Y36" s="215"/>
      <c r="Z36" s="192"/>
      <c r="AA36" s="215"/>
      <c r="AB36" s="192"/>
      <c r="AC36" s="215"/>
      <c r="AD36" s="192"/>
      <c r="AE36" s="215"/>
      <c r="AF36" s="192"/>
      <c r="AG36" s="215"/>
      <c r="AH36" s="192"/>
      <c r="AI36" s="215"/>
      <c r="AJ36" s="192"/>
      <c r="AK36" s="215"/>
      <c r="AL36" s="345"/>
      <c r="AM36" s="212"/>
      <c r="AN36" s="192"/>
      <c r="AO36" s="215"/>
      <c r="AP36" s="192"/>
      <c r="AQ36" s="215"/>
      <c r="AR36" s="192"/>
      <c r="AS36" s="215"/>
      <c r="AT36" s="192"/>
      <c r="AU36" s="215"/>
      <c r="AV36" s="354"/>
    </row>
    <row r="37" spans="1:48" ht="20.100000000000001" customHeight="1">
      <c r="A37" s="159">
        <v>3</v>
      </c>
      <c r="B37" s="36"/>
      <c r="C37" s="36"/>
      <c r="D37" s="15" t="s">
        <v>244</v>
      </c>
      <c r="E37" s="15"/>
      <c r="F37" s="70"/>
      <c r="G37" s="147"/>
      <c r="H37" s="147"/>
      <c r="I37" s="147"/>
      <c r="J37" s="314"/>
      <c r="K37" s="309"/>
      <c r="L37" s="191" t="e">
        <f>L68</f>
        <v>#REF!</v>
      </c>
      <c r="M37" s="212"/>
      <c r="N37" s="192"/>
      <c r="O37" s="215"/>
      <c r="P37" s="192"/>
      <c r="Q37" s="215"/>
      <c r="R37" s="192"/>
      <c r="S37" s="215"/>
      <c r="T37" s="192"/>
      <c r="U37" s="215"/>
      <c r="V37" s="192"/>
      <c r="W37" s="215"/>
      <c r="X37" s="192"/>
      <c r="Y37" s="215"/>
      <c r="Z37" s="192"/>
      <c r="AA37" s="215"/>
      <c r="AB37" s="192"/>
      <c r="AC37" s="215"/>
      <c r="AD37" s="192"/>
      <c r="AE37" s="215"/>
      <c r="AF37" s="192"/>
      <c r="AG37" s="215"/>
      <c r="AH37" s="192"/>
      <c r="AI37" s="215"/>
      <c r="AJ37" s="192"/>
      <c r="AK37" s="215"/>
      <c r="AL37" s="345"/>
      <c r="AM37" s="212"/>
      <c r="AN37" s="192"/>
      <c r="AO37" s="215"/>
      <c r="AP37" s="192"/>
      <c r="AQ37" s="215"/>
      <c r="AR37" s="192"/>
      <c r="AS37" s="215"/>
      <c r="AT37" s="192"/>
      <c r="AU37" s="215"/>
      <c r="AV37" s="354"/>
    </row>
    <row r="38" spans="1:48" ht="20.100000000000001" customHeight="1" outlineLevel="1">
      <c r="A38" s="158"/>
      <c r="B38" s="6"/>
      <c r="C38" s="6"/>
      <c r="D38" s="7" t="s">
        <v>1037</v>
      </c>
      <c r="E38" s="8"/>
      <c r="F38" s="74"/>
      <c r="G38" s="150"/>
      <c r="H38" s="150"/>
      <c r="I38" s="74">
        <v>0</v>
      </c>
      <c r="J38" s="318">
        <f t="shared" ref="J38:J87" si="5">TRUNC(I38*(1+$F$4),2)</f>
        <v>0</v>
      </c>
      <c r="K38" s="310"/>
      <c r="L38" s="189" t="e">
        <f>TRUNC(#REF!-(#REF!*0.07),2)</f>
        <v>#REF!</v>
      </c>
      <c r="M38" s="212"/>
      <c r="N38" s="192"/>
      <c r="O38" s="215"/>
      <c r="P38" s="192"/>
      <c r="Q38" s="215"/>
      <c r="R38" s="192"/>
      <c r="S38" s="215"/>
      <c r="T38" s="192"/>
      <c r="U38" s="215"/>
      <c r="V38" s="192"/>
      <c r="W38" s="215"/>
      <c r="X38" s="192"/>
      <c r="Y38" s="215"/>
      <c r="Z38" s="192"/>
      <c r="AA38" s="215"/>
      <c r="AB38" s="192"/>
      <c r="AC38" s="215"/>
      <c r="AD38" s="192"/>
      <c r="AE38" s="215"/>
      <c r="AF38" s="192"/>
      <c r="AG38" s="215"/>
      <c r="AH38" s="192"/>
      <c r="AI38" s="215"/>
      <c r="AJ38" s="192"/>
      <c r="AK38" s="215"/>
      <c r="AL38" s="345"/>
      <c r="AM38" s="212"/>
      <c r="AN38" s="192"/>
      <c r="AO38" s="215"/>
      <c r="AP38" s="192"/>
      <c r="AQ38" s="215"/>
      <c r="AR38" s="192"/>
      <c r="AS38" s="215"/>
      <c r="AT38" s="192"/>
      <c r="AU38" s="215"/>
      <c r="AV38" s="354"/>
    </row>
    <row r="39" spans="1:48" s="427" customFormat="1" ht="20.100000000000001" customHeight="1" outlineLevel="1">
      <c r="A39" s="415" t="s">
        <v>91</v>
      </c>
      <c r="B39" s="419">
        <v>95240</v>
      </c>
      <c r="C39" s="433" t="s">
        <v>94</v>
      </c>
      <c r="D39" s="429" t="s">
        <v>148</v>
      </c>
      <c r="E39" s="419" t="s">
        <v>95</v>
      </c>
      <c r="F39" s="420">
        <v>3.27</v>
      </c>
      <c r="G39" s="494" t="s">
        <v>12413</v>
      </c>
      <c r="H39" s="495"/>
      <c r="I39" s="495"/>
      <c r="J39" s="495"/>
      <c r="K39" s="496"/>
      <c r="L39" s="421" t="e">
        <f>TRUNC(#REF!-(#REF!*0.07),2)</f>
        <v>#REF!</v>
      </c>
      <c r="M39" s="422">
        <v>0.3</v>
      </c>
      <c r="N39" s="423">
        <f>M39*K39</f>
        <v>0</v>
      </c>
      <c r="O39" s="424">
        <v>0.5</v>
      </c>
      <c r="P39" s="423">
        <f>O39*K39</f>
        <v>0</v>
      </c>
      <c r="Q39" s="424">
        <v>0.15</v>
      </c>
      <c r="R39" s="423">
        <f>Q39*K39</f>
        <v>0</v>
      </c>
      <c r="S39" s="424"/>
      <c r="T39" s="423"/>
      <c r="U39" s="424"/>
      <c r="V39" s="423"/>
      <c r="W39" s="424"/>
      <c r="X39" s="423"/>
      <c r="Y39" s="424"/>
      <c r="Z39" s="423"/>
      <c r="AA39" s="424"/>
      <c r="AB39" s="423"/>
      <c r="AC39" s="424"/>
      <c r="AD39" s="423"/>
      <c r="AE39" s="424"/>
      <c r="AF39" s="423"/>
      <c r="AG39" s="424">
        <v>0.02</v>
      </c>
      <c r="AH39" s="423">
        <f t="shared" ref="AH39:AH48" si="6">AG39*K39</f>
        <v>0</v>
      </c>
      <c r="AI39" s="424"/>
      <c r="AJ39" s="423"/>
      <c r="AK39" s="424"/>
      <c r="AL39" s="425"/>
      <c r="AM39" s="422"/>
      <c r="AN39" s="423">
        <f>ROUND(AM39*K39,2)</f>
        <v>0</v>
      </c>
      <c r="AO39" s="424">
        <v>1</v>
      </c>
      <c r="AP39" s="423">
        <f>AO39*K39</f>
        <v>0</v>
      </c>
      <c r="AQ39" s="424"/>
      <c r="AR39" s="423">
        <f>AQ39*K39</f>
        <v>0</v>
      </c>
      <c r="AS39" s="424" t="e">
        <f>AT39/K39</f>
        <v>#DIV/0!</v>
      </c>
      <c r="AT39" s="423">
        <f t="shared" ref="AT39:AT43" si="7">AN39+AP39+AR39</f>
        <v>0</v>
      </c>
      <c r="AU39" s="424" t="e">
        <f>AV39/K39</f>
        <v>#DIV/0!</v>
      </c>
      <c r="AV39" s="426">
        <f>K39-AT39</f>
        <v>0</v>
      </c>
    </row>
    <row r="40" spans="1:48" s="427" customFormat="1" ht="20.100000000000001" customHeight="1" outlineLevel="1">
      <c r="A40" s="415" t="s">
        <v>108</v>
      </c>
      <c r="B40" s="419">
        <v>96535</v>
      </c>
      <c r="C40" s="433" t="s">
        <v>94</v>
      </c>
      <c r="D40" s="429" t="s">
        <v>624</v>
      </c>
      <c r="E40" s="419" t="s">
        <v>95</v>
      </c>
      <c r="F40" s="420">
        <v>5.81</v>
      </c>
      <c r="G40" s="494" t="s">
        <v>12413</v>
      </c>
      <c r="H40" s="495"/>
      <c r="I40" s="495"/>
      <c r="J40" s="495"/>
      <c r="K40" s="496"/>
      <c r="L40" s="421" t="e">
        <f>TRUNC(#REF!-(#REF!*0.07),2)</f>
        <v>#REF!</v>
      </c>
      <c r="M40" s="422">
        <v>0.3</v>
      </c>
      <c r="N40" s="423">
        <f>M40*K40</f>
        <v>0</v>
      </c>
      <c r="O40" s="424">
        <v>0.5</v>
      </c>
      <c r="P40" s="423">
        <f>O40*K40</f>
        <v>0</v>
      </c>
      <c r="Q40" s="424">
        <v>0.15</v>
      </c>
      <c r="R40" s="423">
        <f>Q40*K40</f>
        <v>0</v>
      </c>
      <c r="S40" s="424"/>
      <c r="T40" s="423"/>
      <c r="U40" s="424"/>
      <c r="V40" s="423"/>
      <c r="W40" s="424"/>
      <c r="X40" s="423"/>
      <c r="Y40" s="424"/>
      <c r="Z40" s="423"/>
      <c r="AA40" s="424"/>
      <c r="AB40" s="423"/>
      <c r="AC40" s="424"/>
      <c r="AD40" s="423"/>
      <c r="AE40" s="424"/>
      <c r="AF40" s="423"/>
      <c r="AG40" s="424">
        <v>0.02</v>
      </c>
      <c r="AH40" s="423">
        <f t="shared" si="6"/>
        <v>0</v>
      </c>
      <c r="AI40" s="424"/>
      <c r="AJ40" s="423"/>
      <c r="AK40" s="424"/>
      <c r="AL40" s="425"/>
      <c r="AM40" s="422"/>
      <c r="AN40" s="423">
        <f>ROUND(AM40*K40,2)</f>
        <v>0</v>
      </c>
      <c r="AO40" s="424">
        <v>1</v>
      </c>
      <c r="AP40" s="423">
        <f>AO40*K40</f>
        <v>0</v>
      </c>
      <c r="AQ40" s="424"/>
      <c r="AR40" s="423">
        <f>AQ40*K40</f>
        <v>0</v>
      </c>
      <c r="AS40" s="424" t="e">
        <f>AT40/K40</f>
        <v>#DIV/0!</v>
      </c>
      <c r="AT40" s="423">
        <f t="shared" si="7"/>
        <v>0</v>
      </c>
      <c r="AU40" s="424" t="e">
        <f>AV40/K40</f>
        <v>#DIV/0!</v>
      </c>
      <c r="AV40" s="426">
        <f>K40-AT40</f>
        <v>0</v>
      </c>
    </row>
    <row r="41" spans="1:48" s="427" customFormat="1" ht="27.75" customHeight="1" outlineLevel="1">
      <c r="A41" s="415" t="s">
        <v>257</v>
      </c>
      <c r="B41" s="434">
        <v>92917</v>
      </c>
      <c r="C41" s="433" t="s">
        <v>94</v>
      </c>
      <c r="D41" s="431" t="s">
        <v>171</v>
      </c>
      <c r="E41" s="419" t="s">
        <v>104</v>
      </c>
      <c r="F41" s="420">
        <v>39.06</v>
      </c>
      <c r="G41" s="494" t="s">
        <v>12413</v>
      </c>
      <c r="H41" s="495"/>
      <c r="I41" s="495"/>
      <c r="J41" s="495"/>
      <c r="K41" s="496"/>
      <c r="L41" s="421" t="e">
        <f>TRUNC(#REF!-(#REF!*0.07),2)</f>
        <v>#REF!</v>
      </c>
      <c r="M41" s="422">
        <v>0.3</v>
      </c>
      <c r="N41" s="423">
        <f>M41*K41</f>
        <v>0</v>
      </c>
      <c r="O41" s="424">
        <v>0.5</v>
      </c>
      <c r="P41" s="423">
        <f>O41*K41</f>
        <v>0</v>
      </c>
      <c r="Q41" s="424">
        <v>0.15</v>
      </c>
      <c r="R41" s="423">
        <f>Q41*K41</f>
        <v>0</v>
      </c>
      <c r="S41" s="424"/>
      <c r="T41" s="423"/>
      <c r="U41" s="424"/>
      <c r="V41" s="423"/>
      <c r="W41" s="424"/>
      <c r="X41" s="423"/>
      <c r="Y41" s="424"/>
      <c r="Z41" s="423"/>
      <c r="AA41" s="424"/>
      <c r="AB41" s="423"/>
      <c r="AC41" s="424"/>
      <c r="AD41" s="423"/>
      <c r="AE41" s="424"/>
      <c r="AF41" s="423"/>
      <c r="AG41" s="424">
        <v>0.02</v>
      </c>
      <c r="AH41" s="423">
        <f t="shared" si="6"/>
        <v>0</v>
      </c>
      <c r="AI41" s="424"/>
      <c r="AJ41" s="423"/>
      <c r="AK41" s="424"/>
      <c r="AL41" s="425"/>
      <c r="AM41" s="422"/>
      <c r="AN41" s="423">
        <f>ROUND(AM41*K41,2)</f>
        <v>0</v>
      </c>
      <c r="AO41" s="424">
        <v>1</v>
      </c>
      <c r="AP41" s="423">
        <f>AO41*K41</f>
        <v>0</v>
      </c>
      <c r="AQ41" s="424"/>
      <c r="AR41" s="423">
        <f>AQ41*K41</f>
        <v>0</v>
      </c>
      <c r="AS41" s="424" t="e">
        <f>AT41/K41</f>
        <v>#DIV/0!</v>
      </c>
      <c r="AT41" s="423">
        <f t="shared" si="7"/>
        <v>0</v>
      </c>
      <c r="AU41" s="424" t="e">
        <f>AV41/K41</f>
        <v>#DIV/0!</v>
      </c>
      <c r="AV41" s="426">
        <f>K41-AT41</f>
        <v>0</v>
      </c>
    </row>
    <row r="42" spans="1:48" s="427" customFormat="1" ht="27.75" customHeight="1" outlineLevel="1">
      <c r="A42" s="415" t="s">
        <v>258</v>
      </c>
      <c r="B42" s="419">
        <v>96543</v>
      </c>
      <c r="C42" s="433" t="s">
        <v>94</v>
      </c>
      <c r="D42" s="431" t="s">
        <v>172</v>
      </c>
      <c r="E42" s="419" t="s">
        <v>104</v>
      </c>
      <c r="F42" s="420">
        <v>4.55</v>
      </c>
      <c r="G42" s="494" t="s">
        <v>12413</v>
      </c>
      <c r="H42" s="495"/>
      <c r="I42" s="495"/>
      <c r="J42" s="495"/>
      <c r="K42" s="496"/>
      <c r="L42" s="421" t="e">
        <f>TRUNC(#REF!-(#REF!*0.07),2)</f>
        <v>#REF!</v>
      </c>
      <c r="M42" s="422">
        <v>0.3</v>
      </c>
      <c r="N42" s="423">
        <f>M42*K42</f>
        <v>0</v>
      </c>
      <c r="O42" s="424">
        <v>0.5</v>
      </c>
      <c r="P42" s="423">
        <f>O42*K42</f>
        <v>0</v>
      </c>
      <c r="Q42" s="424">
        <v>0.15</v>
      </c>
      <c r="R42" s="423">
        <f>Q42*K42</f>
        <v>0</v>
      </c>
      <c r="S42" s="424"/>
      <c r="T42" s="423"/>
      <c r="U42" s="424"/>
      <c r="V42" s="423"/>
      <c r="W42" s="424"/>
      <c r="X42" s="423"/>
      <c r="Y42" s="424"/>
      <c r="Z42" s="423"/>
      <c r="AA42" s="424"/>
      <c r="AB42" s="423"/>
      <c r="AC42" s="424"/>
      <c r="AD42" s="423"/>
      <c r="AE42" s="424"/>
      <c r="AF42" s="423"/>
      <c r="AG42" s="424">
        <v>0.02</v>
      </c>
      <c r="AH42" s="423">
        <f t="shared" si="6"/>
        <v>0</v>
      </c>
      <c r="AI42" s="424"/>
      <c r="AJ42" s="423"/>
      <c r="AK42" s="424"/>
      <c r="AL42" s="425"/>
      <c r="AM42" s="422"/>
      <c r="AN42" s="423">
        <f>ROUND(AM42*K42,2)</f>
        <v>0</v>
      </c>
      <c r="AO42" s="424">
        <v>1</v>
      </c>
      <c r="AP42" s="423">
        <f>AO42*K42</f>
        <v>0</v>
      </c>
      <c r="AQ42" s="424"/>
      <c r="AR42" s="423">
        <f>AQ42*K42</f>
        <v>0</v>
      </c>
      <c r="AS42" s="424" t="e">
        <f>AT42/K42</f>
        <v>#DIV/0!</v>
      </c>
      <c r="AT42" s="423">
        <f t="shared" si="7"/>
        <v>0</v>
      </c>
      <c r="AU42" s="424" t="e">
        <f>AV42/K42</f>
        <v>#DIV/0!</v>
      </c>
      <c r="AV42" s="426">
        <f>K42-AT42</f>
        <v>0</v>
      </c>
    </row>
    <row r="43" spans="1:48" s="427" customFormat="1" ht="20.100000000000001" customHeight="1" outlineLevel="1">
      <c r="A43" s="415" t="s">
        <v>268</v>
      </c>
      <c r="B43" s="419">
        <v>94965</v>
      </c>
      <c r="C43" s="433" t="s">
        <v>94</v>
      </c>
      <c r="D43" s="431" t="s">
        <v>149</v>
      </c>
      <c r="E43" s="419" t="s">
        <v>92</v>
      </c>
      <c r="F43" s="420">
        <v>0.76</v>
      </c>
      <c r="G43" s="494" t="s">
        <v>12413</v>
      </c>
      <c r="H43" s="495"/>
      <c r="I43" s="495"/>
      <c r="J43" s="495"/>
      <c r="K43" s="496"/>
      <c r="L43" s="421" t="e">
        <f>TRUNC(#REF!-(#REF!*0.07),2)</f>
        <v>#REF!</v>
      </c>
      <c r="M43" s="422">
        <v>0.3</v>
      </c>
      <c r="N43" s="423">
        <f>M43*K43</f>
        <v>0</v>
      </c>
      <c r="O43" s="424">
        <v>0.5</v>
      </c>
      <c r="P43" s="423">
        <f>O43*K43</f>
        <v>0</v>
      </c>
      <c r="Q43" s="424">
        <v>0.15</v>
      </c>
      <c r="R43" s="423">
        <f>Q43*K43</f>
        <v>0</v>
      </c>
      <c r="S43" s="424"/>
      <c r="T43" s="423"/>
      <c r="U43" s="424"/>
      <c r="V43" s="423"/>
      <c r="W43" s="424"/>
      <c r="X43" s="423"/>
      <c r="Y43" s="424"/>
      <c r="Z43" s="423"/>
      <c r="AA43" s="424"/>
      <c r="AB43" s="423"/>
      <c r="AC43" s="424"/>
      <c r="AD43" s="423"/>
      <c r="AE43" s="424"/>
      <c r="AF43" s="423"/>
      <c r="AG43" s="424">
        <v>0.02</v>
      </c>
      <c r="AH43" s="423">
        <f t="shared" si="6"/>
        <v>0</v>
      </c>
      <c r="AI43" s="424"/>
      <c r="AJ43" s="423"/>
      <c r="AK43" s="424"/>
      <c r="AL43" s="425"/>
      <c r="AM43" s="422"/>
      <c r="AN43" s="423">
        <f>ROUND(AM43*K43,2)</f>
        <v>0</v>
      </c>
      <c r="AO43" s="424">
        <v>1</v>
      </c>
      <c r="AP43" s="423">
        <f>AO43*K43</f>
        <v>0</v>
      </c>
      <c r="AQ43" s="424"/>
      <c r="AR43" s="423">
        <f>AQ43*K43</f>
        <v>0</v>
      </c>
      <c r="AS43" s="424" t="e">
        <f>AT43/K43</f>
        <v>#DIV/0!</v>
      </c>
      <c r="AT43" s="423">
        <f t="shared" si="7"/>
        <v>0</v>
      </c>
      <c r="AU43" s="424" t="e">
        <f>AV43/K43</f>
        <v>#DIV/0!</v>
      </c>
      <c r="AV43" s="426">
        <f>K43-AT43</f>
        <v>0</v>
      </c>
    </row>
    <row r="44" spans="1:48" ht="20.100000000000001" customHeight="1" outlineLevel="1">
      <c r="A44" s="158"/>
      <c r="B44" s="6"/>
      <c r="C44" s="6"/>
      <c r="D44" s="7" t="s">
        <v>105</v>
      </c>
      <c r="E44" s="8"/>
      <c r="F44" s="50">
        <v>0</v>
      </c>
      <c r="G44" s="150"/>
      <c r="H44" s="150"/>
      <c r="I44" s="74">
        <v>0</v>
      </c>
      <c r="J44" s="318">
        <f t="shared" si="5"/>
        <v>0</v>
      </c>
      <c r="K44" s="310">
        <f>ROUND(F44*J44,2)</f>
        <v>0</v>
      </c>
      <c r="L44" s="189" t="e">
        <f>TRUNC(#REF!-(#REF!*0.07),2)</f>
        <v>#REF!</v>
      </c>
      <c r="M44" s="212"/>
      <c r="N44" s="192"/>
      <c r="O44" s="215"/>
      <c r="P44" s="192"/>
      <c r="Q44" s="215"/>
      <c r="R44" s="192"/>
      <c r="S44" s="215"/>
      <c r="T44" s="192"/>
      <c r="U44" s="215"/>
      <c r="V44" s="192"/>
      <c r="W44" s="215"/>
      <c r="X44" s="192"/>
      <c r="Y44" s="215"/>
      <c r="Z44" s="192"/>
      <c r="AA44" s="215"/>
      <c r="AB44" s="192"/>
      <c r="AC44" s="215"/>
      <c r="AD44" s="192"/>
      <c r="AE44" s="215"/>
      <c r="AF44" s="192"/>
      <c r="AG44" s="215"/>
      <c r="AH44" s="192">
        <f t="shared" si="6"/>
        <v>0</v>
      </c>
      <c r="AI44" s="215"/>
      <c r="AJ44" s="192"/>
      <c r="AK44" s="215"/>
      <c r="AL44" s="345"/>
      <c r="AM44" s="212"/>
      <c r="AN44" s="192"/>
      <c r="AO44" s="215"/>
      <c r="AP44" s="192"/>
      <c r="AQ44" s="215"/>
      <c r="AR44" s="192"/>
      <c r="AS44" s="215"/>
      <c r="AT44" s="192"/>
      <c r="AU44" s="215"/>
      <c r="AV44" s="354"/>
    </row>
    <row r="45" spans="1:48" s="427" customFormat="1" ht="20.100000000000001" customHeight="1" outlineLevel="1">
      <c r="A45" s="415" t="s">
        <v>269</v>
      </c>
      <c r="B45" s="419">
        <v>96536</v>
      </c>
      <c r="C45" s="433" t="s">
        <v>94</v>
      </c>
      <c r="D45" s="429" t="s">
        <v>624</v>
      </c>
      <c r="E45" s="419" t="s">
        <v>95</v>
      </c>
      <c r="F45" s="420">
        <v>21.23</v>
      </c>
      <c r="G45" s="494" t="s">
        <v>12413</v>
      </c>
      <c r="H45" s="495"/>
      <c r="I45" s="495"/>
      <c r="J45" s="495"/>
      <c r="K45" s="496"/>
      <c r="L45" s="421" t="e">
        <f>TRUNC(#REF!-(#REF!*0.07),2)</f>
        <v>#REF!</v>
      </c>
      <c r="M45" s="422">
        <v>0.3</v>
      </c>
      <c r="N45" s="423">
        <f>M45*K45</f>
        <v>0</v>
      </c>
      <c r="O45" s="424">
        <v>0.2</v>
      </c>
      <c r="P45" s="423">
        <f>O45*K45</f>
        <v>0</v>
      </c>
      <c r="Q45" s="424">
        <v>0.4</v>
      </c>
      <c r="R45" s="423">
        <f>Q45*K45</f>
        <v>0</v>
      </c>
      <c r="S45" s="424">
        <v>0.05</v>
      </c>
      <c r="T45" s="423">
        <f>S45*K45</f>
        <v>0</v>
      </c>
      <c r="U45" s="424"/>
      <c r="V45" s="423"/>
      <c r="W45" s="424"/>
      <c r="X45" s="423"/>
      <c r="Y45" s="424"/>
      <c r="Z45" s="423"/>
      <c r="AA45" s="424"/>
      <c r="AB45" s="423"/>
      <c r="AC45" s="424"/>
      <c r="AD45" s="423"/>
      <c r="AE45" s="424"/>
      <c r="AF45" s="423"/>
      <c r="AG45" s="424">
        <v>0.02</v>
      </c>
      <c r="AH45" s="423">
        <f t="shared" si="6"/>
        <v>0</v>
      </c>
      <c r="AI45" s="424"/>
      <c r="AJ45" s="423"/>
      <c r="AK45" s="424"/>
      <c r="AL45" s="425"/>
      <c r="AM45" s="422"/>
      <c r="AN45" s="423">
        <f>ROUND(AM45*K45,2)</f>
        <v>0</v>
      </c>
      <c r="AO45" s="424">
        <v>1</v>
      </c>
      <c r="AP45" s="423">
        <f t="shared" ref="AP45:AP55" si="8">AO45*K45</f>
        <v>0</v>
      </c>
      <c r="AQ45" s="424"/>
      <c r="AR45" s="423">
        <f>AQ45*K45</f>
        <v>0</v>
      </c>
      <c r="AS45" s="424" t="e">
        <f t="shared" ref="AS45:AS55" si="9">AT45/K45</f>
        <v>#DIV/0!</v>
      </c>
      <c r="AT45" s="423">
        <f t="shared" ref="AT45:AT48" si="10">AN45+AP45+AR45</f>
        <v>0</v>
      </c>
      <c r="AU45" s="424" t="e">
        <f>AV45/K45</f>
        <v>#DIV/0!</v>
      </c>
      <c r="AV45" s="426">
        <f>K45-AT45</f>
        <v>0</v>
      </c>
    </row>
    <row r="46" spans="1:48" s="427" customFormat="1" ht="30" customHeight="1" outlineLevel="1">
      <c r="A46" s="415" t="s">
        <v>487</v>
      </c>
      <c r="B46" s="419">
        <f>B41</f>
        <v>92917</v>
      </c>
      <c r="C46" s="433" t="s">
        <v>94</v>
      </c>
      <c r="D46" s="431" t="s">
        <v>171</v>
      </c>
      <c r="E46" s="419" t="s">
        <v>104</v>
      </c>
      <c r="F46" s="420">
        <v>37.46</v>
      </c>
      <c r="G46" s="494" t="s">
        <v>12413</v>
      </c>
      <c r="H46" s="495"/>
      <c r="I46" s="495"/>
      <c r="J46" s="495"/>
      <c r="K46" s="496"/>
      <c r="L46" s="421" t="e">
        <f>TRUNC(#REF!-(#REF!*0.07),2)</f>
        <v>#REF!</v>
      </c>
      <c r="M46" s="422">
        <v>0.3</v>
      </c>
      <c r="N46" s="423">
        <f>M46*K46</f>
        <v>0</v>
      </c>
      <c r="O46" s="424">
        <v>0.2</v>
      </c>
      <c r="P46" s="423">
        <f>O46*K46</f>
        <v>0</v>
      </c>
      <c r="Q46" s="424">
        <v>0.4</v>
      </c>
      <c r="R46" s="423">
        <f>Q46*K46</f>
        <v>0</v>
      </c>
      <c r="S46" s="424">
        <v>0.05</v>
      </c>
      <c r="T46" s="423">
        <f>S46*K46</f>
        <v>0</v>
      </c>
      <c r="U46" s="424"/>
      <c r="V46" s="423"/>
      <c r="W46" s="424"/>
      <c r="X46" s="423"/>
      <c r="Y46" s="424"/>
      <c r="Z46" s="423"/>
      <c r="AA46" s="424"/>
      <c r="AB46" s="423"/>
      <c r="AC46" s="424"/>
      <c r="AD46" s="423"/>
      <c r="AE46" s="424"/>
      <c r="AF46" s="423"/>
      <c r="AG46" s="424">
        <v>0.02</v>
      </c>
      <c r="AH46" s="423">
        <f t="shared" si="6"/>
        <v>0</v>
      </c>
      <c r="AI46" s="424"/>
      <c r="AJ46" s="423"/>
      <c r="AK46" s="424"/>
      <c r="AL46" s="425"/>
      <c r="AM46" s="422"/>
      <c r="AN46" s="423">
        <f>ROUND(AM46*K46,2)</f>
        <v>0</v>
      </c>
      <c r="AO46" s="424">
        <v>1</v>
      </c>
      <c r="AP46" s="423">
        <f t="shared" si="8"/>
        <v>0</v>
      </c>
      <c r="AQ46" s="424"/>
      <c r="AR46" s="423">
        <f>AQ46*K46</f>
        <v>0</v>
      </c>
      <c r="AS46" s="424" t="e">
        <f t="shared" si="9"/>
        <v>#DIV/0!</v>
      </c>
      <c r="AT46" s="423">
        <f t="shared" si="10"/>
        <v>0</v>
      </c>
      <c r="AU46" s="424" t="e">
        <f>AV46/K46</f>
        <v>#DIV/0!</v>
      </c>
      <c r="AV46" s="426">
        <f>K46-AT46</f>
        <v>0</v>
      </c>
    </row>
    <row r="47" spans="1:48" s="427" customFormat="1" ht="30" customHeight="1" outlineLevel="1">
      <c r="A47" s="415" t="s">
        <v>270</v>
      </c>
      <c r="B47" s="419">
        <f>B42</f>
        <v>96543</v>
      </c>
      <c r="C47" s="433" t="s">
        <v>94</v>
      </c>
      <c r="D47" s="431" t="s">
        <v>172</v>
      </c>
      <c r="E47" s="419" t="s">
        <v>104</v>
      </c>
      <c r="F47" s="420">
        <v>19.37</v>
      </c>
      <c r="G47" s="494" t="s">
        <v>12413</v>
      </c>
      <c r="H47" s="495"/>
      <c r="I47" s="495"/>
      <c r="J47" s="495"/>
      <c r="K47" s="496"/>
      <c r="L47" s="421" t="e">
        <f>TRUNC(#REF!-(#REF!*0.07),2)</f>
        <v>#REF!</v>
      </c>
      <c r="M47" s="422">
        <v>0.3</v>
      </c>
      <c r="N47" s="423">
        <f>M47*K47</f>
        <v>0</v>
      </c>
      <c r="O47" s="424">
        <v>0.2</v>
      </c>
      <c r="P47" s="423">
        <f>O47*K47</f>
        <v>0</v>
      </c>
      <c r="Q47" s="424">
        <v>0.4</v>
      </c>
      <c r="R47" s="423">
        <f>Q47*K47</f>
        <v>0</v>
      </c>
      <c r="S47" s="424">
        <v>0.05</v>
      </c>
      <c r="T47" s="423">
        <f>S47*K47</f>
        <v>0</v>
      </c>
      <c r="U47" s="424"/>
      <c r="V47" s="423"/>
      <c r="W47" s="424"/>
      <c r="X47" s="423"/>
      <c r="Y47" s="424"/>
      <c r="Z47" s="423"/>
      <c r="AA47" s="424"/>
      <c r="AB47" s="423"/>
      <c r="AC47" s="424"/>
      <c r="AD47" s="423"/>
      <c r="AE47" s="424"/>
      <c r="AF47" s="423"/>
      <c r="AG47" s="424">
        <v>0.02</v>
      </c>
      <c r="AH47" s="423">
        <f t="shared" si="6"/>
        <v>0</v>
      </c>
      <c r="AI47" s="424"/>
      <c r="AJ47" s="423"/>
      <c r="AK47" s="424"/>
      <c r="AL47" s="425"/>
      <c r="AM47" s="422"/>
      <c r="AN47" s="423">
        <f>ROUND(AM47*K47,2)</f>
        <v>0</v>
      </c>
      <c r="AO47" s="424">
        <v>1</v>
      </c>
      <c r="AP47" s="423">
        <f t="shared" si="8"/>
        <v>0</v>
      </c>
      <c r="AQ47" s="424"/>
      <c r="AR47" s="423">
        <f>AQ47*K47</f>
        <v>0</v>
      </c>
      <c r="AS47" s="424" t="e">
        <f t="shared" si="9"/>
        <v>#DIV/0!</v>
      </c>
      <c r="AT47" s="423">
        <f t="shared" si="10"/>
        <v>0</v>
      </c>
      <c r="AU47" s="424" t="e">
        <f>AV47/K47</f>
        <v>#DIV/0!</v>
      </c>
      <c r="AV47" s="426">
        <f>K47-AT47</f>
        <v>0</v>
      </c>
    </row>
    <row r="48" spans="1:48" s="427" customFormat="1" ht="20.100000000000001" customHeight="1" outlineLevel="1">
      <c r="A48" s="415" t="s">
        <v>271</v>
      </c>
      <c r="B48" s="419">
        <f>B43</f>
        <v>94965</v>
      </c>
      <c r="C48" s="433" t="s">
        <v>94</v>
      </c>
      <c r="D48" s="431" t="s">
        <v>149</v>
      </c>
      <c r="E48" s="419" t="s">
        <v>92</v>
      </c>
      <c r="F48" s="420">
        <v>1.23</v>
      </c>
      <c r="G48" s="494" t="s">
        <v>12413</v>
      </c>
      <c r="H48" s="495"/>
      <c r="I48" s="495"/>
      <c r="J48" s="495"/>
      <c r="K48" s="496"/>
      <c r="L48" s="421" t="e">
        <f>TRUNC(#REF!-(#REF!*0.07),2)</f>
        <v>#REF!</v>
      </c>
      <c r="M48" s="422">
        <v>0.3</v>
      </c>
      <c r="N48" s="423">
        <f>M48*K48</f>
        <v>0</v>
      </c>
      <c r="O48" s="424">
        <v>0.2</v>
      </c>
      <c r="P48" s="423">
        <f>O48*K48</f>
        <v>0</v>
      </c>
      <c r="Q48" s="424">
        <v>0.4</v>
      </c>
      <c r="R48" s="423">
        <f>Q48*K48</f>
        <v>0</v>
      </c>
      <c r="S48" s="424">
        <v>0.05</v>
      </c>
      <c r="T48" s="423">
        <f>S48*K48</f>
        <v>0</v>
      </c>
      <c r="U48" s="424"/>
      <c r="V48" s="423"/>
      <c r="W48" s="424"/>
      <c r="X48" s="423"/>
      <c r="Y48" s="424"/>
      <c r="Z48" s="423"/>
      <c r="AA48" s="424"/>
      <c r="AB48" s="423"/>
      <c r="AC48" s="424"/>
      <c r="AD48" s="423"/>
      <c r="AE48" s="424"/>
      <c r="AF48" s="423"/>
      <c r="AG48" s="424">
        <v>0.02</v>
      </c>
      <c r="AH48" s="423">
        <f t="shared" si="6"/>
        <v>0</v>
      </c>
      <c r="AI48" s="424"/>
      <c r="AJ48" s="423"/>
      <c r="AK48" s="424"/>
      <c r="AL48" s="425"/>
      <c r="AM48" s="422"/>
      <c r="AN48" s="423">
        <f>ROUND(AM48*K48,2)</f>
        <v>0</v>
      </c>
      <c r="AO48" s="424">
        <v>1</v>
      </c>
      <c r="AP48" s="423">
        <f t="shared" si="8"/>
        <v>0</v>
      </c>
      <c r="AQ48" s="424"/>
      <c r="AR48" s="423">
        <f>AQ48*K48</f>
        <v>0</v>
      </c>
      <c r="AS48" s="424" t="e">
        <f t="shared" si="9"/>
        <v>#DIV/0!</v>
      </c>
      <c r="AT48" s="423">
        <f t="shared" si="10"/>
        <v>0</v>
      </c>
      <c r="AU48" s="424" t="e">
        <f>AV48/K48</f>
        <v>#DIV/0!</v>
      </c>
      <c r="AV48" s="426">
        <f>K48-AT48</f>
        <v>0</v>
      </c>
    </row>
    <row r="49" spans="1:48" ht="20.100000000000001" hidden="1" customHeight="1" outlineLevel="1">
      <c r="A49" s="163"/>
      <c r="B49" s="9"/>
      <c r="C49" s="9"/>
      <c r="D49" s="13" t="s">
        <v>208</v>
      </c>
      <c r="E49" s="9"/>
      <c r="F49" s="50">
        <v>0</v>
      </c>
      <c r="G49" s="150"/>
      <c r="H49" s="150"/>
      <c r="I49" s="74">
        <v>0</v>
      </c>
      <c r="J49" s="318">
        <f t="shared" si="5"/>
        <v>0</v>
      </c>
      <c r="K49" s="310">
        <f t="shared" ref="K49:K56" si="11">ROUND(F49*J49,2)</f>
        <v>0</v>
      </c>
      <c r="L49" s="189" t="e">
        <f>TRUNC(#REF!-(#REF!*0.07),2)</f>
        <v>#REF!</v>
      </c>
      <c r="M49" s="212"/>
      <c r="N49" s="192"/>
      <c r="O49" s="215"/>
      <c r="P49" s="192"/>
      <c r="Q49" s="215"/>
      <c r="R49" s="192"/>
      <c r="S49" s="215"/>
      <c r="T49" s="192"/>
      <c r="U49" s="215"/>
      <c r="V49" s="192"/>
      <c r="W49" s="215"/>
      <c r="X49" s="192"/>
      <c r="Y49" s="215"/>
      <c r="Z49" s="192"/>
      <c r="AA49" s="215"/>
      <c r="AB49" s="192"/>
      <c r="AC49" s="215"/>
      <c r="AD49" s="192"/>
      <c r="AE49" s="215"/>
      <c r="AF49" s="192"/>
      <c r="AG49" s="215"/>
      <c r="AH49" s="192"/>
      <c r="AI49" s="215"/>
      <c r="AJ49" s="192"/>
      <c r="AK49" s="215"/>
      <c r="AL49" s="345"/>
      <c r="AM49" s="212"/>
      <c r="AN49" s="192"/>
      <c r="AO49" s="215"/>
      <c r="AP49" s="192">
        <f t="shared" si="8"/>
        <v>0</v>
      </c>
      <c r="AQ49" s="215"/>
      <c r="AR49" s="192"/>
      <c r="AS49" s="215" t="e">
        <f t="shared" si="9"/>
        <v>#DIV/0!</v>
      </c>
      <c r="AT49" s="192">
        <f t="shared" ref="AT49:AT55" si="12">AN49+AP49</f>
        <v>0</v>
      </c>
      <c r="AU49" s="215"/>
      <c r="AV49" s="354"/>
    </row>
    <row r="50" spans="1:48" ht="20.100000000000001" hidden="1" customHeight="1" outlineLevel="1">
      <c r="A50" s="162" t="s">
        <v>570</v>
      </c>
      <c r="B50" s="9"/>
      <c r="C50" s="9" t="s">
        <v>94</v>
      </c>
      <c r="D50" s="59" t="s">
        <v>209</v>
      </c>
      <c r="E50" s="9" t="s">
        <v>107</v>
      </c>
      <c r="F50" s="50">
        <v>0</v>
      </c>
      <c r="G50" s="150"/>
      <c r="H50" s="150"/>
      <c r="I50" s="74"/>
      <c r="J50" s="318">
        <f t="shared" si="5"/>
        <v>0</v>
      </c>
      <c r="K50" s="310">
        <f t="shared" si="11"/>
        <v>0</v>
      </c>
      <c r="L50" s="189" t="e">
        <f>TRUNC(#REF!-(#REF!*0.07),2)</f>
        <v>#REF!</v>
      </c>
      <c r="M50" s="212">
        <v>0.3</v>
      </c>
      <c r="N50" s="192">
        <f t="shared" ref="N50:N55" si="13">M50*K50</f>
        <v>0</v>
      </c>
      <c r="O50" s="215"/>
      <c r="P50" s="192">
        <f t="shared" ref="P50:P55" si="14">O50*K50</f>
        <v>0</v>
      </c>
      <c r="Q50" s="215">
        <v>0.7</v>
      </c>
      <c r="R50" s="192">
        <f t="shared" ref="R50:R55" si="15">Q50*K50</f>
        <v>0</v>
      </c>
      <c r="S50" s="215"/>
      <c r="T50" s="192"/>
      <c r="U50" s="215"/>
      <c r="V50" s="192"/>
      <c r="W50" s="215"/>
      <c r="X50" s="192"/>
      <c r="Y50" s="215"/>
      <c r="Z50" s="192"/>
      <c r="AA50" s="215"/>
      <c r="AB50" s="192"/>
      <c r="AC50" s="215"/>
      <c r="AD50" s="192"/>
      <c r="AE50" s="215"/>
      <c r="AF50" s="192"/>
      <c r="AG50" s="215"/>
      <c r="AH50" s="192"/>
      <c r="AI50" s="215"/>
      <c r="AJ50" s="192"/>
      <c r="AK50" s="215"/>
      <c r="AL50" s="345"/>
      <c r="AM50" s="212"/>
      <c r="AN50" s="192"/>
      <c r="AO50" s="215"/>
      <c r="AP50" s="192">
        <f t="shared" si="8"/>
        <v>0</v>
      </c>
      <c r="AQ50" s="215"/>
      <c r="AR50" s="192"/>
      <c r="AS50" s="215" t="e">
        <f t="shared" si="9"/>
        <v>#DIV/0!</v>
      </c>
      <c r="AT50" s="192">
        <f t="shared" si="12"/>
        <v>0</v>
      </c>
      <c r="AU50" s="215"/>
      <c r="AV50" s="354"/>
    </row>
    <row r="51" spans="1:48" ht="20.100000000000001" hidden="1" customHeight="1" outlineLevel="1">
      <c r="A51" s="162" t="s">
        <v>571</v>
      </c>
      <c r="B51" s="9"/>
      <c r="C51" s="9" t="s">
        <v>94</v>
      </c>
      <c r="D51" s="59" t="s">
        <v>206</v>
      </c>
      <c r="E51" s="9" t="s">
        <v>89</v>
      </c>
      <c r="F51" s="50">
        <v>0</v>
      </c>
      <c r="G51" s="150"/>
      <c r="H51" s="150"/>
      <c r="I51" s="74"/>
      <c r="J51" s="318">
        <f t="shared" si="5"/>
        <v>0</v>
      </c>
      <c r="K51" s="310">
        <f t="shared" si="11"/>
        <v>0</v>
      </c>
      <c r="L51" s="189" t="e">
        <f>TRUNC(#REF!-(#REF!*0.07),2)</f>
        <v>#REF!</v>
      </c>
      <c r="M51" s="212">
        <v>0.3</v>
      </c>
      <c r="N51" s="192">
        <f t="shared" si="13"/>
        <v>0</v>
      </c>
      <c r="O51" s="215"/>
      <c r="P51" s="192">
        <f t="shared" si="14"/>
        <v>0</v>
      </c>
      <c r="Q51" s="215">
        <v>0.7</v>
      </c>
      <c r="R51" s="192">
        <f t="shared" si="15"/>
        <v>0</v>
      </c>
      <c r="S51" s="215"/>
      <c r="T51" s="192"/>
      <c r="U51" s="215"/>
      <c r="V51" s="192"/>
      <c r="W51" s="215"/>
      <c r="X51" s="192"/>
      <c r="Y51" s="215"/>
      <c r="Z51" s="192"/>
      <c r="AA51" s="215"/>
      <c r="AB51" s="192"/>
      <c r="AC51" s="215"/>
      <c r="AD51" s="192"/>
      <c r="AE51" s="215"/>
      <c r="AF51" s="192"/>
      <c r="AG51" s="215"/>
      <c r="AH51" s="192"/>
      <c r="AI51" s="215"/>
      <c r="AJ51" s="192"/>
      <c r="AK51" s="215"/>
      <c r="AL51" s="345"/>
      <c r="AM51" s="212"/>
      <c r="AN51" s="192"/>
      <c r="AO51" s="215"/>
      <c r="AP51" s="192">
        <f t="shared" si="8"/>
        <v>0</v>
      </c>
      <c r="AQ51" s="215"/>
      <c r="AR51" s="192"/>
      <c r="AS51" s="215" t="e">
        <f t="shared" si="9"/>
        <v>#DIV/0!</v>
      </c>
      <c r="AT51" s="192">
        <f t="shared" si="12"/>
        <v>0</v>
      </c>
      <c r="AU51" s="215"/>
      <c r="AV51" s="354"/>
    </row>
    <row r="52" spans="1:48" ht="20.100000000000001" hidden="1" customHeight="1" outlineLevel="1">
      <c r="A52" s="162" t="s">
        <v>572</v>
      </c>
      <c r="B52" s="66"/>
      <c r="C52" s="9" t="s">
        <v>94</v>
      </c>
      <c r="D52" s="59" t="s">
        <v>500</v>
      </c>
      <c r="E52" s="66" t="s">
        <v>95</v>
      </c>
      <c r="F52" s="50">
        <v>0</v>
      </c>
      <c r="G52" s="150"/>
      <c r="H52" s="150"/>
      <c r="I52" s="74"/>
      <c r="J52" s="318">
        <f t="shared" si="5"/>
        <v>0</v>
      </c>
      <c r="K52" s="310">
        <f t="shared" si="11"/>
        <v>0</v>
      </c>
      <c r="L52" s="189" t="e">
        <f>TRUNC(#REF!-(#REF!*0.07),2)</f>
        <v>#REF!</v>
      </c>
      <c r="M52" s="212">
        <v>0.3</v>
      </c>
      <c r="N52" s="192">
        <f t="shared" si="13"/>
        <v>0</v>
      </c>
      <c r="O52" s="215"/>
      <c r="P52" s="192">
        <f t="shared" si="14"/>
        <v>0</v>
      </c>
      <c r="Q52" s="215">
        <v>0.7</v>
      </c>
      <c r="R52" s="192">
        <f t="shared" si="15"/>
        <v>0</v>
      </c>
      <c r="S52" s="215"/>
      <c r="T52" s="192"/>
      <c r="U52" s="215"/>
      <c r="V52" s="192"/>
      <c r="W52" s="215"/>
      <c r="X52" s="192"/>
      <c r="Y52" s="215"/>
      <c r="Z52" s="192"/>
      <c r="AA52" s="215"/>
      <c r="AB52" s="192"/>
      <c r="AC52" s="215"/>
      <c r="AD52" s="192"/>
      <c r="AE52" s="215"/>
      <c r="AF52" s="192"/>
      <c r="AG52" s="215"/>
      <c r="AH52" s="192"/>
      <c r="AI52" s="215"/>
      <c r="AJ52" s="192"/>
      <c r="AK52" s="215"/>
      <c r="AL52" s="345"/>
      <c r="AM52" s="212"/>
      <c r="AN52" s="192"/>
      <c r="AO52" s="215"/>
      <c r="AP52" s="192">
        <f t="shared" si="8"/>
        <v>0</v>
      </c>
      <c r="AQ52" s="215"/>
      <c r="AR52" s="192"/>
      <c r="AS52" s="215" t="e">
        <f t="shared" si="9"/>
        <v>#DIV/0!</v>
      </c>
      <c r="AT52" s="192">
        <f t="shared" si="12"/>
        <v>0</v>
      </c>
      <c r="AU52" s="215"/>
      <c r="AV52" s="354"/>
    </row>
    <row r="53" spans="1:48" ht="20.100000000000001" hidden="1" customHeight="1" outlineLevel="1">
      <c r="A53" s="162" t="s">
        <v>573</v>
      </c>
      <c r="B53" s="66"/>
      <c r="C53" s="9" t="s">
        <v>94</v>
      </c>
      <c r="D53" s="10" t="s">
        <v>624</v>
      </c>
      <c r="E53" s="66" t="s">
        <v>95</v>
      </c>
      <c r="F53" s="50">
        <v>0</v>
      </c>
      <c r="G53" s="150"/>
      <c r="H53" s="150"/>
      <c r="I53" s="74"/>
      <c r="J53" s="318">
        <f t="shared" si="5"/>
        <v>0</v>
      </c>
      <c r="K53" s="310">
        <f t="shared" si="11"/>
        <v>0</v>
      </c>
      <c r="L53" s="189" t="e">
        <f>TRUNC(#REF!-(#REF!*0.07),2)</f>
        <v>#REF!</v>
      </c>
      <c r="M53" s="212">
        <v>0.3</v>
      </c>
      <c r="N53" s="192">
        <f t="shared" si="13"/>
        <v>0</v>
      </c>
      <c r="O53" s="215"/>
      <c r="P53" s="192">
        <f t="shared" si="14"/>
        <v>0</v>
      </c>
      <c r="Q53" s="215">
        <v>0.7</v>
      </c>
      <c r="R53" s="192">
        <f t="shared" si="15"/>
        <v>0</v>
      </c>
      <c r="S53" s="215"/>
      <c r="T53" s="192"/>
      <c r="U53" s="215"/>
      <c r="V53" s="192"/>
      <c r="W53" s="215"/>
      <c r="X53" s="192"/>
      <c r="Y53" s="215"/>
      <c r="Z53" s="192"/>
      <c r="AA53" s="215"/>
      <c r="AB53" s="192"/>
      <c r="AC53" s="215"/>
      <c r="AD53" s="192"/>
      <c r="AE53" s="215"/>
      <c r="AF53" s="192"/>
      <c r="AG53" s="215"/>
      <c r="AH53" s="192"/>
      <c r="AI53" s="215"/>
      <c r="AJ53" s="192"/>
      <c r="AK53" s="215"/>
      <c r="AL53" s="345"/>
      <c r="AM53" s="212"/>
      <c r="AN53" s="192"/>
      <c r="AO53" s="215"/>
      <c r="AP53" s="192">
        <f t="shared" si="8"/>
        <v>0</v>
      </c>
      <c r="AQ53" s="215"/>
      <c r="AR53" s="192"/>
      <c r="AS53" s="215" t="e">
        <f t="shared" si="9"/>
        <v>#DIV/0!</v>
      </c>
      <c r="AT53" s="192">
        <f t="shared" si="12"/>
        <v>0</v>
      </c>
      <c r="AU53" s="215"/>
      <c r="AV53" s="354"/>
    </row>
    <row r="54" spans="1:48" ht="20.100000000000001" hidden="1" customHeight="1" outlineLevel="1">
      <c r="A54" s="162" t="s">
        <v>574</v>
      </c>
      <c r="B54" s="66"/>
      <c r="C54" s="9" t="s">
        <v>94</v>
      </c>
      <c r="D54" s="59" t="s">
        <v>626</v>
      </c>
      <c r="E54" s="66" t="s">
        <v>89</v>
      </c>
      <c r="F54" s="50">
        <v>0</v>
      </c>
      <c r="G54" s="150"/>
      <c r="H54" s="150"/>
      <c r="I54" s="74"/>
      <c r="J54" s="318">
        <f t="shared" si="5"/>
        <v>0</v>
      </c>
      <c r="K54" s="310">
        <f t="shared" si="11"/>
        <v>0</v>
      </c>
      <c r="L54" s="189" t="e">
        <f>TRUNC(#REF!-(#REF!*0.07),2)</f>
        <v>#REF!</v>
      </c>
      <c r="M54" s="212">
        <v>0.3</v>
      </c>
      <c r="N54" s="192">
        <f t="shared" si="13"/>
        <v>0</v>
      </c>
      <c r="O54" s="215"/>
      <c r="P54" s="192">
        <f t="shared" si="14"/>
        <v>0</v>
      </c>
      <c r="Q54" s="215">
        <v>0.7</v>
      </c>
      <c r="R54" s="192">
        <f t="shared" si="15"/>
        <v>0</v>
      </c>
      <c r="S54" s="215"/>
      <c r="T54" s="192"/>
      <c r="U54" s="215"/>
      <c r="V54" s="192"/>
      <c r="W54" s="215"/>
      <c r="X54" s="192"/>
      <c r="Y54" s="215"/>
      <c r="Z54" s="192"/>
      <c r="AA54" s="215"/>
      <c r="AB54" s="192"/>
      <c r="AC54" s="215"/>
      <c r="AD54" s="192"/>
      <c r="AE54" s="215"/>
      <c r="AF54" s="192"/>
      <c r="AG54" s="215"/>
      <c r="AH54" s="192"/>
      <c r="AI54" s="215"/>
      <c r="AJ54" s="192"/>
      <c r="AK54" s="215"/>
      <c r="AL54" s="345"/>
      <c r="AM54" s="212"/>
      <c r="AN54" s="192"/>
      <c r="AO54" s="215"/>
      <c r="AP54" s="192">
        <f t="shared" si="8"/>
        <v>0</v>
      </c>
      <c r="AQ54" s="215"/>
      <c r="AR54" s="192"/>
      <c r="AS54" s="215" t="e">
        <f t="shared" si="9"/>
        <v>#DIV/0!</v>
      </c>
      <c r="AT54" s="192">
        <f t="shared" si="12"/>
        <v>0</v>
      </c>
      <c r="AU54" s="215"/>
      <c r="AV54" s="354"/>
    </row>
    <row r="55" spans="1:48" ht="20.100000000000001" hidden="1" customHeight="1" outlineLevel="1">
      <c r="A55" s="162" t="s">
        <v>272</v>
      </c>
      <c r="B55" s="66"/>
      <c r="C55" s="9" t="s">
        <v>94</v>
      </c>
      <c r="D55" s="59" t="s">
        <v>627</v>
      </c>
      <c r="E55" s="66" t="s">
        <v>92</v>
      </c>
      <c r="F55" s="50">
        <v>0</v>
      </c>
      <c r="G55" s="150"/>
      <c r="H55" s="150"/>
      <c r="I55" s="74"/>
      <c r="J55" s="318">
        <f t="shared" si="5"/>
        <v>0</v>
      </c>
      <c r="K55" s="310">
        <f t="shared" si="11"/>
        <v>0</v>
      </c>
      <c r="L55" s="189" t="e">
        <f>TRUNC(#REF!-(#REF!*0.07),2)</f>
        <v>#REF!</v>
      </c>
      <c r="M55" s="212">
        <v>0.3</v>
      </c>
      <c r="N55" s="192">
        <f t="shared" si="13"/>
        <v>0</v>
      </c>
      <c r="O55" s="215"/>
      <c r="P55" s="192">
        <f t="shared" si="14"/>
        <v>0</v>
      </c>
      <c r="Q55" s="215">
        <v>0.7</v>
      </c>
      <c r="R55" s="192">
        <f t="shared" si="15"/>
        <v>0</v>
      </c>
      <c r="S55" s="215"/>
      <c r="T55" s="192"/>
      <c r="U55" s="215"/>
      <c r="V55" s="192"/>
      <c r="W55" s="215"/>
      <c r="X55" s="192"/>
      <c r="Y55" s="215"/>
      <c r="Z55" s="192"/>
      <c r="AA55" s="215"/>
      <c r="AB55" s="192"/>
      <c r="AC55" s="215"/>
      <c r="AD55" s="192"/>
      <c r="AE55" s="215"/>
      <c r="AF55" s="192"/>
      <c r="AG55" s="215"/>
      <c r="AH55" s="192"/>
      <c r="AI55" s="215"/>
      <c r="AJ55" s="192"/>
      <c r="AK55" s="215"/>
      <c r="AL55" s="345"/>
      <c r="AM55" s="212"/>
      <c r="AN55" s="192"/>
      <c r="AO55" s="215"/>
      <c r="AP55" s="192">
        <f t="shared" si="8"/>
        <v>0</v>
      </c>
      <c r="AQ55" s="215"/>
      <c r="AR55" s="192"/>
      <c r="AS55" s="215" t="e">
        <f t="shared" si="9"/>
        <v>#DIV/0!</v>
      </c>
      <c r="AT55" s="192">
        <f t="shared" si="12"/>
        <v>0</v>
      </c>
      <c r="AU55" s="215"/>
      <c r="AV55" s="354"/>
    </row>
    <row r="56" spans="1:48" ht="20.100000000000001" customHeight="1" outlineLevel="1">
      <c r="A56" s="163"/>
      <c r="B56" s="9"/>
      <c r="C56" s="9"/>
      <c r="D56" s="13" t="s">
        <v>704</v>
      </c>
      <c r="E56" s="9"/>
      <c r="F56" s="50">
        <v>0</v>
      </c>
      <c r="G56" s="150"/>
      <c r="H56" s="150"/>
      <c r="I56" s="74">
        <v>0</v>
      </c>
      <c r="J56" s="318">
        <f t="shared" si="5"/>
        <v>0</v>
      </c>
      <c r="K56" s="310">
        <f t="shared" si="11"/>
        <v>0</v>
      </c>
      <c r="L56" s="189" t="e">
        <f>TRUNC(#REF!-(#REF!*0.07),2)</f>
        <v>#REF!</v>
      </c>
      <c r="M56" s="212"/>
      <c r="N56" s="192"/>
      <c r="O56" s="215"/>
      <c r="P56" s="192"/>
      <c r="Q56" s="215"/>
      <c r="R56" s="192"/>
      <c r="S56" s="215"/>
      <c r="T56" s="192"/>
      <c r="U56" s="215"/>
      <c r="V56" s="192"/>
      <c r="W56" s="215"/>
      <c r="X56" s="192"/>
      <c r="Y56" s="215"/>
      <c r="Z56" s="192"/>
      <c r="AA56" s="215"/>
      <c r="AB56" s="192"/>
      <c r="AC56" s="215"/>
      <c r="AD56" s="192"/>
      <c r="AE56" s="215"/>
      <c r="AF56" s="192"/>
      <c r="AG56" s="215"/>
      <c r="AH56" s="192"/>
      <c r="AI56" s="215"/>
      <c r="AJ56" s="192"/>
      <c r="AK56" s="215"/>
      <c r="AL56" s="345"/>
      <c r="AM56" s="212"/>
      <c r="AN56" s="192"/>
      <c r="AO56" s="215"/>
      <c r="AP56" s="192"/>
      <c r="AQ56" s="215"/>
      <c r="AR56" s="192"/>
      <c r="AS56" s="215"/>
      <c r="AT56" s="192"/>
      <c r="AU56" s="215"/>
      <c r="AV56" s="354"/>
    </row>
    <row r="57" spans="1:48" ht="20.100000000000001" customHeight="1" outlineLevel="1">
      <c r="A57" s="162" t="s">
        <v>273</v>
      </c>
      <c r="B57" s="9">
        <v>101175</v>
      </c>
      <c r="C57" s="9" t="s">
        <v>94</v>
      </c>
      <c r="D57" s="59" t="s">
        <v>209</v>
      </c>
      <c r="E57" s="9" t="s">
        <v>107</v>
      </c>
      <c r="F57" s="50">
        <v>52.5</v>
      </c>
      <c r="G57" s="150">
        <v>47.25</v>
      </c>
      <c r="H57" s="150">
        <v>5.25</v>
      </c>
      <c r="I57" s="50">
        <v>120.67</v>
      </c>
      <c r="J57" s="318">
        <f t="shared" si="5"/>
        <v>147.49</v>
      </c>
      <c r="K57" s="310">
        <f t="shared" ref="K57:K67" si="16">ROUND(H57*J57,2)</f>
        <v>774.32</v>
      </c>
      <c r="L57" s="189" t="e">
        <f>TRUNC(#REF!-(#REF!*0.07),2)</f>
        <v>#REF!</v>
      </c>
      <c r="M57" s="212"/>
      <c r="N57" s="192">
        <f t="shared" ref="N57:N62" si="17">M57*K57</f>
        <v>0</v>
      </c>
      <c r="O57" s="215"/>
      <c r="P57" s="192">
        <f t="shared" ref="P57:P62" si="18">O57*K57</f>
        <v>0</v>
      </c>
      <c r="Q57" s="215"/>
      <c r="R57" s="192">
        <f t="shared" ref="R57:R62" si="19">Q57*K57</f>
        <v>0</v>
      </c>
      <c r="S57" s="215"/>
      <c r="T57" s="192"/>
      <c r="U57" s="215"/>
      <c r="V57" s="192"/>
      <c r="W57" s="215"/>
      <c r="X57" s="192"/>
      <c r="Y57" s="215"/>
      <c r="Z57" s="192"/>
      <c r="AA57" s="215"/>
      <c r="AB57" s="192"/>
      <c r="AC57" s="215"/>
      <c r="AD57" s="192"/>
      <c r="AE57" s="215"/>
      <c r="AF57" s="192"/>
      <c r="AG57" s="215"/>
      <c r="AH57" s="192"/>
      <c r="AI57" s="215"/>
      <c r="AJ57" s="192"/>
      <c r="AK57" s="215"/>
      <c r="AL57" s="345"/>
      <c r="AM57" s="212"/>
      <c r="AN57" s="192">
        <f t="shared" ref="AN57:AN62" si="20">ROUND(AM57*K57,2)</f>
        <v>0</v>
      </c>
      <c r="AO57" s="215">
        <v>0.7</v>
      </c>
      <c r="AP57" s="192">
        <f t="shared" ref="AP57:AP62" si="21">AO57*K57</f>
        <v>542.024</v>
      </c>
      <c r="AQ57" s="215">
        <v>0.2</v>
      </c>
      <c r="AR57" s="192">
        <f t="shared" ref="AR57:AR62" si="22">AQ57*K57</f>
        <v>154.86400000000003</v>
      </c>
      <c r="AS57" s="215">
        <f t="shared" ref="AS57:AS62" si="23">AT57/K57</f>
        <v>0.9</v>
      </c>
      <c r="AT57" s="192">
        <f t="shared" ref="AT57:AT62" si="24">AN57+AP57+AR57</f>
        <v>696.88800000000003</v>
      </c>
      <c r="AU57" s="215">
        <f t="shared" ref="AU57:AU62" si="25">AV57/K57</f>
        <v>0.10000000000000002</v>
      </c>
      <c r="AV57" s="354">
        <f t="shared" ref="AV57:AV62" si="26">K57-AT57</f>
        <v>77.432000000000016</v>
      </c>
    </row>
    <row r="58" spans="1:48" ht="20.100000000000001" customHeight="1" outlineLevel="1">
      <c r="A58" s="162" t="s">
        <v>697</v>
      </c>
      <c r="B58" s="66">
        <f>B39</f>
        <v>95240</v>
      </c>
      <c r="C58" s="9" t="s">
        <v>94</v>
      </c>
      <c r="D58" s="59" t="s">
        <v>675</v>
      </c>
      <c r="E58" s="66" t="s">
        <v>95</v>
      </c>
      <c r="F58" s="50">
        <v>27.97</v>
      </c>
      <c r="G58" s="150">
        <v>25.17</v>
      </c>
      <c r="H58" s="150">
        <v>2.8</v>
      </c>
      <c r="I58" s="50">
        <v>19.690000000000001</v>
      </c>
      <c r="J58" s="318">
        <f t="shared" si="5"/>
        <v>24.06</v>
      </c>
      <c r="K58" s="310">
        <f t="shared" si="16"/>
        <v>67.37</v>
      </c>
      <c r="L58" s="189" t="e">
        <f>TRUNC(#REF!-(#REF!*0.07),2)</f>
        <v>#REF!</v>
      </c>
      <c r="M58" s="212"/>
      <c r="N58" s="192">
        <f t="shared" si="17"/>
        <v>0</v>
      </c>
      <c r="O58" s="215"/>
      <c r="P58" s="192">
        <f t="shared" si="18"/>
        <v>0</v>
      </c>
      <c r="Q58" s="215"/>
      <c r="R58" s="192">
        <f t="shared" si="19"/>
        <v>0</v>
      </c>
      <c r="S58" s="215"/>
      <c r="T58" s="192"/>
      <c r="U58" s="215"/>
      <c r="V58" s="192"/>
      <c r="W58" s="215"/>
      <c r="X58" s="192"/>
      <c r="Y58" s="215"/>
      <c r="Z58" s="192"/>
      <c r="AA58" s="215"/>
      <c r="AB58" s="192"/>
      <c r="AC58" s="215"/>
      <c r="AD58" s="192"/>
      <c r="AE58" s="215"/>
      <c r="AF58" s="192"/>
      <c r="AG58" s="215"/>
      <c r="AH58" s="192"/>
      <c r="AI58" s="215"/>
      <c r="AJ58" s="192"/>
      <c r="AK58" s="215"/>
      <c r="AL58" s="345"/>
      <c r="AM58" s="212"/>
      <c r="AN58" s="192">
        <f t="shared" si="20"/>
        <v>0</v>
      </c>
      <c r="AO58" s="215">
        <v>0.7</v>
      </c>
      <c r="AP58" s="192">
        <f t="shared" si="21"/>
        <v>47.158999999999999</v>
      </c>
      <c r="AQ58" s="215">
        <v>0.2</v>
      </c>
      <c r="AR58" s="192">
        <f t="shared" si="22"/>
        <v>13.474000000000002</v>
      </c>
      <c r="AS58" s="215">
        <f t="shared" si="23"/>
        <v>0.9</v>
      </c>
      <c r="AT58" s="192">
        <f t="shared" si="24"/>
        <v>60.633000000000003</v>
      </c>
      <c r="AU58" s="215">
        <f t="shared" si="25"/>
        <v>0.10000000000000002</v>
      </c>
      <c r="AV58" s="354">
        <f t="shared" si="26"/>
        <v>6.7370000000000019</v>
      </c>
    </row>
    <row r="59" spans="1:48" ht="20.100000000000001" customHeight="1" outlineLevel="1">
      <c r="A59" s="162" t="s">
        <v>698</v>
      </c>
      <c r="B59" s="66">
        <f>B40</f>
        <v>96535</v>
      </c>
      <c r="C59" s="9" t="s">
        <v>94</v>
      </c>
      <c r="D59" s="10" t="s">
        <v>207</v>
      </c>
      <c r="E59" s="66" t="s">
        <v>95</v>
      </c>
      <c r="F59" s="50">
        <v>21.39</v>
      </c>
      <c r="G59" s="150">
        <v>19.25</v>
      </c>
      <c r="H59" s="150">
        <v>2.14</v>
      </c>
      <c r="I59" s="50">
        <v>146.55000000000001</v>
      </c>
      <c r="J59" s="318">
        <f t="shared" si="5"/>
        <v>179.12</v>
      </c>
      <c r="K59" s="310">
        <f t="shared" si="16"/>
        <v>383.32</v>
      </c>
      <c r="L59" s="189" t="e">
        <f>TRUNC(#REF!-(#REF!*0.07),2)</f>
        <v>#REF!</v>
      </c>
      <c r="M59" s="212"/>
      <c r="N59" s="192">
        <f t="shared" si="17"/>
        <v>0</v>
      </c>
      <c r="O59" s="215"/>
      <c r="P59" s="192">
        <f t="shared" si="18"/>
        <v>0</v>
      </c>
      <c r="Q59" s="215"/>
      <c r="R59" s="192">
        <f t="shared" si="19"/>
        <v>0</v>
      </c>
      <c r="S59" s="215"/>
      <c r="T59" s="192"/>
      <c r="U59" s="215"/>
      <c r="V59" s="192"/>
      <c r="W59" s="215"/>
      <c r="X59" s="192"/>
      <c r="Y59" s="215"/>
      <c r="Z59" s="192"/>
      <c r="AA59" s="215"/>
      <c r="AB59" s="192"/>
      <c r="AC59" s="215"/>
      <c r="AD59" s="192"/>
      <c r="AE59" s="215"/>
      <c r="AF59" s="192"/>
      <c r="AG59" s="215"/>
      <c r="AH59" s="192"/>
      <c r="AI59" s="215"/>
      <c r="AJ59" s="192"/>
      <c r="AK59" s="215"/>
      <c r="AL59" s="345"/>
      <c r="AM59" s="212"/>
      <c r="AN59" s="192">
        <f t="shared" si="20"/>
        <v>0</v>
      </c>
      <c r="AO59" s="215">
        <v>0.7</v>
      </c>
      <c r="AP59" s="192">
        <f t="shared" si="21"/>
        <v>268.32399999999996</v>
      </c>
      <c r="AQ59" s="215">
        <v>0.2</v>
      </c>
      <c r="AR59" s="192">
        <f t="shared" si="22"/>
        <v>76.664000000000001</v>
      </c>
      <c r="AS59" s="215">
        <f t="shared" si="23"/>
        <v>0.89999999999999991</v>
      </c>
      <c r="AT59" s="192">
        <f t="shared" si="24"/>
        <v>344.98799999999994</v>
      </c>
      <c r="AU59" s="215">
        <f t="shared" si="25"/>
        <v>0.10000000000000013</v>
      </c>
      <c r="AV59" s="354">
        <f t="shared" si="26"/>
        <v>38.33200000000005</v>
      </c>
    </row>
    <row r="60" spans="1:48" ht="30" customHeight="1" outlineLevel="1">
      <c r="A60" s="162" t="s">
        <v>699</v>
      </c>
      <c r="B60" s="66">
        <f>B41</f>
        <v>92917</v>
      </c>
      <c r="C60" s="9" t="s">
        <v>94</v>
      </c>
      <c r="D60" s="59" t="s">
        <v>171</v>
      </c>
      <c r="E60" s="66" t="s">
        <v>104</v>
      </c>
      <c r="F60" s="50">
        <v>34.36</v>
      </c>
      <c r="G60" s="150">
        <v>30.92</v>
      </c>
      <c r="H60" s="150">
        <v>3.44</v>
      </c>
      <c r="I60" s="50">
        <v>16.559999999999999</v>
      </c>
      <c r="J60" s="318">
        <f t="shared" si="5"/>
        <v>20.239999999999998</v>
      </c>
      <c r="K60" s="310">
        <f t="shared" si="16"/>
        <v>69.63</v>
      </c>
      <c r="L60" s="189" t="e">
        <f>TRUNC(#REF!-(#REF!*0.07),2)</f>
        <v>#REF!</v>
      </c>
      <c r="M60" s="212"/>
      <c r="N60" s="192">
        <f t="shared" si="17"/>
        <v>0</v>
      </c>
      <c r="O60" s="215"/>
      <c r="P60" s="192">
        <f t="shared" si="18"/>
        <v>0</v>
      </c>
      <c r="Q60" s="215"/>
      <c r="R60" s="192">
        <f t="shared" si="19"/>
        <v>0</v>
      </c>
      <c r="S60" s="215"/>
      <c r="T60" s="192"/>
      <c r="U60" s="215"/>
      <c r="V60" s="192"/>
      <c r="W60" s="215"/>
      <c r="X60" s="192"/>
      <c r="Y60" s="215"/>
      <c r="Z60" s="192"/>
      <c r="AA60" s="215"/>
      <c r="AB60" s="192"/>
      <c r="AC60" s="215"/>
      <c r="AD60" s="192"/>
      <c r="AE60" s="215"/>
      <c r="AF60" s="192"/>
      <c r="AG60" s="215"/>
      <c r="AH60" s="192"/>
      <c r="AI60" s="215"/>
      <c r="AJ60" s="192"/>
      <c r="AK60" s="215"/>
      <c r="AL60" s="345"/>
      <c r="AM60" s="212"/>
      <c r="AN60" s="192">
        <f t="shared" si="20"/>
        <v>0</v>
      </c>
      <c r="AO60" s="215">
        <v>0.7</v>
      </c>
      <c r="AP60" s="192">
        <f t="shared" si="21"/>
        <v>48.740999999999993</v>
      </c>
      <c r="AQ60" s="215">
        <v>0.2</v>
      </c>
      <c r="AR60" s="192">
        <f t="shared" si="22"/>
        <v>13.926</v>
      </c>
      <c r="AS60" s="215">
        <f t="shared" si="23"/>
        <v>0.9</v>
      </c>
      <c r="AT60" s="192">
        <f t="shared" si="24"/>
        <v>62.666999999999994</v>
      </c>
      <c r="AU60" s="215">
        <f t="shared" si="25"/>
        <v>0.10000000000000002</v>
      </c>
      <c r="AV60" s="354">
        <f t="shared" si="26"/>
        <v>6.963000000000001</v>
      </c>
    </row>
    <row r="61" spans="1:48" ht="30" customHeight="1" outlineLevel="1">
      <c r="A61" s="162" t="s">
        <v>700</v>
      </c>
      <c r="B61" s="66">
        <f>B42</f>
        <v>96543</v>
      </c>
      <c r="C61" s="9" t="s">
        <v>94</v>
      </c>
      <c r="D61" s="59" t="s">
        <v>172</v>
      </c>
      <c r="E61" s="66" t="s">
        <v>104</v>
      </c>
      <c r="F61" s="50">
        <v>37.909999999999997</v>
      </c>
      <c r="G61" s="150">
        <v>34.119999999999997</v>
      </c>
      <c r="H61" s="150">
        <v>3.79</v>
      </c>
      <c r="I61" s="50">
        <v>19.399999999999999</v>
      </c>
      <c r="J61" s="318">
        <f t="shared" si="5"/>
        <v>23.71</v>
      </c>
      <c r="K61" s="310">
        <f t="shared" si="16"/>
        <v>89.86</v>
      </c>
      <c r="L61" s="189" t="e">
        <f>TRUNC(#REF!-(#REF!*0.07),2)</f>
        <v>#REF!</v>
      </c>
      <c r="M61" s="212"/>
      <c r="N61" s="192">
        <f t="shared" si="17"/>
        <v>0</v>
      </c>
      <c r="O61" s="215"/>
      <c r="P61" s="192">
        <f t="shared" si="18"/>
        <v>0</v>
      </c>
      <c r="Q61" s="215"/>
      <c r="R61" s="192">
        <f t="shared" si="19"/>
        <v>0</v>
      </c>
      <c r="S61" s="215"/>
      <c r="T61" s="192"/>
      <c r="U61" s="215"/>
      <c r="V61" s="192"/>
      <c r="W61" s="215"/>
      <c r="X61" s="192"/>
      <c r="Y61" s="215"/>
      <c r="Z61" s="192"/>
      <c r="AA61" s="215"/>
      <c r="AB61" s="192"/>
      <c r="AC61" s="215"/>
      <c r="AD61" s="192"/>
      <c r="AE61" s="215"/>
      <c r="AF61" s="192"/>
      <c r="AG61" s="215"/>
      <c r="AH61" s="192"/>
      <c r="AI61" s="215"/>
      <c r="AJ61" s="192"/>
      <c r="AK61" s="215"/>
      <c r="AL61" s="345"/>
      <c r="AM61" s="212"/>
      <c r="AN61" s="192">
        <f t="shared" si="20"/>
        <v>0</v>
      </c>
      <c r="AO61" s="215">
        <v>0.7</v>
      </c>
      <c r="AP61" s="192">
        <f t="shared" si="21"/>
        <v>62.901999999999994</v>
      </c>
      <c r="AQ61" s="215">
        <v>0.2</v>
      </c>
      <c r="AR61" s="192">
        <f t="shared" si="22"/>
        <v>17.972000000000001</v>
      </c>
      <c r="AS61" s="215">
        <f t="shared" si="23"/>
        <v>0.89999999999999991</v>
      </c>
      <c r="AT61" s="192">
        <f t="shared" si="24"/>
        <v>80.873999999999995</v>
      </c>
      <c r="AU61" s="215">
        <f t="shared" si="25"/>
        <v>0.10000000000000005</v>
      </c>
      <c r="AV61" s="354">
        <f t="shared" si="26"/>
        <v>8.9860000000000042</v>
      </c>
    </row>
    <row r="62" spans="1:48" ht="20.100000000000001" customHeight="1" outlineLevel="1">
      <c r="A62" s="162" t="s">
        <v>701</v>
      </c>
      <c r="B62" s="66">
        <f>B48</f>
        <v>94965</v>
      </c>
      <c r="C62" s="9" t="s">
        <v>94</v>
      </c>
      <c r="D62" s="59" t="s">
        <v>149</v>
      </c>
      <c r="E62" s="66" t="s">
        <v>92</v>
      </c>
      <c r="F62" s="50">
        <v>2.38</v>
      </c>
      <c r="G62" s="150">
        <v>2.14</v>
      </c>
      <c r="H62" s="150">
        <v>0.24</v>
      </c>
      <c r="I62" s="50">
        <v>568</v>
      </c>
      <c r="J62" s="318">
        <f t="shared" si="5"/>
        <v>694.26</v>
      </c>
      <c r="K62" s="310">
        <f t="shared" si="16"/>
        <v>166.62</v>
      </c>
      <c r="L62" s="189" t="e">
        <f>TRUNC(#REF!-(#REF!*0.07),2)</f>
        <v>#REF!</v>
      </c>
      <c r="M62" s="212"/>
      <c r="N62" s="192">
        <f t="shared" si="17"/>
        <v>0</v>
      </c>
      <c r="O62" s="215"/>
      <c r="P62" s="192">
        <f t="shared" si="18"/>
        <v>0</v>
      </c>
      <c r="Q62" s="215"/>
      <c r="R62" s="192">
        <f t="shared" si="19"/>
        <v>0</v>
      </c>
      <c r="S62" s="215"/>
      <c r="T62" s="192"/>
      <c r="U62" s="215"/>
      <c r="V62" s="192"/>
      <c r="W62" s="215"/>
      <c r="X62" s="192"/>
      <c r="Y62" s="215"/>
      <c r="Z62" s="192"/>
      <c r="AA62" s="215"/>
      <c r="AB62" s="192"/>
      <c r="AC62" s="215"/>
      <c r="AD62" s="192"/>
      <c r="AE62" s="215"/>
      <c r="AF62" s="192"/>
      <c r="AG62" s="215"/>
      <c r="AH62" s="192"/>
      <c r="AI62" s="215"/>
      <c r="AJ62" s="192"/>
      <c r="AK62" s="215"/>
      <c r="AL62" s="345"/>
      <c r="AM62" s="212"/>
      <c r="AN62" s="192">
        <f t="shared" si="20"/>
        <v>0</v>
      </c>
      <c r="AO62" s="215">
        <v>0.7</v>
      </c>
      <c r="AP62" s="192">
        <f t="shared" si="21"/>
        <v>116.634</v>
      </c>
      <c r="AQ62" s="215">
        <v>0.2</v>
      </c>
      <c r="AR62" s="192">
        <f t="shared" si="22"/>
        <v>33.324000000000005</v>
      </c>
      <c r="AS62" s="215">
        <f t="shared" si="23"/>
        <v>0.89999999999999991</v>
      </c>
      <c r="AT62" s="192">
        <f t="shared" si="24"/>
        <v>149.958</v>
      </c>
      <c r="AU62" s="215">
        <f t="shared" si="25"/>
        <v>0.10000000000000003</v>
      </c>
      <c r="AV62" s="354">
        <f t="shared" si="26"/>
        <v>16.662000000000006</v>
      </c>
    </row>
    <row r="63" spans="1:48" ht="20.100000000000001" customHeight="1" outlineLevel="1">
      <c r="A63" s="158"/>
      <c r="B63" s="6"/>
      <c r="C63" s="6"/>
      <c r="D63" s="13" t="s">
        <v>703</v>
      </c>
      <c r="E63" s="8"/>
      <c r="F63" s="50">
        <v>0</v>
      </c>
      <c r="G63" s="150"/>
      <c r="H63" s="150"/>
      <c r="I63" s="74">
        <v>0</v>
      </c>
      <c r="J63" s="318">
        <f t="shared" si="5"/>
        <v>0</v>
      </c>
      <c r="K63" s="310">
        <f t="shared" si="16"/>
        <v>0</v>
      </c>
      <c r="L63" s="189" t="e">
        <f>TRUNC(#REF!-(#REF!*0.07),2)</f>
        <v>#REF!</v>
      </c>
      <c r="M63" s="212"/>
      <c r="N63" s="192"/>
      <c r="O63" s="215"/>
      <c r="P63" s="192"/>
      <c r="Q63" s="215"/>
      <c r="R63" s="192"/>
      <c r="S63" s="215"/>
      <c r="T63" s="192"/>
      <c r="U63" s="215"/>
      <c r="V63" s="192"/>
      <c r="W63" s="215"/>
      <c r="X63" s="192"/>
      <c r="Y63" s="215"/>
      <c r="Z63" s="192"/>
      <c r="AA63" s="215"/>
      <c r="AB63" s="192"/>
      <c r="AC63" s="215"/>
      <c r="AD63" s="192"/>
      <c r="AE63" s="215"/>
      <c r="AF63" s="192"/>
      <c r="AG63" s="215"/>
      <c r="AH63" s="192"/>
      <c r="AI63" s="215"/>
      <c r="AJ63" s="192"/>
      <c r="AK63" s="215"/>
      <c r="AL63" s="345"/>
      <c r="AM63" s="212"/>
      <c r="AN63" s="192"/>
      <c r="AO63" s="215"/>
      <c r="AP63" s="192"/>
      <c r="AQ63" s="215"/>
      <c r="AR63" s="192"/>
      <c r="AS63" s="215"/>
      <c r="AT63" s="192"/>
      <c r="AU63" s="215"/>
      <c r="AV63" s="354"/>
    </row>
    <row r="64" spans="1:48" ht="20.100000000000001" customHeight="1" outlineLevel="1">
      <c r="A64" s="160" t="s">
        <v>702</v>
      </c>
      <c r="B64" s="66">
        <f>B45</f>
        <v>96536</v>
      </c>
      <c r="C64" s="9" t="s">
        <v>94</v>
      </c>
      <c r="D64" s="10" t="s">
        <v>624</v>
      </c>
      <c r="E64" s="66" t="s">
        <v>95</v>
      </c>
      <c r="F64" s="50">
        <v>28.49</v>
      </c>
      <c r="G64" s="150">
        <v>25.64</v>
      </c>
      <c r="H64" s="150">
        <v>2.85</v>
      </c>
      <c r="I64" s="50">
        <v>75.89</v>
      </c>
      <c r="J64" s="318">
        <f t="shared" si="5"/>
        <v>92.76</v>
      </c>
      <c r="K64" s="310">
        <f t="shared" si="16"/>
        <v>264.37</v>
      </c>
      <c r="L64" s="189" t="e">
        <f>TRUNC(#REF!-(#REF!*0.07),2)</f>
        <v>#REF!</v>
      </c>
      <c r="M64" s="212"/>
      <c r="N64" s="192">
        <f>M64*K64</f>
        <v>0</v>
      </c>
      <c r="O64" s="215"/>
      <c r="P64" s="192">
        <f>O64*K64</f>
        <v>0</v>
      </c>
      <c r="Q64" s="215"/>
      <c r="R64" s="192">
        <f>Q64*K64</f>
        <v>0</v>
      </c>
      <c r="S64" s="215"/>
      <c r="T64" s="192"/>
      <c r="U64" s="215"/>
      <c r="V64" s="192"/>
      <c r="W64" s="215"/>
      <c r="X64" s="192"/>
      <c r="Y64" s="215"/>
      <c r="Z64" s="192"/>
      <c r="AA64" s="215"/>
      <c r="AB64" s="192"/>
      <c r="AC64" s="215"/>
      <c r="AD64" s="192"/>
      <c r="AE64" s="215"/>
      <c r="AF64" s="192"/>
      <c r="AG64" s="215"/>
      <c r="AH64" s="192"/>
      <c r="AI64" s="215"/>
      <c r="AJ64" s="192"/>
      <c r="AK64" s="215"/>
      <c r="AL64" s="345"/>
      <c r="AM64" s="212"/>
      <c r="AN64" s="192">
        <f>ROUND(AM64*K64,2)</f>
        <v>0</v>
      </c>
      <c r="AO64" s="215">
        <v>0.7</v>
      </c>
      <c r="AP64" s="192">
        <f>AO64*K64</f>
        <v>185.059</v>
      </c>
      <c r="AQ64" s="215">
        <v>0.2</v>
      </c>
      <c r="AR64" s="192">
        <f>AQ64*K64</f>
        <v>52.874000000000002</v>
      </c>
      <c r="AS64" s="215">
        <f>AT64/K64</f>
        <v>0.89999999999999991</v>
      </c>
      <c r="AT64" s="192">
        <f t="shared" ref="AT64:AT67" si="27">AN64+AP64+AR64</f>
        <v>237.93299999999999</v>
      </c>
      <c r="AU64" s="215">
        <f>AV64/K64</f>
        <v>0.10000000000000005</v>
      </c>
      <c r="AV64" s="354">
        <f>K64-AT64</f>
        <v>26.437000000000012</v>
      </c>
    </row>
    <row r="65" spans="1:48" ht="30" customHeight="1" outlineLevel="1">
      <c r="A65" s="160" t="s">
        <v>705</v>
      </c>
      <c r="B65" s="66">
        <f>B46</f>
        <v>92917</v>
      </c>
      <c r="C65" s="9" t="s">
        <v>94</v>
      </c>
      <c r="D65" s="59" t="s">
        <v>171</v>
      </c>
      <c r="E65" s="66" t="s">
        <v>104</v>
      </c>
      <c r="F65" s="50">
        <v>62.91</v>
      </c>
      <c r="G65" s="150">
        <v>44.04</v>
      </c>
      <c r="H65" s="150">
        <v>18.87</v>
      </c>
      <c r="I65" s="50">
        <v>16.559999999999999</v>
      </c>
      <c r="J65" s="318">
        <f t="shared" si="5"/>
        <v>20.239999999999998</v>
      </c>
      <c r="K65" s="310">
        <f t="shared" si="16"/>
        <v>381.93</v>
      </c>
      <c r="L65" s="189" t="e">
        <f>TRUNC(#REF!-(#REF!*0.07),2)</f>
        <v>#REF!</v>
      </c>
      <c r="M65" s="212"/>
      <c r="N65" s="192">
        <f>M65*K65</f>
        <v>0</v>
      </c>
      <c r="O65" s="215"/>
      <c r="P65" s="192">
        <f>O65*K65</f>
        <v>0</v>
      </c>
      <c r="Q65" s="215"/>
      <c r="R65" s="192">
        <f>Q65*K65</f>
        <v>0</v>
      </c>
      <c r="S65" s="215"/>
      <c r="T65" s="192"/>
      <c r="U65" s="215"/>
      <c r="V65" s="192"/>
      <c r="W65" s="215"/>
      <c r="X65" s="192"/>
      <c r="Y65" s="215"/>
      <c r="Z65" s="192"/>
      <c r="AA65" s="215"/>
      <c r="AB65" s="192"/>
      <c r="AC65" s="215"/>
      <c r="AD65" s="192"/>
      <c r="AE65" s="215"/>
      <c r="AF65" s="192"/>
      <c r="AG65" s="215"/>
      <c r="AH65" s="192"/>
      <c r="AI65" s="215"/>
      <c r="AJ65" s="192"/>
      <c r="AK65" s="215"/>
      <c r="AL65" s="345"/>
      <c r="AM65" s="212"/>
      <c r="AN65" s="192">
        <f>ROUND(AM65*K65,2)</f>
        <v>0</v>
      </c>
      <c r="AO65" s="215">
        <v>0.7</v>
      </c>
      <c r="AP65" s="192">
        <f>AO65*K65</f>
        <v>267.351</v>
      </c>
      <c r="AQ65" s="215"/>
      <c r="AR65" s="192">
        <f>AQ65*K65</f>
        <v>0</v>
      </c>
      <c r="AS65" s="215">
        <f>AT65/K65</f>
        <v>0.7</v>
      </c>
      <c r="AT65" s="192">
        <f t="shared" si="27"/>
        <v>267.351</v>
      </c>
      <c r="AU65" s="215">
        <f>AV65/K65</f>
        <v>0.3</v>
      </c>
      <c r="AV65" s="354">
        <f>K65-AT65</f>
        <v>114.57900000000001</v>
      </c>
    </row>
    <row r="66" spans="1:48" ht="30" customHeight="1" outlineLevel="1">
      <c r="A66" s="160" t="s">
        <v>706</v>
      </c>
      <c r="B66" s="66">
        <f>B47</f>
        <v>96543</v>
      </c>
      <c r="C66" s="9" t="s">
        <v>94</v>
      </c>
      <c r="D66" s="59" t="s">
        <v>172</v>
      </c>
      <c r="E66" s="66" t="s">
        <v>104</v>
      </c>
      <c r="F66" s="50">
        <v>26.82</v>
      </c>
      <c r="G66" s="150">
        <v>18.77</v>
      </c>
      <c r="H66" s="150">
        <v>8.0500000000000007</v>
      </c>
      <c r="I66" s="50">
        <v>19.399999999999999</v>
      </c>
      <c r="J66" s="318">
        <f t="shared" si="5"/>
        <v>23.71</v>
      </c>
      <c r="K66" s="310">
        <f t="shared" si="16"/>
        <v>190.87</v>
      </c>
      <c r="L66" s="189" t="e">
        <f>TRUNC(#REF!-(#REF!*0.07),2)</f>
        <v>#REF!</v>
      </c>
      <c r="M66" s="212"/>
      <c r="N66" s="192">
        <f>M66*K66</f>
        <v>0</v>
      </c>
      <c r="O66" s="215"/>
      <c r="P66" s="192">
        <f>O66*K66</f>
        <v>0</v>
      </c>
      <c r="Q66" s="215"/>
      <c r="R66" s="192">
        <f>Q66*K66</f>
        <v>0</v>
      </c>
      <c r="S66" s="215"/>
      <c r="T66" s="192"/>
      <c r="U66" s="215"/>
      <c r="V66" s="192"/>
      <c r="W66" s="215"/>
      <c r="X66" s="192"/>
      <c r="Y66" s="215"/>
      <c r="Z66" s="192"/>
      <c r="AA66" s="215"/>
      <c r="AB66" s="192"/>
      <c r="AC66" s="215"/>
      <c r="AD66" s="192"/>
      <c r="AE66" s="215"/>
      <c r="AF66" s="192"/>
      <c r="AG66" s="215"/>
      <c r="AH66" s="192"/>
      <c r="AI66" s="215"/>
      <c r="AJ66" s="192"/>
      <c r="AK66" s="215"/>
      <c r="AL66" s="345"/>
      <c r="AM66" s="212"/>
      <c r="AN66" s="192">
        <f>ROUND(AM66*K66,2)</f>
        <v>0</v>
      </c>
      <c r="AO66" s="215">
        <v>0.7</v>
      </c>
      <c r="AP66" s="192">
        <f>AO66*K66</f>
        <v>133.60900000000001</v>
      </c>
      <c r="AQ66" s="215"/>
      <c r="AR66" s="192">
        <f>AQ66*K66</f>
        <v>0</v>
      </c>
      <c r="AS66" s="215">
        <f>AT66/K66</f>
        <v>0.70000000000000007</v>
      </c>
      <c r="AT66" s="192">
        <f t="shared" si="27"/>
        <v>133.60900000000001</v>
      </c>
      <c r="AU66" s="215">
        <f>AV66/K66</f>
        <v>0.3</v>
      </c>
      <c r="AV66" s="354">
        <f>K66-AT66</f>
        <v>57.260999999999996</v>
      </c>
    </row>
    <row r="67" spans="1:48" ht="20.100000000000001" customHeight="1" outlineLevel="1">
      <c r="A67" s="160" t="s">
        <v>707</v>
      </c>
      <c r="B67" s="66">
        <f>B62</f>
        <v>94965</v>
      </c>
      <c r="C67" s="9" t="s">
        <v>94</v>
      </c>
      <c r="D67" s="59" t="s">
        <v>149</v>
      </c>
      <c r="E67" s="66" t="s">
        <v>92</v>
      </c>
      <c r="F67" s="50">
        <v>1.52</v>
      </c>
      <c r="G67" s="150">
        <v>1.06</v>
      </c>
      <c r="H67" s="150">
        <v>0.46</v>
      </c>
      <c r="I67" s="50">
        <v>568</v>
      </c>
      <c r="J67" s="318">
        <f t="shared" si="5"/>
        <v>694.26</v>
      </c>
      <c r="K67" s="310">
        <f t="shared" si="16"/>
        <v>319.36</v>
      </c>
      <c r="L67" s="189" t="e">
        <f>TRUNC(#REF!-(#REF!*0.07),2)</f>
        <v>#REF!</v>
      </c>
      <c r="M67" s="212"/>
      <c r="N67" s="192">
        <f>M67*K67</f>
        <v>0</v>
      </c>
      <c r="O67" s="215"/>
      <c r="P67" s="192">
        <f>O67*K67</f>
        <v>0</v>
      </c>
      <c r="Q67" s="215"/>
      <c r="R67" s="192">
        <f>Q67*K67</f>
        <v>0</v>
      </c>
      <c r="S67" s="215"/>
      <c r="T67" s="192"/>
      <c r="U67" s="215"/>
      <c r="V67" s="192"/>
      <c r="W67" s="215"/>
      <c r="X67" s="192"/>
      <c r="Y67" s="215"/>
      <c r="Z67" s="192"/>
      <c r="AA67" s="215"/>
      <c r="AB67" s="192"/>
      <c r="AC67" s="215"/>
      <c r="AD67" s="192"/>
      <c r="AE67" s="215"/>
      <c r="AF67" s="192"/>
      <c r="AG67" s="215"/>
      <c r="AH67" s="192"/>
      <c r="AI67" s="215"/>
      <c r="AJ67" s="192"/>
      <c r="AK67" s="215"/>
      <c r="AL67" s="345"/>
      <c r="AM67" s="212"/>
      <c r="AN67" s="192">
        <f>ROUND(AM67*K67,2)</f>
        <v>0</v>
      </c>
      <c r="AO67" s="215">
        <v>0.7</v>
      </c>
      <c r="AP67" s="192">
        <f>AO67*K67</f>
        <v>223.55199999999999</v>
      </c>
      <c r="AQ67" s="215"/>
      <c r="AR67" s="192">
        <f>AQ67*K67</f>
        <v>0</v>
      </c>
      <c r="AS67" s="215">
        <f>AT67/K67</f>
        <v>0.7</v>
      </c>
      <c r="AT67" s="192">
        <f t="shared" si="27"/>
        <v>223.55199999999999</v>
      </c>
      <c r="AU67" s="215">
        <f>AV67/K67</f>
        <v>0.30000000000000004</v>
      </c>
      <c r="AV67" s="354">
        <f>K67-AT67</f>
        <v>95.808000000000021</v>
      </c>
    </row>
    <row r="68" spans="1:48" ht="20.100000000000001" customHeight="1" outlineLevel="1" collapsed="1">
      <c r="A68" s="161"/>
      <c r="B68" s="69"/>
      <c r="C68" s="69"/>
      <c r="D68" s="69"/>
      <c r="E68" s="69"/>
      <c r="F68" s="78" t="s">
        <v>253</v>
      </c>
      <c r="G68" s="148"/>
      <c r="H68" s="148"/>
      <c r="I68" s="148"/>
      <c r="J68" s="318">
        <f t="shared" si="5"/>
        <v>0</v>
      </c>
      <c r="K68" s="221">
        <f>SUM(K39:K67)</f>
        <v>2707.6499999999996</v>
      </c>
      <c r="L68" s="190" t="e">
        <f>TRUNC(#REF!-(#REF!*0.07),2)</f>
        <v>#REF!</v>
      </c>
      <c r="M68" s="219">
        <f>N68/K68</f>
        <v>0</v>
      </c>
      <c r="N68" s="148">
        <f>SUM(N39:N67)</f>
        <v>0</v>
      </c>
      <c r="O68" s="223">
        <f>P68/K68</f>
        <v>0</v>
      </c>
      <c r="P68" s="148">
        <f>SUM(P39:P67)</f>
        <v>0</v>
      </c>
      <c r="Q68" s="223">
        <f>R68/K68</f>
        <v>0</v>
      </c>
      <c r="R68" s="148">
        <f>SUM(R39:R67)</f>
        <v>0</v>
      </c>
      <c r="S68" s="223">
        <f>T68/K68</f>
        <v>0</v>
      </c>
      <c r="T68" s="148">
        <f>SUM(T39:T67)</f>
        <v>0</v>
      </c>
      <c r="U68" s="223"/>
      <c r="V68" s="148"/>
      <c r="W68" s="223"/>
      <c r="X68" s="225"/>
      <c r="Y68" s="223"/>
      <c r="Z68" s="225"/>
      <c r="AA68" s="223"/>
      <c r="AB68" s="225"/>
      <c r="AC68" s="223"/>
      <c r="AD68" s="225"/>
      <c r="AE68" s="223"/>
      <c r="AF68" s="225"/>
      <c r="AG68" s="223">
        <f>AH68/K68</f>
        <v>0</v>
      </c>
      <c r="AH68" s="148">
        <f>SUM(AH39:AH67)</f>
        <v>0</v>
      </c>
      <c r="AI68" s="223"/>
      <c r="AJ68" s="148"/>
      <c r="AK68" s="223"/>
      <c r="AL68" s="148"/>
      <c r="AM68" s="357">
        <f>AN68/K68</f>
        <v>0</v>
      </c>
      <c r="AN68" s="76">
        <f>SUM(AN39:AN67)</f>
        <v>0</v>
      </c>
      <c r="AO68" s="366">
        <f>AP68/K68</f>
        <v>0.70000000000000007</v>
      </c>
      <c r="AP68" s="76">
        <f>SUM(AP39:AP67)</f>
        <v>1895.3549999999998</v>
      </c>
      <c r="AQ68" s="366"/>
      <c r="AR68" s="76"/>
      <c r="AS68" s="357">
        <f>AT68/K68</f>
        <v>0.83410078850663871</v>
      </c>
      <c r="AT68" s="76">
        <f>SUM(AT39:AT67)</f>
        <v>2258.453</v>
      </c>
      <c r="AU68" s="357">
        <f>AV68/K68</f>
        <v>0.16589921149336143</v>
      </c>
      <c r="AV68" s="221">
        <f>SUM(AV39:AV67)</f>
        <v>449.197</v>
      </c>
    </row>
    <row r="69" spans="1:48" ht="20.100000000000001" customHeight="1">
      <c r="A69" s="87"/>
      <c r="B69" s="61"/>
      <c r="C69" s="61"/>
      <c r="D69" s="20"/>
      <c r="E69" s="61"/>
      <c r="F69" s="42"/>
      <c r="G69" s="2"/>
      <c r="H69" s="2"/>
      <c r="I69" s="74">
        <v>0</v>
      </c>
      <c r="J69" s="318">
        <f t="shared" si="5"/>
        <v>0</v>
      </c>
      <c r="K69" s="310"/>
      <c r="L69" s="189" t="e">
        <f>TRUNC(#REF!-(#REF!*0.07),2)</f>
        <v>#REF!</v>
      </c>
      <c r="M69" s="212"/>
      <c r="N69" s="192"/>
      <c r="O69" s="215"/>
      <c r="P69" s="192"/>
      <c r="Q69" s="215"/>
      <c r="R69" s="192"/>
      <c r="S69" s="215"/>
      <c r="T69" s="192"/>
      <c r="U69" s="215"/>
      <c r="V69" s="192"/>
      <c r="W69" s="215"/>
      <c r="X69" s="192"/>
      <c r="Y69" s="215"/>
      <c r="Z69" s="192"/>
      <c r="AA69" s="215"/>
      <c r="AB69" s="192"/>
      <c r="AC69" s="215"/>
      <c r="AD69" s="192"/>
      <c r="AE69" s="215"/>
      <c r="AF69" s="192"/>
      <c r="AG69" s="215"/>
      <c r="AH69" s="192"/>
      <c r="AI69" s="215"/>
      <c r="AJ69" s="192"/>
      <c r="AK69" s="215"/>
      <c r="AL69" s="345"/>
      <c r="AM69" s="212"/>
      <c r="AN69" s="192"/>
      <c r="AO69" s="215"/>
      <c r="AP69" s="192"/>
      <c r="AQ69" s="215"/>
      <c r="AR69" s="192"/>
      <c r="AS69" s="215"/>
      <c r="AT69" s="192"/>
      <c r="AU69" s="215"/>
      <c r="AV69" s="354"/>
    </row>
    <row r="70" spans="1:48" ht="20.100000000000001" customHeight="1">
      <c r="A70" s="159">
        <v>4</v>
      </c>
      <c r="B70" s="36"/>
      <c r="C70" s="36"/>
      <c r="D70" s="15" t="s">
        <v>130</v>
      </c>
      <c r="E70" s="15"/>
      <c r="F70" s="70"/>
      <c r="G70" s="147"/>
      <c r="H70" s="147"/>
      <c r="I70" s="147"/>
      <c r="J70" s="147"/>
      <c r="K70" s="309"/>
      <c r="L70" s="191" t="e">
        <f>L88</f>
        <v>#REF!</v>
      </c>
      <c r="M70" s="212"/>
      <c r="N70" s="192"/>
      <c r="O70" s="215"/>
      <c r="P70" s="192"/>
      <c r="Q70" s="215"/>
      <c r="R70" s="192"/>
      <c r="S70" s="215"/>
      <c r="T70" s="192"/>
      <c r="U70" s="215"/>
      <c r="V70" s="192"/>
      <c r="W70" s="215"/>
      <c r="X70" s="192"/>
      <c r="Y70" s="215"/>
      <c r="Z70" s="192"/>
      <c r="AA70" s="215"/>
      <c r="AB70" s="192"/>
      <c r="AC70" s="215"/>
      <c r="AD70" s="192"/>
      <c r="AE70" s="215"/>
      <c r="AF70" s="192"/>
      <c r="AG70" s="215"/>
      <c r="AH70" s="192"/>
      <c r="AI70" s="215"/>
      <c r="AJ70" s="192"/>
      <c r="AK70" s="215"/>
      <c r="AL70" s="345"/>
      <c r="AM70" s="212"/>
      <c r="AN70" s="192"/>
      <c r="AO70" s="215"/>
      <c r="AP70" s="192"/>
      <c r="AQ70" s="215"/>
      <c r="AR70" s="192"/>
      <c r="AS70" s="215"/>
      <c r="AT70" s="192"/>
      <c r="AU70" s="215"/>
      <c r="AV70" s="354"/>
    </row>
    <row r="71" spans="1:48" ht="20.100000000000001" customHeight="1" outlineLevel="1">
      <c r="A71" s="158"/>
      <c r="B71" s="6"/>
      <c r="C71" s="6"/>
      <c r="D71" s="7" t="s">
        <v>151</v>
      </c>
      <c r="E71" s="8"/>
      <c r="F71" s="74"/>
      <c r="G71" s="150"/>
      <c r="H71" s="150"/>
      <c r="I71" s="74">
        <v>0</v>
      </c>
      <c r="J71" s="318">
        <f t="shared" si="5"/>
        <v>0</v>
      </c>
      <c r="K71" s="310"/>
      <c r="L71" s="189" t="e">
        <f>TRUNC(#REF!-(#REF!*0.07),2)</f>
        <v>#REF!</v>
      </c>
      <c r="M71" s="212"/>
      <c r="N71" s="192"/>
      <c r="O71" s="215"/>
      <c r="P71" s="192"/>
      <c r="Q71" s="215"/>
      <c r="R71" s="192"/>
      <c r="S71" s="215"/>
      <c r="T71" s="192"/>
      <c r="U71" s="215"/>
      <c r="V71" s="192"/>
      <c r="W71" s="215"/>
      <c r="X71" s="192"/>
      <c r="Y71" s="215"/>
      <c r="Z71" s="192"/>
      <c r="AA71" s="215"/>
      <c r="AB71" s="192"/>
      <c r="AC71" s="215"/>
      <c r="AD71" s="192"/>
      <c r="AE71" s="215"/>
      <c r="AF71" s="192"/>
      <c r="AG71" s="215"/>
      <c r="AH71" s="192"/>
      <c r="AI71" s="215"/>
      <c r="AJ71" s="192"/>
      <c r="AK71" s="215"/>
      <c r="AL71" s="345"/>
      <c r="AM71" s="212"/>
      <c r="AN71" s="192"/>
      <c r="AO71" s="215"/>
      <c r="AP71" s="192"/>
      <c r="AQ71" s="215"/>
      <c r="AR71" s="192"/>
      <c r="AS71" s="215"/>
      <c r="AT71" s="192"/>
      <c r="AU71" s="215"/>
      <c r="AV71" s="354"/>
    </row>
    <row r="72" spans="1:48" ht="17.25" customHeight="1" outlineLevel="1">
      <c r="A72" s="160" t="s">
        <v>93</v>
      </c>
      <c r="B72" s="66">
        <v>92419</v>
      </c>
      <c r="C72" s="9" t="s">
        <v>94</v>
      </c>
      <c r="D72" s="10" t="s">
        <v>628</v>
      </c>
      <c r="E72" s="66" t="s">
        <v>95</v>
      </c>
      <c r="F72" s="50">
        <v>22.96</v>
      </c>
      <c r="G72" s="150">
        <v>16.07</v>
      </c>
      <c r="H72" s="150">
        <v>6.89</v>
      </c>
      <c r="I72" s="50">
        <v>98.73</v>
      </c>
      <c r="J72" s="318">
        <f t="shared" si="5"/>
        <v>120.67</v>
      </c>
      <c r="K72" s="310">
        <f t="shared" ref="K72:K87" si="28">ROUND(H72*J72,2)</f>
        <v>831.42</v>
      </c>
      <c r="L72" s="189" t="e">
        <f>TRUNC(#REF!-(#REF!*0.07),2)</f>
        <v>#REF!</v>
      </c>
      <c r="M72" s="212"/>
      <c r="N72" s="192">
        <f>M72*K72</f>
        <v>0</v>
      </c>
      <c r="O72" s="215"/>
      <c r="P72" s="192"/>
      <c r="Q72" s="215"/>
      <c r="R72" s="192"/>
      <c r="S72" s="215">
        <v>0.1</v>
      </c>
      <c r="T72" s="192">
        <f t="shared" ref="T72:T87" si="29">S72*K72</f>
        <v>83.141999999999996</v>
      </c>
      <c r="U72" s="215">
        <v>0.2</v>
      </c>
      <c r="V72" s="192">
        <f t="shared" ref="V72:V87" si="30">U72*K72</f>
        <v>166.28399999999999</v>
      </c>
      <c r="W72" s="215">
        <v>0.3</v>
      </c>
      <c r="X72" s="192">
        <f t="shared" ref="X72:X87" si="31">W72*K72</f>
        <v>249.42599999999999</v>
      </c>
      <c r="Y72" s="215">
        <v>0.3</v>
      </c>
      <c r="Z72" s="192">
        <f t="shared" ref="Z72:Z87" si="32">Y72*K72</f>
        <v>249.42599999999999</v>
      </c>
      <c r="AA72" s="215">
        <v>0.05</v>
      </c>
      <c r="AB72" s="192">
        <f t="shared" ref="AB72:AB87" si="33">AA72*K72</f>
        <v>41.570999999999998</v>
      </c>
      <c r="AC72" s="215"/>
      <c r="AD72" s="192"/>
      <c r="AE72" s="215"/>
      <c r="AF72" s="192"/>
      <c r="AG72" s="215">
        <v>-0.05</v>
      </c>
      <c r="AH72" s="192">
        <f t="shared" ref="AH72:AH87" si="34">AG72*K72</f>
        <v>-41.570999999999998</v>
      </c>
      <c r="AI72" s="215"/>
      <c r="AJ72" s="192"/>
      <c r="AK72" s="215"/>
      <c r="AL72" s="345"/>
      <c r="AM72" s="212"/>
      <c r="AN72" s="192">
        <f>ROUND(AM72*K72,2)</f>
        <v>0</v>
      </c>
      <c r="AO72" s="215">
        <v>0.7</v>
      </c>
      <c r="AP72" s="192">
        <f>AO72*K72</f>
        <v>581.99399999999991</v>
      </c>
      <c r="AQ72" s="215"/>
      <c r="AR72" s="192">
        <f>AQ72*K72</f>
        <v>0</v>
      </c>
      <c r="AS72" s="215">
        <f>AT72/K72</f>
        <v>0.7</v>
      </c>
      <c r="AT72" s="192">
        <f t="shared" ref="AT72:AT75" si="35">AN72+AP72+AR72</f>
        <v>581.99399999999991</v>
      </c>
      <c r="AU72" s="215">
        <f>AV72/K72</f>
        <v>0.30000000000000004</v>
      </c>
      <c r="AV72" s="354">
        <f>K72-AT72</f>
        <v>249.42600000000004</v>
      </c>
    </row>
    <row r="73" spans="1:48" ht="30" customHeight="1" outlineLevel="1">
      <c r="A73" s="160" t="s">
        <v>96</v>
      </c>
      <c r="B73" s="66">
        <v>92762</v>
      </c>
      <c r="C73" s="9" t="s">
        <v>94</v>
      </c>
      <c r="D73" s="59" t="s">
        <v>171</v>
      </c>
      <c r="E73" s="66" t="s">
        <v>104</v>
      </c>
      <c r="F73" s="50">
        <v>86.53</v>
      </c>
      <c r="G73" s="150">
        <v>60.57</v>
      </c>
      <c r="H73" s="150">
        <f>F73-G73</f>
        <v>25.96</v>
      </c>
      <c r="I73" s="50">
        <v>13.86</v>
      </c>
      <c r="J73" s="318">
        <f t="shared" si="5"/>
        <v>16.940000000000001</v>
      </c>
      <c r="K73" s="310">
        <f t="shared" si="28"/>
        <v>439.76</v>
      </c>
      <c r="L73" s="189" t="e">
        <f>TRUNC(#REF!-(#REF!*0.07),2)</f>
        <v>#REF!</v>
      </c>
      <c r="M73" s="212"/>
      <c r="N73" s="192">
        <f>M73*K73</f>
        <v>0</v>
      </c>
      <c r="O73" s="215"/>
      <c r="P73" s="192"/>
      <c r="Q73" s="215"/>
      <c r="R73" s="192"/>
      <c r="S73" s="215">
        <v>0.2</v>
      </c>
      <c r="T73" s="192">
        <f t="shared" si="29"/>
        <v>87.951999999999998</v>
      </c>
      <c r="U73" s="215">
        <v>0.15</v>
      </c>
      <c r="V73" s="192">
        <f t="shared" si="30"/>
        <v>65.963999999999999</v>
      </c>
      <c r="W73" s="215">
        <v>0.25</v>
      </c>
      <c r="X73" s="192">
        <f t="shared" si="31"/>
        <v>109.94</v>
      </c>
      <c r="Y73" s="215">
        <v>0.3</v>
      </c>
      <c r="Z73" s="192">
        <f t="shared" si="32"/>
        <v>131.928</v>
      </c>
      <c r="AA73" s="215">
        <v>0.05</v>
      </c>
      <c r="AB73" s="192">
        <f t="shared" si="33"/>
        <v>21.988</v>
      </c>
      <c r="AC73" s="215"/>
      <c r="AD73" s="192"/>
      <c r="AE73" s="215"/>
      <c r="AF73" s="192"/>
      <c r="AG73" s="215"/>
      <c r="AH73" s="192">
        <f t="shared" si="34"/>
        <v>0</v>
      </c>
      <c r="AI73" s="215"/>
      <c r="AJ73" s="192"/>
      <c r="AK73" s="215"/>
      <c r="AL73" s="345"/>
      <c r="AM73" s="212"/>
      <c r="AN73" s="192">
        <f>ROUND(AM73*K73,2)</f>
        <v>0</v>
      </c>
      <c r="AO73" s="215">
        <v>0.7</v>
      </c>
      <c r="AP73" s="192">
        <f>AO73*K73</f>
        <v>307.83199999999999</v>
      </c>
      <c r="AQ73" s="215"/>
      <c r="AR73" s="192">
        <f>AQ73*K73</f>
        <v>0</v>
      </c>
      <c r="AS73" s="215">
        <f>AT73/K73</f>
        <v>0.7</v>
      </c>
      <c r="AT73" s="192">
        <f t="shared" si="35"/>
        <v>307.83199999999999</v>
      </c>
      <c r="AU73" s="215">
        <f>AV73/K73</f>
        <v>0.3</v>
      </c>
      <c r="AV73" s="354">
        <f>K73-AT73</f>
        <v>131.928</v>
      </c>
    </row>
    <row r="74" spans="1:48" ht="30" customHeight="1" outlineLevel="1">
      <c r="A74" s="160" t="s">
        <v>97</v>
      </c>
      <c r="B74" s="66">
        <v>92759</v>
      </c>
      <c r="C74" s="9" t="s">
        <v>94</v>
      </c>
      <c r="D74" s="59" t="s">
        <v>172</v>
      </c>
      <c r="E74" s="66" t="s">
        <v>104</v>
      </c>
      <c r="F74" s="50">
        <v>31.45</v>
      </c>
      <c r="G74" s="150">
        <v>22.02</v>
      </c>
      <c r="H74" s="150">
        <f>F74-G74</f>
        <v>9.43</v>
      </c>
      <c r="I74" s="50">
        <v>16.190000000000001</v>
      </c>
      <c r="J74" s="318">
        <f t="shared" si="5"/>
        <v>19.78</v>
      </c>
      <c r="K74" s="310">
        <f t="shared" si="28"/>
        <v>186.53</v>
      </c>
      <c r="L74" s="189" t="e">
        <f>TRUNC(#REF!-(#REF!*0.07),2)</f>
        <v>#REF!</v>
      </c>
      <c r="M74" s="212"/>
      <c r="N74" s="192">
        <f>M74*K74</f>
        <v>0</v>
      </c>
      <c r="O74" s="215"/>
      <c r="P74" s="192"/>
      <c r="Q74" s="215"/>
      <c r="R74" s="192"/>
      <c r="S74" s="215">
        <v>0.2</v>
      </c>
      <c r="T74" s="192">
        <f t="shared" si="29"/>
        <v>37.306000000000004</v>
      </c>
      <c r="U74" s="215">
        <v>0.15</v>
      </c>
      <c r="V74" s="192">
        <f t="shared" si="30"/>
        <v>27.979499999999998</v>
      </c>
      <c r="W74" s="215">
        <v>0.25</v>
      </c>
      <c r="X74" s="192">
        <f t="shared" si="31"/>
        <v>46.6325</v>
      </c>
      <c r="Y74" s="215">
        <v>0.3</v>
      </c>
      <c r="Z74" s="192">
        <f t="shared" si="32"/>
        <v>55.958999999999996</v>
      </c>
      <c r="AA74" s="215">
        <v>0.05</v>
      </c>
      <c r="AB74" s="192">
        <f t="shared" si="33"/>
        <v>9.3265000000000011</v>
      </c>
      <c r="AC74" s="215"/>
      <c r="AD74" s="192"/>
      <c r="AE74" s="215"/>
      <c r="AF74" s="192"/>
      <c r="AG74" s="215"/>
      <c r="AH74" s="192">
        <f t="shared" si="34"/>
        <v>0</v>
      </c>
      <c r="AI74" s="215"/>
      <c r="AJ74" s="192"/>
      <c r="AK74" s="215"/>
      <c r="AL74" s="345"/>
      <c r="AM74" s="212"/>
      <c r="AN74" s="192">
        <f>ROUND(AM74*K74,2)</f>
        <v>0</v>
      </c>
      <c r="AO74" s="215">
        <v>0.7</v>
      </c>
      <c r="AP74" s="192">
        <f>AO74*K74</f>
        <v>130.571</v>
      </c>
      <c r="AQ74" s="215"/>
      <c r="AR74" s="192">
        <f>AQ74*K74</f>
        <v>0</v>
      </c>
      <c r="AS74" s="215">
        <f>AT74/K74</f>
        <v>0.7</v>
      </c>
      <c r="AT74" s="192">
        <f t="shared" si="35"/>
        <v>130.571</v>
      </c>
      <c r="AU74" s="215">
        <f>AV74/K74</f>
        <v>0.3</v>
      </c>
      <c r="AV74" s="354">
        <f>K74-AT74</f>
        <v>55.959000000000003</v>
      </c>
    </row>
    <row r="75" spans="1:48" ht="20.100000000000001" customHeight="1" outlineLevel="1">
      <c r="A75" s="160" t="s">
        <v>173</v>
      </c>
      <c r="B75" s="66">
        <v>94965</v>
      </c>
      <c r="C75" s="9" t="s">
        <v>94</v>
      </c>
      <c r="D75" s="59" t="s">
        <v>150</v>
      </c>
      <c r="E75" s="66" t="s">
        <v>92</v>
      </c>
      <c r="F75" s="50">
        <v>1.26</v>
      </c>
      <c r="G75" s="150">
        <v>0.88</v>
      </c>
      <c r="H75" s="150">
        <f>F75-G75</f>
        <v>0.38</v>
      </c>
      <c r="I75" s="50">
        <v>568</v>
      </c>
      <c r="J75" s="318">
        <f t="shared" si="5"/>
        <v>694.26</v>
      </c>
      <c r="K75" s="310">
        <f t="shared" si="28"/>
        <v>263.82</v>
      </c>
      <c r="L75" s="189" t="e">
        <f>TRUNC(#REF!-(#REF!*0.07),2)</f>
        <v>#REF!</v>
      </c>
      <c r="M75" s="212"/>
      <c r="N75" s="192">
        <f>M75*K75</f>
        <v>0</v>
      </c>
      <c r="O75" s="215"/>
      <c r="P75" s="192"/>
      <c r="Q75" s="215"/>
      <c r="R75" s="192"/>
      <c r="S75" s="215">
        <v>0.1</v>
      </c>
      <c r="T75" s="192">
        <f t="shared" si="29"/>
        <v>26.382000000000001</v>
      </c>
      <c r="U75" s="215">
        <v>0.2</v>
      </c>
      <c r="V75" s="192">
        <f t="shared" si="30"/>
        <v>52.764000000000003</v>
      </c>
      <c r="W75" s="215">
        <v>0.3</v>
      </c>
      <c r="X75" s="192">
        <f t="shared" si="31"/>
        <v>79.146000000000001</v>
      </c>
      <c r="Y75" s="215">
        <v>0.3</v>
      </c>
      <c r="Z75" s="192">
        <f t="shared" si="32"/>
        <v>79.146000000000001</v>
      </c>
      <c r="AA75" s="215">
        <v>0.05</v>
      </c>
      <c r="AB75" s="192">
        <f t="shared" si="33"/>
        <v>13.191000000000001</v>
      </c>
      <c r="AC75" s="215"/>
      <c r="AD75" s="192"/>
      <c r="AE75" s="215"/>
      <c r="AF75" s="192"/>
      <c r="AG75" s="215">
        <v>-0.05</v>
      </c>
      <c r="AH75" s="192">
        <f t="shared" si="34"/>
        <v>-13.191000000000001</v>
      </c>
      <c r="AI75" s="215"/>
      <c r="AJ75" s="192"/>
      <c r="AK75" s="215"/>
      <c r="AL75" s="345"/>
      <c r="AM75" s="212"/>
      <c r="AN75" s="192">
        <f>ROUND(AM75*K75,2)</f>
        <v>0</v>
      </c>
      <c r="AO75" s="215">
        <v>0.7</v>
      </c>
      <c r="AP75" s="192">
        <f>AO75*K75</f>
        <v>184.67399999999998</v>
      </c>
      <c r="AQ75" s="215"/>
      <c r="AR75" s="192">
        <f>AQ75*K75</f>
        <v>0</v>
      </c>
      <c r="AS75" s="215">
        <f>AT75/K75</f>
        <v>0.7</v>
      </c>
      <c r="AT75" s="192">
        <f t="shared" si="35"/>
        <v>184.67399999999998</v>
      </c>
      <c r="AU75" s="215">
        <f>AV75/K75</f>
        <v>0.30000000000000004</v>
      </c>
      <c r="AV75" s="354">
        <f>K75-AT75</f>
        <v>79.146000000000015</v>
      </c>
    </row>
    <row r="76" spans="1:48" ht="20.100000000000001" customHeight="1" outlineLevel="1">
      <c r="A76" s="160"/>
      <c r="B76" s="6"/>
      <c r="C76" s="6"/>
      <c r="D76" s="7" t="s">
        <v>152</v>
      </c>
      <c r="E76" s="8"/>
      <c r="F76" s="50">
        <v>0</v>
      </c>
      <c r="G76" s="150"/>
      <c r="H76" s="150"/>
      <c r="I76" s="74">
        <v>0</v>
      </c>
      <c r="J76" s="318">
        <f t="shared" si="5"/>
        <v>0</v>
      </c>
      <c r="K76" s="310"/>
      <c r="L76" s="189" t="e">
        <f>TRUNC(#REF!-(#REF!*0.07),2)</f>
        <v>#REF!</v>
      </c>
      <c r="M76" s="212"/>
      <c r="N76" s="192"/>
      <c r="O76" s="215"/>
      <c r="P76" s="192"/>
      <c r="Q76" s="215"/>
      <c r="R76" s="192"/>
      <c r="S76" s="215"/>
      <c r="T76" s="192">
        <f t="shared" si="29"/>
        <v>0</v>
      </c>
      <c r="U76" s="215"/>
      <c r="V76" s="192">
        <f t="shared" si="30"/>
        <v>0</v>
      </c>
      <c r="W76" s="215"/>
      <c r="X76" s="192">
        <f t="shared" si="31"/>
        <v>0</v>
      </c>
      <c r="Y76" s="215"/>
      <c r="Z76" s="192">
        <f t="shared" si="32"/>
        <v>0</v>
      </c>
      <c r="AA76" s="215"/>
      <c r="AB76" s="192">
        <f t="shared" si="33"/>
        <v>0</v>
      </c>
      <c r="AC76" s="215"/>
      <c r="AD76" s="192"/>
      <c r="AE76" s="215"/>
      <c r="AF76" s="192"/>
      <c r="AG76" s="215"/>
      <c r="AH76" s="192">
        <f t="shared" si="34"/>
        <v>0</v>
      </c>
      <c r="AI76" s="215"/>
      <c r="AJ76" s="192"/>
      <c r="AK76" s="215"/>
      <c r="AL76" s="345"/>
      <c r="AM76" s="212"/>
      <c r="AN76" s="192"/>
      <c r="AO76" s="215"/>
      <c r="AP76" s="192"/>
      <c r="AQ76" s="215"/>
      <c r="AR76" s="192"/>
      <c r="AS76" s="215"/>
      <c r="AT76" s="192"/>
      <c r="AU76" s="215"/>
      <c r="AV76" s="354"/>
    </row>
    <row r="77" spans="1:48" ht="30" customHeight="1" outlineLevel="1">
      <c r="A77" s="160" t="s">
        <v>259</v>
      </c>
      <c r="B77" s="66">
        <v>92448</v>
      </c>
      <c r="C77" s="9" t="s">
        <v>94</v>
      </c>
      <c r="D77" s="59" t="s">
        <v>629</v>
      </c>
      <c r="E77" s="66" t="s">
        <v>95</v>
      </c>
      <c r="F77" s="50">
        <v>35.72</v>
      </c>
      <c r="G77" s="150">
        <v>25</v>
      </c>
      <c r="H77" s="150">
        <f>F77-G77</f>
        <v>10.719999999999999</v>
      </c>
      <c r="I77" s="50">
        <v>161.04</v>
      </c>
      <c r="J77" s="318">
        <f t="shared" si="5"/>
        <v>196.83</v>
      </c>
      <c r="K77" s="310">
        <f t="shared" si="28"/>
        <v>2110.02</v>
      </c>
      <c r="L77" s="189" t="e">
        <f>TRUNC(#REF!-(#REF!*0.07),2)</f>
        <v>#REF!</v>
      </c>
      <c r="M77" s="212"/>
      <c r="N77" s="192">
        <f>M77*K77</f>
        <v>0</v>
      </c>
      <c r="O77" s="215"/>
      <c r="P77" s="192"/>
      <c r="Q77" s="215"/>
      <c r="R77" s="192"/>
      <c r="S77" s="215"/>
      <c r="T77" s="192">
        <f t="shared" si="29"/>
        <v>0</v>
      </c>
      <c r="U77" s="215"/>
      <c r="V77" s="192">
        <f t="shared" si="30"/>
        <v>0</v>
      </c>
      <c r="W77" s="215">
        <v>0.25</v>
      </c>
      <c r="X77" s="192">
        <f t="shared" si="31"/>
        <v>527.505</v>
      </c>
      <c r="Y77" s="215">
        <v>0.65</v>
      </c>
      <c r="Z77" s="192">
        <f t="shared" si="32"/>
        <v>1371.5130000000001</v>
      </c>
      <c r="AA77" s="215">
        <v>0.05</v>
      </c>
      <c r="AB77" s="192">
        <f t="shared" si="33"/>
        <v>105.501</v>
      </c>
      <c r="AC77" s="215"/>
      <c r="AD77" s="192"/>
      <c r="AE77" s="215"/>
      <c r="AF77" s="192"/>
      <c r="AG77" s="215"/>
      <c r="AH77" s="192">
        <f t="shared" si="34"/>
        <v>0</v>
      </c>
      <c r="AI77" s="215"/>
      <c r="AJ77" s="192"/>
      <c r="AK77" s="215"/>
      <c r="AL77" s="345"/>
      <c r="AM77" s="212"/>
      <c r="AN77" s="192">
        <f>ROUND(AM77*K77,2)</f>
        <v>0</v>
      </c>
      <c r="AO77" s="215">
        <v>0.7</v>
      </c>
      <c r="AP77" s="192">
        <f>AO77*K77</f>
        <v>1477.0139999999999</v>
      </c>
      <c r="AQ77" s="215"/>
      <c r="AR77" s="192">
        <f>AQ77*K77</f>
        <v>0</v>
      </c>
      <c r="AS77" s="215">
        <f>AT77/K77</f>
        <v>0.7</v>
      </c>
      <c r="AT77" s="192">
        <f t="shared" ref="AT77:AT80" si="36">AN77+AP77+AR77</f>
        <v>1477.0139999999999</v>
      </c>
      <c r="AU77" s="215">
        <f>AV77/K77</f>
        <v>0.30000000000000004</v>
      </c>
      <c r="AV77" s="354">
        <f>K77-AT77</f>
        <v>633.00600000000009</v>
      </c>
    </row>
    <row r="78" spans="1:48" ht="30" customHeight="1" outlineLevel="1">
      <c r="A78" s="160" t="s">
        <v>274</v>
      </c>
      <c r="B78" s="66">
        <v>92762</v>
      </c>
      <c r="C78" s="9" t="s">
        <v>94</v>
      </c>
      <c r="D78" s="59" t="s">
        <v>171</v>
      </c>
      <c r="E78" s="66" t="s">
        <v>104</v>
      </c>
      <c r="F78" s="50">
        <v>57.64</v>
      </c>
      <c r="G78" s="150">
        <v>40.35</v>
      </c>
      <c r="H78" s="150">
        <f>F78-G78</f>
        <v>17.29</v>
      </c>
      <c r="I78" s="50">
        <v>13.86</v>
      </c>
      <c r="J78" s="318">
        <f t="shared" si="5"/>
        <v>16.940000000000001</v>
      </c>
      <c r="K78" s="310">
        <f t="shared" si="28"/>
        <v>292.89</v>
      </c>
      <c r="L78" s="189" t="e">
        <f>TRUNC(#REF!-(#REF!*0.07),2)</f>
        <v>#REF!</v>
      </c>
      <c r="M78" s="212"/>
      <c r="N78" s="192">
        <f>M78*K78</f>
        <v>0</v>
      </c>
      <c r="O78" s="215"/>
      <c r="P78" s="192"/>
      <c r="Q78" s="215"/>
      <c r="R78" s="192"/>
      <c r="S78" s="215"/>
      <c r="T78" s="192">
        <f t="shared" si="29"/>
        <v>0</v>
      </c>
      <c r="U78" s="215"/>
      <c r="V78" s="192">
        <f t="shared" si="30"/>
        <v>0</v>
      </c>
      <c r="W78" s="215">
        <v>0.25</v>
      </c>
      <c r="X78" s="192">
        <f t="shared" si="31"/>
        <v>73.222499999999997</v>
      </c>
      <c r="Y78" s="215">
        <v>0.65</v>
      </c>
      <c r="Z78" s="192">
        <f t="shared" si="32"/>
        <v>190.3785</v>
      </c>
      <c r="AA78" s="215">
        <v>0.05</v>
      </c>
      <c r="AB78" s="192">
        <f t="shared" si="33"/>
        <v>14.644500000000001</v>
      </c>
      <c r="AC78" s="215"/>
      <c r="AD78" s="192"/>
      <c r="AE78" s="215"/>
      <c r="AF78" s="192"/>
      <c r="AG78" s="215"/>
      <c r="AH78" s="192">
        <f t="shared" si="34"/>
        <v>0</v>
      </c>
      <c r="AI78" s="215"/>
      <c r="AJ78" s="192"/>
      <c r="AK78" s="215"/>
      <c r="AL78" s="345"/>
      <c r="AM78" s="212"/>
      <c r="AN78" s="192">
        <f>ROUND(AM78*K78,2)</f>
        <v>0</v>
      </c>
      <c r="AO78" s="215">
        <v>0.7</v>
      </c>
      <c r="AP78" s="192">
        <f>AO78*K78</f>
        <v>205.02299999999997</v>
      </c>
      <c r="AQ78" s="215"/>
      <c r="AR78" s="192">
        <f>AQ78*K78</f>
        <v>0</v>
      </c>
      <c r="AS78" s="215">
        <f>AT78/K78</f>
        <v>0.7</v>
      </c>
      <c r="AT78" s="192">
        <f t="shared" si="36"/>
        <v>205.02299999999997</v>
      </c>
      <c r="AU78" s="215">
        <f>AV78/K78</f>
        <v>0.3000000000000001</v>
      </c>
      <c r="AV78" s="354">
        <f>K78-AT78</f>
        <v>87.867000000000019</v>
      </c>
    </row>
    <row r="79" spans="1:48" ht="30" customHeight="1" outlineLevel="1">
      <c r="A79" s="160" t="s">
        <v>275</v>
      </c>
      <c r="B79" s="66">
        <v>92759</v>
      </c>
      <c r="C79" s="9" t="s">
        <v>94</v>
      </c>
      <c r="D79" s="59" t="s">
        <v>172</v>
      </c>
      <c r="E79" s="66" t="s">
        <v>104</v>
      </c>
      <c r="F79" s="50">
        <v>29.06</v>
      </c>
      <c r="G79" s="150">
        <v>20.34</v>
      </c>
      <c r="H79" s="150">
        <f>F79-G79</f>
        <v>8.7199999999999989</v>
      </c>
      <c r="I79" s="50">
        <v>16.190000000000001</v>
      </c>
      <c r="J79" s="318">
        <f t="shared" si="5"/>
        <v>19.78</v>
      </c>
      <c r="K79" s="310">
        <f t="shared" si="28"/>
        <v>172.48</v>
      </c>
      <c r="L79" s="189" t="e">
        <f>TRUNC(#REF!-(#REF!*0.07),2)</f>
        <v>#REF!</v>
      </c>
      <c r="M79" s="212"/>
      <c r="N79" s="192">
        <f>M79*K79</f>
        <v>0</v>
      </c>
      <c r="O79" s="215"/>
      <c r="P79" s="192"/>
      <c r="Q79" s="215"/>
      <c r="R79" s="192"/>
      <c r="S79" s="215"/>
      <c r="T79" s="192">
        <f t="shared" si="29"/>
        <v>0</v>
      </c>
      <c r="U79" s="215"/>
      <c r="V79" s="192">
        <f t="shared" si="30"/>
        <v>0</v>
      </c>
      <c r="W79" s="215">
        <v>0.25</v>
      </c>
      <c r="X79" s="192">
        <f t="shared" si="31"/>
        <v>43.12</v>
      </c>
      <c r="Y79" s="215">
        <v>0.65</v>
      </c>
      <c r="Z79" s="192">
        <f t="shared" si="32"/>
        <v>112.11199999999999</v>
      </c>
      <c r="AA79" s="215">
        <v>0.05</v>
      </c>
      <c r="AB79" s="192">
        <f t="shared" si="33"/>
        <v>8.6240000000000006</v>
      </c>
      <c r="AC79" s="215"/>
      <c r="AD79" s="192"/>
      <c r="AE79" s="215"/>
      <c r="AF79" s="192"/>
      <c r="AG79" s="215"/>
      <c r="AH79" s="192">
        <f t="shared" si="34"/>
        <v>0</v>
      </c>
      <c r="AI79" s="215"/>
      <c r="AJ79" s="192"/>
      <c r="AK79" s="215"/>
      <c r="AL79" s="345"/>
      <c r="AM79" s="212"/>
      <c r="AN79" s="192">
        <f>ROUND(AM79*K79,2)</f>
        <v>0</v>
      </c>
      <c r="AO79" s="215">
        <v>0.7</v>
      </c>
      <c r="AP79" s="192">
        <f>AO79*K79</f>
        <v>120.73599999999999</v>
      </c>
      <c r="AQ79" s="215"/>
      <c r="AR79" s="192">
        <f>AQ79*K79</f>
        <v>0</v>
      </c>
      <c r="AS79" s="215">
        <f>AT79/K79</f>
        <v>0.7</v>
      </c>
      <c r="AT79" s="192">
        <f t="shared" si="36"/>
        <v>120.73599999999999</v>
      </c>
      <c r="AU79" s="215">
        <f>AV79/K79</f>
        <v>0.3</v>
      </c>
      <c r="AV79" s="354">
        <f>K79-AT79</f>
        <v>51.744</v>
      </c>
    </row>
    <row r="80" spans="1:48" ht="20.100000000000001" customHeight="1" outlineLevel="1">
      <c r="A80" s="160" t="s">
        <v>276</v>
      </c>
      <c r="B80" s="306">
        <f>B67</f>
        <v>94965</v>
      </c>
      <c r="C80" s="9" t="s">
        <v>94</v>
      </c>
      <c r="D80" s="59" t="s">
        <v>150</v>
      </c>
      <c r="E80" s="66" t="s">
        <v>92</v>
      </c>
      <c r="F80" s="50">
        <v>2.06</v>
      </c>
      <c r="G80" s="150">
        <v>1.44</v>
      </c>
      <c r="H80" s="150">
        <f>F80-G80</f>
        <v>0.62000000000000011</v>
      </c>
      <c r="I80" s="50">
        <v>568</v>
      </c>
      <c r="J80" s="318">
        <f t="shared" si="5"/>
        <v>694.26</v>
      </c>
      <c r="K80" s="310">
        <f t="shared" si="28"/>
        <v>430.44</v>
      </c>
      <c r="L80" s="189" t="e">
        <f>TRUNC(#REF!-(#REF!*0.07),2)</f>
        <v>#REF!</v>
      </c>
      <c r="M80" s="212"/>
      <c r="N80" s="192">
        <f>M80*K80</f>
        <v>0</v>
      </c>
      <c r="O80" s="215"/>
      <c r="P80" s="192"/>
      <c r="Q80" s="215"/>
      <c r="R80" s="192"/>
      <c r="S80" s="215"/>
      <c r="T80" s="192">
        <f t="shared" si="29"/>
        <v>0</v>
      </c>
      <c r="U80" s="215"/>
      <c r="V80" s="192">
        <f t="shared" si="30"/>
        <v>0</v>
      </c>
      <c r="W80" s="215">
        <v>0.25</v>
      </c>
      <c r="X80" s="192">
        <f t="shared" si="31"/>
        <v>107.61</v>
      </c>
      <c r="Y80" s="215">
        <v>0.65</v>
      </c>
      <c r="Z80" s="192">
        <f t="shared" si="32"/>
        <v>279.786</v>
      </c>
      <c r="AA80" s="215">
        <v>0.05</v>
      </c>
      <c r="AB80" s="192">
        <f t="shared" si="33"/>
        <v>21.522000000000002</v>
      </c>
      <c r="AC80" s="215"/>
      <c r="AD80" s="192"/>
      <c r="AE80" s="215"/>
      <c r="AF80" s="192"/>
      <c r="AG80" s="215"/>
      <c r="AH80" s="192">
        <f t="shared" si="34"/>
        <v>0</v>
      </c>
      <c r="AI80" s="215"/>
      <c r="AJ80" s="192"/>
      <c r="AK80" s="215"/>
      <c r="AL80" s="345"/>
      <c r="AM80" s="212"/>
      <c r="AN80" s="192">
        <f>ROUND(AM80*K80,2)</f>
        <v>0</v>
      </c>
      <c r="AO80" s="215">
        <v>0.7</v>
      </c>
      <c r="AP80" s="192">
        <f>AO80*K80</f>
        <v>301.30799999999999</v>
      </c>
      <c r="AQ80" s="215"/>
      <c r="AR80" s="192">
        <f>AQ80*K80</f>
        <v>0</v>
      </c>
      <c r="AS80" s="215">
        <f>AT80/K80</f>
        <v>0.7</v>
      </c>
      <c r="AT80" s="192">
        <f t="shared" si="36"/>
        <v>301.30799999999999</v>
      </c>
      <c r="AU80" s="215">
        <f>AV80/K80</f>
        <v>0.3</v>
      </c>
      <c r="AV80" s="354">
        <f>K80-AT80</f>
        <v>129.13200000000001</v>
      </c>
    </row>
    <row r="81" spans="1:48" ht="20.100000000000001" customHeight="1" outlineLevel="1">
      <c r="A81" s="158"/>
      <c r="B81" s="6"/>
      <c r="C81" s="6"/>
      <c r="D81" s="7" t="s">
        <v>131</v>
      </c>
      <c r="E81" s="8"/>
      <c r="F81" s="50">
        <v>0</v>
      </c>
      <c r="G81" s="150"/>
      <c r="H81" s="150"/>
      <c r="I81" s="74">
        <v>0</v>
      </c>
      <c r="J81" s="318">
        <f t="shared" si="5"/>
        <v>0</v>
      </c>
      <c r="K81" s="310">
        <f t="shared" ref="K72:K87" si="37">ROUND(F81*J81,2)</f>
        <v>0</v>
      </c>
      <c r="L81" s="189" t="e">
        <f>TRUNC(#REF!-(#REF!*0.07),2)</f>
        <v>#REF!</v>
      </c>
      <c r="M81" s="212"/>
      <c r="N81" s="192"/>
      <c r="O81" s="215"/>
      <c r="P81" s="192"/>
      <c r="Q81" s="215"/>
      <c r="R81" s="192"/>
      <c r="S81" s="215"/>
      <c r="T81" s="192">
        <f t="shared" si="29"/>
        <v>0</v>
      </c>
      <c r="U81" s="215"/>
      <c r="V81" s="192">
        <f t="shared" si="30"/>
        <v>0</v>
      </c>
      <c r="W81" s="215"/>
      <c r="X81" s="192">
        <f t="shared" si="31"/>
        <v>0</v>
      </c>
      <c r="Y81" s="215"/>
      <c r="Z81" s="192">
        <f t="shared" si="32"/>
        <v>0</v>
      </c>
      <c r="AA81" s="215"/>
      <c r="AB81" s="192">
        <f t="shared" si="33"/>
        <v>0</v>
      </c>
      <c r="AC81" s="215"/>
      <c r="AD81" s="192"/>
      <c r="AE81" s="215"/>
      <c r="AF81" s="192"/>
      <c r="AG81" s="215"/>
      <c r="AH81" s="192">
        <f t="shared" si="34"/>
        <v>0</v>
      </c>
      <c r="AI81" s="215"/>
      <c r="AJ81" s="192"/>
      <c r="AK81" s="215"/>
      <c r="AL81" s="345"/>
      <c r="AM81" s="212"/>
      <c r="AN81" s="192"/>
      <c r="AO81" s="215"/>
      <c r="AP81" s="192"/>
      <c r="AQ81" s="215"/>
      <c r="AR81" s="192"/>
      <c r="AS81" s="215"/>
      <c r="AT81" s="192"/>
      <c r="AU81" s="215"/>
      <c r="AV81" s="354"/>
    </row>
    <row r="82" spans="1:48" ht="30" customHeight="1" outlineLevel="1">
      <c r="A82" s="160" t="s">
        <v>710</v>
      </c>
      <c r="B82" s="66">
        <v>93183</v>
      </c>
      <c r="C82" s="66" t="s">
        <v>94</v>
      </c>
      <c r="D82" s="59" t="s">
        <v>615</v>
      </c>
      <c r="E82" s="66" t="s">
        <v>107</v>
      </c>
      <c r="F82" s="50">
        <v>13.11</v>
      </c>
      <c r="G82" s="150">
        <v>9.18</v>
      </c>
      <c r="H82" s="150">
        <f>F82-G82</f>
        <v>3.9299999999999997</v>
      </c>
      <c r="I82" s="50">
        <v>64.89</v>
      </c>
      <c r="J82" s="318">
        <f t="shared" si="5"/>
        <v>79.31</v>
      </c>
      <c r="K82" s="310">
        <f t="shared" si="28"/>
        <v>311.69</v>
      </c>
      <c r="L82" s="189" t="e">
        <f>TRUNC(#REF!-(#REF!*0.07),2)</f>
        <v>#REF!</v>
      </c>
      <c r="M82" s="212"/>
      <c r="N82" s="192">
        <f>M82*K82</f>
        <v>0</v>
      </c>
      <c r="O82" s="215"/>
      <c r="P82" s="192"/>
      <c r="Q82" s="215"/>
      <c r="R82" s="192"/>
      <c r="S82" s="215"/>
      <c r="T82" s="192">
        <f t="shared" si="29"/>
        <v>0</v>
      </c>
      <c r="U82" s="215"/>
      <c r="V82" s="192">
        <f t="shared" si="30"/>
        <v>0</v>
      </c>
      <c r="W82" s="215">
        <v>0.3</v>
      </c>
      <c r="X82" s="192">
        <f t="shared" si="31"/>
        <v>93.506999999999991</v>
      </c>
      <c r="Y82" s="215">
        <v>0.5</v>
      </c>
      <c r="Z82" s="192">
        <f t="shared" si="32"/>
        <v>155.845</v>
      </c>
      <c r="AA82" s="215">
        <v>0.15</v>
      </c>
      <c r="AB82" s="192">
        <f t="shared" si="33"/>
        <v>46.753499999999995</v>
      </c>
      <c r="AC82" s="215"/>
      <c r="AD82" s="192"/>
      <c r="AE82" s="215"/>
      <c r="AF82" s="192"/>
      <c r="AG82" s="215">
        <v>-0.05</v>
      </c>
      <c r="AH82" s="192">
        <f t="shared" si="34"/>
        <v>-15.5845</v>
      </c>
      <c r="AI82" s="215"/>
      <c r="AJ82" s="192"/>
      <c r="AK82" s="215"/>
      <c r="AL82" s="345"/>
      <c r="AM82" s="212"/>
      <c r="AN82" s="192">
        <f>ROUND(AM82*K82,2)</f>
        <v>0</v>
      </c>
      <c r="AO82" s="215">
        <v>0.7</v>
      </c>
      <c r="AP82" s="192">
        <f>AO82*K82</f>
        <v>218.18299999999999</v>
      </c>
      <c r="AQ82" s="215"/>
      <c r="AR82" s="192">
        <f>AQ82*K82</f>
        <v>0</v>
      </c>
      <c r="AS82" s="215">
        <f>AT82/K82</f>
        <v>0.7</v>
      </c>
      <c r="AT82" s="192">
        <f>AN82+AP82+AR82</f>
        <v>218.18299999999999</v>
      </c>
      <c r="AU82" s="215">
        <f>AV82/K82</f>
        <v>0.30000000000000004</v>
      </c>
      <c r="AV82" s="354">
        <f>K82-AT82</f>
        <v>93.507000000000005</v>
      </c>
    </row>
    <row r="83" spans="1:48" ht="20.100000000000001" customHeight="1" outlineLevel="1">
      <c r="A83" s="160"/>
      <c r="B83" s="66"/>
      <c r="C83" s="66"/>
      <c r="D83" s="7" t="s">
        <v>708</v>
      </c>
      <c r="E83" s="66"/>
      <c r="F83" s="50">
        <v>0</v>
      </c>
      <c r="G83" s="150"/>
      <c r="H83" s="150"/>
      <c r="I83" s="74">
        <v>0</v>
      </c>
      <c r="J83" s="318">
        <f t="shared" si="5"/>
        <v>0</v>
      </c>
      <c r="K83" s="310">
        <f t="shared" si="37"/>
        <v>0</v>
      </c>
      <c r="L83" s="189" t="e">
        <f>TRUNC(#REF!-(#REF!*0.07),2)</f>
        <v>#REF!</v>
      </c>
      <c r="M83" s="212"/>
      <c r="N83" s="192"/>
      <c r="O83" s="215"/>
      <c r="P83" s="192"/>
      <c r="Q83" s="215"/>
      <c r="R83" s="192"/>
      <c r="S83" s="215"/>
      <c r="T83" s="192">
        <f t="shared" si="29"/>
        <v>0</v>
      </c>
      <c r="U83" s="215"/>
      <c r="V83" s="192">
        <f t="shared" si="30"/>
        <v>0</v>
      </c>
      <c r="W83" s="215"/>
      <c r="X83" s="192">
        <f t="shared" si="31"/>
        <v>0</v>
      </c>
      <c r="Y83" s="215"/>
      <c r="Z83" s="192">
        <f t="shared" si="32"/>
        <v>0</v>
      </c>
      <c r="AA83" s="215"/>
      <c r="AB83" s="192">
        <f t="shared" si="33"/>
        <v>0</v>
      </c>
      <c r="AC83" s="215"/>
      <c r="AD83" s="192"/>
      <c r="AE83" s="215"/>
      <c r="AF83" s="192"/>
      <c r="AG83" s="215"/>
      <c r="AH83" s="192">
        <f t="shared" si="34"/>
        <v>0</v>
      </c>
      <c r="AI83" s="215"/>
      <c r="AJ83" s="192"/>
      <c r="AK83" s="215"/>
      <c r="AL83" s="345"/>
      <c r="AM83" s="212"/>
      <c r="AN83" s="192"/>
      <c r="AO83" s="215"/>
      <c r="AP83" s="192"/>
      <c r="AQ83" s="215"/>
      <c r="AR83" s="192"/>
      <c r="AS83" s="215"/>
      <c r="AT83" s="192"/>
      <c r="AU83" s="215"/>
      <c r="AV83" s="354"/>
    </row>
    <row r="84" spans="1:48" ht="30" customHeight="1" outlineLevel="1">
      <c r="A84" s="160" t="s">
        <v>711</v>
      </c>
      <c r="B84" s="66">
        <f>B72</f>
        <v>92419</v>
      </c>
      <c r="C84" s="9" t="s">
        <v>94</v>
      </c>
      <c r="D84" s="59" t="s">
        <v>709</v>
      </c>
      <c r="E84" s="66" t="s">
        <v>95</v>
      </c>
      <c r="F84" s="50">
        <v>17.29</v>
      </c>
      <c r="G84" s="150">
        <v>12.1</v>
      </c>
      <c r="H84" s="150">
        <f>F84-G84</f>
        <v>5.1899999999999995</v>
      </c>
      <c r="I84" s="50">
        <v>98.73</v>
      </c>
      <c r="J84" s="318">
        <f t="shared" si="5"/>
        <v>120.67</v>
      </c>
      <c r="K84" s="310">
        <f t="shared" si="28"/>
        <v>626.28</v>
      </c>
      <c r="L84" s="189" t="e">
        <f>TRUNC(#REF!-(#REF!*0.07),2)</f>
        <v>#REF!</v>
      </c>
      <c r="M84" s="212"/>
      <c r="N84" s="192">
        <f>M84*K84</f>
        <v>0</v>
      </c>
      <c r="O84" s="215"/>
      <c r="P84" s="192"/>
      <c r="Q84" s="215"/>
      <c r="R84" s="192"/>
      <c r="S84" s="215"/>
      <c r="T84" s="192">
        <f t="shared" si="29"/>
        <v>0</v>
      </c>
      <c r="U84" s="215"/>
      <c r="V84" s="192">
        <f t="shared" si="30"/>
        <v>0</v>
      </c>
      <c r="W84" s="215"/>
      <c r="X84" s="192">
        <f t="shared" si="31"/>
        <v>0</v>
      </c>
      <c r="Y84" s="215"/>
      <c r="Z84" s="192">
        <f t="shared" si="32"/>
        <v>0</v>
      </c>
      <c r="AA84" s="215"/>
      <c r="AB84" s="192">
        <f t="shared" si="33"/>
        <v>0</v>
      </c>
      <c r="AC84" s="215"/>
      <c r="AD84" s="192"/>
      <c r="AE84" s="215"/>
      <c r="AF84" s="192"/>
      <c r="AG84" s="215"/>
      <c r="AH84" s="192">
        <f t="shared" si="34"/>
        <v>0</v>
      </c>
      <c r="AI84" s="215"/>
      <c r="AJ84" s="192"/>
      <c r="AK84" s="215"/>
      <c r="AL84" s="345"/>
      <c r="AM84" s="212"/>
      <c r="AN84" s="192">
        <f>ROUND(AM84*K84,2)</f>
        <v>0</v>
      </c>
      <c r="AO84" s="215">
        <v>0.7</v>
      </c>
      <c r="AP84" s="192">
        <f>AO84*K84</f>
        <v>438.39599999999996</v>
      </c>
      <c r="AQ84" s="215"/>
      <c r="AR84" s="192">
        <f>AQ84*K84</f>
        <v>0</v>
      </c>
      <c r="AS84" s="215">
        <f>AT84/K84</f>
        <v>0.7</v>
      </c>
      <c r="AT84" s="192">
        <f t="shared" ref="AT84:AT87" si="38">AN84+AP84+AR84</f>
        <v>438.39599999999996</v>
      </c>
      <c r="AU84" s="215">
        <f>AV84/K84</f>
        <v>0.30000000000000004</v>
      </c>
      <c r="AV84" s="354">
        <f>K84-AT84</f>
        <v>187.88400000000001</v>
      </c>
    </row>
    <row r="85" spans="1:48" ht="30" customHeight="1" outlineLevel="1">
      <c r="A85" s="160" t="s">
        <v>712</v>
      </c>
      <c r="B85" s="66">
        <f>B73</f>
        <v>92762</v>
      </c>
      <c r="C85" s="9" t="s">
        <v>94</v>
      </c>
      <c r="D85" s="59" t="s">
        <v>171</v>
      </c>
      <c r="E85" s="66" t="s">
        <v>104</v>
      </c>
      <c r="F85" s="50">
        <v>48.82</v>
      </c>
      <c r="G85" s="150">
        <v>34.17</v>
      </c>
      <c r="H85" s="150">
        <f>F85-G85</f>
        <v>14.649999999999999</v>
      </c>
      <c r="I85" s="50">
        <v>13.86</v>
      </c>
      <c r="J85" s="318">
        <f t="shared" si="5"/>
        <v>16.940000000000001</v>
      </c>
      <c r="K85" s="310">
        <f t="shared" si="28"/>
        <v>248.17</v>
      </c>
      <c r="L85" s="189" t="e">
        <f>TRUNC(#REF!-(#REF!*0.07),2)</f>
        <v>#REF!</v>
      </c>
      <c r="M85" s="212"/>
      <c r="N85" s="192">
        <f>M85*K85</f>
        <v>0</v>
      </c>
      <c r="O85" s="215"/>
      <c r="P85" s="192"/>
      <c r="Q85" s="215"/>
      <c r="R85" s="192"/>
      <c r="S85" s="215"/>
      <c r="T85" s="192">
        <f t="shared" si="29"/>
        <v>0</v>
      </c>
      <c r="U85" s="215"/>
      <c r="V85" s="192">
        <f t="shared" si="30"/>
        <v>0</v>
      </c>
      <c r="W85" s="215"/>
      <c r="X85" s="192">
        <f t="shared" si="31"/>
        <v>0</v>
      </c>
      <c r="Y85" s="215"/>
      <c r="Z85" s="192">
        <f t="shared" si="32"/>
        <v>0</v>
      </c>
      <c r="AA85" s="215"/>
      <c r="AB85" s="192">
        <f t="shared" si="33"/>
        <v>0</v>
      </c>
      <c r="AC85" s="215"/>
      <c r="AD85" s="192"/>
      <c r="AE85" s="215"/>
      <c r="AF85" s="192"/>
      <c r="AG85" s="215"/>
      <c r="AH85" s="192">
        <f t="shared" si="34"/>
        <v>0</v>
      </c>
      <c r="AI85" s="215"/>
      <c r="AJ85" s="192"/>
      <c r="AK85" s="215"/>
      <c r="AL85" s="345"/>
      <c r="AM85" s="212"/>
      <c r="AN85" s="192">
        <f>ROUND(AM85*K85,2)</f>
        <v>0</v>
      </c>
      <c r="AO85" s="215">
        <v>0.7</v>
      </c>
      <c r="AP85" s="192">
        <f>AO85*K85</f>
        <v>173.71899999999999</v>
      </c>
      <c r="AQ85" s="215"/>
      <c r="AR85" s="192">
        <f>AQ85*K85</f>
        <v>0</v>
      </c>
      <c r="AS85" s="215">
        <f>AT85/K85</f>
        <v>0.70000000000000007</v>
      </c>
      <c r="AT85" s="192">
        <f t="shared" si="38"/>
        <v>173.71899999999999</v>
      </c>
      <c r="AU85" s="215">
        <f>AV85/K85</f>
        <v>0.3</v>
      </c>
      <c r="AV85" s="354">
        <f>K85-AT85</f>
        <v>74.450999999999993</v>
      </c>
    </row>
    <row r="86" spans="1:48" ht="30" customHeight="1" outlineLevel="1">
      <c r="A86" s="160" t="s">
        <v>713</v>
      </c>
      <c r="B86" s="66">
        <f>B74</f>
        <v>92759</v>
      </c>
      <c r="C86" s="9" t="s">
        <v>94</v>
      </c>
      <c r="D86" s="59" t="s">
        <v>172</v>
      </c>
      <c r="E86" s="66" t="s">
        <v>104</v>
      </c>
      <c r="F86" s="50">
        <v>20.36</v>
      </c>
      <c r="G86" s="150">
        <v>14.25</v>
      </c>
      <c r="H86" s="150">
        <f>F86-G86</f>
        <v>6.1099999999999994</v>
      </c>
      <c r="I86" s="50">
        <v>16.190000000000001</v>
      </c>
      <c r="J86" s="318">
        <f t="shared" si="5"/>
        <v>19.78</v>
      </c>
      <c r="K86" s="310">
        <f t="shared" si="28"/>
        <v>120.86</v>
      </c>
      <c r="L86" s="189" t="e">
        <f>TRUNC(#REF!-(#REF!*0.07),2)</f>
        <v>#REF!</v>
      </c>
      <c r="M86" s="212"/>
      <c r="N86" s="192">
        <f>M86*K86</f>
        <v>0</v>
      </c>
      <c r="O86" s="215"/>
      <c r="P86" s="192"/>
      <c r="Q86" s="215"/>
      <c r="R86" s="192"/>
      <c r="S86" s="215"/>
      <c r="T86" s="192">
        <f t="shared" si="29"/>
        <v>0</v>
      </c>
      <c r="U86" s="215"/>
      <c r="V86" s="192">
        <f t="shared" si="30"/>
        <v>0</v>
      </c>
      <c r="W86" s="215"/>
      <c r="X86" s="192">
        <f t="shared" si="31"/>
        <v>0</v>
      </c>
      <c r="Y86" s="215"/>
      <c r="Z86" s="192">
        <f t="shared" si="32"/>
        <v>0</v>
      </c>
      <c r="AA86" s="215"/>
      <c r="AB86" s="192">
        <f t="shared" si="33"/>
        <v>0</v>
      </c>
      <c r="AC86" s="215"/>
      <c r="AD86" s="192"/>
      <c r="AE86" s="215"/>
      <c r="AF86" s="192"/>
      <c r="AG86" s="215"/>
      <c r="AH86" s="192">
        <f t="shared" si="34"/>
        <v>0</v>
      </c>
      <c r="AI86" s="215"/>
      <c r="AJ86" s="192"/>
      <c r="AK86" s="215"/>
      <c r="AL86" s="345"/>
      <c r="AM86" s="212"/>
      <c r="AN86" s="192">
        <f>ROUND(AM86*K86,2)</f>
        <v>0</v>
      </c>
      <c r="AO86" s="215">
        <v>0.7</v>
      </c>
      <c r="AP86" s="192">
        <f>AO86*K86</f>
        <v>84.60199999999999</v>
      </c>
      <c r="AQ86" s="215"/>
      <c r="AR86" s="192">
        <f>AQ86*K86</f>
        <v>0</v>
      </c>
      <c r="AS86" s="215">
        <f>AT86/K86</f>
        <v>0.7</v>
      </c>
      <c r="AT86" s="192">
        <f t="shared" si="38"/>
        <v>84.60199999999999</v>
      </c>
      <c r="AU86" s="215">
        <f>AV86/K86</f>
        <v>0.3000000000000001</v>
      </c>
      <c r="AV86" s="354">
        <f>K86-AT86</f>
        <v>36.25800000000001</v>
      </c>
    </row>
    <row r="87" spans="1:48" ht="20.100000000000001" customHeight="1" outlineLevel="1">
      <c r="A87" s="160" t="s">
        <v>277</v>
      </c>
      <c r="B87" s="66">
        <f>B75</f>
        <v>94965</v>
      </c>
      <c r="C87" s="9" t="s">
        <v>94</v>
      </c>
      <c r="D87" s="59" t="s">
        <v>150</v>
      </c>
      <c r="E87" s="66" t="s">
        <v>92</v>
      </c>
      <c r="F87" s="50">
        <v>0.8</v>
      </c>
      <c r="G87" s="150">
        <v>0.56000000000000005</v>
      </c>
      <c r="H87" s="150">
        <f>F87-G87</f>
        <v>0.24</v>
      </c>
      <c r="I87" s="50">
        <v>568</v>
      </c>
      <c r="J87" s="318">
        <f t="shared" si="5"/>
        <v>694.26</v>
      </c>
      <c r="K87" s="310">
        <f t="shared" si="28"/>
        <v>166.62</v>
      </c>
      <c r="L87" s="189" t="e">
        <f>TRUNC(#REF!-(#REF!*0.07),2)</f>
        <v>#REF!</v>
      </c>
      <c r="M87" s="212"/>
      <c r="N87" s="192">
        <f>M87*K87</f>
        <v>0</v>
      </c>
      <c r="O87" s="215"/>
      <c r="P87" s="192"/>
      <c r="Q87" s="215"/>
      <c r="R87" s="192"/>
      <c r="S87" s="215"/>
      <c r="T87" s="192">
        <f t="shared" si="29"/>
        <v>0</v>
      </c>
      <c r="U87" s="215"/>
      <c r="V87" s="192">
        <f t="shared" si="30"/>
        <v>0</v>
      </c>
      <c r="W87" s="215"/>
      <c r="X87" s="192">
        <f t="shared" si="31"/>
        <v>0</v>
      </c>
      <c r="Y87" s="215"/>
      <c r="Z87" s="192">
        <f t="shared" si="32"/>
        <v>0</v>
      </c>
      <c r="AA87" s="215"/>
      <c r="AB87" s="192">
        <f t="shared" si="33"/>
        <v>0</v>
      </c>
      <c r="AC87" s="215"/>
      <c r="AD87" s="192"/>
      <c r="AE87" s="215"/>
      <c r="AF87" s="192"/>
      <c r="AG87" s="215"/>
      <c r="AH87" s="192">
        <f t="shared" si="34"/>
        <v>0</v>
      </c>
      <c r="AI87" s="215"/>
      <c r="AJ87" s="192"/>
      <c r="AK87" s="215"/>
      <c r="AL87" s="345"/>
      <c r="AM87" s="212"/>
      <c r="AN87" s="192">
        <f>ROUND(AM87*K87,2)</f>
        <v>0</v>
      </c>
      <c r="AO87" s="215">
        <v>0.7</v>
      </c>
      <c r="AP87" s="192">
        <f>AO87*K87</f>
        <v>116.634</v>
      </c>
      <c r="AQ87" s="215"/>
      <c r="AR87" s="192">
        <f>AQ87*K87</f>
        <v>0</v>
      </c>
      <c r="AS87" s="215">
        <f>AT87/K87</f>
        <v>0.7</v>
      </c>
      <c r="AT87" s="192">
        <f t="shared" si="38"/>
        <v>116.634</v>
      </c>
      <c r="AU87" s="215">
        <f>AV87/K87</f>
        <v>0.30000000000000004</v>
      </c>
      <c r="AV87" s="354">
        <f>K87-AT87</f>
        <v>49.986000000000004</v>
      </c>
    </row>
    <row r="88" spans="1:48" ht="20.100000000000001" customHeight="1" outlineLevel="1">
      <c r="A88" s="161"/>
      <c r="B88" s="69"/>
      <c r="C88" s="69"/>
      <c r="D88" s="69"/>
      <c r="E88" s="69"/>
      <c r="F88" s="78" t="s">
        <v>253</v>
      </c>
      <c r="G88" s="148"/>
      <c r="H88" s="148"/>
      <c r="I88" s="148"/>
      <c r="J88" s="225"/>
      <c r="K88" s="221">
        <f>SUM(K72:K87)</f>
        <v>6200.9799999999977</v>
      </c>
      <c r="L88" s="190" t="e">
        <f>TRUNC(#REF!-(#REF!*0.07),2)</f>
        <v>#REF!</v>
      </c>
      <c r="M88" s="219">
        <f>N88/K88</f>
        <v>0</v>
      </c>
      <c r="N88" s="148">
        <f>SUM(N72:N87)</f>
        <v>0</v>
      </c>
      <c r="O88" s="223"/>
      <c r="P88" s="225"/>
      <c r="Q88" s="223"/>
      <c r="R88" s="225"/>
      <c r="S88" s="223">
        <f>T88/K88</f>
        <v>3.7862079864795582E-2</v>
      </c>
      <c r="T88" s="148">
        <f>SUM(T72:T87)</f>
        <v>234.78200000000001</v>
      </c>
      <c r="U88" s="223">
        <f>V88/K88</f>
        <v>5.0474521769139732E-2</v>
      </c>
      <c r="V88" s="148">
        <f>SUM(V72:V87)</f>
        <v>312.99149999999997</v>
      </c>
      <c r="W88" s="223">
        <f>X88/K88</f>
        <v>0.21449980486955295</v>
      </c>
      <c r="X88" s="148">
        <f>SUM(X72:X87)</f>
        <v>1330.1089999999999</v>
      </c>
      <c r="Y88" s="223">
        <f>Z88/K88</f>
        <v>0.42349652796816001</v>
      </c>
      <c r="Z88" s="148">
        <f>SUM(Z72:Z87)</f>
        <v>2626.0934999999999</v>
      </c>
      <c r="AA88" s="223">
        <f>AB88/K88</f>
        <v>4.5657541227354395E-2</v>
      </c>
      <c r="AB88" s="148">
        <f>SUM(AB72:AB87)</f>
        <v>283.12149999999997</v>
      </c>
      <c r="AC88" s="223"/>
      <c r="AD88" s="225"/>
      <c r="AE88" s="223"/>
      <c r="AF88" s="225"/>
      <c r="AG88" s="223">
        <f>AH88/K88</f>
        <v>-1.1344416527710141E-2</v>
      </c>
      <c r="AH88" s="148">
        <f>SUM(AH72:AH87)</f>
        <v>-70.346500000000006</v>
      </c>
      <c r="AI88" s="223"/>
      <c r="AJ88" s="148"/>
      <c r="AK88" s="223"/>
      <c r="AL88" s="148"/>
      <c r="AM88" s="357">
        <f>AN88/K88</f>
        <v>0</v>
      </c>
      <c r="AN88" s="76">
        <f>SUM(AN72:AN87)</f>
        <v>0</v>
      </c>
      <c r="AO88" s="366">
        <f>AP88/K88</f>
        <v>0.70000000000000018</v>
      </c>
      <c r="AP88" s="76">
        <f>SUM(AP72:AP87)</f>
        <v>4340.6859999999997</v>
      </c>
      <c r="AQ88" s="366"/>
      <c r="AR88" s="369"/>
      <c r="AS88" s="357">
        <f>AT88/K88</f>
        <v>0.70000000000000018</v>
      </c>
      <c r="AT88" s="76">
        <f>SUM(AT72:AT87)</f>
        <v>4340.6859999999997</v>
      </c>
      <c r="AU88" s="357">
        <f>AV88/K88</f>
        <v>0.30000000000000016</v>
      </c>
      <c r="AV88" s="221">
        <f>SUM(AV72:AV87)</f>
        <v>1860.2940000000003</v>
      </c>
    </row>
    <row r="89" spans="1:48" ht="20.100000000000001" customHeight="1">
      <c r="A89" s="87"/>
      <c r="B89" s="61"/>
      <c r="C89" s="61"/>
      <c r="D89" s="20"/>
      <c r="E89" s="61"/>
      <c r="F89" s="42"/>
      <c r="G89" s="2"/>
      <c r="H89" s="2"/>
      <c r="I89" s="74">
        <v>0</v>
      </c>
      <c r="J89" s="315">
        <f t="shared" ref="J89:J104" si="39">TRUNC(I89+(I89*0.243),2)</f>
        <v>0</v>
      </c>
      <c r="K89" s="310"/>
      <c r="L89" s="189" t="e">
        <f>TRUNC(#REF!-(#REF!*0.07),2)</f>
        <v>#REF!</v>
      </c>
      <c r="M89" s="212"/>
      <c r="N89" s="192"/>
      <c r="O89" s="215"/>
      <c r="P89" s="192"/>
      <c r="Q89" s="215"/>
      <c r="R89" s="192"/>
      <c r="S89" s="215"/>
      <c r="T89" s="192"/>
      <c r="U89" s="215"/>
      <c r="V89" s="192"/>
      <c r="W89" s="215"/>
      <c r="X89" s="192"/>
      <c r="Y89" s="215"/>
      <c r="Z89" s="192"/>
      <c r="AA89" s="215"/>
      <c r="AB89" s="192"/>
      <c r="AC89" s="215"/>
      <c r="AD89" s="192"/>
      <c r="AE89" s="215"/>
      <c r="AF89" s="192"/>
      <c r="AG89" s="215"/>
      <c r="AH89" s="192"/>
      <c r="AI89" s="215"/>
      <c r="AJ89" s="192"/>
      <c r="AK89" s="215"/>
      <c r="AL89" s="345"/>
      <c r="AM89" s="212"/>
      <c r="AN89" s="192"/>
      <c r="AO89" s="215"/>
      <c r="AP89" s="192"/>
      <c r="AQ89" s="215"/>
      <c r="AR89" s="192"/>
      <c r="AS89" s="215"/>
      <c r="AT89" s="192"/>
      <c r="AU89" s="215"/>
      <c r="AV89" s="354"/>
    </row>
    <row r="90" spans="1:48" ht="20.100000000000001" customHeight="1">
      <c r="A90" s="159">
        <v>5</v>
      </c>
      <c r="B90" s="36"/>
      <c r="C90" s="36"/>
      <c r="D90" s="15" t="s">
        <v>245</v>
      </c>
      <c r="E90" s="15"/>
      <c r="F90" s="70"/>
      <c r="G90" s="147"/>
      <c r="H90" s="147"/>
      <c r="I90" s="147"/>
      <c r="J90" s="314"/>
      <c r="K90" s="309"/>
      <c r="L90" s="191" t="e">
        <f>L101</f>
        <v>#REF!</v>
      </c>
      <c r="M90" s="212"/>
      <c r="N90" s="192"/>
      <c r="O90" s="215"/>
      <c r="P90" s="192"/>
      <c r="Q90" s="215"/>
      <c r="R90" s="192"/>
      <c r="S90" s="215"/>
      <c r="T90" s="192"/>
      <c r="U90" s="215"/>
      <c r="V90" s="192"/>
      <c r="W90" s="215"/>
      <c r="X90" s="192"/>
      <c r="Y90" s="215"/>
      <c r="Z90" s="192"/>
      <c r="AA90" s="215"/>
      <c r="AB90" s="192"/>
      <c r="AC90" s="215"/>
      <c r="AD90" s="192"/>
      <c r="AE90" s="215"/>
      <c r="AF90" s="192"/>
      <c r="AG90" s="215"/>
      <c r="AH90" s="192"/>
      <c r="AI90" s="215"/>
      <c r="AJ90" s="192"/>
      <c r="AK90" s="215"/>
      <c r="AL90" s="345"/>
      <c r="AM90" s="212"/>
      <c r="AN90" s="192"/>
      <c r="AO90" s="215"/>
      <c r="AP90" s="192"/>
      <c r="AQ90" s="215"/>
      <c r="AR90" s="192"/>
      <c r="AS90" s="215"/>
      <c r="AT90" s="192"/>
      <c r="AU90" s="215"/>
      <c r="AV90" s="354"/>
    </row>
    <row r="91" spans="1:48" ht="20.100000000000001" customHeight="1" outlineLevel="1">
      <c r="A91" s="163"/>
      <c r="B91" s="27"/>
      <c r="C91" s="27"/>
      <c r="D91" s="13" t="s">
        <v>132</v>
      </c>
      <c r="E91" s="9"/>
      <c r="F91" s="74"/>
      <c r="G91" s="151"/>
      <c r="H91" s="151"/>
      <c r="I91" s="74">
        <v>0</v>
      </c>
      <c r="J91" s="315">
        <f t="shared" si="39"/>
        <v>0</v>
      </c>
      <c r="K91" s="310"/>
      <c r="L91" s="189" t="e">
        <f>TRUNC(#REF!-(#REF!*0.07),2)</f>
        <v>#REF!</v>
      </c>
      <c r="M91" s="212"/>
      <c r="N91" s="192"/>
      <c r="O91" s="215"/>
      <c r="P91" s="192"/>
      <c r="Q91" s="215"/>
      <c r="R91" s="192"/>
      <c r="S91" s="215"/>
      <c r="T91" s="192"/>
      <c r="U91" s="215"/>
      <c r="V91" s="192"/>
      <c r="W91" s="215"/>
      <c r="X91" s="192"/>
      <c r="Y91" s="215"/>
      <c r="Z91" s="192"/>
      <c r="AA91" s="215"/>
      <c r="AB91" s="192"/>
      <c r="AC91" s="215"/>
      <c r="AD91" s="192"/>
      <c r="AE91" s="215"/>
      <c r="AF91" s="192"/>
      <c r="AG91" s="215"/>
      <c r="AH91" s="192"/>
      <c r="AI91" s="215"/>
      <c r="AJ91" s="192"/>
      <c r="AK91" s="215"/>
      <c r="AL91" s="345"/>
      <c r="AM91" s="212"/>
      <c r="AN91" s="192"/>
      <c r="AO91" s="215"/>
      <c r="AP91" s="192"/>
      <c r="AQ91" s="215"/>
      <c r="AR91" s="192"/>
      <c r="AS91" s="215"/>
      <c r="AT91" s="192"/>
      <c r="AU91" s="215"/>
      <c r="AV91" s="354"/>
    </row>
    <row r="92" spans="1:48" ht="30" customHeight="1" outlineLevel="1">
      <c r="A92" s="162" t="s">
        <v>98</v>
      </c>
      <c r="B92" s="9">
        <v>101161</v>
      </c>
      <c r="C92" s="9" t="s">
        <v>94</v>
      </c>
      <c r="D92" s="59" t="s">
        <v>630</v>
      </c>
      <c r="E92" s="9" t="s">
        <v>95</v>
      </c>
      <c r="F92" s="50">
        <v>5.14</v>
      </c>
      <c r="G92" s="150">
        <v>4.63</v>
      </c>
      <c r="H92" s="150">
        <f>F92-G92</f>
        <v>0.50999999999999979</v>
      </c>
      <c r="I92" s="50">
        <v>217.46</v>
      </c>
      <c r="J92" s="318">
        <f t="shared" ref="J92:J101" si="40">TRUNC(I92*(1+$F$4),2)</f>
        <v>265.8</v>
      </c>
      <c r="K92" s="310">
        <f t="shared" ref="K92" si="41">ROUND(H92*J92,2)</f>
        <v>135.56</v>
      </c>
      <c r="L92" s="189" t="e">
        <f>TRUNC(#REF!-(#REF!*0.07),2)</f>
        <v>#REF!</v>
      </c>
      <c r="M92" s="212"/>
      <c r="N92" s="192">
        <f>M92*K92</f>
        <v>0</v>
      </c>
      <c r="O92" s="215"/>
      <c r="P92" s="192"/>
      <c r="Q92" s="215"/>
      <c r="R92" s="192"/>
      <c r="S92" s="215"/>
      <c r="T92" s="192"/>
      <c r="U92" s="215"/>
      <c r="V92" s="192"/>
      <c r="W92" s="215"/>
      <c r="X92" s="192">
        <f t="shared" ref="X92:X98" si="42">W92*K92</f>
        <v>0</v>
      </c>
      <c r="Y92" s="215"/>
      <c r="Z92" s="192"/>
      <c r="AA92" s="215"/>
      <c r="AB92" s="192"/>
      <c r="AC92" s="215"/>
      <c r="AD92" s="192"/>
      <c r="AE92" s="215"/>
      <c r="AF92" s="192"/>
      <c r="AG92" s="215"/>
      <c r="AH92" s="192"/>
      <c r="AI92" s="215"/>
      <c r="AJ92" s="192"/>
      <c r="AK92" s="215"/>
      <c r="AL92" s="345"/>
      <c r="AM92" s="212"/>
      <c r="AN92" s="192">
        <f>ROUND(AM92*K92,2)</f>
        <v>0</v>
      </c>
      <c r="AO92" s="215"/>
      <c r="AP92" s="192">
        <f>AO92*K92</f>
        <v>0</v>
      </c>
      <c r="AQ92" s="215">
        <v>0.9</v>
      </c>
      <c r="AR92" s="192">
        <f>AQ92*K92</f>
        <v>122.004</v>
      </c>
      <c r="AS92" s="215">
        <f>AT92/K92</f>
        <v>0.9</v>
      </c>
      <c r="AT92" s="192">
        <f t="shared" ref="AT92" si="43">AN92+AP92+AR92</f>
        <v>122.004</v>
      </c>
      <c r="AU92" s="215">
        <f>AV92/K92</f>
        <v>9.9999999999999978E-2</v>
      </c>
      <c r="AV92" s="354">
        <f>K92-AT92</f>
        <v>13.555999999999997</v>
      </c>
    </row>
    <row r="93" spans="1:48" ht="20.100000000000001" customHeight="1" outlineLevel="1">
      <c r="A93" s="163"/>
      <c r="B93" s="27"/>
      <c r="C93" s="27"/>
      <c r="D93" s="13" t="s">
        <v>133</v>
      </c>
      <c r="E93" s="9"/>
      <c r="F93" s="50">
        <v>0</v>
      </c>
      <c r="G93" s="150"/>
      <c r="H93" s="150"/>
      <c r="I93" s="74">
        <v>0</v>
      </c>
      <c r="J93" s="318">
        <f t="shared" si="40"/>
        <v>0</v>
      </c>
      <c r="K93" s="310">
        <f t="shared" ref="K92:K100" si="44">ROUND(F93*J93,2)</f>
        <v>0</v>
      </c>
      <c r="L93" s="189" t="e">
        <f>TRUNC(#REF!-(#REF!*0.07),2)</f>
        <v>#REF!</v>
      </c>
      <c r="M93" s="212"/>
      <c r="N93" s="192"/>
      <c r="O93" s="215"/>
      <c r="P93" s="192"/>
      <c r="Q93" s="215"/>
      <c r="R93" s="192"/>
      <c r="S93" s="215"/>
      <c r="T93" s="192"/>
      <c r="U93" s="215"/>
      <c r="V93" s="192"/>
      <c r="W93" s="215"/>
      <c r="X93" s="192">
        <f t="shared" si="42"/>
        <v>0</v>
      </c>
      <c r="Y93" s="215"/>
      <c r="Z93" s="192"/>
      <c r="AA93" s="215"/>
      <c r="AB93" s="192"/>
      <c r="AC93" s="215"/>
      <c r="AD93" s="192"/>
      <c r="AE93" s="215"/>
      <c r="AF93" s="192"/>
      <c r="AG93" s="215"/>
      <c r="AH93" s="192"/>
      <c r="AI93" s="215"/>
      <c r="AJ93" s="192"/>
      <c r="AK93" s="215"/>
      <c r="AL93" s="345"/>
      <c r="AM93" s="212"/>
      <c r="AN93" s="192"/>
      <c r="AO93" s="215"/>
      <c r="AP93" s="192"/>
      <c r="AQ93" s="215"/>
      <c r="AR93" s="192"/>
      <c r="AS93" s="215"/>
      <c r="AT93" s="192"/>
      <c r="AU93" s="215"/>
      <c r="AV93" s="354"/>
    </row>
    <row r="94" spans="1:48" ht="39.950000000000003" hidden="1" customHeight="1" outlineLevel="1">
      <c r="A94" s="162" t="s">
        <v>103</v>
      </c>
      <c r="B94" s="9"/>
      <c r="C94" s="9" t="s">
        <v>94</v>
      </c>
      <c r="D94" s="59" t="s">
        <v>1154</v>
      </c>
      <c r="E94" s="9" t="s">
        <v>95</v>
      </c>
      <c r="F94" s="50">
        <v>0</v>
      </c>
      <c r="G94" s="150"/>
      <c r="H94" s="150"/>
      <c r="I94" s="74"/>
      <c r="J94" s="318">
        <f t="shared" si="40"/>
        <v>0</v>
      </c>
      <c r="K94" s="310">
        <f t="shared" si="44"/>
        <v>0</v>
      </c>
      <c r="L94" s="189" t="e">
        <f>TRUNC(#REF!-(#REF!*0.07),2)</f>
        <v>#REF!</v>
      </c>
      <c r="M94" s="212"/>
      <c r="N94" s="192">
        <f>M94*K94</f>
        <v>0</v>
      </c>
      <c r="O94" s="215"/>
      <c r="P94" s="192"/>
      <c r="Q94" s="215"/>
      <c r="R94" s="192"/>
      <c r="S94" s="215">
        <v>0.2</v>
      </c>
      <c r="T94" s="192">
        <f>S94*K94</f>
        <v>0</v>
      </c>
      <c r="U94" s="215">
        <v>0.3</v>
      </c>
      <c r="V94" s="192">
        <f>U94*K94</f>
        <v>0</v>
      </c>
      <c r="W94" s="215">
        <v>0.2</v>
      </c>
      <c r="X94" s="192">
        <f t="shared" si="42"/>
        <v>0</v>
      </c>
      <c r="Y94" s="215">
        <v>0.15</v>
      </c>
      <c r="Z94" s="192">
        <f>Y94*K94</f>
        <v>0</v>
      </c>
      <c r="AA94" s="215">
        <v>0.05</v>
      </c>
      <c r="AB94" s="192">
        <f>AA94*K94</f>
        <v>0</v>
      </c>
      <c r="AC94" s="215"/>
      <c r="AD94" s="192"/>
      <c r="AE94" s="215"/>
      <c r="AF94" s="192"/>
      <c r="AG94" s="215">
        <v>0.05</v>
      </c>
      <c r="AH94" s="192">
        <f>AG94*K94</f>
        <v>0</v>
      </c>
      <c r="AI94" s="215">
        <v>0.05</v>
      </c>
      <c r="AJ94" s="192">
        <f>AI94*K94</f>
        <v>0</v>
      </c>
      <c r="AK94" s="215"/>
      <c r="AL94" s="345"/>
      <c r="AM94" s="212"/>
      <c r="AN94" s="192"/>
      <c r="AO94" s="215"/>
      <c r="AP94" s="192"/>
      <c r="AQ94" s="215"/>
      <c r="AR94" s="192"/>
      <c r="AS94" s="215"/>
      <c r="AT94" s="192"/>
      <c r="AU94" s="215"/>
      <c r="AV94" s="354"/>
    </row>
    <row r="95" spans="1:48" ht="30" hidden="1" customHeight="1" outlineLevel="1">
      <c r="A95" s="162" t="s">
        <v>260</v>
      </c>
      <c r="B95" s="9"/>
      <c r="C95" s="9" t="s">
        <v>94</v>
      </c>
      <c r="D95" s="59" t="s">
        <v>175</v>
      </c>
      <c r="E95" s="9" t="s">
        <v>95</v>
      </c>
      <c r="F95" s="50">
        <v>0</v>
      </c>
      <c r="G95" s="150"/>
      <c r="H95" s="150"/>
      <c r="I95" s="74"/>
      <c r="J95" s="318">
        <f t="shared" si="40"/>
        <v>0</v>
      </c>
      <c r="K95" s="310">
        <f t="shared" si="44"/>
        <v>0</v>
      </c>
      <c r="L95" s="189" t="e">
        <f>TRUNC(#REF!-(#REF!*0.07),2)</f>
        <v>#REF!</v>
      </c>
      <c r="M95" s="212"/>
      <c r="N95" s="192">
        <f>M95*K95</f>
        <v>0</v>
      </c>
      <c r="O95" s="215"/>
      <c r="P95" s="192"/>
      <c r="Q95" s="215"/>
      <c r="R95" s="192"/>
      <c r="S95" s="215"/>
      <c r="T95" s="192">
        <f>S95*K95</f>
        <v>0</v>
      </c>
      <c r="U95" s="215"/>
      <c r="V95" s="192">
        <f>U95*K95</f>
        <v>0</v>
      </c>
      <c r="W95" s="215">
        <v>0.3</v>
      </c>
      <c r="X95" s="192">
        <f t="shared" si="42"/>
        <v>0</v>
      </c>
      <c r="Y95" s="215"/>
      <c r="Z95" s="192">
        <f>Y95*K95</f>
        <v>0</v>
      </c>
      <c r="AA95" s="215">
        <v>0.5</v>
      </c>
      <c r="AB95" s="192">
        <f>AA95*K95</f>
        <v>0</v>
      </c>
      <c r="AC95" s="215"/>
      <c r="AD95" s="192"/>
      <c r="AE95" s="215"/>
      <c r="AF95" s="192"/>
      <c r="AG95" s="215">
        <v>0.15</v>
      </c>
      <c r="AH95" s="192">
        <f>AG95*K95</f>
        <v>0</v>
      </c>
      <c r="AI95" s="215">
        <v>0.05</v>
      </c>
      <c r="AJ95" s="192">
        <f>AI95*K95</f>
        <v>0</v>
      </c>
      <c r="AK95" s="215"/>
      <c r="AL95" s="345"/>
      <c r="AM95" s="212"/>
      <c r="AN95" s="192"/>
      <c r="AO95" s="215"/>
      <c r="AP95" s="192"/>
      <c r="AQ95" s="215"/>
      <c r="AR95" s="192"/>
      <c r="AS95" s="215"/>
      <c r="AT95" s="192"/>
      <c r="AU95" s="215"/>
      <c r="AV95" s="354"/>
    </row>
    <row r="96" spans="1:48" ht="34.5" customHeight="1" outlineLevel="1">
      <c r="A96" s="162" t="s">
        <v>379</v>
      </c>
      <c r="B96" s="9">
        <v>89300</v>
      </c>
      <c r="C96" s="9" t="s">
        <v>94</v>
      </c>
      <c r="D96" s="59" t="s">
        <v>1153</v>
      </c>
      <c r="E96" s="9" t="s">
        <v>95</v>
      </c>
      <c r="F96" s="50">
        <v>95.79</v>
      </c>
      <c r="G96" s="150">
        <v>76.63</v>
      </c>
      <c r="H96" s="150">
        <f>F96-G96</f>
        <v>19.160000000000011</v>
      </c>
      <c r="I96" s="50">
        <v>94.25</v>
      </c>
      <c r="J96" s="318">
        <f t="shared" si="40"/>
        <v>115.2</v>
      </c>
      <c r="K96" s="310">
        <f t="shared" ref="K96:K98" si="45">ROUND(H96*J96,2)</f>
        <v>2207.23</v>
      </c>
      <c r="L96" s="189" t="e">
        <f>TRUNC(#REF!-(#REF!*0.07),2)</f>
        <v>#REF!</v>
      </c>
      <c r="M96" s="212"/>
      <c r="N96" s="192">
        <f>M96*K96</f>
        <v>0</v>
      </c>
      <c r="O96" s="215"/>
      <c r="P96" s="192"/>
      <c r="Q96" s="215"/>
      <c r="R96" s="192"/>
      <c r="S96" s="215">
        <v>0.15</v>
      </c>
      <c r="T96" s="192">
        <f>S96*K96</f>
        <v>331.08449999999999</v>
      </c>
      <c r="U96" s="215">
        <v>0.3</v>
      </c>
      <c r="V96" s="192">
        <f>U96*K96</f>
        <v>662.16899999999998</v>
      </c>
      <c r="W96" s="215">
        <v>0.25</v>
      </c>
      <c r="X96" s="192">
        <f t="shared" si="42"/>
        <v>551.8075</v>
      </c>
      <c r="Y96" s="215">
        <v>0.15</v>
      </c>
      <c r="Z96" s="192">
        <f>Y96*K96</f>
        <v>331.08449999999999</v>
      </c>
      <c r="AA96" s="215">
        <v>0.1</v>
      </c>
      <c r="AB96" s="192">
        <f>AA96*K96</f>
        <v>220.72300000000001</v>
      </c>
      <c r="AC96" s="215"/>
      <c r="AD96" s="192"/>
      <c r="AE96" s="215"/>
      <c r="AF96" s="192"/>
      <c r="AG96" s="215">
        <v>-0.15</v>
      </c>
      <c r="AH96" s="192">
        <f>AG96*K96</f>
        <v>-331.08449999999999</v>
      </c>
      <c r="AI96" s="215"/>
      <c r="AJ96" s="192"/>
      <c r="AK96" s="215"/>
      <c r="AL96" s="345"/>
      <c r="AM96" s="212"/>
      <c r="AN96" s="192">
        <f>ROUND(AM96*K96,2)</f>
        <v>0</v>
      </c>
      <c r="AO96" s="215">
        <v>0.5</v>
      </c>
      <c r="AP96" s="192">
        <f>AO96*K96</f>
        <v>1103.615</v>
      </c>
      <c r="AQ96" s="215">
        <v>0.3</v>
      </c>
      <c r="AR96" s="192">
        <f>AQ96*K96</f>
        <v>662.16899999999998</v>
      </c>
      <c r="AS96" s="215">
        <f>AT96/K96</f>
        <v>0.8</v>
      </c>
      <c r="AT96" s="192">
        <f t="shared" ref="AT96:AT98" si="46">AN96+AP96+AR96</f>
        <v>1765.7840000000001</v>
      </c>
      <c r="AU96" s="215">
        <f>AV96/K96</f>
        <v>0.19999999999999996</v>
      </c>
      <c r="AV96" s="354">
        <f>K96-AT96</f>
        <v>441.44599999999991</v>
      </c>
    </row>
    <row r="97" spans="1:48" ht="30" customHeight="1" outlineLevel="1">
      <c r="A97" s="162" t="s">
        <v>591</v>
      </c>
      <c r="B97" s="9">
        <v>93202</v>
      </c>
      <c r="C97" s="9" t="s">
        <v>94</v>
      </c>
      <c r="D97" s="59" t="s">
        <v>174</v>
      </c>
      <c r="E97" s="9" t="s">
        <v>107</v>
      </c>
      <c r="F97" s="50">
        <v>50.56</v>
      </c>
      <c r="G97" s="150">
        <v>40.450000000000003</v>
      </c>
      <c r="H97" s="150">
        <f>F97-G97</f>
        <v>10.11</v>
      </c>
      <c r="I97" s="50">
        <v>28.23</v>
      </c>
      <c r="J97" s="318">
        <f t="shared" si="40"/>
        <v>34.5</v>
      </c>
      <c r="K97" s="310">
        <f t="shared" si="45"/>
        <v>348.8</v>
      </c>
      <c r="L97" s="189" t="e">
        <f>TRUNC(#REF!-(#REF!*0.07),2)</f>
        <v>#REF!</v>
      </c>
      <c r="M97" s="212"/>
      <c r="N97" s="192">
        <f>M97*K97</f>
        <v>0</v>
      </c>
      <c r="O97" s="215"/>
      <c r="P97" s="192"/>
      <c r="Q97" s="215"/>
      <c r="R97" s="192"/>
      <c r="S97" s="215"/>
      <c r="T97" s="192">
        <f>S97*K97</f>
        <v>0</v>
      </c>
      <c r="U97" s="215"/>
      <c r="V97" s="192">
        <f>U97*K97</f>
        <v>0</v>
      </c>
      <c r="W97" s="215"/>
      <c r="X97" s="192">
        <f t="shared" si="42"/>
        <v>0</v>
      </c>
      <c r="Y97" s="215"/>
      <c r="Z97" s="192">
        <f>Y97*K97</f>
        <v>0</v>
      </c>
      <c r="AA97" s="215"/>
      <c r="AB97" s="192">
        <f>AA97*K97</f>
        <v>0</v>
      </c>
      <c r="AC97" s="215"/>
      <c r="AD97" s="192"/>
      <c r="AE97" s="215"/>
      <c r="AF97" s="192"/>
      <c r="AG97" s="215"/>
      <c r="AH97" s="192"/>
      <c r="AI97" s="215"/>
      <c r="AJ97" s="192"/>
      <c r="AK97" s="215"/>
      <c r="AL97" s="345"/>
      <c r="AM97" s="212"/>
      <c r="AN97" s="192">
        <f>ROUND(AM97*K97,2)</f>
        <v>0</v>
      </c>
      <c r="AO97" s="215">
        <v>0.5</v>
      </c>
      <c r="AP97" s="192">
        <f>AO97*K97</f>
        <v>174.4</v>
      </c>
      <c r="AQ97" s="215">
        <v>0.3</v>
      </c>
      <c r="AR97" s="192">
        <f>AQ97*K97</f>
        <v>104.64</v>
      </c>
      <c r="AS97" s="215">
        <f>AT97/K97</f>
        <v>0.8</v>
      </c>
      <c r="AT97" s="192">
        <f t="shared" si="46"/>
        <v>279.04000000000002</v>
      </c>
      <c r="AU97" s="215">
        <f>AV97/K97</f>
        <v>0.19999999999999996</v>
      </c>
      <c r="AV97" s="354">
        <f>K97-AT97</f>
        <v>69.759999999999991</v>
      </c>
    </row>
    <row r="98" spans="1:48" ht="30" customHeight="1" outlineLevel="1">
      <c r="A98" s="162" t="s">
        <v>380</v>
      </c>
      <c r="B98" s="9">
        <v>102253</v>
      </c>
      <c r="C98" s="9" t="s">
        <v>94</v>
      </c>
      <c r="D98" s="59" t="s">
        <v>134</v>
      </c>
      <c r="E98" s="9" t="s">
        <v>95</v>
      </c>
      <c r="F98" s="50">
        <v>22.63</v>
      </c>
      <c r="G98" s="150">
        <v>0</v>
      </c>
      <c r="H98" s="150">
        <f>F98-G98</f>
        <v>22.63</v>
      </c>
      <c r="I98" s="50">
        <v>1075.08</v>
      </c>
      <c r="J98" s="318">
        <f t="shared" si="40"/>
        <v>1314.07</v>
      </c>
      <c r="K98" s="310">
        <f t="shared" si="45"/>
        <v>29737.4</v>
      </c>
      <c r="L98" s="189" t="e">
        <f>TRUNC(#REF!-(#REF!*0.07),2)</f>
        <v>#REF!</v>
      </c>
      <c r="M98" s="212"/>
      <c r="N98" s="192">
        <f>M98*K98</f>
        <v>0</v>
      </c>
      <c r="O98" s="215"/>
      <c r="P98" s="192"/>
      <c r="Q98" s="215"/>
      <c r="R98" s="192"/>
      <c r="S98" s="215"/>
      <c r="T98" s="192">
        <f>S98*K98</f>
        <v>0</v>
      </c>
      <c r="U98" s="215"/>
      <c r="V98" s="192">
        <f>U98*K98</f>
        <v>0</v>
      </c>
      <c r="W98" s="215"/>
      <c r="X98" s="192">
        <f t="shared" si="42"/>
        <v>0</v>
      </c>
      <c r="Y98" s="215"/>
      <c r="Z98" s="192">
        <f>Y98*K98</f>
        <v>0</v>
      </c>
      <c r="AA98" s="215"/>
      <c r="AB98" s="192">
        <f>AA98*K98</f>
        <v>0</v>
      </c>
      <c r="AC98" s="215"/>
      <c r="AD98" s="192"/>
      <c r="AE98" s="215"/>
      <c r="AF98" s="192"/>
      <c r="AG98" s="215"/>
      <c r="AH98" s="192"/>
      <c r="AI98" s="215"/>
      <c r="AJ98" s="192"/>
      <c r="AK98" s="215"/>
      <c r="AL98" s="345"/>
      <c r="AM98" s="212"/>
      <c r="AN98" s="192">
        <f>ROUND(AM98*K98,2)</f>
        <v>0</v>
      </c>
      <c r="AO98" s="215"/>
      <c r="AP98" s="192">
        <f>AO98*K98</f>
        <v>0</v>
      </c>
      <c r="AQ98" s="215"/>
      <c r="AR98" s="192">
        <f>AQ98*K98</f>
        <v>0</v>
      </c>
      <c r="AS98" s="215">
        <f>AT98/K98</f>
        <v>0</v>
      </c>
      <c r="AT98" s="192">
        <f t="shared" si="46"/>
        <v>0</v>
      </c>
      <c r="AU98" s="215">
        <f>AV98/K98</f>
        <v>1</v>
      </c>
      <c r="AV98" s="354">
        <f>K98-AT98</f>
        <v>29737.4</v>
      </c>
    </row>
    <row r="99" spans="1:48" ht="20.100000000000001" customHeight="1" outlineLevel="1">
      <c r="A99" s="162"/>
      <c r="B99" s="9"/>
      <c r="C99" s="9"/>
      <c r="D99" s="13" t="s">
        <v>669</v>
      </c>
      <c r="E99" s="9"/>
      <c r="F99" s="50">
        <v>0</v>
      </c>
      <c r="G99" s="150"/>
      <c r="H99" s="150"/>
      <c r="I99" s="74"/>
      <c r="J99" s="318">
        <f t="shared" si="40"/>
        <v>0</v>
      </c>
      <c r="K99" s="310">
        <f t="shared" si="44"/>
        <v>0</v>
      </c>
      <c r="L99" s="189"/>
      <c r="M99" s="212"/>
      <c r="N99" s="192"/>
      <c r="O99" s="215"/>
      <c r="P99" s="192"/>
      <c r="Q99" s="215"/>
      <c r="R99" s="192"/>
      <c r="S99" s="215"/>
      <c r="T99" s="192"/>
      <c r="U99" s="215"/>
      <c r="V99" s="192"/>
      <c r="W99" s="215"/>
      <c r="X99" s="192"/>
      <c r="Y99" s="215"/>
      <c r="Z99" s="192"/>
      <c r="AA99" s="215"/>
      <c r="AB99" s="192"/>
      <c r="AC99" s="215"/>
      <c r="AD99" s="192"/>
      <c r="AE99" s="215"/>
      <c r="AF99" s="192"/>
      <c r="AG99" s="215"/>
      <c r="AH99" s="192"/>
      <c r="AI99" s="215"/>
      <c r="AJ99" s="192"/>
      <c r="AK99" s="215"/>
      <c r="AL99" s="345"/>
      <c r="AM99" s="212"/>
      <c r="AN99" s="192"/>
      <c r="AO99" s="215"/>
      <c r="AP99" s="192"/>
      <c r="AQ99" s="215"/>
      <c r="AR99" s="192"/>
      <c r="AS99" s="215"/>
      <c r="AT99" s="192"/>
      <c r="AU99" s="215"/>
      <c r="AV99" s="354"/>
    </row>
    <row r="100" spans="1:48" ht="33" customHeight="1" outlineLevel="1">
      <c r="A100" s="162" t="s">
        <v>891</v>
      </c>
      <c r="B100" s="9">
        <v>103332</v>
      </c>
      <c r="C100" s="9" t="s">
        <v>94</v>
      </c>
      <c r="D100" s="59" t="s">
        <v>1152</v>
      </c>
      <c r="E100" s="9" t="s">
        <v>95</v>
      </c>
      <c r="F100" s="50">
        <v>18.12</v>
      </c>
      <c r="G100" s="150">
        <v>16.309999999999999</v>
      </c>
      <c r="H100" s="150">
        <f>F100-G100</f>
        <v>1.8100000000000023</v>
      </c>
      <c r="I100" s="50">
        <v>120.92</v>
      </c>
      <c r="J100" s="318">
        <f t="shared" si="40"/>
        <v>147.80000000000001</v>
      </c>
      <c r="K100" s="310">
        <f t="shared" ref="K100" si="47">ROUND(H100*J100,2)</f>
        <v>267.52</v>
      </c>
      <c r="L100" s="189" t="e">
        <f>TRUNC(#REF!-(#REF!*0.07),2)</f>
        <v>#REF!</v>
      </c>
      <c r="M100" s="212"/>
      <c r="N100" s="192">
        <f>M100*K100</f>
        <v>0</v>
      </c>
      <c r="O100" s="215"/>
      <c r="P100" s="192"/>
      <c r="Q100" s="215"/>
      <c r="R100" s="192"/>
      <c r="S100" s="215"/>
      <c r="T100" s="192">
        <f>S100*K100</f>
        <v>0</v>
      </c>
      <c r="U100" s="215"/>
      <c r="V100" s="192">
        <f>U100*K100</f>
        <v>0</v>
      </c>
      <c r="W100" s="215"/>
      <c r="X100" s="192">
        <f>W100*K100</f>
        <v>0</v>
      </c>
      <c r="Y100" s="215"/>
      <c r="Z100" s="192">
        <f>Y100*K100</f>
        <v>0</v>
      </c>
      <c r="AA100" s="215"/>
      <c r="AB100" s="192">
        <f>AA100*K100</f>
        <v>0</v>
      </c>
      <c r="AC100" s="215"/>
      <c r="AD100" s="192"/>
      <c r="AE100" s="215"/>
      <c r="AF100" s="192"/>
      <c r="AG100" s="215"/>
      <c r="AH100" s="192"/>
      <c r="AI100" s="215"/>
      <c r="AJ100" s="192"/>
      <c r="AK100" s="215"/>
      <c r="AL100" s="345"/>
      <c r="AM100" s="212"/>
      <c r="AN100" s="192">
        <f>ROUND(AM100*K100,2)</f>
        <v>0</v>
      </c>
      <c r="AO100" s="215">
        <v>0.9</v>
      </c>
      <c r="AP100" s="192">
        <f>AO100*K100</f>
        <v>240.768</v>
      </c>
      <c r="AQ100" s="215"/>
      <c r="AR100" s="192">
        <f>AQ100*K100</f>
        <v>0</v>
      </c>
      <c r="AS100" s="215">
        <f>AT100/K100</f>
        <v>0.9</v>
      </c>
      <c r="AT100" s="192">
        <f t="shared" ref="AT100" si="48">AN100+AP100+AR100</f>
        <v>240.768</v>
      </c>
      <c r="AU100" s="215">
        <f>AV100/K100</f>
        <v>9.9999999999999936E-2</v>
      </c>
      <c r="AV100" s="354">
        <f>K100-AT100</f>
        <v>26.751999999999981</v>
      </c>
    </row>
    <row r="101" spans="1:48" ht="20.100000000000001" customHeight="1" outlineLevel="1">
      <c r="A101" s="161"/>
      <c r="B101" s="69"/>
      <c r="C101" s="69"/>
      <c r="D101" s="69"/>
      <c r="E101" s="69"/>
      <c r="F101" s="78" t="s">
        <v>253</v>
      </c>
      <c r="G101" s="148"/>
      <c r="H101" s="148"/>
      <c r="I101" s="148"/>
      <c r="J101" s="318">
        <f t="shared" si="40"/>
        <v>0</v>
      </c>
      <c r="K101" s="221">
        <f>SUM(K92:K100)</f>
        <v>32696.510000000002</v>
      </c>
      <c r="L101" s="190" t="e">
        <f>TRUNC(#REF!-(#REF!*0.07),2)</f>
        <v>#REF!</v>
      </c>
      <c r="M101" s="219">
        <f>N101/K101</f>
        <v>0</v>
      </c>
      <c r="N101" s="148">
        <f>SUM(N92:N100)</f>
        <v>0</v>
      </c>
      <c r="O101" s="223"/>
      <c r="P101" s="225"/>
      <c r="Q101" s="223"/>
      <c r="R101" s="225"/>
      <c r="S101" s="223">
        <f>T101/K101</f>
        <v>1.0125988981698657E-2</v>
      </c>
      <c r="T101" s="148">
        <f>SUM(T92:T100)</f>
        <v>331.08449999999999</v>
      </c>
      <c r="U101" s="223">
        <f>V101/K101</f>
        <v>2.0251977963397314E-2</v>
      </c>
      <c r="V101" s="148">
        <f>SUM(V92:V100)</f>
        <v>662.16899999999998</v>
      </c>
      <c r="W101" s="223">
        <f>X101/K101</f>
        <v>1.6876648302831098E-2</v>
      </c>
      <c r="X101" s="148">
        <f>SUM(X92:X100)</f>
        <v>551.8075</v>
      </c>
      <c r="Y101" s="223">
        <f>Z101/K101</f>
        <v>1.0125988981698657E-2</v>
      </c>
      <c r="Z101" s="148">
        <f>SUM(Z92:Z100)</f>
        <v>331.08449999999999</v>
      </c>
      <c r="AA101" s="223">
        <f>AB101/K101</f>
        <v>6.7506593211324392E-3</v>
      </c>
      <c r="AB101" s="148">
        <f>SUM(AB92:AB100)</f>
        <v>220.72300000000001</v>
      </c>
      <c r="AC101" s="223"/>
      <c r="AD101" s="225"/>
      <c r="AE101" s="223"/>
      <c r="AF101" s="225"/>
      <c r="AG101" s="223">
        <f>AH101/K101</f>
        <v>-1.0125988981698657E-2</v>
      </c>
      <c r="AH101" s="148">
        <f>SUM(AH92:AH100)</f>
        <v>-331.08449999999999</v>
      </c>
      <c r="AI101" s="223">
        <f>AJ101/K101</f>
        <v>0</v>
      </c>
      <c r="AJ101" s="148">
        <f>SUM(AJ92:AJ100)</f>
        <v>0</v>
      </c>
      <c r="AK101" s="223"/>
      <c r="AL101" s="148"/>
      <c r="AM101" s="357">
        <f>AN101/K101</f>
        <v>0</v>
      </c>
      <c r="AN101" s="76">
        <f>SUM(AN92:AN100)</f>
        <v>0</v>
      </c>
      <c r="AO101" s="366">
        <f>AP101/K101</f>
        <v>4.6450920908684142E-2</v>
      </c>
      <c r="AP101" s="76">
        <f>SUM(AP92:AP100)</f>
        <v>1518.7830000000001</v>
      </c>
      <c r="AQ101" s="366"/>
      <c r="AR101" s="369"/>
      <c r="AS101" s="357">
        <f>AT101/K101</f>
        <v>7.3634647856911942E-2</v>
      </c>
      <c r="AT101" s="76">
        <f>SUM(AT92:AT100)</f>
        <v>2407.596</v>
      </c>
      <c r="AU101" s="357">
        <f>AV101/K101</f>
        <v>0.92636535214308802</v>
      </c>
      <c r="AV101" s="221">
        <f>SUM(AV92:AV100)</f>
        <v>30288.914000000001</v>
      </c>
    </row>
    <row r="102" spans="1:48" ht="20.100000000000001" customHeight="1">
      <c r="A102" s="87"/>
      <c r="B102" s="61"/>
      <c r="C102" s="61"/>
      <c r="D102" s="20"/>
      <c r="E102" s="61"/>
      <c r="F102" s="42"/>
      <c r="G102" s="145"/>
      <c r="H102" s="145"/>
      <c r="I102" s="74">
        <v>0</v>
      </c>
      <c r="J102" s="315">
        <f t="shared" si="39"/>
        <v>0</v>
      </c>
      <c r="K102" s="310"/>
      <c r="L102" s="189" t="e">
        <f>TRUNC(#REF!-(#REF!*0.07),2)</f>
        <v>#REF!</v>
      </c>
      <c r="M102" s="212"/>
      <c r="N102" s="192"/>
      <c r="O102" s="215"/>
      <c r="P102" s="192"/>
      <c r="Q102" s="215"/>
      <c r="R102" s="192"/>
      <c r="S102" s="215"/>
      <c r="T102" s="192"/>
      <c r="U102" s="215"/>
      <c r="V102" s="192"/>
      <c r="W102" s="215"/>
      <c r="X102" s="192"/>
      <c r="Y102" s="215"/>
      <c r="Z102" s="192"/>
      <c r="AA102" s="215"/>
      <c r="AB102" s="192"/>
      <c r="AC102" s="215"/>
      <c r="AD102" s="192"/>
      <c r="AE102" s="215"/>
      <c r="AF102" s="192"/>
      <c r="AG102" s="215"/>
      <c r="AH102" s="192"/>
      <c r="AI102" s="215"/>
      <c r="AJ102" s="192"/>
      <c r="AK102" s="215"/>
      <c r="AL102" s="345"/>
      <c r="AM102" s="212"/>
      <c r="AN102" s="192"/>
      <c r="AO102" s="215"/>
      <c r="AP102" s="192"/>
      <c r="AQ102" s="215"/>
      <c r="AR102" s="192"/>
      <c r="AS102" s="215"/>
      <c r="AT102" s="192"/>
      <c r="AU102" s="215"/>
      <c r="AV102" s="354"/>
    </row>
    <row r="103" spans="1:48" ht="20.100000000000001" customHeight="1">
      <c r="A103" s="159">
        <v>6</v>
      </c>
      <c r="B103" s="14"/>
      <c r="C103" s="14"/>
      <c r="D103" s="15" t="s">
        <v>135</v>
      </c>
      <c r="E103" s="15"/>
      <c r="F103" s="70"/>
      <c r="G103" s="147"/>
      <c r="H103" s="147"/>
      <c r="I103" s="147"/>
      <c r="J103" s="314"/>
      <c r="K103" s="309"/>
      <c r="L103" s="191" t="e">
        <f>L150</f>
        <v>#REF!</v>
      </c>
      <c r="M103" s="212"/>
      <c r="N103" s="192"/>
      <c r="O103" s="215"/>
      <c r="P103" s="192"/>
      <c r="Q103" s="215"/>
      <c r="R103" s="192"/>
      <c r="S103" s="215"/>
      <c r="T103" s="192"/>
      <c r="U103" s="215"/>
      <c r="V103" s="192"/>
      <c r="W103" s="215"/>
      <c r="X103" s="192"/>
      <c r="Y103" s="215"/>
      <c r="Z103" s="192"/>
      <c r="AA103" s="215"/>
      <c r="AB103" s="192"/>
      <c r="AC103" s="215"/>
      <c r="AD103" s="192"/>
      <c r="AE103" s="215"/>
      <c r="AF103" s="192"/>
      <c r="AG103" s="215"/>
      <c r="AH103" s="192"/>
      <c r="AI103" s="215"/>
      <c r="AJ103" s="192"/>
      <c r="AK103" s="215"/>
      <c r="AL103" s="345"/>
      <c r="AM103" s="212"/>
      <c r="AN103" s="192"/>
      <c r="AO103" s="215"/>
      <c r="AP103" s="192"/>
      <c r="AQ103" s="215"/>
      <c r="AR103" s="192"/>
      <c r="AS103" s="215"/>
      <c r="AT103" s="192"/>
      <c r="AU103" s="215"/>
      <c r="AV103" s="354"/>
    </row>
    <row r="104" spans="1:48" ht="20.100000000000001" customHeight="1" outlineLevel="1">
      <c r="A104" s="158"/>
      <c r="B104" s="6"/>
      <c r="C104" s="6"/>
      <c r="D104" s="11" t="s">
        <v>153</v>
      </c>
      <c r="E104" s="11"/>
      <c r="F104" s="79"/>
      <c r="G104" s="152"/>
      <c r="H104" s="152"/>
      <c r="I104" s="74">
        <v>0</v>
      </c>
      <c r="J104" s="315">
        <f t="shared" si="39"/>
        <v>0</v>
      </c>
      <c r="K104" s="310"/>
      <c r="L104" s="189" t="e">
        <f>TRUNC(#REF!-(#REF!*0.07),2)</f>
        <v>#REF!</v>
      </c>
      <c r="M104" s="212"/>
      <c r="N104" s="192"/>
      <c r="O104" s="215"/>
      <c r="P104" s="192"/>
      <c r="Q104" s="215"/>
      <c r="R104" s="192"/>
      <c r="S104" s="215"/>
      <c r="T104" s="192"/>
      <c r="U104" s="215"/>
      <c r="V104" s="192"/>
      <c r="W104" s="215"/>
      <c r="X104" s="192"/>
      <c r="Y104" s="215"/>
      <c r="Z104" s="192"/>
      <c r="AA104" s="215"/>
      <c r="AB104" s="192"/>
      <c r="AC104" s="215"/>
      <c r="AD104" s="192"/>
      <c r="AE104" s="215"/>
      <c r="AF104" s="192"/>
      <c r="AG104" s="215"/>
      <c r="AH104" s="192"/>
      <c r="AI104" s="215"/>
      <c r="AJ104" s="192"/>
      <c r="AK104" s="215"/>
      <c r="AL104" s="345"/>
      <c r="AM104" s="212"/>
      <c r="AN104" s="192"/>
      <c r="AO104" s="215"/>
      <c r="AP104" s="192"/>
      <c r="AQ104" s="215"/>
      <c r="AR104" s="192"/>
      <c r="AS104" s="215"/>
      <c r="AT104" s="192"/>
      <c r="AU104" s="215"/>
      <c r="AV104" s="354"/>
    </row>
    <row r="105" spans="1:48" ht="30" customHeight="1" outlineLevel="1">
      <c r="A105" s="162" t="s">
        <v>106</v>
      </c>
      <c r="B105" s="9">
        <v>90842</v>
      </c>
      <c r="C105" s="9" t="s">
        <v>94</v>
      </c>
      <c r="D105" s="59" t="s">
        <v>599</v>
      </c>
      <c r="E105" s="66" t="s">
        <v>89</v>
      </c>
      <c r="F105" s="50">
        <v>10</v>
      </c>
      <c r="G105" s="150">
        <v>0</v>
      </c>
      <c r="H105" s="150">
        <f t="shared" ref="H105:H111" si="49">F105-G105</f>
        <v>10</v>
      </c>
      <c r="I105" s="50">
        <v>1022.45</v>
      </c>
      <c r="J105" s="318">
        <f t="shared" ref="J105:J149" si="50">TRUNC(I105*(1+$F$4),2)</f>
        <v>1249.74</v>
      </c>
      <c r="K105" s="310">
        <f t="shared" ref="K105:K111" si="51">ROUND(H105*J105,2)</f>
        <v>12497.4</v>
      </c>
      <c r="L105" s="189" t="e">
        <f>TRUNC(#REF!-(#REF!*0.07),2)</f>
        <v>#REF!</v>
      </c>
      <c r="M105" s="212"/>
      <c r="N105" s="192">
        <f t="shared" ref="N105:N111" si="52">M105*K105</f>
        <v>0</v>
      </c>
      <c r="O105" s="215"/>
      <c r="P105" s="192"/>
      <c r="Q105" s="215"/>
      <c r="R105" s="192"/>
      <c r="S105" s="215"/>
      <c r="T105" s="192"/>
      <c r="U105" s="215"/>
      <c r="V105" s="192"/>
      <c r="W105" s="215"/>
      <c r="X105" s="192"/>
      <c r="Y105" s="215"/>
      <c r="Z105" s="192"/>
      <c r="AA105" s="215"/>
      <c r="AB105" s="192"/>
      <c r="AC105" s="215"/>
      <c r="AD105" s="192"/>
      <c r="AE105" s="215"/>
      <c r="AF105" s="192"/>
      <c r="AG105" s="215"/>
      <c r="AH105" s="192"/>
      <c r="AI105" s="215"/>
      <c r="AJ105" s="192"/>
      <c r="AK105" s="215"/>
      <c r="AL105" s="345"/>
      <c r="AM105" s="212"/>
      <c r="AN105" s="192">
        <f t="shared" ref="AN105:AN111" si="53">ROUND(AM105*K105,2)</f>
        <v>0</v>
      </c>
      <c r="AO105" s="215"/>
      <c r="AP105" s="192"/>
      <c r="AQ105" s="215"/>
      <c r="AR105" s="192">
        <f t="shared" ref="AR105:AR111" si="54">AQ105*K105</f>
        <v>0</v>
      </c>
      <c r="AS105" s="215">
        <f t="shared" ref="AS105:AS111" si="55">AT105/K105</f>
        <v>0</v>
      </c>
      <c r="AT105" s="192">
        <f t="shared" ref="AT105:AT111" si="56">AN105+AP105+AR105</f>
        <v>0</v>
      </c>
      <c r="AU105" s="215">
        <f t="shared" ref="AU105:AU111" si="57">AV105/K105</f>
        <v>1</v>
      </c>
      <c r="AV105" s="354">
        <f t="shared" ref="AV105:AV111" si="58">K105-AT105</f>
        <v>12497.4</v>
      </c>
    </row>
    <row r="106" spans="1:48" s="60" customFormat="1" ht="30" customHeight="1" outlineLevel="1">
      <c r="A106" s="162" t="s">
        <v>136</v>
      </c>
      <c r="B106" s="9">
        <v>90843</v>
      </c>
      <c r="C106" s="9" t="s">
        <v>94</v>
      </c>
      <c r="D106" s="59" t="s">
        <v>603</v>
      </c>
      <c r="E106" s="66" t="s">
        <v>89</v>
      </c>
      <c r="F106" s="50">
        <v>5</v>
      </c>
      <c r="G106" s="150">
        <v>0</v>
      </c>
      <c r="H106" s="150">
        <f t="shared" si="49"/>
        <v>5</v>
      </c>
      <c r="I106" s="50">
        <v>1073.83</v>
      </c>
      <c r="J106" s="318">
        <f t="shared" si="50"/>
        <v>1312.54</v>
      </c>
      <c r="K106" s="310">
        <f t="shared" si="51"/>
        <v>6562.7</v>
      </c>
      <c r="L106" s="189" t="e">
        <f>TRUNC(#REF!-(#REF!*0.07),2)</f>
        <v>#REF!</v>
      </c>
      <c r="M106" s="212"/>
      <c r="N106" s="192">
        <f t="shared" si="52"/>
        <v>0</v>
      </c>
      <c r="O106" s="215"/>
      <c r="P106" s="192"/>
      <c r="Q106" s="215"/>
      <c r="R106" s="192"/>
      <c r="S106" s="215"/>
      <c r="T106" s="192"/>
      <c r="U106" s="215"/>
      <c r="V106" s="192"/>
      <c r="W106" s="215"/>
      <c r="X106" s="192"/>
      <c r="Y106" s="215"/>
      <c r="Z106" s="192"/>
      <c r="AA106" s="215"/>
      <c r="AB106" s="192"/>
      <c r="AC106" s="215"/>
      <c r="AD106" s="192"/>
      <c r="AE106" s="215"/>
      <c r="AF106" s="192"/>
      <c r="AG106" s="215"/>
      <c r="AH106" s="192"/>
      <c r="AI106" s="215"/>
      <c r="AJ106" s="192"/>
      <c r="AK106" s="215"/>
      <c r="AL106" s="345"/>
      <c r="AM106" s="212"/>
      <c r="AN106" s="192">
        <f t="shared" si="53"/>
        <v>0</v>
      </c>
      <c r="AO106" s="215"/>
      <c r="AP106" s="192"/>
      <c r="AQ106" s="215"/>
      <c r="AR106" s="192">
        <f t="shared" si="54"/>
        <v>0</v>
      </c>
      <c r="AS106" s="215">
        <f t="shared" si="55"/>
        <v>0</v>
      </c>
      <c r="AT106" s="192">
        <f t="shared" si="56"/>
        <v>0</v>
      </c>
      <c r="AU106" s="215">
        <f t="shared" si="57"/>
        <v>1</v>
      </c>
      <c r="AV106" s="354">
        <f t="shared" si="58"/>
        <v>6562.7</v>
      </c>
    </row>
    <row r="107" spans="1:48" ht="30" customHeight="1" outlineLevel="1">
      <c r="A107" s="162" t="s">
        <v>177</v>
      </c>
      <c r="B107" s="9">
        <v>90843</v>
      </c>
      <c r="C107" s="9" t="s">
        <v>94</v>
      </c>
      <c r="D107" s="59" t="s">
        <v>602</v>
      </c>
      <c r="E107" s="66" t="s">
        <v>89</v>
      </c>
      <c r="F107" s="50">
        <v>4</v>
      </c>
      <c r="G107" s="150">
        <v>0</v>
      </c>
      <c r="H107" s="150">
        <f t="shared" si="49"/>
        <v>4</v>
      </c>
      <c r="I107" s="50">
        <v>1073.83</v>
      </c>
      <c r="J107" s="318">
        <f t="shared" si="50"/>
        <v>1312.54</v>
      </c>
      <c r="K107" s="310">
        <f t="shared" si="51"/>
        <v>5250.16</v>
      </c>
      <c r="L107" s="189" t="e">
        <f>TRUNC(#REF!-(#REF!*0.07),2)</f>
        <v>#REF!</v>
      </c>
      <c r="M107" s="212"/>
      <c r="N107" s="192">
        <f t="shared" si="52"/>
        <v>0</v>
      </c>
      <c r="O107" s="215"/>
      <c r="P107" s="192"/>
      <c r="Q107" s="215"/>
      <c r="R107" s="192"/>
      <c r="S107" s="215"/>
      <c r="T107" s="192"/>
      <c r="U107" s="215"/>
      <c r="V107" s="192"/>
      <c r="W107" s="215"/>
      <c r="X107" s="192"/>
      <c r="Y107" s="215"/>
      <c r="Z107" s="192"/>
      <c r="AA107" s="215"/>
      <c r="AB107" s="192"/>
      <c r="AC107" s="215"/>
      <c r="AD107" s="192"/>
      <c r="AE107" s="215"/>
      <c r="AF107" s="192"/>
      <c r="AG107" s="215"/>
      <c r="AH107" s="192"/>
      <c r="AI107" s="215"/>
      <c r="AJ107" s="192"/>
      <c r="AK107" s="215"/>
      <c r="AL107" s="345"/>
      <c r="AM107" s="212"/>
      <c r="AN107" s="192">
        <f t="shared" si="53"/>
        <v>0</v>
      </c>
      <c r="AO107" s="215"/>
      <c r="AP107" s="192"/>
      <c r="AQ107" s="215"/>
      <c r="AR107" s="192">
        <f t="shared" si="54"/>
        <v>0</v>
      </c>
      <c r="AS107" s="215">
        <f t="shared" si="55"/>
        <v>0</v>
      </c>
      <c r="AT107" s="192">
        <f t="shared" si="56"/>
        <v>0</v>
      </c>
      <c r="AU107" s="215">
        <f t="shared" si="57"/>
        <v>1</v>
      </c>
      <c r="AV107" s="354">
        <f t="shared" si="58"/>
        <v>5250.16</v>
      </c>
    </row>
    <row r="108" spans="1:48" ht="30" customHeight="1" outlineLevel="1">
      <c r="A108" s="162" t="s">
        <v>178</v>
      </c>
      <c r="B108" s="9">
        <f>B107</f>
        <v>90843</v>
      </c>
      <c r="C108" s="9" t="s">
        <v>94</v>
      </c>
      <c r="D108" s="59" t="s">
        <v>600</v>
      </c>
      <c r="E108" s="66" t="s">
        <v>89</v>
      </c>
      <c r="F108" s="50">
        <v>6</v>
      </c>
      <c r="G108" s="150">
        <v>0</v>
      </c>
      <c r="H108" s="150">
        <f t="shared" si="49"/>
        <v>6</v>
      </c>
      <c r="I108" s="50">
        <v>1073.83</v>
      </c>
      <c r="J108" s="318">
        <f t="shared" si="50"/>
        <v>1312.54</v>
      </c>
      <c r="K108" s="310">
        <f t="shared" si="51"/>
        <v>7875.24</v>
      </c>
      <c r="L108" s="189" t="e">
        <f>TRUNC(#REF!-(#REF!*0.07),2)</f>
        <v>#REF!</v>
      </c>
      <c r="M108" s="212"/>
      <c r="N108" s="192">
        <f t="shared" si="52"/>
        <v>0</v>
      </c>
      <c r="O108" s="215"/>
      <c r="P108" s="192"/>
      <c r="Q108" s="215"/>
      <c r="R108" s="192"/>
      <c r="S108" s="215"/>
      <c r="T108" s="192"/>
      <c r="U108" s="215"/>
      <c r="V108" s="192"/>
      <c r="W108" s="215"/>
      <c r="X108" s="192"/>
      <c r="Y108" s="215"/>
      <c r="Z108" s="192"/>
      <c r="AA108" s="215"/>
      <c r="AB108" s="192"/>
      <c r="AC108" s="215"/>
      <c r="AD108" s="192"/>
      <c r="AE108" s="215"/>
      <c r="AF108" s="192"/>
      <c r="AG108" s="215"/>
      <c r="AH108" s="192"/>
      <c r="AI108" s="215"/>
      <c r="AJ108" s="192"/>
      <c r="AK108" s="215"/>
      <c r="AL108" s="345"/>
      <c r="AM108" s="212"/>
      <c r="AN108" s="192">
        <f t="shared" si="53"/>
        <v>0</v>
      </c>
      <c r="AO108" s="215"/>
      <c r="AP108" s="192"/>
      <c r="AQ108" s="215"/>
      <c r="AR108" s="192">
        <f t="shared" si="54"/>
        <v>0</v>
      </c>
      <c r="AS108" s="215">
        <f t="shared" si="55"/>
        <v>0</v>
      </c>
      <c r="AT108" s="192">
        <f t="shared" si="56"/>
        <v>0</v>
      </c>
      <c r="AU108" s="215">
        <f t="shared" si="57"/>
        <v>1</v>
      </c>
      <c r="AV108" s="354">
        <f t="shared" si="58"/>
        <v>7875.24</v>
      </c>
    </row>
    <row r="109" spans="1:48" ht="30" customHeight="1" outlineLevel="1">
      <c r="A109" s="162" t="s">
        <v>34</v>
      </c>
      <c r="B109" s="9">
        <f>B108</f>
        <v>90843</v>
      </c>
      <c r="C109" s="9" t="s">
        <v>94</v>
      </c>
      <c r="D109" s="59" t="s">
        <v>601</v>
      </c>
      <c r="E109" s="66" t="s">
        <v>89</v>
      </c>
      <c r="F109" s="50">
        <v>10</v>
      </c>
      <c r="G109" s="150">
        <v>0</v>
      </c>
      <c r="H109" s="150">
        <f t="shared" si="49"/>
        <v>10</v>
      </c>
      <c r="I109" s="50">
        <v>1073.83</v>
      </c>
      <c r="J109" s="318">
        <f t="shared" si="50"/>
        <v>1312.54</v>
      </c>
      <c r="K109" s="310">
        <f t="shared" si="51"/>
        <v>13125.4</v>
      </c>
      <c r="L109" s="189" t="e">
        <f>TRUNC(#REF!-(#REF!*0.07),2)</f>
        <v>#REF!</v>
      </c>
      <c r="M109" s="212"/>
      <c r="N109" s="192">
        <f t="shared" si="52"/>
        <v>0</v>
      </c>
      <c r="O109" s="215"/>
      <c r="P109" s="192"/>
      <c r="Q109" s="215"/>
      <c r="R109" s="192"/>
      <c r="S109" s="215"/>
      <c r="T109" s="192"/>
      <c r="U109" s="215"/>
      <c r="V109" s="192"/>
      <c r="W109" s="215"/>
      <c r="X109" s="192"/>
      <c r="Y109" s="215"/>
      <c r="Z109" s="192"/>
      <c r="AA109" s="215"/>
      <c r="AB109" s="192"/>
      <c r="AC109" s="215"/>
      <c r="AD109" s="192"/>
      <c r="AE109" s="215"/>
      <c r="AF109" s="192"/>
      <c r="AG109" s="215"/>
      <c r="AH109" s="192"/>
      <c r="AI109" s="215"/>
      <c r="AJ109" s="192"/>
      <c r="AK109" s="215"/>
      <c r="AL109" s="345"/>
      <c r="AM109" s="212"/>
      <c r="AN109" s="192">
        <f t="shared" si="53"/>
        <v>0</v>
      </c>
      <c r="AO109" s="215"/>
      <c r="AP109" s="192"/>
      <c r="AQ109" s="215"/>
      <c r="AR109" s="192">
        <f t="shared" si="54"/>
        <v>0</v>
      </c>
      <c r="AS109" s="215">
        <f t="shared" si="55"/>
        <v>0</v>
      </c>
      <c r="AT109" s="192">
        <f t="shared" si="56"/>
        <v>0</v>
      </c>
      <c r="AU109" s="215">
        <f t="shared" si="57"/>
        <v>1</v>
      </c>
      <c r="AV109" s="354">
        <f t="shared" si="58"/>
        <v>13125.4</v>
      </c>
    </row>
    <row r="110" spans="1:48" ht="30" customHeight="1" outlineLevel="1">
      <c r="A110" s="162" t="s">
        <v>192</v>
      </c>
      <c r="B110" s="9"/>
      <c r="C110" s="9" t="s">
        <v>4</v>
      </c>
      <c r="D110" s="59" t="s">
        <v>651</v>
      </c>
      <c r="E110" s="66" t="s">
        <v>89</v>
      </c>
      <c r="F110" s="50">
        <v>16</v>
      </c>
      <c r="G110" s="150">
        <v>0</v>
      </c>
      <c r="H110" s="150">
        <f t="shared" si="49"/>
        <v>16</v>
      </c>
      <c r="I110" s="74">
        <v>720</v>
      </c>
      <c r="J110" s="318">
        <f t="shared" si="50"/>
        <v>880.05</v>
      </c>
      <c r="K110" s="310">
        <f t="shared" si="51"/>
        <v>14080.8</v>
      </c>
      <c r="L110" s="189" t="e">
        <f>TRUNC(#REF!-(#REF!*0.07),2)</f>
        <v>#REF!</v>
      </c>
      <c r="M110" s="212"/>
      <c r="N110" s="192">
        <f t="shared" si="52"/>
        <v>0</v>
      </c>
      <c r="O110" s="215"/>
      <c r="P110" s="192"/>
      <c r="Q110" s="215"/>
      <c r="R110" s="192"/>
      <c r="S110" s="215"/>
      <c r="T110" s="192"/>
      <c r="U110" s="215"/>
      <c r="V110" s="192"/>
      <c r="W110" s="215"/>
      <c r="X110" s="192"/>
      <c r="Y110" s="215"/>
      <c r="Z110" s="192"/>
      <c r="AA110" s="215"/>
      <c r="AB110" s="192"/>
      <c r="AC110" s="215"/>
      <c r="AD110" s="192"/>
      <c r="AE110" s="215"/>
      <c r="AF110" s="192"/>
      <c r="AG110" s="215"/>
      <c r="AH110" s="192"/>
      <c r="AI110" s="215"/>
      <c r="AJ110" s="192"/>
      <c r="AK110" s="215"/>
      <c r="AL110" s="345"/>
      <c r="AM110" s="212"/>
      <c r="AN110" s="192">
        <f t="shared" si="53"/>
        <v>0</v>
      </c>
      <c r="AO110" s="215"/>
      <c r="AP110" s="192"/>
      <c r="AQ110" s="215"/>
      <c r="AR110" s="192">
        <f t="shared" si="54"/>
        <v>0</v>
      </c>
      <c r="AS110" s="215">
        <f t="shared" si="55"/>
        <v>0</v>
      </c>
      <c r="AT110" s="192">
        <f t="shared" si="56"/>
        <v>0</v>
      </c>
      <c r="AU110" s="215">
        <f t="shared" si="57"/>
        <v>1</v>
      </c>
      <c r="AV110" s="354">
        <f t="shared" si="58"/>
        <v>14080.8</v>
      </c>
    </row>
    <row r="111" spans="1:48" ht="20.25" customHeight="1" outlineLevel="1">
      <c r="A111" s="162" t="s">
        <v>656</v>
      </c>
      <c r="B111" s="9">
        <v>1325</v>
      </c>
      <c r="C111" s="9" t="s">
        <v>94</v>
      </c>
      <c r="D111" s="59" t="s">
        <v>718</v>
      </c>
      <c r="E111" s="66" t="s">
        <v>95</v>
      </c>
      <c r="F111" s="50">
        <v>11.2</v>
      </c>
      <c r="G111" s="150">
        <v>0</v>
      </c>
      <c r="H111" s="150">
        <f t="shared" si="49"/>
        <v>11.2</v>
      </c>
      <c r="I111" s="74">
        <v>12.47</v>
      </c>
      <c r="J111" s="318">
        <f t="shared" si="50"/>
        <v>15.24</v>
      </c>
      <c r="K111" s="310">
        <f t="shared" si="51"/>
        <v>170.69</v>
      </c>
      <c r="L111" s="189" t="e">
        <f>TRUNC(#REF!-(#REF!*0.07),2)</f>
        <v>#REF!</v>
      </c>
      <c r="M111" s="212"/>
      <c r="N111" s="192">
        <f t="shared" si="52"/>
        <v>0</v>
      </c>
      <c r="O111" s="215"/>
      <c r="P111" s="192"/>
      <c r="Q111" s="215"/>
      <c r="R111" s="192"/>
      <c r="S111" s="215"/>
      <c r="T111" s="192"/>
      <c r="U111" s="215"/>
      <c r="V111" s="192"/>
      <c r="W111" s="215"/>
      <c r="X111" s="192"/>
      <c r="Y111" s="215"/>
      <c r="Z111" s="192"/>
      <c r="AA111" s="215"/>
      <c r="AB111" s="192"/>
      <c r="AC111" s="215"/>
      <c r="AD111" s="192"/>
      <c r="AE111" s="215"/>
      <c r="AF111" s="192"/>
      <c r="AG111" s="215"/>
      <c r="AH111" s="192"/>
      <c r="AI111" s="215"/>
      <c r="AJ111" s="192"/>
      <c r="AK111" s="215"/>
      <c r="AL111" s="345"/>
      <c r="AM111" s="212"/>
      <c r="AN111" s="192">
        <f t="shared" si="53"/>
        <v>0</v>
      </c>
      <c r="AO111" s="215"/>
      <c r="AP111" s="192"/>
      <c r="AQ111" s="215"/>
      <c r="AR111" s="192">
        <f t="shared" si="54"/>
        <v>0</v>
      </c>
      <c r="AS111" s="215">
        <f t="shared" si="55"/>
        <v>0</v>
      </c>
      <c r="AT111" s="192">
        <f t="shared" si="56"/>
        <v>0</v>
      </c>
      <c r="AU111" s="215">
        <f t="shared" si="57"/>
        <v>1</v>
      </c>
      <c r="AV111" s="354">
        <f t="shared" si="58"/>
        <v>170.69</v>
      </c>
    </row>
    <row r="112" spans="1:48" ht="20.100000000000001" customHeight="1" outlineLevel="1">
      <c r="A112" s="163"/>
      <c r="B112" s="9"/>
      <c r="C112" s="9"/>
      <c r="D112" s="13" t="s">
        <v>205</v>
      </c>
      <c r="E112" s="9"/>
      <c r="F112" s="50">
        <v>0</v>
      </c>
      <c r="G112" s="150"/>
      <c r="H112" s="150"/>
      <c r="I112" s="74">
        <v>0</v>
      </c>
      <c r="J112" s="318">
        <f t="shared" si="50"/>
        <v>0</v>
      </c>
      <c r="K112" s="310">
        <f t="shared" ref="K105:K149" si="59">ROUND(F112*J112,2)</f>
        <v>0</v>
      </c>
      <c r="L112" s="189" t="e">
        <f>TRUNC(#REF!-(#REF!*0.07),2)</f>
        <v>#REF!</v>
      </c>
      <c r="M112" s="212"/>
      <c r="N112" s="192"/>
      <c r="O112" s="215"/>
      <c r="P112" s="192"/>
      <c r="Q112" s="215"/>
      <c r="R112" s="192"/>
      <c r="S112" s="215"/>
      <c r="T112" s="192"/>
      <c r="U112" s="215"/>
      <c r="V112" s="192"/>
      <c r="W112" s="215"/>
      <c r="X112" s="192"/>
      <c r="Y112" s="215"/>
      <c r="Z112" s="192"/>
      <c r="AA112" s="215"/>
      <c r="AB112" s="192"/>
      <c r="AC112" s="215"/>
      <c r="AD112" s="192"/>
      <c r="AE112" s="215"/>
      <c r="AF112" s="192"/>
      <c r="AG112" s="215"/>
      <c r="AH112" s="192"/>
      <c r="AI112" s="215"/>
      <c r="AJ112" s="192"/>
      <c r="AK112" s="215"/>
      <c r="AL112" s="345"/>
      <c r="AM112" s="212"/>
      <c r="AN112" s="192"/>
      <c r="AO112" s="215"/>
      <c r="AP112" s="192"/>
      <c r="AQ112" s="215"/>
      <c r="AR112" s="192"/>
      <c r="AS112" s="215"/>
      <c r="AT112" s="192"/>
      <c r="AU112" s="215"/>
      <c r="AV112" s="354"/>
    </row>
    <row r="113" spans="1:48" ht="20.100000000000001" customHeight="1" outlineLevel="1">
      <c r="A113" s="162" t="s">
        <v>614</v>
      </c>
      <c r="B113" s="9">
        <v>91306</v>
      </c>
      <c r="C113" s="9" t="s">
        <v>94</v>
      </c>
      <c r="D113" s="59" t="s">
        <v>176</v>
      </c>
      <c r="E113" s="66" t="s">
        <v>89</v>
      </c>
      <c r="F113" s="50">
        <v>51</v>
      </c>
      <c r="G113" s="150">
        <v>0</v>
      </c>
      <c r="H113" s="150">
        <f>F113-G113</f>
        <v>51</v>
      </c>
      <c r="I113" s="50">
        <v>168.5</v>
      </c>
      <c r="J113" s="318">
        <f t="shared" si="50"/>
        <v>205.95</v>
      </c>
      <c r="K113" s="310">
        <f t="shared" ref="K113" si="60">ROUND(H113*J113,2)</f>
        <v>10503.45</v>
      </c>
      <c r="L113" s="189" t="e">
        <f>TRUNC(#REF!-(#REF!*0.07),2)</f>
        <v>#REF!</v>
      </c>
      <c r="M113" s="212"/>
      <c r="N113" s="192">
        <f>M113*K113</f>
        <v>0</v>
      </c>
      <c r="O113" s="215"/>
      <c r="P113" s="192"/>
      <c r="Q113" s="215"/>
      <c r="R113" s="192"/>
      <c r="S113" s="215"/>
      <c r="T113" s="192"/>
      <c r="U113" s="215"/>
      <c r="V113" s="192"/>
      <c r="W113" s="215"/>
      <c r="X113" s="192"/>
      <c r="Y113" s="215"/>
      <c r="Z113" s="192"/>
      <c r="AA113" s="215"/>
      <c r="AB113" s="192"/>
      <c r="AC113" s="215"/>
      <c r="AD113" s="192"/>
      <c r="AE113" s="215"/>
      <c r="AF113" s="192"/>
      <c r="AG113" s="215"/>
      <c r="AH113" s="192"/>
      <c r="AI113" s="215"/>
      <c r="AJ113" s="192"/>
      <c r="AK113" s="215"/>
      <c r="AL113" s="345"/>
      <c r="AM113" s="212"/>
      <c r="AN113" s="192">
        <f>ROUND(AM113*K113,2)</f>
        <v>0</v>
      </c>
      <c r="AO113" s="215"/>
      <c r="AP113" s="192"/>
      <c r="AQ113" s="215"/>
      <c r="AR113" s="192">
        <f>AQ113*K113</f>
        <v>0</v>
      </c>
      <c r="AS113" s="215">
        <f>AT113/K113</f>
        <v>0</v>
      </c>
      <c r="AT113" s="192">
        <f t="shared" ref="AT113" si="61">AN113+AP113+AR113</f>
        <v>0</v>
      </c>
      <c r="AU113" s="215">
        <f>AV113/K113</f>
        <v>1</v>
      </c>
      <c r="AV113" s="354">
        <f>K113-AT113</f>
        <v>10503.45</v>
      </c>
    </row>
    <row r="114" spans="1:48" ht="20.100000000000001" customHeight="1" outlineLevel="1">
      <c r="A114" s="162"/>
      <c r="B114" s="9"/>
      <c r="C114" s="9"/>
      <c r="D114" s="13" t="s">
        <v>400</v>
      </c>
      <c r="E114" s="9"/>
      <c r="F114" s="50">
        <v>0</v>
      </c>
      <c r="G114" s="150"/>
      <c r="H114" s="150"/>
      <c r="I114" s="74">
        <v>0</v>
      </c>
      <c r="J114" s="318">
        <f t="shared" si="50"/>
        <v>0</v>
      </c>
      <c r="K114" s="310">
        <f t="shared" si="59"/>
        <v>0</v>
      </c>
      <c r="L114" s="189" t="e">
        <f>TRUNC(#REF!-(#REF!*0.07),2)</f>
        <v>#REF!</v>
      </c>
      <c r="M114" s="212"/>
      <c r="N114" s="192"/>
      <c r="O114" s="215"/>
      <c r="P114" s="192"/>
      <c r="Q114" s="215"/>
      <c r="R114" s="192"/>
      <c r="S114" s="215"/>
      <c r="T114" s="192"/>
      <c r="U114" s="215"/>
      <c r="V114" s="192"/>
      <c r="W114" s="215"/>
      <c r="X114" s="192"/>
      <c r="Y114" s="215"/>
      <c r="Z114" s="192"/>
      <c r="AA114" s="215"/>
      <c r="AB114" s="192"/>
      <c r="AC114" s="215"/>
      <c r="AD114" s="192"/>
      <c r="AE114" s="215"/>
      <c r="AF114" s="192"/>
      <c r="AG114" s="215"/>
      <c r="AH114" s="192"/>
      <c r="AI114" s="215"/>
      <c r="AJ114" s="192"/>
      <c r="AK114" s="215"/>
      <c r="AL114" s="345"/>
      <c r="AM114" s="212"/>
      <c r="AN114" s="192"/>
      <c r="AO114" s="215"/>
      <c r="AP114" s="192"/>
      <c r="AQ114" s="215"/>
      <c r="AR114" s="192"/>
      <c r="AS114" s="215"/>
      <c r="AT114" s="192"/>
      <c r="AU114" s="215"/>
      <c r="AV114" s="354"/>
    </row>
    <row r="115" spans="1:48" ht="27.75" customHeight="1" outlineLevel="1">
      <c r="A115" s="162" t="s">
        <v>381</v>
      </c>
      <c r="B115" s="9">
        <v>91341</v>
      </c>
      <c r="C115" s="9" t="s">
        <v>94</v>
      </c>
      <c r="D115" s="59" t="s">
        <v>652</v>
      </c>
      <c r="E115" s="9" t="s">
        <v>95</v>
      </c>
      <c r="F115" s="50">
        <v>2.31</v>
      </c>
      <c r="G115" s="150">
        <v>2.08</v>
      </c>
      <c r="H115" s="150">
        <f t="shared" ref="H115:H121" si="62">F115-G115</f>
        <v>0.22999999999999998</v>
      </c>
      <c r="I115" s="50">
        <v>636.34</v>
      </c>
      <c r="J115" s="318">
        <f t="shared" si="50"/>
        <v>777.79</v>
      </c>
      <c r="K115" s="310">
        <f t="shared" ref="K115:K149" si="63">ROUND(H115*J115,2)</f>
        <v>178.89</v>
      </c>
      <c r="L115" s="189" t="e">
        <f>TRUNC(#REF!-(#REF!*0.07),2)</f>
        <v>#REF!</v>
      </c>
      <c r="M115" s="212"/>
      <c r="N115" s="192">
        <f t="shared" ref="N115:N121" si="64">M115*K115</f>
        <v>0</v>
      </c>
      <c r="O115" s="215"/>
      <c r="P115" s="192"/>
      <c r="Q115" s="215"/>
      <c r="R115" s="192"/>
      <c r="S115" s="215"/>
      <c r="T115" s="192"/>
      <c r="U115" s="215"/>
      <c r="V115" s="192"/>
      <c r="W115" s="215"/>
      <c r="X115" s="192"/>
      <c r="Y115" s="215"/>
      <c r="Z115" s="192"/>
      <c r="AA115" s="215"/>
      <c r="AB115" s="192"/>
      <c r="AC115" s="215"/>
      <c r="AD115" s="192"/>
      <c r="AE115" s="215"/>
      <c r="AF115" s="192"/>
      <c r="AG115" s="215"/>
      <c r="AH115" s="192"/>
      <c r="AI115" s="215"/>
      <c r="AJ115" s="192"/>
      <c r="AK115" s="215"/>
      <c r="AL115" s="345"/>
      <c r="AM115" s="212"/>
      <c r="AN115" s="192">
        <f t="shared" ref="AN115:AN121" si="65">ROUND(AM115*K115,2)</f>
        <v>0</v>
      </c>
      <c r="AO115" s="215"/>
      <c r="AP115" s="192"/>
      <c r="AQ115" s="215">
        <v>0.9</v>
      </c>
      <c r="AR115" s="192">
        <f t="shared" ref="AR115:AR121" si="66">AQ115*K115</f>
        <v>161.001</v>
      </c>
      <c r="AS115" s="215">
        <f t="shared" ref="AS115:AS121" si="67">AT115/K115</f>
        <v>0.90000000000000013</v>
      </c>
      <c r="AT115" s="192">
        <f t="shared" ref="AT115:AT121" si="68">AN115+AP115+AR115</f>
        <v>161.001</v>
      </c>
      <c r="AU115" s="215">
        <f t="shared" ref="AU115:AU121" si="69">AV115/K115</f>
        <v>9.9999999999999908E-2</v>
      </c>
      <c r="AV115" s="354">
        <f t="shared" ref="AV115:AV121" si="70">K115-AT115</f>
        <v>17.888999999999982</v>
      </c>
    </row>
    <row r="116" spans="1:48" ht="27.75" customHeight="1" outlineLevel="1">
      <c r="A116" s="162" t="s">
        <v>527</v>
      </c>
      <c r="B116" s="9">
        <f>B115</f>
        <v>91341</v>
      </c>
      <c r="C116" s="9" t="s">
        <v>94</v>
      </c>
      <c r="D116" s="59" t="s">
        <v>653</v>
      </c>
      <c r="E116" s="9" t="s">
        <v>95</v>
      </c>
      <c r="F116" s="50">
        <v>1.68</v>
      </c>
      <c r="G116" s="150">
        <v>1.51</v>
      </c>
      <c r="H116" s="150">
        <f t="shared" si="62"/>
        <v>0.16999999999999993</v>
      </c>
      <c r="I116" s="50">
        <v>636.34</v>
      </c>
      <c r="J116" s="318">
        <f t="shared" si="50"/>
        <v>777.79</v>
      </c>
      <c r="K116" s="310">
        <f t="shared" si="63"/>
        <v>132.22</v>
      </c>
      <c r="L116" s="189" t="e">
        <f>TRUNC(#REF!-(#REF!*0.07),2)</f>
        <v>#REF!</v>
      </c>
      <c r="M116" s="212"/>
      <c r="N116" s="192">
        <f t="shared" si="64"/>
        <v>0</v>
      </c>
      <c r="O116" s="215"/>
      <c r="P116" s="192"/>
      <c r="Q116" s="215"/>
      <c r="R116" s="192"/>
      <c r="S116" s="215"/>
      <c r="T116" s="192"/>
      <c r="U116" s="215"/>
      <c r="V116" s="192"/>
      <c r="W116" s="215"/>
      <c r="X116" s="192"/>
      <c r="Y116" s="215"/>
      <c r="Z116" s="192"/>
      <c r="AA116" s="215"/>
      <c r="AB116" s="192"/>
      <c r="AC116" s="215"/>
      <c r="AD116" s="192"/>
      <c r="AE116" s="215"/>
      <c r="AF116" s="192"/>
      <c r="AG116" s="215"/>
      <c r="AH116" s="192"/>
      <c r="AI116" s="215"/>
      <c r="AJ116" s="192"/>
      <c r="AK116" s="215"/>
      <c r="AL116" s="345"/>
      <c r="AM116" s="212"/>
      <c r="AN116" s="192">
        <f t="shared" si="65"/>
        <v>0</v>
      </c>
      <c r="AO116" s="215"/>
      <c r="AP116" s="192"/>
      <c r="AQ116" s="215">
        <v>0.9</v>
      </c>
      <c r="AR116" s="192">
        <f t="shared" si="66"/>
        <v>118.998</v>
      </c>
      <c r="AS116" s="215">
        <f t="shared" si="67"/>
        <v>0.9</v>
      </c>
      <c r="AT116" s="192">
        <f t="shared" si="68"/>
        <v>118.998</v>
      </c>
      <c r="AU116" s="215">
        <f t="shared" si="69"/>
        <v>9.9999999999999964E-2</v>
      </c>
      <c r="AV116" s="354">
        <f t="shared" si="70"/>
        <v>13.221999999999994</v>
      </c>
    </row>
    <row r="117" spans="1:48" ht="27.75" customHeight="1" outlineLevel="1">
      <c r="A117" s="162" t="s">
        <v>382</v>
      </c>
      <c r="B117" s="9">
        <f>B116</f>
        <v>91341</v>
      </c>
      <c r="C117" s="9" t="s">
        <v>94</v>
      </c>
      <c r="D117" s="59" t="s">
        <v>654</v>
      </c>
      <c r="E117" s="9" t="s">
        <v>95</v>
      </c>
      <c r="F117" s="50">
        <v>6.72</v>
      </c>
      <c r="G117" s="150">
        <v>6.05</v>
      </c>
      <c r="H117" s="150">
        <f t="shared" si="62"/>
        <v>0.66999999999999993</v>
      </c>
      <c r="I117" s="50">
        <v>636.34</v>
      </c>
      <c r="J117" s="318">
        <f t="shared" si="50"/>
        <v>777.79</v>
      </c>
      <c r="K117" s="310">
        <f t="shared" si="63"/>
        <v>521.12</v>
      </c>
      <c r="L117" s="189" t="e">
        <f>TRUNC(#REF!-(#REF!*0.07),2)</f>
        <v>#REF!</v>
      </c>
      <c r="M117" s="212"/>
      <c r="N117" s="192">
        <f t="shared" si="64"/>
        <v>0</v>
      </c>
      <c r="O117" s="215"/>
      <c r="P117" s="192"/>
      <c r="Q117" s="215"/>
      <c r="R117" s="192"/>
      <c r="S117" s="215"/>
      <c r="T117" s="192"/>
      <c r="U117" s="215"/>
      <c r="V117" s="192"/>
      <c r="W117" s="215"/>
      <c r="X117" s="192"/>
      <c r="Y117" s="215"/>
      <c r="Z117" s="192"/>
      <c r="AA117" s="215"/>
      <c r="AB117" s="192"/>
      <c r="AC117" s="215"/>
      <c r="AD117" s="192"/>
      <c r="AE117" s="215"/>
      <c r="AF117" s="192"/>
      <c r="AG117" s="215"/>
      <c r="AH117" s="192"/>
      <c r="AI117" s="215"/>
      <c r="AJ117" s="192"/>
      <c r="AK117" s="215"/>
      <c r="AL117" s="345"/>
      <c r="AM117" s="212"/>
      <c r="AN117" s="192">
        <f t="shared" si="65"/>
        <v>0</v>
      </c>
      <c r="AO117" s="215"/>
      <c r="AP117" s="192"/>
      <c r="AQ117" s="215">
        <v>0.9</v>
      </c>
      <c r="AR117" s="192">
        <f t="shared" si="66"/>
        <v>469.00800000000004</v>
      </c>
      <c r="AS117" s="215">
        <f t="shared" si="67"/>
        <v>0.9</v>
      </c>
      <c r="AT117" s="192">
        <f t="shared" si="68"/>
        <v>469.00800000000004</v>
      </c>
      <c r="AU117" s="215">
        <f t="shared" si="69"/>
        <v>9.9999999999999936E-2</v>
      </c>
      <c r="AV117" s="354">
        <f t="shared" si="70"/>
        <v>52.111999999999966</v>
      </c>
    </row>
    <row r="118" spans="1:48" ht="27.75" customHeight="1" outlineLevel="1">
      <c r="A118" s="162" t="s">
        <v>383</v>
      </c>
      <c r="B118" s="9">
        <v>100702</v>
      </c>
      <c r="C118" s="9" t="s">
        <v>94</v>
      </c>
      <c r="D118" s="59" t="s">
        <v>655</v>
      </c>
      <c r="E118" s="9" t="s">
        <v>95</v>
      </c>
      <c r="F118" s="50">
        <v>113.4</v>
      </c>
      <c r="G118" s="150">
        <v>102.06</v>
      </c>
      <c r="H118" s="150">
        <f t="shared" si="62"/>
        <v>11.340000000000003</v>
      </c>
      <c r="I118" s="50">
        <v>433.65</v>
      </c>
      <c r="J118" s="318">
        <f t="shared" si="50"/>
        <v>530.04999999999995</v>
      </c>
      <c r="K118" s="310">
        <f t="shared" si="63"/>
        <v>6010.77</v>
      </c>
      <c r="L118" s="189" t="e">
        <f>TRUNC(#REF!-(#REF!*0.07),2)</f>
        <v>#REF!</v>
      </c>
      <c r="M118" s="212"/>
      <c r="N118" s="192">
        <f t="shared" si="64"/>
        <v>0</v>
      </c>
      <c r="O118" s="215"/>
      <c r="P118" s="192"/>
      <c r="Q118" s="215"/>
      <c r="R118" s="192"/>
      <c r="S118" s="215"/>
      <c r="T118" s="192"/>
      <c r="U118" s="215"/>
      <c r="V118" s="192"/>
      <c r="W118" s="215"/>
      <c r="X118" s="192"/>
      <c r="Y118" s="215"/>
      <c r="Z118" s="192"/>
      <c r="AA118" s="215"/>
      <c r="AB118" s="192"/>
      <c r="AC118" s="215"/>
      <c r="AD118" s="192"/>
      <c r="AE118" s="215"/>
      <c r="AF118" s="192"/>
      <c r="AG118" s="215"/>
      <c r="AH118" s="192"/>
      <c r="AI118" s="215"/>
      <c r="AJ118" s="192"/>
      <c r="AK118" s="215"/>
      <c r="AL118" s="345"/>
      <c r="AM118" s="212"/>
      <c r="AN118" s="192">
        <f t="shared" si="65"/>
        <v>0</v>
      </c>
      <c r="AO118" s="215"/>
      <c r="AP118" s="192"/>
      <c r="AQ118" s="215">
        <v>0.9</v>
      </c>
      <c r="AR118" s="192">
        <f t="shared" si="66"/>
        <v>5409.6930000000002</v>
      </c>
      <c r="AS118" s="215">
        <f t="shared" si="67"/>
        <v>0.9</v>
      </c>
      <c r="AT118" s="192">
        <f t="shared" si="68"/>
        <v>5409.6930000000002</v>
      </c>
      <c r="AU118" s="215">
        <f t="shared" si="69"/>
        <v>0.10000000000000003</v>
      </c>
      <c r="AV118" s="354">
        <f t="shared" si="70"/>
        <v>601.07700000000023</v>
      </c>
    </row>
    <row r="119" spans="1:48" ht="27.75" customHeight="1" outlineLevel="1">
      <c r="A119" s="162" t="s">
        <v>384</v>
      </c>
      <c r="B119" s="9">
        <v>100702</v>
      </c>
      <c r="C119" s="9" t="s">
        <v>94</v>
      </c>
      <c r="D119" s="59" t="s">
        <v>584</v>
      </c>
      <c r="E119" s="9" t="s">
        <v>95</v>
      </c>
      <c r="F119" s="50">
        <v>5.04</v>
      </c>
      <c r="G119" s="150">
        <v>4.54</v>
      </c>
      <c r="H119" s="150">
        <f t="shared" si="62"/>
        <v>0.5</v>
      </c>
      <c r="I119" s="50">
        <v>433.65</v>
      </c>
      <c r="J119" s="318">
        <f t="shared" si="50"/>
        <v>530.04999999999995</v>
      </c>
      <c r="K119" s="310">
        <f t="shared" si="63"/>
        <v>265.02999999999997</v>
      </c>
      <c r="L119" s="189" t="e">
        <f>TRUNC(#REF!-(#REF!*0.07),2)</f>
        <v>#REF!</v>
      </c>
      <c r="M119" s="212"/>
      <c r="N119" s="192">
        <f t="shared" si="64"/>
        <v>0</v>
      </c>
      <c r="O119" s="215"/>
      <c r="P119" s="192"/>
      <c r="Q119" s="215"/>
      <c r="R119" s="192"/>
      <c r="S119" s="215"/>
      <c r="T119" s="192"/>
      <c r="U119" s="215"/>
      <c r="V119" s="192"/>
      <c r="W119" s="215"/>
      <c r="X119" s="192"/>
      <c r="Y119" s="215"/>
      <c r="Z119" s="192"/>
      <c r="AA119" s="215"/>
      <c r="AB119" s="192"/>
      <c r="AC119" s="215"/>
      <c r="AD119" s="192"/>
      <c r="AE119" s="215"/>
      <c r="AF119" s="192"/>
      <c r="AG119" s="215"/>
      <c r="AH119" s="192"/>
      <c r="AI119" s="215"/>
      <c r="AJ119" s="192"/>
      <c r="AK119" s="215"/>
      <c r="AL119" s="345"/>
      <c r="AM119" s="212"/>
      <c r="AN119" s="192">
        <f t="shared" si="65"/>
        <v>0</v>
      </c>
      <c r="AO119" s="215"/>
      <c r="AP119" s="192"/>
      <c r="AQ119" s="215">
        <v>0.9</v>
      </c>
      <c r="AR119" s="192">
        <f t="shared" si="66"/>
        <v>238.52699999999999</v>
      </c>
      <c r="AS119" s="215">
        <f t="shared" si="67"/>
        <v>0.9</v>
      </c>
      <c r="AT119" s="192">
        <f t="shared" si="68"/>
        <v>238.52699999999999</v>
      </c>
      <c r="AU119" s="215">
        <f t="shared" si="69"/>
        <v>9.9999999999999964E-2</v>
      </c>
      <c r="AV119" s="354">
        <f t="shared" si="70"/>
        <v>26.502999999999986</v>
      </c>
    </row>
    <row r="120" spans="1:48" ht="27.75" customHeight="1" outlineLevel="1">
      <c r="A120" s="162" t="s">
        <v>385</v>
      </c>
      <c r="B120" s="9">
        <f>B116</f>
        <v>91341</v>
      </c>
      <c r="C120" s="9" t="s">
        <v>94</v>
      </c>
      <c r="D120" s="59" t="s">
        <v>585</v>
      </c>
      <c r="E120" s="9" t="s">
        <v>95</v>
      </c>
      <c r="F120" s="50">
        <v>4.4400000000000004</v>
      </c>
      <c r="G120" s="150">
        <v>4</v>
      </c>
      <c r="H120" s="150">
        <f t="shared" si="62"/>
        <v>0.44000000000000039</v>
      </c>
      <c r="I120" s="50">
        <v>636.34</v>
      </c>
      <c r="J120" s="318">
        <f t="shared" si="50"/>
        <v>777.79</v>
      </c>
      <c r="K120" s="310">
        <f t="shared" si="63"/>
        <v>342.23</v>
      </c>
      <c r="L120" s="189" t="e">
        <f>TRUNC(#REF!-(#REF!*0.07),2)</f>
        <v>#REF!</v>
      </c>
      <c r="M120" s="212"/>
      <c r="N120" s="192">
        <f t="shared" si="64"/>
        <v>0</v>
      </c>
      <c r="O120" s="215"/>
      <c r="P120" s="192"/>
      <c r="Q120" s="215"/>
      <c r="R120" s="192"/>
      <c r="S120" s="215"/>
      <c r="T120" s="192"/>
      <c r="U120" s="215"/>
      <c r="V120" s="192"/>
      <c r="W120" s="215"/>
      <c r="X120" s="192"/>
      <c r="Y120" s="215"/>
      <c r="Z120" s="192"/>
      <c r="AA120" s="215"/>
      <c r="AB120" s="192"/>
      <c r="AC120" s="215"/>
      <c r="AD120" s="192"/>
      <c r="AE120" s="215"/>
      <c r="AF120" s="192"/>
      <c r="AG120" s="215"/>
      <c r="AH120" s="192"/>
      <c r="AI120" s="215"/>
      <c r="AJ120" s="192"/>
      <c r="AK120" s="215"/>
      <c r="AL120" s="345"/>
      <c r="AM120" s="212"/>
      <c r="AN120" s="192">
        <f t="shared" si="65"/>
        <v>0</v>
      </c>
      <c r="AO120" s="215"/>
      <c r="AP120" s="192"/>
      <c r="AQ120" s="215">
        <v>0.9</v>
      </c>
      <c r="AR120" s="192">
        <f t="shared" si="66"/>
        <v>308.00700000000001</v>
      </c>
      <c r="AS120" s="215">
        <f t="shared" si="67"/>
        <v>0.9</v>
      </c>
      <c r="AT120" s="192">
        <f t="shared" si="68"/>
        <v>308.00700000000001</v>
      </c>
      <c r="AU120" s="215">
        <f t="shared" si="69"/>
        <v>0.10000000000000003</v>
      </c>
      <c r="AV120" s="354">
        <f t="shared" si="70"/>
        <v>34.223000000000013</v>
      </c>
    </row>
    <row r="121" spans="1:48" ht="27.75" customHeight="1" outlineLevel="1">
      <c r="A121" s="162" t="s">
        <v>386</v>
      </c>
      <c r="B121" s="9">
        <f>B115</f>
        <v>91341</v>
      </c>
      <c r="C121" s="9" t="s">
        <v>94</v>
      </c>
      <c r="D121" s="59" t="s">
        <v>586</v>
      </c>
      <c r="E121" s="9" t="s">
        <v>95</v>
      </c>
      <c r="F121" s="50">
        <v>5.25</v>
      </c>
      <c r="G121" s="150">
        <v>4.7300000000000004</v>
      </c>
      <c r="H121" s="150">
        <f t="shared" si="62"/>
        <v>0.51999999999999957</v>
      </c>
      <c r="I121" s="50">
        <v>636.34</v>
      </c>
      <c r="J121" s="318">
        <f t="shared" si="50"/>
        <v>777.79</v>
      </c>
      <c r="K121" s="310">
        <f t="shared" si="63"/>
        <v>404.45</v>
      </c>
      <c r="L121" s="189" t="e">
        <f>TRUNC(#REF!-(#REF!*0.07),2)</f>
        <v>#REF!</v>
      </c>
      <c r="M121" s="212"/>
      <c r="N121" s="192">
        <f t="shared" si="64"/>
        <v>0</v>
      </c>
      <c r="O121" s="215"/>
      <c r="P121" s="192"/>
      <c r="Q121" s="215"/>
      <c r="R121" s="192"/>
      <c r="S121" s="215"/>
      <c r="T121" s="192"/>
      <c r="U121" s="215"/>
      <c r="V121" s="192"/>
      <c r="W121" s="215"/>
      <c r="X121" s="192"/>
      <c r="Y121" s="215"/>
      <c r="Z121" s="192"/>
      <c r="AA121" s="215"/>
      <c r="AB121" s="192"/>
      <c r="AC121" s="215"/>
      <c r="AD121" s="192"/>
      <c r="AE121" s="215"/>
      <c r="AF121" s="192"/>
      <c r="AG121" s="215"/>
      <c r="AH121" s="192"/>
      <c r="AI121" s="215"/>
      <c r="AJ121" s="192"/>
      <c r="AK121" s="215"/>
      <c r="AL121" s="345"/>
      <c r="AM121" s="212"/>
      <c r="AN121" s="192">
        <f t="shared" si="65"/>
        <v>0</v>
      </c>
      <c r="AO121" s="215"/>
      <c r="AP121" s="192"/>
      <c r="AQ121" s="215">
        <v>0.9</v>
      </c>
      <c r="AR121" s="192">
        <f t="shared" si="66"/>
        <v>364.005</v>
      </c>
      <c r="AS121" s="215">
        <f t="shared" si="67"/>
        <v>0.9</v>
      </c>
      <c r="AT121" s="192">
        <f t="shared" si="68"/>
        <v>364.005</v>
      </c>
      <c r="AU121" s="215">
        <f t="shared" si="69"/>
        <v>9.9999999999999992E-2</v>
      </c>
      <c r="AV121" s="354">
        <f t="shared" si="70"/>
        <v>40.444999999999993</v>
      </c>
    </row>
    <row r="122" spans="1:48" s="12" customFormat="1" ht="20.100000000000001" customHeight="1" outlineLevel="1">
      <c r="A122" s="158"/>
      <c r="B122" s="6"/>
      <c r="C122" s="6"/>
      <c r="D122" s="11" t="s">
        <v>191</v>
      </c>
      <c r="E122" s="11"/>
      <c r="F122" s="50">
        <v>0</v>
      </c>
      <c r="G122" s="150"/>
      <c r="H122" s="150"/>
      <c r="I122" s="74">
        <v>0</v>
      </c>
      <c r="J122" s="318">
        <f t="shared" si="50"/>
        <v>0</v>
      </c>
      <c r="K122" s="310">
        <f t="shared" si="59"/>
        <v>0</v>
      </c>
      <c r="L122" s="189" t="e">
        <f>TRUNC(#REF!-(#REF!*0.07),2)</f>
        <v>#REF!</v>
      </c>
      <c r="M122" s="212"/>
      <c r="N122" s="192"/>
      <c r="O122" s="215"/>
      <c r="P122" s="192"/>
      <c r="Q122" s="215"/>
      <c r="R122" s="192"/>
      <c r="S122" s="215"/>
      <c r="T122" s="192"/>
      <c r="U122" s="215"/>
      <c r="V122" s="192"/>
      <c r="W122" s="215"/>
      <c r="X122" s="192"/>
      <c r="Y122" s="215"/>
      <c r="Z122" s="192"/>
      <c r="AA122" s="215"/>
      <c r="AB122" s="192"/>
      <c r="AC122" s="215"/>
      <c r="AD122" s="192"/>
      <c r="AE122" s="215"/>
      <c r="AF122" s="192"/>
      <c r="AG122" s="215"/>
      <c r="AH122" s="192"/>
      <c r="AI122" s="215"/>
      <c r="AJ122" s="192"/>
      <c r="AK122" s="215"/>
      <c r="AL122" s="345"/>
      <c r="AM122" s="349"/>
      <c r="AN122" s="352"/>
      <c r="AO122" s="350"/>
      <c r="AP122" s="352"/>
      <c r="AQ122" s="350"/>
      <c r="AR122" s="352"/>
      <c r="AS122" s="350"/>
      <c r="AT122" s="352"/>
      <c r="AU122" s="350"/>
      <c r="AV122" s="356"/>
    </row>
    <row r="123" spans="1:48" ht="30" customHeight="1" outlineLevel="1">
      <c r="A123" s="162" t="s">
        <v>387</v>
      </c>
      <c r="B123" s="9">
        <v>102185</v>
      </c>
      <c r="C123" s="9" t="s">
        <v>94</v>
      </c>
      <c r="D123" s="59" t="s">
        <v>583</v>
      </c>
      <c r="E123" s="66" t="s">
        <v>89</v>
      </c>
      <c r="F123" s="50">
        <v>1</v>
      </c>
      <c r="G123" s="150">
        <v>0.9</v>
      </c>
      <c r="H123" s="150">
        <f t="shared" ref="H123:H125" si="71">F123-G123</f>
        <v>9.9999999999999978E-2</v>
      </c>
      <c r="I123" s="50">
        <v>4537.1099999999997</v>
      </c>
      <c r="J123" s="318">
        <f t="shared" si="50"/>
        <v>5545.7</v>
      </c>
      <c r="K123" s="310">
        <f t="shared" si="63"/>
        <v>554.57000000000005</v>
      </c>
      <c r="L123" s="189" t="e">
        <f>TRUNC(#REF!-(#REF!*0.07),2)</f>
        <v>#REF!</v>
      </c>
      <c r="M123" s="212"/>
      <c r="N123" s="192">
        <f>M123*K123</f>
        <v>0</v>
      </c>
      <c r="O123" s="215"/>
      <c r="P123" s="192"/>
      <c r="Q123" s="215"/>
      <c r="R123" s="192"/>
      <c r="S123" s="215"/>
      <c r="T123" s="192"/>
      <c r="U123" s="215"/>
      <c r="V123" s="192"/>
      <c r="W123" s="215"/>
      <c r="X123" s="192"/>
      <c r="Y123" s="215"/>
      <c r="Z123" s="192"/>
      <c r="AA123" s="215"/>
      <c r="AB123" s="192"/>
      <c r="AC123" s="215"/>
      <c r="AD123" s="192"/>
      <c r="AE123" s="215"/>
      <c r="AF123" s="192"/>
      <c r="AG123" s="215"/>
      <c r="AH123" s="192"/>
      <c r="AI123" s="215"/>
      <c r="AJ123" s="192"/>
      <c r="AK123" s="215"/>
      <c r="AL123" s="345"/>
      <c r="AM123" s="212"/>
      <c r="AN123" s="192">
        <f>ROUND(AM123*K123,2)</f>
        <v>0</v>
      </c>
      <c r="AO123" s="215"/>
      <c r="AP123" s="192"/>
      <c r="AQ123" s="215">
        <v>0.9</v>
      </c>
      <c r="AR123" s="192">
        <f>AQ123*K123</f>
        <v>499.11300000000006</v>
      </c>
      <c r="AS123" s="215">
        <f>AT123/K123</f>
        <v>0.9</v>
      </c>
      <c r="AT123" s="192">
        <f t="shared" ref="AT123:AT125" si="72">AN123+AP123+AR123</f>
        <v>499.11300000000006</v>
      </c>
      <c r="AU123" s="215">
        <f>AV123/K123</f>
        <v>9.9999999999999978E-2</v>
      </c>
      <c r="AV123" s="354">
        <f>K123-AT123</f>
        <v>55.456999999999994</v>
      </c>
    </row>
    <row r="124" spans="1:48" ht="30" customHeight="1" outlineLevel="1">
      <c r="A124" s="162" t="s">
        <v>388</v>
      </c>
      <c r="B124" s="9">
        <v>102185</v>
      </c>
      <c r="C124" s="9" t="s">
        <v>94</v>
      </c>
      <c r="D124" s="59" t="s">
        <v>664</v>
      </c>
      <c r="E124" s="66" t="s">
        <v>89</v>
      </c>
      <c r="F124" s="50">
        <v>1</v>
      </c>
      <c r="G124" s="150">
        <v>0.9</v>
      </c>
      <c r="H124" s="150">
        <f t="shared" si="71"/>
        <v>9.9999999999999978E-2</v>
      </c>
      <c r="I124" s="50">
        <v>4537.1099999999997</v>
      </c>
      <c r="J124" s="318">
        <f t="shared" si="50"/>
        <v>5545.7</v>
      </c>
      <c r="K124" s="310">
        <f t="shared" si="63"/>
        <v>554.57000000000005</v>
      </c>
      <c r="L124" s="189" t="e">
        <f>TRUNC(#REF!-(#REF!*0.07),2)</f>
        <v>#REF!</v>
      </c>
      <c r="M124" s="212"/>
      <c r="N124" s="192">
        <f>M124*K124</f>
        <v>0</v>
      </c>
      <c r="O124" s="215"/>
      <c r="P124" s="192"/>
      <c r="Q124" s="215"/>
      <c r="R124" s="192"/>
      <c r="S124" s="215"/>
      <c r="T124" s="192"/>
      <c r="U124" s="215"/>
      <c r="V124" s="192"/>
      <c r="W124" s="215"/>
      <c r="X124" s="192"/>
      <c r="Y124" s="215"/>
      <c r="Z124" s="192"/>
      <c r="AA124" s="215"/>
      <c r="AB124" s="192"/>
      <c r="AC124" s="215"/>
      <c r="AD124" s="192"/>
      <c r="AE124" s="215"/>
      <c r="AF124" s="192"/>
      <c r="AG124" s="215"/>
      <c r="AH124" s="192"/>
      <c r="AI124" s="215"/>
      <c r="AJ124" s="192"/>
      <c r="AK124" s="215"/>
      <c r="AL124" s="345"/>
      <c r="AM124" s="212"/>
      <c r="AN124" s="192">
        <f>ROUND(AM124*K124,2)</f>
        <v>0</v>
      </c>
      <c r="AO124" s="215"/>
      <c r="AP124" s="192"/>
      <c r="AQ124" s="215">
        <v>0.9</v>
      </c>
      <c r="AR124" s="192">
        <f>AQ124*K124</f>
        <v>499.11300000000006</v>
      </c>
      <c r="AS124" s="215">
        <f>AT124/K124</f>
        <v>0.9</v>
      </c>
      <c r="AT124" s="192">
        <f t="shared" si="72"/>
        <v>499.11300000000006</v>
      </c>
      <c r="AU124" s="215">
        <f>AV124/K124</f>
        <v>9.9999999999999978E-2</v>
      </c>
      <c r="AV124" s="354">
        <f>K124-AT124</f>
        <v>55.456999999999994</v>
      </c>
    </row>
    <row r="125" spans="1:48" ht="20.100000000000001" customHeight="1" outlineLevel="1">
      <c r="A125" s="162" t="s">
        <v>389</v>
      </c>
      <c r="B125" s="9">
        <v>100676</v>
      </c>
      <c r="C125" s="9" t="s">
        <v>94</v>
      </c>
      <c r="D125" s="59" t="s">
        <v>665</v>
      </c>
      <c r="E125" s="66" t="s">
        <v>95</v>
      </c>
      <c r="F125" s="50">
        <v>0.61</v>
      </c>
      <c r="G125" s="150">
        <v>0.55000000000000004</v>
      </c>
      <c r="H125" s="150">
        <f t="shared" si="71"/>
        <v>5.9999999999999942E-2</v>
      </c>
      <c r="I125" s="50">
        <v>178.1</v>
      </c>
      <c r="J125" s="318">
        <f t="shared" si="50"/>
        <v>217.69</v>
      </c>
      <c r="K125" s="310">
        <f t="shared" si="63"/>
        <v>13.06</v>
      </c>
      <c r="L125" s="189" t="e">
        <f>TRUNC(#REF!-(#REF!*0.07),2)</f>
        <v>#REF!</v>
      </c>
      <c r="M125" s="212"/>
      <c r="N125" s="192">
        <f>M125*K125</f>
        <v>0</v>
      </c>
      <c r="O125" s="215"/>
      <c r="P125" s="192"/>
      <c r="Q125" s="215"/>
      <c r="R125" s="192"/>
      <c r="S125" s="215"/>
      <c r="T125" s="192"/>
      <c r="U125" s="215"/>
      <c r="V125" s="192"/>
      <c r="W125" s="215"/>
      <c r="X125" s="192"/>
      <c r="Y125" s="215"/>
      <c r="Z125" s="192"/>
      <c r="AA125" s="215"/>
      <c r="AB125" s="192"/>
      <c r="AC125" s="215"/>
      <c r="AD125" s="192"/>
      <c r="AE125" s="215"/>
      <c r="AF125" s="192"/>
      <c r="AG125" s="215"/>
      <c r="AH125" s="192"/>
      <c r="AI125" s="215"/>
      <c r="AJ125" s="192"/>
      <c r="AK125" s="215"/>
      <c r="AL125" s="345"/>
      <c r="AM125" s="212"/>
      <c r="AN125" s="192">
        <f>ROUND(AM125*K125,2)</f>
        <v>0</v>
      </c>
      <c r="AO125" s="215"/>
      <c r="AP125" s="192"/>
      <c r="AQ125" s="215">
        <v>0.9</v>
      </c>
      <c r="AR125" s="192">
        <f>AQ125*K125</f>
        <v>11.754000000000001</v>
      </c>
      <c r="AS125" s="215">
        <f>AT125/K125</f>
        <v>0.9</v>
      </c>
      <c r="AT125" s="192">
        <f t="shared" si="72"/>
        <v>11.754000000000001</v>
      </c>
      <c r="AU125" s="215">
        <f>AV125/K125</f>
        <v>9.9999999999999936E-2</v>
      </c>
      <c r="AV125" s="354">
        <f>K125-AT125</f>
        <v>1.3059999999999992</v>
      </c>
    </row>
    <row r="126" spans="1:48" s="12" customFormat="1" ht="20.100000000000001" customHeight="1" outlineLevel="1">
      <c r="A126" s="158"/>
      <c r="B126" s="6"/>
      <c r="C126" s="6"/>
      <c r="D126" s="11" t="s">
        <v>193</v>
      </c>
      <c r="E126" s="11"/>
      <c r="F126" s="50">
        <v>0</v>
      </c>
      <c r="G126" s="150"/>
      <c r="H126" s="150"/>
      <c r="I126" s="74">
        <v>0</v>
      </c>
      <c r="J126" s="318">
        <f t="shared" si="50"/>
        <v>0</v>
      </c>
      <c r="K126" s="310">
        <f t="shared" si="59"/>
        <v>0</v>
      </c>
      <c r="L126" s="189" t="e">
        <f>TRUNC(#REF!-(#REF!*0.07),2)</f>
        <v>#REF!</v>
      </c>
      <c r="M126" s="212"/>
      <c r="N126" s="192"/>
      <c r="O126" s="215"/>
      <c r="P126" s="192"/>
      <c r="Q126" s="215"/>
      <c r="R126" s="192"/>
      <c r="S126" s="215"/>
      <c r="T126" s="192"/>
      <c r="U126" s="215"/>
      <c r="V126" s="192"/>
      <c r="W126" s="215"/>
      <c r="X126" s="192"/>
      <c r="Y126" s="215"/>
      <c r="Z126" s="192"/>
      <c r="AA126" s="215"/>
      <c r="AB126" s="192"/>
      <c r="AC126" s="215"/>
      <c r="AD126" s="192"/>
      <c r="AE126" s="215"/>
      <c r="AF126" s="192"/>
      <c r="AG126" s="215"/>
      <c r="AH126" s="192"/>
      <c r="AI126" s="215"/>
      <c r="AJ126" s="192"/>
      <c r="AK126" s="215"/>
      <c r="AL126" s="345"/>
      <c r="AM126" s="349"/>
      <c r="AN126" s="352"/>
      <c r="AO126" s="350"/>
      <c r="AP126" s="352"/>
      <c r="AQ126" s="350"/>
      <c r="AR126" s="352"/>
      <c r="AS126" s="350"/>
      <c r="AT126" s="352"/>
      <c r="AU126" s="350"/>
      <c r="AV126" s="356"/>
    </row>
    <row r="127" spans="1:48" ht="30" customHeight="1" outlineLevel="1">
      <c r="A127" s="162" t="s">
        <v>390</v>
      </c>
      <c r="B127" s="9">
        <v>100674</v>
      </c>
      <c r="C127" s="9" t="s">
        <v>94</v>
      </c>
      <c r="D127" s="59" t="s">
        <v>587</v>
      </c>
      <c r="E127" s="9" t="s">
        <v>95</v>
      </c>
      <c r="F127" s="50">
        <v>1.75</v>
      </c>
      <c r="G127" s="150">
        <v>1.58</v>
      </c>
      <c r="H127" s="150">
        <f t="shared" ref="H127:H142" si="73">F127-G127</f>
        <v>0.16999999999999993</v>
      </c>
      <c r="I127" s="50">
        <v>760.43</v>
      </c>
      <c r="J127" s="318">
        <f t="shared" si="50"/>
        <v>929.47</v>
      </c>
      <c r="K127" s="310">
        <f t="shared" si="63"/>
        <v>158.01</v>
      </c>
      <c r="L127" s="189" t="e">
        <f>TRUNC(#REF!-(#REF!*0.07),2)</f>
        <v>#REF!</v>
      </c>
      <c r="M127" s="212"/>
      <c r="N127" s="192">
        <f t="shared" ref="N127:N142" si="74">M127*K127</f>
        <v>0</v>
      </c>
      <c r="O127" s="215"/>
      <c r="P127" s="192"/>
      <c r="Q127" s="215"/>
      <c r="R127" s="192"/>
      <c r="S127" s="215"/>
      <c r="T127" s="192"/>
      <c r="U127" s="215"/>
      <c r="V127" s="192"/>
      <c r="W127" s="215"/>
      <c r="X127" s="192"/>
      <c r="Y127" s="215"/>
      <c r="Z127" s="192"/>
      <c r="AA127" s="215"/>
      <c r="AB127" s="192"/>
      <c r="AC127" s="215"/>
      <c r="AD127" s="192"/>
      <c r="AE127" s="215"/>
      <c r="AF127" s="192"/>
      <c r="AG127" s="215"/>
      <c r="AH127" s="192"/>
      <c r="AI127" s="215"/>
      <c r="AJ127" s="192"/>
      <c r="AK127" s="215"/>
      <c r="AL127" s="345"/>
      <c r="AM127" s="212"/>
      <c r="AN127" s="192">
        <f t="shared" ref="AN127:AN142" si="75">ROUND(AM127*K127,2)</f>
        <v>0</v>
      </c>
      <c r="AO127" s="215"/>
      <c r="AP127" s="192"/>
      <c r="AQ127" s="215">
        <v>0.9</v>
      </c>
      <c r="AR127" s="192">
        <f t="shared" ref="AR127:AR142" si="76">AQ127*K127</f>
        <v>142.209</v>
      </c>
      <c r="AS127" s="215">
        <f t="shared" ref="AS127:AS142" si="77">AT127/K127</f>
        <v>0.9</v>
      </c>
      <c r="AT127" s="192">
        <f t="shared" ref="AT127:AT142" si="78">AN127+AP127+AR127</f>
        <v>142.209</v>
      </c>
      <c r="AU127" s="215">
        <f t="shared" ref="AU127:AU142" si="79">AV127/K127</f>
        <v>9.9999999999999922E-2</v>
      </c>
      <c r="AV127" s="354">
        <f t="shared" ref="AV127:AV142" si="80">K127-AT127</f>
        <v>15.800999999999988</v>
      </c>
    </row>
    <row r="128" spans="1:48" ht="30" customHeight="1" outlineLevel="1">
      <c r="A128" s="162" t="s">
        <v>391</v>
      </c>
      <c r="B128" s="9">
        <f>B127</f>
        <v>100674</v>
      </c>
      <c r="C128" s="9" t="s">
        <v>94</v>
      </c>
      <c r="D128" s="59" t="s">
        <v>588</v>
      </c>
      <c r="E128" s="9" t="s">
        <v>95</v>
      </c>
      <c r="F128" s="50">
        <v>1.6</v>
      </c>
      <c r="G128" s="150">
        <v>1.44</v>
      </c>
      <c r="H128" s="150">
        <f t="shared" si="73"/>
        <v>0.16000000000000014</v>
      </c>
      <c r="I128" s="50">
        <v>760.43</v>
      </c>
      <c r="J128" s="318">
        <f t="shared" si="50"/>
        <v>929.47</v>
      </c>
      <c r="K128" s="310">
        <f t="shared" si="63"/>
        <v>148.72</v>
      </c>
      <c r="L128" s="189" t="e">
        <f>TRUNC(#REF!-(#REF!*0.07),2)</f>
        <v>#REF!</v>
      </c>
      <c r="M128" s="212"/>
      <c r="N128" s="192">
        <f t="shared" si="74"/>
        <v>0</v>
      </c>
      <c r="O128" s="215"/>
      <c r="P128" s="192"/>
      <c r="Q128" s="215"/>
      <c r="R128" s="192"/>
      <c r="S128" s="215"/>
      <c r="T128" s="192"/>
      <c r="U128" s="215"/>
      <c r="V128" s="192"/>
      <c r="W128" s="215"/>
      <c r="X128" s="192"/>
      <c r="Y128" s="215"/>
      <c r="Z128" s="192"/>
      <c r="AA128" s="215"/>
      <c r="AB128" s="192"/>
      <c r="AC128" s="215"/>
      <c r="AD128" s="192"/>
      <c r="AE128" s="215"/>
      <c r="AF128" s="192"/>
      <c r="AG128" s="215"/>
      <c r="AH128" s="192"/>
      <c r="AI128" s="215"/>
      <c r="AJ128" s="192"/>
      <c r="AK128" s="215"/>
      <c r="AL128" s="345"/>
      <c r="AM128" s="212"/>
      <c r="AN128" s="192">
        <f t="shared" si="75"/>
        <v>0</v>
      </c>
      <c r="AO128" s="215"/>
      <c r="AP128" s="192"/>
      <c r="AQ128" s="215">
        <v>0.9</v>
      </c>
      <c r="AR128" s="192">
        <f t="shared" si="76"/>
        <v>133.84800000000001</v>
      </c>
      <c r="AS128" s="215">
        <f t="shared" si="77"/>
        <v>0.90000000000000013</v>
      </c>
      <c r="AT128" s="192">
        <f t="shared" si="78"/>
        <v>133.84800000000001</v>
      </c>
      <c r="AU128" s="215">
        <f t="shared" si="79"/>
        <v>9.9999999999999908E-2</v>
      </c>
      <c r="AV128" s="354">
        <f t="shared" si="80"/>
        <v>14.871999999999986</v>
      </c>
    </row>
    <row r="129" spans="1:48" ht="20.100000000000001" customHeight="1" outlineLevel="1">
      <c r="A129" s="162" t="s">
        <v>392</v>
      </c>
      <c r="B129" s="9">
        <v>102181</v>
      </c>
      <c r="C129" s="9" t="s">
        <v>94</v>
      </c>
      <c r="D129" s="59" t="s">
        <v>666</v>
      </c>
      <c r="E129" s="9" t="s">
        <v>95</v>
      </c>
      <c r="F129" s="50">
        <v>3.22</v>
      </c>
      <c r="G129" s="150">
        <v>2.9</v>
      </c>
      <c r="H129" s="150">
        <f t="shared" si="73"/>
        <v>0.32000000000000028</v>
      </c>
      <c r="I129" s="50">
        <v>572.77</v>
      </c>
      <c r="J129" s="318">
        <f t="shared" si="50"/>
        <v>700.09</v>
      </c>
      <c r="K129" s="310">
        <f t="shared" si="63"/>
        <v>224.03</v>
      </c>
      <c r="L129" s="189" t="e">
        <f>TRUNC(#REF!-(#REF!*0.07),2)</f>
        <v>#REF!</v>
      </c>
      <c r="M129" s="212"/>
      <c r="N129" s="192">
        <f t="shared" si="74"/>
        <v>0</v>
      </c>
      <c r="O129" s="215"/>
      <c r="P129" s="192"/>
      <c r="Q129" s="215"/>
      <c r="R129" s="192"/>
      <c r="S129" s="215"/>
      <c r="T129" s="192"/>
      <c r="U129" s="215"/>
      <c r="V129" s="192"/>
      <c r="W129" s="215"/>
      <c r="X129" s="192"/>
      <c r="Y129" s="215"/>
      <c r="Z129" s="192"/>
      <c r="AA129" s="215"/>
      <c r="AB129" s="192"/>
      <c r="AC129" s="215"/>
      <c r="AD129" s="192"/>
      <c r="AE129" s="215"/>
      <c r="AF129" s="192"/>
      <c r="AG129" s="215"/>
      <c r="AH129" s="192"/>
      <c r="AI129" s="215"/>
      <c r="AJ129" s="192"/>
      <c r="AK129" s="215"/>
      <c r="AL129" s="345"/>
      <c r="AM129" s="212"/>
      <c r="AN129" s="192">
        <f t="shared" si="75"/>
        <v>0</v>
      </c>
      <c r="AO129" s="215"/>
      <c r="AP129" s="192"/>
      <c r="AQ129" s="215">
        <v>0.9</v>
      </c>
      <c r="AR129" s="192">
        <f t="shared" si="76"/>
        <v>201.62700000000001</v>
      </c>
      <c r="AS129" s="215">
        <f t="shared" si="77"/>
        <v>0.9</v>
      </c>
      <c r="AT129" s="192">
        <f t="shared" si="78"/>
        <v>201.62700000000001</v>
      </c>
      <c r="AU129" s="215">
        <f t="shared" si="79"/>
        <v>9.9999999999999964E-2</v>
      </c>
      <c r="AV129" s="354">
        <f t="shared" si="80"/>
        <v>22.402999999999992</v>
      </c>
    </row>
    <row r="130" spans="1:48" ht="30" customHeight="1" outlineLevel="1">
      <c r="A130" s="162" t="s">
        <v>393</v>
      </c>
      <c r="B130" s="9">
        <f>B127</f>
        <v>100674</v>
      </c>
      <c r="C130" s="9" t="s">
        <v>94</v>
      </c>
      <c r="D130" s="59" t="s">
        <v>589</v>
      </c>
      <c r="E130" s="9" t="s">
        <v>95</v>
      </c>
      <c r="F130" s="50">
        <v>2.0299999999999998</v>
      </c>
      <c r="G130" s="150">
        <v>1.83</v>
      </c>
      <c r="H130" s="150">
        <f t="shared" si="73"/>
        <v>0.19999999999999973</v>
      </c>
      <c r="I130" s="50">
        <v>760.43</v>
      </c>
      <c r="J130" s="318">
        <f t="shared" si="50"/>
        <v>929.47</v>
      </c>
      <c r="K130" s="310">
        <f t="shared" si="63"/>
        <v>185.89</v>
      </c>
      <c r="L130" s="189" t="e">
        <f>TRUNC(#REF!-(#REF!*0.07),2)</f>
        <v>#REF!</v>
      </c>
      <c r="M130" s="212"/>
      <c r="N130" s="192">
        <f t="shared" si="74"/>
        <v>0</v>
      </c>
      <c r="O130" s="215"/>
      <c r="P130" s="192"/>
      <c r="Q130" s="215"/>
      <c r="R130" s="192"/>
      <c r="S130" s="215"/>
      <c r="T130" s="192"/>
      <c r="U130" s="215"/>
      <c r="V130" s="192"/>
      <c r="W130" s="215"/>
      <c r="X130" s="192"/>
      <c r="Y130" s="215"/>
      <c r="Z130" s="192"/>
      <c r="AA130" s="215"/>
      <c r="AB130" s="192"/>
      <c r="AC130" s="215"/>
      <c r="AD130" s="192"/>
      <c r="AE130" s="215"/>
      <c r="AF130" s="192"/>
      <c r="AG130" s="215"/>
      <c r="AH130" s="192"/>
      <c r="AI130" s="215"/>
      <c r="AJ130" s="192"/>
      <c r="AK130" s="215"/>
      <c r="AL130" s="345"/>
      <c r="AM130" s="212"/>
      <c r="AN130" s="192">
        <f t="shared" si="75"/>
        <v>0</v>
      </c>
      <c r="AO130" s="215"/>
      <c r="AP130" s="192"/>
      <c r="AQ130" s="215">
        <v>0.9</v>
      </c>
      <c r="AR130" s="192">
        <f t="shared" si="76"/>
        <v>167.30099999999999</v>
      </c>
      <c r="AS130" s="215">
        <f t="shared" si="77"/>
        <v>0.9</v>
      </c>
      <c r="AT130" s="192">
        <f t="shared" si="78"/>
        <v>167.30099999999999</v>
      </c>
      <c r="AU130" s="215">
        <f t="shared" si="79"/>
        <v>0.1</v>
      </c>
      <c r="AV130" s="354">
        <f t="shared" si="80"/>
        <v>18.588999999999999</v>
      </c>
    </row>
    <row r="131" spans="1:48" ht="20.100000000000001" customHeight="1" outlineLevel="1">
      <c r="A131" s="162" t="s">
        <v>394</v>
      </c>
      <c r="B131" s="9">
        <f>B127</f>
        <v>100674</v>
      </c>
      <c r="C131" s="9" t="s">
        <v>94</v>
      </c>
      <c r="D131" s="59" t="s">
        <v>590</v>
      </c>
      <c r="E131" s="9" t="s">
        <v>95</v>
      </c>
      <c r="F131" s="50">
        <v>2.1</v>
      </c>
      <c r="G131" s="150">
        <v>1.89</v>
      </c>
      <c r="H131" s="150">
        <f t="shared" si="73"/>
        <v>0.21000000000000019</v>
      </c>
      <c r="I131" s="50">
        <v>760.43</v>
      </c>
      <c r="J131" s="318">
        <f t="shared" si="50"/>
        <v>929.47</v>
      </c>
      <c r="K131" s="310">
        <f t="shared" si="63"/>
        <v>195.19</v>
      </c>
      <c r="L131" s="189" t="e">
        <f>TRUNC(#REF!-(#REF!*0.07),2)</f>
        <v>#REF!</v>
      </c>
      <c r="M131" s="212"/>
      <c r="N131" s="192">
        <f t="shared" si="74"/>
        <v>0</v>
      </c>
      <c r="O131" s="215"/>
      <c r="P131" s="192"/>
      <c r="Q131" s="215"/>
      <c r="R131" s="192"/>
      <c r="S131" s="215"/>
      <c r="T131" s="192"/>
      <c r="U131" s="215"/>
      <c r="V131" s="192"/>
      <c r="W131" s="215"/>
      <c r="X131" s="192"/>
      <c r="Y131" s="215"/>
      <c r="Z131" s="192"/>
      <c r="AA131" s="215"/>
      <c r="AB131" s="192"/>
      <c r="AC131" s="215"/>
      <c r="AD131" s="192"/>
      <c r="AE131" s="215"/>
      <c r="AF131" s="192"/>
      <c r="AG131" s="215"/>
      <c r="AH131" s="192"/>
      <c r="AI131" s="215"/>
      <c r="AJ131" s="192"/>
      <c r="AK131" s="215"/>
      <c r="AL131" s="345"/>
      <c r="AM131" s="212"/>
      <c r="AN131" s="192">
        <f t="shared" si="75"/>
        <v>0</v>
      </c>
      <c r="AO131" s="215"/>
      <c r="AP131" s="192"/>
      <c r="AQ131" s="215">
        <v>0.9</v>
      </c>
      <c r="AR131" s="192">
        <f t="shared" si="76"/>
        <v>175.67099999999999</v>
      </c>
      <c r="AS131" s="215">
        <f t="shared" si="77"/>
        <v>0.9</v>
      </c>
      <c r="AT131" s="192">
        <f t="shared" si="78"/>
        <v>175.67099999999999</v>
      </c>
      <c r="AU131" s="215">
        <f t="shared" si="79"/>
        <v>0.10000000000000003</v>
      </c>
      <c r="AV131" s="354">
        <f t="shared" si="80"/>
        <v>19.519000000000005</v>
      </c>
    </row>
    <row r="132" spans="1:48" ht="30" customHeight="1" outlineLevel="1">
      <c r="A132" s="162" t="s">
        <v>395</v>
      </c>
      <c r="B132" s="9">
        <f t="shared" ref="B132:B141" si="81">B128</f>
        <v>100674</v>
      </c>
      <c r="C132" s="9" t="s">
        <v>94</v>
      </c>
      <c r="D132" s="59" t="s">
        <v>604</v>
      </c>
      <c r="E132" s="9" t="s">
        <v>95</v>
      </c>
      <c r="F132" s="50">
        <v>2.1</v>
      </c>
      <c r="G132" s="150">
        <v>1.89</v>
      </c>
      <c r="H132" s="150">
        <f t="shared" si="73"/>
        <v>0.21000000000000019</v>
      </c>
      <c r="I132" s="50">
        <v>760.43</v>
      </c>
      <c r="J132" s="318">
        <f t="shared" si="50"/>
        <v>929.47</v>
      </c>
      <c r="K132" s="310">
        <f t="shared" si="63"/>
        <v>195.19</v>
      </c>
      <c r="L132" s="189" t="e">
        <f>TRUNC(#REF!-(#REF!*0.07),2)</f>
        <v>#REF!</v>
      </c>
      <c r="M132" s="212"/>
      <c r="N132" s="192">
        <f t="shared" si="74"/>
        <v>0</v>
      </c>
      <c r="O132" s="215"/>
      <c r="P132" s="192"/>
      <c r="Q132" s="215"/>
      <c r="R132" s="192"/>
      <c r="S132" s="215"/>
      <c r="T132" s="192"/>
      <c r="U132" s="215"/>
      <c r="V132" s="192"/>
      <c r="W132" s="215"/>
      <c r="X132" s="192"/>
      <c r="Y132" s="215"/>
      <c r="Z132" s="192"/>
      <c r="AA132" s="215"/>
      <c r="AB132" s="192"/>
      <c r="AC132" s="215"/>
      <c r="AD132" s="192"/>
      <c r="AE132" s="215"/>
      <c r="AF132" s="192"/>
      <c r="AG132" s="215"/>
      <c r="AH132" s="192"/>
      <c r="AI132" s="215"/>
      <c r="AJ132" s="192"/>
      <c r="AK132" s="215"/>
      <c r="AL132" s="345"/>
      <c r="AM132" s="212"/>
      <c r="AN132" s="192">
        <f t="shared" si="75"/>
        <v>0</v>
      </c>
      <c r="AO132" s="215"/>
      <c r="AP132" s="192"/>
      <c r="AQ132" s="215">
        <v>0.9</v>
      </c>
      <c r="AR132" s="192">
        <f t="shared" si="76"/>
        <v>175.67099999999999</v>
      </c>
      <c r="AS132" s="215">
        <f t="shared" si="77"/>
        <v>0.9</v>
      </c>
      <c r="AT132" s="192">
        <f t="shared" si="78"/>
        <v>175.67099999999999</v>
      </c>
      <c r="AU132" s="215">
        <f t="shared" si="79"/>
        <v>0.10000000000000003</v>
      </c>
      <c r="AV132" s="354">
        <f t="shared" si="80"/>
        <v>19.519000000000005</v>
      </c>
    </row>
    <row r="133" spans="1:48" ht="30" customHeight="1" outlineLevel="1">
      <c r="A133" s="162" t="s">
        <v>396</v>
      </c>
      <c r="B133" s="9">
        <v>100674</v>
      </c>
      <c r="C133" s="9" t="s">
        <v>94</v>
      </c>
      <c r="D133" s="59" t="s">
        <v>605</v>
      </c>
      <c r="E133" s="9" t="s">
        <v>95</v>
      </c>
      <c r="F133" s="50">
        <v>12.6</v>
      </c>
      <c r="G133" s="150">
        <v>11.34</v>
      </c>
      <c r="H133" s="150">
        <f t="shared" si="73"/>
        <v>1.2599999999999998</v>
      </c>
      <c r="I133" s="50">
        <v>760.43</v>
      </c>
      <c r="J133" s="318">
        <f t="shared" si="50"/>
        <v>929.47</v>
      </c>
      <c r="K133" s="310">
        <f t="shared" si="63"/>
        <v>1171.1300000000001</v>
      </c>
      <c r="L133" s="189" t="e">
        <f>TRUNC(#REF!-(#REF!*0.07),2)</f>
        <v>#REF!</v>
      </c>
      <c r="M133" s="212"/>
      <c r="N133" s="192">
        <f t="shared" si="74"/>
        <v>0</v>
      </c>
      <c r="O133" s="215"/>
      <c r="P133" s="192"/>
      <c r="Q133" s="215"/>
      <c r="R133" s="192"/>
      <c r="S133" s="215"/>
      <c r="T133" s="192"/>
      <c r="U133" s="215"/>
      <c r="V133" s="192"/>
      <c r="W133" s="215"/>
      <c r="X133" s="192"/>
      <c r="Y133" s="215"/>
      <c r="Z133" s="192"/>
      <c r="AA133" s="215"/>
      <c r="AB133" s="192"/>
      <c r="AC133" s="215"/>
      <c r="AD133" s="192"/>
      <c r="AE133" s="215"/>
      <c r="AF133" s="192"/>
      <c r="AG133" s="215"/>
      <c r="AH133" s="192"/>
      <c r="AI133" s="215"/>
      <c r="AJ133" s="192"/>
      <c r="AK133" s="215"/>
      <c r="AL133" s="345"/>
      <c r="AM133" s="212"/>
      <c r="AN133" s="192">
        <f t="shared" si="75"/>
        <v>0</v>
      </c>
      <c r="AO133" s="215"/>
      <c r="AP133" s="192"/>
      <c r="AQ133" s="215">
        <v>0.9</v>
      </c>
      <c r="AR133" s="192">
        <f t="shared" si="76"/>
        <v>1054.0170000000001</v>
      </c>
      <c r="AS133" s="215">
        <f t="shared" si="77"/>
        <v>0.89999999999999991</v>
      </c>
      <c r="AT133" s="192">
        <f t="shared" si="78"/>
        <v>1054.0170000000001</v>
      </c>
      <c r="AU133" s="215">
        <f t="shared" si="79"/>
        <v>0.10000000000000003</v>
      </c>
      <c r="AV133" s="354">
        <f t="shared" si="80"/>
        <v>117.11300000000006</v>
      </c>
    </row>
    <row r="134" spans="1:48" ht="30" customHeight="1" outlineLevel="1">
      <c r="A134" s="162" t="s">
        <v>397</v>
      </c>
      <c r="B134" s="9">
        <v>100674</v>
      </c>
      <c r="C134" s="9" t="s">
        <v>94</v>
      </c>
      <c r="D134" s="59" t="s">
        <v>606</v>
      </c>
      <c r="E134" s="9" t="s">
        <v>95</v>
      </c>
      <c r="F134" s="50">
        <v>6.3</v>
      </c>
      <c r="G134" s="150">
        <v>5.67</v>
      </c>
      <c r="H134" s="150">
        <f t="shared" si="73"/>
        <v>0.62999999999999989</v>
      </c>
      <c r="I134" s="50">
        <v>760.43</v>
      </c>
      <c r="J134" s="318">
        <f t="shared" si="50"/>
        <v>929.47</v>
      </c>
      <c r="K134" s="310">
        <f t="shared" si="63"/>
        <v>585.57000000000005</v>
      </c>
      <c r="L134" s="189" t="e">
        <f>TRUNC(#REF!-(#REF!*0.07),2)</f>
        <v>#REF!</v>
      </c>
      <c r="M134" s="212"/>
      <c r="N134" s="192">
        <f t="shared" si="74"/>
        <v>0</v>
      </c>
      <c r="O134" s="215"/>
      <c r="P134" s="192"/>
      <c r="Q134" s="215"/>
      <c r="R134" s="192"/>
      <c r="S134" s="215"/>
      <c r="T134" s="192"/>
      <c r="U134" s="215"/>
      <c r="V134" s="192"/>
      <c r="W134" s="215"/>
      <c r="X134" s="192"/>
      <c r="Y134" s="215"/>
      <c r="Z134" s="192"/>
      <c r="AA134" s="215"/>
      <c r="AB134" s="192"/>
      <c r="AC134" s="215"/>
      <c r="AD134" s="192"/>
      <c r="AE134" s="215"/>
      <c r="AF134" s="192"/>
      <c r="AG134" s="215"/>
      <c r="AH134" s="192"/>
      <c r="AI134" s="215"/>
      <c r="AJ134" s="192"/>
      <c r="AK134" s="215"/>
      <c r="AL134" s="345"/>
      <c r="AM134" s="212"/>
      <c r="AN134" s="192">
        <f t="shared" si="75"/>
        <v>0</v>
      </c>
      <c r="AO134" s="215"/>
      <c r="AP134" s="192"/>
      <c r="AQ134" s="215">
        <v>0.9</v>
      </c>
      <c r="AR134" s="192">
        <f t="shared" si="76"/>
        <v>527.01300000000003</v>
      </c>
      <c r="AS134" s="215">
        <f t="shared" si="77"/>
        <v>0.9</v>
      </c>
      <c r="AT134" s="192">
        <f t="shared" si="78"/>
        <v>527.01300000000003</v>
      </c>
      <c r="AU134" s="215">
        <f t="shared" si="79"/>
        <v>0.10000000000000002</v>
      </c>
      <c r="AV134" s="354">
        <f t="shared" si="80"/>
        <v>58.557000000000016</v>
      </c>
    </row>
    <row r="135" spans="1:48" ht="30" customHeight="1" outlineLevel="1">
      <c r="A135" s="162" t="s">
        <v>398</v>
      </c>
      <c r="B135" s="9">
        <v>100674</v>
      </c>
      <c r="C135" s="9" t="s">
        <v>94</v>
      </c>
      <c r="D135" s="59" t="s">
        <v>607</v>
      </c>
      <c r="E135" s="9" t="s">
        <v>95</v>
      </c>
      <c r="F135" s="50">
        <v>18.899999999999999</v>
      </c>
      <c r="G135" s="150">
        <v>17.010000000000002</v>
      </c>
      <c r="H135" s="150">
        <f t="shared" si="73"/>
        <v>1.889999999999997</v>
      </c>
      <c r="I135" s="50">
        <v>760.43</v>
      </c>
      <c r="J135" s="318">
        <f t="shared" si="50"/>
        <v>929.47</v>
      </c>
      <c r="K135" s="310">
        <f t="shared" si="63"/>
        <v>1756.7</v>
      </c>
      <c r="L135" s="189" t="e">
        <f>TRUNC(#REF!-(#REF!*0.07),2)</f>
        <v>#REF!</v>
      </c>
      <c r="M135" s="212"/>
      <c r="N135" s="192">
        <f t="shared" si="74"/>
        <v>0</v>
      </c>
      <c r="O135" s="215"/>
      <c r="P135" s="192"/>
      <c r="Q135" s="215"/>
      <c r="R135" s="192"/>
      <c r="S135" s="215"/>
      <c r="T135" s="192"/>
      <c r="U135" s="215"/>
      <c r="V135" s="192"/>
      <c r="W135" s="215"/>
      <c r="X135" s="192"/>
      <c r="Y135" s="215"/>
      <c r="Z135" s="192"/>
      <c r="AA135" s="215"/>
      <c r="AB135" s="192"/>
      <c r="AC135" s="215"/>
      <c r="AD135" s="192"/>
      <c r="AE135" s="215"/>
      <c r="AF135" s="192"/>
      <c r="AG135" s="215"/>
      <c r="AH135" s="192"/>
      <c r="AI135" s="215"/>
      <c r="AJ135" s="192"/>
      <c r="AK135" s="215"/>
      <c r="AL135" s="345"/>
      <c r="AM135" s="212"/>
      <c r="AN135" s="192">
        <f t="shared" si="75"/>
        <v>0</v>
      </c>
      <c r="AO135" s="215"/>
      <c r="AP135" s="192"/>
      <c r="AQ135" s="215">
        <v>0.9</v>
      </c>
      <c r="AR135" s="192">
        <f t="shared" si="76"/>
        <v>1581.03</v>
      </c>
      <c r="AS135" s="215">
        <f t="shared" si="77"/>
        <v>0.89999999999999991</v>
      </c>
      <c r="AT135" s="192">
        <f t="shared" si="78"/>
        <v>1581.03</v>
      </c>
      <c r="AU135" s="215">
        <f t="shared" si="79"/>
        <v>0.10000000000000003</v>
      </c>
      <c r="AV135" s="354">
        <f t="shared" si="80"/>
        <v>175.67000000000007</v>
      </c>
    </row>
    <row r="136" spans="1:48" ht="30" customHeight="1" outlineLevel="1">
      <c r="A136" s="162" t="s">
        <v>657</v>
      </c>
      <c r="B136" s="9">
        <v>100674</v>
      </c>
      <c r="C136" s="9" t="s">
        <v>94</v>
      </c>
      <c r="D136" s="59" t="s">
        <v>608</v>
      </c>
      <c r="E136" s="9" t="s">
        <v>95</v>
      </c>
      <c r="F136" s="50">
        <v>2.1</v>
      </c>
      <c r="G136" s="150">
        <v>1.89</v>
      </c>
      <c r="H136" s="150">
        <f t="shared" si="73"/>
        <v>0.21000000000000019</v>
      </c>
      <c r="I136" s="50">
        <v>760.43</v>
      </c>
      <c r="J136" s="318">
        <f t="shared" si="50"/>
        <v>929.47</v>
      </c>
      <c r="K136" s="310">
        <f t="shared" si="63"/>
        <v>195.19</v>
      </c>
      <c r="L136" s="189" t="e">
        <f>TRUNC(#REF!-(#REF!*0.07),2)</f>
        <v>#REF!</v>
      </c>
      <c r="M136" s="212"/>
      <c r="N136" s="192">
        <f t="shared" si="74"/>
        <v>0</v>
      </c>
      <c r="O136" s="215"/>
      <c r="P136" s="192"/>
      <c r="Q136" s="215"/>
      <c r="R136" s="192"/>
      <c r="S136" s="215"/>
      <c r="T136" s="192"/>
      <c r="U136" s="215"/>
      <c r="V136" s="192"/>
      <c r="W136" s="215"/>
      <c r="X136" s="192"/>
      <c r="Y136" s="215"/>
      <c r="Z136" s="192"/>
      <c r="AA136" s="215"/>
      <c r="AB136" s="192"/>
      <c r="AC136" s="215"/>
      <c r="AD136" s="192"/>
      <c r="AE136" s="215"/>
      <c r="AF136" s="192"/>
      <c r="AG136" s="215"/>
      <c r="AH136" s="192"/>
      <c r="AI136" s="215"/>
      <c r="AJ136" s="192"/>
      <c r="AK136" s="215"/>
      <c r="AL136" s="345"/>
      <c r="AM136" s="212"/>
      <c r="AN136" s="192">
        <f t="shared" si="75"/>
        <v>0</v>
      </c>
      <c r="AO136" s="215"/>
      <c r="AP136" s="192"/>
      <c r="AQ136" s="215">
        <v>0.9</v>
      </c>
      <c r="AR136" s="192">
        <f t="shared" si="76"/>
        <v>175.67099999999999</v>
      </c>
      <c r="AS136" s="215">
        <f t="shared" si="77"/>
        <v>0.9</v>
      </c>
      <c r="AT136" s="192">
        <f t="shared" si="78"/>
        <v>175.67099999999999</v>
      </c>
      <c r="AU136" s="215">
        <f t="shared" si="79"/>
        <v>0.10000000000000003</v>
      </c>
      <c r="AV136" s="354">
        <f t="shared" si="80"/>
        <v>19.519000000000005</v>
      </c>
    </row>
    <row r="137" spans="1:48" ht="30" customHeight="1" outlineLevel="1">
      <c r="A137" s="162" t="s">
        <v>658</v>
      </c>
      <c r="B137" s="9">
        <v>100674</v>
      </c>
      <c r="C137" s="9" t="s">
        <v>94</v>
      </c>
      <c r="D137" s="59" t="s">
        <v>609</v>
      </c>
      <c r="E137" s="9" t="s">
        <v>95</v>
      </c>
      <c r="F137" s="50">
        <v>6.3</v>
      </c>
      <c r="G137" s="150">
        <v>5.67</v>
      </c>
      <c r="H137" s="150">
        <f t="shared" si="73"/>
        <v>0.62999999999999989</v>
      </c>
      <c r="I137" s="50">
        <v>760.43</v>
      </c>
      <c r="J137" s="318">
        <f t="shared" si="50"/>
        <v>929.47</v>
      </c>
      <c r="K137" s="310">
        <f t="shared" si="63"/>
        <v>585.57000000000005</v>
      </c>
      <c r="L137" s="189" t="e">
        <f>TRUNC(#REF!-(#REF!*0.07),2)</f>
        <v>#REF!</v>
      </c>
      <c r="M137" s="212"/>
      <c r="N137" s="192">
        <f t="shared" si="74"/>
        <v>0</v>
      </c>
      <c r="O137" s="215"/>
      <c r="P137" s="192"/>
      <c r="Q137" s="215"/>
      <c r="R137" s="192"/>
      <c r="S137" s="215"/>
      <c r="T137" s="192"/>
      <c r="U137" s="215"/>
      <c r="V137" s="192"/>
      <c r="W137" s="215"/>
      <c r="X137" s="192"/>
      <c r="Y137" s="215"/>
      <c r="Z137" s="192"/>
      <c r="AA137" s="215"/>
      <c r="AB137" s="192"/>
      <c r="AC137" s="215"/>
      <c r="AD137" s="192"/>
      <c r="AE137" s="215"/>
      <c r="AF137" s="192"/>
      <c r="AG137" s="215"/>
      <c r="AH137" s="192"/>
      <c r="AI137" s="215"/>
      <c r="AJ137" s="192"/>
      <c r="AK137" s="215"/>
      <c r="AL137" s="345"/>
      <c r="AM137" s="212"/>
      <c r="AN137" s="192">
        <f t="shared" si="75"/>
        <v>0</v>
      </c>
      <c r="AO137" s="215"/>
      <c r="AP137" s="192"/>
      <c r="AQ137" s="215">
        <v>0.9</v>
      </c>
      <c r="AR137" s="192">
        <f t="shared" si="76"/>
        <v>527.01300000000003</v>
      </c>
      <c r="AS137" s="215">
        <f t="shared" si="77"/>
        <v>0.9</v>
      </c>
      <c r="AT137" s="192">
        <f t="shared" si="78"/>
        <v>527.01300000000003</v>
      </c>
      <c r="AU137" s="215">
        <f t="shared" si="79"/>
        <v>0.10000000000000002</v>
      </c>
      <c r="AV137" s="354">
        <f t="shared" si="80"/>
        <v>58.557000000000016</v>
      </c>
    </row>
    <row r="138" spans="1:48" ht="30" customHeight="1" outlineLevel="1">
      <c r="A138" s="162" t="s">
        <v>659</v>
      </c>
      <c r="B138" s="9">
        <v>100674</v>
      </c>
      <c r="C138" s="9" t="s">
        <v>94</v>
      </c>
      <c r="D138" s="59" t="s">
        <v>610</v>
      </c>
      <c r="E138" s="9" t="s">
        <v>95</v>
      </c>
      <c r="F138" s="50">
        <v>8.4</v>
      </c>
      <c r="G138" s="150">
        <v>7.56</v>
      </c>
      <c r="H138" s="150">
        <f t="shared" si="73"/>
        <v>0.84000000000000075</v>
      </c>
      <c r="I138" s="50">
        <v>760.43</v>
      </c>
      <c r="J138" s="318">
        <f t="shared" si="50"/>
        <v>929.47</v>
      </c>
      <c r="K138" s="310">
        <f t="shared" si="63"/>
        <v>780.75</v>
      </c>
      <c r="L138" s="189" t="e">
        <f>TRUNC(#REF!-(#REF!*0.07),2)</f>
        <v>#REF!</v>
      </c>
      <c r="M138" s="212"/>
      <c r="N138" s="192">
        <f t="shared" si="74"/>
        <v>0</v>
      </c>
      <c r="O138" s="215"/>
      <c r="P138" s="192"/>
      <c r="Q138" s="215"/>
      <c r="R138" s="192"/>
      <c r="S138" s="215"/>
      <c r="T138" s="192"/>
      <c r="U138" s="215"/>
      <c r="V138" s="192"/>
      <c r="W138" s="215"/>
      <c r="X138" s="192"/>
      <c r="Y138" s="215"/>
      <c r="Z138" s="192"/>
      <c r="AA138" s="215"/>
      <c r="AB138" s="192"/>
      <c r="AC138" s="215"/>
      <c r="AD138" s="192"/>
      <c r="AE138" s="215"/>
      <c r="AF138" s="192"/>
      <c r="AG138" s="215"/>
      <c r="AH138" s="192"/>
      <c r="AI138" s="215"/>
      <c r="AJ138" s="192"/>
      <c r="AK138" s="215"/>
      <c r="AL138" s="345"/>
      <c r="AM138" s="212"/>
      <c r="AN138" s="192">
        <f t="shared" si="75"/>
        <v>0</v>
      </c>
      <c r="AO138" s="215"/>
      <c r="AP138" s="192"/>
      <c r="AQ138" s="215">
        <v>0.9</v>
      </c>
      <c r="AR138" s="192">
        <f t="shared" si="76"/>
        <v>702.67500000000007</v>
      </c>
      <c r="AS138" s="215">
        <f t="shared" si="77"/>
        <v>0.90000000000000013</v>
      </c>
      <c r="AT138" s="192">
        <f t="shared" si="78"/>
        <v>702.67500000000007</v>
      </c>
      <c r="AU138" s="215">
        <f t="shared" si="79"/>
        <v>9.9999999999999908E-2</v>
      </c>
      <c r="AV138" s="354">
        <f t="shared" si="80"/>
        <v>78.074999999999932</v>
      </c>
    </row>
    <row r="139" spans="1:48" ht="30" customHeight="1" outlineLevel="1">
      <c r="A139" s="162" t="s">
        <v>660</v>
      </c>
      <c r="B139" s="9">
        <v>100674</v>
      </c>
      <c r="C139" s="9" t="s">
        <v>94</v>
      </c>
      <c r="D139" s="59" t="s">
        <v>611</v>
      </c>
      <c r="E139" s="9" t="s">
        <v>95</v>
      </c>
      <c r="F139" s="50">
        <v>12.6</v>
      </c>
      <c r="G139" s="150">
        <v>11.34</v>
      </c>
      <c r="H139" s="150">
        <f t="shared" si="73"/>
        <v>1.2599999999999998</v>
      </c>
      <c r="I139" s="50">
        <v>760.43</v>
      </c>
      <c r="J139" s="318">
        <f t="shared" si="50"/>
        <v>929.47</v>
      </c>
      <c r="K139" s="310">
        <f t="shared" si="63"/>
        <v>1171.1300000000001</v>
      </c>
      <c r="L139" s="189" t="e">
        <f>TRUNC(#REF!-(#REF!*0.07),2)</f>
        <v>#REF!</v>
      </c>
      <c r="M139" s="212"/>
      <c r="N139" s="192">
        <f t="shared" si="74"/>
        <v>0</v>
      </c>
      <c r="O139" s="215"/>
      <c r="P139" s="192"/>
      <c r="Q139" s="215"/>
      <c r="R139" s="192"/>
      <c r="S139" s="215"/>
      <c r="T139" s="192"/>
      <c r="U139" s="215"/>
      <c r="V139" s="192"/>
      <c r="W139" s="215"/>
      <c r="X139" s="192"/>
      <c r="Y139" s="215"/>
      <c r="Z139" s="192"/>
      <c r="AA139" s="215"/>
      <c r="AB139" s="192"/>
      <c r="AC139" s="215"/>
      <c r="AD139" s="192"/>
      <c r="AE139" s="215"/>
      <c r="AF139" s="192"/>
      <c r="AG139" s="215"/>
      <c r="AH139" s="192"/>
      <c r="AI139" s="215"/>
      <c r="AJ139" s="192"/>
      <c r="AK139" s="215"/>
      <c r="AL139" s="345"/>
      <c r="AM139" s="212"/>
      <c r="AN139" s="192">
        <f t="shared" si="75"/>
        <v>0</v>
      </c>
      <c r="AO139" s="215"/>
      <c r="AP139" s="192"/>
      <c r="AQ139" s="215">
        <v>0.9</v>
      </c>
      <c r="AR139" s="192">
        <f t="shared" si="76"/>
        <v>1054.0170000000001</v>
      </c>
      <c r="AS139" s="215">
        <f t="shared" si="77"/>
        <v>0.89999999999999991</v>
      </c>
      <c r="AT139" s="192">
        <f t="shared" si="78"/>
        <v>1054.0170000000001</v>
      </c>
      <c r="AU139" s="215">
        <f t="shared" si="79"/>
        <v>0.10000000000000003</v>
      </c>
      <c r="AV139" s="354">
        <f t="shared" si="80"/>
        <v>117.11300000000006</v>
      </c>
    </row>
    <row r="140" spans="1:48" ht="30" customHeight="1" outlineLevel="1">
      <c r="A140" s="162" t="s">
        <v>661</v>
      </c>
      <c r="B140" s="9">
        <v>100674</v>
      </c>
      <c r="C140" s="9" t="s">
        <v>94</v>
      </c>
      <c r="D140" s="59" t="s">
        <v>612</v>
      </c>
      <c r="E140" s="9" t="s">
        <v>95</v>
      </c>
      <c r="F140" s="50">
        <v>33.6</v>
      </c>
      <c r="G140" s="150">
        <v>30.24</v>
      </c>
      <c r="H140" s="150">
        <f t="shared" si="73"/>
        <v>3.360000000000003</v>
      </c>
      <c r="I140" s="50">
        <v>760.43</v>
      </c>
      <c r="J140" s="318">
        <f t="shared" si="50"/>
        <v>929.47</v>
      </c>
      <c r="K140" s="310">
        <f t="shared" si="63"/>
        <v>3123.02</v>
      </c>
      <c r="L140" s="189" t="e">
        <f>TRUNC(#REF!-(#REF!*0.07),2)</f>
        <v>#REF!</v>
      </c>
      <c r="M140" s="212"/>
      <c r="N140" s="192">
        <f t="shared" si="74"/>
        <v>0</v>
      </c>
      <c r="O140" s="215"/>
      <c r="P140" s="192"/>
      <c r="Q140" s="215"/>
      <c r="R140" s="192"/>
      <c r="S140" s="215"/>
      <c r="T140" s="192"/>
      <c r="U140" s="215"/>
      <c r="V140" s="192"/>
      <c r="W140" s="215"/>
      <c r="X140" s="192"/>
      <c r="Y140" s="215"/>
      <c r="Z140" s="192"/>
      <c r="AA140" s="215"/>
      <c r="AB140" s="192"/>
      <c r="AC140" s="215"/>
      <c r="AD140" s="192"/>
      <c r="AE140" s="215"/>
      <c r="AF140" s="192"/>
      <c r="AG140" s="215"/>
      <c r="AH140" s="192"/>
      <c r="AI140" s="215"/>
      <c r="AJ140" s="192"/>
      <c r="AK140" s="215"/>
      <c r="AL140" s="345"/>
      <c r="AM140" s="212"/>
      <c r="AN140" s="192">
        <f t="shared" si="75"/>
        <v>0</v>
      </c>
      <c r="AO140" s="215"/>
      <c r="AP140" s="192"/>
      <c r="AQ140" s="215">
        <v>0.9</v>
      </c>
      <c r="AR140" s="192">
        <f t="shared" si="76"/>
        <v>2810.7179999999998</v>
      </c>
      <c r="AS140" s="215">
        <f t="shared" si="77"/>
        <v>0.89999999999999991</v>
      </c>
      <c r="AT140" s="192">
        <f t="shared" si="78"/>
        <v>2810.7179999999998</v>
      </c>
      <c r="AU140" s="215">
        <f t="shared" si="79"/>
        <v>0.10000000000000005</v>
      </c>
      <c r="AV140" s="354">
        <f t="shared" si="80"/>
        <v>312.30200000000013</v>
      </c>
    </row>
    <row r="141" spans="1:48" ht="30" customHeight="1" outlineLevel="1">
      <c r="A141" s="162" t="s">
        <v>464</v>
      </c>
      <c r="B141" s="9">
        <f t="shared" si="81"/>
        <v>100674</v>
      </c>
      <c r="C141" s="9" t="s">
        <v>94</v>
      </c>
      <c r="D141" s="59" t="s">
        <v>613</v>
      </c>
      <c r="E141" s="9" t="s">
        <v>95</v>
      </c>
      <c r="F141" s="50">
        <v>16.8</v>
      </c>
      <c r="G141" s="150">
        <v>15.12</v>
      </c>
      <c r="H141" s="150">
        <f t="shared" si="73"/>
        <v>1.6800000000000015</v>
      </c>
      <c r="I141" s="50">
        <v>760.43</v>
      </c>
      <c r="J141" s="318">
        <f t="shared" si="50"/>
        <v>929.47</v>
      </c>
      <c r="K141" s="310">
        <f t="shared" si="63"/>
        <v>1561.51</v>
      </c>
      <c r="L141" s="189" t="e">
        <f>TRUNC(#REF!-(#REF!*0.07),2)</f>
        <v>#REF!</v>
      </c>
      <c r="M141" s="212"/>
      <c r="N141" s="192">
        <f t="shared" si="74"/>
        <v>0</v>
      </c>
      <c r="O141" s="215"/>
      <c r="P141" s="192"/>
      <c r="Q141" s="215"/>
      <c r="R141" s="192"/>
      <c r="S141" s="215"/>
      <c r="T141" s="192"/>
      <c r="U141" s="215"/>
      <c r="V141" s="192"/>
      <c r="W141" s="215"/>
      <c r="X141" s="192"/>
      <c r="Y141" s="215"/>
      <c r="Z141" s="192"/>
      <c r="AA141" s="215"/>
      <c r="AB141" s="192"/>
      <c r="AC141" s="215"/>
      <c r="AD141" s="192"/>
      <c r="AE141" s="215"/>
      <c r="AF141" s="192"/>
      <c r="AG141" s="215"/>
      <c r="AH141" s="192"/>
      <c r="AI141" s="215"/>
      <c r="AJ141" s="192"/>
      <c r="AK141" s="215"/>
      <c r="AL141" s="345"/>
      <c r="AM141" s="212"/>
      <c r="AN141" s="192">
        <f t="shared" si="75"/>
        <v>0</v>
      </c>
      <c r="AO141" s="215"/>
      <c r="AP141" s="192"/>
      <c r="AQ141" s="215">
        <v>0.9</v>
      </c>
      <c r="AR141" s="192">
        <f t="shared" si="76"/>
        <v>1405.3589999999999</v>
      </c>
      <c r="AS141" s="215">
        <f t="shared" si="77"/>
        <v>0.89999999999999991</v>
      </c>
      <c r="AT141" s="192">
        <f t="shared" si="78"/>
        <v>1405.3589999999999</v>
      </c>
      <c r="AU141" s="215">
        <f t="shared" si="79"/>
        <v>0.10000000000000005</v>
      </c>
      <c r="AV141" s="354">
        <f t="shared" si="80"/>
        <v>156.15100000000007</v>
      </c>
    </row>
    <row r="142" spans="1:48" s="12" customFormat="1" ht="20.100000000000001" customHeight="1" outlineLevel="1">
      <c r="A142" s="162" t="s">
        <v>465</v>
      </c>
      <c r="B142" s="9" t="s">
        <v>12395</v>
      </c>
      <c r="C142" s="9" t="s">
        <v>94</v>
      </c>
      <c r="D142" s="59" t="s">
        <v>410</v>
      </c>
      <c r="E142" s="9" t="s">
        <v>95</v>
      </c>
      <c r="F142" s="50">
        <v>20.25</v>
      </c>
      <c r="G142" s="150">
        <v>0</v>
      </c>
      <c r="H142" s="150">
        <f t="shared" si="73"/>
        <v>20.25</v>
      </c>
      <c r="I142" s="74">
        <v>3.16</v>
      </c>
      <c r="J142" s="318">
        <f t="shared" si="50"/>
        <v>3.86</v>
      </c>
      <c r="K142" s="310">
        <f t="shared" si="63"/>
        <v>78.17</v>
      </c>
      <c r="L142" s="189" t="e">
        <f>TRUNC(#REF!-(#REF!*0.07),2)</f>
        <v>#REF!</v>
      </c>
      <c r="M142" s="212"/>
      <c r="N142" s="192">
        <f t="shared" si="74"/>
        <v>0</v>
      </c>
      <c r="O142" s="215"/>
      <c r="P142" s="192"/>
      <c r="Q142" s="215"/>
      <c r="R142" s="192"/>
      <c r="S142" s="215"/>
      <c r="T142" s="192"/>
      <c r="U142" s="215"/>
      <c r="V142" s="192"/>
      <c r="W142" s="215"/>
      <c r="X142" s="192"/>
      <c r="Y142" s="215"/>
      <c r="Z142" s="192"/>
      <c r="AA142" s="215"/>
      <c r="AB142" s="192"/>
      <c r="AC142" s="215"/>
      <c r="AD142" s="192"/>
      <c r="AE142" s="215"/>
      <c r="AF142" s="192"/>
      <c r="AG142" s="215"/>
      <c r="AH142" s="192"/>
      <c r="AI142" s="215"/>
      <c r="AJ142" s="192"/>
      <c r="AK142" s="215"/>
      <c r="AL142" s="345"/>
      <c r="AM142" s="212"/>
      <c r="AN142" s="192">
        <f t="shared" si="75"/>
        <v>0</v>
      </c>
      <c r="AO142" s="215"/>
      <c r="AP142" s="192"/>
      <c r="AQ142" s="215"/>
      <c r="AR142" s="192">
        <f t="shared" si="76"/>
        <v>0</v>
      </c>
      <c r="AS142" s="215">
        <f t="shared" si="77"/>
        <v>0</v>
      </c>
      <c r="AT142" s="192">
        <f t="shared" si="78"/>
        <v>0</v>
      </c>
      <c r="AU142" s="215">
        <f t="shared" si="79"/>
        <v>1</v>
      </c>
      <c r="AV142" s="354">
        <f t="shared" si="80"/>
        <v>78.17</v>
      </c>
    </row>
    <row r="143" spans="1:48" ht="20.100000000000001" customHeight="1" outlineLevel="1">
      <c r="A143" s="163"/>
      <c r="B143" s="27"/>
      <c r="C143" s="27"/>
      <c r="D143" s="13" t="s">
        <v>35</v>
      </c>
      <c r="E143" s="9"/>
      <c r="F143" s="50">
        <v>0</v>
      </c>
      <c r="G143" s="150"/>
      <c r="H143" s="150"/>
      <c r="I143" s="74">
        <v>0</v>
      </c>
      <c r="J143" s="318">
        <f t="shared" si="50"/>
        <v>0</v>
      </c>
      <c r="K143" s="310">
        <f t="shared" si="59"/>
        <v>0</v>
      </c>
      <c r="L143" s="189" t="e">
        <f>TRUNC(#REF!-(#REF!*0.07),2)</f>
        <v>#REF!</v>
      </c>
      <c r="M143" s="212"/>
      <c r="N143" s="192"/>
      <c r="O143" s="215"/>
      <c r="P143" s="192"/>
      <c r="Q143" s="215"/>
      <c r="R143" s="192"/>
      <c r="S143" s="215"/>
      <c r="T143" s="192"/>
      <c r="U143" s="215"/>
      <c r="V143" s="192"/>
      <c r="W143" s="215"/>
      <c r="X143" s="192"/>
      <c r="Y143" s="215"/>
      <c r="Z143" s="192"/>
      <c r="AA143" s="215"/>
      <c r="AB143" s="192"/>
      <c r="AC143" s="215"/>
      <c r="AD143" s="192"/>
      <c r="AE143" s="215"/>
      <c r="AF143" s="192"/>
      <c r="AG143" s="215"/>
      <c r="AH143" s="192"/>
      <c r="AI143" s="215"/>
      <c r="AJ143" s="192"/>
      <c r="AK143" s="215"/>
      <c r="AL143" s="345"/>
      <c r="AM143" s="212"/>
      <c r="AN143" s="192"/>
      <c r="AO143" s="215"/>
      <c r="AP143" s="192"/>
      <c r="AQ143" s="215"/>
      <c r="AR143" s="192"/>
      <c r="AS143" s="215"/>
      <c r="AT143" s="192"/>
      <c r="AU143" s="215"/>
      <c r="AV143" s="354"/>
    </row>
    <row r="144" spans="1:48" ht="20.100000000000001" customHeight="1" outlineLevel="1">
      <c r="A144" s="162" t="s">
        <v>662</v>
      </c>
      <c r="B144" s="9">
        <v>102179</v>
      </c>
      <c r="C144" s="9" t="s">
        <v>94</v>
      </c>
      <c r="D144" s="59" t="s">
        <v>504</v>
      </c>
      <c r="E144" s="9" t="s">
        <v>95</v>
      </c>
      <c r="F144" s="50">
        <v>10.7</v>
      </c>
      <c r="G144" s="150">
        <v>9.6300000000000008</v>
      </c>
      <c r="H144" s="150">
        <f t="shared" ref="H144:H146" si="82">F144-G144</f>
        <v>1.0699999999999985</v>
      </c>
      <c r="I144" s="50">
        <v>402.1</v>
      </c>
      <c r="J144" s="318">
        <f t="shared" si="50"/>
        <v>491.48</v>
      </c>
      <c r="K144" s="310">
        <f t="shared" si="63"/>
        <v>525.88</v>
      </c>
      <c r="L144" s="189" t="e">
        <f>TRUNC(#REF!-(#REF!*0.07),2)</f>
        <v>#REF!</v>
      </c>
      <c r="M144" s="212"/>
      <c r="N144" s="192">
        <f>M144*K144</f>
        <v>0</v>
      </c>
      <c r="O144" s="215"/>
      <c r="P144" s="192"/>
      <c r="Q144" s="215"/>
      <c r="R144" s="192"/>
      <c r="S144" s="215"/>
      <c r="T144" s="192"/>
      <c r="U144" s="215"/>
      <c r="V144" s="192"/>
      <c r="W144" s="215"/>
      <c r="X144" s="192"/>
      <c r="Y144" s="215"/>
      <c r="Z144" s="192"/>
      <c r="AA144" s="215"/>
      <c r="AB144" s="192"/>
      <c r="AC144" s="215"/>
      <c r="AD144" s="192"/>
      <c r="AE144" s="215"/>
      <c r="AF144" s="192"/>
      <c r="AG144" s="215"/>
      <c r="AH144" s="192"/>
      <c r="AI144" s="215"/>
      <c r="AJ144" s="192"/>
      <c r="AK144" s="215"/>
      <c r="AL144" s="345"/>
      <c r="AM144" s="212"/>
      <c r="AN144" s="192">
        <f>ROUND(AM144*K144,2)</f>
        <v>0</v>
      </c>
      <c r="AO144" s="215"/>
      <c r="AP144" s="192"/>
      <c r="AQ144" s="215">
        <v>0.9</v>
      </c>
      <c r="AR144" s="192">
        <f>AQ144*K144</f>
        <v>473.29200000000003</v>
      </c>
      <c r="AS144" s="215">
        <f>AT144/K144</f>
        <v>0.9</v>
      </c>
      <c r="AT144" s="192">
        <f t="shared" ref="AT144:AT146" si="83">AN144+AP144+AR144</f>
        <v>473.29200000000003</v>
      </c>
      <c r="AU144" s="215">
        <f>AV144/K144</f>
        <v>9.9999999999999936E-2</v>
      </c>
      <c r="AV144" s="354">
        <f>K144-AT144</f>
        <v>52.587999999999965</v>
      </c>
    </row>
    <row r="145" spans="1:48" ht="20.100000000000001" customHeight="1" outlineLevel="1">
      <c r="A145" s="162" t="s">
        <v>466</v>
      </c>
      <c r="B145" s="47">
        <v>102181</v>
      </c>
      <c r="C145" s="9" t="s">
        <v>94</v>
      </c>
      <c r="D145" s="59" t="s">
        <v>505</v>
      </c>
      <c r="E145" s="9" t="s">
        <v>95</v>
      </c>
      <c r="F145" s="50">
        <v>11.4</v>
      </c>
      <c r="G145" s="150">
        <v>10.26</v>
      </c>
      <c r="H145" s="150">
        <f t="shared" si="82"/>
        <v>1.1400000000000006</v>
      </c>
      <c r="I145" s="50">
        <v>572.77</v>
      </c>
      <c r="J145" s="318">
        <f t="shared" si="50"/>
        <v>700.09</v>
      </c>
      <c r="K145" s="310">
        <f t="shared" si="63"/>
        <v>798.1</v>
      </c>
      <c r="L145" s="189" t="e">
        <f>TRUNC(#REF!-(#REF!*0.07),2)</f>
        <v>#REF!</v>
      </c>
      <c r="M145" s="212"/>
      <c r="N145" s="192">
        <f>M145*K145</f>
        <v>0</v>
      </c>
      <c r="O145" s="215"/>
      <c r="P145" s="192"/>
      <c r="Q145" s="215"/>
      <c r="R145" s="192"/>
      <c r="S145" s="215"/>
      <c r="T145" s="192"/>
      <c r="U145" s="215"/>
      <c r="V145" s="192"/>
      <c r="W145" s="215"/>
      <c r="X145" s="192"/>
      <c r="Y145" s="215"/>
      <c r="Z145" s="192"/>
      <c r="AA145" s="215"/>
      <c r="AB145" s="192"/>
      <c r="AC145" s="215"/>
      <c r="AD145" s="192"/>
      <c r="AE145" s="215"/>
      <c r="AF145" s="192"/>
      <c r="AG145" s="215"/>
      <c r="AH145" s="192"/>
      <c r="AI145" s="215"/>
      <c r="AJ145" s="192"/>
      <c r="AK145" s="215"/>
      <c r="AL145" s="345"/>
      <c r="AM145" s="212"/>
      <c r="AN145" s="192">
        <f>ROUND(AM145*K145,2)</f>
        <v>0</v>
      </c>
      <c r="AO145" s="215"/>
      <c r="AP145" s="192"/>
      <c r="AQ145" s="215">
        <v>0.9</v>
      </c>
      <c r="AR145" s="192">
        <f>AQ145*K145</f>
        <v>718.29000000000008</v>
      </c>
      <c r="AS145" s="215">
        <f>AT145/K145</f>
        <v>0.9</v>
      </c>
      <c r="AT145" s="192">
        <f t="shared" si="83"/>
        <v>718.29000000000008</v>
      </c>
      <c r="AU145" s="215">
        <f>AV145/K145</f>
        <v>9.9999999999999922E-2</v>
      </c>
      <c r="AV145" s="354">
        <f>K145-AT145</f>
        <v>79.809999999999945</v>
      </c>
    </row>
    <row r="146" spans="1:48" ht="20.100000000000001" customHeight="1" outlineLevel="1">
      <c r="A146" s="162" t="s">
        <v>467</v>
      </c>
      <c r="B146" s="9" t="s">
        <v>12444</v>
      </c>
      <c r="C146" s="9" t="s">
        <v>94</v>
      </c>
      <c r="D146" s="59" t="s">
        <v>1158</v>
      </c>
      <c r="E146" s="9" t="s">
        <v>95</v>
      </c>
      <c r="F146" s="50">
        <v>21.28</v>
      </c>
      <c r="G146" s="150">
        <v>19.149999999999999</v>
      </c>
      <c r="H146" s="150">
        <f t="shared" si="82"/>
        <v>2.1300000000000026</v>
      </c>
      <c r="I146" s="50">
        <f>'Composição Unitária de Preços'!H39</f>
        <v>743.37</v>
      </c>
      <c r="J146" s="318">
        <f t="shared" si="50"/>
        <v>908.62</v>
      </c>
      <c r="K146" s="310">
        <f t="shared" si="63"/>
        <v>1935.36</v>
      </c>
      <c r="L146" s="189" t="e">
        <f>TRUNC(#REF!-(#REF!*0.07),2)</f>
        <v>#REF!</v>
      </c>
      <c r="M146" s="212"/>
      <c r="N146" s="192">
        <f>M146*K146</f>
        <v>0</v>
      </c>
      <c r="O146" s="215"/>
      <c r="P146" s="192"/>
      <c r="Q146" s="215"/>
      <c r="R146" s="192"/>
      <c r="S146" s="215"/>
      <c r="T146" s="192"/>
      <c r="U146" s="215"/>
      <c r="V146" s="192"/>
      <c r="W146" s="215"/>
      <c r="X146" s="192"/>
      <c r="Y146" s="215"/>
      <c r="Z146" s="192"/>
      <c r="AA146" s="215"/>
      <c r="AB146" s="192"/>
      <c r="AC146" s="215"/>
      <c r="AD146" s="192"/>
      <c r="AE146" s="215"/>
      <c r="AF146" s="192"/>
      <c r="AG146" s="215"/>
      <c r="AH146" s="192"/>
      <c r="AI146" s="215"/>
      <c r="AJ146" s="192"/>
      <c r="AK146" s="215"/>
      <c r="AL146" s="345"/>
      <c r="AM146" s="212"/>
      <c r="AN146" s="192">
        <f>ROUND(AM146*K146,2)</f>
        <v>0</v>
      </c>
      <c r="AO146" s="215"/>
      <c r="AP146" s="192"/>
      <c r="AQ146" s="215">
        <v>0.9</v>
      </c>
      <c r="AR146" s="192">
        <f>AQ146*K146</f>
        <v>1741.8239999999998</v>
      </c>
      <c r="AS146" s="215">
        <f>AT146/K146</f>
        <v>0.89999999999999991</v>
      </c>
      <c r="AT146" s="192">
        <f t="shared" si="83"/>
        <v>1741.8239999999998</v>
      </c>
      <c r="AU146" s="215">
        <f>AV146/K146</f>
        <v>0.10000000000000003</v>
      </c>
      <c r="AV146" s="354">
        <f>K146-AT146</f>
        <v>193.53600000000006</v>
      </c>
    </row>
    <row r="147" spans="1:48" ht="20.100000000000001" customHeight="1" outlineLevel="1">
      <c r="A147" s="163"/>
      <c r="B147" s="9"/>
      <c r="C147" s="9"/>
      <c r="D147" s="13" t="s">
        <v>199</v>
      </c>
      <c r="E147" s="9"/>
      <c r="F147" s="50">
        <v>0</v>
      </c>
      <c r="G147" s="150"/>
      <c r="H147" s="150"/>
      <c r="I147" s="74">
        <v>0</v>
      </c>
      <c r="J147" s="318">
        <f t="shared" si="50"/>
        <v>0</v>
      </c>
      <c r="K147" s="310">
        <f t="shared" si="59"/>
        <v>0</v>
      </c>
      <c r="L147" s="189" t="e">
        <f>TRUNC(#REF!-(#REF!*0.07),2)</f>
        <v>#REF!</v>
      </c>
      <c r="M147" s="212"/>
      <c r="N147" s="192"/>
      <c r="O147" s="215"/>
      <c r="P147" s="192"/>
      <c r="Q147" s="215"/>
      <c r="R147" s="192"/>
      <c r="S147" s="215"/>
      <c r="T147" s="192"/>
      <c r="U147" s="215"/>
      <c r="V147" s="192"/>
      <c r="W147" s="215"/>
      <c r="X147" s="192"/>
      <c r="Y147" s="215"/>
      <c r="Z147" s="192"/>
      <c r="AA147" s="215"/>
      <c r="AB147" s="192"/>
      <c r="AC147" s="215"/>
      <c r="AD147" s="192"/>
      <c r="AE147" s="215"/>
      <c r="AF147" s="192"/>
      <c r="AG147" s="215"/>
      <c r="AH147" s="192"/>
      <c r="AI147" s="215"/>
      <c r="AJ147" s="192"/>
      <c r="AK147" s="215"/>
      <c r="AL147" s="345"/>
      <c r="AM147" s="212"/>
      <c r="AN147" s="192"/>
      <c r="AO147" s="215"/>
      <c r="AP147" s="192"/>
      <c r="AQ147" s="215"/>
      <c r="AR147" s="192"/>
      <c r="AS147" s="215"/>
      <c r="AT147" s="192"/>
      <c r="AU147" s="215"/>
      <c r="AV147" s="354"/>
    </row>
    <row r="148" spans="1:48" ht="20.100000000000001" customHeight="1" outlineLevel="1">
      <c r="A148" s="162" t="s">
        <v>663</v>
      </c>
      <c r="B148" s="9" t="s">
        <v>12396</v>
      </c>
      <c r="C148" s="9" t="s">
        <v>94</v>
      </c>
      <c r="D148" s="59" t="s">
        <v>720</v>
      </c>
      <c r="E148" s="9" t="s">
        <v>95</v>
      </c>
      <c r="F148" s="50">
        <v>145.19999999999999</v>
      </c>
      <c r="G148" s="150">
        <v>0</v>
      </c>
      <c r="H148" s="150">
        <f t="shared" ref="H148:H149" si="84">F148-G148</f>
        <v>145.19999999999999</v>
      </c>
      <c r="I148" s="74">
        <v>13.4</v>
      </c>
      <c r="J148" s="318">
        <f t="shared" si="50"/>
        <v>16.37</v>
      </c>
      <c r="K148" s="310">
        <f t="shared" si="63"/>
        <v>2376.92</v>
      </c>
      <c r="L148" s="189" t="e">
        <f>TRUNC(#REF!-(#REF!*0.07),2)</f>
        <v>#REF!</v>
      </c>
      <c r="M148" s="212"/>
      <c r="N148" s="192">
        <f>M148*K148</f>
        <v>0</v>
      </c>
      <c r="O148" s="215"/>
      <c r="P148" s="192"/>
      <c r="Q148" s="215"/>
      <c r="R148" s="192"/>
      <c r="S148" s="215"/>
      <c r="T148" s="192"/>
      <c r="U148" s="215"/>
      <c r="V148" s="192"/>
      <c r="W148" s="215"/>
      <c r="X148" s="192"/>
      <c r="Y148" s="215"/>
      <c r="Z148" s="192"/>
      <c r="AA148" s="215"/>
      <c r="AB148" s="192"/>
      <c r="AC148" s="215"/>
      <c r="AD148" s="192"/>
      <c r="AE148" s="215"/>
      <c r="AF148" s="192"/>
      <c r="AG148" s="215"/>
      <c r="AH148" s="192"/>
      <c r="AI148" s="215"/>
      <c r="AJ148" s="192"/>
      <c r="AK148" s="215"/>
      <c r="AL148" s="345"/>
      <c r="AM148" s="212"/>
      <c r="AN148" s="192">
        <f>ROUND(AM148*K148,2)</f>
        <v>0</v>
      </c>
      <c r="AO148" s="215"/>
      <c r="AP148" s="192"/>
      <c r="AQ148" s="215"/>
      <c r="AR148" s="192">
        <f>AQ148*K148</f>
        <v>0</v>
      </c>
      <c r="AS148" s="215">
        <f>AT148/K148</f>
        <v>0</v>
      </c>
      <c r="AT148" s="192">
        <f t="shared" ref="AT148:AT149" si="85">AN148+AP148+AR148</f>
        <v>0</v>
      </c>
      <c r="AU148" s="215">
        <f>AV148/K148</f>
        <v>1</v>
      </c>
      <c r="AV148" s="354">
        <f>K148-AT148</f>
        <v>2376.92</v>
      </c>
    </row>
    <row r="149" spans="1:48" ht="30" customHeight="1" outlineLevel="1">
      <c r="A149" s="162" t="s">
        <v>528</v>
      </c>
      <c r="B149" s="9" t="s">
        <v>12448</v>
      </c>
      <c r="C149" s="9" t="s">
        <v>94</v>
      </c>
      <c r="D149" s="59" t="s">
        <v>12449</v>
      </c>
      <c r="E149" s="9" t="s">
        <v>95</v>
      </c>
      <c r="F149" s="50">
        <v>11.03</v>
      </c>
      <c r="G149" s="150">
        <v>0</v>
      </c>
      <c r="H149" s="150">
        <f t="shared" si="84"/>
        <v>11.03</v>
      </c>
      <c r="I149" s="50">
        <f>'Composição Unitária de Preços'!H54</f>
        <v>1370.14</v>
      </c>
      <c r="J149" s="318">
        <f t="shared" si="50"/>
        <v>1674.72</v>
      </c>
      <c r="K149" s="310">
        <f t="shared" si="63"/>
        <v>18472.16</v>
      </c>
      <c r="L149" s="189" t="e">
        <f>TRUNC(#REF!-(#REF!*0.07),2)</f>
        <v>#REF!</v>
      </c>
      <c r="M149" s="212"/>
      <c r="N149" s="192">
        <f>M149*K149</f>
        <v>0</v>
      </c>
      <c r="O149" s="215"/>
      <c r="P149" s="192"/>
      <c r="Q149" s="215"/>
      <c r="R149" s="192"/>
      <c r="S149" s="215"/>
      <c r="T149" s="192"/>
      <c r="U149" s="215"/>
      <c r="V149" s="192"/>
      <c r="W149" s="215"/>
      <c r="X149" s="192"/>
      <c r="Y149" s="215"/>
      <c r="Z149" s="192"/>
      <c r="AA149" s="215"/>
      <c r="AB149" s="192"/>
      <c r="AC149" s="215"/>
      <c r="AD149" s="192"/>
      <c r="AE149" s="215"/>
      <c r="AF149" s="192"/>
      <c r="AG149" s="215"/>
      <c r="AH149" s="192"/>
      <c r="AI149" s="215"/>
      <c r="AJ149" s="192"/>
      <c r="AK149" s="215"/>
      <c r="AL149" s="345"/>
      <c r="AM149" s="212"/>
      <c r="AN149" s="192">
        <f>ROUND(AM149*K149,2)</f>
        <v>0</v>
      </c>
      <c r="AO149" s="215"/>
      <c r="AP149" s="192"/>
      <c r="AQ149" s="215"/>
      <c r="AR149" s="192">
        <f>AQ149*K149</f>
        <v>0</v>
      </c>
      <c r="AS149" s="215">
        <f>AT149/K149</f>
        <v>0</v>
      </c>
      <c r="AT149" s="192">
        <f t="shared" si="85"/>
        <v>0</v>
      </c>
      <c r="AU149" s="215">
        <f>AV149/K149</f>
        <v>1</v>
      </c>
      <c r="AV149" s="354">
        <f>K149-AT149</f>
        <v>18472.16</v>
      </c>
    </row>
    <row r="150" spans="1:48" ht="20.100000000000001" customHeight="1" outlineLevel="1">
      <c r="A150" s="161"/>
      <c r="B150" s="69"/>
      <c r="C150" s="69"/>
      <c r="D150" s="69"/>
      <c r="E150" s="69"/>
      <c r="F150" s="78" t="s">
        <v>253</v>
      </c>
      <c r="G150" s="148"/>
      <c r="H150" s="148"/>
      <c r="I150" s="148"/>
      <c r="J150" s="225"/>
      <c r="K150" s="221">
        <f>SUM(K105:K149)</f>
        <v>115266.94000000003</v>
      </c>
      <c r="L150" s="190" t="e">
        <f>TRUNC(#REF!-(#REF!*0.07),2)</f>
        <v>#REF!</v>
      </c>
      <c r="M150" s="219">
        <f>N150/K150</f>
        <v>0</v>
      </c>
      <c r="N150" s="148">
        <f>SUM(N105:N149)</f>
        <v>0</v>
      </c>
      <c r="O150" s="223"/>
      <c r="P150" s="225"/>
      <c r="Q150" s="223"/>
      <c r="R150" s="225"/>
      <c r="S150" s="223"/>
      <c r="T150" s="225"/>
      <c r="U150" s="223"/>
      <c r="V150" s="225"/>
      <c r="W150" s="223"/>
      <c r="X150" s="225"/>
      <c r="Y150" s="223"/>
      <c r="Z150" s="225"/>
      <c r="AA150" s="223"/>
      <c r="AB150" s="225"/>
      <c r="AC150" s="223"/>
      <c r="AD150" s="225"/>
      <c r="AE150" s="223"/>
      <c r="AF150" s="225"/>
      <c r="AG150" s="223"/>
      <c r="AH150" s="225"/>
      <c r="AI150" s="223"/>
      <c r="AJ150" s="225"/>
      <c r="AK150" s="223"/>
      <c r="AL150" s="225"/>
      <c r="AM150" s="357">
        <f>AN150/K150</f>
        <v>0</v>
      </c>
      <c r="AN150" s="76">
        <f>SUM(AN105:AN149)</f>
        <v>0</v>
      </c>
      <c r="AO150" s="366"/>
      <c r="AP150" s="76"/>
      <c r="AQ150" s="366"/>
      <c r="AR150" s="369"/>
      <c r="AS150" s="357">
        <f>AT150/K150</f>
        <v>0.18952932211091925</v>
      </c>
      <c r="AT150" s="76">
        <f>SUM(AT105:AT149)</f>
        <v>21846.465000000007</v>
      </c>
      <c r="AU150" s="357">
        <f>AV150/K150</f>
        <v>0.81047067788908045</v>
      </c>
      <c r="AV150" s="221">
        <f>SUM(AV105:AV149)</f>
        <v>93420.474999999991</v>
      </c>
    </row>
    <row r="151" spans="1:48" ht="20.100000000000001" customHeight="1">
      <c r="A151" s="87"/>
      <c r="B151" s="61"/>
      <c r="C151" s="61"/>
      <c r="D151" s="20"/>
      <c r="E151" s="61"/>
      <c r="F151" s="42"/>
      <c r="G151" s="2"/>
      <c r="H151" s="2"/>
      <c r="I151" s="74">
        <v>0</v>
      </c>
      <c r="J151" s="315">
        <f t="shared" ref="J151:J202" si="86">TRUNC(I151+(I151*0.243),2)</f>
        <v>0</v>
      </c>
      <c r="K151" s="310"/>
      <c r="L151" s="189" t="e">
        <f>TRUNC(#REF!-(#REF!*0.07),2)</f>
        <v>#REF!</v>
      </c>
      <c r="M151" s="212"/>
      <c r="N151" s="192"/>
      <c r="O151" s="215"/>
      <c r="P151" s="192"/>
      <c r="Q151" s="215"/>
      <c r="R151" s="192"/>
      <c r="S151" s="215"/>
      <c r="T151" s="192"/>
      <c r="U151" s="215"/>
      <c r="V151" s="192"/>
      <c r="W151" s="215"/>
      <c r="X151" s="192"/>
      <c r="Y151" s="215"/>
      <c r="Z151" s="192"/>
      <c r="AA151" s="215"/>
      <c r="AB151" s="192"/>
      <c r="AC151" s="215"/>
      <c r="AD151" s="192"/>
      <c r="AE151" s="215"/>
      <c r="AF151" s="192"/>
      <c r="AG151" s="215"/>
      <c r="AH151" s="192"/>
      <c r="AI151" s="215"/>
      <c r="AJ151" s="192"/>
      <c r="AK151" s="215"/>
      <c r="AL151" s="345"/>
      <c r="AM151" s="212"/>
      <c r="AN151" s="192"/>
      <c r="AO151" s="215"/>
      <c r="AP151" s="192"/>
      <c r="AQ151" s="215"/>
      <c r="AR151" s="192"/>
      <c r="AS151" s="215"/>
      <c r="AT151" s="192"/>
      <c r="AU151" s="215"/>
      <c r="AV151" s="354"/>
    </row>
    <row r="152" spans="1:48" ht="20.100000000000001" customHeight="1">
      <c r="A152" s="159">
        <v>7</v>
      </c>
      <c r="B152" s="14"/>
      <c r="C152" s="14"/>
      <c r="D152" s="15" t="s">
        <v>246</v>
      </c>
      <c r="E152" s="15"/>
      <c r="F152" s="70"/>
      <c r="G152" s="147"/>
      <c r="H152" s="147"/>
      <c r="I152" s="147"/>
      <c r="J152" s="314"/>
      <c r="K152" s="309"/>
      <c r="L152" s="191" t="e">
        <f>L159</f>
        <v>#REF!</v>
      </c>
      <c r="M152" s="212"/>
      <c r="N152" s="192"/>
      <c r="O152" s="215"/>
      <c r="P152" s="192"/>
      <c r="Q152" s="215"/>
      <c r="R152" s="192"/>
      <c r="S152" s="215"/>
      <c r="T152" s="192"/>
      <c r="U152" s="215"/>
      <c r="V152" s="192"/>
      <c r="W152" s="215"/>
      <c r="X152" s="192"/>
      <c r="Y152" s="215"/>
      <c r="Z152" s="192"/>
      <c r="AA152" s="215"/>
      <c r="AB152" s="192"/>
      <c r="AC152" s="215"/>
      <c r="AD152" s="192"/>
      <c r="AE152" s="215"/>
      <c r="AF152" s="192"/>
      <c r="AG152" s="215"/>
      <c r="AH152" s="192"/>
      <c r="AI152" s="215"/>
      <c r="AJ152" s="192"/>
      <c r="AK152" s="215"/>
      <c r="AL152" s="345"/>
      <c r="AM152" s="212"/>
      <c r="AN152" s="192"/>
      <c r="AO152" s="215"/>
      <c r="AP152" s="192"/>
      <c r="AQ152" s="215"/>
      <c r="AR152" s="192"/>
      <c r="AS152" s="215"/>
      <c r="AT152" s="192"/>
      <c r="AU152" s="215"/>
      <c r="AV152" s="354"/>
    </row>
    <row r="153" spans="1:48" s="427" customFormat="1" ht="20.100000000000001" customHeight="1" outlineLevel="1">
      <c r="A153" s="432" t="s">
        <v>109</v>
      </c>
      <c r="B153" s="433">
        <v>72111</v>
      </c>
      <c r="C153" s="433" t="s">
        <v>94</v>
      </c>
      <c r="D153" s="431" t="s">
        <v>1060</v>
      </c>
      <c r="E153" s="433" t="s">
        <v>95</v>
      </c>
      <c r="F153" s="420">
        <v>1426.85</v>
      </c>
      <c r="G153" s="494" t="s">
        <v>12413</v>
      </c>
      <c r="H153" s="495"/>
      <c r="I153" s="495"/>
      <c r="J153" s="495"/>
      <c r="K153" s="496"/>
      <c r="L153" s="421" t="e">
        <f>TRUNC(#REF!-(#REF!*0.07),2)</f>
        <v>#REF!</v>
      </c>
      <c r="M153" s="422"/>
      <c r="N153" s="423">
        <f t="shared" ref="N153:N158" si="87">M153*K153</f>
        <v>0</v>
      </c>
      <c r="O153" s="424"/>
      <c r="P153" s="423"/>
      <c r="Q153" s="424"/>
      <c r="R153" s="423"/>
      <c r="S153" s="424"/>
      <c r="T153" s="423"/>
      <c r="U153" s="424"/>
      <c r="V153" s="423"/>
      <c r="W153" s="424"/>
      <c r="X153" s="423"/>
      <c r="Y153" s="424"/>
      <c r="Z153" s="423"/>
      <c r="AA153" s="424"/>
      <c r="AB153" s="423"/>
      <c r="AC153" s="424"/>
      <c r="AD153" s="423"/>
      <c r="AE153" s="424"/>
      <c r="AF153" s="423"/>
      <c r="AG153" s="424"/>
      <c r="AH153" s="423"/>
      <c r="AI153" s="424"/>
      <c r="AJ153" s="423"/>
      <c r="AK153" s="424"/>
      <c r="AL153" s="425"/>
      <c r="AM153" s="422">
        <v>0.53</v>
      </c>
      <c r="AN153" s="423">
        <f t="shared" ref="AN153:AN158" si="88">ROUND(AM153*K153,2)</f>
        <v>0</v>
      </c>
      <c r="AO153" s="424">
        <v>0.47</v>
      </c>
      <c r="AP153" s="423">
        <f t="shared" ref="AP153:AP158" si="89">AO153*K153</f>
        <v>0</v>
      </c>
      <c r="AQ153" s="424"/>
      <c r="AR153" s="423">
        <f t="shared" ref="AR153:AR158" si="90">AQ153*K153</f>
        <v>0</v>
      </c>
      <c r="AS153" s="424" t="e">
        <f t="shared" ref="AS153:AS159" si="91">AT153/K153</f>
        <v>#DIV/0!</v>
      </c>
      <c r="AT153" s="423">
        <f t="shared" ref="AT153:AT158" si="92">AN153+AP153+AR153</f>
        <v>0</v>
      </c>
      <c r="AU153" s="424" t="e">
        <f t="shared" ref="AU153:AU159" si="93">AV153/K153</f>
        <v>#DIV/0!</v>
      </c>
      <c r="AV153" s="426">
        <f t="shared" ref="AV153:AV158" si="94">K153-AT153</f>
        <v>0</v>
      </c>
    </row>
    <row r="154" spans="1:48" ht="20.100000000000001" customHeight="1" outlineLevel="1">
      <c r="A154" s="162" t="s">
        <v>110</v>
      </c>
      <c r="B154" s="9">
        <v>94216</v>
      </c>
      <c r="C154" s="9" t="s">
        <v>94</v>
      </c>
      <c r="D154" s="59" t="s">
        <v>617</v>
      </c>
      <c r="E154" s="9" t="s">
        <v>95</v>
      </c>
      <c r="F154" s="50">
        <v>1283.33</v>
      </c>
      <c r="G154" s="150">
        <v>1244.83</v>
      </c>
      <c r="H154" s="150">
        <f t="shared" ref="H154:H158" si="95">F154-G154</f>
        <v>38.5</v>
      </c>
      <c r="I154" s="50">
        <v>184.78</v>
      </c>
      <c r="J154" s="318">
        <f t="shared" ref="J154:J158" si="96">TRUNC(I154*(1+$F$4),2)</f>
        <v>225.85</v>
      </c>
      <c r="K154" s="310">
        <f t="shared" ref="K154:K158" si="97">ROUND(H154*J154,2)</f>
        <v>8695.23</v>
      </c>
      <c r="L154" s="189" t="e">
        <f>TRUNC(#REF!-(#REF!*0.07),2)</f>
        <v>#REF!</v>
      </c>
      <c r="M154" s="212"/>
      <c r="N154" s="192">
        <f t="shared" si="87"/>
        <v>0</v>
      </c>
      <c r="O154" s="215"/>
      <c r="P154" s="192"/>
      <c r="Q154" s="215"/>
      <c r="R154" s="192"/>
      <c r="S154" s="215"/>
      <c r="T154" s="192"/>
      <c r="U154" s="215"/>
      <c r="V154" s="192"/>
      <c r="W154" s="215"/>
      <c r="X154" s="192"/>
      <c r="Y154" s="215"/>
      <c r="Z154" s="192"/>
      <c r="AA154" s="215"/>
      <c r="AB154" s="192"/>
      <c r="AC154" s="215"/>
      <c r="AD154" s="192"/>
      <c r="AE154" s="215"/>
      <c r="AF154" s="192"/>
      <c r="AG154" s="215"/>
      <c r="AH154" s="192"/>
      <c r="AI154" s="215"/>
      <c r="AJ154" s="192"/>
      <c r="AK154" s="215"/>
      <c r="AL154" s="345"/>
      <c r="AM154" s="212"/>
      <c r="AN154" s="192">
        <f t="shared" si="88"/>
        <v>0</v>
      </c>
      <c r="AO154" s="215">
        <v>0.97</v>
      </c>
      <c r="AP154" s="192">
        <f t="shared" si="89"/>
        <v>8434.3730999999989</v>
      </c>
      <c r="AQ154" s="215"/>
      <c r="AR154" s="192">
        <f t="shared" si="90"/>
        <v>0</v>
      </c>
      <c r="AS154" s="215">
        <f t="shared" si="91"/>
        <v>0.97</v>
      </c>
      <c r="AT154" s="192">
        <f t="shared" si="92"/>
        <v>8434.3730999999989</v>
      </c>
      <c r="AU154" s="215">
        <f t="shared" si="93"/>
        <v>3.0000000000000079E-2</v>
      </c>
      <c r="AV154" s="354">
        <f t="shared" si="94"/>
        <v>260.85690000000068</v>
      </c>
    </row>
    <row r="155" spans="1:48" ht="20.100000000000001" customHeight="1" outlineLevel="1">
      <c r="A155" s="162" t="s">
        <v>631</v>
      </c>
      <c r="B155" s="9" t="s">
        <v>12455</v>
      </c>
      <c r="C155" s="9" t="s">
        <v>116</v>
      </c>
      <c r="D155" s="59" t="s">
        <v>1061</v>
      </c>
      <c r="E155" s="9" t="s">
        <v>107</v>
      </c>
      <c r="F155" s="50">
        <v>83.25</v>
      </c>
      <c r="G155" s="150">
        <v>80.75</v>
      </c>
      <c r="H155" s="150">
        <f t="shared" si="95"/>
        <v>2.5</v>
      </c>
      <c r="I155" s="74">
        <v>68.16</v>
      </c>
      <c r="J155" s="318">
        <f t="shared" si="96"/>
        <v>83.31</v>
      </c>
      <c r="K155" s="310">
        <f t="shared" si="97"/>
        <v>208.28</v>
      </c>
      <c r="L155" s="189" t="e">
        <f>TRUNC(#REF!-(#REF!*0.07),2)</f>
        <v>#REF!</v>
      </c>
      <c r="M155" s="212"/>
      <c r="N155" s="192">
        <f t="shared" si="87"/>
        <v>0</v>
      </c>
      <c r="O155" s="215"/>
      <c r="P155" s="192"/>
      <c r="Q155" s="215"/>
      <c r="R155" s="192"/>
      <c r="S155" s="215"/>
      <c r="T155" s="192"/>
      <c r="U155" s="215"/>
      <c r="V155" s="192"/>
      <c r="W155" s="215"/>
      <c r="X155" s="192"/>
      <c r="Y155" s="215"/>
      <c r="Z155" s="192"/>
      <c r="AA155" s="215"/>
      <c r="AB155" s="192"/>
      <c r="AC155" s="215"/>
      <c r="AD155" s="192"/>
      <c r="AE155" s="215"/>
      <c r="AF155" s="192"/>
      <c r="AG155" s="215"/>
      <c r="AH155" s="192"/>
      <c r="AI155" s="215"/>
      <c r="AJ155" s="192"/>
      <c r="AK155" s="215"/>
      <c r="AL155" s="345"/>
      <c r="AM155" s="212"/>
      <c r="AN155" s="192">
        <f t="shared" si="88"/>
        <v>0</v>
      </c>
      <c r="AO155" s="215">
        <v>0.97</v>
      </c>
      <c r="AP155" s="192">
        <f t="shared" si="89"/>
        <v>202.0316</v>
      </c>
      <c r="AQ155" s="215"/>
      <c r="AR155" s="192">
        <f t="shared" si="90"/>
        <v>0</v>
      </c>
      <c r="AS155" s="215">
        <f t="shared" si="91"/>
        <v>0.97</v>
      </c>
      <c r="AT155" s="192">
        <f t="shared" si="92"/>
        <v>202.0316</v>
      </c>
      <c r="AU155" s="215">
        <f t="shared" si="93"/>
        <v>3.0000000000000016E-2</v>
      </c>
      <c r="AV155" s="354">
        <f t="shared" si="94"/>
        <v>6.2484000000000037</v>
      </c>
    </row>
    <row r="156" spans="1:48" s="12" customFormat="1" ht="20.100000000000001" customHeight="1" outlineLevel="1">
      <c r="A156" s="162" t="s">
        <v>204</v>
      </c>
      <c r="B156" s="9">
        <v>94228</v>
      </c>
      <c r="C156" s="9" t="s">
        <v>94</v>
      </c>
      <c r="D156" s="59" t="s">
        <v>634</v>
      </c>
      <c r="E156" s="9" t="s">
        <v>95</v>
      </c>
      <c r="F156" s="50">
        <v>186.15</v>
      </c>
      <c r="G156" s="150">
        <v>176.84</v>
      </c>
      <c r="H156" s="150">
        <f t="shared" si="95"/>
        <v>9.3100000000000023</v>
      </c>
      <c r="I156" s="50">
        <v>98.09</v>
      </c>
      <c r="J156" s="318">
        <f t="shared" si="96"/>
        <v>119.89</v>
      </c>
      <c r="K156" s="310">
        <f t="shared" si="97"/>
        <v>1116.18</v>
      </c>
      <c r="L156" s="189" t="e">
        <f>TRUNC(#REF!-(#REF!*0.07),2)</f>
        <v>#REF!</v>
      </c>
      <c r="M156" s="212"/>
      <c r="N156" s="192">
        <f t="shared" si="87"/>
        <v>0</v>
      </c>
      <c r="O156" s="215"/>
      <c r="P156" s="192"/>
      <c r="Q156" s="215"/>
      <c r="R156" s="192"/>
      <c r="S156" s="215"/>
      <c r="T156" s="192"/>
      <c r="U156" s="215"/>
      <c r="V156" s="192"/>
      <c r="W156" s="215"/>
      <c r="X156" s="192"/>
      <c r="Y156" s="215"/>
      <c r="Z156" s="192"/>
      <c r="AA156" s="215"/>
      <c r="AB156" s="192"/>
      <c r="AC156" s="215"/>
      <c r="AD156" s="192"/>
      <c r="AE156" s="215"/>
      <c r="AF156" s="192"/>
      <c r="AG156" s="215"/>
      <c r="AH156" s="192"/>
      <c r="AI156" s="215"/>
      <c r="AJ156" s="192"/>
      <c r="AK156" s="215"/>
      <c r="AL156" s="345"/>
      <c r="AM156" s="212"/>
      <c r="AN156" s="192">
        <f t="shared" si="88"/>
        <v>0</v>
      </c>
      <c r="AO156" s="215">
        <v>0.95</v>
      </c>
      <c r="AP156" s="192">
        <f t="shared" si="89"/>
        <v>1060.3710000000001</v>
      </c>
      <c r="AQ156" s="215"/>
      <c r="AR156" s="192">
        <f t="shared" si="90"/>
        <v>0</v>
      </c>
      <c r="AS156" s="215">
        <f t="shared" si="91"/>
        <v>0.95000000000000007</v>
      </c>
      <c r="AT156" s="192">
        <f t="shared" si="92"/>
        <v>1060.3710000000001</v>
      </c>
      <c r="AU156" s="215">
        <f t="shared" si="93"/>
        <v>4.9999999999999968E-2</v>
      </c>
      <c r="AV156" s="354">
        <f t="shared" si="94"/>
        <v>55.808999999999969</v>
      </c>
    </row>
    <row r="157" spans="1:48" s="12" customFormat="1" ht="20.100000000000001" customHeight="1" outlineLevel="1">
      <c r="A157" s="162" t="s">
        <v>194</v>
      </c>
      <c r="B157" s="9">
        <v>94231</v>
      </c>
      <c r="C157" s="9" t="s">
        <v>94</v>
      </c>
      <c r="D157" s="59" t="s">
        <v>621</v>
      </c>
      <c r="E157" s="9" t="s">
        <v>107</v>
      </c>
      <c r="F157" s="50">
        <v>258.89999999999998</v>
      </c>
      <c r="G157" s="150">
        <v>233.01</v>
      </c>
      <c r="H157" s="150">
        <f t="shared" si="95"/>
        <v>25.889999999999986</v>
      </c>
      <c r="I157" s="50" t="s">
        <v>8366</v>
      </c>
      <c r="J157" s="318">
        <f t="shared" si="96"/>
        <v>28.22</v>
      </c>
      <c r="K157" s="310">
        <f t="shared" si="97"/>
        <v>730.62</v>
      </c>
      <c r="L157" s="189" t="e">
        <f>TRUNC(#REF!-(#REF!*0.07),2)</f>
        <v>#REF!</v>
      </c>
      <c r="M157" s="212"/>
      <c r="N157" s="192">
        <f t="shared" si="87"/>
        <v>0</v>
      </c>
      <c r="O157" s="215"/>
      <c r="P157" s="192"/>
      <c r="Q157" s="215"/>
      <c r="R157" s="192"/>
      <c r="S157" s="215"/>
      <c r="T157" s="192"/>
      <c r="U157" s="215"/>
      <c r="V157" s="192"/>
      <c r="W157" s="215"/>
      <c r="X157" s="192"/>
      <c r="Y157" s="215"/>
      <c r="Z157" s="192"/>
      <c r="AA157" s="215"/>
      <c r="AB157" s="192"/>
      <c r="AC157" s="215"/>
      <c r="AD157" s="192"/>
      <c r="AE157" s="215"/>
      <c r="AF157" s="192"/>
      <c r="AG157" s="215"/>
      <c r="AH157" s="192"/>
      <c r="AI157" s="215"/>
      <c r="AJ157" s="192"/>
      <c r="AK157" s="215"/>
      <c r="AL157" s="345"/>
      <c r="AM157" s="212"/>
      <c r="AN157" s="192">
        <f t="shared" si="88"/>
        <v>0</v>
      </c>
      <c r="AO157" s="215">
        <v>0.9</v>
      </c>
      <c r="AP157" s="192">
        <f t="shared" si="89"/>
        <v>657.55799999999999</v>
      </c>
      <c r="AQ157" s="215"/>
      <c r="AR157" s="192">
        <f t="shared" si="90"/>
        <v>0</v>
      </c>
      <c r="AS157" s="215">
        <f t="shared" si="91"/>
        <v>0.9</v>
      </c>
      <c r="AT157" s="192">
        <f t="shared" si="92"/>
        <v>657.55799999999999</v>
      </c>
      <c r="AU157" s="215">
        <f t="shared" si="93"/>
        <v>0.10000000000000002</v>
      </c>
      <c r="AV157" s="354">
        <f t="shared" si="94"/>
        <v>73.062000000000012</v>
      </c>
    </row>
    <row r="158" spans="1:48" ht="20.100000000000001" customHeight="1" outlineLevel="1">
      <c r="A158" s="162" t="s">
        <v>632</v>
      </c>
      <c r="B158" s="9" t="s">
        <v>12461</v>
      </c>
      <c r="C158" s="9" t="s">
        <v>94</v>
      </c>
      <c r="D158" s="59" t="s">
        <v>12462</v>
      </c>
      <c r="E158" s="9" t="s">
        <v>107</v>
      </c>
      <c r="F158" s="50">
        <v>258.2</v>
      </c>
      <c r="G158" s="150">
        <v>154.91999999999999</v>
      </c>
      <c r="H158" s="150">
        <f t="shared" si="95"/>
        <v>103.28</v>
      </c>
      <c r="I158" s="50">
        <f>'Composição Unitária de Preços'!H69</f>
        <v>42.23</v>
      </c>
      <c r="J158" s="318">
        <f t="shared" si="96"/>
        <v>51.61</v>
      </c>
      <c r="K158" s="310">
        <f t="shared" si="97"/>
        <v>5330.28</v>
      </c>
      <c r="L158" s="189" t="e">
        <f>TRUNC(#REF!-(#REF!*0.07),2)</f>
        <v>#REF!</v>
      </c>
      <c r="M158" s="212"/>
      <c r="N158" s="192">
        <f t="shared" si="87"/>
        <v>0</v>
      </c>
      <c r="O158" s="215"/>
      <c r="P158" s="192"/>
      <c r="Q158" s="215"/>
      <c r="R158" s="192"/>
      <c r="S158" s="215"/>
      <c r="T158" s="192"/>
      <c r="U158" s="215"/>
      <c r="V158" s="192"/>
      <c r="W158" s="215"/>
      <c r="X158" s="192"/>
      <c r="Y158" s="215"/>
      <c r="Z158" s="192"/>
      <c r="AA158" s="215"/>
      <c r="AB158" s="192"/>
      <c r="AC158" s="215"/>
      <c r="AD158" s="192"/>
      <c r="AE158" s="215"/>
      <c r="AF158" s="192"/>
      <c r="AG158" s="215"/>
      <c r="AH158" s="192"/>
      <c r="AI158" s="215"/>
      <c r="AJ158" s="192"/>
      <c r="AK158" s="215"/>
      <c r="AL158" s="345"/>
      <c r="AM158" s="212"/>
      <c r="AN158" s="192">
        <f t="shared" si="88"/>
        <v>0</v>
      </c>
      <c r="AO158" s="215">
        <v>0.6</v>
      </c>
      <c r="AP158" s="192">
        <f t="shared" si="89"/>
        <v>3198.1679999999997</v>
      </c>
      <c r="AQ158" s="215"/>
      <c r="AR158" s="192">
        <f t="shared" si="90"/>
        <v>0</v>
      </c>
      <c r="AS158" s="215">
        <f t="shared" si="91"/>
        <v>0.6</v>
      </c>
      <c r="AT158" s="192">
        <f t="shared" si="92"/>
        <v>3198.1679999999997</v>
      </c>
      <c r="AU158" s="215">
        <f t="shared" si="93"/>
        <v>0.4</v>
      </c>
      <c r="AV158" s="354">
        <f t="shared" si="94"/>
        <v>2132.1120000000001</v>
      </c>
    </row>
    <row r="159" spans="1:48" ht="20.100000000000001" customHeight="1" outlineLevel="1">
      <c r="A159" s="161"/>
      <c r="B159" s="69"/>
      <c r="C159" s="69"/>
      <c r="D159" s="69"/>
      <c r="E159" s="69"/>
      <c r="F159" s="78" t="s">
        <v>253</v>
      </c>
      <c r="G159" s="148"/>
      <c r="H159" s="148"/>
      <c r="I159" s="148"/>
      <c r="J159" s="225"/>
      <c r="K159" s="221">
        <f>SUM(K153:K158)</f>
        <v>16080.59</v>
      </c>
      <c r="L159" s="190" t="e">
        <f>TRUNC(#REF!-(#REF!*0.07),2)</f>
        <v>#REF!</v>
      </c>
      <c r="M159" s="219">
        <f>N159/K159</f>
        <v>0</v>
      </c>
      <c r="N159" s="148">
        <f>SUM(N153:N158)</f>
        <v>0</v>
      </c>
      <c r="O159" s="223"/>
      <c r="P159" s="225"/>
      <c r="Q159" s="223"/>
      <c r="R159" s="225"/>
      <c r="S159" s="223"/>
      <c r="T159" s="225"/>
      <c r="U159" s="223"/>
      <c r="V159" s="225"/>
      <c r="W159" s="223"/>
      <c r="X159" s="225"/>
      <c r="Y159" s="223"/>
      <c r="Z159" s="225"/>
      <c r="AA159" s="223"/>
      <c r="AB159" s="225"/>
      <c r="AC159" s="223"/>
      <c r="AD159" s="225"/>
      <c r="AE159" s="223"/>
      <c r="AF159" s="225"/>
      <c r="AG159" s="223"/>
      <c r="AH159" s="225"/>
      <c r="AI159" s="223"/>
      <c r="AJ159" s="225"/>
      <c r="AK159" s="223"/>
      <c r="AL159" s="225"/>
      <c r="AM159" s="357">
        <f>AN159/K159</f>
        <v>0</v>
      </c>
      <c r="AN159" s="76">
        <f>SUM(AN153:AN158)</f>
        <v>0</v>
      </c>
      <c r="AO159" s="366">
        <f>AP159/K159</f>
        <v>0.84278634676961472</v>
      </c>
      <c r="AP159" s="76">
        <f>SUM(AP153:AP158)</f>
        <v>13552.501699999999</v>
      </c>
      <c r="AQ159" s="366"/>
      <c r="AR159" s="369"/>
      <c r="AS159" s="357">
        <f t="shared" si="91"/>
        <v>0.84278634676961472</v>
      </c>
      <c r="AT159" s="76">
        <f>SUM(AT153:AT158)</f>
        <v>13552.501699999999</v>
      </c>
      <c r="AU159" s="357">
        <f t="shared" si="93"/>
        <v>0.15721365323038525</v>
      </c>
      <c r="AV159" s="221">
        <f>SUM(AV153:AV158)</f>
        <v>2528.0883000000008</v>
      </c>
    </row>
    <row r="160" spans="1:48" ht="20.100000000000001" customHeight="1">
      <c r="A160" s="87"/>
      <c r="B160" s="61"/>
      <c r="C160" s="61"/>
      <c r="D160" s="20"/>
      <c r="E160" s="61"/>
      <c r="F160" s="42"/>
      <c r="G160" s="2"/>
      <c r="H160" s="2"/>
      <c r="I160" s="74">
        <v>0</v>
      </c>
      <c r="J160" s="315">
        <f t="shared" si="86"/>
        <v>0</v>
      </c>
      <c r="K160" s="310"/>
      <c r="L160" s="189" t="e">
        <f>TRUNC(#REF!-(#REF!*0.07),2)</f>
        <v>#REF!</v>
      </c>
      <c r="M160" s="212"/>
      <c r="N160" s="192"/>
      <c r="O160" s="215"/>
      <c r="P160" s="192"/>
      <c r="Q160" s="215"/>
      <c r="R160" s="192"/>
      <c r="S160" s="215"/>
      <c r="T160" s="192"/>
      <c r="U160" s="215"/>
      <c r="V160" s="192"/>
      <c r="W160" s="215"/>
      <c r="X160" s="192"/>
      <c r="Y160" s="215"/>
      <c r="Z160" s="192"/>
      <c r="AA160" s="215"/>
      <c r="AB160" s="192"/>
      <c r="AC160" s="215"/>
      <c r="AD160" s="192"/>
      <c r="AE160" s="215"/>
      <c r="AF160" s="192"/>
      <c r="AG160" s="215"/>
      <c r="AH160" s="192"/>
      <c r="AI160" s="215"/>
      <c r="AJ160" s="192"/>
      <c r="AK160" s="215"/>
      <c r="AL160" s="345"/>
      <c r="AM160" s="212"/>
      <c r="AN160" s="192"/>
      <c r="AO160" s="215"/>
      <c r="AP160" s="192"/>
      <c r="AQ160" s="215"/>
      <c r="AR160" s="192"/>
      <c r="AS160" s="215"/>
      <c r="AT160" s="192"/>
      <c r="AU160" s="215"/>
      <c r="AV160" s="354"/>
    </row>
    <row r="161" spans="1:48" ht="20.100000000000001" customHeight="1">
      <c r="A161" s="159">
        <v>8</v>
      </c>
      <c r="B161" s="36"/>
      <c r="C161" s="36"/>
      <c r="D161" s="15" t="s">
        <v>598</v>
      </c>
      <c r="E161" s="15"/>
      <c r="F161" s="70"/>
      <c r="G161" s="147"/>
      <c r="H161" s="147"/>
      <c r="I161" s="147"/>
      <c r="J161" s="314"/>
      <c r="K161" s="309"/>
      <c r="L161" s="191" t="e">
        <f>L163</f>
        <v>#REF!</v>
      </c>
      <c r="M161" s="212"/>
      <c r="N161" s="192"/>
      <c r="O161" s="215"/>
      <c r="P161" s="192"/>
      <c r="Q161" s="215"/>
      <c r="R161" s="192"/>
      <c r="S161" s="215"/>
      <c r="T161" s="192"/>
      <c r="U161" s="215"/>
      <c r="V161" s="192"/>
      <c r="W161" s="215"/>
      <c r="X161" s="192"/>
      <c r="Y161" s="215"/>
      <c r="Z161" s="192"/>
      <c r="AA161" s="215"/>
      <c r="AB161" s="192"/>
      <c r="AC161" s="215"/>
      <c r="AD161" s="192"/>
      <c r="AE161" s="215"/>
      <c r="AF161" s="192"/>
      <c r="AG161" s="215"/>
      <c r="AH161" s="192"/>
      <c r="AI161" s="215"/>
      <c r="AJ161" s="192"/>
      <c r="AK161" s="215"/>
      <c r="AL161" s="345"/>
      <c r="AM161" s="212"/>
      <c r="AN161" s="192"/>
      <c r="AO161" s="215"/>
      <c r="AP161" s="192"/>
      <c r="AQ161" s="215"/>
      <c r="AR161" s="192"/>
      <c r="AS161" s="215"/>
      <c r="AT161" s="192"/>
      <c r="AU161" s="215"/>
      <c r="AV161" s="354"/>
    </row>
    <row r="162" spans="1:48" ht="20.100000000000001" customHeight="1" outlineLevel="1">
      <c r="A162" s="162" t="s">
        <v>111</v>
      </c>
      <c r="B162" s="9">
        <v>98557</v>
      </c>
      <c r="C162" s="9" t="s">
        <v>94</v>
      </c>
      <c r="D162" s="59" t="s">
        <v>137</v>
      </c>
      <c r="E162" s="9" t="s">
        <v>95</v>
      </c>
      <c r="F162" s="50">
        <v>35.380000000000003</v>
      </c>
      <c r="G162" s="150">
        <v>0</v>
      </c>
      <c r="H162" s="150">
        <f>F162-G162</f>
        <v>35.380000000000003</v>
      </c>
      <c r="I162" s="50">
        <v>51.8</v>
      </c>
      <c r="J162" s="318">
        <f t="shared" ref="J162" si="98">TRUNC(I162*(1+$F$4),2)</f>
        <v>63.31</v>
      </c>
      <c r="K162" s="310">
        <f t="shared" ref="K162" si="99">ROUND(H162*J162,2)</f>
        <v>2239.91</v>
      </c>
      <c r="L162" s="189" t="e">
        <f>TRUNC(#REF!-(#REF!*0.07),2)</f>
        <v>#REF!</v>
      </c>
      <c r="M162" s="212"/>
      <c r="N162" s="192">
        <f>M162*K162</f>
        <v>0</v>
      </c>
      <c r="O162" s="215">
        <v>0.3</v>
      </c>
      <c r="P162" s="192">
        <f>O162*K162</f>
        <v>671.97299999999996</v>
      </c>
      <c r="Q162" s="215">
        <v>0.6</v>
      </c>
      <c r="R162" s="192">
        <f>Q162*K162</f>
        <v>1343.9459999999999</v>
      </c>
      <c r="S162" s="215"/>
      <c r="T162" s="192"/>
      <c r="U162" s="215"/>
      <c r="V162" s="192"/>
      <c r="W162" s="215"/>
      <c r="X162" s="192"/>
      <c r="Y162" s="215"/>
      <c r="Z162" s="192"/>
      <c r="AA162" s="215">
        <v>0.05</v>
      </c>
      <c r="AB162" s="192">
        <f>AA162*K162</f>
        <v>111.99549999999999</v>
      </c>
      <c r="AC162" s="215"/>
      <c r="AD162" s="192"/>
      <c r="AE162" s="215"/>
      <c r="AF162" s="192"/>
      <c r="AG162" s="215"/>
      <c r="AH162" s="192"/>
      <c r="AI162" s="215"/>
      <c r="AJ162" s="192"/>
      <c r="AK162" s="215"/>
      <c r="AL162" s="345"/>
      <c r="AM162" s="212"/>
      <c r="AN162" s="192">
        <f>ROUND(AM162*K162,2)</f>
        <v>0</v>
      </c>
      <c r="AO162" s="215"/>
      <c r="AP162" s="192"/>
      <c r="AQ162" s="215"/>
      <c r="AR162" s="192">
        <f>AQ162*K162</f>
        <v>0</v>
      </c>
      <c r="AS162" s="215">
        <f>AT162/K162</f>
        <v>0</v>
      </c>
      <c r="AT162" s="192">
        <f t="shared" ref="AT162" si="100">AN162+AP162+AR162</f>
        <v>0</v>
      </c>
      <c r="AU162" s="215">
        <f>AV162/K162</f>
        <v>1</v>
      </c>
      <c r="AV162" s="354">
        <f>K162-AT162</f>
        <v>2239.91</v>
      </c>
    </row>
    <row r="163" spans="1:48" ht="20.100000000000001" customHeight="1" outlineLevel="1">
      <c r="A163" s="161"/>
      <c r="B163" s="69"/>
      <c r="C163" s="69"/>
      <c r="D163" s="69"/>
      <c r="E163" s="69"/>
      <c r="F163" s="78" t="s">
        <v>253</v>
      </c>
      <c r="G163" s="148"/>
      <c r="H163" s="148"/>
      <c r="I163" s="148"/>
      <c r="J163" s="225"/>
      <c r="K163" s="221">
        <f>SUM(K162:K162)</f>
        <v>2239.91</v>
      </c>
      <c r="L163" s="190" t="e">
        <f>TRUNC(#REF!-(#REF!*0.07),2)</f>
        <v>#REF!</v>
      </c>
      <c r="M163" s="219">
        <f>N163/K163</f>
        <v>0</v>
      </c>
      <c r="N163" s="148">
        <f>SUM(N162)</f>
        <v>0</v>
      </c>
      <c r="O163" s="223">
        <f>P163/K163</f>
        <v>0.3</v>
      </c>
      <c r="P163" s="148">
        <f>SUM(P162)</f>
        <v>671.97299999999996</v>
      </c>
      <c r="Q163" s="223">
        <f>R163/K163</f>
        <v>0.6</v>
      </c>
      <c r="R163" s="148">
        <f>SUM(R162)</f>
        <v>1343.9459999999999</v>
      </c>
      <c r="S163" s="223"/>
      <c r="T163" s="225"/>
      <c r="U163" s="223"/>
      <c r="V163" s="225"/>
      <c r="W163" s="223"/>
      <c r="X163" s="225"/>
      <c r="Y163" s="223"/>
      <c r="Z163" s="225"/>
      <c r="AA163" s="223">
        <f>AB163/K163</f>
        <v>0.05</v>
      </c>
      <c r="AB163" s="148">
        <f>SUM(AB162)</f>
        <v>111.99549999999999</v>
      </c>
      <c r="AC163" s="223"/>
      <c r="AD163" s="225"/>
      <c r="AE163" s="223"/>
      <c r="AF163" s="225"/>
      <c r="AG163" s="223"/>
      <c r="AH163" s="225"/>
      <c r="AI163" s="223"/>
      <c r="AJ163" s="225"/>
      <c r="AK163" s="223"/>
      <c r="AL163" s="225"/>
      <c r="AM163" s="357">
        <f>AN163/K163</f>
        <v>0</v>
      </c>
      <c r="AN163" s="76">
        <f>SUM(AN162)</f>
        <v>0</v>
      </c>
      <c r="AO163" s="366"/>
      <c r="AP163" s="76"/>
      <c r="AQ163" s="366"/>
      <c r="AR163" s="369"/>
      <c r="AS163" s="357">
        <f>AT163/K163</f>
        <v>0</v>
      </c>
      <c r="AT163" s="76">
        <f>SUM(AT162)</f>
        <v>0</v>
      </c>
      <c r="AU163" s="357">
        <f>AV163/K163</f>
        <v>1</v>
      </c>
      <c r="AV163" s="221">
        <f>SUM(AV162)</f>
        <v>2239.91</v>
      </c>
    </row>
    <row r="164" spans="1:48" ht="20.100000000000001" customHeight="1">
      <c r="A164" s="87"/>
      <c r="B164" s="61"/>
      <c r="C164" s="61"/>
      <c r="D164" s="20"/>
      <c r="E164" s="61"/>
      <c r="F164" s="42"/>
      <c r="G164" s="2"/>
      <c r="H164" s="2"/>
      <c r="I164" s="74">
        <v>0</v>
      </c>
      <c r="J164" s="315">
        <f t="shared" si="86"/>
        <v>0</v>
      </c>
      <c r="K164" s="310"/>
      <c r="L164" s="189" t="e">
        <f>TRUNC(#REF!-(#REF!*0.07),2)</f>
        <v>#REF!</v>
      </c>
      <c r="M164" s="212"/>
      <c r="N164" s="192"/>
      <c r="O164" s="215"/>
      <c r="P164" s="192"/>
      <c r="Q164" s="215"/>
      <c r="R164" s="192"/>
      <c r="S164" s="215"/>
      <c r="T164" s="192"/>
      <c r="U164" s="215"/>
      <c r="V164" s="192"/>
      <c r="W164" s="215"/>
      <c r="X164" s="192"/>
      <c r="Y164" s="215"/>
      <c r="Z164" s="192"/>
      <c r="AA164" s="215"/>
      <c r="AB164" s="192"/>
      <c r="AC164" s="215"/>
      <c r="AD164" s="192"/>
      <c r="AE164" s="215"/>
      <c r="AF164" s="192"/>
      <c r="AG164" s="215"/>
      <c r="AH164" s="192"/>
      <c r="AI164" s="215"/>
      <c r="AJ164" s="192"/>
      <c r="AK164" s="215"/>
      <c r="AL164" s="345"/>
      <c r="AM164" s="212"/>
      <c r="AN164" s="192"/>
      <c r="AO164" s="215"/>
      <c r="AP164" s="192"/>
      <c r="AQ164" s="215"/>
      <c r="AR164" s="192"/>
      <c r="AS164" s="215"/>
      <c r="AT164" s="192"/>
      <c r="AU164" s="215"/>
      <c r="AV164" s="354"/>
    </row>
    <row r="165" spans="1:48" ht="20.100000000000001" customHeight="1">
      <c r="A165" s="159">
        <v>9</v>
      </c>
      <c r="B165" s="14"/>
      <c r="C165" s="14"/>
      <c r="D165" s="15" t="s">
        <v>247</v>
      </c>
      <c r="E165" s="15"/>
      <c r="F165" s="70"/>
      <c r="G165" s="147"/>
      <c r="H165" s="147"/>
      <c r="I165" s="147"/>
      <c r="J165" s="314"/>
      <c r="K165" s="309"/>
      <c r="L165" s="191" t="e">
        <f>L178</f>
        <v>#REF!</v>
      </c>
      <c r="M165" s="212"/>
      <c r="N165" s="192"/>
      <c r="O165" s="215"/>
      <c r="P165" s="192"/>
      <c r="Q165" s="215"/>
      <c r="R165" s="192"/>
      <c r="S165" s="215"/>
      <c r="T165" s="192"/>
      <c r="U165" s="215"/>
      <c r="V165" s="192"/>
      <c r="W165" s="215"/>
      <c r="X165" s="192"/>
      <c r="Y165" s="215"/>
      <c r="Z165" s="192"/>
      <c r="AA165" s="215"/>
      <c r="AB165" s="192"/>
      <c r="AC165" s="215"/>
      <c r="AD165" s="192"/>
      <c r="AE165" s="215"/>
      <c r="AF165" s="192"/>
      <c r="AG165" s="215"/>
      <c r="AH165" s="192"/>
      <c r="AI165" s="215"/>
      <c r="AJ165" s="192"/>
      <c r="AK165" s="215"/>
      <c r="AL165" s="345"/>
      <c r="AM165" s="212"/>
      <c r="AN165" s="192"/>
      <c r="AO165" s="215"/>
      <c r="AP165" s="192"/>
      <c r="AQ165" s="215"/>
      <c r="AR165" s="192"/>
      <c r="AS165" s="215"/>
      <c r="AT165" s="192"/>
      <c r="AU165" s="215"/>
      <c r="AV165" s="354"/>
    </row>
    <row r="166" spans="1:48" ht="15" customHeight="1" outlineLevel="1">
      <c r="A166" s="162" t="s">
        <v>138</v>
      </c>
      <c r="B166" s="9">
        <v>87878</v>
      </c>
      <c r="C166" s="9" t="s">
        <v>94</v>
      </c>
      <c r="D166" s="59" t="s">
        <v>1136</v>
      </c>
      <c r="E166" s="9" t="s">
        <v>95</v>
      </c>
      <c r="F166" s="50">
        <v>175.67</v>
      </c>
      <c r="G166" s="150">
        <v>0</v>
      </c>
      <c r="H166" s="150">
        <f t="shared" ref="H166:H177" si="101">F166-G166</f>
        <v>175.67</v>
      </c>
      <c r="I166" s="50">
        <v>4.8600000000000003</v>
      </c>
      <c r="J166" s="318">
        <f t="shared" ref="J166:J177" si="102">TRUNC(I166*(1+$F$4),2)</f>
        <v>5.94</v>
      </c>
      <c r="K166" s="310">
        <f t="shared" ref="K166:K177" si="103">ROUND(H166*J166,2)</f>
        <v>1043.48</v>
      </c>
      <c r="L166" s="189" t="e">
        <f>TRUNC(#REF!-(#REF!*0.07),2)</f>
        <v>#REF!</v>
      </c>
      <c r="M166" s="212"/>
      <c r="N166" s="192">
        <f t="shared" ref="N166:N177" si="104">M166*K166</f>
        <v>0</v>
      </c>
      <c r="O166" s="215"/>
      <c r="P166" s="192"/>
      <c r="Q166" s="215"/>
      <c r="R166" s="192"/>
      <c r="S166" s="215"/>
      <c r="T166" s="192"/>
      <c r="U166" s="215"/>
      <c r="V166" s="192"/>
      <c r="W166" s="215"/>
      <c r="X166" s="192"/>
      <c r="Y166" s="215">
        <v>0.5</v>
      </c>
      <c r="Z166" s="192">
        <f t="shared" ref="Z166:Z177" si="105">Y166*K166</f>
        <v>521.74</v>
      </c>
      <c r="AA166" s="215">
        <v>0.3</v>
      </c>
      <c r="AB166" s="192">
        <f t="shared" ref="AB166:AB177" si="106">AA166*K166</f>
        <v>313.04399999999998</v>
      </c>
      <c r="AC166" s="215">
        <v>0.1</v>
      </c>
      <c r="AD166" s="192">
        <f t="shared" ref="AD166:AD177" si="107">AC166*K166</f>
        <v>104.34800000000001</v>
      </c>
      <c r="AE166" s="215"/>
      <c r="AF166" s="192">
        <f t="shared" ref="AF166:AF177" si="108">AE166*K166</f>
        <v>0</v>
      </c>
      <c r="AG166" s="215"/>
      <c r="AH166" s="192">
        <f t="shared" ref="AH166:AH177" si="109">AG166*K166</f>
        <v>0</v>
      </c>
      <c r="AI166" s="215">
        <v>0.05</v>
      </c>
      <c r="AJ166" s="192">
        <f t="shared" ref="AJ166:AJ177" si="110">AI166*K166</f>
        <v>52.174000000000007</v>
      </c>
      <c r="AK166" s="215"/>
      <c r="AL166" s="345">
        <f t="shared" ref="AL166:AL177" si="111">AK166*K166</f>
        <v>0</v>
      </c>
      <c r="AM166" s="212"/>
      <c r="AN166" s="192">
        <f t="shared" ref="AN166:AN177" si="112">ROUND(AM166*K166,2)</f>
        <v>0</v>
      </c>
      <c r="AO166" s="215"/>
      <c r="AP166" s="192"/>
      <c r="AQ166" s="215"/>
      <c r="AR166" s="192">
        <f t="shared" ref="AR166:AR177" si="113">AQ166*K166</f>
        <v>0</v>
      </c>
      <c r="AS166" s="215">
        <f t="shared" ref="AS166:AS178" si="114">AT166/K166</f>
        <v>0</v>
      </c>
      <c r="AT166" s="192">
        <f t="shared" ref="AT166:AT177" si="115">AN166+AP166+AR166</f>
        <v>0</v>
      </c>
      <c r="AU166" s="215">
        <f t="shared" ref="AU166:AU178" si="116">AV166/K166</f>
        <v>1</v>
      </c>
      <c r="AV166" s="354">
        <f t="shared" ref="AV166:AV177" si="117">K166-AT166</f>
        <v>1043.48</v>
      </c>
    </row>
    <row r="167" spans="1:48" ht="17.25" customHeight="1" outlineLevel="1">
      <c r="A167" s="162" t="s">
        <v>592</v>
      </c>
      <c r="B167" s="9">
        <v>87535</v>
      </c>
      <c r="C167" s="9" t="s">
        <v>94</v>
      </c>
      <c r="D167" s="59" t="s">
        <v>888</v>
      </c>
      <c r="E167" s="9" t="s">
        <v>95</v>
      </c>
      <c r="F167" s="50">
        <v>141.32</v>
      </c>
      <c r="G167" s="150">
        <v>0</v>
      </c>
      <c r="H167" s="150">
        <f t="shared" si="101"/>
        <v>141.32</v>
      </c>
      <c r="I167" s="50">
        <v>31.88</v>
      </c>
      <c r="J167" s="318">
        <f t="shared" si="102"/>
        <v>38.96</v>
      </c>
      <c r="K167" s="310">
        <f t="shared" si="103"/>
        <v>5505.83</v>
      </c>
      <c r="L167" s="189" t="e">
        <f>TRUNC(#REF!-(#REF!*0.07),2)</f>
        <v>#REF!</v>
      </c>
      <c r="M167" s="212"/>
      <c r="N167" s="192">
        <f t="shared" si="104"/>
        <v>0</v>
      </c>
      <c r="O167" s="215"/>
      <c r="P167" s="192"/>
      <c r="Q167" s="215"/>
      <c r="R167" s="192"/>
      <c r="S167" s="215"/>
      <c r="T167" s="192"/>
      <c r="U167" s="215"/>
      <c r="V167" s="192"/>
      <c r="W167" s="215"/>
      <c r="X167" s="192"/>
      <c r="Y167" s="215"/>
      <c r="Z167" s="192">
        <f t="shared" si="105"/>
        <v>0</v>
      </c>
      <c r="AA167" s="215">
        <v>0.2</v>
      </c>
      <c r="AB167" s="192">
        <f t="shared" si="106"/>
        <v>1101.1659999999999</v>
      </c>
      <c r="AC167" s="215">
        <v>0.15</v>
      </c>
      <c r="AD167" s="192">
        <f t="shared" si="107"/>
        <v>825.87450000000001</v>
      </c>
      <c r="AE167" s="215">
        <v>0.05</v>
      </c>
      <c r="AF167" s="192">
        <f t="shared" si="108"/>
        <v>275.29149999999998</v>
      </c>
      <c r="AG167" s="215">
        <v>0.4</v>
      </c>
      <c r="AH167" s="192">
        <f t="shared" si="109"/>
        <v>2202.3319999999999</v>
      </c>
      <c r="AI167" s="215">
        <v>0.05</v>
      </c>
      <c r="AJ167" s="192">
        <f t="shared" si="110"/>
        <v>275.29149999999998</v>
      </c>
      <c r="AK167" s="215">
        <v>0.05</v>
      </c>
      <c r="AL167" s="345">
        <f t="shared" si="111"/>
        <v>275.29149999999998</v>
      </c>
      <c r="AM167" s="212"/>
      <c r="AN167" s="192">
        <f t="shared" si="112"/>
        <v>0</v>
      </c>
      <c r="AO167" s="215"/>
      <c r="AP167" s="192"/>
      <c r="AQ167" s="215"/>
      <c r="AR167" s="192">
        <f t="shared" si="113"/>
        <v>0</v>
      </c>
      <c r="AS167" s="215">
        <f t="shared" si="114"/>
        <v>0</v>
      </c>
      <c r="AT167" s="192">
        <f t="shared" si="115"/>
        <v>0</v>
      </c>
      <c r="AU167" s="215">
        <f t="shared" si="116"/>
        <v>1</v>
      </c>
      <c r="AV167" s="354">
        <f t="shared" si="117"/>
        <v>5505.83</v>
      </c>
    </row>
    <row r="168" spans="1:48" ht="18" customHeight="1" outlineLevel="1">
      <c r="A168" s="162" t="s">
        <v>139</v>
      </c>
      <c r="B168" s="9">
        <v>87777</v>
      </c>
      <c r="C168" s="9" t="s">
        <v>94</v>
      </c>
      <c r="D168" s="59" t="s">
        <v>889</v>
      </c>
      <c r="E168" s="9" t="s">
        <v>95</v>
      </c>
      <c r="F168" s="50">
        <v>34.340000000000003</v>
      </c>
      <c r="G168" s="150">
        <v>0</v>
      </c>
      <c r="H168" s="150">
        <f t="shared" si="101"/>
        <v>34.340000000000003</v>
      </c>
      <c r="I168" s="50">
        <v>55.64</v>
      </c>
      <c r="J168" s="318">
        <f t="shared" si="102"/>
        <v>68</v>
      </c>
      <c r="K168" s="310">
        <f t="shared" si="103"/>
        <v>2335.12</v>
      </c>
      <c r="L168" s="189" t="e">
        <f>TRUNC(#REF!-(#REF!*0.07),2)</f>
        <v>#REF!</v>
      </c>
      <c r="M168" s="212"/>
      <c r="N168" s="192">
        <f t="shared" si="104"/>
        <v>0</v>
      </c>
      <c r="O168" s="215"/>
      <c r="P168" s="192"/>
      <c r="Q168" s="215"/>
      <c r="R168" s="192"/>
      <c r="S168" s="215"/>
      <c r="T168" s="192"/>
      <c r="U168" s="215"/>
      <c r="V168" s="192"/>
      <c r="W168" s="215"/>
      <c r="X168" s="192"/>
      <c r="Y168" s="215"/>
      <c r="Z168" s="192">
        <f t="shared" si="105"/>
        <v>0</v>
      </c>
      <c r="AA168" s="215"/>
      <c r="AB168" s="192">
        <f t="shared" si="106"/>
        <v>0</v>
      </c>
      <c r="AC168" s="215"/>
      <c r="AD168" s="192">
        <f t="shared" si="107"/>
        <v>0</v>
      </c>
      <c r="AE168" s="215">
        <v>0.1</v>
      </c>
      <c r="AF168" s="192">
        <f t="shared" si="108"/>
        <v>233.512</v>
      </c>
      <c r="AG168" s="215">
        <v>0.5</v>
      </c>
      <c r="AH168" s="192">
        <f t="shared" si="109"/>
        <v>1167.56</v>
      </c>
      <c r="AI168" s="215">
        <v>0.25</v>
      </c>
      <c r="AJ168" s="192">
        <f t="shared" si="110"/>
        <v>583.78</v>
      </c>
      <c r="AK168" s="215">
        <v>0.05</v>
      </c>
      <c r="AL168" s="345">
        <f t="shared" si="111"/>
        <v>116.756</v>
      </c>
      <c r="AM168" s="212"/>
      <c r="AN168" s="192">
        <f t="shared" si="112"/>
        <v>0</v>
      </c>
      <c r="AO168" s="215"/>
      <c r="AP168" s="192"/>
      <c r="AQ168" s="215"/>
      <c r="AR168" s="192">
        <f t="shared" si="113"/>
        <v>0</v>
      </c>
      <c r="AS168" s="215">
        <f t="shared" si="114"/>
        <v>0</v>
      </c>
      <c r="AT168" s="192">
        <f t="shared" si="115"/>
        <v>0</v>
      </c>
      <c r="AU168" s="215">
        <f t="shared" si="116"/>
        <v>1</v>
      </c>
      <c r="AV168" s="354">
        <f t="shared" si="117"/>
        <v>2335.12</v>
      </c>
    </row>
    <row r="169" spans="1:48" ht="19.5" customHeight="1" outlineLevel="1">
      <c r="A169" s="162" t="s">
        <v>140</v>
      </c>
      <c r="B169" s="9">
        <v>87777</v>
      </c>
      <c r="C169" s="9" t="s">
        <v>94</v>
      </c>
      <c r="D169" s="59" t="s">
        <v>715</v>
      </c>
      <c r="E169" s="9" t="s">
        <v>95</v>
      </c>
      <c r="F169" s="50">
        <v>202.85</v>
      </c>
      <c r="G169" s="150">
        <v>0</v>
      </c>
      <c r="H169" s="150">
        <f t="shared" si="101"/>
        <v>202.85</v>
      </c>
      <c r="I169" s="50">
        <v>55.64</v>
      </c>
      <c r="J169" s="318">
        <f t="shared" si="102"/>
        <v>68</v>
      </c>
      <c r="K169" s="310">
        <f t="shared" si="103"/>
        <v>13793.8</v>
      </c>
      <c r="L169" s="189" t="e">
        <f>TRUNC(#REF!-(#REF!*0.07),2)</f>
        <v>#REF!</v>
      </c>
      <c r="M169" s="212"/>
      <c r="N169" s="192">
        <f t="shared" si="104"/>
        <v>0</v>
      </c>
      <c r="O169" s="215"/>
      <c r="P169" s="192"/>
      <c r="Q169" s="215"/>
      <c r="R169" s="192"/>
      <c r="S169" s="215"/>
      <c r="T169" s="192"/>
      <c r="U169" s="215"/>
      <c r="V169" s="192"/>
      <c r="W169" s="215"/>
      <c r="X169" s="192"/>
      <c r="Y169" s="215"/>
      <c r="Z169" s="192">
        <f t="shared" si="105"/>
        <v>0</v>
      </c>
      <c r="AA169" s="215">
        <v>0.15</v>
      </c>
      <c r="AB169" s="192">
        <f t="shared" si="106"/>
        <v>2069.0699999999997</v>
      </c>
      <c r="AC169" s="215"/>
      <c r="AD169" s="192">
        <f t="shared" si="107"/>
        <v>0</v>
      </c>
      <c r="AE169" s="215">
        <v>0.05</v>
      </c>
      <c r="AF169" s="192">
        <f t="shared" si="108"/>
        <v>689.69</v>
      </c>
      <c r="AG169" s="215">
        <v>0.6</v>
      </c>
      <c r="AH169" s="192">
        <f t="shared" si="109"/>
        <v>8276.2799999999988</v>
      </c>
      <c r="AI169" s="215"/>
      <c r="AJ169" s="192">
        <f t="shared" si="110"/>
        <v>0</v>
      </c>
      <c r="AK169" s="215">
        <v>0.1</v>
      </c>
      <c r="AL169" s="345">
        <f t="shared" si="111"/>
        <v>1379.38</v>
      </c>
      <c r="AM169" s="212"/>
      <c r="AN169" s="192">
        <f t="shared" si="112"/>
        <v>0</v>
      </c>
      <c r="AO169" s="215"/>
      <c r="AP169" s="192"/>
      <c r="AQ169" s="215"/>
      <c r="AR169" s="192">
        <f t="shared" si="113"/>
        <v>0</v>
      </c>
      <c r="AS169" s="215">
        <f t="shared" si="114"/>
        <v>0</v>
      </c>
      <c r="AT169" s="192">
        <f t="shared" si="115"/>
        <v>0</v>
      </c>
      <c r="AU169" s="215">
        <f t="shared" si="116"/>
        <v>1</v>
      </c>
      <c r="AV169" s="354">
        <f t="shared" si="117"/>
        <v>13793.8</v>
      </c>
    </row>
    <row r="170" spans="1:48" ht="29.25" customHeight="1" outlineLevel="1">
      <c r="A170" s="162" t="s">
        <v>593</v>
      </c>
      <c r="B170" s="9">
        <v>87271</v>
      </c>
      <c r="C170" s="9" t="s">
        <v>94</v>
      </c>
      <c r="D170" s="59" t="s">
        <v>575</v>
      </c>
      <c r="E170" s="9" t="s">
        <v>95</v>
      </c>
      <c r="F170" s="50">
        <v>629.61</v>
      </c>
      <c r="G170" s="150">
        <v>0</v>
      </c>
      <c r="H170" s="150">
        <f t="shared" si="101"/>
        <v>629.61</v>
      </c>
      <c r="I170" s="50">
        <v>72.14</v>
      </c>
      <c r="J170" s="318">
        <f t="shared" si="102"/>
        <v>88.17</v>
      </c>
      <c r="K170" s="310">
        <f t="shared" si="103"/>
        <v>55512.71</v>
      </c>
      <c r="L170" s="189" t="e">
        <f>TRUNC(#REF!-(#REF!*0.07),2)</f>
        <v>#REF!</v>
      </c>
      <c r="M170" s="212"/>
      <c r="N170" s="192">
        <f t="shared" si="104"/>
        <v>0</v>
      </c>
      <c r="O170" s="215"/>
      <c r="P170" s="192"/>
      <c r="Q170" s="215"/>
      <c r="R170" s="192"/>
      <c r="S170" s="215"/>
      <c r="T170" s="192"/>
      <c r="U170" s="215"/>
      <c r="V170" s="192"/>
      <c r="W170" s="215"/>
      <c r="X170" s="192"/>
      <c r="Y170" s="215"/>
      <c r="Z170" s="192">
        <f t="shared" si="105"/>
        <v>0</v>
      </c>
      <c r="AA170" s="215"/>
      <c r="AB170" s="192">
        <f t="shared" si="106"/>
        <v>0</v>
      </c>
      <c r="AC170" s="215"/>
      <c r="AD170" s="192">
        <f t="shared" si="107"/>
        <v>0</v>
      </c>
      <c r="AE170" s="215"/>
      <c r="AF170" s="192">
        <f t="shared" si="108"/>
        <v>0</v>
      </c>
      <c r="AG170" s="215"/>
      <c r="AH170" s="192">
        <f t="shared" si="109"/>
        <v>0</v>
      </c>
      <c r="AI170" s="215"/>
      <c r="AJ170" s="192">
        <f t="shared" si="110"/>
        <v>0</v>
      </c>
      <c r="AK170" s="215"/>
      <c r="AL170" s="345">
        <f t="shared" si="111"/>
        <v>0</v>
      </c>
      <c r="AM170" s="212"/>
      <c r="AN170" s="192">
        <f t="shared" si="112"/>
        <v>0</v>
      </c>
      <c r="AO170" s="215"/>
      <c r="AP170" s="192"/>
      <c r="AQ170" s="215"/>
      <c r="AR170" s="192">
        <f t="shared" si="113"/>
        <v>0</v>
      </c>
      <c r="AS170" s="215">
        <f t="shared" si="114"/>
        <v>0</v>
      </c>
      <c r="AT170" s="192">
        <f t="shared" si="115"/>
        <v>0</v>
      </c>
      <c r="AU170" s="215">
        <f t="shared" si="116"/>
        <v>1</v>
      </c>
      <c r="AV170" s="354">
        <f t="shared" si="117"/>
        <v>55512.71</v>
      </c>
    </row>
    <row r="171" spans="1:48" ht="25.5" outlineLevel="1">
      <c r="A171" s="162" t="s">
        <v>141</v>
      </c>
      <c r="B171" s="9">
        <v>87267</v>
      </c>
      <c r="C171" s="9" t="s">
        <v>94</v>
      </c>
      <c r="D171" s="59" t="s">
        <v>576</v>
      </c>
      <c r="E171" s="9" t="s">
        <v>95</v>
      </c>
      <c r="F171" s="50">
        <v>9.2100000000000009</v>
      </c>
      <c r="G171" s="150">
        <v>0</v>
      </c>
      <c r="H171" s="150">
        <f t="shared" si="101"/>
        <v>9.2100000000000009</v>
      </c>
      <c r="I171" s="50">
        <v>68.64</v>
      </c>
      <c r="J171" s="318">
        <f t="shared" si="102"/>
        <v>83.89</v>
      </c>
      <c r="K171" s="310">
        <f t="shared" si="103"/>
        <v>772.63</v>
      </c>
      <c r="L171" s="189" t="e">
        <f>TRUNC(#REF!-(#REF!*0.07),2)</f>
        <v>#REF!</v>
      </c>
      <c r="M171" s="212"/>
      <c r="N171" s="192">
        <f t="shared" si="104"/>
        <v>0</v>
      </c>
      <c r="O171" s="215"/>
      <c r="P171" s="192"/>
      <c r="Q171" s="215"/>
      <c r="R171" s="192"/>
      <c r="S171" s="215"/>
      <c r="T171" s="192"/>
      <c r="U171" s="215"/>
      <c r="V171" s="192"/>
      <c r="W171" s="215"/>
      <c r="X171" s="192"/>
      <c r="Y171" s="215"/>
      <c r="Z171" s="192">
        <f t="shared" si="105"/>
        <v>0</v>
      </c>
      <c r="AA171" s="215"/>
      <c r="AB171" s="192">
        <f t="shared" si="106"/>
        <v>0</v>
      </c>
      <c r="AC171" s="215"/>
      <c r="AD171" s="192">
        <f t="shared" si="107"/>
        <v>0</v>
      </c>
      <c r="AE171" s="215"/>
      <c r="AF171" s="192">
        <f t="shared" si="108"/>
        <v>0</v>
      </c>
      <c r="AG171" s="215"/>
      <c r="AH171" s="192">
        <f t="shared" si="109"/>
        <v>0</v>
      </c>
      <c r="AI171" s="215"/>
      <c r="AJ171" s="192">
        <f t="shared" si="110"/>
        <v>0</v>
      </c>
      <c r="AK171" s="215"/>
      <c r="AL171" s="345">
        <f t="shared" si="111"/>
        <v>0</v>
      </c>
      <c r="AM171" s="212"/>
      <c r="AN171" s="192">
        <f t="shared" si="112"/>
        <v>0</v>
      </c>
      <c r="AO171" s="215"/>
      <c r="AP171" s="192"/>
      <c r="AQ171" s="215"/>
      <c r="AR171" s="192">
        <f t="shared" si="113"/>
        <v>0</v>
      </c>
      <c r="AS171" s="215">
        <f t="shared" si="114"/>
        <v>0</v>
      </c>
      <c r="AT171" s="192">
        <f t="shared" si="115"/>
        <v>0</v>
      </c>
      <c r="AU171" s="215">
        <f t="shared" si="116"/>
        <v>1</v>
      </c>
      <c r="AV171" s="354">
        <f t="shared" si="117"/>
        <v>772.63</v>
      </c>
    </row>
    <row r="172" spans="1:48" ht="25.5" outlineLevel="1">
      <c r="A172" s="162" t="s">
        <v>142</v>
      </c>
      <c r="B172" s="9">
        <v>87267</v>
      </c>
      <c r="C172" s="9" t="s">
        <v>94</v>
      </c>
      <c r="D172" s="59" t="s">
        <v>577</v>
      </c>
      <c r="E172" s="9" t="s">
        <v>95</v>
      </c>
      <c r="F172" s="50">
        <v>7.49</v>
      </c>
      <c r="G172" s="150">
        <v>0</v>
      </c>
      <c r="H172" s="150">
        <f t="shared" si="101"/>
        <v>7.49</v>
      </c>
      <c r="I172" s="50">
        <v>68.64</v>
      </c>
      <c r="J172" s="318">
        <f t="shared" si="102"/>
        <v>83.89</v>
      </c>
      <c r="K172" s="310">
        <f t="shared" si="103"/>
        <v>628.34</v>
      </c>
      <c r="L172" s="189" t="e">
        <f>TRUNC(#REF!-(#REF!*0.07),2)</f>
        <v>#REF!</v>
      </c>
      <c r="M172" s="212"/>
      <c r="N172" s="192">
        <f t="shared" si="104"/>
        <v>0</v>
      </c>
      <c r="O172" s="215"/>
      <c r="P172" s="192"/>
      <c r="Q172" s="215"/>
      <c r="R172" s="192"/>
      <c r="S172" s="215"/>
      <c r="T172" s="192"/>
      <c r="U172" s="215"/>
      <c r="V172" s="192"/>
      <c r="W172" s="215"/>
      <c r="X172" s="192"/>
      <c r="Y172" s="215"/>
      <c r="Z172" s="192">
        <f t="shared" si="105"/>
        <v>0</v>
      </c>
      <c r="AA172" s="215"/>
      <c r="AB172" s="192">
        <f t="shared" si="106"/>
        <v>0</v>
      </c>
      <c r="AC172" s="215"/>
      <c r="AD172" s="192">
        <f t="shared" si="107"/>
        <v>0</v>
      </c>
      <c r="AE172" s="215"/>
      <c r="AF172" s="192">
        <f t="shared" si="108"/>
        <v>0</v>
      </c>
      <c r="AG172" s="215"/>
      <c r="AH172" s="192">
        <f t="shared" si="109"/>
        <v>0</v>
      </c>
      <c r="AI172" s="215"/>
      <c r="AJ172" s="192">
        <f t="shared" si="110"/>
        <v>0</v>
      </c>
      <c r="AK172" s="215"/>
      <c r="AL172" s="345">
        <f t="shared" si="111"/>
        <v>0</v>
      </c>
      <c r="AM172" s="212"/>
      <c r="AN172" s="192">
        <f t="shared" si="112"/>
        <v>0</v>
      </c>
      <c r="AO172" s="215"/>
      <c r="AP172" s="192"/>
      <c r="AQ172" s="215"/>
      <c r="AR172" s="192">
        <f t="shared" si="113"/>
        <v>0</v>
      </c>
      <c r="AS172" s="215">
        <f t="shared" si="114"/>
        <v>0</v>
      </c>
      <c r="AT172" s="192">
        <f t="shared" si="115"/>
        <v>0</v>
      </c>
      <c r="AU172" s="215">
        <f t="shared" si="116"/>
        <v>1</v>
      </c>
      <c r="AV172" s="354">
        <f t="shared" si="117"/>
        <v>628.34</v>
      </c>
    </row>
    <row r="173" spans="1:48" ht="25.5" outlineLevel="1">
      <c r="A173" s="162" t="s">
        <v>261</v>
      </c>
      <c r="B173" s="9">
        <v>87267</v>
      </c>
      <c r="C173" s="9" t="s">
        <v>94</v>
      </c>
      <c r="D173" s="59" t="s">
        <v>578</v>
      </c>
      <c r="E173" s="9" t="s">
        <v>95</v>
      </c>
      <c r="F173" s="50">
        <v>15.17</v>
      </c>
      <c r="G173" s="150">
        <v>0</v>
      </c>
      <c r="H173" s="150">
        <f t="shared" si="101"/>
        <v>15.17</v>
      </c>
      <c r="I173" s="50">
        <v>68.64</v>
      </c>
      <c r="J173" s="318">
        <f t="shared" si="102"/>
        <v>83.89</v>
      </c>
      <c r="K173" s="310">
        <f t="shared" si="103"/>
        <v>1272.6099999999999</v>
      </c>
      <c r="L173" s="189" t="e">
        <f>TRUNC(#REF!-(#REF!*0.07),2)</f>
        <v>#REF!</v>
      </c>
      <c r="M173" s="212"/>
      <c r="N173" s="192">
        <f t="shared" si="104"/>
        <v>0</v>
      </c>
      <c r="O173" s="215"/>
      <c r="P173" s="192"/>
      <c r="Q173" s="215"/>
      <c r="R173" s="192"/>
      <c r="S173" s="215"/>
      <c r="T173" s="192"/>
      <c r="U173" s="215"/>
      <c r="V173" s="192"/>
      <c r="W173" s="215"/>
      <c r="X173" s="192"/>
      <c r="Y173" s="215"/>
      <c r="Z173" s="192">
        <f t="shared" si="105"/>
        <v>0</v>
      </c>
      <c r="AA173" s="215"/>
      <c r="AB173" s="192">
        <f t="shared" si="106"/>
        <v>0</v>
      </c>
      <c r="AC173" s="215"/>
      <c r="AD173" s="192">
        <f t="shared" si="107"/>
        <v>0</v>
      </c>
      <c r="AE173" s="215"/>
      <c r="AF173" s="192">
        <f t="shared" si="108"/>
        <v>0</v>
      </c>
      <c r="AG173" s="215"/>
      <c r="AH173" s="192">
        <f t="shared" si="109"/>
        <v>0</v>
      </c>
      <c r="AI173" s="215"/>
      <c r="AJ173" s="192">
        <f t="shared" si="110"/>
        <v>0</v>
      </c>
      <c r="AK173" s="215"/>
      <c r="AL173" s="345">
        <f t="shared" si="111"/>
        <v>0</v>
      </c>
      <c r="AM173" s="212"/>
      <c r="AN173" s="192">
        <f t="shared" si="112"/>
        <v>0</v>
      </c>
      <c r="AO173" s="215"/>
      <c r="AP173" s="192"/>
      <c r="AQ173" s="215"/>
      <c r="AR173" s="192">
        <f t="shared" si="113"/>
        <v>0</v>
      </c>
      <c r="AS173" s="215">
        <f t="shared" si="114"/>
        <v>0</v>
      </c>
      <c r="AT173" s="192">
        <f t="shared" si="115"/>
        <v>0</v>
      </c>
      <c r="AU173" s="215">
        <f t="shared" si="116"/>
        <v>1</v>
      </c>
      <c r="AV173" s="354">
        <f t="shared" si="117"/>
        <v>1272.6099999999999</v>
      </c>
    </row>
    <row r="174" spans="1:48" ht="25.5" outlineLevel="1">
      <c r="A174" s="162" t="s">
        <v>594</v>
      </c>
      <c r="B174" s="9">
        <v>87267</v>
      </c>
      <c r="C174" s="9" t="s">
        <v>94</v>
      </c>
      <c r="D174" s="59" t="s">
        <v>596</v>
      </c>
      <c r="E174" s="9" t="s">
        <v>95</v>
      </c>
      <c r="F174" s="50">
        <v>136.5</v>
      </c>
      <c r="G174" s="150">
        <v>0</v>
      </c>
      <c r="H174" s="150">
        <f t="shared" si="101"/>
        <v>136.5</v>
      </c>
      <c r="I174" s="50">
        <v>68.64</v>
      </c>
      <c r="J174" s="318">
        <f t="shared" si="102"/>
        <v>83.89</v>
      </c>
      <c r="K174" s="310">
        <f t="shared" si="103"/>
        <v>11450.99</v>
      </c>
      <c r="L174" s="189" t="e">
        <f>TRUNC(#REF!-(#REF!*0.07),2)</f>
        <v>#REF!</v>
      </c>
      <c r="M174" s="212"/>
      <c r="N174" s="192">
        <f t="shared" si="104"/>
        <v>0</v>
      </c>
      <c r="O174" s="215"/>
      <c r="P174" s="192"/>
      <c r="Q174" s="215"/>
      <c r="R174" s="192"/>
      <c r="S174" s="215"/>
      <c r="T174" s="192"/>
      <c r="U174" s="215"/>
      <c r="V174" s="192"/>
      <c r="W174" s="215"/>
      <c r="X174" s="192"/>
      <c r="Y174" s="215"/>
      <c r="Z174" s="192">
        <f t="shared" si="105"/>
        <v>0</v>
      </c>
      <c r="AA174" s="215"/>
      <c r="AB174" s="192">
        <f t="shared" si="106"/>
        <v>0</v>
      </c>
      <c r="AC174" s="215"/>
      <c r="AD174" s="192">
        <f t="shared" si="107"/>
        <v>0</v>
      </c>
      <c r="AE174" s="215"/>
      <c r="AF174" s="192">
        <f t="shared" si="108"/>
        <v>0</v>
      </c>
      <c r="AG174" s="215"/>
      <c r="AH174" s="192">
        <f t="shared" si="109"/>
        <v>0</v>
      </c>
      <c r="AI174" s="215"/>
      <c r="AJ174" s="192">
        <f t="shared" si="110"/>
        <v>0</v>
      </c>
      <c r="AK174" s="215"/>
      <c r="AL174" s="345">
        <f t="shared" si="111"/>
        <v>0</v>
      </c>
      <c r="AM174" s="212"/>
      <c r="AN174" s="192">
        <f t="shared" si="112"/>
        <v>0</v>
      </c>
      <c r="AO174" s="215"/>
      <c r="AP174" s="192"/>
      <c r="AQ174" s="215"/>
      <c r="AR174" s="192">
        <f t="shared" si="113"/>
        <v>0</v>
      </c>
      <c r="AS174" s="215">
        <f t="shared" si="114"/>
        <v>0</v>
      </c>
      <c r="AT174" s="192">
        <f t="shared" si="115"/>
        <v>0</v>
      </c>
      <c r="AU174" s="215">
        <f t="shared" si="116"/>
        <v>1</v>
      </c>
      <c r="AV174" s="354">
        <f t="shared" si="117"/>
        <v>11450.99</v>
      </c>
    </row>
    <row r="175" spans="1:48" outlineLevel="1">
      <c r="A175" s="162" t="s">
        <v>595</v>
      </c>
      <c r="B175" s="9">
        <v>101739</v>
      </c>
      <c r="C175" s="9" t="s">
        <v>94</v>
      </c>
      <c r="D175" s="59" t="s">
        <v>503</v>
      </c>
      <c r="E175" s="9" t="s">
        <v>107</v>
      </c>
      <c r="F175" s="50">
        <v>191.3</v>
      </c>
      <c r="G175" s="150">
        <v>0</v>
      </c>
      <c r="H175" s="150">
        <f t="shared" si="101"/>
        <v>191.3</v>
      </c>
      <c r="I175" s="50">
        <v>32.04</v>
      </c>
      <c r="J175" s="318">
        <f t="shared" si="102"/>
        <v>39.159999999999997</v>
      </c>
      <c r="K175" s="310">
        <f t="shared" si="103"/>
        <v>7491.31</v>
      </c>
      <c r="L175" s="189" t="e">
        <f>TRUNC(#REF!-(#REF!*0.07),2)</f>
        <v>#REF!</v>
      </c>
      <c r="M175" s="212"/>
      <c r="N175" s="192">
        <f t="shared" si="104"/>
        <v>0</v>
      </c>
      <c r="O175" s="215"/>
      <c r="P175" s="192"/>
      <c r="Q175" s="215"/>
      <c r="R175" s="192"/>
      <c r="S175" s="215"/>
      <c r="T175" s="192"/>
      <c r="U175" s="215"/>
      <c r="V175" s="192"/>
      <c r="W175" s="215"/>
      <c r="X175" s="192"/>
      <c r="Y175" s="215"/>
      <c r="Z175" s="192">
        <f t="shared" si="105"/>
        <v>0</v>
      </c>
      <c r="AA175" s="215"/>
      <c r="AB175" s="192">
        <f t="shared" si="106"/>
        <v>0</v>
      </c>
      <c r="AC175" s="215"/>
      <c r="AD175" s="192">
        <f t="shared" si="107"/>
        <v>0</v>
      </c>
      <c r="AE175" s="215"/>
      <c r="AF175" s="192">
        <f t="shared" si="108"/>
        <v>0</v>
      </c>
      <c r="AG175" s="215"/>
      <c r="AH175" s="192">
        <f t="shared" si="109"/>
        <v>0</v>
      </c>
      <c r="AI175" s="215"/>
      <c r="AJ175" s="192">
        <f t="shared" si="110"/>
        <v>0</v>
      </c>
      <c r="AK175" s="215"/>
      <c r="AL175" s="345">
        <f t="shared" si="111"/>
        <v>0</v>
      </c>
      <c r="AM175" s="212"/>
      <c r="AN175" s="192">
        <f t="shared" si="112"/>
        <v>0</v>
      </c>
      <c r="AO175" s="215"/>
      <c r="AP175" s="192"/>
      <c r="AQ175" s="215"/>
      <c r="AR175" s="192">
        <f t="shared" si="113"/>
        <v>0</v>
      </c>
      <c r="AS175" s="215">
        <f t="shared" si="114"/>
        <v>0</v>
      </c>
      <c r="AT175" s="192">
        <f t="shared" si="115"/>
        <v>0</v>
      </c>
      <c r="AU175" s="215">
        <f t="shared" si="116"/>
        <v>1</v>
      </c>
      <c r="AV175" s="354">
        <f t="shared" si="117"/>
        <v>7491.31</v>
      </c>
    </row>
    <row r="176" spans="1:48" outlineLevel="1">
      <c r="A176" s="162" t="s">
        <v>892</v>
      </c>
      <c r="B176" s="9">
        <v>96114</v>
      </c>
      <c r="C176" s="9" t="s">
        <v>94</v>
      </c>
      <c r="D176" s="59" t="s">
        <v>622</v>
      </c>
      <c r="E176" s="9" t="s">
        <v>95</v>
      </c>
      <c r="F176" s="50">
        <v>498.03</v>
      </c>
      <c r="G176" s="150">
        <v>0</v>
      </c>
      <c r="H176" s="150">
        <f t="shared" si="101"/>
        <v>498.03</v>
      </c>
      <c r="I176" s="74">
        <v>82</v>
      </c>
      <c r="J176" s="318">
        <f t="shared" si="102"/>
        <v>100.22</v>
      </c>
      <c r="K176" s="310">
        <f t="shared" si="103"/>
        <v>49912.57</v>
      </c>
      <c r="L176" s="189" t="e">
        <f>TRUNC(#REF!-(#REF!*0.07),2)</f>
        <v>#REF!</v>
      </c>
      <c r="M176" s="212"/>
      <c r="N176" s="192">
        <f t="shared" si="104"/>
        <v>0</v>
      </c>
      <c r="O176" s="215"/>
      <c r="P176" s="192"/>
      <c r="Q176" s="215"/>
      <c r="R176" s="192"/>
      <c r="S176" s="215"/>
      <c r="T176" s="192"/>
      <c r="U176" s="215"/>
      <c r="V176" s="192"/>
      <c r="W176" s="215"/>
      <c r="X176" s="192"/>
      <c r="Y176" s="215"/>
      <c r="Z176" s="192">
        <f t="shared" si="105"/>
        <v>0</v>
      </c>
      <c r="AA176" s="215"/>
      <c r="AB176" s="192">
        <f t="shared" si="106"/>
        <v>0</v>
      </c>
      <c r="AC176" s="215"/>
      <c r="AD176" s="192">
        <f t="shared" si="107"/>
        <v>0</v>
      </c>
      <c r="AE176" s="215"/>
      <c r="AF176" s="192">
        <f t="shared" si="108"/>
        <v>0</v>
      </c>
      <c r="AG176" s="215"/>
      <c r="AH176" s="192">
        <f t="shared" si="109"/>
        <v>0</v>
      </c>
      <c r="AI176" s="215"/>
      <c r="AJ176" s="192">
        <f t="shared" si="110"/>
        <v>0</v>
      </c>
      <c r="AK176" s="215"/>
      <c r="AL176" s="345">
        <f t="shared" si="111"/>
        <v>0</v>
      </c>
      <c r="AM176" s="212"/>
      <c r="AN176" s="192">
        <f t="shared" si="112"/>
        <v>0</v>
      </c>
      <c r="AO176" s="215"/>
      <c r="AP176" s="192"/>
      <c r="AQ176" s="215"/>
      <c r="AR176" s="192">
        <f t="shared" si="113"/>
        <v>0</v>
      </c>
      <c r="AS176" s="215">
        <f t="shared" si="114"/>
        <v>0</v>
      </c>
      <c r="AT176" s="192">
        <f t="shared" si="115"/>
        <v>0</v>
      </c>
      <c r="AU176" s="215">
        <f t="shared" si="116"/>
        <v>1</v>
      </c>
      <c r="AV176" s="354">
        <f t="shared" si="117"/>
        <v>49912.57</v>
      </c>
    </row>
    <row r="177" spans="1:48" ht="25.5" outlineLevel="1">
      <c r="A177" s="162" t="s">
        <v>893</v>
      </c>
      <c r="B177" s="9" t="s">
        <v>12474</v>
      </c>
      <c r="C177" s="9" t="s">
        <v>94</v>
      </c>
      <c r="D177" s="59" t="s">
        <v>12464</v>
      </c>
      <c r="E177" s="9" t="s">
        <v>95</v>
      </c>
      <c r="F177" s="50">
        <v>738.27</v>
      </c>
      <c r="G177" s="150">
        <v>0</v>
      </c>
      <c r="H177" s="150">
        <f t="shared" si="101"/>
        <v>738.27</v>
      </c>
      <c r="I177" s="50">
        <f>'Composição Unitária de Preços'!H83</f>
        <v>96.72</v>
      </c>
      <c r="J177" s="318">
        <f t="shared" si="102"/>
        <v>118.22</v>
      </c>
      <c r="K177" s="310">
        <f t="shared" si="103"/>
        <v>87278.28</v>
      </c>
      <c r="L177" s="189" t="e">
        <f>TRUNC(#REF!-(#REF!*0.07),2)</f>
        <v>#REF!</v>
      </c>
      <c r="M177" s="212"/>
      <c r="N177" s="192">
        <f t="shared" si="104"/>
        <v>0</v>
      </c>
      <c r="O177" s="215"/>
      <c r="P177" s="192"/>
      <c r="Q177" s="215"/>
      <c r="R177" s="192"/>
      <c r="S177" s="215"/>
      <c r="T177" s="192"/>
      <c r="U177" s="215"/>
      <c r="V177" s="192"/>
      <c r="W177" s="215"/>
      <c r="X177" s="192"/>
      <c r="Y177" s="215"/>
      <c r="Z177" s="192">
        <f t="shared" si="105"/>
        <v>0</v>
      </c>
      <c r="AA177" s="215"/>
      <c r="AB177" s="192">
        <f t="shared" si="106"/>
        <v>0</v>
      </c>
      <c r="AC177" s="215"/>
      <c r="AD177" s="192">
        <f t="shared" si="107"/>
        <v>0</v>
      </c>
      <c r="AE177" s="215"/>
      <c r="AF177" s="192">
        <f t="shared" si="108"/>
        <v>0</v>
      </c>
      <c r="AG177" s="215"/>
      <c r="AH177" s="192">
        <f t="shared" si="109"/>
        <v>0</v>
      </c>
      <c r="AI177" s="215"/>
      <c r="AJ177" s="192">
        <f t="shared" si="110"/>
        <v>0</v>
      </c>
      <c r="AK177" s="215"/>
      <c r="AL177" s="345">
        <f t="shared" si="111"/>
        <v>0</v>
      </c>
      <c r="AM177" s="212"/>
      <c r="AN177" s="192">
        <f t="shared" si="112"/>
        <v>0</v>
      </c>
      <c r="AO177" s="215"/>
      <c r="AP177" s="192"/>
      <c r="AQ177" s="215"/>
      <c r="AR177" s="192">
        <f t="shared" si="113"/>
        <v>0</v>
      </c>
      <c r="AS177" s="215">
        <f t="shared" si="114"/>
        <v>0</v>
      </c>
      <c r="AT177" s="192">
        <f t="shared" si="115"/>
        <v>0</v>
      </c>
      <c r="AU177" s="215">
        <f t="shared" si="116"/>
        <v>1</v>
      </c>
      <c r="AV177" s="354">
        <f t="shared" si="117"/>
        <v>87278.28</v>
      </c>
    </row>
    <row r="178" spans="1:48" ht="20.100000000000001" customHeight="1" outlineLevel="1">
      <c r="A178" s="161"/>
      <c r="B178" s="69"/>
      <c r="C178" s="69"/>
      <c r="D178" s="69"/>
      <c r="E178" s="69"/>
      <c r="F178" s="78" t="s">
        <v>253</v>
      </c>
      <c r="G178" s="148"/>
      <c r="H178" s="148"/>
      <c r="I178" s="148"/>
      <c r="J178" s="225"/>
      <c r="K178" s="221">
        <f>SUM(K166:K177)</f>
        <v>236997.67</v>
      </c>
      <c r="L178" s="190" t="e">
        <f>TRUNC(#REF!-(#REF!*0.07),2)</f>
        <v>#REF!</v>
      </c>
      <c r="M178" s="219">
        <f>N178/K178</f>
        <v>0</v>
      </c>
      <c r="N178" s="148">
        <f>SUM(N166:N177)</f>
        <v>0</v>
      </c>
      <c r="O178" s="223"/>
      <c r="P178" s="225"/>
      <c r="Q178" s="223"/>
      <c r="R178" s="225"/>
      <c r="S178" s="223"/>
      <c r="T178" s="225"/>
      <c r="U178" s="223"/>
      <c r="V178" s="225"/>
      <c r="W178" s="223"/>
      <c r="X178" s="225"/>
      <c r="Y178" s="223">
        <f>Z178/K178</f>
        <v>2.2014562421647436E-3</v>
      </c>
      <c r="Z178" s="148">
        <f>SUM(Z166:Z177)</f>
        <v>521.74</v>
      </c>
      <c r="AA178" s="223">
        <f>AB178/K178</f>
        <v>1.4697528460933812E-2</v>
      </c>
      <c r="AB178" s="148">
        <f>SUM(AB166:AB177)</f>
        <v>3483.2799999999997</v>
      </c>
      <c r="AC178" s="223">
        <f>AD178/K178</f>
        <v>3.9250280393051968E-3</v>
      </c>
      <c r="AD178" s="148">
        <f>SUM(AD166:AD177)</f>
        <v>930.22250000000008</v>
      </c>
      <c r="AE178" s="223">
        <f>AF178/K178</f>
        <v>5.0569843154998108E-3</v>
      </c>
      <c r="AF178" s="148">
        <f>SUM(AF166:AF177)</f>
        <v>1198.4935</v>
      </c>
      <c r="AG178" s="223">
        <f>AH178/K178</f>
        <v>4.9140449355472557E-2</v>
      </c>
      <c r="AH178" s="148">
        <f>SUM(AH166:AH177)</f>
        <v>11646.171999999999</v>
      </c>
      <c r="AI178" s="223">
        <f>AJ178/K178</f>
        <v>3.8449555221365677E-3</v>
      </c>
      <c r="AJ178" s="148">
        <f>SUM(AJ166:AJ177)</f>
        <v>911.24549999999999</v>
      </c>
      <c r="AK178" s="223">
        <f>AL178/K178</f>
        <v>7.4744511201312661E-3</v>
      </c>
      <c r="AL178" s="148">
        <f>SUM(AL166:AL177)</f>
        <v>1771.4275000000002</v>
      </c>
      <c r="AM178" s="357">
        <f>AN178/K178</f>
        <v>0</v>
      </c>
      <c r="AN178" s="76">
        <f>SUM(AN166:AN177)</f>
        <v>0</v>
      </c>
      <c r="AO178" s="366"/>
      <c r="AP178" s="76"/>
      <c r="AQ178" s="366"/>
      <c r="AR178" s="369"/>
      <c r="AS178" s="357">
        <f t="shared" si="114"/>
        <v>0</v>
      </c>
      <c r="AT178" s="76">
        <f>SUM(AT166:AT177)</f>
        <v>0</v>
      </c>
      <c r="AU178" s="357">
        <f t="shared" si="116"/>
        <v>1</v>
      </c>
      <c r="AV178" s="221">
        <f>SUM(AV166:AV177)</f>
        <v>236997.67</v>
      </c>
    </row>
    <row r="179" spans="1:48" ht="20.100000000000001" customHeight="1">
      <c r="A179" s="87"/>
      <c r="B179" s="61"/>
      <c r="C179" s="61"/>
      <c r="D179" s="20"/>
      <c r="E179" s="61"/>
      <c r="F179" s="42"/>
      <c r="G179" s="2"/>
      <c r="H179" s="2"/>
      <c r="I179" s="74">
        <v>0</v>
      </c>
      <c r="J179" s="315">
        <f t="shared" si="86"/>
        <v>0</v>
      </c>
      <c r="K179" s="310"/>
      <c r="L179" s="189" t="e">
        <f>TRUNC(#REF!-(#REF!*0.07),2)</f>
        <v>#REF!</v>
      </c>
      <c r="M179" s="212"/>
      <c r="N179" s="192"/>
      <c r="O179" s="215"/>
      <c r="P179" s="192"/>
      <c r="Q179" s="215"/>
      <c r="R179" s="192"/>
      <c r="S179" s="215"/>
      <c r="T179" s="192"/>
      <c r="U179" s="215"/>
      <c r="V179" s="192"/>
      <c r="W179" s="215"/>
      <c r="X179" s="192"/>
      <c r="Y179" s="215"/>
      <c r="Z179" s="192"/>
      <c r="AA179" s="215"/>
      <c r="AB179" s="192"/>
      <c r="AC179" s="215"/>
      <c r="AD179" s="192"/>
      <c r="AE179" s="215"/>
      <c r="AF179" s="192"/>
      <c r="AG179" s="215"/>
      <c r="AH179" s="192"/>
      <c r="AI179" s="215"/>
      <c r="AJ179" s="192"/>
      <c r="AK179" s="215"/>
      <c r="AL179" s="345"/>
      <c r="AM179" s="212"/>
      <c r="AN179" s="192"/>
      <c r="AO179" s="215"/>
      <c r="AP179" s="192"/>
      <c r="AQ179" s="215"/>
      <c r="AR179" s="192"/>
      <c r="AS179" s="215"/>
      <c r="AT179" s="192"/>
      <c r="AU179" s="215"/>
      <c r="AV179" s="354"/>
    </row>
    <row r="180" spans="1:48" ht="20.100000000000001" customHeight="1">
      <c r="A180" s="159">
        <v>10</v>
      </c>
      <c r="B180" s="36"/>
      <c r="C180" s="36"/>
      <c r="D180" s="15" t="s">
        <v>721</v>
      </c>
      <c r="E180" s="15"/>
      <c r="F180" s="70"/>
      <c r="G180" s="147"/>
      <c r="H180" s="147"/>
      <c r="I180" s="147"/>
      <c r="J180" s="314"/>
      <c r="K180" s="309"/>
      <c r="L180" s="191" t="e">
        <f>L201</f>
        <v>#REF!</v>
      </c>
      <c r="M180" s="212"/>
      <c r="N180" s="192"/>
      <c r="O180" s="215"/>
      <c r="P180" s="192"/>
      <c r="Q180" s="215"/>
      <c r="R180" s="192"/>
      <c r="S180" s="215"/>
      <c r="T180" s="192"/>
      <c r="U180" s="215"/>
      <c r="V180" s="192"/>
      <c r="W180" s="215"/>
      <c r="X180" s="192"/>
      <c r="Y180" s="215"/>
      <c r="Z180" s="192"/>
      <c r="AA180" s="215"/>
      <c r="AB180" s="192"/>
      <c r="AC180" s="215"/>
      <c r="AD180" s="192"/>
      <c r="AE180" s="215"/>
      <c r="AF180" s="192"/>
      <c r="AG180" s="215"/>
      <c r="AH180" s="192"/>
      <c r="AI180" s="215"/>
      <c r="AJ180" s="192"/>
      <c r="AK180" s="215"/>
      <c r="AL180" s="345"/>
      <c r="AM180" s="212"/>
      <c r="AN180" s="192"/>
      <c r="AO180" s="215"/>
      <c r="AP180" s="192"/>
      <c r="AQ180" s="215"/>
      <c r="AR180" s="192"/>
      <c r="AS180" s="215"/>
      <c r="AT180" s="192"/>
      <c r="AU180" s="215"/>
      <c r="AV180" s="354"/>
    </row>
    <row r="181" spans="1:48" outlineLevel="1">
      <c r="A181" s="162" t="s">
        <v>143</v>
      </c>
      <c r="B181" s="9">
        <v>95241</v>
      </c>
      <c r="C181" s="9" t="s">
        <v>94</v>
      </c>
      <c r="D181" s="59" t="s">
        <v>637</v>
      </c>
      <c r="E181" s="9" t="s">
        <v>95</v>
      </c>
      <c r="F181" s="50">
        <v>231.94</v>
      </c>
      <c r="G181" s="150">
        <v>162.36000000000001</v>
      </c>
      <c r="H181" s="150">
        <f t="shared" ref="H181:H200" si="118">F181-G181</f>
        <v>69.579999999999984</v>
      </c>
      <c r="I181" s="50">
        <v>32.82</v>
      </c>
      <c r="J181" s="318">
        <f t="shared" ref="J181:J200" si="119">TRUNC(I181*(1+$F$4),2)</f>
        <v>40.11</v>
      </c>
      <c r="K181" s="310">
        <f t="shared" ref="K181:K191" si="120">ROUND(H181*J181,2)</f>
        <v>2790.85</v>
      </c>
      <c r="L181" s="189" t="e">
        <f>TRUNC(#REF!-(#REF!*0.07),2)</f>
        <v>#REF!</v>
      </c>
      <c r="M181" s="212"/>
      <c r="N181" s="192">
        <f t="shared" ref="N181:N191" si="121">M181*K181</f>
        <v>0</v>
      </c>
      <c r="O181" s="215"/>
      <c r="P181" s="192"/>
      <c r="Q181" s="215">
        <v>0.3</v>
      </c>
      <c r="R181" s="192">
        <f>Q181*K181</f>
        <v>837.255</v>
      </c>
      <c r="S181" s="215"/>
      <c r="T181" s="192"/>
      <c r="U181" s="215">
        <v>0.15</v>
      </c>
      <c r="V181" s="192">
        <f>U181*K181</f>
        <v>418.6275</v>
      </c>
      <c r="W181" s="215">
        <v>0.15</v>
      </c>
      <c r="X181" s="192">
        <f>W181*K181</f>
        <v>418.6275</v>
      </c>
      <c r="Y181" s="215">
        <v>0.2</v>
      </c>
      <c r="Z181" s="192">
        <f>Y181*K181</f>
        <v>558.16999999999996</v>
      </c>
      <c r="AA181" s="215"/>
      <c r="AB181" s="192"/>
      <c r="AC181" s="215"/>
      <c r="AD181" s="192"/>
      <c r="AE181" s="215"/>
      <c r="AF181" s="192"/>
      <c r="AG181" s="215"/>
      <c r="AH181" s="192"/>
      <c r="AI181" s="215"/>
      <c r="AJ181" s="192">
        <f>AI181*K181</f>
        <v>0</v>
      </c>
      <c r="AK181" s="215"/>
      <c r="AL181" s="345"/>
      <c r="AM181" s="212"/>
      <c r="AN181" s="192">
        <f t="shared" ref="AN181:AN191" si="122">ROUND(AM181*K181,2)</f>
        <v>0</v>
      </c>
      <c r="AO181" s="215"/>
      <c r="AP181" s="192">
        <f t="shared" ref="AP181:AP191" si="123">AO181*K181</f>
        <v>0</v>
      </c>
      <c r="AQ181" s="215">
        <v>0.7</v>
      </c>
      <c r="AR181" s="192">
        <f t="shared" ref="AR181:AR191" si="124">AQ181*K181</f>
        <v>1953.5949999999998</v>
      </c>
      <c r="AS181" s="215">
        <f t="shared" ref="AS181:AS191" si="125">AT181/K181</f>
        <v>0.7</v>
      </c>
      <c r="AT181" s="192">
        <f t="shared" ref="AT181:AT191" si="126">AN181+AP181+AR181</f>
        <v>1953.5949999999998</v>
      </c>
      <c r="AU181" s="215">
        <f t="shared" ref="AU181:AU191" si="127">AV181/K181</f>
        <v>0.30000000000000004</v>
      </c>
      <c r="AV181" s="354">
        <f t="shared" ref="AV181:AV191" si="128">K181-AT181</f>
        <v>837.25500000000011</v>
      </c>
    </row>
    <row r="182" spans="1:48" outlineLevel="1">
      <c r="A182" s="162" t="s">
        <v>144</v>
      </c>
      <c r="B182" s="9">
        <v>87620</v>
      </c>
      <c r="C182" s="9" t="s">
        <v>94</v>
      </c>
      <c r="D182" s="59" t="s">
        <v>638</v>
      </c>
      <c r="E182" s="9" t="s">
        <v>95</v>
      </c>
      <c r="F182" s="50">
        <v>579.85</v>
      </c>
      <c r="G182" s="150">
        <v>347.91</v>
      </c>
      <c r="H182" s="150">
        <f t="shared" si="118"/>
        <v>231.94</v>
      </c>
      <c r="I182" s="50">
        <v>33.880000000000003</v>
      </c>
      <c r="J182" s="318">
        <f t="shared" si="119"/>
        <v>41.41</v>
      </c>
      <c r="K182" s="310">
        <f t="shared" si="120"/>
        <v>9604.64</v>
      </c>
      <c r="L182" s="189" t="e">
        <f>TRUNC(#REF!-(#REF!*0.07),2)</f>
        <v>#REF!</v>
      </c>
      <c r="M182" s="212"/>
      <c r="N182" s="192">
        <f t="shared" si="121"/>
        <v>0</v>
      </c>
      <c r="O182" s="215"/>
      <c r="P182" s="192"/>
      <c r="Q182" s="215"/>
      <c r="R182" s="192"/>
      <c r="S182" s="215"/>
      <c r="T182" s="192"/>
      <c r="U182" s="215"/>
      <c r="V182" s="192"/>
      <c r="W182" s="215"/>
      <c r="X182" s="192"/>
      <c r="Y182" s="215"/>
      <c r="Z182" s="192">
        <f>Y182*K182</f>
        <v>0</v>
      </c>
      <c r="AA182" s="215"/>
      <c r="AB182" s="192"/>
      <c r="AC182" s="215"/>
      <c r="AD182" s="192"/>
      <c r="AE182" s="215"/>
      <c r="AF182" s="192"/>
      <c r="AG182" s="215"/>
      <c r="AH182" s="192"/>
      <c r="AI182" s="215">
        <v>0.25</v>
      </c>
      <c r="AJ182" s="192">
        <f>AI182*K182</f>
        <v>2401.16</v>
      </c>
      <c r="AK182" s="215">
        <v>0.25</v>
      </c>
      <c r="AL182" s="345">
        <f>AK182*K182</f>
        <v>2401.16</v>
      </c>
      <c r="AM182" s="212"/>
      <c r="AN182" s="192">
        <f t="shared" si="122"/>
        <v>0</v>
      </c>
      <c r="AO182" s="215"/>
      <c r="AP182" s="192">
        <f t="shared" si="123"/>
        <v>0</v>
      </c>
      <c r="AQ182" s="215">
        <v>0.6</v>
      </c>
      <c r="AR182" s="192">
        <f t="shared" si="124"/>
        <v>5762.7839999999997</v>
      </c>
      <c r="AS182" s="215">
        <f t="shared" si="125"/>
        <v>0.6</v>
      </c>
      <c r="AT182" s="192">
        <f t="shared" si="126"/>
        <v>5762.7839999999997</v>
      </c>
      <c r="AU182" s="215">
        <f t="shared" si="127"/>
        <v>0.4</v>
      </c>
      <c r="AV182" s="354">
        <f t="shared" si="128"/>
        <v>3841.8559999999998</v>
      </c>
    </row>
    <row r="183" spans="1:48" ht="25.5" outlineLevel="1">
      <c r="A183" s="162" t="s">
        <v>145</v>
      </c>
      <c r="B183" s="9">
        <v>101749</v>
      </c>
      <c r="C183" s="9" t="s">
        <v>94</v>
      </c>
      <c r="D183" s="59" t="s">
        <v>639</v>
      </c>
      <c r="E183" s="9" t="s">
        <v>95</v>
      </c>
      <c r="F183" s="50">
        <v>386.12</v>
      </c>
      <c r="G183" s="150">
        <v>0</v>
      </c>
      <c r="H183" s="150">
        <f t="shared" si="118"/>
        <v>386.12</v>
      </c>
      <c r="I183" s="50">
        <v>58.37</v>
      </c>
      <c r="J183" s="318">
        <f t="shared" si="119"/>
        <v>71.34</v>
      </c>
      <c r="K183" s="310">
        <f t="shared" si="120"/>
        <v>27545.8</v>
      </c>
      <c r="L183" s="189" t="e">
        <f>TRUNC(#REF!-(#REF!*0.07),2)</f>
        <v>#REF!</v>
      </c>
      <c r="M183" s="212"/>
      <c r="N183" s="192">
        <f t="shared" si="121"/>
        <v>0</v>
      </c>
      <c r="O183" s="215"/>
      <c r="P183" s="192"/>
      <c r="Q183" s="215"/>
      <c r="R183" s="192"/>
      <c r="S183" s="215"/>
      <c r="T183" s="192"/>
      <c r="U183" s="215"/>
      <c r="V183" s="192"/>
      <c r="W183" s="215"/>
      <c r="X183" s="192"/>
      <c r="Y183" s="215"/>
      <c r="Z183" s="192"/>
      <c r="AA183" s="215"/>
      <c r="AB183" s="192"/>
      <c r="AC183" s="215"/>
      <c r="AD183" s="192"/>
      <c r="AE183" s="215"/>
      <c r="AF183" s="192"/>
      <c r="AG183" s="215"/>
      <c r="AH183" s="192"/>
      <c r="AI183" s="215"/>
      <c r="AJ183" s="192">
        <f>AI183*K183</f>
        <v>0</v>
      </c>
      <c r="AK183" s="215"/>
      <c r="AL183" s="345"/>
      <c r="AM183" s="212"/>
      <c r="AN183" s="192">
        <f t="shared" si="122"/>
        <v>0</v>
      </c>
      <c r="AO183" s="215"/>
      <c r="AP183" s="192">
        <f t="shared" si="123"/>
        <v>0</v>
      </c>
      <c r="AQ183" s="215"/>
      <c r="AR183" s="192">
        <f t="shared" si="124"/>
        <v>0</v>
      </c>
      <c r="AS183" s="215">
        <f t="shared" si="125"/>
        <v>0</v>
      </c>
      <c r="AT183" s="192">
        <f t="shared" si="126"/>
        <v>0</v>
      </c>
      <c r="AU183" s="215">
        <f t="shared" si="127"/>
        <v>1</v>
      </c>
      <c r="AV183" s="354">
        <f t="shared" si="128"/>
        <v>27545.8</v>
      </c>
    </row>
    <row r="184" spans="1:48" outlineLevel="1">
      <c r="A184" s="162" t="s">
        <v>146</v>
      </c>
      <c r="B184" s="9">
        <v>102494</v>
      </c>
      <c r="C184" s="9" t="s">
        <v>94</v>
      </c>
      <c r="D184" s="59" t="s">
        <v>640</v>
      </c>
      <c r="E184" s="9" t="s">
        <v>95</v>
      </c>
      <c r="F184" s="50">
        <v>23.72</v>
      </c>
      <c r="G184" s="150">
        <v>0</v>
      </c>
      <c r="H184" s="150">
        <f t="shared" si="118"/>
        <v>23.72</v>
      </c>
      <c r="I184" s="50">
        <v>62.55</v>
      </c>
      <c r="J184" s="318">
        <f t="shared" si="119"/>
        <v>76.45</v>
      </c>
      <c r="K184" s="310">
        <f t="shared" si="120"/>
        <v>1813.39</v>
      </c>
      <c r="L184" s="189" t="e">
        <f>TRUNC(#REF!-(#REF!*0.07),2)</f>
        <v>#REF!</v>
      </c>
      <c r="M184" s="212"/>
      <c r="N184" s="192">
        <f t="shared" si="121"/>
        <v>0</v>
      </c>
      <c r="O184" s="215"/>
      <c r="P184" s="192"/>
      <c r="Q184" s="215"/>
      <c r="R184" s="192"/>
      <c r="S184" s="215"/>
      <c r="T184" s="192"/>
      <c r="U184" s="215"/>
      <c r="V184" s="192"/>
      <c r="W184" s="215"/>
      <c r="X184" s="192"/>
      <c r="Y184" s="215"/>
      <c r="Z184" s="192"/>
      <c r="AA184" s="215"/>
      <c r="AB184" s="192"/>
      <c r="AC184" s="215"/>
      <c r="AD184" s="192"/>
      <c r="AE184" s="215"/>
      <c r="AF184" s="192"/>
      <c r="AG184" s="215"/>
      <c r="AH184" s="192"/>
      <c r="AI184" s="215"/>
      <c r="AJ184" s="192"/>
      <c r="AK184" s="215"/>
      <c r="AL184" s="345"/>
      <c r="AM184" s="212"/>
      <c r="AN184" s="192">
        <f t="shared" si="122"/>
        <v>0</v>
      </c>
      <c r="AO184" s="215"/>
      <c r="AP184" s="192">
        <f t="shared" si="123"/>
        <v>0</v>
      </c>
      <c r="AQ184" s="215"/>
      <c r="AR184" s="192">
        <f t="shared" si="124"/>
        <v>0</v>
      </c>
      <c r="AS184" s="215">
        <f t="shared" si="125"/>
        <v>0</v>
      </c>
      <c r="AT184" s="192">
        <f t="shared" si="126"/>
        <v>0</v>
      </c>
      <c r="AU184" s="215">
        <f t="shared" si="127"/>
        <v>1</v>
      </c>
      <c r="AV184" s="354">
        <f t="shared" si="128"/>
        <v>1813.39</v>
      </c>
    </row>
    <row r="185" spans="1:48" outlineLevel="1">
      <c r="A185" s="162" t="s">
        <v>635</v>
      </c>
      <c r="B185" s="9">
        <v>87251</v>
      </c>
      <c r="C185" s="9" t="s">
        <v>94</v>
      </c>
      <c r="D185" s="59" t="s">
        <v>215</v>
      </c>
      <c r="E185" s="9" t="s">
        <v>95</v>
      </c>
      <c r="F185" s="50">
        <v>226.97</v>
      </c>
      <c r="G185" s="150">
        <v>0</v>
      </c>
      <c r="H185" s="150">
        <f t="shared" si="118"/>
        <v>226.97</v>
      </c>
      <c r="I185" s="50">
        <v>52.98</v>
      </c>
      <c r="J185" s="318">
        <f t="shared" si="119"/>
        <v>64.75</v>
      </c>
      <c r="K185" s="310">
        <f t="shared" si="120"/>
        <v>14696.31</v>
      </c>
      <c r="L185" s="189" t="e">
        <f>TRUNC(#REF!-(#REF!*0.07),2)</f>
        <v>#REF!</v>
      </c>
      <c r="M185" s="212"/>
      <c r="N185" s="192">
        <f t="shared" si="121"/>
        <v>0</v>
      </c>
      <c r="O185" s="215"/>
      <c r="P185" s="192"/>
      <c r="Q185" s="215"/>
      <c r="R185" s="192"/>
      <c r="S185" s="215"/>
      <c r="T185" s="192"/>
      <c r="U185" s="215"/>
      <c r="V185" s="192"/>
      <c r="W185" s="215"/>
      <c r="X185" s="192"/>
      <c r="Y185" s="215"/>
      <c r="Z185" s="192"/>
      <c r="AA185" s="215"/>
      <c r="AB185" s="192"/>
      <c r="AC185" s="215"/>
      <c r="AD185" s="192"/>
      <c r="AE185" s="215"/>
      <c r="AF185" s="192"/>
      <c r="AG185" s="215"/>
      <c r="AH185" s="192"/>
      <c r="AI185" s="215"/>
      <c r="AJ185" s="192"/>
      <c r="AK185" s="215"/>
      <c r="AL185" s="345"/>
      <c r="AM185" s="212"/>
      <c r="AN185" s="192">
        <f t="shared" si="122"/>
        <v>0</v>
      </c>
      <c r="AO185" s="215"/>
      <c r="AP185" s="192">
        <f t="shared" si="123"/>
        <v>0</v>
      </c>
      <c r="AQ185" s="215"/>
      <c r="AR185" s="192">
        <f t="shared" si="124"/>
        <v>0</v>
      </c>
      <c r="AS185" s="215">
        <f t="shared" si="125"/>
        <v>0</v>
      </c>
      <c r="AT185" s="192">
        <f t="shared" si="126"/>
        <v>0</v>
      </c>
      <c r="AU185" s="215">
        <f t="shared" si="127"/>
        <v>1</v>
      </c>
      <c r="AV185" s="354">
        <f t="shared" si="128"/>
        <v>14696.31</v>
      </c>
    </row>
    <row r="186" spans="1:48" outlineLevel="1">
      <c r="A186" s="162" t="s">
        <v>147</v>
      </c>
      <c r="B186" s="9">
        <v>87257</v>
      </c>
      <c r="C186" s="9" t="s">
        <v>94</v>
      </c>
      <c r="D186" s="59" t="s">
        <v>641</v>
      </c>
      <c r="E186" s="9" t="s">
        <v>95</v>
      </c>
      <c r="F186" s="50">
        <v>355.53</v>
      </c>
      <c r="G186" s="150">
        <v>0</v>
      </c>
      <c r="H186" s="150">
        <f t="shared" si="118"/>
        <v>355.53</v>
      </c>
      <c r="I186" s="50">
        <v>95.35</v>
      </c>
      <c r="J186" s="318">
        <f t="shared" si="119"/>
        <v>116.54</v>
      </c>
      <c r="K186" s="310">
        <f t="shared" si="120"/>
        <v>41433.47</v>
      </c>
      <c r="L186" s="189" t="e">
        <f>TRUNC(#REF!-(#REF!*0.07),2)</f>
        <v>#REF!</v>
      </c>
      <c r="M186" s="212"/>
      <c r="N186" s="192">
        <f t="shared" si="121"/>
        <v>0</v>
      </c>
      <c r="O186" s="215"/>
      <c r="P186" s="192"/>
      <c r="Q186" s="215"/>
      <c r="R186" s="192"/>
      <c r="S186" s="215"/>
      <c r="T186" s="192"/>
      <c r="U186" s="215"/>
      <c r="V186" s="192"/>
      <c r="W186" s="215"/>
      <c r="X186" s="192"/>
      <c r="Y186" s="215"/>
      <c r="Z186" s="192"/>
      <c r="AA186" s="215"/>
      <c r="AB186" s="192"/>
      <c r="AC186" s="215"/>
      <c r="AD186" s="192"/>
      <c r="AE186" s="215"/>
      <c r="AF186" s="192"/>
      <c r="AG186" s="215"/>
      <c r="AH186" s="192"/>
      <c r="AI186" s="215"/>
      <c r="AJ186" s="192"/>
      <c r="AK186" s="215"/>
      <c r="AL186" s="345"/>
      <c r="AM186" s="212"/>
      <c r="AN186" s="192">
        <f t="shared" si="122"/>
        <v>0</v>
      </c>
      <c r="AO186" s="215"/>
      <c r="AP186" s="192">
        <f t="shared" si="123"/>
        <v>0</v>
      </c>
      <c r="AQ186" s="215"/>
      <c r="AR186" s="192">
        <f t="shared" si="124"/>
        <v>0</v>
      </c>
      <c r="AS186" s="215">
        <f t="shared" si="125"/>
        <v>0</v>
      </c>
      <c r="AT186" s="192">
        <f t="shared" si="126"/>
        <v>0</v>
      </c>
      <c r="AU186" s="215">
        <f t="shared" si="127"/>
        <v>1</v>
      </c>
      <c r="AV186" s="354">
        <f t="shared" si="128"/>
        <v>41433.47</v>
      </c>
    </row>
    <row r="187" spans="1:48" outlineLevel="1">
      <c r="A187" s="162" t="s">
        <v>211</v>
      </c>
      <c r="B187" s="47">
        <v>101727</v>
      </c>
      <c r="C187" s="9" t="s">
        <v>94</v>
      </c>
      <c r="D187" s="59" t="s">
        <v>642</v>
      </c>
      <c r="E187" s="9" t="s">
        <v>95</v>
      </c>
      <c r="F187" s="50">
        <v>394.33</v>
      </c>
      <c r="G187" s="150">
        <v>0</v>
      </c>
      <c r="H187" s="150">
        <f t="shared" si="118"/>
        <v>394.33</v>
      </c>
      <c r="I187" s="50">
        <v>263.12</v>
      </c>
      <c r="J187" s="318">
        <f t="shared" si="119"/>
        <v>321.61</v>
      </c>
      <c r="K187" s="310">
        <f t="shared" si="120"/>
        <v>126820.47</v>
      </c>
      <c r="L187" s="189" t="e">
        <f>TRUNC(#REF!-(#REF!*0.07),2)</f>
        <v>#REF!</v>
      </c>
      <c r="M187" s="212"/>
      <c r="N187" s="192">
        <f t="shared" si="121"/>
        <v>0</v>
      </c>
      <c r="O187" s="215"/>
      <c r="P187" s="192"/>
      <c r="Q187" s="215"/>
      <c r="R187" s="192"/>
      <c r="S187" s="215"/>
      <c r="T187" s="192"/>
      <c r="U187" s="215"/>
      <c r="V187" s="192"/>
      <c r="W187" s="215"/>
      <c r="X187" s="192"/>
      <c r="Y187" s="215"/>
      <c r="Z187" s="192"/>
      <c r="AA187" s="215"/>
      <c r="AB187" s="192"/>
      <c r="AC187" s="215"/>
      <c r="AD187" s="192"/>
      <c r="AE187" s="215"/>
      <c r="AF187" s="192"/>
      <c r="AG187" s="215"/>
      <c r="AH187" s="192"/>
      <c r="AI187" s="215"/>
      <c r="AJ187" s="192"/>
      <c r="AK187" s="215"/>
      <c r="AL187" s="345"/>
      <c r="AM187" s="212"/>
      <c r="AN187" s="192">
        <f t="shared" si="122"/>
        <v>0</v>
      </c>
      <c r="AO187" s="215"/>
      <c r="AP187" s="192">
        <f t="shared" si="123"/>
        <v>0</v>
      </c>
      <c r="AQ187" s="215"/>
      <c r="AR187" s="192">
        <f t="shared" si="124"/>
        <v>0</v>
      </c>
      <c r="AS187" s="215">
        <f t="shared" si="125"/>
        <v>0</v>
      </c>
      <c r="AT187" s="192">
        <f t="shared" si="126"/>
        <v>0</v>
      </c>
      <c r="AU187" s="215">
        <f t="shared" si="127"/>
        <v>1</v>
      </c>
      <c r="AV187" s="354">
        <f t="shared" si="128"/>
        <v>126820.47</v>
      </c>
    </row>
    <row r="188" spans="1:48" ht="25.5" outlineLevel="1">
      <c r="A188" s="162" t="s">
        <v>179</v>
      </c>
      <c r="B188" s="9">
        <v>101094</v>
      </c>
      <c r="C188" s="9" t="s">
        <v>94</v>
      </c>
      <c r="D188" s="59" t="s">
        <v>402</v>
      </c>
      <c r="E188" s="9" t="s">
        <v>95</v>
      </c>
      <c r="F188" s="50">
        <v>27.9</v>
      </c>
      <c r="G188" s="150">
        <v>0</v>
      </c>
      <c r="H188" s="150">
        <f t="shared" si="118"/>
        <v>27.9</v>
      </c>
      <c r="I188" s="74">
        <v>220.97</v>
      </c>
      <c r="J188" s="318">
        <f t="shared" si="119"/>
        <v>270.08999999999997</v>
      </c>
      <c r="K188" s="310">
        <f t="shared" si="120"/>
        <v>7535.51</v>
      </c>
      <c r="L188" s="189" t="e">
        <f>TRUNC(#REF!-(#REF!*0.07),2)</f>
        <v>#REF!</v>
      </c>
      <c r="M188" s="212"/>
      <c r="N188" s="192">
        <f t="shared" si="121"/>
        <v>0</v>
      </c>
      <c r="O188" s="215"/>
      <c r="P188" s="192"/>
      <c r="Q188" s="215"/>
      <c r="R188" s="192"/>
      <c r="S188" s="215"/>
      <c r="T188" s="192"/>
      <c r="U188" s="215"/>
      <c r="V188" s="192"/>
      <c r="W188" s="215"/>
      <c r="X188" s="192"/>
      <c r="Y188" s="215"/>
      <c r="Z188" s="192"/>
      <c r="AA188" s="215"/>
      <c r="AB188" s="192"/>
      <c r="AC188" s="215"/>
      <c r="AD188" s="192"/>
      <c r="AE188" s="215"/>
      <c r="AF188" s="192"/>
      <c r="AG188" s="215"/>
      <c r="AH188" s="192"/>
      <c r="AI188" s="215"/>
      <c r="AJ188" s="192"/>
      <c r="AK188" s="215"/>
      <c r="AL188" s="345"/>
      <c r="AM188" s="212"/>
      <c r="AN188" s="192">
        <f t="shared" si="122"/>
        <v>0</v>
      </c>
      <c r="AO188" s="215"/>
      <c r="AP188" s="192">
        <f t="shared" si="123"/>
        <v>0</v>
      </c>
      <c r="AQ188" s="215"/>
      <c r="AR188" s="192">
        <f t="shared" si="124"/>
        <v>0</v>
      </c>
      <c r="AS188" s="215">
        <f t="shared" si="125"/>
        <v>0</v>
      </c>
      <c r="AT188" s="192">
        <f t="shared" si="126"/>
        <v>0</v>
      </c>
      <c r="AU188" s="215">
        <f t="shared" si="127"/>
        <v>1</v>
      </c>
      <c r="AV188" s="354">
        <f t="shared" si="128"/>
        <v>7535.51</v>
      </c>
    </row>
    <row r="189" spans="1:48" ht="25.5" outlineLevel="1">
      <c r="A189" s="162" t="s">
        <v>212</v>
      </c>
      <c r="B189" s="9">
        <v>101094</v>
      </c>
      <c r="C189" s="9" t="s">
        <v>94</v>
      </c>
      <c r="D189" s="59" t="s">
        <v>403</v>
      </c>
      <c r="E189" s="9" t="s">
        <v>95</v>
      </c>
      <c r="F189" s="50">
        <v>22.68</v>
      </c>
      <c r="G189" s="150">
        <v>0</v>
      </c>
      <c r="H189" s="150">
        <f t="shared" si="118"/>
        <v>22.68</v>
      </c>
      <c r="I189" s="74">
        <v>220.97</v>
      </c>
      <c r="J189" s="318">
        <f t="shared" si="119"/>
        <v>270.08999999999997</v>
      </c>
      <c r="K189" s="310">
        <f t="shared" si="120"/>
        <v>6125.64</v>
      </c>
      <c r="L189" s="189" t="e">
        <f>TRUNC(#REF!-(#REF!*0.07),2)</f>
        <v>#REF!</v>
      </c>
      <c r="M189" s="212"/>
      <c r="N189" s="192">
        <f t="shared" si="121"/>
        <v>0</v>
      </c>
      <c r="O189" s="215"/>
      <c r="P189" s="192"/>
      <c r="Q189" s="215"/>
      <c r="R189" s="192"/>
      <c r="S189" s="215"/>
      <c r="T189" s="192"/>
      <c r="U189" s="215"/>
      <c r="V189" s="192"/>
      <c r="W189" s="215"/>
      <c r="X189" s="192"/>
      <c r="Y189" s="215"/>
      <c r="Z189" s="192"/>
      <c r="AA189" s="215"/>
      <c r="AB189" s="192"/>
      <c r="AC189" s="215"/>
      <c r="AD189" s="192"/>
      <c r="AE189" s="215"/>
      <c r="AF189" s="192"/>
      <c r="AG189" s="215"/>
      <c r="AH189" s="192"/>
      <c r="AI189" s="215"/>
      <c r="AJ189" s="192"/>
      <c r="AK189" s="215"/>
      <c r="AL189" s="345"/>
      <c r="AM189" s="212"/>
      <c r="AN189" s="192">
        <f t="shared" si="122"/>
        <v>0</v>
      </c>
      <c r="AO189" s="215"/>
      <c r="AP189" s="192">
        <f t="shared" si="123"/>
        <v>0</v>
      </c>
      <c r="AQ189" s="215"/>
      <c r="AR189" s="192">
        <f t="shared" si="124"/>
        <v>0</v>
      </c>
      <c r="AS189" s="215">
        <f t="shared" si="125"/>
        <v>0</v>
      </c>
      <c r="AT189" s="192">
        <f t="shared" si="126"/>
        <v>0</v>
      </c>
      <c r="AU189" s="215">
        <f t="shared" si="127"/>
        <v>1</v>
      </c>
      <c r="AV189" s="354">
        <f t="shared" si="128"/>
        <v>6125.64</v>
      </c>
    </row>
    <row r="190" spans="1:48" outlineLevel="1">
      <c r="A190" s="162" t="s">
        <v>636</v>
      </c>
      <c r="B190" s="9">
        <v>98689</v>
      </c>
      <c r="C190" s="9" t="s">
        <v>94</v>
      </c>
      <c r="D190" s="59" t="s">
        <v>2</v>
      </c>
      <c r="E190" s="9" t="s">
        <v>107</v>
      </c>
      <c r="F190" s="50">
        <v>90</v>
      </c>
      <c r="G190" s="150">
        <v>63</v>
      </c>
      <c r="H190" s="150">
        <f t="shared" si="118"/>
        <v>27</v>
      </c>
      <c r="I190" s="74">
        <v>138.53</v>
      </c>
      <c r="J190" s="318">
        <f t="shared" si="119"/>
        <v>169.32</v>
      </c>
      <c r="K190" s="310">
        <f t="shared" si="120"/>
        <v>4571.6400000000003</v>
      </c>
      <c r="L190" s="189" t="e">
        <f>TRUNC(#REF!-(#REF!*0.07),2)</f>
        <v>#REF!</v>
      </c>
      <c r="M190" s="212"/>
      <c r="N190" s="192">
        <f t="shared" si="121"/>
        <v>0</v>
      </c>
      <c r="O190" s="215"/>
      <c r="P190" s="192"/>
      <c r="Q190" s="215"/>
      <c r="R190" s="192"/>
      <c r="S190" s="215"/>
      <c r="T190" s="192"/>
      <c r="U190" s="215"/>
      <c r="V190" s="192"/>
      <c r="W190" s="215"/>
      <c r="X190" s="192"/>
      <c r="Y190" s="215"/>
      <c r="Z190" s="192"/>
      <c r="AA190" s="215"/>
      <c r="AB190" s="192"/>
      <c r="AC190" s="215"/>
      <c r="AD190" s="192"/>
      <c r="AE190" s="215"/>
      <c r="AF190" s="192"/>
      <c r="AG190" s="215"/>
      <c r="AH190" s="192"/>
      <c r="AI190" s="215"/>
      <c r="AJ190" s="192"/>
      <c r="AK190" s="215"/>
      <c r="AL190" s="345"/>
      <c r="AM190" s="212"/>
      <c r="AN190" s="192">
        <f t="shared" si="122"/>
        <v>0</v>
      </c>
      <c r="AO190" s="215"/>
      <c r="AP190" s="192">
        <f t="shared" si="123"/>
        <v>0</v>
      </c>
      <c r="AQ190" s="215">
        <v>0.7</v>
      </c>
      <c r="AR190" s="192">
        <f t="shared" si="124"/>
        <v>3200.1480000000001</v>
      </c>
      <c r="AS190" s="215">
        <f t="shared" si="125"/>
        <v>0.7</v>
      </c>
      <c r="AT190" s="192">
        <f t="shared" si="126"/>
        <v>3200.1480000000001</v>
      </c>
      <c r="AU190" s="215">
        <f t="shared" si="127"/>
        <v>0.30000000000000004</v>
      </c>
      <c r="AV190" s="354">
        <f t="shared" si="128"/>
        <v>1371.4920000000002</v>
      </c>
    </row>
    <row r="191" spans="1:48" outlineLevel="1">
      <c r="A191" s="162" t="s">
        <v>529</v>
      </c>
      <c r="B191" s="9">
        <v>98689</v>
      </c>
      <c r="C191" s="9" t="s">
        <v>94</v>
      </c>
      <c r="D191" s="59" t="s">
        <v>643</v>
      </c>
      <c r="E191" s="9" t="s">
        <v>107</v>
      </c>
      <c r="F191" s="50">
        <v>1.77</v>
      </c>
      <c r="G191" s="150">
        <v>0.89</v>
      </c>
      <c r="H191" s="150">
        <f t="shared" si="118"/>
        <v>0.88</v>
      </c>
      <c r="I191" s="74">
        <v>277.06</v>
      </c>
      <c r="J191" s="318">
        <f t="shared" si="119"/>
        <v>338.65</v>
      </c>
      <c r="K191" s="310">
        <f t="shared" si="120"/>
        <v>298.01</v>
      </c>
      <c r="L191" s="189" t="e">
        <f>TRUNC(#REF!-(#REF!*0.07),2)</f>
        <v>#REF!</v>
      </c>
      <c r="M191" s="212"/>
      <c r="N191" s="192">
        <f t="shared" si="121"/>
        <v>0</v>
      </c>
      <c r="O191" s="215"/>
      <c r="P191" s="192"/>
      <c r="Q191" s="215"/>
      <c r="R191" s="192"/>
      <c r="S191" s="215"/>
      <c r="T191" s="192"/>
      <c r="U191" s="215"/>
      <c r="V191" s="192"/>
      <c r="W191" s="215"/>
      <c r="X191" s="192"/>
      <c r="Y191" s="215"/>
      <c r="Z191" s="192"/>
      <c r="AA191" s="215"/>
      <c r="AB191" s="192"/>
      <c r="AC191" s="215"/>
      <c r="AD191" s="192"/>
      <c r="AE191" s="215"/>
      <c r="AF191" s="192"/>
      <c r="AG191" s="215"/>
      <c r="AH191" s="192"/>
      <c r="AI191" s="215"/>
      <c r="AJ191" s="192"/>
      <c r="AK191" s="215"/>
      <c r="AL191" s="345"/>
      <c r="AM191" s="212"/>
      <c r="AN191" s="192">
        <f t="shared" si="122"/>
        <v>0</v>
      </c>
      <c r="AO191" s="215"/>
      <c r="AP191" s="192">
        <f t="shared" si="123"/>
        <v>0</v>
      </c>
      <c r="AQ191" s="215">
        <v>0.5</v>
      </c>
      <c r="AR191" s="192">
        <f t="shared" si="124"/>
        <v>149.005</v>
      </c>
      <c r="AS191" s="215">
        <f t="shared" si="125"/>
        <v>0.5</v>
      </c>
      <c r="AT191" s="192">
        <f t="shared" si="126"/>
        <v>149.005</v>
      </c>
      <c r="AU191" s="215">
        <f t="shared" si="127"/>
        <v>0.5</v>
      </c>
      <c r="AV191" s="354">
        <f t="shared" si="128"/>
        <v>149.005</v>
      </c>
    </row>
    <row r="192" spans="1:48" s="60" customFormat="1" ht="20.100000000000001" customHeight="1" outlineLevel="1">
      <c r="A192" s="162"/>
      <c r="B192" s="9"/>
      <c r="C192" s="9"/>
      <c r="D192" s="13" t="s">
        <v>197</v>
      </c>
      <c r="E192" s="9"/>
      <c r="F192" s="50">
        <v>0</v>
      </c>
      <c r="G192" s="150">
        <f t="shared" ref="G181:G200" si="129">F192*AS192</f>
        <v>0</v>
      </c>
      <c r="H192" s="150">
        <f t="shared" si="118"/>
        <v>0</v>
      </c>
      <c r="I192" s="74">
        <v>0</v>
      </c>
      <c r="J192" s="318">
        <f t="shared" si="119"/>
        <v>0</v>
      </c>
      <c r="K192" s="310">
        <f t="shared" ref="K181:K200" si="130">ROUND(F192*J192,2)</f>
        <v>0</v>
      </c>
      <c r="L192" s="189" t="e">
        <f>TRUNC(#REF!-(#REF!*0.07),2)</f>
        <v>#REF!</v>
      </c>
      <c r="M192" s="212"/>
      <c r="N192" s="192"/>
      <c r="O192" s="215"/>
      <c r="P192" s="192"/>
      <c r="Q192" s="215"/>
      <c r="R192" s="192"/>
      <c r="S192" s="215"/>
      <c r="T192" s="192"/>
      <c r="U192" s="215"/>
      <c r="V192" s="192"/>
      <c r="W192" s="215"/>
      <c r="X192" s="192"/>
      <c r="Y192" s="215"/>
      <c r="Z192" s="192"/>
      <c r="AA192" s="215"/>
      <c r="AB192" s="192"/>
      <c r="AC192" s="215"/>
      <c r="AD192" s="192"/>
      <c r="AE192" s="215"/>
      <c r="AF192" s="192"/>
      <c r="AG192" s="215"/>
      <c r="AH192" s="192"/>
      <c r="AI192" s="215"/>
      <c r="AJ192" s="192"/>
      <c r="AK192" s="215"/>
      <c r="AL192" s="345"/>
      <c r="AM192" s="213"/>
      <c r="AN192" s="218"/>
      <c r="AO192" s="215"/>
      <c r="AP192" s="192"/>
      <c r="AQ192" s="215"/>
      <c r="AR192" s="192"/>
      <c r="AS192" s="215"/>
      <c r="AT192" s="192"/>
      <c r="AU192" s="216"/>
      <c r="AV192" s="355"/>
    </row>
    <row r="193" spans="1:48" outlineLevel="1">
      <c r="A193" s="162" t="s">
        <v>180</v>
      </c>
      <c r="B193" s="9">
        <v>94990</v>
      </c>
      <c r="C193" s="9" t="s">
        <v>94</v>
      </c>
      <c r="D193" s="59" t="s">
        <v>647</v>
      </c>
      <c r="E193" s="9" t="s">
        <v>95</v>
      </c>
      <c r="F193" s="50">
        <v>345.98</v>
      </c>
      <c r="G193" s="150">
        <v>207.59</v>
      </c>
      <c r="H193" s="150">
        <f t="shared" si="118"/>
        <v>138.39000000000001</v>
      </c>
      <c r="I193" s="74">
        <v>58.58</v>
      </c>
      <c r="J193" s="318">
        <f t="shared" si="119"/>
        <v>71.599999999999994</v>
      </c>
      <c r="K193" s="310">
        <f t="shared" ref="K193:K200" si="131">ROUND(H193*J193,2)</f>
        <v>9908.7199999999993</v>
      </c>
      <c r="L193" s="189" t="e">
        <f>TRUNC(#REF!-(#REF!*0.07),2)</f>
        <v>#REF!</v>
      </c>
      <c r="M193" s="212"/>
      <c r="N193" s="192">
        <f t="shared" ref="N193:N200" si="132">M193*K193</f>
        <v>0</v>
      </c>
      <c r="O193" s="215"/>
      <c r="P193" s="192"/>
      <c r="Q193" s="215"/>
      <c r="R193" s="192"/>
      <c r="S193" s="215"/>
      <c r="T193" s="192"/>
      <c r="U193" s="215"/>
      <c r="V193" s="192"/>
      <c r="W193" s="215"/>
      <c r="X193" s="192"/>
      <c r="Y193" s="215"/>
      <c r="Z193" s="192"/>
      <c r="AA193" s="215"/>
      <c r="AB193" s="192"/>
      <c r="AC193" s="215"/>
      <c r="AD193" s="192"/>
      <c r="AE193" s="215"/>
      <c r="AF193" s="192"/>
      <c r="AG193" s="215"/>
      <c r="AH193" s="192"/>
      <c r="AI193" s="215"/>
      <c r="AJ193" s="192"/>
      <c r="AK193" s="215"/>
      <c r="AL193" s="345"/>
      <c r="AM193" s="212"/>
      <c r="AN193" s="192">
        <f t="shared" ref="AN193:AN200" si="133">ROUND(AM193*K193,2)</f>
        <v>0</v>
      </c>
      <c r="AO193" s="215">
        <v>0.3</v>
      </c>
      <c r="AP193" s="192">
        <f t="shared" ref="AP193:AP200" si="134">AO193*K193</f>
        <v>2972.6159999999995</v>
      </c>
      <c r="AQ193" s="215">
        <v>0.3</v>
      </c>
      <c r="AR193" s="192">
        <f t="shared" ref="AR193:AR200" si="135">AQ193*K193</f>
        <v>2972.6159999999995</v>
      </c>
      <c r="AS193" s="215">
        <f t="shared" ref="AS193:AS201" si="136">AT193/K193</f>
        <v>0.6</v>
      </c>
      <c r="AT193" s="192">
        <f t="shared" ref="AT193:AT200" si="137">AN193+AP193+AR193</f>
        <v>5945.2319999999991</v>
      </c>
      <c r="AU193" s="215">
        <f t="shared" ref="AU193:AU201" si="138">AV193/K193</f>
        <v>0.40000000000000008</v>
      </c>
      <c r="AV193" s="354">
        <f t="shared" ref="AV193:AV200" si="139">K193-AT193</f>
        <v>3963.4880000000003</v>
      </c>
    </row>
    <row r="194" spans="1:48" outlineLevel="1">
      <c r="A194" s="162" t="s">
        <v>262</v>
      </c>
      <c r="B194" s="307">
        <f>B193</f>
        <v>94990</v>
      </c>
      <c r="C194" s="9" t="s">
        <v>94</v>
      </c>
      <c r="D194" s="48" t="s">
        <v>412</v>
      </c>
      <c r="E194" s="9" t="s">
        <v>95</v>
      </c>
      <c r="F194" s="50">
        <v>28.22</v>
      </c>
      <c r="G194" s="150">
        <v>0</v>
      </c>
      <c r="H194" s="150">
        <f t="shared" si="118"/>
        <v>28.22</v>
      </c>
      <c r="I194" s="74">
        <v>58.58</v>
      </c>
      <c r="J194" s="318">
        <f t="shared" si="119"/>
        <v>71.599999999999994</v>
      </c>
      <c r="K194" s="310">
        <f t="shared" si="131"/>
        <v>2020.55</v>
      </c>
      <c r="L194" s="189" t="e">
        <f>TRUNC(#REF!-(#REF!*0.07),2)</f>
        <v>#REF!</v>
      </c>
      <c r="M194" s="212"/>
      <c r="N194" s="192">
        <f t="shared" si="132"/>
        <v>0</v>
      </c>
      <c r="O194" s="215"/>
      <c r="P194" s="192"/>
      <c r="Q194" s="215"/>
      <c r="R194" s="192"/>
      <c r="S194" s="215"/>
      <c r="T194" s="192"/>
      <c r="U194" s="215"/>
      <c r="V194" s="192"/>
      <c r="W194" s="215"/>
      <c r="X194" s="192"/>
      <c r="Y194" s="215"/>
      <c r="Z194" s="192"/>
      <c r="AA194" s="215"/>
      <c r="AB194" s="192"/>
      <c r="AC194" s="215"/>
      <c r="AD194" s="192"/>
      <c r="AE194" s="215"/>
      <c r="AF194" s="192"/>
      <c r="AG194" s="215"/>
      <c r="AH194" s="192"/>
      <c r="AI194" s="215"/>
      <c r="AJ194" s="192"/>
      <c r="AK194" s="215"/>
      <c r="AL194" s="345"/>
      <c r="AM194" s="212"/>
      <c r="AN194" s="192">
        <f t="shared" si="133"/>
        <v>0</v>
      </c>
      <c r="AO194" s="215"/>
      <c r="AP194" s="192">
        <f t="shared" si="134"/>
        <v>0</v>
      </c>
      <c r="AQ194" s="215"/>
      <c r="AR194" s="192">
        <f t="shared" si="135"/>
        <v>0</v>
      </c>
      <c r="AS194" s="215">
        <f t="shared" si="136"/>
        <v>0</v>
      </c>
      <c r="AT194" s="192">
        <f t="shared" si="137"/>
        <v>0</v>
      </c>
      <c r="AU194" s="215">
        <f t="shared" si="138"/>
        <v>1</v>
      </c>
      <c r="AV194" s="354">
        <f t="shared" si="139"/>
        <v>2020.55</v>
      </c>
    </row>
    <row r="195" spans="1:48" ht="25.5" outlineLevel="1">
      <c r="A195" s="162" t="s">
        <v>644</v>
      </c>
      <c r="B195" s="9">
        <v>92397</v>
      </c>
      <c r="C195" s="9" t="s">
        <v>94</v>
      </c>
      <c r="D195" s="59" t="s">
        <v>649</v>
      </c>
      <c r="E195" s="9" t="s">
        <v>95</v>
      </c>
      <c r="F195" s="50">
        <v>67.22</v>
      </c>
      <c r="G195" s="150">
        <v>0</v>
      </c>
      <c r="H195" s="150">
        <f t="shared" si="118"/>
        <v>67.22</v>
      </c>
      <c r="I195" s="50">
        <v>81.180000000000007</v>
      </c>
      <c r="J195" s="318">
        <f t="shared" si="119"/>
        <v>99.22</v>
      </c>
      <c r="K195" s="310">
        <f t="shared" si="131"/>
        <v>6669.57</v>
      </c>
      <c r="L195" s="189" t="e">
        <f>TRUNC(#REF!-(#REF!*0.07),2)</f>
        <v>#REF!</v>
      </c>
      <c r="M195" s="212"/>
      <c r="N195" s="192">
        <f t="shared" si="132"/>
        <v>0</v>
      </c>
      <c r="O195" s="215"/>
      <c r="P195" s="192"/>
      <c r="Q195" s="215"/>
      <c r="R195" s="192"/>
      <c r="S195" s="215"/>
      <c r="T195" s="192"/>
      <c r="U195" s="215"/>
      <c r="V195" s="192"/>
      <c r="W195" s="215"/>
      <c r="X195" s="192"/>
      <c r="Y195" s="215"/>
      <c r="Z195" s="192"/>
      <c r="AA195" s="215"/>
      <c r="AB195" s="192"/>
      <c r="AC195" s="215"/>
      <c r="AD195" s="192"/>
      <c r="AE195" s="215"/>
      <c r="AF195" s="192"/>
      <c r="AG195" s="215"/>
      <c r="AH195" s="192"/>
      <c r="AI195" s="215"/>
      <c r="AJ195" s="192"/>
      <c r="AK195" s="215"/>
      <c r="AL195" s="345"/>
      <c r="AM195" s="212"/>
      <c r="AN195" s="192">
        <f t="shared" si="133"/>
        <v>0</v>
      </c>
      <c r="AO195" s="215"/>
      <c r="AP195" s="192">
        <f t="shared" si="134"/>
        <v>0</v>
      </c>
      <c r="AQ195" s="215"/>
      <c r="AR195" s="192">
        <f t="shared" si="135"/>
        <v>0</v>
      </c>
      <c r="AS195" s="215">
        <f t="shared" si="136"/>
        <v>0</v>
      </c>
      <c r="AT195" s="192">
        <f t="shared" si="137"/>
        <v>0</v>
      </c>
      <c r="AU195" s="215">
        <f t="shared" si="138"/>
        <v>1</v>
      </c>
      <c r="AV195" s="354">
        <f t="shared" si="139"/>
        <v>6669.57</v>
      </c>
    </row>
    <row r="196" spans="1:48" outlineLevel="1">
      <c r="A196" s="162" t="s">
        <v>645</v>
      </c>
      <c r="B196" s="9">
        <v>101094</v>
      </c>
      <c r="C196" s="9" t="s">
        <v>94</v>
      </c>
      <c r="D196" s="59" t="s">
        <v>404</v>
      </c>
      <c r="E196" s="9" t="s">
        <v>95</v>
      </c>
      <c r="F196" s="50">
        <v>4.8600000000000003</v>
      </c>
      <c r="G196" s="150">
        <v>0</v>
      </c>
      <c r="H196" s="150">
        <f t="shared" si="118"/>
        <v>4.8600000000000003</v>
      </c>
      <c r="I196" s="74">
        <v>220.97</v>
      </c>
      <c r="J196" s="318">
        <f t="shared" si="119"/>
        <v>270.08999999999997</v>
      </c>
      <c r="K196" s="310">
        <f t="shared" si="131"/>
        <v>1312.64</v>
      </c>
      <c r="L196" s="189" t="e">
        <f>TRUNC(#REF!-(#REF!*0.07),2)</f>
        <v>#REF!</v>
      </c>
      <c r="M196" s="212"/>
      <c r="N196" s="192">
        <f t="shared" si="132"/>
        <v>0</v>
      </c>
      <c r="O196" s="215"/>
      <c r="P196" s="192"/>
      <c r="Q196" s="215"/>
      <c r="R196" s="192"/>
      <c r="S196" s="215"/>
      <c r="T196" s="192"/>
      <c r="U196" s="215"/>
      <c r="V196" s="192"/>
      <c r="W196" s="215"/>
      <c r="X196" s="192"/>
      <c r="Y196" s="215"/>
      <c r="Z196" s="192"/>
      <c r="AA196" s="215"/>
      <c r="AB196" s="192"/>
      <c r="AC196" s="215"/>
      <c r="AD196" s="192"/>
      <c r="AE196" s="215"/>
      <c r="AF196" s="192"/>
      <c r="AG196" s="215"/>
      <c r="AH196" s="192"/>
      <c r="AI196" s="215"/>
      <c r="AJ196" s="192"/>
      <c r="AK196" s="215"/>
      <c r="AL196" s="345"/>
      <c r="AM196" s="212"/>
      <c r="AN196" s="192">
        <f t="shared" si="133"/>
        <v>0</v>
      </c>
      <c r="AO196" s="215"/>
      <c r="AP196" s="192">
        <f t="shared" si="134"/>
        <v>0</v>
      </c>
      <c r="AQ196" s="215"/>
      <c r="AR196" s="192">
        <f t="shared" si="135"/>
        <v>0</v>
      </c>
      <c r="AS196" s="215">
        <f t="shared" si="136"/>
        <v>0</v>
      </c>
      <c r="AT196" s="192">
        <f t="shared" si="137"/>
        <v>0</v>
      </c>
      <c r="AU196" s="215">
        <f t="shared" si="138"/>
        <v>1</v>
      </c>
      <c r="AV196" s="354">
        <f t="shared" si="139"/>
        <v>1312.64</v>
      </c>
    </row>
    <row r="197" spans="1:48" outlineLevel="1">
      <c r="A197" s="162" t="s">
        <v>263</v>
      </c>
      <c r="B197" s="9">
        <v>101094</v>
      </c>
      <c r="C197" s="9" t="s">
        <v>94</v>
      </c>
      <c r="D197" s="59" t="s">
        <v>405</v>
      </c>
      <c r="E197" s="9" t="s">
        <v>95</v>
      </c>
      <c r="F197" s="50">
        <v>8.64</v>
      </c>
      <c r="G197" s="150">
        <v>0</v>
      </c>
      <c r="H197" s="150">
        <f t="shared" si="118"/>
        <v>8.64</v>
      </c>
      <c r="I197" s="74">
        <v>220.97</v>
      </c>
      <c r="J197" s="318">
        <f t="shared" si="119"/>
        <v>270.08999999999997</v>
      </c>
      <c r="K197" s="310">
        <f t="shared" si="131"/>
        <v>2333.58</v>
      </c>
      <c r="L197" s="189" t="e">
        <f>TRUNC(#REF!-(#REF!*0.07),2)</f>
        <v>#REF!</v>
      </c>
      <c r="M197" s="212"/>
      <c r="N197" s="192">
        <f t="shared" si="132"/>
        <v>0</v>
      </c>
      <c r="O197" s="215"/>
      <c r="P197" s="192"/>
      <c r="Q197" s="215"/>
      <c r="R197" s="192"/>
      <c r="S197" s="215"/>
      <c r="T197" s="192"/>
      <c r="U197" s="215"/>
      <c r="V197" s="192"/>
      <c r="W197" s="215"/>
      <c r="X197" s="192"/>
      <c r="Y197" s="215"/>
      <c r="Z197" s="192"/>
      <c r="AA197" s="215"/>
      <c r="AB197" s="192"/>
      <c r="AC197" s="215"/>
      <c r="AD197" s="192"/>
      <c r="AE197" s="215"/>
      <c r="AF197" s="192"/>
      <c r="AG197" s="215"/>
      <c r="AH197" s="192"/>
      <c r="AI197" s="215"/>
      <c r="AJ197" s="192"/>
      <c r="AK197" s="215"/>
      <c r="AL197" s="345"/>
      <c r="AM197" s="212"/>
      <c r="AN197" s="192">
        <f t="shared" si="133"/>
        <v>0</v>
      </c>
      <c r="AO197" s="215"/>
      <c r="AP197" s="192">
        <f t="shared" si="134"/>
        <v>0</v>
      </c>
      <c r="AQ197" s="215"/>
      <c r="AR197" s="192">
        <f t="shared" si="135"/>
        <v>0</v>
      </c>
      <c r="AS197" s="215">
        <f t="shared" si="136"/>
        <v>0</v>
      </c>
      <c r="AT197" s="192">
        <f t="shared" si="137"/>
        <v>0</v>
      </c>
      <c r="AU197" s="215">
        <f t="shared" si="138"/>
        <v>1</v>
      </c>
      <c r="AV197" s="354">
        <f t="shared" si="139"/>
        <v>2333.58</v>
      </c>
    </row>
    <row r="198" spans="1:48" ht="25.5" outlineLevel="1">
      <c r="A198" s="162" t="s">
        <v>264</v>
      </c>
      <c r="B198" s="9">
        <v>94275</v>
      </c>
      <c r="C198" s="9" t="s">
        <v>94</v>
      </c>
      <c r="D198" s="59" t="s">
        <v>648</v>
      </c>
      <c r="E198" s="9" t="s">
        <v>107</v>
      </c>
      <c r="F198" s="50">
        <v>23.1</v>
      </c>
      <c r="G198" s="150">
        <v>0</v>
      </c>
      <c r="H198" s="150">
        <f t="shared" si="118"/>
        <v>23.1</v>
      </c>
      <c r="I198" s="50">
        <v>52.33</v>
      </c>
      <c r="J198" s="318">
        <f t="shared" si="119"/>
        <v>63.96</v>
      </c>
      <c r="K198" s="310">
        <f t="shared" si="131"/>
        <v>1477.48</v>
      </c>
      <c r="L198" s="189" t="e">
        <f>TRUNC(#REF!-(#REF!*0.07),2)</f>
        <v>#REF!</v>
      </c>
      <c r="M198" s="212"/>
      <c r="N198" s="192">
        <f t="shared" si="132"/>
        <v>0</v>
      </c>
      <c r="O198" s="215"/>
      <c r="P198" s="192"/>
      <c r="Q198" s="215"/>
      <c r="R198" s="192"/>
      <c r="S198" s="215"/>
      <c r="T198" s="192"/>
      <c r="U198" s="215"/>
      <c r="V198" s="192"/>
      <c r="W198" s="215"/>
      <c r="X198" s="192"/>
      <c r="Y198" s="215"/>
      <c r="Z198" s="192"/>
      <c r="AA198" s="215"/>
      <c r="AB198" s="192"/>
      <c r="AC198" s="215"/>
      <c r="AD198" s="192"/>
      <c r="AE198" s="215"/>
      <c r="AF198" s="192"/>
      <c r="AG198" s="215"/>
      <c r="AH198" s="192"/>
      <c r="AI198" s="215"/>
      <c r="AJ198" s="192"/>
      <c r="AK198" s="215"/>
      <c r="AL198" s="345"/>
      <c r="AM198" s="212"/>
      <c r="AN198" s="192">
        <f t="shared" si="133"/>
        <v>0</v>
      </c>
      <c r="AO198" s="215"/>
      <c r="AP198" s="192">
        <f t="shared" si="134"/>
        <v>0</v>
      </c>
      <c r="AQ198" s="215"/>
      <c r="AR198" s="192">
        <f t="shared" si="135"/>
        <v>0</v>
      </c>
      <c r="AS198" s="215">
        <f t="shared" si="136"/>
        <v>0</v>
      </c>
      <c r="AT198" s="192">
        <f t="shared" si="137"/>
        <v>0</v>
      </c>
      <c r="AU198" s="215">
        <f t="shared" si="138"/>
        <v>1</v>
      </c>
      <c r="AV198" s="354">
        <f t="shared" si="139"/>
        <v>1477.48</v>
      </c>
    </row>
    <row r="199" spans="1:48" outlineLevel="1">
      <c r="A199" s="162" t="s">
        <v>265</v>
      </c>
      <c r="B199" s="9">
        <v>100323</v>
      </c>
      <c r="C199" s="9" t="s">
        <v>94</v>
      </c>
      <c r="D199" s="59" t="s">
        <v>650</v>
      </c>
      <c r="E199" s="9" t="s">
        <v>92</v>
      </c>
      <c r="F199" s="50">
        <v>7.6</v>
      </c>
      <c r="G199" s="150">
        <v>0</v>
      </c>
      <c r="H199" s="150">
        <f t="shared" si="118"/>
        <v>7.6</v>
      </c>
      <c r="I199" s="50">
        <v>173.51</v>
      </c>
      <c r="J199" s="318">
        <f t="shared" si="119"/>
        <v>212.08</v>
      </c>
      <c r="K199" s="310">
        <f t="shared" si="131"/>
        <v>1611.81</v>
      </c>
      <c r="L199" s="189" t="e">
        <f>TRUNC(#REF!-(#REF!*0.07),2)</f>
        <v>#REF!</v>
      </c>
      <c r="M199" s="212"/>
      <c r="N199" s="192">
        <f t="shared" si="132"/>
        <v>0</v>
      </c>
      <c r="O199" s="215"/>
      <c r="P199" s="192"/>
      <c r="Q199" s="215"/>
      <c r="R199" s="192"/>
      <c r="S199" s="215"/>
      <c r="T199" s="192"/>
      <c r="U199" s="215"/>
      <c r="V199" s="192"/>
      <c r="W199" s="215"/>
      <c r="X199" s="192"/>
      <c r="Y199" s="215"/>
      <c r="Z199" s="192"/>
      <c r="AA199" s="215"/>
      <c r="AB199" s="192"/>
      <c r="AC199" s="215"/>
      <c r="AD199" s="192"/>
      <c r="AE199" s="215"/>
      <c r="AF199" s="192"/>
      <c r="AG199" s="215"/>
      <c r="AH199" s="192"/>
      <c r="AI199" s="215"/>
      <c r="AJ199" s="192"/>
      <c r="AK199" s="215"/>
      <c r="AL199" s="345"/>
      <c r="AM199" s="212"/>
      <c r="AN199" s="192">
        <f t="shared" si="133"/>
        <v>0</v>
      </c>
      <c r="AO199" s="215"/>
      <c r="AP199" s="192">
        <f t="shared" si="134"/>
        <v>0</v>
      </c>
      <c r="AQ199" s="215"/>
      <c r="AR199" s="192">
        <f t="shared" si="135"/>
        <v>0</v>
      </c>
      <c r="AS199" s="215">
        <f t="shared" si="136"/>
        <v>0</v>
      </c>
      <c r="AT199" s="192">
        <f t="shared" si="137"/>
        <v>0</v>
      </c>
      <c r="AU199" s="215">
        <f t="shared" si="138"/>
        <v>1</v>
      </c>
      <c r="AV199" s="354">
        <f t="shared" si="139"/>
        <v>1611.81</v>
      </c>
    </row>
    <row r="200" spans="1:48" outlineLevel="1">
      <c r="A200" s="162" t="s">
        <v>646</v>
      </c>
      <c r="B200" s="9">
        <v>98504</v>
      </c>
      <c r="C200" s="9" t="s">
        <v>94</v>
      </c>
      <c r="D200" s="59" t="s">
        <v>378</v>
      </c>
      <c r="E200" s="9" t="s">
        <v>95</v>
      </c>
      <c r="F200" s="50">
        <v>368.56</v>
      </c>
      <c r="G200" s="150">
        <v>147.41999999999999</v>
      </c>
      <c r="H200" s="150">
        <f t="shared" si="118"/>
        <v>221.14000000000001</v>
      </c>
      <c r="I200" s="50">
        <v>14.57</v>
      </c>
      <c r="J200" s="318">
        <f t="shared" si="119"/>
        <v>17.8</v>
      </c>
      <c r="K200" s="310">
        <f t="shared" si="131"/>
        <v>3936.29</v>
      </c>
      <c r="L200" s="189" t="e">
        <f>TRUNC(#REF!-(#REF!*0.07),2)</f>
        <v>#REF!</v>
      </c>
      <c r="M200" s="212"/>
      <c r="N200" s="192">
        <f t="shared" si="132"/>
        <v>0</v>
      </c>
      <c r="O200" s="215"/>
      <c r="P200" s="192"/>
      <c r="Q200" s="215"/>
      <c r="R200" s="192"/>
      <c r="S200" s="215"/>
      <c r="T200" s="192"/>
      <c r="U200" s="215"/>
      <c r="V200" s="192"/>
      <c r="W200" s="215"/>
      <c r="X200" s="192"/>
      <c r="Y200" s="215"/>
      <c r="Z200" s="192"/>
      <c r="AA200" s="215"/>
      <c r="AB200" s="192"/>
      <c r="AC200" s="215"/>
      <c r="AD200" s="192"/>
      <c r="AE200" s="215"/>
      <c r="AF200" s="192"/>
      <c r="AG200" s="215"/>
      <c r="AH200" s="192"/>
      <c r="AI200" s="215"/>
      <c r="AJ200" s="192"/>
      <c r="AK200" s="215"/>
      <c r="AL200" s="345"/>
      <c r="AM200" s="212"/>
      <c r="AN200" s="192">
        <f t="shared" si="133"/>
        <v>0</v>
      </c>
      <c r="AO200" s="215"/>
      <c r="AP200" s="192">
        <f t="shared" si="134"/>
        <v>0</v>
      </c>
      <c r="AQ200" s="215">
        <v>0.4</v>
      </c>
      <c r="AR200" s="192">
        <f t="shared" si="135"/>
        <v>1574.5160000000001</v>
      </c>
      <c r="AS200" s="215">
        <f t="shared" si="136"/>
        <v>0.4</v>
      </c>
      <c r="AT200" s="192">
        <f t="shared" si="137"/>
        <v>1574.5160000000001</v>
      </c>
      <c r="AU200" s="215">
        <f t="shared" si="138"/>
        <v>0.6</v>
      </c>
      <c r="AV200" s="354">
        <f t="shared" si="139"/>
        <v>2361.7739999999999</v>
      </c>
    </row>
    <row r="201" spans="1:48" ht="20.100000000000001" customHeight="1" outlineLevel="1">
      <c r="A201" s="161"/>
      <c r="B201" s="69"/>
      <c r="C201" s="69"/>
      <c r="D201" s="69"/>
      <c r="E201" s="69"/>
      <c r="F201" s="78" t="s">
        <v>253</v>
      </c>
      <c r="G201" s="148"/>
      <c r="H201" s="148"/>
      <c r="I201" s="148"/>
      <c r="J201" s="225"/>
      <c r="K201" s="221">
        <f>SUM(K181:K200)</f>
        <v>272506.37</v>
      </c>
      <c r="L201" s="189" t="e">
        <f>TRUNC(#REF!-(#REF!*0.07),2)</f>
        <v>#REF!</v>
      </c>
      <c r="M201" s="219">
        <f>N201/K201</f>
        <v>0</v>
      </c>
      <c r="N201" s="148">
        <f>SUM(N181:N200)</f>
        <v>0</v>
      </c>
      <c r="O201" s="223"/>
      <c r="P201" s="225"/>
      <c r="Q201" s="223">
        <f>R201/K201</f>
        <v>3.0724235914191657E-3</v>
      </c>
      <c r="R201" s="148">
        <f>SUM(R181:R200)</f>
        <v>837.255</v>
      </c>
      <c r="S201" s="223"/>
      <c r="T201" s="225"/>
      <c r="U201" s="223">
        <f>V201/K201</f>
        <v>1.5362117957095829E-3</v>
      </c>
      <c r="V201" s="148">
        <f>SUM(V181:V200)</f>
        <v>418.6275</v>
      </c>
      <c r="W201" s="223">
        <f>X201/K201</f>
        <v>1.5362117957095829E-3</v>
      </c>
      <c r="X201" s="148">
        <f>SUM(X181:X200)</f>
        <v>418.6275</v>
      </c>
      <c r="Y201" s="223">
        <f>Z201/K201</f>
        <v>2.0482823942794435E-3</v>
      </c>
      <c r="Z201" s="148">
        <f>SUM(Z181:Z200)</f>
        <v>558.16999999999996</v>
      </c>
      <c r="AA201" s="223"/>
      <c r="AB201" s="225"/>
      <c r="AC201" s="223"/>
      <c r="AD201" s="225"/>
      <c r="AE201" s="223"/>
      <c r="AF201" s="225"/>
      <c r="AG201" s="223"/>
      <c r="AH201" s="225"/>
      <c r="AI201" s="223">
        <f>AJ201/K201</f>
        <v>8.8113903539209001E-3</v>
      </c>
      <c r="AJ201" s="148">
        <f>SUM(AJ181:AJ200)</f>
        <v>2401.16</v>
      </c>
      <c r="AK201" s="223">
        <f>AL201/K201</f>
        <v>8.8113903539209001E-3</v>
      </c>
      <c r="AL201" s="148">
        <f>SUM(AL181:AL200)</f>
        <v>2401.16</v>
      </c>
      <c r="AM201" s="357">
        <f>AN201/K201</f>
        <v>0</v>
      </c>
      <c r="AN201" s="76">
        <f>SUM(AN181:AN200)</f>
        <v>0</v>
      </c>
      <c r="AO201" s="366">
        <f>AP201/K201</f>
        <v>1.0908427571803183E-2</v>
      </c>
      <c r="AP201" s="76">
        <f>SUM(AP181:AP200)</f>
        <v>2972.6159999999995</v>
      </c>
      <c r="AQ201" s="366"/>
      <c r="AR201" s="369"/>
      <c r="AS201" s="357">
        <f t="shared" si="136"/>
        <v>6.8201268102466725E-2</v>
      </c>
      <c r="AT201" s="76">
        <f>SUM(AT181:AT200)</f>
        <v>18585.279999999995</v>
      </c>
      <c r="AU201" s="357">
        <f t="shared" si="138"/>
        <v>0.93179873189753348</v>
      </c>
      <c r="AV201" s="221">
        <f>SUM(AV181:AV200)</f>
        <v>253921.09000000005</v>
      </c>
    </row>
    <row r="202" spans="1:48" ht="20.100000000000001" customHeight="1">
      <c r="A202" s="87"/>
      <c r="B202" s="61"/>
      <c r="C202" s="61"/>
      <c r="D202" s="20"/>
      <c r="E202" s="61"/>
      <c r="F202" s="42"/>
      <c r="G202" s="2"/>
      <c r="H202" s="2"/>
      <c r="I202" s="74">
        <v>0</v>
      </c>
      <c r="J202" s="315">
        <f t="shared" si="86"/>
        <v>0</v>
      </c>
      <c r="K202" s="310"/>
      <c r="L202" s="189" t="e">
        <f>TRUNC(#REF!-(#REF!*0.07),2)</f>
        <v>#REF!</v>
      </c>
      <c r="M202" s="212"/>
      <c r="N202" s="192"/>
      <c r="O202" s="215"/>
      <c r="P202" s="192"/>
      <c r="Q202" s="215"/>
      <c r="R202" s="192"/>
      <c r="S202" s="215"/>
      <c r="T202" s="192"/>
      <c r="U202" s="215"/>
      <c r="V202" s="192"/>
      <c r="W202" s="215"/>
      <c r="X202" s="192"/>
      <c r="Y202" s="215"/>
      <c r="Z202" s="192"/>
      <c r="AA202" s="215"/>
      <c r="AB202" s="192"/>
      <c r="AC202" s="215"/>
      <c r="AD202" s="192"/>
      <c r="AE202" s="215"/>
      <c r="AF202" s="192"/>
      <c r="AG202" s="215"/>
      <c r="AH202" s="192"/>
      <c r="AI202" s="215"/>
      <c r="AJ202" s="192"/>
      <c r="AK202" s="215"/>
      <c r="AL202" s="345"/>
      <c r="AM202" s="212"/>
      <c r="AN202" s="192"/>
      <c r="AO202" s="215"/>
      <c r="AP202" s="192"/>
      <c r="AQ202" s="215"/>
      <c r="AR202" s="192"/>
      <c r="AS202" s="215"/>
      <c r="AT202" s="192"/>
      <c r="AU202" s="215"/>
      <c r="AV202" s="354"/>
    </row>
    <row r="203" spans="1:48" ht="20.100000000000001" customHeight="1">
      <c r="A203" s="159">
        <v>11</v>
      </c>
      <c r="B203" s="36"/>
      <c r="C203" s="36"/>
      <c r="D203" s="15" t="s">
        <v>5</v>
      </c>
      <c r="E203" s="15"/>
      <c r="F203" s="70"/>
      <c r="G203" s="147"/>
      <c r="H203" s="147"/>
      <c r="I203" s="147"/>
      <c r="J203" s="314"/>
      <c r="K203" s="309"/>
      <c r="L203" s="191" t="e">
        <f>L210</f>
        <v>#REF!</v>
      </c>
      <c r="M203" s="212"/>
      <c r="N203" s="192"/>
      <c r="O203" s="215"/>
      <c r="P203" s="192"/>
      <c r="Q203" s="215"/>
      <c r="R203" s="192"/>
      <c r="S203" s="215"/>
      <c r="T203" s="192"/>
      <c r="U203" s="215"/>
      <c r="V203" s="192"/>
      <c r="W203" s="215"/>
      <c r="X203" s="192"/>
      <c r="Y203" s="215"/>
      <c r="Z203" s="192"/>
      <c r="AA203" s="215"/>
      <c r="AB203" s="192"/>
      <c r="AC203" s="215"/>
      <c r="AD203" s="192"/>
      <c r="AE203" s="215"/>
      <c r="AF203" s="192"/>
      <c r="AG203" s="215"/>
      <c r="AH203" s="192"/>
      <c r="AI203" s="215"/>
      <c r="AJ203" s="192"/>
      <c r="AK203" s="215"/>
      <c r="AL203" s="345"/>
      <c r="AM203" s="212"/>
      <c r="AN203" s="192"/>
      <c r="AO203" s="215"/>
      <c r="AP203" s="192"/>
      <c r="AQ203" s="215"/>
      <c r="AR203" s="192"/>
      <c r="AS203" s="215"/>
      <c r="AT203" s="192"/>
      <c r="AU203" s="215"/>
      <c r="AV203" s="354"/>
    </row>
    <row r="204" spans="1:48" outlineLevel="1">
      <c r="A204" s="162" t="s">
        <v>1</v>
      </c>
      <c r="B204" s="9">
        <v>88497</v>
      </c>
      <c r="C204" s="9" t="s">
        <v>116</v>
      </c>
      <c r="D204" s="59" t="s">
        <v>971</v>
      </c>
      <c r="E204" s="9" t="s">
        <v>95</v>
      </c>
      <c r="F204" s="50">
        <v>2028.45</v>
      </c>
      <c r="G204" s="150">
        <v>1014.23</v>
      </c>
      <c r="H204" s="150">
        <f t="shared" ref="H204:H209" si="140">F204-G204</f>
        <v>1014.22</v>
      </c>
      <c r="I204" s="74">
        <v>16.55</v>
      </c>
      <c r="J204" s="318">
        <f t="shared" ref="J204:J209" si="141">TRUNC(I204*(1+$F$4),2)</f>
        <v>20.22</v>
      </c>
      <c r="K204" s="310">
        <f t="shared" ref="K204:K209" si="142">ROUND(H204*J204,2)</f>
        <v>20507.53</v>
      </c>
      <c r="L204" s="189" t="e">
        <f>TRUNC(#REF!-(#REF!*0.07),2)</f>
        <v>#REF!</v>
      </c>
      <c r="M204" s="212"/>
      <c r="N204" s="192">
        <f t="shared" ref="N204:N209" si="143">M204*K204</f>
        <v>0</v>
      </c>
      <c r="O204" s="215"/>
      <c r="P204" s="192"/>
      <c r="Q204" s="215"/>
      <c r="R204" s="192"/>
      <c r="S204" s="215"/>
      <c r="T204" s="192"/>
      <c r="U204" s="215"/>
      <c r="V204" s="192"/>
      <c r="W204" s="215"/>
      <c r="X204" s="192"/>
      <c r="Y204" s="215"/>
      <c r="Z204" s="192"/>
      <c r="AA204" s="215"/>
      <c r="AB204" s="192"/>
      <c r="AC204" s="215"/>
      <c r="AD204" s="192"/>
      <c r="AE204" s="215"/>
      <c r="AF204" s="192"/>
      <c r="AG204" s="215"/>
      <c r="AH204" s="192"/>
      <c r="AI204" s="215"/>
      <c r="AJ204" s="192"/>
      <c r="AK204" s="215"/>
      <c r="AL204" s="345"/>
      <c r="AM204" s="212"/>
      <c r="AN204" s="192">
        <f t="shared" ref="AN204:AN209" si="144">ROUND(AM204*K204,2)</f>
        <v>0</v>
      </c>
      <c r="AO204" s="215"/>
      <c r="AP204" s="192"/>
      <c r="AQ204" s="215">
        <v>0.5</v>
      </c>
      <c r="AR204" s="192">
        <f t="shared" ref="AR204:AR209" si="145">AQ204*K204</f>
        <v>10253.764999999999</v>
      </c>
      <c r="AS204" s="215">
        <f t="shared" ref="AS204:AS210" si="146">AT204/K204</f>
        <v>0.5</v>
      </c>
      <c r="AT204" s="192">
        <f t="shared" ref="AT204:AT209" si="147">AN204+AP204+AR204</f>
        <v>10253.764999999999</v>
      </c>
      <c r="AU204" s="215">
        <f t="shared" ref="AU204:AU210" si="148">AV204/K204</f>
        <v>0.5</v>
      </c>
      <c r="AV204" s="354">
        <f t="shared" ref="AV204:AV209" si="149">K204-AT204</f>
        <v>10253.764999999999</v>
      </c>
    </row>
    <row r="205" spans="1:48" outlineLevel="1">
      <c r="A205" s="162" t="s">
        <v>696</v>
      </c>
      <c r="B205" s="9">
        <v>88489</v>
      </c>
      <c r="C205" s="9" t="s">
        <v>94</v>
      </c>
      <c r="D205" s="59" t="s">
        <v>526</v>
      </c>
      <c r="E205" s="9" t="s">
        <v>95</v>
      </c>
      <c r="F205" s="50">
        <v>2715.32</v>
      </c>
      <c r="G205" s="150">
        <v>0</v>
      </c>
      <c r="H205" s="150">
        <f t="shared" si="140"/>
        <v>2715.32</v>
      </c>
      <c r="I205" s="50">
        <v>14.99</v>
      </c>
      <c r="J205" s="318">
        <f t="shared" si="141"/>
        <v>18.32</v>
      </c>
      <c r="K205" s="310">
        <f t="shared" si="142"/>
        <v>49744.66</v>
      </c>
      <c r="L205" s="189" t="e">
        <f>TRUNC(#REF!-(#REF!*0.07),2)</f>
        <v>#REF!</v>
      </c>
      <c r="M205" s="212"/>
      <c r="N205" s="192">
        <f t="shared" si="143"/>
        <v>0</v>
      </c>
      <c r="O205" s="215"/>
      <c r="P205" s="192"/>
      <c r="Q205" s="215"/>
      <c r="R205" s="192"/>
      <c r="S205" s="215"/>
      <c r="T205" s="192"/>
      <c r="U205" s="215"/>
      <c r="V205" s="192"/>
      <c r="W205" s="215"/>
      <c r="X205" s="192"/>
      <c r="Y205" s="215"/>
      <c r="Z205" s="192"/>
      <c r="AA205" s="215"/>
      <c r="AB205" s="192"/>
      <c r="AC205" s="215"/>
      <c r="AD205" s="192"/>
      <c r="AE205" s="215"/>
      <c r="AF205" s="192"/>
      <c r="AG205" s="215"/>
      <c r="AH205" s="192"/>
      <c r="AI205" s="215"/>
      <c r="AJ205" s="192"/>
      <c r="AK205" s="215"/>
      <c r="AL205" s="345"/>
      <c r="AM205" s="212"/>
      <c r="AN205" s="192">
        <f t="shared" si="144"/>
        <v>0</v>
      </c>
      <c r="AO205" s="215"/>
      <c r="AP205" s="192"/>
      <c r="AQ205" s="215"/>
      <c r="AR205" s="192">
        <f t="shared" si="145"/>
        <v>0</v>
      </c>
      <c r="AS205" s="215">
        <f t="shared" si="146"/>
        <v>0</v>
      </c>
      <c r="AT205" s="192">
        <f t="shared" si="147"/>
        <v>0</v>
      </c>
      <c r="AU205" s="215">
        <f t="shared" si="148"/>
        <v>1</v>
      </c>
      <c r="AV205" s="354">
        <f t="shared" si="149"/>
        <v>49744.66</v>
      </c>
    </row>
    <row r="206" spans="1:48" outlineLevel="1">
      <c r="A206" s="162" t="s">
        <v>37</v>
      </c>
      <c r="B206" s="9" t="s">
        <v>12475</v>
      </c>
      <c r="C206" s="9" t="s">
        <v>94</v>
      </c>
      <c r="D206" s="59" t="s">
        <v>12476</v>
      </c>
      <c r="E206" s="9" t="s">
        <v>95</v>
      </c>
      <c r="F206" s="50">
        <v>498.03</v>
      </c>
      <c r="G206" s="150">
        <v>0</v>
      </c>
      <c r="H206" s="150">
        <f t="shared" si="140"/>
        <v>498.03</v>
      </c>
      <c r="I206" s="50">
        <f>'Composição Unitária de Preços'!H92</f>
        <v>14.41</v>
      </c>
      <c r="J206" s="318">
        <f t="shared" si="141"/>
        <v>17.61</v>
      </c>
      <c r="K206" s="310">
        <f t="shared" si="142"/>
        <v>8770.31</v>
      </c>
      <c r="L206" s="189" t="e">
        <f>TRUNC(#REF!-(#REF!*0.07),2)</f>
        <v>#REF!</v>
      </c>
      <c r="M206" s="212"/>
      <c r="N206" s="192">
        <f t="shared" si="143"/>
        <v>0</v>
      </c>
      <c r="O206" s="215"/>
      <c r="P206" s="192"/>
      <c r="Q206" s="215"/>
      <c r="R206" s="192"/>
      <c r="S206" s="215"/>
      <c r="T206" s="192"/>
      <c r="U206" s="215"/>
      <c r="V206" s="192"/>
      <c r="W206" s="215"/>
      <c r="X206" s="192"/>
      <c r="Y206" s="215"/>
      <c r="Z206" s="192"/>
      <c r="AA206" s="215"/>
      <c r="AB206" s="192"/>
      <c r="AC206" s="215"/>
      <c r="AD206" s="192"/>
      <c r="AE206" s="215"/>
      <c r="AF206" s="192"/>
      <c r="AG206" s="215"/>
      <c r="AH206" s="192"/>
      <c r="AI206" s="215"/>
      <c r="AJ206" s="192"/>
      <c r="AK206" s="215"/>
      <c r="AL206" s="345"/>
      <c r="AM206" s="212"/>
      <c r="AN206" s="192">
        <f t="shared" si="144"/>
        <v>0</v>
      </c>
      <c r="AO206" s="215"/>
      <c r="AP206" s="192"/>
      <c r="AQ206" s="215"/>
      <c r="AR206" s="192">
        <f t="shared" si="145"/>
        <v>0</v>
      </c>
      <c r="AS206" s="215">
        <f t="shared" si="146"/>
        <v>0</v>
      </c>
      <c r="AT206" s="192">
        <f t="shared" si="147"/>
        <v>0</v>
      </c>
      <c r="AU206" s="215">
        <f t="shared" si="148"/>
        <v>1</v>
      </c>
      <c r="AV206" s="354">
        <f t="shared" si="149"/>
        <v>8770.31</v>
      </c>
    </row>
    <row r="207" spans="1:48" outlineLevel="1">
      <c r="A207" s="162" t="s">
        <v>3</v>
      </c>
      <c r="B207" s="9">
        <v>102218</v>
      </c>
      <c r="C207" s="9" t="s">
        <v>94</v>
      </c>
      <c r="D207" s="59" t="s">
        <v>11</v>
      </c>
      <c r="E207" s="9" t="s">
        <v>95</v>
      </c>
      <c r="F207" s="50">
        <v>107.1</v>
      </c>
      <c r="G207" s="150">
        <v>0</v>
      </c>
      <c r="H207" s="150">
        <f t="shared" si="140"/>
        <v>107.1</v>
      </c>
      <c r="I207" s="50">
        <v>15.14</v>
      </c>
      <c r="J207" s="318">
        <f t="shared" si="141"/>
        <v>18.5</v>
      </c>
      <c r="K207" s="310">
        <f t="shared" si="142"/>
        <v>1981.35</v>
      </c>
      <c r="L207" s="189" t="e">
        <f>TRUNC(#REF!-(#REF!*0.07),2)</f>
        <v>#REF!</v>
      </c>
      <c r="M207" s="212"/>
      <c r="N207" s="192">
        <f t="shared" si="143"/>
        <v>0</v>
      </c>
      <c r="O207" s="215"/>
      <c r="P207" s="192"/>
      <c r="Q207" s="215"/>
      <c r="R207" s="192"/>
      <c r="S207" s="215"/>
      <c r="T207" s="192"/>
      <c r="U207" s="215"/>
      <c r="V207" s="192"/>
      <c r="W207" s="215"/>
      <c r="X207" s="192"/>
      <c r="Y207" s="215"/>
      <c r="Z207" s="192"/>
      <c r="AA207" s="215"/>
      <c r="AB207" s="192"/>
      <c r="AC207" s="215"/>
      <c r="AD207" s="192"/>
      <c r="AE207" s="215"/>
      <c r="AF207" s="192"/>
      <c r="AG207" s="215"/>
      <c r="AH207" s="192"/>
      <c r="AI207" s="215"/>
      <c r="AJ207" s="192"/>
      <c r="AK207" s="215"/>
      <c r="AL207" s="345"/>
      <c r="AM207" s="212"/>
      <c r="AN207" s="192">
        <f t="shared" si="144"/>
        <v>0</v>
      </c>
      <c r="AO207" s="215"/>
      <c r="AP207" s="192"/>
      <c r="AQ207" s="215"/>
      <c r="AR207" s="192">
        <f t="shared" si="145"/>
        <v>0</v>
      </c>
      <c r="AS207" s="215">
        <f t="shared" si="146"/>
        <v>0</v>
      </c>
      <c r="AT207" s="192">
        <f t="shared" si="147"/>
        <v>0</v>
      </c>
      <c r="AU207" s="215">
        <f t="shared" si="148"/>
        <v>1</v>
      </c>
      <c r="AV207" s="354">
        <f t="shared" si="149"/>
        <v>1981.35</v>
      </c>
    </row>
    <row r="208" spans="1:48" outlineLevel="1">
      <c r="A208" s="162" t="s">
        <v>278</v>
      </c>
      <c r="B208" s="9">
        <f>B207</f>
        <v>102218</v>
      </c>
      <c r="C208" s="9" t="s">
        <v>94</v>
      </c>
      <c r="D208" s="59" t="s">
        <v>407</v>
      </c>
      <c r="E208" s="9" t="s">
        <v>95</v>
      </c>
      <c r="F208" s="50">
        <v>19.13</v>
      </c>
      <c r="G208" s="150">
        <v>0</v>
      </c>
      <c r="H208" s="150">
        <f t="shared" si="140"/>
        <v>19.13</v>
      </c>
      <c r="I208" s="50">
        <v>15.14</v>
      </c>
      <c r="J208" s="318">
        <f t="shared" si="141"/>
        <v>18.5</v>
      </c>
      <c r="K208" s="310">
        <f t="shared" si="142"/>
        <v>353.91</v>
      </c>
      <c r="L208" s="189" t="e">
        <f>TRUNC(#REF!-(#REF!*0.07),2)</f>
        <v>#REF!</v>
      </c>
      <c r="M208" s="212"/>
      <c r="N208" s="192">
        <f t="shared" si="143"/>
        <v>0</v>
      </c>
      <c r="O208" s="215"/>
      <c r="P208" s="192"/>
      <c r="Q208" s="215"/>
      <c r="R208" s="192"/>
      <c r="S208" s="215"/>
      <c r="T208" s="192"/>
      <c r="U208" s="215"/>
      <c r="V208" s="192"/>
      <c r="W208" s="215"/>
      <c r="X208" s="192"/>
      <c r="Y208" s="215"/>
      <c r="Z208" s="192"/>
      <c r="AA208" s="215"/>
      <c r="AB208" s="192"/>
      <c r="AC208" s="215"/>
      <c r="AD208" s="192"/>
      <c r="AE208" s="215"/>
      <c r="AF208" s="192"/>
      <c r="AG208" s="215"/>
      <c r="AH208" s="192"/>
      <c r="AI208" s="215"/>
      <c r="AJ208" s="192"/>
      <c r="AK208" s="215"/>
      <c r="AL208" s="345"/>
      <c r="AM208" s="212"/>
      <c r="AN208" s="192">
        <f t="shared" si="144"/>
        <v>0</v>
      </c>
      <c r="AO208" s="215"/>
      <c r="AP208" s="192"/>
      <c r="AQ208" s="215"/>
      <c r="AR208" s="192">
        <f t="shared" si="145"/>
        <v>0</v>
      </c>
      <c r="AS208" s="215">
        <f t="shared" si="146"/>
        <v>0</v>
      </c>
      <c r="AT208" s="192">
        <f t="shared" si="147"/>
        <v>0</v>
      </c>
      <c r="AU208" s="215">
        <f t="shared" si="148"/>
        <v>1</v>
      </c>
      <c r="AV208" s="354">
        <f t="shared" si="149"/>
        <v>353.91</v>
      </c>
    </row>
    <row r="209" spans="1:48" outlineLevel="1">
      <c r="A209" s="162" t="s">
        <v>279</v>
      </c>
      <c r="B209" s="9">
        <v>102494</v>
      </c>
      <c r="C209" s="9" t="s">
        <v>94</v>
      </c>
      <c r="D209" s="59" t="s">
        <v>890</v>
      </c>
      <c r="E209" s="9" t="s">
        <v>95</v>
      </c>
      <c r="F209" s="50">
        <v>172.17</v>
      </c>
      <c r="G209" s="150">
        <v>0</v>
      </c>
      <c r="H209" s="150">
        <f t="shared" si="140"/>
        <v>172.17</v>
      </c>
      <c r="I209" s="50">
        <v>62.55</v>
      </c>
      <c r="J209" s="318">
        <f t="shared" si="141"/>
        <v>76.45</v>
      </c>
      <c r="K209" s="310">
        <f t="shared" si="142"/>
        <v>13162.4</v>
      </c>
      <c r="L209" s="189" t="e">
        <f>TRUNC(#REF!-(#REF!*0.07),2)</f>
        <v>#REF!</v>
      </c>
      <c r="M209" s="212"/>
      <c r="N209" s="192">
        <f t="shared" si="143"/>
        <v>0</v>
      </c>
      <c r="O209" s="215"/>
      <c r="P209" s="192"/>
      <c r="Q209" s="215"/>
      <c r="R209" s="192"/>
      <c r="S209" s="215"/>
      <c r="T209" s="192"/>
      <c r="U209" s="215"/>
      <c r="V209" s="192"/>
      <c r="W209" s="215"/>
      <c r="X209" s="192"/>
      <c r="Y209" s="215"/>
      <c r="Z209" s="192"/>
      <c r="AA209" s="215"/>
      <c r="AB209" s="192"/>
      <c r="AC209" s="215"/>
      <c r="AD209" s="192"/>
      <c r="AE209" s="215"/>
      <c r="AF209" s="192"/>
      <c r="AG209" s="215"/>
      <c r="AH209" s="192"/>
      <c r="AI209" s="215"/>
      <c r="AJ209" s="192"/>
      <c r="AK209" s="215"/>
      <c r="AL209" s="345"/>
      <c r="AM209" s="212"/>
      <c r="AN209" s="192">
        <f t="shared" si="144"/>
        <v>0</v>
      </c>
      <c r="AO209" s="215"/>
      <c r="AP209" s="192"/>
      <c r="AQ209" s="215"/>
      <c r="AR209" s="192">
        <f t="shared" si="145"/>
        <v>0</v>
      </c>
      <c r="AS209" s="215">
        <f t="shared" si="146"/>
        <v>0</v>
      </c>
      <c r="AT209" s="192">
        <f t="shared" si="147"/>
        <v>0</v>
      </c>
      <c r="AU209" s="215">
        <f t="shared" si="148"/>
        <v>1</v>
      </c>
      <c r="AV209" s="354">
        <f t="shared" si="149"/>
        <v>13162.4</v>
      </c>
    </row>
    <row r="210" spans="1:48" ht="20.100000000000001" customHeight="1" outlineLevel="1">
      <c r="A210" s="161"/>
      <c r="B210" s="69"/>
      <c r="C210" s="69"/>
      <c r="D210" s="69"/>
      <c r="E210" s="69"/>
      <c r="F210" s="78" t="s">
        <v>253</v>
      </c>
      <c r="G210" s="148"/>
      <c r="H210" s="148"/>
      <c r="I210" s="148"/>
      <c r="J210" s="225"/>
      <c r="K210" s="221">
        <f>SUM(K204:K209)</f>
        <v>94520.16</v>
      </c>
      <c r="L210" s="190" t="e">
        <f>TRUNC(#REF!-(#REF!*0.07),2)</f>
        <v>#REF!</v>
      </c>
      <c r="M210" s="219">
        <f>N210/K210</f>
        <v>0</v>
      </c>
      <c r="N210" s="148">
        <f>SUM(N204:N209)</f>
        <v>0</v>
      </c>
      <c r="O210" s="223"/>
      <c r="P210" s="225"/>
      <c r="Q210" s="223"/>
      <c r="R210" s="225"/>
      <c r="S210" s="223"/>
      <c r="T210" s="225"/>
      <c r="U210" s="223"/>
      <c r="V210" s="225"/>
      <c r="W210" s="223"/>
      <c r="X210" s="225"/>
      <c r="Y210" s="223"/>
      <c r="Z210" s="225"/>
      <c r="AA210" s="223"/>
      <c r="AB210" s="225"/>
      <c r="AC210" s="223"/>
      <c r="AD210" s="225"/>
      <c r="AE210" s="223"/>
      <c r="AF210" s="225"/>
      <c r="AG210" s="223"/>
      <c r="AH210" s="225"/>
      <c r="AI210" s="223"/>
      <c r="AJ210" s="225"/>
      <c r="AK210" s="223"/>
      <c r="AL210" s="225"/>
      <c r="AM210" s="357">
        <f>AN210/K210</f>
        <v>0</v>
      </c>
      <c r="AN210" s="76">
        <f>SUM(AN204:AN209)</f>
        <v>0</v>
      </c>
      <c r="AO210" s="366"/>
      <c r="AP210" s="76"/>
      <c r="AQ210" s="366"/>
      <c r="AR210" s="369"/>
      <c r="AS210" s="357">
        <f t="shared" si="146"/>
        <v>0.10848230684332315</v>
      </c>
      <c r="AT210" s="76">
        <f>SUM(AT204:AT209)</f>
        <v>10253.764999999999</v>
      </c>
      <c r="AU210" s="357">
        <f t="shared" si="148"/>
        <v>0.89151769315667684</v>
      </c>
      <c r="AV210" s="221">
        <f>SUM(AV204:AV209)</f>
        <v>84266.395000000004</v>
      </c>
    </row>
    <row r="211" spans="1:48" s="60" customFormat="1" ht="20.100000000000001" customHeight="1">
      <c r="A211" s="87"/>
      <c r="B211" s="61"/>
      <c r="C211" s="61"/>
      <c r="D211" s="20"/>
      <c r="E211" s="61"/>
      <c r="F211" s="42"/>
      <c r="G211" s="2"/>
      <c r="H211" s="2"/>
      <c r="I211" s="74">
        <v>0</v>
      </c>
      <c r="J211" s="315">
        <f t="shared" ref="J211:J213" si="150">TRUNC(I211+(I211*0.243),2)</f>
        <v>0</v>
      </c>
      <c r="K211" s="310"/>
      <c r="L211" s="189" t="e">
        <f>TRUNC(#REF!-(#REF!*0.07),2)</f>
        <v>#REF!</v>
      </c>
      <c r="M211" s="213"/>
      <c r="N211" s="218"/>
      <c r="O211" s="216"/>
      <c r="P211" s="218"/>
      <c r="Q211" s="216"/>
      <c r="R211" s="218"/>
      <c r="S211" s="216"/>
      <c r="T211" s="218"/>
      <c r="U211" s="216"/>
      <c r="V211" s="218"/>
      <c r="W211" s="216"/>
      <c r="X211" s="218"/>
      <c r="Y211" s="216"/>
      <c r="Z211" s="218"/>
      <c r="AA211" s="216"/>
      <c r="AB211" s="218"/>
      <c r="AC211" s="216"/>
      <c r="AD211" s="218"/>
      <c r="AE211" s="216"/>
      <c r="AF211" s="218"/>
      <c r="AG211" s="216"/>
      <c r="AH211" s="218"/>
      <c r="AI211" s="216"/>
      <c r="AJ211" s="218"/>
      <c r="AK211" s="216"/>
      <c r="AL211" s="346"/>
      <c r="AM211" s="213"/>
      <c r="AN211" s="218"/>
      <c r="AO211" s="216"/>
      <c r="AP211" s="218"/>
      <c r="AQ211" s="216"/>
      <c r="AR211" s="218"/>
      <c r="AS211" s="216"/>
      <c r="AT211" s="218"/>
      <c r="AU211" s="216"/>
      <c r="AV211" s="355"/>
    </row>
    <row r="212" spans="1:48" ht="20.100000000000001" customHeight="1">
      <c r="A212" s="159">
        <v>12</v>
      </c>
      <c r="B212" s="36"/>
      <c r="C212" s="36"/>
      <c r="D212" s="15" t="s">
        <v>57</v>
      </c>
      <c r="E212" s="15"/>
      <c r="F212" s="70"/>
      <c r="G212" s="147"/>
      <c r="H212" s="147"/>
      <c r="I212" s="147"/>
      <c r="J212" s="314"/>
      <c r="K212" s="309"/>
      <c r="L212" s="191" t="e">
        <f>L294</f>
        <v>#REF!</v>
      </c>
      <c r="M212" s="212"/>
      <c r="N212" s="192"/>
      <c r="O212" s="215"/>
      <c r="P212" s="192"/>
      <c r="Q212" s="215"/>
      <c r="R212" s="192"/>
      <c r="S212" s="215"/>
      <c r="T212" s="192"/>
      <c r="U212" s="215"/>
      <c r="V212" s="192"/>
      <c r="W212" s="215"/>
      <c r="X212" s="192"/>
      <c r="Y212" s="215"/>
      <c r="Z212" s="192"/>
      <c r="AA212" s="215"/>
      <c r="AB212" s="192"/>
      <c r="AC212" s="215"/>
      <c r="AD212" s="192"/>
      <c r="AE212" s="215"/>
      <c r="AF212" s="192"/>
      <c r="AG212" s="215"/>
      <c r="AH212" s="192"/>
      <c r="AI212" s="215"/>
      <c r="AJ212" s="192"/>
      <c r="AK212" s="215"/>
      <c r="AL212" s="345"/>
      <c r="AM212" s="212"/>
      <c r="AN212" s="192"/>
      <c r="AO212" s="215"/>
      <c r="AP212" s="192"/>
      <c r="AQ212" s="215"/>
      <c r="AR212" s="192"/>
      <c r="AS212" s="215"/>
      <c r="AT212" s="192"/>
      <c r="AU212" s="215"/>
      <c r="AV212" s="354"/>
    </row>
    <row r="213" spans="1:48" s="60" customFormat="1" ht="20.100000000000001" customHeight="1" outlineLevel="1">
      <c r="A213" s="164"/>
      <c r="B213" s="39"/>
      <c r="C213" s="66"/>
      <c r="D213" s="25" t="s">
        <v>21</v>
      </c>
      <c r="E213" s="23"/>
      <c r="F213" s="83"/>
      <c r="G213" s="150"/>
      <c r="H213" s="150"/>
      <c r="I213" s="74">
        <v>0</v>
      </c>
      <c r="J213" s="315">
        <f t="shared" si="150"/>
        <v>0</v>
      </c>
      <c r="K213" s="310"/>
      <c r="L213" s="189" t="e">
        <f>TRUNC(#REF!-(#REF!*0.07),2)</f>
        <v>#REF!</v>
      </c>
      <c r="M213" s="213"/>
      <c r="N213" s="218"/>
      <c r="O213" s="216"/>
      <c r="P213" s="218"/>
      <c r="Q213" s="216"/>
      <c r="R213" s="218"/>
      <c r="S213" s="216"/>
      <c r="T213" s="218"/>
      <c r="U213" s="216"/>
      <c r="V213" s="218"/>
      <c r="W213" s="216"/>
      <c r="X213" s="218"/>
      <c r="Y213" s="216"/>
      <c r="Z213" s="218"/>
      <c r="AA213" s="216"/>
      <c r="AB213" s="218"/>
      <c r="AC213" s="216"/>
      <c r="AD213" s="218"/>
      <c r="AE213" s="216"/>
      <c r="AF213" s="218"/>
      <c r="AG213" s="216"/>
      <c r="AH213" s="218"/>
      <c r="AI213" s="216"/>
      <c r="AJ213" s="218"/>
      <c r="AK213" s="216"/>
      <c r="AL213" s="346"/>
      <c r="AM213" s="213"/>
      <c r="AN213" s="218"/>
      <c r="AO213" s="216"/>
      <c r="AP213" s="218"/>
      <c r="AQ213" s="216"/>
      <c r="AR213" s="218"/>
      <c r="AS213" s="216"/>
      <c r="AT213" s="218"/>
      <c r="AU213" s="216"/>
      <c r="AV213" s="355"/>
    </row>
    <row r="214" spans="1:48" s="60" customFormat="1" ht="20.100000000000001" customHeight="1" outlineLevel="1">
      <c r="A214" s="165" t="s">
        <v>6</v>
      </c>
      <c r="B214" s="22">
        <v>89401</v>
      </c>
      <c r="C214" s="22" t="s">
        <v>94</v>
      </c>
      <c r="D214" s="67" t="s">
        <v>762</v>
      </c>
      <c r="E214" s="66" t="s">
        <v>107</v>
      </c>
      <c r="F214" s="50">
        <v>18.39</v>
      </c>
      <c r="G214" s="150">
        <v>9.1999999999999993</v>
      </c>
      <c r="H214" s="150">
        <f t="shared" ref="H214:H277" si="151">F214-G214</f>
        <v>9.1900000000000013</v>
      </c>
      <c r="I214" s="50">
        <v>11.6</v>
      </c>
      <c r="J214" s="318">
        <f t="shared" ref="J214:J277" si="152">TRUNC(I214*(1+$F$4),2)</f>
        <v>14.17</v>
      </c>
      <c r="K214" s="310">
        <f t="shared" ref="K214:K222" si="153">ROUND(H214*J214,2)</f>
        <v>130.22</v>
      </c>
      <c r="L214" s="189" t="e">
        <f>TRUNC(#REF!-(#REF!*0.07),2)</f>
        <v>#REF!</v>
      </c>
      <c r="M214" s="212"/>
      <c r="N214" s="192">
        <f t="shared" ref="N214:N245" si="154">M214*K214</f>
        <v>0</v>
      </c>
      <c r="O214" s="215"/>
      <c r="P214" s="192"/>
      <c r="Q214" s="215"/>
      <c r="R214" s="192"/>
      <c r="S214" s="215"/>
      <c r="T214" s="192"/>
      <c r="U214" s="215"/>
      <c r="V214" s="192"/>
      <c r="W214" s="215"/>
      <c r="X214" s="192"/>
      <c r="Y214" s="215"/>
      <c r="Z214" s="192"/>
      <c r="AA214" s="215"/>
      <c r="AB214" s="192"/>
      <c r="AC214" s="215"/>
      <c r="AD214" s="192"/>
      <c r="AE214" s="215"/>
      <c r="AF214" s="192"/>
      <c r="AG214" s="215"/>
      <c r="AH214" s="192"/>
      <c r="AI214" s="215"/>
      <c r="AJ214" s="192"/>
      <c r="AK214" s="215"/>
      <c r="AL214" s="345"/>
      <c r="AM214" s="212"/>
      <c r="AN214" s="192">
        <f t="shared" ref="AN214:AN245" si="155">ROUND(AM214*K214,2)</f>
        <v>0</v>
      </c>
      <c r="AO214" s="215">
        <v>0.5</v>
      </c>
      <c r="AP214" s="192">
        <f t="shared" ref="AP214:AP245" si="156">AO214*K214</f>
        <v>65.11</v>
      </c>
      <c r="AQ214" s="215"/>
      <c r="AR214" s="192">
        <f t="shared" ref="AR214:AR245" si="157">AQ214*K214</f>
        <v>0</v>
      </c>
      <c r="AS214" s="215">
        <f t="shared" ref="AS214:AS245" si="158">AT214/K214</f>
        <v>0.5</v>
      </c>
      <c r="AT214" s="192">
        <f t="shared" ref="AT214:AT277" si="159">AN214+AP214+AR214</f>
        <v>65.11</v>
      </c>
      <c r="AU214" s="215">
        <f t="shared" ref="AU214:AU245" si="160">AV214/K214</f>
        <v>0.5</v>
      </c>
      <c r="AV214" s="354">
        <f t="shared" ref="AV214:AV245" si="161">K214-AT214</f>
        <v>65.11</v>
      </c>
    </row>
    <row r="215" spans="1:48" s="60" customFormat="1" ht="20.100000000000001" customHeight="1" outlineLevel="1">
      <c r="A215" s="165" t="s">
        <v>7</v>
      </c>
      <c r="B215" s="22">
        <v>89446</v>
      </c>
      <c r="C215" s="22" t="s">
        <v>94</v>
      </c>
      <c r="D215" s="67" t="s">
        <v>763</v>
      </c>
      <c r="E215" s="66" t="s">
        <v>107</v>
      </c>
      <c r="F215" s="50">
        <v>137.56</v>
      </c>
      <c r="G215" s="150">
        <v>68.78</v>
      </c>
      <c r="H215" s="150">
        <f t="shared" si="151"/>
        <v>68.78</v>
      </c>
      <c r="I215" s="50">
        <v>6.98</v>
      </c>
      <c r="J215" s="318">
        <f t="shared" si="152"/>
        <v>8.5299999999999994</v>
      </c>
      <c r="K215" s="310">
        <f t="shared" si="153"/>
        <v>586.69000000000005</v>
      </c>
      <c r="L215" s="189" t="e">
        <f>TRUNC(#REF!-(#REF!*0.07),2)</f>
        <v>#REF!</v>
      </c>
      <c r="M215" s="212"/>
      <c r="N215" s="192">
        <f t="shared" si="154"/>
        <v>0</v>
      </c>
      <c r="O215" s="215"/>
      <c r="P215" s="192"/>
      <c r="Q215" s="215"/>
      <c r="R215" s="192"/>
      <c r="S215" s="215"/>
      <c r="T215" s="192"/>
      <c r="U215" s="215"/>
      <c r="V215" s="192"/>
      <c r="W215" s="215"/>
      <c r="X215" s="192"/>
      <c r="Y215" s="215"/>
      <c r="Z215" s="192"/>
      <c r="AA215" s="215"/>
      <c r="AB215" s="192"/>
      <c r="AC215" s="215"/>
      <c r="AD215" s="192"/>
      <c r="AE215" s="215"/>
      <c r="AF215" s="192"/>
      <c r="AG215" s="215"/>
      <c r="AH215" s="192"/>
      <c r="AI215" s="215"/>
      <c r="AJ215" s="192"/>
      <c r="AK215" s="215"/>
      <c r="AL215" s="345"/>
      <c r="AM215" s="212"/>
      <c r="AN215" s="192">
        <f t="shared" si="155"/>
        <v>0</v>
      </c>
      <c r="AO215" s="215">
        <v>0.5</v>
      </c>
      <c r="AP215" s="192">
        <f t="shared" si="156"/>
        <v>293.34500000000003</v>
      </c>
      <c r="AQ215" s="215"/>
      <c r="AR215" s="192">
        <f t="shared" si="157"/>
        <v>0</v>
      </c>
      <c r="AS215" s="215">
        <f t="shared" si="158"/>
        <v>0.5</v>
      </c>
      <c r="AT215" s="192">
        <f t="shared" si="159"/>
        <v>293.34500000000003</v>
      </c>
      <c r="AU215" s="215">
        <f t="shared" si="160"/>
        <v>0.5</v>
      </c>
      <c r="AV215" s="354">
        <f t="shared" si="161"/>
        <v>293.34500000000003</v>
      </c>
    </row>
    <row r="216" spans="1:48" s="60" customFormat="1" ht="20.100000000000001" customHeight="1" outlineLevel="1">
      <c r="A216" s="165" t="s">
        <v>8</v>
      </c>
      <c r="B216" s="22">
        <v>89447</v>
      </c>
      <c r="C216" s="22" t="s">
        <v>94</v>
      </c>
      <c r="D216" s="67" t="s">
        <v>764</v>
      </c>
      <c r="E216" s="66" t="s">
        <v>107</v>
      </c>
      <c r="F216" s="50">
        <v>8.2200000000000006</v>
      </c>
      <c r="G216" s="150">
        <v>4.1100000000000003</v>
      </c>
      <c r="H216" s="150">
        <f t="shared" si="151"/>
        <v>4.1100000000000003</v>
      </c>
      <c r="I216" s="50">
        <v>7.15</v>
      </c>
      <c r="J216" s="318">
        <f t="shared" si="152"/>
        <v>8.73</v>
      </c>
      <c r="K216" s="310">
        <f t="shared" si="153"/>
        <v>35.880000000000003</v>
      </c>
      <c r="L216" s="189" t="e">
        <f>TRUNC(#REF!-(#REF!*0.07),2)</f>
        <v>#REF!</v>
      </c>
      <c r="M216" s="212"/>
      <c r="N216" s="192">
        <f t="shared" si="154"/>
        <v>0</v>
      </c>
      <c r="O216" s="215"/>
      <c r="P216" s="192"/>
      <c r="Q216" s="215"/>
      <c r="R216" s="192"/>
      <c r="S216" s="215"/>
      <c r="T216" s="192"/>
      <c r="U216" s="215"/>
      <c r="V216" s="192"/>
      <c r="W216" s="215"/>
      <c r="X216" s="192"/>
      <c r="Y216" s="215"/>
      <c r="Z216" s="192"/>
      <c r="AA216" s="215"/>
      <c r="AB216" s="192"/>
      <c r="AC216" s="215"/>
      <c r="AD216" s="192"/>
      <c r="AE216" s="215"/>
      <c r="AF216" s="192"/>
      <c r="AG216" s="215"/>
      <c r="AH216" s="192"/>
      <c r="AI216" s="215"/>
      <c r="AJ216" s="192"/>
      <c r="AK216" s="215"/>
      <c r="AL216" s="345"/>
      <c r="AM216" s="212"/>
      <c r="AN216" s="192">
        <f t="shared" si="155"/>
        <v>0</v>
      </c>
      <c r="AO216" s="215">
        <v>0.5</v>
      </c>
      <c r="AP216" s="192">
        <f t="shared" si="156"/>
        <v>17.940000000000001</v>
      </c>
      <c r="AQ216" s="215"/>
      <c r="AR216" s="192">
        <f t="shared" si="157"/>
        <v>0</v>
      </c>
      <c r="AS216" s="215">
        <f t="shared" si="158"/>
        <v>0.5</v>
      </c>
      <c r="AT216" s="192">
        <f t="shared" si="159"/>
        <v>17.940000000000001</v>
      </c>
      <c r="AU216" s="215">
        <f t="shared" si="160"/>
        <v>0.5</v>
      </c>
      <c r="AV216" s="354">
        <f t="shared" si="161"/>
        <v>17.940000000000001</v>
      </c>
    </row>
    <row r="217" spans="1:48" s="60" customFormat="1" ht="20.100000000000001" customHeight="1" outlineLevel="1">
      <c r="A217" s="165" t="s">
        <v>9</v>
      </c>
      <c r="B217" s="22">
        <v>89449</v>
      </c>
      <c r="C217" s="22" t="s">
        <v>94</v>
      </c>
      <c r="D217" s="67" t="s">
        <v>868</v>
      </c>
      <c r="E217" s="66" t="s">
        <v>107</v>
      </c>
      <c r="F217" s="50">
        <v>57.89</v>
      </c>
      <c r="G217" s="150">
        <v>28.95</v>
      </c>
      <c r="H217" s="150">
        <f t="shared" si="151"/>
        <v>28.94</v>
      </c>
      <c r="I217" s="50">
        <v>22.23</v>
      </c>
      <c r="J217" s="318">
        <f t="shared" si="152"/>
        <v>27.17</v>
      </c>
      <c r="K217" s="310">
        <f t="shared" si="153"/>
        <v>786.3</v>
      </c>
      <c r="L217" s="189" t="e">
        <f>TRUNC(#REF!-(#REF!*0.07),2)</f>
        <v>#REF!</v>
      </c>
      <c r="M217" s="212"/>
      <c r="N217" s="192">
        <f t="shared" si="154"/>
        <v>0</v>
      </c>
      <c r="O217" s="215"/>
      <c r="P217" s="192"/>
      <c r="Q217" s="215"/>
      <c r="R217" s="192"/>
      <c r="S217" s="215"/>
      <c r="T217" s="192"/>
      <c r="U217" s="215"/>
      <c r="V217" s="192"/>
      <c r="W217" s="215"/>
      <c r="X217" s="192"/>
      <c r="Y217" s="215"/>
      <c r="Z217" s="192"/>
      <c r="AA217" s="215"/>
      <c r="AB217" s="192"/>
      <c r="AC217" s="215"/>
      <c r="AD217" s="192"/>
      <c r="AE217" s="215"/>
      <c r="AF217" s="192"/>
      <c r="AG217" s="215"/>
      <c r="AH217" s="192"/>
      <c r="AI217" s="215"/>
      <c r="AJ217" s="192"/>
      <c r="AK217" s="215"/>
      <c r="AL217" s="345"/>
      <c r="AM217" s="212"/>
      <c r="AN217" s="192">
        <f t="shared" si="155"/>
        <v>0</v>
      </c>
      <c r="AO217" s="215">
        <v>0.5</v>
      </c>
      <c r="AP217" s="192">
        <f t="shared" si="156"/>
        <v>393.15</v>
      </c>
      <c r="AQ217" s="215"/>
      <c r="AR217" s="192">
        <f t="shared" si="157"/>
        <v>0</v>
      </c>
      <c r="AS217" s="215">
        <f t="shared" si="158"/>
        <v>0.5</v>
      </c>
      <c r="AT217" s="192">
        <f t="shared" si="159"/>
        <v>393.15</v>
      </c>
      <c r="AU217" s="215">
        <f t="shared" si="160"/>
        <v>0.5</v>
      </c>
      <c r="AV217" s="354">
        <f t="shared" si="161"/>
        <v>393.15</v>
      </c>
    </row>
    <row r="218" spans="1:48" s="60" customFormat="1" ht="20.100000000000001" customHeight="1" outlineLevel="1">
      <c r="A218" s="165" t="s">
        <v>10</v>
      </c>
      <c r="B218" s="22">
        <v>89450</v>
      </c>
      <c r="C218" s="66" t="s">
        <v>94</v>
      </c>
      <c r="D218" s="67" t="s">
        <v>869</v>
      </c>
      <c r="E218" s="66" t="s">
        <v>107</v>
      </c>
      <c r="F218" s="50">
        <v>25.77</v>
      </c>
      <c r="G218" s="150">
        <v>20.62</v>
      </c>
      <c r="H218" s="150">
        <f t="shared" si="151"/>
        <v>5.1499999999999986</v>
      </c>
      <c r="I218" s="50">
        <v>87.89</v>
      </c>
      <c r="J218" s="318">
        <f t="shared" si="152"/>
        <v>107.42</v>
      </c>
      <c r="K218" s="310">
        <f t="shared" si="153"/>
        <v>553.21</v>
      </c>
      <c r="L218" s="189" t="e">
        <f>TRUNC(#REF!-(#REF!*0.07),2)</f>
        <v>#REF!</v>
      </c>
      <c r="M218" s="212"/>
      <c r="N218" s="192">
        <f t="shared" si="154"/>
        <v>0</v>
      </c>
      <c r="O218" s="215"/>
      <c r="P218" s="192"/>
      <c r="Q218" s="215"/>
      <c r="R218" s="192"/>
      <c r="S218" s="215"/>
      <c r="T218" s="192"/>
      <c r="U218" s="215"/>
      <c r="V218" s="192"/>
      <c r="W218" s="215"/>
      <c r="X218" s="192"/>
      <c r="Y218" s="215"/>
      <c r="Z218" s="192"/>
      <c r="AA218" s="215"/>
      <c r="AB218" s="192"/>
      <c r="AC218" s="215"/>
      <c r="AD218" s="192"/>
      <c r="AE218" s="215"/>
      <c r="AF218" s="192"/>
      <c r="AG218" s="215"/>
      <c r="AH218" s="192"/>
      <c r="AI218" s="215"/>
      <c r="AJ218" s="192"/>
      <c r="AK218" s="215"/>
      <c r="AL218" s="345"/>
      <c r="AM218" s="212"/>
      <c r="AN218" s="192">
        <f t="shared" si="155"/>
        <v>0</v>
      </c>
      <c r="AO218" s="215">
        <v>0.8</v>
      </c>
      <c r="AP218" s="192">
        <f t="shared" si="156"/>
        <v>442.56800000000004</v>
      </c>
      <c r="AQ218" s="215"/>
      <c r="AR218" s="192">
        <f t="shared" si="157"/>
        <v>0</v>
      </c>
      <c r="AS218" s="215">
        <f t="shared" si="158"/>
        <v>0.8</v>
      </c>
      <c r="AT218" s="192">
        <f t="shared" si="159"/>
        <v>442.56800000000004</v>
      </c>
      <c r="AU218" s="215">
        <f t="shared" si="160"/>
        <v>0.19999999999999998</v>
      </c>
      <c r="AV218" s="354">
        <f t="shared" si="161"/>
        <v>110.642</v>
      </c>
    </row>
    <row r="219" spans="1:48" s="60" customFormat="1" ht="20.100000000000001" customHeight="1" outlineLevel="1">
      <c r="A219" s="165" t="s">
        <v>12</v>
      </c>
      <c r="B219" s="22">
        <v>89451</v>
      </c>
      <c r="C219" s="66" t="s">
        <v>94</v>
      </c>
      <c r="D219" s="67" t="s">
        <v>870</v>
      </c>
      <c r="E219" s="66" t="s">
        <v>107</v>
      </c>
      <c r="F219" s="50">
        <v>40.26</v>
      </c>
      <c r="G219" s="150">
        <v>32.21</v>
      </c>
      <c r="H219" s="150">
        <f t="shared" si="151"/>
        <v>8.0499999999999972</v>
      </c>
      <c r="I219" s="50">
        <v>136.93</v>
      </c>
      <c r="J219" s="318">
        <f t="shared" si="152"/>
        <v>167.36</v>
      </c>
      <c r="K219" s="310">
        <f t="shared" si="153"/>
        <v>1347.25</v>
      </c>
      <c r="L219" s="189" t="e">
        <f>TRUNC(#REF!-(#REF!*0.07),2)</f>
        <v>#REF!</v>
      </c>
      <c r="M219" s="212"/>
      <c r="N219" s="192">
        <f t="shared" si="154"/>
        <v>0</v>
      </c>
      <c r="O219" s="215"/>
      <c r="P219" s="192"/>
      <c r="Q219" s="215"/>
      <c r="R219" s="192"/>
      <c r="S219" s="215"/>
      <c r="T219" s="192"/>
      <c r="U219" s="215"/>
      <c r="V219" s="192"/>
      <c r="W219" s="215"/>
      <c r="X219" s="192"/>
      <c r="Y219" s="215"/>
      <c r="Z219" s="192"/>
      <c r="AA219" s="215"/>
      <c r="AB219" s="192"/>
      <c r="AC219" s="215"/>
      <c r="AD219" s="192"/>
      <c r="AE219" s="215"/>
      <c r="AF219" s="192"/>
      <c r="AG219" s="215"/>
      <c r="AH219" s="192"/>
      <c r="AI219" s="215"/>
      <c r="AJ219" s="192"/>
      <c r="AK219" s="215"/>
      <c r="AL219" s="345"/>
      <c r="AM219" s="212"/>
      <c r="AN219" s="192">
        <f t="shared" si="155"/>
        <v>0</v>
      </c>
      <c r="AO219" s="215">
        <v>0.8</v>
      </c>
      <c r="AP219" s="192">
        <f t="shared" si="156"/>
        <v>1077.8</v>
      </c>
      <c r="AQ219" s="215"/>
      <c r="AR219" s="192">
        <f t="shared" si="157"/>
        <v>0</v>
      </c>
      <c r="AS219" s="215">
        <f t="shared" si="158"/>
        <v>0.79999999999999993</v>
      </c>
      <c r="AT219" s="192">
        <f t="shared" si="159"/>
        <v>1077.8</v>
      </c>
      <c r="AU219" s="215">
        <f t="shared" si="160"/>
        <v>0.20000000000000004</v>
      </c>
      <c r="AV219" s="354">
        <f t="shared" si="161"/>
        <v>269.45000000000005</v>
      </c>
    </row>
    <row r="220" spans="1:48" s="60" customFormat="1" ht="20.100000000000001" customHeight="1" outlineLevel="1">
      <c r="A220" s="165" t="s">
        <v>266</v>
      </c>
      <c r="B220" s="22">
        <v>89452</v>
      </c>
      <c r="C220" s="66" t="s">
        <v>94</v>
      </c>
      <c r="D220" s="67" t="s">
        <v>871</v>
      </c>
      <c r="E220" s="66" t="s">
        <v>107</v>
      </c>
      <c r="F220" s="50">
        <v>66.319999999999993</v>
      </c>
      <c r="G220" s="150">
        <v>53.06</v>
      </c>
      <c r="H220" s="150">
        <f t="shared" si="151"/>
        <v>13.259999999999991</v>
      </c>
      <c r="I220" s="50">
        <v>64.38</v>
      </c>
      <c r="J220" s="318">
        <f t="shared" si="152"/>
        <v>78.69</v>
      </c>
      <c r="K220" s="310">
        <f t="shared" si="153"/>
        <v>1043.43</v>
      </c>
      <c r="L220" s="189" t="e">
        <f>TRUNC(#REF!-(#REF!*0.07),2)</f>
        <v>#REF!</v>
      </c>
      <c r="M220" s="212"/>
      <c r="N220" s="192">
        <f t="shared" si="154"/>
        <v>0</v>
      </c>
      <c r="O220" s="215"/>
      <c r="P220" s="192"/>
      <c r="Q220" s="215"/>
      <c r="R220" s="192"/>
      <c r="S220" s="215"/>
      <c r="T220" s="192"/>
      <c r="U220" s="215"/>
      <c r="V220" s="192"/>
      <c r="W220" s="215"/>
      <c r="X220" s="192"/>
      <c r="Y220" s="215"/>
      <c r="Z220" s="192"/>
      <c r="AA220" s="215"/>
      <c r="AB220" s="192"/>
      <c r="AC220" s="215"/>
      <c r="AD220" s="192"/>
      <c r="AE220" s="215"/>
      <c r="AF220" s="192"/>
      <c r="AG220" s="215">
        <v>0.2</v>
      </c>
      <c r="AH220" s="192">
        <f>AG220*K220</f>
        <v>208.68600000000004</v>
      </c>
      <c r="AI220" s="215"/>
      <c r="AJ220" s="192"/>
      <c r="AK220" s="215"/>
      <c r="AL220" s="345"/>
      <c r="AM220" s="212"/>
      <c r="AN220" s="192">
        <f t="shared" si="155"/>
        <v>0</v>
      </c>
      <c r="AO220" s="215">
        <v>0.8</v>
      </c>
      <c r="AP220" s="192">
        <f t="shared" si="156"/>
        <v>834.74400000000014</v>
      </c>
      <c r="AQ220" s="215"/>
      <c r="AR220" s="192">
        <f t="shared" si="157"/>
        <v>0</v>
      </c>
      <c r="AS220" s="215">
        <f t="shared" si="158"/>
        <v>0.8</v>
      </c>
      <c r="AT220" s="192">
        <f t="shared" si="159"/>
        <v>834.74400000000014</v>
      </c>
      <c r="AU220" s="215">
        <f t="shared" si="160"/>
        <v>0.1999999999999999</v>
      </c>
      <c r="AV220" s="354">
        <f t="shared" si="161"/>
        <v>208.68599999999992</v>
      </c>
    </row>
    <row r="221" spans="1:48" s="60" customFormat="1" ht="20.100000000000001" customHeight="1" outlineLevel="1">
      <c r="A221" s="165" t="s">
        <v>267</v>
      </c>
      <c r="B221" s="22">
        <v>89714</v>
      </c>
      <c r="C221" s="66" t="s">
        <v>94</v>
      </c>
      <c r="D221" s="67" t="s">
        <v>872</v>
      </c>
      <c r="E221" s="66" t="s">
        <v>107</v>
      </c>
      <c r="F221" s="50">
        <v>13.92</v>
      </c>
      <c r="G221" s="150">
        <v>9.74</v>
      </c>
      <c r="H221" s="150">
        <f t="shared" si="151"/>
        <v>4.18</v>
      </c>
      <c r="I221" s="50">
        <v>41.92</v>
      </c>
      <c r="J221" s="318">
        <f t="shared" si="152"/>
        <v>51.23</v>
      </c>
      <c r="K221" s="310">
        <f t="shared" si="153"/>
        <v>214.14</v>
      </c>
      <c r="L221" s="189" t="e">
        <f>TRUNC(#REF!-(#REF!*0.07),2)</f>
        <v>#REF!</v>
      </c>
      <c r="M221" s="212"/>
      <c r="N221" s="192">
        <f t="shared" si="154"/>
        <v>0</v>
      </c>
      <c r="O221" s="215"/>
      <c r="P221" s="192"/>
      <c r="Q221" s="215"/>
      <c r="R221" s="192"/>
      <c r="S221" s="215"/>
      <c r="T221" s="192"/>
      <c r="U221" s="215"/>
      <c r="V221" s="192"/>
      <c r="W221" s="215"/>
      <c r="X221" s="192"/>
      <c r="Y221" s="215"/>
      <c r="Z221" s="192"/>
      <c r="AA221" s="215"/>
      <c r="AB221" s="192"/>
      <c r="AC221" s="215"/>
      <c r="AD221" s="192"/>
      <c r="AE221" s="215"/>
      <c r="AF221" s="192"/>
      <c r="AG221" s="215">
        <v>0.7</v>
      </c>
      <c r="AH221" s="192">
        <f>AG221*K221</f>
        <v>149.89799999999997</v>
      </c>
      <c r="AI221" s="215"/>
      <c r="AJ221" s="192"/>
      <c r="AK221" s="215"/>
      <c r="AL221" s="345"/>
      <c r="AM221" s="212"/>
      <c r="AN221" s="192">
        <f t="shared" si="155"/>
        <v>0</v>
      </c>
      <c r="AO221" s="215"/>
      <c r="AP221" s="192">
        <f t="shared" si="156"/>
        <v>0</v>
      </c>
      <c r="AQ221" s="215">
        <v>0.7</v>
      </c>
      <c r="AR221" s="192">
        <f t="shared" si="157"/>
        <v>149.89799999999997</v>
      </c>
      <c r="AS221" s="215">
        <f t="shared" si="158"/>
        <v>0.69999999999999984</v>
      </c>
      <c r="AT221" s="192">
        <f t="shared" si="159"/>
        <v>149.89799999999997</v>
      </c>
      <c r="AU221" s="215">
        <f t="shared" si="160"/>
        <v>0.3000000000000001</v>
      </c>
      <c r="AV221" s="354">
        <f t="shared" si="161"/>
        <v>64.242000000000019</v>
      </c>
    </row>
    <row r="222" spans="1:48" s="60" customFormat="1" ht="30" customHeight="1" outlineLevel="1">
      <c r="A222" s="165" t="s">
        <v>280</v>
      </c>
      <c r="B222" s="22">
        <v>94715</v>
      </c>
      <c r="C222" s="66" t="s">
        <v>94</v>
      </c>
      <c r="D222" s="67" t="s">
        <v>1108</v>
      </c>
      <c r="E222" s="66" t="s">
        <v>89</v>
      </c>
      <c r="F222" s="50">
        <v>2</v>
      </c>
      <c r="G222" s="150">
        <v>1</v>
      </c>
      <c r="H222" s="150">
        <f t="shared" si="151"/>
        <v>1</v>
      </c>
      <c r="I222" s="50">
        <v>397.58</v>
      </c>
      <c r="J222" s="318">
        <f t="shared" si="152"/>
        <v>485.96</v>
      </c>
      <c r="K222" s="310">
        <f t="shared" si="153"/>
        <v>485.96</v>
      </c>
      <c r="L222" s="189" t="e">
        <f>TRUNC(#REF!-(#REF!*0.07),2)</f>
        <v>#REF!</v>
      </c>
      <c r="M222" s="212"/>
      <c r="N222" s="192">
        <f t="shared" si="154"/>
        <v>0</v>
      </c>
      <c r="O222" s="215"/>
      <c r="P222" s="192"/>
      <c r="Q222" s="215"/>
      <c r="R222" s="192"/>
      <c r="S222" s="215"/>
      <c r="T222" s="192"/>
      <c r="U222" s="215"/>
      <c r="V222" s="192"/>
      <c r="W222" s="215"/>
      <c r="X222" s="192"/>
      <c r="Y222" s="215"/>
      <c r="Z222" s="192"/>
      <c r="AA222" s="215"/>
      <c r="AB222" s="192"/>
      <c r="AC222" s="215"/>
      <c r="AD222" s="192"/>
      <c r="AE222" s="215"/>
      <c r="AF222" s="192"/>
      <c r="AG222" s="215"/>
      <c r="AH222" s="192"/>
      <c r="AI222" s="215"/>
      <c r="AJ222" s="192"/>
      <c r="AK222" s="215"/>
      <c r="AL222" s="345"/>
      <c r="AM222" s="212"/>
      <c r="AN222" s="192">
        <f t="shared" si="155"/>
        <v>0</v>
      </c>
      <c r="AO222" s="215">
        <v>0.5</v>
      </c>
      <c r="AP222" s="192">
        <f t="shared" si="156"/>
        <v>242.98</v>
      </c>
      <c r="AQ222" s="215"/>
      <c r="AR222" s="192">
        <f t="shared" si="157"/>
        <v>0</v>
      </c>
      <c r="AS222" s="215">
        <f t="shared" si="158"/>
        <v>0.5</v>
      </c>
      <c r="AT222" s="192">
        <f t="shared" si="159"/>
        <v>242.98</v>
      </c>
      <c r="AU222" s="215">
        <f t="shared" si="160"/>
        <v>0.5</v>
      </c>
      <c r="AV222" s="354">
        <f t="shared" si="161"/>
        <v>242.98</v>
      </c>
    </row>
    <row r="223" spans="1:48" s="427" customFormat="1" outlineLevel="1">
      <c r="A223" s="415" t="s">
        <v>281</v>
      </c>
      <c r="B223" s="419">
        <v>94714</v>
      </c>
      <c r="C223" s="419" t="s">
        <v>94</v>
      </c>
      <c r="D223" s="435" t="s">
        <v>858</v>
      </c>
      <c r="E223" s="419" t="s">
        <v>89</v>
      </c>
      <c r="F223" s="420">
        <v>2</v>
      </c>
      <c r="G223" s="494" t="s">
        <v>12413</v>
      </c>
      <c r="H223" s="495"/>
      <c r="I223" s="495"/>
      <c r="J223" s="495"/>
      <c r="K223" s="496"/>
      <c r="L223" s="421" t="e">
        <f>TRUNC(#REF!-(#REF!*0.07),2)</f>
        <v>#REF!</v>
      </c>
      <c r="M223" s="422"/>
      <c r="N223" s="423">
        <f t="shared" si="154"/>
        <v>0</v>
      </c>
      <c r="O223" s="424"/>
      <c r="P223" s="423"/>
      <c r="Q223" s="424"/>
      <c r="R223" s="423"/>
      <c r="S223" s="424"/>
      <c r="T223" s="423"/>
      <c r="U223" s="424"/>
      <c r="V223" s="423"/>
      <c r="W223" s="424"/>
      <c r="X223" s="423"/>
      <c r="Y223" s="424"/>
      <c r="Z223" s="423"/>
      <c r="AA223" s="424"/>
      <c r="AB223" s="423"/>
      <c r="AC223" s="424"/>
      <c r="AD223" s="423"/>
      <c r="AE223" s="424"/>
      <c r="AF223" s="423"/>
      <c r="AG223" s="424"/>
      <c r="AH223" s="423"/>
      <c r="AI223" s="424"/>
      <c r="AJ223" s="423"/>
      <c r="AK223" s="424"/>
      <c r="AL223" s="425"/>
      <c r="AM223" s="422"/>
      <c r="AN223" s="423">
        <f t="shared" si="155"/>
        <v>0</v>
      </c>
      <c r="AO223" s="424">
        <v>1</v>
      </c>
      <c r="AP223" s="423">
        <f t="shared" si="156"/>
        <v>0</v>
      </c>
      <c r="AQ223" s="424"/>
      <c r="AR223" s="423">
        <f t="shared" si="157"/>
        <v>0</v>
      </c>
      <c r="AS223" s="424" t="e">
        <f t="shared" si="158"/>
        <v>#DIV/0!</v>
      </c>
      <c r="AT223" s="423">
        <f t="shared" si="159"/>
        <v>0</v>
      </c>
      <c r="AU223" s="424" t="e">
        <f t="shared" si="160"/>
        <v>#DIV/0!</v>
      </c>
      <c r="AV223" s="426">
        <f t="shared" si="161"/>
        <v>0</v>
      </c>
    </row>
    <row r="224" spans="1:48" s="60" customFormat="1" ht="17.25" hidden="1" customHeight="1" outlineLevel="1">
      <c r="A224" s="165" t="s">
        <v>282</v>
      </c>
      <c r="B224" s="22">
        <v>94708</v>
      </c>
      <c r="C224" s="66" t="s">
        <v>94</v>
      </c>
      <c r="D224" s="67" t="s">
        <v>859</v>
      </c>
      <c r="E224" s="66" t="s">
        <v>89</v>
      </c>
      <c r="F224" s="50">
        <v>0</v>
      </c>
      <c r="G224" s="150" t="e">
        <f t="shared" ref="G214:G277" si="162">F224*AS224</f>
        <v>#DIV/0!</v>
      </c>
      <c r="H224" s="150" t="e">
        <f t="shared" si="151"/>
        <v>#DIV/0!</v>
      </c>
      <c r="I224" s="74"/>
      <c r="J224" s="318">
        <f t="shared" si="152"/>
        <v>0</v>
      </c>
      <c r="K224" s="310">
        <f t="shared" ref="K214:K233" si="163">ROUND(F224*J224,2)</f>
        <v>0</v>
      </c>
      <c r="L224" s="189" t="e">
        <f>TRUNC(#REF!-(#REF!*0.07),2)</f>
        <v>#REF!</v>
      </c>
      <c r="M224" s="212"/>
      <c r="N224" s="192">
        <f t="shared" si="154"/>
        <v>0</v>
      </c>
      <c r="O224" s="215"/>
      <c r="P224" s="192"/>
      <c r="Q224" s="215"/>
      <c r="R224" s="192"/>
      <c r="S224" s="215"/>
      <c r="T224" s="192"/>
      <c r="U224" s="215"/>
      <c r="V224" s="192"/>
      <c r="W224" s="215"/>
      <c r="X224" s="192"/>
      <c r="Y224" s="215"/>
      <c r="Z224" s="192"/>
      <c r="AA224" s="215"/>
      <c r="AB224" s="192"/>
      <c r="AC224" s="215"/>
      <c r="AD224" s="192"/>
      <c r="AE224" s="215"/>
      <c r="AF224" s="192"/>
      <c r="AG224" s="215"/>
      <c r="AH224" s="192"/>
      <c r="AI224" s="215"/>
      <c r="AJ224" s="192"/>
      <c r="AK224" s="215"/>
      <c r="AL224" s="345"/>
      <c r="AM224" s="212"/>
      <c r="AN224" s="192">
        <f t="shared" si="155"/>
        <v>0</v>
      </c>
      <c r="AO224" s="215"/>
      <c r="AP224" s="192">
        <f t="shared" si="156"/>
        <v>0</v>
      </c>
      <c r="AQ224" s="215"/>
      <c r="AR224" s="192">
        <f t="shared" si="157"/>
        <v>0</v>
      </c>
      <c r="AS224" s="215" t="e">
        <f t="shared" si="158"/>
        <v>#DIV/0!</v>
      </c>
      <c r="AT224" s="192">
        <f t="shared" si="159"/>
        <v>0</v>
      </c>
      <c r="AU224" s="215" t="e">
        <f t="shared" si="160"/>
        <v>#DIV/0!</v>
      </c>
      <c r="AV224" s="354">
        <f t="shared" si="161"/>
        <v>0</v>
      </c>
    </row>
    <row r="225" spans="1:48" s="427" customFormat="1" outlineLevel="1">
      <c r="A225" s="415" t="s">
        <v>283</v>
      </c>
      <c r="B225" s="419">
        <v>94670</v>
      </c>
      <c r="C225" s="419" t="s">
        <v>94</v>
      </c>
      <c r="D225" s="435" t="s">
        <v>861</v>
      </c>
      <c r="E225" s="419" t="s">
        <v>89</v>
      </c>
      <c r="F225" s="420">
        <v>3</v>
      </c>
      <c r="G225" s="494" t="s">
        <v>12413</v>
      </c>
      <c r="H225" s="495"/>
      <c r="I225" s="495"/>
      <c r="J225" s="495"/>
      <c r="K225" s="496"/>
      <c r="L225" s="421" t="e">
        <f>TRUNC(#REF!-(#REF!*0.07),2)</f>
        <v>#REF!</v>
      </c>
      <c r="M225" s="422"/>
      <c r="N225" s="423">
        <f t="shared" si="154"/>
        <v>0</v>
      </c>
      <c r="O225" s="424"/>
      <c r="P225" s="423"/>
      <c r="Q225" s="424"/>
      <c r="R225" s="423"/>
      <c r="S225" s="424"/>
      <c r="T225" s="423"/>
      <c r="U225" s="424"/>
      <c r="V225" s="423"/>
      <c r="W225" s="424"/>
      <c r="X225" s="423"/>
      <c r="Y225" s="424"/>
      <c r="Z225" s="423"/>
      <c r="AA225" s="424"/>
      <c r="AB225" s="423"/>
      <c r="AC225" s="424"/>
      <c r="AD225" s="423"/>
      <c r="AE225" s="424"/>
      <c r="AF225" s="423"/>
      <c r="AG225" s="424"/>
      <c r="AH225" s="423"/>
      <c r="AI225" s="424"/>
      <c r="AJ225" s="423"/>
      <c r="AK225" s="424"/>
      <c r="AL225" s="425"/>
      <c r="AM225" s="422"/>
      <c r="AN225" s="423">
        <f t="shared" si="155"/>
        <v>0</v>
      </c>
      <c r="AO225" s="424">
        <v>1</v>
      </c>
      <c r="AP225" s="423">
        <f t="shared" si="156"/>
        <v>0</v>
      </c>
      <c r="AQ225" s="424"/>
      <c r="AR225" s="423">
        <f t="shared" si="157"/>
        <v>0</v>
      </c>
      <c r="AS225" s="424" t="e">
        <f t="shared" si="158"/>
        <v>#DIV/0!</v>
      </c>
      <c r="AT225" s="423">
        <f t="shared" si="159"/>
        <v>0</v>
      </c>
      <c r="AU225" s="424" t="e">
        <f t="shared" si="160"/>
        <v>#DIV/0!</v>
      </c>
      <c r="AV225" s="426">
        <f t="shared" si="161"/>
        <v>0</v>
      </c>
    </row>
    <row r="226" spans="1:48" s="60" customFormat="1" ht="11.25" hidden="1" customHeight="1" outlineLevel="1">
      <c r="A226" s="165" t="s">
        <v>284</v>
      </c>
      <c r="B226" s="22">
        <v>89538</v>
      </c>
      <c r="C226" s="66" t="s">
        <v>94</v>
      </c>
      <c r="D226" s="67" t="s">
        <v>860</v>
      </c>
      <c r="E226" s="66" t="s">
        <v>89</v>
      </c>
      <c r="F226" s="50">
        <v>0</v>
      </c>
      <c r="G226" s="150" t="e">
        <f t="shared" si="162"/>
        <v>#DIV/0!</v>
      </c>
      <c r="H226" s="150" t="e">
        <f t="shared" si="151"/>
        <v>#DIV/0!</v>
      </c>
      <c r="I226" s="74"/>
      <c r="J226" s="318">
        <f t="shared" si="152"/>
        <v>0</v>
      </c>
      <c r="K226" s="310">
        <f t="shared" si="163"/>
        <v>0</v>
      </c>
      <c r="L226" s="189" t="e">
        <f>TRUNC(#REF!-(#REF!*0.07),2)</f>
        <v>#REF!</v>
      </c>
      <c r="M226" s="212"/>
      <c r="N226" s="192">
        <f t="shared" si="154"/>
        <v>0</v>
      </c>
      <c r="O226" s="215"/>
      <c r="P226" s="192"/>
      <c r="Q226" s="215"/>
      <c r="R226" s="192"/>
      <c r="S226" s="215"/>
      <c r="T226" s="192"/>
      <c r="U226" s="215"/>
      <c r="V226" s="192"/>
      <c r="W226" s="215"/>
      <c r="X226" s="192"/>
      <c r="Y226" s="215"/>
      <c r="Z226" s="192"/>
      <c r="AA226" s="215"/>
      <c r="AB226" s="192"/>
      <c r="AC226" s="215"/>
      <c r="AD226" s="192"/>
      <c r="AE226" s="215"/>
      <c r="AF226" s="192"/>
      <c r="AG226" s="215"/>
      <c r="AH226" s="192"/>
      <c r="AI226" s="215"/>
      <c r="AJ226" s="192"/>
      <c r="AK226" s="215"/>
      <c r="AL226" s="345"/>
      <c r="AM226" s="212"/>
      <c r="AN226" s="192">
        <f t="shared" si="155"/>
        <v>0</v>
      </c>
      <c r="AO226" s="215"/>
      <c r="AP226" s="192">
        <f t="shared" si="156"/>
        <v>0</v>
      </c>
      <c r="AQ226" s="215"/>
      <c r="AR226" s="192">
        <f t="shared" si="157"/>
        <v>0</v>
      </c>
      <c r="AS226" s="215" t="e">
        <f t="shared" si="158"/>
        <v>#DIV/0!</v>
      </c>
      <c r="AT226" s="192">
        <f t="shared" si="159"/>
        <v>0</v>
      </c>
      <c r="AU226" s="215" t="e">
        <f t="shared" si="160"/>
        <v>#DIV/0!</v>
      </c>
      <c r="AV226" s="354">
        <f t="shared" si="161"/>
        <v>0</v>
      </c>
    </row>
    <row r="227" spans="1:48" s="427" customFormat="1" outlineLevel="1">
      <c r="A227" s="415" t="s">
        <v>285</v>
      </c>
      <c r="B227" s="419">
        <v>89538</v>
      </c>
      <c r="C227" s="419" t="s">
        <v>94</v>
      </c>
      <c r="D227" s="435" t="s">
        <v>862</v>
      </c>
      <c r="E227" s="419" t="s">
        <v>89</v>
      </c>
      <c r="F227" s="420">
        <v>40.5</v>
      </c>
      <c r="G227" s="494" t="s">
        <v>12413</v>
      </c>
      <c r="H227" s="495"/>
      <c r="I227" s="495"/>
      <c r="J227" s="495"/>
      <c r="K227" s="496"/>
      <c r="L227" s="421" t="e">
        <f>TRUNC(#REF!-(#REF!*0.07),2)</f>
        <v>#REF!</v>
      </c>
      <c r="M227" s="422"/>
      <c r="N227" s="423">
        <f t="shared" si="154"/>
        <v>0</v>
      </c>
      <c r="O227" s="424"/>
      <c r="P227" s="423"/>
      <c r="Q227" s="424"/>
      <c r="R227" s="423"/>
      <c r="S227" s="424"/>
      <c r="T227" s="423"/>
      <c r="U227" s="424"/>
      <c r="V227" s="423"/>
      <c r="W227" s="424"/>
      <c r="X227" s="423"/>
      <c r="Y227" s="424"/>
      <c r="Z227" s="423"/>
      <c r="AA227" s="424"/>
      <c r="AB227" s="423"/>
      <c r="AC227" s="424"/>
      <c r="AD227" s="423"/>
      <c r="AE227" s="424"/>
      <c r="AF227" s="423"/>
      <c r="AG227" s="424"/>
      <c r="AH227" s="423"/>
      <c r="AI227" s="424"/>
      <c r="AJ227" s="423"/>
      <c r="AK227" s="424"/>
      <c r="AL227" s="425"/>
      <c r="AM227" s="422"/>
      <c r="AN227" s="423">
        <f t="shared" si="155"/>
        <v>0</v>
      </c>
      <c r="AO227" s="424">
        <v>1</v>
      </c>
      <c r="AP227" s="423">
        <f t="shared" si="156"/>
        <v>0</v>
      </c>
      <c r="AQ227" s="424"/>
      <c r="AR227" s="423">
        <f t="shared" si="157"/>
        <v>0</v>
      </c>
      <c r="AS227" s="424" t="e">
        <f t="shared" si="158"/>
        <v>#DIV/0!</v>
      </c>
      <c r="AT227" s="423">
        <f t="shared" si="159"/>
        <v>0</v>
      </c>
      <c r="AU227" s="424" t="e">
        <f t="shared" si="160"/>
        <v>#DIV/0!</v>
      </c>
      <c r="AV227" s="426">
        <f t="shared" si="161"/>
        <v>0</v>
      </c>
    </row>
    <row r="228" spans="1:48" s="427" customFormat="1" outlineLevel="1">
      <c r="A228" s="415" t="s">
        <v>286</v>
      </c>
      <c r="B228" s="419">
        <v>89553</v>
      </c>
      <c r="C228" s="419" t="s">
        <v>94</v>
      </c>
      <c r="D228" s="435" t="s">
        <v>863</v>
      </c>
      <c r="E228" s="419" t="s">
        <v>89</v>
      </c>
      <c r="F228" s="420">
        <v>1</v>
      </c>
      <c r="G228" s="494" t="s">
        <v>12413</v>
      </c>
      <c r="H228" s="495"/>
      <c r="I228" s="495"/>
      <c r="J228" s="495"/>
      <c r="K228" s="496"/>
      <c r="L228" s="421" t="e">
        <f>TRUNC(#REF!-(#REF!*0.07),2)</f>
        <v>#REF!</v>
      </c>
      <c r="M228" s="422"/>
      <c r="N228" s="423">
        <f t="shared" si="154"/>
        <v>0</v>
      </c>
      <c r="O228" s="424"/>
      <c r="P228" s="423"/>
      <c r="Q228" s="424"/>
      <c r="R228" s="423"/>
      <c r="S228" s="424"/>
      <c r="T228" s="423"/>
      <c r="U228" s="424"/>
      <c r="V228" s="423"/>
      <c r="W228" s="424"/>
      <c r="X228" s="423"/>
      <c r="Y228" s="424"/>
      <c r="Z228" s="423"/>
      <c r="AA228" s="424"/>
      <c r="AB228" s="423"/>
      <c r="AC228" s="424"/>
      <c r="AD228" s="423"/>
      <c r="AE228" s="424"/>
      <c r="AF228" s="423"/>
      <c r="AG228" s="424"/>
      <c r="AH228" s="423"/>
      <c r="AI228" s="424"/>
      <c r="AJ228" s="423"/>
      <c r="AK228" s="424"/>
      <c r="AL228" s="425"/>
      <c r="AM228" s="422"/>
      <c r="AN228" s="423">
        <f t="shared" si="155"/>
        <v>0</v>
      </c>
      <c r="AO228" s="424">
        <v>1</v>
      </c>
      <c r="AP228" s="423">
        <f t="shared" si="156"/>
        <v>0</v>
      </c>
      <c r="AQ228" s="424"/>
      <c r="AR228" s="423">
        <f t="shared" si="157"/>
        <v>0</v>
      </c>
      <c r="AS228" s="424" t="e">
        <f t="shared" si="158"/>
        <v>#DIV/0!</v>
      </c>
      <c r="AT228" s="423">
        <f t="shared" si="159"/>
        <v>0</v>
      </c>
      <c r="AU228" s="424" t="e">
        <f t="shared" si="160"/>
        <v>#DIV/0!</v>
      </c>
      <c r="AV228" s="426">
        <f t="shared" si="161"/>
        <v>0</v>
      </c>
    </row>
    <row r="229" spans="1:48" s="427" customFormat="1" ht="14.25" customHeight="1" outlineLevel="1">
      <c r="A229" s="415" t="s">
        <v>287</v>
      </c>
      <c r="B229" s="419">
        <v>89596</v>
      </c>
      <c r="C229" s="419" t="s">
        <v>94</v>
      </c>
      <c r="D229" s="435" t="s">
        <v>864</v>
      </c>
      <c r="E229" s="419" t="s">
        <v>89</v>
      </c>
      <c r="F229" s="420">
        <v>18</v>
      </c>
      <c r="G229" s="494" t="s">
        <v>12413</v>
      </c>
      <c r="H229" s="495"/>
      <c r="I229" s="495"/>
      <c r="J229" s="495"/>
      <c r="K229" s="496"/>
      <c r="L229" s="421" t="e">
        <f>TRUNC(#REF!-(#REF!*0.07),2)</f>
        <v>#REF!</v>
      </c>
      <c r="M229" s="422"/>
      <c r="N229" s="423">
        <f t="shared" si="154"/>
        <v>0</v>
      </c>
      <c r="O229" s="424"/>
      <c r="P229" s="423"/>
      <c r="Q229" s="424"/>
      <c r="R229" s="423"/>
      <c r="S229" s="424"/>
      <c r="T229" s="423"/>
      <c r="U229" s="424"/>
      <c r="V229" s="423"/>
      <c r="W229" s="424"/>
      <c r="X229" s="423"/>
      <c r="Y229" s="424"/>
      <c r="Z229" s="423"/>
      <c r="AA229" s="424"/>
      <c r="AB229" s="423"/>
      <c r="AC229" s="424"/>
      <c r="AD229" s="423"/>
      <c r="AE229" s="424"/>
      <c r="AF229" s="423"/>
      <c r="AG229" s="424"/>
      <c r="AH229" s="423"/>
      <c r="AI229" s="424"/>
      <c r="AJ229" s="423"/>
      <c r="AK229" s="424"/>
      <c r="AL229" s="425"/>
      <c r="AM229" s="422"/>
      <c r="AN229" s="423">
        <f t="shared" si="155"/>
        <v>0</v>
      </c>
      <c r="AO229" s="424">
        <v>1</v>
      </c>
      <c r="AP229" s="423">
        <f t="shared" si="156"/>
        <v>0</v>
      </c>
      <c r="AQ229" s="424"/>
      <c r="AR229" s="423">
        <f t="shared" si="157"/>
        <v>0</v>
      </c>
      <c r="AS229" s="424" t="e">
        <f t="shared" si="158"/>
        <v>#DIV/0!</v>
      </c>
      <c r="AT229" s="423">
        <f t="shared" si="159"/>
        <v>0</v>
      </c>
      <c r="AU229" s="424" t="e">
        <f t="shared" si="160"/>
        <v>#DIV/0!</v>
      </c>
      <c r="AV229" s="426">
        <f t="shared" si="161"/>
        <v>0</v>
      </c>
    </row>
    <row r="230" spans="1:48" s="427" customFormat="1" outlineLevel="1">
      <c r="A230" s="415" t="s">
        <v>288</v>
      </c>
      <c r="B230" s="419">
        <v>89610</v>
      </c>
      <c r="C230" s="419" t="s">
        <v>94</v>
      </c>
      <c r="D230" s="435" t="s">
        <v>865</v>
      </c>
      <c r="E230" s="419" t="s">
        <v>89</v>
      </c>
      <c r="F230" s="420">
        <v>8</v>
      </c>
      <c r="G230" s="494" t="s">
        <v>12413</v>
      </c>
      <c r="H230" s="495"/>
      <c r="I230" s="495"/>
      <c r="J230" s="495"/>
      <c r="K230" s="496"/>
      <c r="L230" s="421" t="e">
        <f>TRUNC(#REF!-(#REF!*0.07),2)</f>
        <v>#REF!</v>
      </c>
      <c r="M230" s="422"/>
      <c r="N230" s="423">
        <f t="shared" si="154"/>
        <v>0</v>
      </c>
      <c r="O230" s="424"/>
      <c r="P230" s="423"/>
      <c r="Q230" s="424"/>
      <c r="R230" s="423"/>
      <c r="S230" s="424"/>
      <c r="T230" s="423"/>
      <c r="U230" s="424"/>
      <c r="V230" s="423"/>
      <c r="W230" s="424"/>
      <c r="X230" s="423"/>
      <c r="Y230" s="424"/>
      <c r="Z230" s="423"/>
      <c r="AA230" s="424"/>
      <c r="AB230" s="423"/>
      <c r="AC230" s="424"/>
      <c r="AD230" s="423"/>
      <c r="AE230" s="424"/>
      <c r="AF230" s="423"/>
      <c r="AG230" s="424"/>
      <c r="AH230" s="423"/>
      <c r="AI230" s="424"/>
      <c r="AJ230" s="423"/>
      <c r="AK230" s="424"/>
      <c r="AL230" s="425"/>
      <c r="AM230" s="422"/>
      <c r="AN230" s="423">
        <f t="shared" si="155"/>
        <v>0</v>
      </c>
      <c r="AO230" s="424">
        <v>1</v>
      </c>
      <c r="AP230" s="423">
        <f t="shared" si="156"/>
        <v>0</v>
      </c>
      <c r="AQ230" s="424"/>
      <c r="AR230" s="423">
        <f t="shared" si="157"/>
        <v>0</v>
      </c>
      <c r="AS230" s="424" t="e">
        <f t="shared" si="158"/>
        <v>#DIV/0!</v>
      </c>
      <c r="AT230" s="423">
        <f t="shared" si="159"/>
        <v>0</v>
      </c>
      <c r="AU230" s="424" t="e">
        <f t="shared" si="160"/>
        <v>#DIV/0!</v>
      </c>
      <c r="AV230" s="426">
        <f t="shared" si="161"/>
        <v>0</v>
      </c>
    </row>
    <row r="231" spans="1:48" s="427" customFormat="1" ht="15.75" customHeight="1" outlineLevel="1">
      <c r="A231" s="415" t="s">
        <v>289</v>
      </c>
      <c r="B231" s="419">
        <v>89613</v>
      </c>
      <c r="C231" s="419" t="s">
        <v>94</v>
      </c>
      <c r="D231" s="435" t="s">
        <v>866</v>
      </c>
      <c r="E231" s="419" t="s">
        <v>89</v>
      </c>
      <c r="F231" s="420">
        <v>3</v>
      </c>
      <c r="G231" s="494" t="s">
        <v>12413</v>
      </c>
      <c r="H231" s="495"/>
      <c r="I231" s="495"/>
      <c r="J231" s="495"/>
      <c r="K231" s="496"/>
      <c r="L231" s="421" t="e">
        <f>TRUNC(#REF!-(#REF!*0.07),2)</f>
        <v>#REF!</v>
      </c>
      <c r="M231" s="422"/>
      <c r="N231" s="423">
        <f t="shared" si="154"/>
        <v>0</v>
      </c>
      <c r="O231" s="424"/>
      <c r="P231" s="423"/>
      <c r="Q231" s="424"/>
      <c r="R231" s="423"/>
      <c r="S231" s="424"/>
      <c r="T231" s="423"/>
      <c r="U231" s="424"/>
      <c r="V231" s="423"/>
      <c r="W231" s="424"/>
      <c r="X231" s="423"/>
      <c r="Y231" s="424"/>
      <c r="Z231" s="423"/>
      <c r="AA231" s="424"/>
      <c r="AB231" s="423"/>
      <c r="AC231" s="424"/>
      <c r="AD231" s="423"/>
      <c r="AE231" s="424"/>
      <c r="AF231" s="423"/>
      <c r="AG231" s="424"/>
      <c r="AH231" s="423"/>
      <c r="AI231" s="424"/>
      <c r="AJ231" s="423"/>
      <c r="AK231" s="424"/>
      <c r="AL231" s="425"/>
      <c r="AM231" s="422"/>
      <c r="AN231" s="423">
        <f t="shared" si="155"/>
        <v>0</v>
      </c>
      <c r="AO231" s="424">
        <v>1</v>
      </c>
      <c r="AP231" s="423">
        <f t="shared" si="156"/>
        <v>0</v>
      </c>
      <c r="AQ231" s="424"/>
      <c r="AR231" s="423">
        <f t="shared" si="157"/>
        <v>0</v>
      </c>
      <c r="AS231" s="424" t="e">
        <f t="shared" si="158"/>
        <v>#DIV/0!</v>
      </c>
      <c r="AT231" s="423">
        <f t="shared" si="159"/>
        <v>0</v>
      </c>
      <c r="AU231" s="424" t="e">
        <f t="shared" si="160"/>
        <v>#DIV/0!</v>
      </c>
      <c r="AV231" s="426">
        <f t="shared" si="161"/>
        <v>0</v>
      </c>
    </row>
    <row r="232" spans="1:48" s="427" customFormat="1" outlineLevel="1">
      <c r="A232" s="415" t="s">
        <v>290</v>
      </c>
      <c r="B232" s="419">
        <v>89616</v>
      </c>
      <c r="C232" s="419" t="s">
        <v>94</v>
      </c>
      <c r="D232" s="435" t="s">
        <v>867</v>
      </c>
      <c r="E232" s="419" t="s">
        <v>89</v>
      </c>
      <c r="F232" s="420">
        <v>3</v>
      </c>
      <c r="G232" s="494" t="s">
        <v>12413</v>
      </c>
      <c r="H232" s="495"/>
      <c r="I232" s="495"/>
      <c r="J232" s="495"/>
      <c r="K232" s="496"/>
      <c r="L232" s="421" t="e">
        <f>TRUNC(#REF!-(#REF!*0.07),2)</f>
        <v>#REF!</v>
      </c>
      <c r="M232" s="422"/>
      <c r="N232" s="423">
        <f t="shared" si="154"/>
        <v>0</v>
      </c>
      <c r="O232" s="424"/>
      <c r="P232" s="423"/>
      <c r="Q232" s="424"/>
      <c r="R232" s="423"/>
      <c r="S232" s="424"/>
      <c r="T232" s="423"/>
      <c r="U232" s="424"/>
      <c r="V232" s="423"/>
      <c r="W232" s="424"/>
      <c r="X232" s="423"/>
      <c r="Y232" s="424"/>
      <c r="Z232" s="423"/>
      <c r="AA232" s="424"/>
      <c r="AB232" s="423"/>
      <c r="AC232" s="424"/>
      <c r="AD232" s="423"/>
      <c r="AE232" s="424"/>
      <c r="AF232" s="423"/>
      <c r="AG232" s="424"/>
      <c r="AH232" s="423"/>
      <c r="AI232" s="424"/>
      <c r="AJ232" s="423"/>
      <c r="AK232" s="424"/>
      <c r="AL232" s="425"/>
      <c r="AM232" s="422"/>
      <c r="AN232" s="423">
        <f t="shared" si="155"/>
        <v>0</v>
      </c>
      <c r="AO232" s="424">
        <v>1</v>
      </c>
      <c r="AP232" s="423">
        <f t="shared" si="156"/>
        <v>0</v>
      </c>
      <c r="AQ232" s="424"/>
      <c r="AR232" s="423">
        <f t="shared" si="157"/>
        <v>0</v>
      </c>
      <c r="AS232" s="424" t="e">
        <f t="shared" si="158"/>
        <v>#DIV/0!</v>
      </c>
      <c r="AT232" s="423">
        <f t="shared" si="159"/>
        <v>0</v>
      </c>
      <c r="AU232" s="424" t="e">
        <f t="shared" si="160"/>
        <v>#DIV/0!</v>
      </c>
      <c r="AV232" s="426">
        <f t="shared" si="161"/>
        <v>0</v>
      </c>
    </row>
    <row r="233" spans="1:48" s="60" customFormat="1" ht="20.100000000000001" hidden="1" customHeight="1" outlineLevel="1">
      <c r="A233" s="165" t="s">
        <v>291</v>
      </c>
      <c r="B233" s="22" t="s">
        <v>1068</v>
      </c>
      <c r="C233" s="66" t="s">
        <v>116</v>
      </c>
      <c r="D233" s="67" t="s">
        <v>816</v>
      </c>
      <c r="E233" s="66" t="s">
        <v>89</v>
      </c>
      <c r="F233" s="50">
        <v>0</v>
      </c>
      <c r="G233" s="150" t="e">
        <f t="shared" si="162"/>
        <v>#DIV/0!</v>
      </c>
      <c r="H233" s="150" t="e">
        <f t="shared" si="151"/>
        <v>#DIV/0!</v>
      </c>
      <c r="I233" s="74"/>
      <c r="J233" s="318">
        <f t="shared" si="152"/>
        <v>0</v>
      </c>
      <c r="K233" s="310">
        <f t="shared" si="163"/>
        <v>0</v>
      </c>
      <c r="L233" s="189" t="e">
        <f>TRUNC(#REF!-(#REF!*0.07),2)</f>
        <v>#REF!</v>
      </c>
      <c r="M233" s="212"/>
      <c r="N233" s="192">
        <f t="shared" si="154"/>
        <v>0</v>
      </c>
      <c r="O233" s="215"/>
      <c r="P233" s="192"/>
      <c r="Q233" s="215"/>
      <c r="R233" s="192"/>
      <c r="S233" s="215"/>
      <c r="T233" s="192"/>
      <c r="U233" s="215"/>
      <c r="V233" s="192"/>
      <c r="W233" s="215"/>
      <c r="X233" s="192"/>
      <c r="Y233" s="215"/>
      <c r="Z233" s="192"/>
      <c r="AA233" s="215"/>
      <c r="AB233" s="192"/>
      <c r="AC233" s="215"/>
      <c r="AD233" s="192"/>
      <c r="AE233" s="215"/>
      <c r="AF233" s="192"/>
      <c r="AG233" s="215"/>
      <c r="AH233" s="192"/>
      <c r="AI233" s="215"/>
      <c r="AJ233" s="192"/>
      <c r="AK233" s="215"/>
      <c r="AL233" s="345"/>
      <c r="AM233" s="212"/>
      <c r="AN233" s="192">
        <f t="shared" si="155"/>
        <v>0</v>
      </c>
      <c r="AO233" s="215"/>
      <c r="AP233" s="192">
        <f t="shared" si="156"/>
        <v>0</v>
      </c>
      <c r="AQ233" s="215"/>
      <c r="AR233" s="192">
        <f t="shared" si="157"/>
        <v>0</v>
      </c>
      <c r="AS233" s="215" t="e">
        <f t="shared" si="158"/>
        <v>#DIV/0!</v>
      </c>
      <c r="AT233" s="192">
        <f t="shared" si="159"/>
        <v>0</v>
      </c>
      <c r="AU233" s="215" t="e">
        <f t="shared" si="160"/>
        <v>#DIV/0!</v>
      </c>
      <c r="AV233" s="354">
        <f t="shared" si="161"/>
        <v>0</v>
      </c>
    </row>
    <row r="234" spans="1:48" s="427" customFormat="1" ht="20.100000000000001" customHeight="1" outlineLevel="1">
      <c r="A234" s="415" t="s">
        <v>292</v>
      </c>
      <c r="B234" s="419" t="s">
        <v>1072</v>
      </c>
      <c r="C234" s="419" t="s">
        <v>116</v>
      </c>
      <c r="D234" s="435" t="s">
        <v>817</v>
      </c>
      <c r="E234" s="419" t="s">
        <v>89</v>
      </c>
      <c r="F234" s="420">
        <v>12</v>
      </c>
      <c r="G234" s="494" t="s">
        <v>12413</v>
      </c>
      <c r="H234" s="495"/>
      <c r="I234" s="495"/>
      <c r="J234" s="495"/>
      <c r="K234" s="496"/>
      <c r="L234" s="421" t="e">
        <f>TRUNC(#REF!-(#REF!*0.07),2)</f>
        <v>#REF!</v>
      </c>
      <c r="M234" s="422"/>
      <c r="N234" s="423">
        <f t="shared" si="154"/>
        <v>0</v>
      </c>
      <c r="O234" s="424"/>
      <c r="P234" s="423"/>
      <c r="Q234" s="424"/>
      <c r="R234" s="423"/>
      <c r="S234" s="424"/>
      <c r="T234" s="423"/>
      <c r="U234" s="424"/>
      <c r="V234" s="423"/>
      <c r="W234" s="424"/>
      <c r="X234" s="423"/>
      <c r="Y234" s="424"/>
      <c r="Z234" s="423"/>
      <c r="AA234" s="424"/>
      <c r="AB234" s="423"/>
      <c r="AC234" s="424"/>
      <c r="AD234" s="423"/>
      <c r="AE234" s="424"/>
      <c r="AF234" s="423"/>
      <c r="AG234" s="424"/>
      <c r="AH234" s="423"/>
      <c r="AI234" s="424"/>
      <c r="AJ234" s="423"/>
      <c r="AK234" s="424"/>
      <c r="AL234" s="425"/>
      <c r="AM234" s="422"/>
      <c r="AN234" s="423">
        <f t="shared" si="155"/>
        <v>0</v>
      </c>
      <c r="AO234" s="424">
        <v>1</v>
      </c>
      <c r="AP234" s="423">
        <f t="shared" si="156"/>
        <v>0</v>
      </c>
      <c r="AQ234" s="424"/>
      <c r="AR234" s="423">
        <f t="shared" si="157"/>
        <v>0</v>
      </c>
      <c r="AS234" s="424" t="e">
        <f t="shared" si="158"/>
        <v>#DIV/0!</v>
      </c>
      <c r="AT234" s="423">
        <f t="shared" si="159"/>
        <v>0</v>
      </c>
      <c r="AU234" s="424" t="e">
        <f t="shared" si="160"/>
        <v>#DIV/0!</v>
      </c>
      <c r="AV234" s="426">
        <f t="shared" si="161"/>
        <v>0</v>
      </c>
    </row>
    <row r="235" spans="1:48" s="427" customFormat="1" outlineLevel="1">
      <c r="A235" s="415" t="s">
        <v>293</v>
      </c>
      <c r="B235" s="419" t="s">
        <v>1074</v>
      </c>
      <c r="C235" s="419" t="s">
        <v>116</v>
      </c>
      <c r="D235" s="435" t="s">
        <v>818</v>
      </c>
      <c r="E235" s="419" t="s">
        <v>89</v>
      </c>
      <c r="F235" s="420">
        <v>3</v>
      </c>
      <c r="G235" s="494" t="s">
        <v>12413</v>
      </c>
      <c r="H235" s="495"/>
      <c r="I235" s="495"/>
      <c r="J235" s="495"/>
      <c r="K235" s="496"/>
      <c r="L235" s="421" t="e">
        <f>TRUNC(#REF!-(#REF!*0.07),2)</f>
        <v>#REF!</v>
      </c>
      <c r="M235" s="422"/>
      <c r="N235" s="423">
        <f t="shared" si="154"/>
        <v>0</v>
      </c>
      <c r="O235" s="424"/>
      <c r="P235" s="423"/>
      <c r="Q235" s="424"/>
      <c r="R235" s="423"/>
      <c r="S235" s="424"/>
      <c r="T235" s="423"/>
      <c r="U235" s="424"/>
      <c r="V235" s="423"/>
      <c r="W235" s="424"/>
      <c r="X235" s="423"/>
      <c r="Y235" s="424"/>
      <c r="Z235" s="423"/>
      <c r="AA235" s="424"/>
      <c r="AB235" s="423"/>
      <c r="AC235" s="424"/>
      <c r="AD235" s="423"/>
      <c r="AE235" s="424"/>
      <c r="AF235" s="423"/>
      <c r="AG235" s="424"/>
      <c r="AH235" s="423"/>
      <c r="AI235" s="424"/>
      <c r="AJ235" s="423"/>
      <c r="AK235" s="424"/>
      <c r="AL235" s="425"/>
      <c r="AM235" s="422"/>
      <c r="AN235" s="423">
        <f t="shared" si="155"/>
        <v>0</v>
      </c>
      <c r="AO235" s="424">
        <v>1</v>
      </c>
      <c r="AP235" s="423">
        <f t="shared" si="156"/>
        <v>0</v>
      </c>
      <c r="AQ235" s="424"/>
      <c r="AR235" s="423">
        <f t="shared" si="157"/>
        <v>0</v>
      </c>
      <c r="AS235" s="424" t="e">
        <f t="shared" si="158"/>
        <v>#DIV/0!</v>
      </c>
      <c r="AT235" s="423">
        <f t="shared" si="159"/>
        <v>0</v>
      </c>
      <c r="AU235" s="424" t="e">
        <f t="shared" si="160"/>
        <v>#DIV/0!</v>
      </c>
      <c r="AV235" s="426">
        <f t="shared" si="161"/>
        <v>0</v>
      </c>
    </row>
    <row r="236" spans="1:48" s="427" customFormat="1" outlineLevel="1">
      <c r="A236" s="415" t="s">
        <v>294</v>
      </c>
      <c r="B236" s="419" t="s">
        <v>1076</v>
      </c>
      <c r="C236" s="419" t="s">
        <v>116</v>
      </c>
      <c r="D236" s="435" t="s">
        <v>819</v>
      </c>
      <c r="E236" s="419" t="s">
        <v>89</v>
      </c>
      <c r="F236" s="420">
        <v>7</v>
      </c>
      <c r="G236" s="494" t="s">
        <v>12413</v>
      </c>
      <c r="H236" s="495"/>
      <c r="I236" s="495"/>
      <c r="J236" s="495"/>
      <c r="K236" s="496"/>
      <c r="L236" s="421" t="e">
        <f>TRUNC(#REF!-(#REF!*0.07),2)</f>
        <v>#REF!</v>
      </c>
      <c r="M236" s="422"/>
      <c r="N236" s="423">
        <f t="shared" si="154"/>
        <v>0</v>
      </c>
      <c r="O236" s="424"/>
      <c r="P236" s="423"/>
      <c r="Q236" s="424"/>
      <c r="R236" s="423"/>
      <c r="S236" s="424"/>
      <c r="T236" s="423"/>
      <c r="U236" s="424"/>
      <c r="V236" s="423"/>
      <c r="W236" s="424"/>
      <c r="X236" s="423"/>
      <c r="Y236" s="424"/>
      <c r="Z236" s="423"/>
      <c r="AA236" s="424"/>
      <c r="AB236" s="423"/>
      <c r="AC236" s="424"/>
      <c r="AD236" s="423"/>
      <c r="AE236" s="424"/>
      <c r="AF236" s="423"/>
      <c r="AG236" s="424"/>
      <c r="AH236" s="423"/>
      <c r="AI236" s="424"/>
      <c r="AJ236" s="423"/>
      <c r="AK236" s="424"/>
      <c r="AL236" s="425"/>
      <c r="AM236" s="422"/>
      <c r="AN236" s="423">
        <f t="shared" si="155"/>
        <v>0</v>
      </c>
      <c r="AO236" s="424">
        <v>1</v>
      </c>
      <c r="AP236" s="423">
        <f t="shared" si="156"/>
        <v>0</v>
      </c>
      <c r="AQ236" s="424"/>
      <c r="AR236" s="423">
        <f t="shared" si="157"/>
        <v>0</v>
      </c>
      <c r="AS236" s="424" t="e">
        <f t="shared" si="158"/>
        <v>#DIV/0!</v>
      </c>
      <c r="AT236" s="423">
        <f t="shared" si="159"/>
        <v>0</v>
      </c>
      <c r="AU236" s="424" t="e">
        <f t="shared" si="160"/>
        <v>#DIV/0!</v>
      </c>
      <c r="AV236" s="426">
        <f t="shared" si="161"/>
        <v>0</v>
      </c>
    </row>
    <row r="237" spans="1:48" s="427" customFormat="1" outlineLevel="1">
      <c r="A237" s="415" t="s">
        <v>295</v>
      </c>
      <c r="B237" s="436" t="s">
        <v>1077</v>
      </c>
      <c r="C237" s="419" t="s">
        <v>116</v>
      </c>
      <c r="D237" s="435" t="s">
        <v>1101</v>
      </c>
      <c r="E237" s="419" t="s">
        <v>89</v>
      </c>
      <c r="F237" s="420">
        <v>1</v>
      </c>
      <c r="G237" s="494" t="s">
        <v>12413</v>
      </c>
      <c r="H237" s="495"/>
      <c r="I237" s="495"/>
      <c r="J237" s="495"/>
      <c r="K237" s="496"/>
      <c r="L237" s="421" t="e">
        <f>TRUNC(#REF!-(#REF!*0.07),2)</f>
        <v>#REF!</v>
      </c>
      <c r="M237" s="422"/>
      <c r="N237" s="423">
        <f t="shared" si="154"/>
        <v>0</v>
      </c>
      <c r="O237" s="424"/>
      <c r="P237" s="423"/>
      <c r="Q237" s="424"/>
      <c r="R237" s="423"/>
      <c r="S237" s="424"/>
      <c r="T237" s="423"/>
      <c r="U237" s="424"/>
      <c r="V237" s="423"/>
      <c r="W237" s="424"/>
      <c r="X237" s="423"/>
      <c r="Y237" s="424"/>
      <c r="Z237" s="423"/>
      <c r="AA237" s="424"/>
      <c r="AB237" s="423"/>
      <c r="AC237" s="424"/>
      <c r="AD237" s="423"/>
      <c r="AE237" s="424"/>
      <c r="AF237" s="423"/>
      <c r="AG237" s="424"/>
      <c r="AH237" s="423"/>
      <c r="AI237" s="424"/>
      <c r="AJ237" s="423"/>
      <c r="AK237" s="424"/>
      <c r="AL237" s="425"/>
      <c r="AM237" s="422"/>
      <c r="AN237" s="423">
        <f t="shared" si="155"/>
        <v>0</v>
      </c>
      <c r="AO237" s="424">
        <v>1</v>
      </c>
      <c r="AP237" s="423">
        <f t="shared" si="156"/>
        <v>0</v>
      </c>
      <c r="AQ237" s="424"/>
      <c r="AR237" s="423">
        <f t="shared" si="157"/>
        <v>0</v>
      </c>
      <c r="AS237" s="424" t="e">
        <f t="shared" si="158"/>
        <v>#DIV/0!</v>
      </c>
      <c r="AT237" s="423">
        <f t="shared" si="159"/>
        <v>0</v>
      </c>
      <c r="AU237" s="424" t="e">
        <f t="shared" si="160"/>
        <v>#DIV/0!</v>
      </c>
      <c r="AV237" s="426">
        <f t="shared" si="161"/>
        <v>0</v>
      </c>
    </row>
    <row r="238" spans="1:48" s="427" customFormat="1" outlineLevel="1">
      <c r="A238" s="415" t="s">
        <v>296</v>
      </c>
      <c r="B238" s="419" t="s">
        <v>1069</v>
      </c>
      <c r="C238" s="419" t="s">
        <v>116</v>
      </c>
      <c r="D238" s="435" t="s">
        <v>820</v>
      </c>
      <c r="E238" s="419" t="s">
        <v>89</v>
      </c>
      <c r="F238" s="420">
        <v>15</v>
      </c>
      <c r="G238" s="494" t="s">
        <v>12413</v>
      </c>
      <c r="H238" s="495"/>
      <c r="I238" s="495"/>
      <c r="J238" s="495"/>
      <c r="K238" s="496"/>
      <c r="L238" s="421" t="e">
        <f>TRUNC(#REF!-(#REF!*0.07),2)</f>
        <v>#REF!</v>
      </c>
      <c r="M238" s="422"/>
      <c r="N238" s="423">
        <f t="shared" si="154"/>
        <v>0</v>
      </c>
      <c r="O238" s="424"/>
      <c r="P238" s="423"/>
      <c r="Q238" s="424"/>
      <c r="R238" s="423"/>
      <c r="S238" s="424"/>
      <c r="T238" s="423"/>
      <c r="U238" s="424"/>
      <c r="V238" s="423"/>
      <c r="W238" s="424"/>
      <c r="X238" s="423"/>
      <c r="Y238" s="424"/>
      <c r="Z238" s="423"/>
      <c r="AA238" s="424"/>
      <c r="AB238" s="423"/>
      <c r="AC238" s="424"/>
      <c r="AD238" s="423"/>
      <c r="AE238" s="424"/>
      <c r="AF238" s="423"/>
      <c r="AG238" s="424"/>
      <c r="AH238" s="423"/>
      <c r="AI238" s="424"/>
      <c r="AJ238" s="423"/>
      <c r="AK238" s="424"/>
      <c r="AL238" s="425"/>
      <c r="AM238" s="422"/>
      <c r="AN238" s="423">
        <f t="shared" si="155"/>
        <v>0</v>
      </c>
      <c r="AO238" s="424">
        <v>1</v>
      </c>
      <c r="AP238" s="423">
        <f t="shared" si="156"/>
        <v>0</v>
      </c>
      <c r="AQ238" s="424"/>
      <c r="AR238" s="423">
        <f t="shared" si="157"/>
        <v>0</v>
      </c>
      <c r="AS238" s="424" t="e">
        <f t="shared" si="158"/>
        <v>#DIV/0!</v>
      </c>
      <c r="AT238" s="423">
        <f t="shared" si="159"/>
        <v>0</v>
      </c>
      <c r="AU238" s="424" t="e">
        <f t="shared" si="160"/>
        <v>#DIV/0!</v>
      </c>
      <c r="AV238" s="426">
        <f t="shared" si="161"/>
        <v>0</v>
      </c>
    </row>
    <row r="239" spans="1:48" s="427" customFormat="1" outlineLevel="1">
      <c r="A239" s="415" t="s">
        <v>506</v>
      </c>
      <c r="B239" s="419" t="s">
        <v>1070</v>
      </c>
      <c r="C239" s="419" t="s">
        <v>116</v>
      </c>
      <c r="D239" s="435" t="s">
        <v>821</v>
      </c>
      <c r="E239" s="419" t="s">
        <v>89</v>
      </c>
      <c r="F239" s="420">
        <v>1</v>
      </c>
      <c r="G239" s="494" t="s">
        <v>12413</v>
      </c>
      <c r="H239" s="495"/>
      <c r="I239" s="495"/>
      <c r="J239" s="495"/>
      <c r="K239" s="496"/>
      <c r="L239" s="421" t="e">
        <f>TRUNC(#REF!-(#REF!*0.07),2)</f>
        <v>#REF!</v>
      </c>
      <c r="M239" s="422"/>
      <c r="N239" s="423">
        <f t="shared" si="154"/>
        <v>0</v>
      </c>
      <c r="O239" s="424"/>
      <c r="P239" s="423"/>
      <c r="Q239" s="424"/>
      <c r="R239" s="423"/>
      <c r="S239" s="424"/>
      <c r="T239" s="423"/>
      <c r="U239" s="424"/>
      <c r="V239" s="423"/>
      <c r="W239" s="424"/>
      <c r="X239" s="423"/>
      <c r="Y239" s="424"/>
      <c r="Z239" s="423"/>
      <c r="AA239" s="424"/>
      <c r="AB239" s="423"/>
      <c r="AC239" s="424"/>
      <c r="AD239" s="423"/>
      <c r="AE239" s="424"/>
      <c r="AF239" s="423"/>
      <c r="AG239" s="424"/>
      <c r="AH239" s="423"/>
      <c r="AI239" s="424"/>
      <c r="AJ239" s="423"/>
      <c r="AK239" s="424"/>
      <c r="AL239" s="425"/>
      <c r="AM239" s="422"/>
      <c r="AN239" s="423">
        <f t="shared" si="155"/>
        <v>0</v>
      </c>
      <c r="AO239" s="424">
        <v>1</v>
      </c>
      <c r="AP239" s="423">
        <f t="shared" si="156"/>
        <v>0</v>
      </c>
      <c r="AQ239" s="424"/>
      <c r="AR239" s="423">
        <f t="shared" si="157"/>
        <v>0</v>
      </c>
      <c r="AS239" s="424" t="e">
        <f t="shared" si="158"/>
        <v>#DIV/0!</v>
      </c>
      <c r="AT239" s="423">
        <f t="shared" si="159"/>
        <v>0</v>
      </c>
      <c r="AU239" s="424" t="e">
        <f t="shared" si="160"/>
        <v>#DIV/0!</v>
      </c>
      <c r="AV239" s="426">
        <f t="shared" si="161"/>
        <v>0</v>
      </c>
    </row>
    <row r="240" spans="1:48" s="427" customFormat="1" outlineLevel="1">
      <c r="A240" s="415" t="s">
        <v>507</v>
      </c>
      <c r="B240" s="419" t="s">
        <v>1071</v>
      </c>
      <c r="C240" s="419" t="s">
        <v>116</v>
      </c>
      <c r="D240" s="435" t="s">
        <v>822</v>
      </c>
      <c r="E240" s="419" t="s">
        <v>89</v>
      </c>
      <c r="F240" s="420">
        <v>3</v>
      </c>
      <c r="G240" s="494" t="s">
        <v>12413</v>
      </c>
      <c r="H240" s="495"/>
      <c r="I240" s="495"/>
      <c r="J240" s="495"/>
      <c r="K240" s="496"/>
      <c r="L240" s="421" t="e">
        <f>TRUNC(#REF!-(#REF!*0.07),2)</f>
        <v>#REF!</v>
      </c>
      <c r="M240" s="422"/>
      <c r="N240" s="423">
        <f t="shared" si="154"/>
        <v>0</v>
      </c>
      <c r="O240" s="424"/>
      <c r="P240" s="423"/>
      <c r="Q240" s="424"/>
      <c r="R240" s="423"/>
      <c r="S240" s="424"/>
      <c r="T240" s="423"/>
      <c r="U240" s="424"/>
      <c r="V240" s="423"/>
      <c r="W240" s="424"/>
      <c r="X240" s="423"/>
      <c r="Y240" s="424"/>
      <c r="Z240" s="423"/>
      <c r="AA240" s="424"/>
      <c r="AB240" s="423"/>
      <c r="AC240" s="424"/>
      <c r="AD240" s="423"/>
      <c r="AE240" s="424"/>
      <c r="AF240" s="423"/>
      <c r="AG240" s="424"/>
      <c r="AH240" s="423"/>
      <c r="AI240" s="424"/>
      <c r="AJ240" s="423"/>
      <c r="AK240" s="424"/>
      <c r="AL240" s="425"/>
      <c r="AM240" s="422"/>
      <c r="AN240" s="423">
        <f t="shared" si="155"/>
        <v>0</v>
      </c>
      <c r="AO240" s="424">
        <v>1</v>
      </c>
      <c r="AP240" s="423">
        <f t="shared" si="156"/>
        <v>0</v>
      </c>
      <c r="AQ240" s="424"/>
      <c r="AR240" s="423">
        <f t="shared" si="157"/>
        <v>0</v>
      </c>
      <c r="AS240" s="424" t="e">
        <f t="shared" si="158"/>
        <v>#DIV/0!</v>
      </c>
      <c r="AT240" s="423">
        <f t="shared" si="159"/>
        <v>0</v>
      </c>
      <c r="AU240" s="424" t="e">
        <f t="shared" si="160"/>
        <v>#DIV/0!</v>
      </c>
      <c r="AV240" s="426">
        <f t="shared" si="161"/>
        <v>0</v>
      </c>
    </row>
    <row r="241" spans="1:48" s="427" customFormat="1" outlineLevel="1">
      <c r="A241" s="415" t="s">
        <v>508</v>
      </c>
      <c r="B241" s="419" t="s">
        <v>1073</v>
      </c>
      <c r="C241" s="419" t="s">
        <v>116</v>
      </c>
      <c r="D241" s="435" t="s">
        <v>823</v>
      </c>
      <c r="E241" s="419" t="s">
        <v>89</v>
      </c>
      <c r="F241" s="420">
        <v>12</v>
      </c>
      <c r="G241" s="494" t="s">
        <v>12413</v>
      </c>
      <c r="H241" s="495"/>
      <c r="I241" s="495"/>
      <c r="J241" s="495"/>
      <c r="K241" s="496"/>
      <c r="L241" s="421" t="e">
        <f>TRUNC(#REF!-(#REF!*0.07),2)</f>
        <v>#REF!</v>
      </c>
      <c r="M241" s="422"/>
      <c r="N241" s="423">
        <f t="shared" si="154"/>
        <v>0</v>
      </c>
      <c r="O241" s="424"/>
      <c r="P241" s="423"/>
      <c r="Q241" s="424"/>
      <c r="R241" s="423"/>
      <c r="S241" s="424"/>
      <c r="T241" s="423"/>
      <c r="U241" s="424"/>
      <c r="V241" s="423"/>
      <c r="W241" s="424"/>
      <c r="X241" s="423"/>
      <c r="Y241" s="424"/>
      <c r="Z241" s="423"/>
      <c r="AA241" s="424"/>
      <c r="AB241" s="423"/>
      <c r="AC241" s="424"/>
      <c r="AD241" s="423"/>
      <c r="AE241" s="424"/>
      <c r="AF241" s="423"/>
      <c r="AG241" s="424"/>
      <c r="AH241" s="423"/>
      <c r="AI241" s="424"/>
      <c r="AJ241" s="423"/>
      <c r="AK241" s="424"/>
      <c r="AL241" s="425"/>
      <c r="AM241" s="422"/>
      <c r="AN241" s="423">
        <f t="shared" si="155"/>
        <v>0</v>
      </c>
      <c r="AO241" s="424">
        <v>1</v>
      </c>
      <c r="AP241" s="423">
        <f t="shared" si="156"/>
        <v>0</v>
      </c>
      <c r="AQ241" s="424"/>
      <c r="AR241" s="423">
        <f t="shared" si="157"/>
        <v>0</v>
      </c>
      <c r="AS241" s="424" t="e">
        <f t="shared" si="158"/>
        <v>#DIV/0!</v>
      </c>
      <c r="AT241" s="423">
        <f t="shared" si="159"/>
        <v>0</v>
      </c>
      <c r="AU241" s="424" t="e">
        <f t="shared" si="160"/>
        <v>#DIV/0!</v>
      </c>
      <c r="AV241" s="426">
        <f t="shared" si="161"/>
        <v>0</v>
      </c>
    </row>
    <row r="242" spans="1:48" s="427" customFormat="1" outlineLevel="1">
      <c r="A242" s="415" t="s">
        <v>509</v>
      </c>
      <c r="B242" s="419" t="s">
        <v>1075</v>
      </c>
      <c r="C242" s="419" t="s">
        <v>116</v>
      </c>
      <c r="D242" s="435" t="s">
        <v>824</v>
      </c>
      <c r="E242" s="419" t="s">
        <v>89</v>
      </c>
      <c r="F242" s="420">
        <v>3</v>
      </c>
      <c r="G242" s="494" t="s">
        <v>12413</v>
      </c>
      <c r="H242" s="495"/>
      <c r="I242" s="495"/>
      <c r="J242" s="495"/>
      <c r="K242" s="496"/>
      <c r="L242" s="421" t="e">
        <f>TRUNC(#REF!-(#REF!*0.07),2)</f>
        <v>#REF!</v>
      </c>
      <c r="M242" s="422"/>
      <c r="N242" s="423">
        <f t="shared" si="154"/>
        <v>0</v>
      </c>
      <c r="O242" s="424"/>
      <c r="P242" s="423"/>
      <c r="Q242" s="424"/>
      <c r="R242" s="423"/>
      <c r="S242" s="424"/>
      <c r="T242" s="423"/>
      <c r="U242" s="424"/>
      <c r="V242" s="423"/>
      <c r="W242" s="424"/>
      <c r="X242" s="423"/>
      <c r="Y242" s="424"/>
      <c r="Z242" s="423"/>
      <c r="AA242" s="424"/>
      <c r="AB242" s="423"/>
      <c r="AC242" s="424"/>
      <c r="AD242" s="423"/>
      <c r="AE242" s="424"/>
      <c r="AF242" s="423"/>
      <c r="AG242" s="424"/>
      <c r="AH242" s="423"/>
      <c r="AI242" s="424"/>
      <c r="AJ242" s="423"/>
      <c r="AK242" s="424"/>
      <c r="AL242" s="425"/>
      <c r="AM242" s="422"/>
      <c r="AN242" s="423">
        <f t="shared" si="155"/>
        <v>0</v>
      </c>
      <c r="AO242" s="424">
        <v>1</v>
      </c>
      <c r="AP242" s="423">
        <f t="shared" si="156"/>
        <v>0</v>
      </c>
      <c r="AQ242" s="424"/>
      <c r="AR242" s="423">
        <f t="shared" si="157"/>
        <v>0</v>
      </c>
      <c r="AS242" s="424" t="e">
        <f t="shared" si="158"/>
        <v>#DIV/0!</v>
      </c>
      <c r="AT242" s="423">
        <f t="shared" si="159"/>
        <v>0</v>
      </c>
      <c r="AU242" s="424" t="e">
        <f t="shared" si="160"/>
        <v>#DIV/0!</v>
      </c>
      <c r="AV242" s="426">
        <f t="shared" si="161"/>
        <v>0</v>
      </c>
    </row>
    <row r="243" spans="1:48" s="427" customFormat="1" outlineLevel="1">
      <c r="A243" s="415" t="s">
        <v>510</v>
      </c>
      <c r="B243" s="419">
        <v>89485</v>
      </c>
      <c r="C243" s="419" t="s">
        <v>94</v>
      </c>
      <c r="D243" s="435" t="s">
        <v>825</v>
      </c>
      <c r="E243" s="419" t="s">
        <v>89</v>
      </c>
      <c r="F243" s="420">
        <v>3</v>
      </c>
      <c r="G243" s="494" t="s">
        <v>12413</v>
      </c>
      <c r="H243" s="495"/>
      <c r="I243" s="495"/>
      <c r="J243" s="495"/>
      <c r="K243" s="496"/>
      <c r="L243" s="421" t="e">
        <f>TRUNC(#REF!-(#REF!*0.07),2)</f>
        <v>#REF!</v>
      </c>
      <c r="M243" s="422"/>
      <c r="N243" s="423">
        <f t="shared" si="154"/>
        <v>0</v>
      </c>
      <c r="O243" s="424"/>
      <c r="P243" s="423"/>
      <c r="Q243" s="424"/>
      <c r="R243" s="423"/>
      <c r="S243" s="424"/>
      <c r="T243" s="423"/>
      <c r="U243" s="424"/>
      <c r="V243" s="423"/>
      <c r="W243" s="424"/>
      <c r="X243" s="423"/>
      <c r="Y243" s="424"/>
      <c r="Z243" s="423"/>
      <c r="AA243" s="424"/>
      <c r="AB243" s="423"/>
      <c r="AC243" s="424"/>
      <c r="AD243" s="423"/>
      <c r="AE243" s="424"/>
      <c r="AF243" s="423"/>
      <c r="AG243" s="424"/>
      <c r="AH243" s="423"/>
      <c r="AI243" s="424"/>
      <c r="AJ243" s="423"/>
      <c r="AK243" s="424"/>
      <c r="AL243" s="425"/>
      <c r="AM243" s="422"/>
      <c r="AN243" s="423">
        <f t="shared" si="155"/>
        <v>0</v>
      </c>
      <c r="AO243" s="424"/>
      <c r="AP243" s="423">
        <f t="shared" si="156"/>
        <v>0</v>
      </c>
      <c r="AQ243" s="424">
        <v>1</v>
      </c>
      <c r="AR243" s="423">
        <f t="shared" si="157"/>
        <v>0</v>
      </c>
      <c r="AS243" s="424" t="e">
        <f t="shared" si="158"/>
        <v>#DIV/0!</v>
      </c>
      <c r="AT243" s="423">
        <f t="shared" si="159"/>
        <v>0</v>
      </c>
      <c r="AU243" s="424" t="e">
        <f t="shared" si="160"/>
        <v>#DIV/0!</v>
      </c>
      <c r="AV243" s="426">
        <f t="shared" si="161"/>
        <v>0</v>
      </c>
    </row>
    <row r="244" spans="1:48" s="427" customFormat="1" outlineLevel="1">
      <c r="A244" s="415" t="s">
        <v>767</v>
      </c>
      <c r="B244" s="419">
        <v>89493</v>
      </c>
      <c r="C244" s="419" t="s">
        <v>94</v>
      </c>
      <c r="D244" s="435" t="s">
        <v>826</v>
      </c>
      <c r="E244" s="419" t="s">
        <v>89</v>
      </c>
      <c r="F244" s="420">
        <v>1</v>
      </c>
      <c r="G244" s="494" t="s">
        <v>12413</v>
      </c>
      <c r="H244" s="495"/>
      <c r="I244" s="495"/>
      <c r="J244" s="495"/>
      <c r="K244" s="496"/>
      <c r="L244" s="421" t="e">
        <f>TRUNC(#REF!-(#REF!*0.07),2)</f>
        <v>#REF!</v>
      </c>
      <c r="M244" s="422"/>
      <c r="N244" s="423">
        <f t="shared" si="154"/>
        <v>0</v>
      </c>
      <c r="O244" s="424"/>
      <c r="P244" s="423"/>
      <c r="Q244" s="424"/>
      <c r="R244" s="423"/>
      <c r="S244" s="424"/>
      <c r="T244" s="423"/>
      <c r="U244" s="424"/>
      <c r="V244" s="423"/>
      <c r="W244" s="424"/>
      <c r="X244" s="423"/>
      <c r="Y244" s="424"/>
      <c r="Z244" s="423"/>
      <c r="AA244" s="424"/>
      <c r="AB244" s="423"/>
      <c r="AC244" s="424"/>
      <c r="AD244" s="423"/>
      <c r="AE244" s="424"/>
      <c r="AF244" s="423"/>
      <c r="AG244" s="424"/>
      <c r="AH244" s="423"/>
      <c r="AI244" s="424"/>
      <c r="AJ244" s="423"/>
      <c r="AK244" s="424"/>
      <c r="AL244" s="425"/>
      <c r="AM244" s="422"/>
      <c r="AN244" s="423">
        <f t="shared" si="155"/>
        <v>0</v>
      </c>
      <c r="AO244" s="424"/>
      <c r="AP244" s="423">
        <f t="shared" si="156"/>
        <v>0</v>
      </c>
      <c r="AQ244" s="424">
        <v>1</v>
      </c>
      <c r="AR244" s="423">
        <f t="shared" si="157"/>
        <v>0</v>
      </c>
      <c r="AS244" s="424" t="e">
        <f t="shared" si="158"/>
        <v>#DIV/0!</v>
      </c>
      <c r="AT244" s="423">
        <f t="shared" si="159"/>
        <v>0</v>
      </c>
      <c r="AU244" s="424" t="e">
        <f t="shared" si="160"/>
        <v>#DIV/0!</v>
      </c>
      <c r="AV244" s="426">
        <f t="shared" si="161"/>
        <v>0</v>
      </c>
    </row>
    <row r="245" spans="1:48" s="427" customFormat="1" outlineLevel="1">
      <c r="A245" s="415" t="s">
        <v>768</v>
      </c>
      <c r="B245" s="419">
        <v>89502</v>
      </c>
      <c r="C245" s="419" t="s">
        <v>94</v>
      </c>
      <c r="D245" s="435" t="s">
        <v>827</v>
      </c>
      <c r="E245" s="419" t="s">
        <v>89</v>
      </c>
      <c r="F245" s="420">
        <v>1</v>
      </c>
      <c r="G245" s="494" t="s">
        <v>12413</v>
      </c>
      <c r="H245" s="495"/>
      <c r="I245" s="495"/>
      <c r="J245" s="495"/>
      <c r="K245" s="496"/>
      <c r="L245" s="421" t="e">
        <f>TRUNC(#REF!-(#REF!*0.07),2)</f>
        <v>#REF!</v>
      </c>
      <c r="M245" s="422"/>
      <c r="N245" s="423">
        <f t="shared" si="154"/>
        <v>0</v>
      </c>
      <c r="O245" s="424"/>
      <c r="P245" s="423"/>
      <c r="Q245" s="424"/>
      <c r="R245" s="423"/>
      <c r="S245" s="424"/>
      <c r="T245" s="423"/>
      <c r="U245" s="424"/>
      <c r="V245" s="423"/>
      <c r="W245" s="424"/>
      <c r="X245" s="423"/>
      <c r="Y245" s="424"/>
      <c r="Z245" s="423"/>
      <c r="AA245" s="424"/>
      <c r="AB245" s="423"/>
      <c r="AC245" s="424"/>
      <c r="AD245" s="423"/>
      <c r="AE245" s="424"/>
      <c r="AF245" s="423"/>
      <c r="AG245" s="424"/>
      <c r="AH245" s="423"/>
      <c r="AI245" s="424"/>
      <c r="AJ245" s="423"/>
      <c r="AK245" s="424"/>
      <c r="AL245" s="425"/>
      <c r="AM245" s="422"/>
      <c r="AN245" s="423">
        <f t="shared" si="155"/>
        <v>0</v>
      </c>
      <c r="AO245" s="424"/>
      <c r="AP245" s="423">
        <f t="shared" si="156"/>
        <v>0</v>
      </c>
      <c r="AQ245" s="424">
        <v>1</v>
      </c>
      <c r="AR245" s="423">
        <f t="shared" si="157"/>
        <v>0</v>
      </c>
      <c r="AS245" s="424" t="e">
        <f t="shared" si="158"/>
        <v>#DIV/0!</v>
      </c>
      <c r="AT245" s="423">
        <f t="shared" si="159"/>
        <v>0</v>
      </c>
      <c r="AU245" s="424" t="e">
        <f t="shared" si="160"/>
        <v>#DIV/0!</v>
      </c>
      <c r="AV245" s="426">
        <f t="shared" si="161"/>
        <v>0</v>
      </c>
    </row>
    <row r="246" spans="1:48" s="427" customFormat="1" outlineLevel="1">
      <c r="A246" s="415" t="s">
        <v>769</v>
      </c>
      <c r="B246" s="419">
        <v>89515</v>
      </c>
      <c r="C246" s="419" t="s">
        <v>94</v>
      </c>
      <c r="D246" s="435" t="s">
        <v>828</v>
      </c>
      <c r="E246" s="419" t="s">
        <v>89</v>
      </c>
      <c r="F246" s="420">
        <v>1</v>
      </c>
      <c r="G246" s="494" t="s">
        <v>12413</v>
      </c>
      <c r="H246" s="495"/>
      <c r="I246" s="495"/>
      <c r="J246" s="495"/>
      <c r="K246" s="496"/>
      <c r="L246" s="421" t="e">
        <f>TRUNC(#REF!-(#REF!*0.07),2)</f>
        <v>#REF!</v>
      </c>
      <c r="M246" s="422"/>
      <c r="N246" s="423">
        <f t="shared" ref="N246:N277" si="164">M246*K246</f>
        <v>0</v>
      </c>
      <c r="O246" s="424"/>
      <c r="P246" s="423"/>
      <c r="Q246" s="424"/>
      <c r="R246" s="423"/>
      <c r="S246" s="424"/>
      <c r="T246" s="423"/>
      <c r="U246" s="424"/>
      <c r="V246" s="423"/>
      <c r="W246" s="424"/>
      <c r="X246" s="423"/>
      <c r="Y246" s="424"/>
      <c r="Z246" s="423"/>
      <c r="AA246" s="424"/>
      <c r="AB246" s="423"/>
      <c r="AC246" s="424"/>
      <c r="AD246" s="423"/>
      <c r="AE246" s="424"/>
      <c r="AF246" s="423"/>
      <c r="AG246" s="424"/>
      <c r="AH246" s="423"/>
      <c r="AI246" s="424"/>
      <c r="AJ246" s="423"/>
      <c r="AK246" s="424"/>
      <c r="AL246" s="425"/>
      <c r="AM246" s="422"/>
      <c r="AN246" s="423">
        <f t="shared" ref="AN246:AN277" si="165">ROUND(AM246*K246,2)</f>
        <v>0</v>
      </c>
      <c r="AO246" s="424"/>
      <c r="AP246" s="423">
        <f t="shared" ref="AP246:AP277" si="166">AO246*K246</f>
        <v>0</v>
      </c>
      <c r="AQ246" s="424">
        <v>1</v>
      </c>
      <c r="AR246" s="423">
        <f t="shared" ref="AR246:AR277" si="167">AQ246*K246</f>
        <v>0</v>
      </c>
      <c r="AS246" s="424" t="e">
        <f t="shared" ref="AS246:AS277" si="168">AT246/K246</f>
        <v>#DIV/0!</v>
      </c>
      <c r="AT246" s="423">
        <f t="shared" si="159"/>
        <v>0</v>
      </c>
      <c r="AU246" s="424" t="e">
        <f t="shared" ref="AU246:AU277" si="169">AV246/K246</f>
        <v>#DIV/0!</v>
      </c>
      <c r="AV246" s="426">
        <f t="shared" ref="AV246:AV280" si="170">K246-AT246</f>
        <v>0</v>
      </c>
    </row>
    <row r="247" spans="1:48" s="427" customFormat="1" outlineLevel="1">
      <c r="A247" s="415" t="s">
        <v>770</v>
      </c>
      <c r="B247" s="419">
        <v>89523</v>
      </c>
      <c r="C247" s="419" t="s">
        <v>94</v>
      </c>
      <c r="D247" s="435" t="s">
        <v>829</v>
      </c>
      <c r="E247" s="419" t="s">
        <v>89</v>
      </c>
      <c r="F247" s="420">
        <v>1</v>
      </c>
      <c r="G247" s="494" t="s">
        <v>12413</v>
      </c>
      <c r="H247" s="495"/>
      <c r="I247" s="495"/>
      <c r="J247" s="495"/>
      <c r="K247" s="496"/>
      <c r="L247" s="421" t="e">
        <f>TRUNC(#REF!-(#REF!*0.07),2)</f>
        <v>#REF!</v>
      </c>
      <c r="M247" s="422"/>
      <c r="N247" s="423">
        <f t="shared" si="164"/>
        <v>0</v>
      </c>
      <c r="O247" s="424"/>
      <c r="P247" s="423"/>
      <c r="Q247" s="424"/>
      <c r="R247" s="423"/>
      <c r="S247" s="424"/>
      <c r="T247" s="423"/>
      <c r="U247" s="424"/>
      <c r="V247" s="423"/>
      <c r="W247" s="424"/>
      <c r="X247" s="423"/>
      <c r="Y247" s="424"/>
      <c r="Z247" s="423"/>
      <c r="AA247" s="424"/>
      <c r="AB247" s="423"/>
      <c r="AC247" s="424"/>
      <c r="AD247" s="423"/>
      <c r="AE247" s="424"/>
      <c r="AF247" s="423"/>
      <c r="AG247" s="424"/>
      <c r="AH247" s="423"/>
      <c r="AI247" s="424"/>
      <c r="AJ247" s="423"/>
      <c r="AK247" s="424"/>
      <c r="AL247" s="425"/>
      <c r="AM247" s="422"/>
      <c r="AN247" s="423">
        <f t="shared" si="165"/>
        <v>0</v>
      </c>
      <c r="AO247" s="424"/>
      <c r="AP247" s="423">
        <f t="shared" si="166"/>
        <v>0</v>
      </c>
      <c r="AQ247" s="424">
        <v>1</v>
      </c>
      <c r="AR247" s="423">
        <f t="shared" si="167"/>
        <v>0</v>
      </c>
      <c r="AS247" s="424" t="e">
        <f t="shared" si="168"/>
        <v>#DIV/0!</v>
      </c>
      <c r="AT247" s="423">
        <f t="shared" si="159"/>
        <v>0</v>
      </c>
      <c r="AU247" s="424" t="e">
        <f t="shared" si="169"/>
        <v>#DIV/0!</v>
      </c>
      <c r="AV247" s="426">
        <f t="shared" si="170"/>
        <v>0</v>
      </c>
    </row>
    <row r="248" spans="1:48" s="60" customFormat="1" ht="20.100000000000001" hidden="1" customHeight="1" outlineLevel="1">
      <c r="A248" s="165" t="s">
        <v>771</v>
      </c>
      <c r="B248" s="22">
        <v>89358</v>
      </c>
      <c r="C248" s="66" t="s">
        <v>94</v>
      </c>
      <c r="D248" s="67" t="s">
        <v>831</v>
      </c>
      <c r="E248" s="66" t="s">
        <v>89</v>
      </c>
      <c r="F248" s="50">
        <v>0</v>
      </c>
      <c r="G248" s="520" t="s">
        <v>12413</v>
      </c>
      <c r="H248" s="521"/>
      <c r="I248" s="521"/>
      <c r="J248" s="521"/>
      <c r="K248" s="522"/>
      <c r="L248" s="189" t="e">
        <f>TRUNC(#REF!-(#REF!*0.07),2)</f>
        <v>#REF!</v>
      </c>
      <c r="M248" s="212"/>
      <c r="N248" s="192">
        <f t="shared" si="164"/>
        <v>0</v>
      </c>
      <c r="O248" s="215"/>
      <c r="P248" s="192"/>
      <c r="Q248" s="215"/>
      <c r="R248" s="192"/>
      <c r="S248" s="215"/>
      <c r="T248" s="192"/>
      <c r="U248" s="215"/>
      <c r="V248" s="192"/>
      <c r="W248" s="215"/>
      <c r="X248" s="192"/>
      <c r="Y248" s="215"/>
      <c r="Z248" s="192"/>
      <c r="AA248" s="215"/>
      <c r="AB248" s="192"/>
      <c r="AC248" s="215"/>
      <c r="AD248" s="192"/>
      <c r="AE248" s="215"/>
      <c r="AF248" s="192"/>
      <c r="AG248" s="215"/>
      <c r="AH248" s="192"/>
      <c r="AI248" s="215"/>
      <c r="AJ248" s="192"/>
      <c r="AK248" s="215"/>
      <c r="AL248" s="345"/>
      <c r="AM248" s="212"/>
      <c r="AN248" s="192">
        <f t="shared" si="165"/>
        <v>0</v>
      </c>
      <c r="AO248" s="215"/>
      <c r="AP248" s="192">
        <f t="shared" si="166"/>
        <v>0</v>
      </c>
      <c r="AQ248" s="215">
        <v>1</v>
      </c>
      <c r="AR248" s="192">
        <f t="shared" si="167"/>
        <v>0</v>
      </c>
      <c r="AS248" s="215" t="e">
        <f t="shared" si="168"/>
        <v>#DIV/0!</v>
      </c>
      <c r="AT248" s="192">
        <f t="shared" si="159"/>
        <v>0</v>
      </c>
      <c r="AU248" s="215" t="e">
        <f t="shared" si="169"/>
        <v>#DIV/0!</v>
      </c>
      <c r="AV248" s="354">
        <f t="shared" si="170"/>
        <v>0</v>
      </c>
    </row>
    <row r="249" spans="1:48" s="427" customFormat="1" ht="20.100000000000001" customHeight="1" outlineLevel="1">
      <c r="A249" s="415" t="s">
        <v>772</v>
      </c>
      <c r="B249" s="419">
        <v>89362</v>
      </c>
      <c r="C249" s="419" t="s">
        <v>94</v>
      </c>
      <c r="D249" s="435" t="s">
        <v>832</v>
      </c>
      <c r="E249" s="419" t="s">
        <v>89</v>
      </c>
      <c r="F249" s="420">
        <v>105.7</v>
      </c>
      <c r="G249" s="494" t="s">
        <v>12413</v>
      </c>
      <c r="H249" s="495"/>
      <c r="I249" s="495"/>
      <c r="J249" s="495"/>
      <c r="K249" s="496"/>
      <c r="L249" s="421" t="e">
        <f>TRUNC(#REF!-(#REF!*0.07),2)</f>
        <v>#REF!</v>
      </c>
      <c r="M249" s="422"/>
      <c r="N249" s="423">
        <f t="shared" si="164"/>
        <v>0</v>
      </c>
      <c r="O249" s="424"/>
      <c r="P249" s="423"/>
      <c r="Q249" s="424"/>
      <c r="R249" s="423"/>
      <c r="S249" s="424"/>
      <c r="T249" s="423"/>
      <c r="U249" s="424"/>
      <c r="V249" s="423"/>
      <c r="W249" s="424"/>
      <c r="X249" s="423"/>
      <c r="Y249" s="424"/>
      <c r="Z249" s="423"/>
      <c r="AA249" s="424"/>
      <c r="AB249" s="423"/>
      <c r="AC249" s="424"/>
      <c r="AD249" s="423"/>
      <c r="AE249" s="424"/>
      <c r="AF249" s="423"/>
      <c r="AG249" s="424"/>
      <c r="AH249" s="423"/>
      <c r="AI249" s="424"/>
      <c r="AJ249" s="423"/>
      <c r="AK249" s="424"/>
      <c r="AL249" s="425"/>
      <c r="AM249" s="422"/>
      <c r="AN249" s="423">
        <f t="shared" si="165"/>
        <v>0</v>
      </c>
      <c r="AO249" s="424"/>
      <c r="AP249" s="423">
        <f t="shared" si="166"/>
        <v>0</v>
      </c>
      <c r="AQ249" s="424">
        <v>1</v>
      </c>
      <c r="AR249" s="423">
        <f t="shared" si="167"/>
        <v>0</v>
      </c>
      <c r="AS249" s="424" t="e">
        <f t="shared" si="168"/>
        <v>#DIV/0!</v>
      </c>
      <c r="AT249" s="423">
        <f t="shared" si="159"/>
        <v>0</v>
      </c>
      <c r="AU249" s="424" t="e">
        <f t="shared" si="169"/>
        <v>#DIV/0!</v>
      </c>
      <c r="AV249" s="426">
        <f t="shared" si="170"/>
        <v>0</v>
      </c>
    </row>
    <row r="250" spans="1:48" s="427" customFormat="1" ht="20.25" customHeight="1" outlineLevel="1">
      <c r="A250" s="415" t="s">
        <v>773</v>
      </c>
      <c r="B250" s="419">
        <v>89367</v>
      </c>
      <c r="C250" s="419" t="s">
        <v>94</v>
      </c>
      <c r="D250" s="435" t="s">
        <v>833</v>
      </c>
      <c r="E250" s="419" t="s">
        <v>89</v>
      </c>
      <c r="F250" s="420">
        <v>2.0099999999999998</v>
      </c>
      <c r="G250" s="494" t="s">
        <v>12413</v>
      </c>
      <c r="H250" s="495"/>
      <c r="I250" s="495"/>
      <c r="J250" s="495"/>
      <c r="K250" s="496"/>
      <c r="L250" s="421" t="e">
        <f>TRUNC(#REF!-(#REF!*0.07),2)</f>
        <v>#REF!</v>
      </c>
      <c r="M250" s="422"/>
      <c r="N250" s="423">
        <f t="shared" si="164"/>
        <v>0</v>
      </c>
      <c r="O250" s="424"/>
      <c r="P250" s="423"/>
      <c r="Q250" s="424"/>
      <c r="R250" s="423"/>
      <c r="S250" s="424"/>
      <c r="T250" s="423"/>
      <c r="U250" s="424"/>
      <c r="V250" s="423"/>
      <c r="W250" s="424"/>
      <c r="X250" s="423"/>
      <c r="Y250" s="424"/>
      <c r="Z250" s="423"/>
      <c r="AA250" s="424"/>
      <c r="AB250" s="423"/>
      <c r="AC250" s="424"/>
      <c r="AD250" s="423"/>
      <c r="AE250" s="424"/>
      <c r="AF250" s="423"/>
      <c r="AG250" s="424"/>
      <c r="AH250" s="423"/>
      <c r="AI250" s="424"/>
      <c r="AJ250" s="423"/>
      <c r="AK250" s="424"/>
      <c r="AL250" s="425"/>
      <c r="AM250" s="422"/>
      <c r="AN250" s="423">
        <f t="shared" si="165"/>
        <v>0</v>
      </c>
      <c r="AO250" s="424"/>
      <c r="AP250" s="423">
        <f t="shared" si="166"/>
        <v>0</v>
      </c>
      <c r="AQ250" s="424">
        <v>1</v>
      </c>
      <c r="AR250" s="423">
        <f t="shared" si="167"/>
        <v>0</v>
      </c>
      <c r="AS250" s="424" t="e">
        <f t="shared" si="168"/>
        <v>#DIV/0!</v>
      </c>
      <c r="AT250" s="423">
        <f t="shared" si="159"/>
        <v>0</v>
      </c>
      <c r="AU250" s="424" t="e">
        <f t="shared" si="169"/>
        <v>#DIV/0!</v>
      </c>
      <c r="AV250" s="426">
        <f t="shared" si="170"/>
        <v>0</v>
      </c>
    </row>
    <row r="251" spans="1:48" s="427" customFormat="1" ht="20.100000000000001" customHeight="1" outlineLevel="1">
      <c r="A251" s="415" t="s">
        <v>774</v>
      </c>
      <c r="B251" s="419">
        <v>89501</v>
      </c>
      <c r="C251" s="419" t="s">
        <v>94</v>
      </c>
      <c r="D251" s="435" t="s">
        <v>834</v>
      </c>
      <c r="E251" s="419" t="s">
        <v>89</v>
      </c>
      <c r="F251" s="420">
        <v>15</v>
      </c>
      <c r="G251" s="494" t="s">
        <v>12413</v>
      </c>
      <c r="H251" s="495"/>
      <c r="I251" s="495"/>
      <c r="J251" s="495"/>
      <c r="K251" s="496"/>
      <c r="L251" s="421" t="e">
        <f>TRUNC(#REF!-(#REF!*0.07),2)</f>
        <v>#REF!</v>
      </c>
      <c r="M251" s="422"/>
      <c r="N251" s="423">
        <f t="shared" si="164"/>
        <v>0</v>
      </c>
      <c r="O251" s="424"/>
      <c r="P251" s="423"/>
      <c r="Q251" s="424"/>
      <c r="R251" s="423"/>
      <c r="S251" s="424"/>
      <c r="T251" s="423"/>
      <c r="U251" s="424"/>
      <c r="V251" s="423"/>
      <c r="W251" s="424"/>
      <c r="X251" s="423"/>
      <c r="Y251" s="424"/>
      <c r="Z251" s="423"/>
      <c r="AA251" s="424"/>
      <c r="AB251" s="423"/>
      <c r="AC251" s="424"/>
      <c r="AD251" s="423"/>
      <c r="AE251" s="424"/>
      <c r="AF251" s="423"/>
      <c r="AG251" s="424"/>
      <c r="AH251" s="423"/>
      <c r="AI251" s="424"/>
      <c r="AJ251" s="423"/>
      <c r="AK251" s="424"/>
      <c r="AL251" s="425"/>
      <c r="AM251" s="422"/>
      <c r="AN251" s="423">
        <f t="shared" si="165"/>
        <v>0</v>
      </c>
      <c r="AO251" s="424"/>
      <c r="AP251" s="423">
        <f t="shared" si="166"/>
        <v>0</v>
      </c>
      <c r="AQ251" s="424">
        <v>1</v>
      </c>
      <c r="AR251" s="423">
        <f t="shared" si="167"/>
        <v>0</v>
      </c>
      <c r="AS251" s="424" t="e">
        <f t="shared" si="168"/>
        <v>#DIV/0!</v>
      </c>
      <c r="AT251" s="423">
        <f t="shared" si="159"/>
        <v>0</v>
      </c>
      <c r="AU251" s="424" t="e">
        <f t="shared" si="169"/>
        <v>#DIV/0!</v>
      </c>
      <c r="AV251" s="426">
        <f t="shared" si="170"/>
        <v>0</v>
      </c>
    </row>
    <row r="252" spans="1:48" s="427" customFormat="1" ht="20.100000000000001" customHeight="1" outlineLevel="1">
      <c r="A252" s="415" t="s">
        <v>775</v>
      </c>
      <c r="B252" s="419">
        <v>89505</v>
      </c>
      <c r="C252" s="419" t="s">
        <v>94</v>
      </c>
      <c r="D252" s="435" t="s">
        <v>835</v>
      </c>
      <c r="E252" s="419" t="s">
        <v>89</v>
      </c>
      <c r="F252" s="420">
        <v>8.25</v>
      </c>
      <c r="G252" s="494" t="s">
        <v>12413</v>
      </c>
      <c r="H252" s="495"/>
      <c r="I252" s="495"/>
      <c r="J252" s="495"/>
      <c r="K252" s="496"/>
      <c r="L252" s="421" t="e">
        <f>TRUNC(#REF!-(#REF!*0.07),2)</f>
        <v>#REF!</v>
      </c>
      <c r="M252" s="422"/>
      <c r="N252" s="423">
        <f t="shared" si="164"/>
        <v>0</v>
      </c>
      <c r="O252" s="424"/>
      <c r="P252" s="423"/>
      <c r="Q252" s="424"/>
      <c r="R252" s="423"/>
      <c r="S252" s="424"/>
      <c r="T252" s="423"/>
      <c r="U252" s="424"/>
      <c r="V252" s="423"/>
      <c r="W252" s="424"/>
      <c r="X252" s="423"/>
      <c r="Y252" s="424"/>
      <c r="Z252" s="423"/>
      <c r="AA252" s="424"/>
      <c r="AB252" s="423"/>
      <c r="AC252" s="424"/>
      <c r="AD252" s="423"/>
      <c r="AE252" s="424"/>
      <c r="AF252" s="423"/>
      <c r="AG252" s="424"/>
      <c r="AH252" s="423"/>
      <c r="AI252" s="424"/>
      <c r="AJ252" s="423"/>
      <c r="AK252" s="424"/>
      <c r="AL252" s="425"/>
      <c r="AM252" s="422"/>
      <c r="AN252" s="423">
        <f t="shared" si="165"/>
        <v>0</v>
      </c>
      <c r="AO252" s="424"/>
      <c r="AP252" s="423">
        <f t="shared" si="166"/>
        <v>0</v>
      </c>
      <c r="AQ252" s="424">
        <v>1</v>
      </c>
      <c r="AR252" s="423">
        <f t="shared" si="167"/>
        <v>0</v>
      </c>
      <c r="AS252" s="424" t="e">
        <f t="shared" si="168"/>
        <v>#DIV/0!</v>
      </c>
      <c r="AT252" s="423">
        <f t="shared" si="159"/>
        <v>0</v>
      </c>
      <c r="AU252" s="424" t="e">
        <f t="shared" si="169"/>
        <v>#DIV/0!</v>
      </c>
      <c r="AV252" s="426">
        <f t="shared" si="170"/>
        <v>0</v>
      </c>
    </row>
    <row r="253" spans="1:48" s="427" customFormat="1" ht="20.100000000000001" customHeight="1" outlineLevel="1">
      <c r="A253" s="415" t="s">
        <v>776</v>
      </c>
      <c r="B253" s="419">
        <v>89521</v>
      </c>
      <c r="C253" s="419" t="s">
        <v>94</v>
      </c>
      <c r="D253" s="435" t="s">
        <v>836</v>
      </c>
      <c r="E253" s="419" t="s">
        <v>89</v>
      </c>
      <c r="F253" s="420">
        <v>2</v>
      </c>
      <c r="G253" s="494" t="s">
        <v>12413</v>
      </c>
      <c r="H253" s="495"/>
      <c r="I253" s="495"/>
      <c r="J253" s="495"/>
      <c r="K253" s="496"/>
      <c r="L253" s="421" t="e">
        <f>TRUNC(#REF!-(#REF!*0.07),2)</f>
        <v>#REF!</v>
      </c>
      <c r="M253" s="422"/>
      <c r="N253" s="423">
        <f t="shared" si="164"/>
        <v>0</v>
      </c>
      <c r="O253" s="424"/>
      <c r="P253" s="423"/>
      <c r="Q253" s="424"/>
      <c r="R253" s="423"/>
      <c r="S253" s="424"/>
      <c r="T253" s="423"/>
      <c r="U253" s="424"/>
      <c r="V253" s="423"/>
      <c r="W253" s="424"/>
      <c r="X253" s="423"/>
      <c r="Y253" s="424"/>
      <c r="Z253" s="423"/>
      <c r="AA253" s="424"/>
      <c r="AB253" s="423"/>
      <c r="AC253" s="424"/>
      <c r="AD253" s="423"/>
      <c r="AE253" s="424"/>
      <c r="AF253" s="423"/>
      <c r="AG253" s="424"/>
      <c r="AH253" s="423"/>
      <c r="AI253" s="424"/>
      <c r="AJ253" s="423"/>
      <c r="AK253" s="424"/>
      <c r="AL253" s="425"/>
      <c r="AM253" s="422"/>
      <c r="AN253" s="423">
        <f t="shared" si="165"/>
        <v>0</v>
      </c>
      <c r="AO253" s="424"/>
      <c r="AP253" s="423">
        <f t="shared" si="166"/>
        <v>0</v>
      </c>
      <c r="AQ253" s="424">
        <v>1</v>
      </c>
      <c r="AR253" s="423">
        <f t="shared" si="167"/>
        <v>0</v>
      </c>
      <c r="AS253" s="424" t="e">
        <f t="shared" si="168"/>
        <v>#DIV/0!</v>
      </c>
      <c r="AT253" s="423">
        <f t="shared" si="159"/>
        <v>0</v>
      </c>
      <c r="AU253" s="424" t="e">
        <f t="shared" si="169"/>
        <v>#DIV/0!</v>
      </c>
      <c r="AV253" s="426">
        <f t="shared" si="170"/>
        <v>0</v>
      </c>
    </row>
    <row r="254" spans="1:48" s="427" customFormat="1" ht="20.100000000000001" customHeight="1" outlineLevel="1">
      <c r="A254" s="415" t="s">
        <v>777</v>
      </c>
      <c r="B254" s="419">
        <v>89521</v>
      </c>
      <c r="C254" s="419" t="s">
        <v>94</v>
      </c>
      <c r="D254" s="435" t="s">
        <v>837</v>
      </c>
      <c r="E254" s="419" t="s">
        <v>89</v>
      </c>
      <c r="F254" s="420">
        <v>10</v>
      </c>
      <c r="G254" s="494" t="s">
        <v>12413</v>
      </c>
      <c r="H254" s="495"/>
      <c r="I254" s="495"/>
      <c r="J254" s="495"/>
      <c r="K254" s="496"/>
      <c r="L254" s="421" t="e">
        <f>TRUNC(#REF!-(#REF!*0.07),2)</f>
        <v>#REF!</v>
      </c>
      <c r="M254" s="422"/>
      <c r="N254" s="423">
        <f t="shared" si="164"/>
        <v>0</v>
      </c>
      <c r="O254" s="424"/>
      <c r="P254" s="423"/>
      <c r="Q254" s="424"/>
      <c r="R254" s="423"/>
      <c r="S254" s="424"/>
      <c r="T254" s="423"/>
      <c r="U254" s="424"/>
      <c r="V254" s="423"/>
      <c r="W254" s="424"/>
      <c r="X254" s="423"/>
      <c r="Y254" s="424"/>
      <c r="Z254" s="423"/>
      <c r="AA254" s="424"/>
      <c r="AB254" s="423"/>
      <c r="AC254" s="424"/>
      <c r="AD254" s="423"/>
      <c r="AE254" s="424"/>
      <c r="AF254" s="423"/>
      <c r="AG254" s="424"/>
      <c r="AH254" s="423"/>
      <c r="AI254" s="424"/>
      <c r="AJ254" s="423"/>
      <c r="AK254" s="424"/>
      <c r="AL254" s="425"/>
      <c r="AM254" s="422"/>
      <c r="AN254" s="423">
        <f t="shared" si="165"/>
        <v>0</v>
      </c>
      <c r="AO254" s="424"/>
      <c r="AP254" s="423">
        <f t="shared" si="166"/>
        <v>0</v>
      </c>
      <c r="AQ254" s="424">
        <v>1</v>
      </c>
      <c r="AR254" s="423">
        <f t="shared" si="167"/>
        <v>0</v>
      </c>
      <c r="AS254" s="424" t="e">
        <f t="shared" si="168"/>
        <v>#DIV/0!</v>
      </c>
      <c r="AT254" s="423">
        <f t="shared" si="159"/>
        <v>0</v>
      </c>
      <c r="AU254" s="424" t="e">
        <f t="shared" si="169"/>
        <v>#DIV/0!</v>
      </c>
      <c r="AV254" s="426">
        <f t="shared" si="170"/>
        <v>0</v>
      </c>
    </row>
    <row r="255" spans="1:48" s="427" customFormat="1" ht="20.100000000000001" customHeight="1" outlineLevel="1">
      <c r="A255" s="415" t="s">
        <v>778</v>
      </c>
      <c r="B255" s="419">
        <v>96697</v>
      </c>
      <c r="C255" s="419" t="s">
        <v>94</v>
      </c>
      <c r="D255" s="435" t="s">
        <v>830</v>
      </c>
      <c r="E255" s="419" t="s">
        <v>89</v>
      </c>
      <c r="F255" s="420">
        <v>5.25</v>
      </c>
      <c r="G255" s="494" t="s">
        <v>12413</v>
      </c>
      <c r="H255" s="495"/>
      <c r="I255" s="495"/>
      <c r="J255" s="495"/>
      <c r="K255" s="496"/>
      <c r="L255" s="421" t="e">
        <f>TRUNC(#REF!-(#REF!*0.07),2)</f>
        <v>#REF!</v>
      </c>
      <c r="M255" s="422"/>
      <c r="N255" s="423">
        <f t="shared" si="164"/>
        <v>0</v>
      </c>
      <c r="O255" s="424"/>
      <c r="P255" s="423"/>
      <c r="Q255" s="424"/>
      <c r="R255" s="423"/>
      <c r="S255" s="424"/>
      <c r="T255" s="423"/>
      <c r="U255" s="424"/>
      <c r="V255" s="423"/>
      <c r="W255" s="424"/>
      <c r="X255" s="423"/>
      <c r="Y255" s="424"/>
      <c r="Z255" s="423"/>
      <c r="AA255" s="424"/>
      <c r="AB255" s="423"/>
      <c r="AC255" s="424"/>
      <c r="AD255" s="423"/>
      <c r="AE255" s="424"/>
      <c r="AF255" s="423"/>
      <c r="AG255" s="424"/>
      <c r="AH255" s="423"/>
      <c r="AI255" s="424"/>
      <c r="AJ255" s="423"/>
      <c r="AK255" s="424"/>
      <c r="AL255" s="425"/>
      <c r="AM255" s="422"/>
      <c r="AN255" s="423">
        <f t="shared" si="165"/>
        <v>0</v>
      </c>
      <c r="AO255" s="424"/>
      <c r="AP255" s="423">
        <f t="shared" si="166"/>
        <v>0</v>
      </c>
      <c r="AQ255" s="424">
        <v>1</v>
      </c>
      <c r="AR255" s="423">
        <f t="shared" si="167"/>
        <v>0</v>
      </c>
      <c r="AS255" s="424" t="e">
        <f t="shared" si="168"/>
        <v>#DIV/0!</v>
      </c>
      <c r="AT255" s="423">
        <f t="shared" si="159"/>
        <v>0</v>
      </c>
      <c r="AU255" s="424" t="e">
        <f t="shared" si="169"/>
        <v>#DIV/0!</v>
      </c>
      <c r="AV255" s="426">
        <f t="shared" si="170"/>
        <v>0</v>
      </c>
    </row>
    <row r="256" spans="1:48" s="60" customFormat="1" ht="20.100000000000001" customHeight="1" outlineLevel="1">
      <c r="A256" s="165" t="s">
        <v>779</v>
      </c>
      <c r="B256" s="22">
        <v>89645</v>
      </c>
      <c r="C256" s="66" t="s">
        <v>94</v>
      </c>
      <c r="D256" s="67" t="s">
        <v>838</v>
      </c>
      <c r="E256" s="66" t="s">
        <v>89</v>
      </c>
      <c r="F256" s="50">
        <v>2.0099999999999998</v>
      </c>
      <c r="G256" s="150">
        <v>0</v>
      </c>
      <c r="H256" s="150">
        <f t="shared" si="151"/>
        <v>2.0099999999999998</v>
      </c>
      <c r="I256" s="50">
        <v>31.45</v>
      </c>
      <c r="J256" s="318">
        <f t="shared" si="152"/>
        <v>38.44</v>
      </c>
      <c r="K256" s="310">
        <f t="shared" ref="K256:K262" si="171">ROUND(H256*J256,2)</f>
        <v>77.260000000000005</v>
      </c>
      <c r="L256" s="189" t="e">
        <f>TRUNC(#REF!-(#REF!*0.07),2)</f>
        <v>#REF!</v>
      </c>
      <c r="M256" s="212"/>
      <c r="N256" s="192">
        <f t="shared" si="164"/>
        <v>0</v>
      </c>
      <c r="O256" s="215"/>
      <c r="P256" s="192"/>
      <c r="Q256" s="215"/>
      <c r="R256" s="192"/>
      <c r="S256" s="215"/>
      <c r="T256" s="192"/>
      <c r="U256" s="215"/>
      <c r="V256" s="192"/>
      <c r="W256" s="215"/>
      <c r="X256" s="192"/>
      <c r="Y256" s="215"/>
      <c r="Z256" s="192"/>
      <c r="AA256" s="215"/>
      <c r="AB256" s="192"/>
      <c r="AC256" s="215"/>
      <c r="AD256" s="192"/>
      <c r="AE256" s="215"/>
      <c r="AF256" s="192"/>
      <c r="AG256" s="215"/>
      <c r="AH256" s="192"/>
      <c r="AI256" s="215"/>
      <c r="AJ256" s="192"/>
      <c r="AK256" s="215"/>
      <c r="AL256" s="345"/>
      <c r="AM256" s="212"/>
      <c r="AN256" s="192">
        <f t="shared" si="165"/>
        <v>0</v>
      </c>
      <c r="AO256" s="215"/>
      <c r="AP256" s="192">
        <f t="shared" si="166"/>
        <v>0</v>
      </c>
      <c r="AQ256" s="215"/>
      <c r="AR256" s="192">
        <f t="shared" si="167"/>
        <v>0</v>
      </c>
      <c r="AS256" s="215">
        <f t="shared" si="168"/>
        <v>0</v>
      </c>
      <c r="AT256" s="192">
        <f t="shared" si="159"/>
        <v>0</v>
      </c>
      <c r="AU256" s="215">
        <f t="shared" si="169"/>
        <v>1</v>
      </c>
      <c r="AV256" s="354">
        <f t="shared" si="170"/>
        <v>77.260000000000005</v>
      </c>
    </row>
    <row r="257" spans="1:48" s="60" customFormat="1" ht="20.100000000000001" customHeight="1" outlineLevel="1">
      <c r="A257" s="165" t="s">
        <v>780</v>
      </c>
      <c r="B257" s="22">
        <v>89412</v>
      </c>
      <c r="C257" s="66" t="s">
        <v>94</v>
      </c>
      <c r="D257" s="67" t="s">
        <v>857</v>
      </c>
      <c r="E257" s="66" t="s">
        <v>89</v>
      </c>
      <c r="F257" s="50">
        <v>5</v>
      </c>
      <c r="G257" s="150">
        <v>0</v>
      </c>
      <c r="H257" s="150">
        <f t="shared" si="151"/>
        <v>5</v>
      </c>
      <c r="I257" s="50">
        <v>10.18</v>
      </c>
      <c r="J257" s="318">
        <f t="shared" si="152"/>
        <v>12.44</v>
      </c>
      <c r="K257" s="310">
        <f t="shared" si="171"/>
        <v>62.2</v>
      </c>
      <c r="L257" s="189" t="e">
        <f>TRUNC(#REF!-(#REF!*0.07),2)</f>
        <v>#REF!</v>
      </c>
      <c r="M257" s="212"/>
      <c r="N257" s="192">
        <f t="shared" si="164"/>
        <v>0</v>
      </c>
      <c r="O257" s="215"/>
      <c r="P257" s="192"/>
      <c r="Q257" s="215"/>
      <c r="R257" s="192"/>
      <c r="S257" s="215"/>
      <c r="T257" s="192"/>
      <c r="U257" s="215"/>
      <c r="V257" s="192"/>
      <c r="W257" s="215"/>
      <c r="X257" s="192"/>
      <c r="Y257" s="215"/>
      <c r="Z257" s="192"/>
      <c r="AA257" s="215"/>
      <c r="AB257" s="192"/>
      <c r="AC257" s="215"/>
      <c r="AD257" s="192"/>
      <c r="AE257" s="215"/>
      <c r="AF257" s="192"/>
      <c r="AG257" s="215"/>
      <c r="AH257" s="192"/>
      <c r="AI257" s="215"/>
      <c r="AJ257" s="192"/>
      <c r="AK257" s="215"/>
      <c r="AL257" s="345"/>
      <c r="AM257" s="212"/>
      <c r="AN257" s="192">
        <f t="shared" si="165"/>
        <v>0</v>
      </c>
      <c r="AO257" s="215"/>
      <c r="AP257" s="192">
        <f t="shared" si="166"/>
        <v>0</v>
      </c>
      <c r="AQ257" s="215"/>
      <c r="AR257" s="192">
        <f t="shared" si="167"/>
        <v>0</v>
      </c>
      <c r="AS257" s="215">
        <f t="shared" si="168"/>
        <v>0</v>
      </c>
      <c r="AT257" s="192">
        <f t="shared" si="159"/>
        <v>0</v>
      </c>
      <c r="AU257" s="215">
        <f t="shared" si="169"/>
        <v>1</v>
      </c>
      <c r="AV257" s="354">
        <f t="shared" si="170"/>
        <v>62.2</v>
      </c>
    </row>
    <row r="258" spans="1:48" s="60" customFormat="1" ht="30" customHeight="1" outlineLevel="1">
      <c r="A258" s="165" t="s">
        <v>781</v>
      </c>
      <c r="B258" s="22">
        <v>90373</v>
      </c>
      <c r="C258" s="66" t="s">
        <v>94</v>
      </c>
      <c r="D258" s="67" t="s">
        <v>852</v>
      </c>
      <c r="E258" s="66" t="s">
        <v>89</v>
      </c>
      <c r="F258" s="50">
        <v>3.5</v>
      </c>
      <c r="G258" s="150">
        <v>0</v>
      </c>
      <c r="H258" s="150">
        <f t="shared" si="151"/>
        <v>3.5</v>
      </c>
      <c r="I258" s="50">
        <v>14.51</v>
      </c>
      <c r="J258" s="318">
        <f t="shared" si="152"/>
        <v>17.73</v>
      </c>
      <c r="K258" s="310">
        <f t="shared" si="171"/>
        <v>62.06</v>
      </c>
      <c r="L258" s="189" t="e">
        <f>TRUNC(#REF!-(#REF!*0.07),2)</f>
        <v>#REF!</v>
      </c>
      <c r="M258" s="212"/>
      <c r="N258" s="192">
        <f t="shared" si="164"/>
        <v>0</v>
      </c>
      <c r="O258" s="215"/>
      <c r="P258" s="192"/>
      <c r="Q258" s="215"/>
      <c r="R258" s="192"/>
      <c r="S258" s="215"/>
      <c r="T258" s="192"/>
      <c r="U258" s="215"/>
      <c r="V258" s="192"/>
      <c r="W258" s="215"/>
      <c r="X258" s="192"/>
      <c r="Y258" s="215"/>
      <c r="Z258" s="192"/>
      <c r="AA258" s="215"/>
      <c r="AB258" s="192"/>
      <c r="AC258" s="215"/>
      <c r="AD258" s="192"/>
      <c r="AE258" s="215"/>
      <c r="AF258" s="192"/>
      <c r="AG258" s="215"/>
      <c r="AH258" s="192"/>
      <c r="AI258" s="215"/>
      <c r="AJ258" s="192"/>
      <c r="AK258" s="215"/>
      <c r="AL258" s="345"/>
      <c r="AM258" s="212"/>
      <c r="AN258" s="192">
        <f t="shared" si="165"/>
        <v>0</v>
      </c>
      <c r="AO258" s="215"/>
      <c r="AP258" s="192">
        <f t="shared" si="166"/>
        <v>0</v>
      </c>
      <c r="AQ258" s="215"/>
      <c r="AR258" s="192">
        <f t="shared" si="167"/>
        <v>0</v>
      </c>
      <c r="AS258" s="215">
        <f t="shared" si="168"/>
        <v>0</v>
      </c>
      <c r="AT258" s="192">
        <f t="shared" si="159"/>
        <v>0</v>
      </c>
      <c r="AU258" s="215">
        <f t="shared" si="169"/>
        <v>1</v>
      </c>
      <c r="AV258" s="354">
        <f t="shared" si="170"/>
        <v>62.06</v>
      </c>
    </row>
    <row r="259" spans="1:48" s="60" customFormat="1" ht="30" customHeight="1" outlineLevel="1">
      <c r="A259" s="165" t="s">
        <v>782</v>
      </c>
      <c r="B259" s="22">
        <v>89645</v>
      </c>
      <c r="C259" s="66" t="s">
        <v>94</v>
      </c>
      <c r="D259" s="67" t="s">
        <v>853</v>
      </c>
      <c r="E259" s="66" t="s">
        <v>89</v>
      </c>
      <c r="F259" s="50">
        <v>66</v>
      </c>
      <c r="G259" s="150">
        <v>46.2</v>
      </c>
      <c r="H259" s="150">
        <f t="shared" si="151"/>
        <v>19.799999999999997</v>
      </c>
      <c r="I259" s="50">
        <v>31.45</v>
      </c>
      <c r="J259" s="318">
        <f>TRUNC(I259*(1+$F$4),2)</f>
        <v>38.44</v>
      </c>
      <c r="K259" s="310">
        <f t="shared" si="171"/>
        <v>761.11</v>
      </c>
      <c r="L259" s="189" t="e">
        <f>TRUNC(#REF!-(#REF!*0.07),2)</f>
        <v>#REF!</v>
      </c>
      <c r="M259" s="212"/>
      <c r="N259" s="192">
        <f t="shared" si="164"/>
        <v>0</v>
      </c>
      <c r="O259" s="215"/>
      <c r="P259" s="192"/>
      <c r="Q259" s="215"/>
      <c r="R259" s="192"/>
      <c r="S259" s="215"/>
      <c r="T259" s="192"/>
      <c r="U259" s="215"/>
      <c r="V259" s="192"/>
      <c r="W259" s="215"/>
      <c r="X259" s="192"/>
      <c r="Y259" s="215"/>
      <c r="Z259" s="192"/>
      <c r="AA259" s="215"/>
      <c r="AB259" s="192"/>
      <c r="AC259" s="215"/>
      <c r="AD259" s="192"/>
      <c r="AE259" s="215"/>
      <c r="AF259" s="192"/>
      <c r="AG259" s="215"/>
      <c r="AH259" s="192"/>
      <c r="AI259" s="215"/>
      <c r="AJ259" s="192"/>
      <c r="AK259" s="215"/>
      <c r="AL259" s="345"/>
      <c r="AM259" s="212"/>
      <c r="AN259" s="192">
        <f t="shared" si="165"/>
        <v>0</v>
      </c>
      <c r="AO259" s="215"/>
      <c r="AP259" s="192">
        <f t="shared" si="166"/>
        <v>0</v>
      </c>
      <c r="AQ259" s="215">
        <v>0.7</v>
      </c>
      <c r="AR259" s="192">
        <f t="shared" si="167"/>
        <v>532.77699999999993</v>
      </c>
      <c r="AS259" s="215">
        <f t="shared" si="168"/>
        <v>0.69999999999999984</v>
      </c>
      <c r="AT259" s="192">
        <f t="shared" si="159"/>
        <v>532.77699999999993</v>
      </c>
      <c r="AU259" s="215">
        <f t="shared" si="169"/>
        <v>0.3000000000000001</v>
      </c>
      <c r="AV259" s="354">
        <f t="shared" si="170"/>
        <v>228.33300000000008</v>
      </c>
    </row>
    <row r="260" spans="1:48" s="60" customFormat="1" ht="20.100000000000001" customHeight="1" outlineLevel="1">
      <c r="A260" s="165" t="s">
        <v>783</v>
      </c>
      <c r="B260" s="22">
        <v>89424</v>
      </c>
      <c r="C260" s="22" t="s">
        <v>94</v>
      </c>
      <c r="D260" s="21" t="s">
        <v>761</v>
      </c>
      <c r="E260" s="66" t="s">
        <v>89</v>
      </c>
      <c r="F260" s="50">
        <v>10.050000000000001</v>
      </c>
      <c r="G260" s="150">
        <v>0</v>
      </c>
      <c r="H260" s="150">
        <f t="shared" si="151"/>
        <v>10.050000000000001</v>
      </c>
      <c r="I260" s="50">
        <v>6.5</v>
      </c>
      <c r="J260" s="318">
        <f t="shared" si="152"/>
        <v>7.94</v>
      </c>
      <c r="K260" s="310">
        <f t="shared" si="171"/>
        <v>79.8</v>
      </c>
      <c r="L260" s="189" t="e">
        <f>TRUNC(#REF!-(#REF!*0.07),2)</f>
        <v>#REF!</v>
      </c>
      <c r="M260" s="212"/>
      <c r="N260" s="192">
        <f t="shared" si="164"/>
        <v>0</v>
      </c>
      <c r="O260" s="215"/>
      <c r="P260" s="192"/>
      <c r="Q260" s="215"/>
      <c r="R260" s="192"/>
      <c r="S260" s="215"/>
      <c r="T260" s="192"/>
      <c r="U260" s="215"/>
      <c r="V260" s="192"/>
      <c r="W260" s="215"/>
      <c r="X260" s="192"/>
      <c r="Y260" s="215"/>
      <c r="Z260" s="192"/>
      <c r="AA260" s="215"/>
      <c r="AB260" s="192"/>
      <c r="AC260" s="215"/>
      <c r="AD260" s="192"/>
      <c r="AE260" s="215"/>
      <c r="AF260" s="192"/>
      <c r="AG260" s="215"/>
      <c r="AH260" s="192"/>
      <c r="AI260" s="215"/>
      <c r="AJ260" s="192"/>
      <c r="AK260" s="215"/>
      <c r="AL260" s="345"/>
      <c r="AM260" s="212"/>
      <c r="AN260" s="192">
        <f t="shared" si="165"/>
        <v>0</v>
      </c>
      <c r="AO260" s="215"/>
      <c r="AP260" s="192">
        <f t="shared" si="166"/>
        <v>0</v>
      </c>
      <c r="AQ260" s="215"/>
      <c r="AR260" s="192">
        <f t="shared" si="167"/>
        <v>0</v>
      </c>
      <c r="AS260" s="215">
        <f t="shared" si="168"/>
        <v>0</v>
      </c>
      <c r="AT260" s="192">
        <f t="shared" si="159"/>
        <v>0</v>
      </c>
      <c r="AU260" s="215">
        <f t="shared" si="169"/>
        <v>1</v>
      </c>
      <c r="AV260" s="354">
        <f t="shared" si="170"/>
        <v>79.8</v>
      </c>
    </row>
    <row r="261" spans="1:48" ht="20.100000000000001" customHeight="1" outlineLevel="1">
      <c r="A261" s="160" t="s">
        <v>784</v>
      </c>
      <c r="B261" s="66">
        <v>96833</v>
      </c>
      <c r="C261" s="66" t="s">
        <v>94</v>
      </c>
      <c r="D261" s="67" t="s">
        <v>854</v>
      </c>
      <c r="E261" s="66" t="s">
        <v>89</v>
      </c>
      <c r="F261" s="50">
        <v>7</v>
      </c>
      <c r="G261" s="150">
        <v>0</v>
      </c>
      <c r="H261" s="150">
        <f t="shared" si="151"/>
        <v>7</v>
      </c>
      <c r="I261" s="50">
        <v>23.2</v>
      </c>
      <c r="J261" s="318">
        <f t="shared" si="152"/>
        <v>28.35</v>
      </c>
      <c r="K261" s="310">
        <f t="shared" si="171"/>
        <v>198.45</v>
      </c>
      <c r="L261" s="189" t="e">
        <f>TRUNC(#REF!-(#REF!*0.07),2)</f>
        <v>#REF!</v>
      </c>
      <c r="M261" s="212"/>
      <c r="N261" s="192">
        <f t="shared" si="164"/>
        <v>0</v>
      </c>
      <c r="O261" s="215"/>
      <c r="P261" s="192"/>
      <c r="Q261" s="215"/>
      <c r="R261" s="192"/>
      <c r="S261" s="215"/>
      <c r="T261" s="192"/>
      <c r="U261" s="215"/>
      <c r="V261" s="192"/>
      <c r="W261" s="215"/>
      <c r="X261" s="192"/>
      <c r="Y261" s="215"/>
      <c r="Z261" s="192"/>
      <c r="AA261" s="215"/>
      <c r="AB261" s="192"/>
      <c r="AC261" s="215"/>
      <c r="AD261" s="192"/>
      <c r="AE261" s="215"/>
      <c r="AF261" s="192"/>
      <c r="AG261" s="215"/>
      <c r="AH261" s="192"/>
      <c r="AI261" s="215"/>
      <c r="AJ261" s="192"/>
      <c r="AK261" s="215"/>
      <c r="AL261" s="345"/>
      <c r="AM261" s="212"/>
      <c r="AN261" s="192">
        <f t="shared" si="165"/>
        <v>0</v>
      </c>
      <c r="AO261" s="215"/>
      <c r="AP261" s="192">
        <f t="shared" si="166"/>
        <v>0</v>
      </c>
      <c r="AQ261" s="215"/>
      <c r="AR261" s="192">
        <f t="shared" si="167"/>
        <v>0</v>
      </c>
      <c r="AS261" s="215">
        <f t="shared" si="168"/>
        <v>0</v>
      </c>
      <c r="AT261" s="192">
        <f t="shared" si="159"/>
        <v>0</v>
      </c>
      <c r="AU261" s="215">
        <f t="shared" si="169"/>
        <v>1</v>
      </c>
      <c r="AV261" s="354">
        <f t="shared" si="170"/>
        <v>198.45</v>
      </c>
    </row>
    <row r="262" spans="1:48" s="60" customFormat="1" ht="20.100000000000001" customHeight="1" outlineLevel="1">
      <c r="A262" s="165" t="s">
        <v>785</v>
      </c>
      <c r="B262" s="22">
        <v>89395</v>
      </c>
      <c r="C262" s="66" t="s">
        <v>94</v>
      </c>
      <c r="D262" s="67" t="s">
        <v>840</v>
      </c>
      <c r="E262" s="66" t="s">
        <v>89</v>
      </c>
      <c r="F262" s="50">
        <v>18.5</v>
      </c>
      <c r="G262" s="150">
        <v>0</v>
      </c>
      <c r="H262" s="150">
        <f t="shared" si="151"/>
        <v>18.5</v>
      </c>
      <c r="I262" s="50">
        <v>12.73</v>
      </c>
      <c r="J262" s="318">
        <f t="shared" si="152"/>
        <v>15.55</v>
      </c>
      <c r="K262" s="310">
        <f t="shared" si="171"/>
        <v>287.68</v>
      </c>
      <c r="L262" s="189" t="e">
        <f>TRUNC(#REF!-(#REF!*0.07),2)</f>
        <v>#REF!</v>
      </c>
      <c r="M262" s="212"/>
      <c r="N262" s="192">
        <f t="shared" si="164"/>
        <v>0</v>
      </c>
      <c r="O262" s="215"/>
      <c r="P262" s="192"/>
      <c r="Q262" s="215"/>
      <c r="R262" s="192"/>
      <c r="S262" s="215"/>
      <c r="T262" s="192"/>
      <c r="U262" s="215"/>
      <c r="V262" s="192"/>
      <c r="W262" s="215"/>
      <c r="X262" s="192"/>
      <c r="Y262" s="215"/>
      <c r="Z262" s="192"/>
      <c r="AA262" s="215"/>
      <c r="AB262" s="192"/>
      <c r="AC262" s="215"/>
      <c r="AD262" s="192"/>
      <c r="AE262" s="215"/>
      <c r="AF262" s="192"/>
      <c r="AG262" s="215"/>
      <c r="AH262" s="192"/>
      <c r="AI262" s="215"/>
      <c r="AJ262" s="192"/>
      <c r="AK262" s="215"/>
      <c r="AL262" s="345"/>
      <c r="AM262" s="212"/>
      <c r="AN262" s="192">
        <f t="shared" si="165"/>
        <v>0</v>
      </c>
      <c r="AO262" s="215"/>
      <c r="AP262" s="192">
        <f t="shared" si="166"/>
        <v>0</v>
      </c>
      <c r="AQ262" s="215"/>
      <c r="AR262" s="192">
        <f t="shared" si="167"/>
        <v>0</v>
      </c>
      <c r="AS262" s="215">
        <f t="shared" si="168"/>
        <v>0</v>
      </c>
      <c r="AT262" s="192">
        <f t="shared" si="159"/>
        <v>0</v>
      </c>
      <c r="AU262" s="215">
        <f t="shared" si="169"/>
        <v>1</v>
      </c>
      <c r="AV262" s="354">
        <f t="shared" si="170"/>
        <v>287.68</v>
      </c>
    </row>
    <row r="263" spans="1:48" s="60" customFormat="1" ht="20.100000000000001" hidden="1" customHeight="1" outlineLevel="1">
      <c r="A263" s="165" t="s">
        <v>786</v>
      </c>
      <c r="B263" s="22">
        <v>89443</v>
      </c>
      <c r="C263" s="66" t="s">
        <v>94</v>
      </c>
      <c r="D263" s="67" t="s">
        <v>841</v>
      </c>
      <c r="E263" s="66" t="s">
        <v>89</v>
      </c>
      <c r="F263" s="50">
        <v>0</v>
      </c>
      <c r="G263" s="150" t="e">
        <f t="shared" si="162"/>
        <v>#DIV/0!</v>
      </c>
      <c r="H263" s="150" t="e">
        <f t="shared" si="151"/>
        <v>#DIV/0!</v>
      </c>
      <c r="I263" s="74"/>
      <c r="J263" s="318">
        <f t="shared" si="152"/>
        <v>0</v>
      </c>
      <c r="K263" s="310">
        <f t="shared" ref="K256:K277" si="172">ROUND(F263*J263,2)</f>
        <v>0</v>
      </c>
      <c r="L263" s="189" t="e">
        <f>TRUNC(#REF!-(#REF!*0.07),2)</f>
        <v>#REF!</v>
      </c>
      <c r="M263" s="212"/>
      <c r="N263" s="192">
        <f t="shared" si="164"/>
        <v>0</v>
      </c>
      <c r="O263" s="215"/>
      <c r="P263" s="192"/>
      <c r="Q263" s="215"/>
      <c r="R263" s="192"/>
      <c r="S263" s="215"/>
      <c r="T263" s="192"/>
      <c r="U263" s="215"/>
      <c r="V263" s="192"/>
      <c r="W263" s="215"/>
      <c r="X263" s="192"/>
      <c r="Y263" s="215"/>
      <c r="Z263" s="192"/>
      <c r="AA263" s="215"/>
      <c r="AB263" s="192"/>
      <c r="AC263" s="215"/>
      <c r="AD263" s="192"/>
      <c r="AE263" s="215"/>
      <c r="AF263" s="192"/>
      <c r="AG263" s="215"/>
      <c r="AH263" s="192"/>
      <c r="AI263" s="215"/>
      <c r="AJ263" s="192"/>
      <c r="AK263" s="215"/>
      <c r="AL263" s="345"/>
      <c r="AM263" s="212"/>
      <c r="AN263" s="192">
        <f t="shared" si="165"/>
        <v>0</v>
      </c>
      <c r="AO263" s="215"/>
      <c r="AP263" s="192">
        <f t="shared" si="166"/>
        <v>0</v>
      </c>
      <c r="AQ263" s="215"/>
      <c r="AR263" s="192">
        <f t="shared" si="167"/>
        <v>0</v>
      </c>
      <c r="AS263" s="215" t="e">
        <f t="shared" si="168"/>
        <v>#DIV/0!</v>
      </c>
      <c r="AT263" s="192">
        <f t="shared" si="159"/>
        <v>0</v>
      </c>
      <c r="AU263" s="215" t="e">
        <f t="shared" si="169"/>
        <v>#DIV/0!</v>
      </c>
      <c r="AV263" s="354">
        <f t="shared" si="170"/>
        <v>0</v>
      </c>
    </row>
    <row r="264" spans="1:48" s="60" customFormat="1" ht="20.100000000000001" customHeight="1" outlineLevel="1">
      <c r="A264" s="165" t="s">
        <v>787</v>
      </c>
      <c r="B264" s="22">
        <v>89625</v>
      </c>
      <c r="C264" s="66" t="s">
        <v>94</v>
      </c>
      <c r="D264" s="67" t="s">
        <v>842</v>
      </c>
      <c r="E264" s="66" t="s">
        <v>89</v>
      </c>
      <c r="F264" s="50">
        <v>8.7100000000000009</v>
      </c>
      <c r="G264" s="150">
        <v>0</v>
      </c>
      <c r="H264" s="150">
        <f t="shared" si="151"/>
        <v>8.7100000000000009</v>
      </c>
      <c r="I264" s="50">
        <v>25.93</v>
      </c>
      <c r="J264" s="318">
        <f t="shared" si="152"/>
        <v>31.69</v>
      </c>
      <c r="K264" s="310">
        <f t="shared" ref="K264:K280" si="173">ROUND(H264*J264,2)</f>
        <v>276.02</v>
      </c>
      <c r="L264" s="189" t="e">
        <f>TRUNC(#REF!-(#REF!*0.07),2)</f>
        <v>#REF!</v>
      </c>
      <c r="M264" s="212"/>
      <c r="N264" s="192">
        <f t="shared" si="164"/>
        <v>0</v>
      </c>
      <c r="O264" s="215"/>
      <c r="P264" s="192"/>
      <c r="Q264" s="215"/>
      <c r="R264" s="192"/>
      <c r="S264" s="215"/>
      <c r="T264" s="192"/>
      <c r="U264" s="215"/>
      <c r="V264" s="192"/>
      <c r="W264" s="215"/>
      <c r="X264" s="192"/>
      <c r="Y264" s="215"/>
      <c r="Z264" s="192"/>
      <c r="AA264" s="215"/>
      <c r="AB264" s="192"/>
      <c r="AC264" s="215"/>
      <c r="AD264" s="192"/>
      <c r="AE264" s="215"/>
      <c r="AF264" s="192"/>
      <c r="AG264" s="215"/>
      <c r="AH264" s="192"/>
      <c r="AI264" s="215"/>
      <c r="AJ264" s="192"/>
      <c r="AK264" s="215"/>
      <c r="AL264" s="345"/>
      <c r="AM264" s="212"/>
      <c r="AN264" s="192">
        <f t="shared" si="165"/>
        <v>0</v>
      </c>
      <c r="AO264" s="215"/>
      <c r="AP264" s="192">
        <f t="shared" si="166"/>
        <v>0</v>
      </c>
      <c r="AQ264" s="215"/>
      <c r="AR264" s="192">
        <f t="shared" si="167"/>
        <v>0</v>
      </c>
      <c r="AS264" s="215">
        <f t="shared" si="168"/>
        <v>0</v>
      </c>
      <c r="AT264" s="192">
        <f t="shared" si="159"/>
        <v>0</v>
      </c>
      <c r="AU264" s="215">
        <f t="shared" si="169"/>
        <v>1</v>
      </c>
      <c r="AV264" s="354">
        <f t="shared" si="170"/>
        <v>276.02</v>
      </c>
    </row>
    <row r="265" spans="1:48" s="60" customFormat="1" ht="20.100000000000001" customHeight="1" outlineLevel="1">
      <c r="A265" s="165" t="s">
        <v>788</v>
      </c>
      <c r="B265" s="22">
        <v>89628</v>
      </c>
      <c r="C265" s="66" t="s">
        <v>94</v>
      </c>
      <c r="D265" s="67" t="s">
        <v>843</v>
      </c>
      <c r="E265" s="66" t="s">
        <v>89</v>
      </c>
      <c r="F265" s="50">
        <v>12</v>
      </c>
      <c r="G265" s="150">
        <v>0</v>
      </c>
      <c r="H265" s="150">
        <f t="shared" si="151"/>
        <v>12</v>
      </c>
      <c r="I265" s="50">
        <v>58.76</v>
      </c>
      <c r="J265" s="318">
        <f t="shared" si="152"/>
        <v>71.819999999999993</v>
      </c>
      <c r="K265" s="310">
        <f t="shared" si="173"/>
        <v>861.84</v>
      </c>
      <c r="L265" s="189" t="e">
        <f>TRUNC(#REF!-(#REF!*0.07),2)</f>
        <v>#REF!</v>
      </c>
      <c r="M265" s="212"/>
      <c r="N265" s="192">
        <f t="shared" si="164"/>
        <v>0</v>
      </c>
      <c r="O265" s="215"/>
      <c r="P265" s="192"/>
      <c r="Q265" s="215"/>
      <c r="R265" s="192"/>
      <c r="S265" s="215"/>
      <c r="T265" s="192"/>
      <c r="U265" s="215"/>
      <c r="V265" s="192"/>
      <c r="W265" s="215"/>
      <c r="X265" s="192"/>
      <c r="Y265" s="215"/>
      <c r="Z265" s="192"/>
      <c r="AA265" s="215"/>
      <c r="AB265" s="192"/>
      <c r="AC265" s="215"/>
      <c r="AD265" s="192"/>
      <c r="AE265" s="215"/>
      <c r="AF265" s="192"/>
      <c r="AG265" s="215"/>
      <c r="AH265" s="192"/>
      <c r="AI265" s="215"/>
      <c r="AJ265" s="192"/>
      <c r="AK265" s="215"/>
      <c r="AL265" s="345"/>
      <c r="AM265" s="212"/>
      <c r="AN265" s="192">
        <f t="shared" si="165"/>
        <v>0</v>
      </c>
      <c r="AO265" s="215"/>
      <c r="AP265" s="192">
        <f t="shared" si="166"/>
        <v>0</v>
      </c>
      <c r="AQ265" s="215"/>
      <c r="AR265" s="192">
        <f t="shared" si="167"/>
        <v>0</v>
      </c>
      <c r="AS265" s="215">
        <f t="shared" si="168"/>
        <v>0</v>
      </c>
      <c r="AT265" s="192">
        <f t="shared" si="159"/>
        <v>0</v>
      </c>
      <c r="AU265" s="215">
        <f t="shared" si="169"/>
        <v>1</v>
      </c>
      <c r="AV265" s="354">
        <f t="shared" si="170"/>
        <v>861.84</v>
      </c>
    </row>
    <row r="266" spans="1:48" s="60" customFormat="1" ht="20.100000000000001" customHeight="1" outlineLevel="1">
      <c r="A266" s="165" t="s">
        <v>789</v>
      </c>
      <c r="B266" s="22">
        <v>89566</v>
      </c>
      <c r="C266" s="66" t="s">
        <v>94</v>
      </c>
      <c r="D266" s="67" t="s">
        <v>844</v>
      </c>
      <c r="E266" s="66" t="s">
        <v>89</v>
      </c>
      <c r="F266" s="50">
        <v>3</v>
      </c>
      <c r="G266" s="150">
        <v>0</v>
      </c>
      <c r="H266" s="150">
        <f t="shared" si="151"/>
        <v>3</v>
      </c>
      <c r="I266" s="50">
        <v>61.8</v>
      </c>
      <c r="J266" s="318">
        <f t="shared" si="152"/>
        <v>75.53</v>
      </c>
      <c r="K266" s="310">
        <f t="shared" si="173"/>
        <v>226.59</v>
      </c>
      <c r="L266" s="189" t="e">
        <f>TRUNC(#REF!-(#REF!*0.07),2)</f>
        <v>#REF!</v>
      </c>
      <c r="M266" s="212"/>
      <c r="N266" s="192">
        <f t="shared" si="164"/>
        <v>0</v>
      </c>
      <c r="O266" s="215"/>
      <c r="P266" s="192"/>
      <c r="Q266" s="215"/>
      <c r="R266" s="192"/>
      <c r="S266" s="215"/>
      <c r="T266" s="192"/>
      <c r="U266" s="215"/>
      <c r="V266" s="192"/>
      <c r="W266" s="215"/>
      <c r="X266" s="192"/>
      <c r="Y266" s="215"/>
      <c r="Z266" s="192"/>
      <c r="AA266" s="215"/>
      <c r="AB266" s="192"/>
      <c r="AC266" s="215"/>
      <c r="AD266" s="192"/>
      <c r="AE266" s="215"/>
      <c r="AF266" s="192"/>
      <c r="AG266" s="215"/>
      <c r="AH266" s="192"/>
      <c r="AI266" s="215"/>
      <c r="AJ266" s="192"/>
      <c r="AK266" s="215"/>
      <c r="AL266" s="345"/>
      <c r="AM266" s="212"/>
      <c r="AN266" s="192">
        <f t="shared" si="165"/>
        <v>0</v>
      </c>
      <c r="AO266" s="215"/>
      <c r="AP266" s="192">
        <f t="shared" si="166"/>
        <v>0</v>
      </c>
      <c r="AQ266" s="215"/>
      <c r="AR266" s="192">
        <f t="shared" si="167"/>
        <v>0</v>
      </c>
      <c r="AS266" s="215">
        <f t="shared" si="168"/>
        <v>0</v>
      </c>
      <c r="AT266" s="192">
        <f t="shared" si="159"/>
        <v>0</v>
      </c>
      <c r="AU266" s="215">
        <f t="shared" si="169"/>
        <v>1</v>
      </c>
      <c r="AV266" s="354">
        <f t="shared" si="170"/>
        <v>226.59</v>
      </c>
    </row>
    <row r="267" spans="1:48" s="60" customFormat="1" ht="20.100000000000001" customHeight="1" outlineLevel="1">
      <c r="A267" s="165" t="s">
        <v>790</v>
      </c>
      <c r="B267" s="22">
        <v>89566</v>
      </c>
      <c r="C267" s="66" t="s">
        <v>94</v>
      </c>
      <c r="D267" s="67" t="s">
        <v>845</v>
      </c>
      <c r="E267" s="66" t="s">
        <v>89</v>
      </c>
      <c r="F267" s="50">
        <v>9</v>
      </c>
      <c r="G267" s="150">
        <v>0</v>
      </c>
      <c r="H267" s="150">
        <f t="shared" si="151"/>
        <v>9</v>
      </c>
      <c r="I267" s="50">
        <v>61.8</v>
      </c>
      <c r="J267" s="318">
        <f t="shared" si="152"/>
        <v>75.53</v>
      </c>
      <c r="K267" s="310">
        <f t="shared" si="173"/>
        <v>679.77</v>
      </c>
      <c r="L267" s="189" t="e">
        <f>TRUNC(#REF!-(#REF!*0.07),2)</f>
        <v>#REF!</v>
      </c>
      <c r="M267" s="212"/>
      <c r="N267" s="192">
        <f t="shared" si="164"/>
        <v>0</v>
      </c>
      <c r="O267" s="215"/>
      <c r="P267" s="192"/>
      <c r="Q267" s="215"/>
      <c r="R267" s="192"/>
      <c r="S267" s="215"/>
      <c r="T267" s="192"/>
      <c r="U267" s="215"/>
      <c r="V267" s="192"/>
      <c r="W267" s="215"/>
      <c r="X267" s="192"/>
      <c r="Y267" s="215"/>
      <c r="Z267" s="192"/>
      <c r="AA267" s="215"/>
      <c r="AB267" s="192"/>
      <c r="AC267" s="215"/>
      <c r="AD267" s="192"/>
      <c r="AE267" s="215"/>
      <c r="AF267" s="192"/>
      <c r="AG267" s="215"/>
      <c r="AH267" s="192"/>
      <c r="AI267" s="215"/>
      <c r="AJ267" s="192"/>
      <c r="AK267" s="215"/>
      <c r="AL267" s="345"/>
      <c r="AM267" s="212"/>
      <c r="AN267" s="192">
        <f t="shared" si="165"/>
        <v>0</v>
      </c>
      <c r="AO267" s="215"/>
      <c r="AP267" s="192">
        <f t="shared" si="166"/>
        <v>0</v>
      </c>
      <c r="AQ267" s="215"/>
      <c r="AR267" s="192">
        <f t="shared" si="167"/>
        <v>0</v>
      </c>
      <c r="AS267" s="215">
        <f t="shared" si="168"/>
        <v>0</v>
      </c>
      <c r="AT267" s="192">
        <f t="shared" si="159"/>
        <v>0</v>
      </c>
      <c r="AU267" s="215">
        <f t="shared" si="169"/>
        <v>1</v>
      </c>
      <c r="AV267" s="354">
        <f t="shared" si="170"/>
        <v>679.77</v>
      </c>
    </row>
    <row r="268" spans="1:48" s="60" customFormat="1" ht="20.100000000000001" customHeight="1" outlineLevel="1">
      <c r="A268" s="165" t="s">
        <v>791</v>
      </c>
      <c r="B268" s="22">
        <v>89559</v>
      </c>
      <c r="C268" s="66" t="s">
        <v>94</v>
      </c>
      <c r="D268" s="67" t="s">
        <v>839</v>
      </c>
      <c r="E268" s="66" t="s">
        <v>89</v>
      </c>
      <c r="F268" s="50">
        <v>2</v>
      </c>
      <c r="G268" s="150">
        <v>0</v>
      </c>
      <c r="H268" s="150">
        <f t="shared" si="151"/>
        <v>2</v>
      </c>
      <c r="I268" s="50">
        <v>94.12</v>
      </c>
      <c r="J268" s="318">
        <f t="shared" si="152"/>
        <v>115.04</v>
      </c>
      <c r="K268" s="310">
        <f t="shared" si="173"/>
        <v>230.08</v>
      </c>
      <c r="L268" s="189" t="e">
        <f>TRUNC(#REF!-(#REF!*0.07),2)</f>
        <v>#REF!</v>
      </c>
      <c r="M268" s="212"/>
      <c r="N268" s="192">
        <f t="shared" si="164"/>
        <v>0</v>
      </c>
      <c r="O268" s="215"/>
      <c r="P268" s="192"/>
      <c r="Q268" s="215"/>
      <c r="R268" s="192"/>
      <c r="S268" s="215"/>
      <c r="T268" s="192"/>
      <c r="U268" s="215"/>
      <c r="V268" s="192"/>
      <c r="W268" s="215"/>
      <c r="X268" s="192"/>
      <c r="Y268" s="215"/>
      <c r="Z268" s="192"/>
      <c r="AA268" s="215"/>
      <c r="AB268" s="192"/>
      <c r="AC268" s="215"/>
      <c r="AD268" s="192"/>
      <c r="AE268" s="215"/>
      <c r="AF268" s="192"/>
      <c r="AG268" s="215"/>
      <c r="AH268" s="192"/>
      <c r="AI268" s="215"/>
      <c r="AJ268" s="192"/>
      <c r="AK268" s="215"/>
      <c r="AL268" s="345"/>
      <c r="AM268" s="212"/>
      <c r="AN268" s="192">
        <f t="shared" si="165"/>
        <v>0</v>
      </c>
      <c r="AO268" s="215"/>
      <c r="AP268" s="192">
        <f t="shared" si="166"/>
        <v>0</v>
      </c>
      <c r="AQ268" s="215"/>
      <c r="AR268" s="192">
        <f t="shared" si="167"/>
        <v>0</v>
      </c>
      <c r="AS268" s="215">
        <f t="shared" si="168"/>
        <v>0</v>
      </c>
      <c r="AT268" s="192">
        <f t="shared" si="159"/>
        <v>0</v>
      </c>
      <c r="AU268" s="215">
        <f t="shared" si="169"/>
        <v>1</v>
      </c>
      <c r="AV268" s="354">
        <f t="shared" si="170"/>
        <v>230.08</v>
      </c>
    </row>
    <row r="269" spans="1:48" s="60" customFormat="1" ht="20.100000000000001" customHeight="1" outlineLevel="1">
      <c r="A269" s="165" t="s">
        <v>792</v>
      </c>
      <c r="B269" s="22">
        <v>89622</v>
      </c>
      <c r="C269" s="66" t="s">
        <v>94</v>
      </c>
      <c r="D269" s="67" t="s">
        <v>846</v>
      </c>
      <c r="E269" s="66" t="s">
        <v>89</v>
      </c>
      <c r="F269" s="50">
        <v>2.0099999999999998</v>
      </c>
      <c r="G269" s="150">
        <v>0</v>
      </c>
      <c r="H269" s="150">
        <f t="shared" si="151"/>
        <v>2.0099999999999998</v>
      </c>
      <c r="I269" s="50">
        <v>16.28</v>
      </c>
      <c r="J269" s="318">
        <f t="shared" si="152"/>
        <v>19.89</v>
      </c>
      <c r="K269" s="310">
        <f t="shared" si="173"/>
        <v>39.979999999999997</v>
      </c>
      <c r="L269" s="189" t="e">
        <f>TRUNC(#REF!-(#REF!*0.07),2)</f>
        <v>#REF!</v>
      </c>
      <c r="M269" s="212"/>
      <c r="N269" s="192">
        <f t="shared" si="164"/>
        <v>0</v>
      </c>
      <c r="O269" s="215"/>
      <c r="P269" s="192"/>
      <c r="Q269" s="215"/>
      <c r="R269" s="192"/>
      <c r="S269" s="215"/>
      <c r="T269" s="192"/>
      <c r="U269" s="215"/>
      <c r="V269" s="192"/>
      <c r="W269" s="215"/>
      <c r="X269" s="192"/>
      <c r="Y269" s="215"/>
      <c r="Z269" s="192"/>
      <c r="AA269" s="215"/>
      <c r="AB269" s="192"/>
      <c r="AC269" s="215"/>
      <c r="AD269" s="192"/>
      <c r="AE269" s="215"/>
      <c r="AF269" s="192"/>
      <c r="AG269" s="215"/>
      <c r="AH269" s="192"/>
      <c r="AI269" s="215"/>
      <c r="AJ269" s="192"/>
      <c r="AK269" s="215"/>
      <c r="AL269" s="345"/>
      <c r="AM269" s="212"/>
      <c r="AN269" s="192">
        <f t="shared" si="165"/>
        <v>0</v>
      </c>
      <c r="AO269" s="215"/>
      <c r="AP269" s="192">
        <f t="shared" si="166"/>
        <v>0</v>
      </c>
      <c r="AQ269" s="215"/>
      <c r="AR269" s="192">
        <f t="shared" si="167"/>
        <v>0</v>
      </c>
      <c r="AS269" s="215">
        <f t="shared" si="168"/>
        <v>0</v>
      </c>
      <c r="AT269" s="192">
        <f t="shared" si="159"/>
        <v>0</v>
      </c>
      <c r="AU269" s="215">
        <f t="shared" si="169"/>
        <v>1</v>
      </c>
      <c r="AV269" s="354">
        <f t="shared" si="170"/>
        <v>39.979999999999997</v>
      </c>
    </row>
    <row r="270" spans="1:48" s="60" customFormat="1" ht="20.100000000000001" customHeight="1" outlineLevel="1">
      <c r="A270" s="165" t="s">
        <v>793</v>
      </c>
      <c r="B270" s="22">
        <v>89627</v>
      </c>
      <c r="C270" s="66" t="s">
        <v>94</v>
      </c>
      <c r="D270" s="67" t="s">
        <v>847</v>
      </c>
      <c r="E270" s="66" t="s">
        <v>89</v>
      </c>
      <c r="F270" s="50">
        <v>21</v>
      </c>
      <c r="G270" s="150">
        <v>0</v>
      </c>
      <c r="H270" s="150">
        <f t="shared" si="151"/>
        <v>21</v>
      </c>
      <c r="I270" s="50">
        <v>23.52</v>
      </c>
      <c r="J270" s="318">
        <f t="shared" si="152"/>
        <v>28.74</v>
      </c>
      <c r="K270" s="310">
        <f t="shared" si="173"/>
        <v>603.54</v>
      </c>
      <c r="L270" s="189" t="e">
        <f>TRUNC(#REF!-(#REF!*0.07),2)</f>
        <v>#REF!</v>
      </c>
      <c r="M270" s="212"/>
      <c r="N270" s="192">
        <f t="shared" si="164"/>
        <v>0</v>
      </c>
      <c r="O270" s="215"/>
      <c r="P270" s="192"/>
      <c r="Q270" s="215"/>
      <c r="R270" s="192"/>
      <c r="S270" s="215"/>
      <c r="T270" s="192"/>
      <c r="U270" s="215"/>
      <c r="V270" s="192"/>
      <c r="W270" s="215"/>
      <c r="X270" s="192"/>
      <c r="Y270" s="215"/>
      <c r="Z270" s="192"/>
      <c r="AA270" s="215"/>
      <c r="AB270" s="192"/>
      <c r="AC270" s="215"/>
      <c r="AD270" s="192"/>
      <c r="AE270" s="215"/>
      <c r="AF270" s="192"/>
      <c r="AG270" s="215"/>
      <c r="AH270" s="192"/>
      <c r="AI270" s="215"/>
      <c r="AJ270" s="192"/>
      <c r="AK270" s="215"/>
      <c r="AL270" s="345"/>
      <c r="AM270" s="212"/>
      <c r="AN270" s="192">
        <f t="shared" si="165"/>
        <v>0</v>
      </c>
      <c r="AO270" s="215"/>
      <c r="AP270" s="192">
        <f t="shared" si="166"/>
        <v>0</v>
      </c>
      <c r="AQ270" s="215"/>
      <c r="AR270" s="192">
        <f t="shared" si="167"/>
        <v>0</v>
      </c>
      <c r="AS270" s="215">
        <f t="shared" si="168"/>
        <v>0</v>
      </c>
      <c r="AT270" s="192">
        <f t="shared" si="159"/>
        <v>0</v>
      </c>
      <c r="AU270" s="215">
        <f t="shared" si="169"/>
        <v>1</v>
      </c>
      <c r="AV270" s="354">
        <f t="shared" si="170"/>
        <v>603.54</v>
      </c>
    </row>
    <row r="271" spans="1:48" s="60" customFormat="1" ht="20.100000000000001" customHeight="1" outlineLevel="1">
      <c r="A271" s="165" t="s">
        <v>794</v>
      </c>
      <c r="B271" s="22">
        <v>89626</v>
      </c>
      <c r="C271" s="66" t="s">
        <v>94</v>
      </c>
      <c r="D271" s="67" t="s">
        <v>1109</v>
      </c>
      <c r="E271" s="66" t="s">
        <v>89</v>
      </c>
      <c r="F271" s="50">
        <v>1</v>
      </c>
      <c r="G271" s="150">
        <v>0</v>
      </c>
      <c r="H271" s="150">
        <f t="shared" si="151"/>
        <v>1</v>
      </c>
      <c r="I271" s="50">
        <v>36.299999999999997</v>
      </c>
      <c r="J271" s="318">
        <f t="shared" si="152"/>
        <v>44.36</v>
      </c>
      <c r="K271" s="310">
        <f t="shared" si="173"/>
        <v>44.36</v>
      </c>
      <c r="L271" s="189" t="e">
        <f>TRUNC(#REF!-(#REF!*0.07),2)</f>
        <v>#REF!</v>
      </c>
      <c r="M271" s="212"/>
      <c r="N271" s="192">
        <f t="shared" si="164"/>
        <v>0</v>
      </c>
      <c r="O271" s="215"/>
      <c r="P271" s="192"/>
      <c r="Q271" s="215"/>
      <c r="R271" s="192"/>
      <c r="S271" s="215"/>
      <c r="T271" s="192"/>
      <c r="U271" s="215"/>
      <c r="V271" s="192"/>
      <c r="W271" s="215"/>
      <c r="X271" s="192"/>
      <c r="Y271" s="215"/>
      <c r="Z271" s="192"/>
      <c r="AA271" s="215"/>
      <c r="AB271" s="192"/>
      <c r="AC271" s="215"/>
      <c r="AD271" s="192"/>
      <c r="AE271" s="215"/>
      <c r="AF271" s="192"/>
      <c r="AG271" s="215"/>
      <c r="AH271" s="192"/>
      <c r="AI271" s="215"/>
      <c r="AJ271" s="192"/>
      <c r="AK271" s="215"/>
      <c r="AL271" s="345"/>
      <c r="AM271" s="212"/>
      <c r="AN271" s="192">
        <f t="shared" si="165"/>
        <v>0</v>
      </c>
      <c r="AO271" s="215"/>
      <c r="AP271" s="192">
        <f t="shared" si="166"/>
        <v>0</v>
      </c>
      <c r="AQ271" s="215"/>
      <c r="AR271" s="192">
        <f t="shared" si="167"/>
        <v>0</v>
      </c>
      <c r="AS271" s="215">
        <f t="shared" si="168"/>
        <v>0</v>
      </c>
      <c r="AT271" s="192">
        <f t="shared" si="159"/>
        <v>0</v>
      </c>
      <c r="AU271" s="215">
        <f t="shared" si="169"/>
        <v>1</v>
      </c>
      <c r="AV271" s="354">
        <f t="shared" si="170"/>
        <v>44.36</v>
      </c>
    </row>
    <row r="272" spans="1:48" s="60" customFormat="1" ht="20.100000000000001" customHeight="1" outlineLevel="1">
      <c r="A272" s="165" t="s">
        <v>795</v>
      </c>
      <c r="B272" s="22">
        <v>89630</v>
      </c>
      <c r="C272" s="66" t="s">
        <v>94</v>
      </c>
      <c r="D272" s="67" t="s">
        <v>848</v>
      </c>
      <c r="E272" s="66" t="s">
        <v>89</v>
      </c>
      <c r="F272" s="50">
        <v>11</v>
      </c>
      <c r="G272" s="150">
        <v>0</v>
      </c>
      <c r="H272" s="150">
        <f t="shared" si="151"/>
        <v>11</v>
      </c>
      <c r="I272" s="50">
        <v>76.209999999999994</v>
      </c>
      <c r="J272" s="318">
        <f t="shared" si="152"/>
        <v>93.15</v>
      </c>
      <c r="K272" s="310">
        <f t="shared" si="173"/>
        <v>1024.6500000000001</v>
      </c>
      <c r="L272" s="189" t="e">
        <f>TRUNC(#REF!-(#REF!*0.07),2)</f>
        <v>#REF!</v>
      </c>
      <c r="M272" s="212"/>
      <c r="N272" s="192">
        <f t="shared" si="164"/>
        <v>0</v>
      </c>
      <c r="O272" s="215"/>
      <c r="P272" s="192"/>
      <c r="Q272" s="215"/>
      <c r="R272" s="192"/>
      <c r="S272" s="215"/>
      <c r="T272" s="192"/>
      <c r="U272" s="215"/>
      <c r="V272" s="192"/>
      <c r="W272" s="215"/>
      <c r="X272" s="192"/>
      <c r="Y272" s="215"/>
      <c r="Z272" s="192"/>
      <c r="AA272" s="215"/>
      <c r="AB272" s="192"/>
      <c r="AC272" s="215"/>
      <c r="AD272" s="192"/>
      <c r="AE272" s="215"/>
      <c r="AF272" s="192"/>
      <c r="AG272" s="215"/>
      <c r="AH272" s="192"/>
      <c r="AI272" s="215"/>
      <c r="AJ272" s="192"/>
      <c r="AK272" s="215"/>
      <c r="AL272" s="345"/>
      <c r="AM272" s="212"/>
      <c r="AN272" s="192">
        <f t="shared" si="165"/>
        <v>0</v>
      </c>
      <c r="AO272" s="215"/>
      <c r="AP272" s="192">
        <f t="shared" si="166"/>
        <v>0</v>
      </c>
      <c r="AQ272" s="215"/>
      <c r="AR272" s="192">
        <f t="shared" si="167"/>
        <v>0</v>
      </c>
      <c r="AS272" s="215">
        <f t="shared" si="168"/>
        <v>0</v>
      </c>
      <c r="AT272" s="192">
        <f t="shared" si="159"/>
        <v>0</v>
      </c>
      <c r="AU272" s="215">
        <f t="shared" si="169"/>
        <v>1</v>
      </c>
      <c r="AV272" s="354">
        <f t="shared" si="170"/>
        <v>1024.6500000000001</v>
      </c>
    </row>
    <row r="273" spans="1:48" s="60" customFormat="1" ht="20.100000000000001" customHeight="1" outlineLevel="1">
      <c r="A273" s="165" t="s">
        <v>796</v>
      </c>
      <c r="B273" s="22">
        <v>89630</v>
      </c>
      <c r="C273" s="66" t="s">
        <v>94</v>
      </c>
      <c r="D273" s="67" t="s">
        <v>849</v>
      </c>
      <c r="E273" s="66" t="s">
        <v>89</v>
      </c>
      <c r="F273" s="50">
        <v>5</v>
      </c>
      <c r="G273" s="150">
        <v>0</v>
      </c>
      <c r="H273" s="150">
        <f t="shared" si="151"/>
        <v>5</v>
      </c>
      <c r="I273" s="50">
        <v>76.209999999999994</v>
      </c>
      <c r="J273" s="318">
        <f t="shared" si="152"/>
        <v>93.15</v>
      </c>
      <c r="K273" s="310">
        <f t="shared" si="173"/>
        <v>465.75</v>
      </c>
      <c r="L273" s="189" t="e">
        <f>TRUNC(#REF!-(#REF!*0.07),2)</f>
        <v>#REF!</v>
      </c>
      <c r="M273" s="212"/>
      <c r="N273" s="192">
        <f t="shared" si="164"/>
        <v>0</v>
      </c>
      <c r="O273" s="215"/>
      <c r="P273" s="192"/>
      <c r="Q273" s="215"/>
      <c r="R273" s="192"/>
      <c r="S273" s="215"/>
      <c r="T273" s="192"/>
      <c r="U273" s="215"/>
      <c r="V273" s="192"/>
      <c r="W273" s="215"/>
      <c r="X273" s="192"/>
      <c r="Y273" s="215"/>
      <c r="Z273" s="192"/>
      <c r="AA273" s="215"/>
      <c r="AB273" s="192"/>
      <c r="AC273" s="215"/>
      <c r="AD273" s="192"/>
      <c r="AE273" s="215"/>
      <c r="AF273" s="192"/>
      <c r="AG273" s="215"/>
      <c r="AH273" s="192"/>
      <c r="AI273" s="215"/>
      <c r="AJ273" s="192"/>
      <c r="AK273" s="215"/>
      <c r="AL273" s="345"/>
      <c r="AM273" s="212"/>
      <c r="AN273" s="192">
        <f t="shared" si="165"/>
        <v>0</v>
      </c>
      <c r="AO273" s="215"/>
      <c r="AP273" s="192">
        <f t="shared" si="166"/>
        <v>0</v>
      </c>
      <c r="AQ273" s="215"/>
      <c r="AR273" s="192">
        <f t="shared" si="167"/>
        <v>0</v>
      </c>
      <c r="AS273" s="215">
        <f t="shared" si="168"/>
        <v>0</v>
      </c>
      <c r="AT273" s="192">
        <f t="shared" si="159"/>
        <v>0</v>
      </c>
      <c r="AU273" s="215">
        <f t="shared" si="169"/>
        <v>1</v>
      </c>
      <c r="AV273" s="354">
        <f t="shared" si="170"/>
        <v>465.75</v>
      </c>
    </row>
    <row r="274" spans="1:48" s="60" customFormat="1" ht="20.100000000000001" customHeight="1" outlineLevel="1">
      <c r="A274" s="165" t="s">
        <v>797</v>
      </c>
      <c r="B274" s="22">
        <v>89632</v>
      </c>
      <c r="C274" s="66" t="s">
        <v>94</v>
      </c>
      <c r="D274" s="67" t="s">
        <v>850</v>
      </c>
      <c r="E274" s="66" t="s">
        <v>89</v>
      </c>
      <c r="F274" s="50">
        <v>5</v>
      </c>
      <c r="G274" s="150">
        <v>0</v>
      </c>
      <c r="H274" s="150">
        <f t="shared" si="151"/>
        <v>5</v>
      </c>
      <c r="I274" s="50">
        <v>157.81</v>
      </c>
      <c r="J274" s="318">
        <f t="shared" si="152"/>
        <v>192.89</v>
      </c>
      <c r="K274" s="310">
        <f t="shared" si="173"/>
        <v>964.45</v>
      </c>
      <c r="L274" s="189" t="e">
        <f>TRUNC(#REF!-(#REF!*0.07),2)</f>
        <v>#REF!</v>
      </c>
      <c r="M274" s="212"/>
      <c r="N274" s="192">
        <f t="shared" si="164"/>
        <v>0</v>
      </c>
      <c r="O274" s="215"/>
      <c r="P274" s="192"/>
      <c r="Q274" s="215"/>
      <c r="R274" s="192"/>
      <c r="S274" s="215"/>
      <c r="T274" s="192"/>
      <c r="U274" s="215"/>
      <c r="V274" s="192"/>
      <c r="W274" s="215"/>
      <c r="X274" s="192"/>
      <c r="Y274" s="215"/>
      <c r="Z274" s="192"/>
      <c r="AA274" s="215"/>
      <c r="AB274" s="192"/>
      <c r="AC274" s="215"/>
      <c r="AD274" s="192"/>
      <c r="AE274" s="215"/>
      <c r="AF274" s="192"/>
      <c r="AG274" s="215"/>
      <c r="AH274" s="192"/>
      <c r="AI274" s="215"/>
      <c r="AJ274" s="192"/>
      <c r="AK274" s="215"/>
      <c r="AL274" s="345"/>
      <c r="AM274" s="212"/>
      <c r="AN274" s="192">
        <f t="shared" si="165"/>
        <v>0</v>
      </c>
      <c r="AO274" s="215"/>
      <c r="AP274" s="192">
        <f t="shared" si="166"/>
        <v>0</v>
      </c>
      <c r="AQ274" s="215"/>
      <c r="AR274" s="192">
        <f t="shared" si="167"/>
        <v>0</v>
      </c>
      <c r="AS274" s="215">
        <f t="shared" si="168"/>
        <v>0</v>
      </c>
      <c r="AT274" s="192">
        <f t="shared" si="159"/>
        <v>0</v>
      </c>
      <c r="AU274" s="215">
        <f t="shared" si="169"/>
        <v>1</v>
      </c>
      <c r="AV274" s="354">
        <f t="shared" si="170"/>
        <v>964.45</v>
      </c>
    </row>
    <row r="275" spans="1:48" s="60" customFormat="1" ht="30" customHeight="1" outlineLevel="1">
      <c r="A275" s="165" t="s">
        <v>798</v>
      </c>
      <c r="B275" s="22">
        <v>89632</v>
      </c>
      <c r="C275" s="66" t="s">
        <v>94</v>
      </c>
      <c r="D275" s="67" t="s">
        <v>851</v>
      </c>
      <c r="E275" s="66" t="s">
        <v>89</v>
      </c>
      <c r="F275" s="50">
        <v>2</v>
      </c>
      <c r="G275" s="150">
        <v>0</v>
      </c>
      <c r="H275" s="150">
        <f t="shared" si="151"/>
        <v>2</v>
      </c>
      <c r="I275" s="50">
        <v>157.81</v>
      </c>
      <c r="J275" s="318">
        <f t="shared" si="152"/>
        <v>192.89</v>
      </c>
      <c r="K275" s="310">
        <f t="shared" si="173"/>
        <v>385.78</v>
      </c>
      <c r="L275" s="189" t="e">
        <f>TRUNC(#REF!-(#REF!*0.07),2)</f>
        <v>#REF!</v>
      </c>
      <c r="M275" s="212"/>
      <c r="N275" s="192">
        <f t="shared" si="164"/>
        <v>0</v>
      </c>
      <c r="O275" s="215"/>
      <c r="P275" s="192"/>
      <c r="Q275" s="215"/>
      <c r="R275" s="192"/>
      <c r="S275" s="215"/>
      <c r="T275" s="192"/>
      <c r="U275" s="215"/>
      <c r="V275" s="192"/>
      <c r="W275" s="215"/>
      <c r="X275" s="192"/>
      <c r="Y275" s="215"/>
      <c r="Z275" s="192"/>
      <c r="AA275" s="215"/>
      <c r="AB275" s="192"/>
      <c r="AC275" s="215"/>
      <c r="AD275" s="192"/>
      <c r="AE275" s="215"/>
      <c r="AF275" s="192"/>
      <c r="AG275" s="215"/>
      <c r="AH275" s="192"/>
      <c r="AI275" s="215"/>
      <c r="AJ275" s="192"/>
      <c r="AK275" s="215"/>
      <c r="AL275" s="345"/>
      <c r="AM275" s="212"/>
      <c r="AN275" s="192">
        <f t="shared" si="165"/>
        <v>0</v>
      </c>
      <c r="AO275" s="215"/>
      <c r="AP275" s="192">
        <f t="shared" si="166"/>
        <v>0</v>
      </c>
      <c r="AQ275" s="215"/>
      <c r="AR275" s="192">
        <f t="shared" si="167"/>
        <v>0</v>
      </c>
      <c r="AS275" s="215">
        <f t="shared" si="168"/>
        <v>0</v>
      </c>
      <c r="AT275" s="192">
        <f t="shared" si="159"/>
        <v>0</v>
      </c>
      <c r="AU275" s="215">
        <f t="shared" si="169"/>
        <v>1</v>
      </c>
      <c r="AV275" s="354">
        <f t="shared" si="170"/>
        <v>385.78</v>
      </c>
    </row>
    <row r="276" spans="1:48" s="60" customFormat="1" ht="29.25" customHeight="1" outlineLevel="1">
      <c r="A276" s="165" t="s">
        <v>799</v>
      </c>
      <c r="B276" s="66">
        <v>89394</v>
      </c>
      <c r="C276" s="66" t="s">
        <v>94</v>
      </c>
      <c r="D276" s="67" t="s">
        <v>855</v>
      </c>
      <c r="E276" s="66" t="s">
        <v>89</v>
      </c>
      <c r="F276" s="50">
        <v>20</v>
      </c>
      <c r="G276" s="150">
        <v>0</v>
      </c>
      <c r="H276" s="150">
        <f t="shared" si="151"/>
        <v>20</v>
      </c>
      <c r="I276" s="50">
        <v>21.47</v>
      </c>
      <c r="J276" s="318">
        <f t="shared" si="152"/>
        <v>26.24</v>
      </c>
      <c r="K276" s="310">
        <f t="shared" si="173"/>
        <v>524.79999999999995</v>
      </c>
      <c r="L276" s="189" t="e">
        <f>TRUNC(#REF!-(#REF!*0.07),2)</f>
        <v>#REF!</v>
      </c>
      <c r="M276" s="212"/>
      <c r="N276" s="192">
        <f t="shared" si="164"/>
        <v>0</v>
      </c>
      <c r="O276" s="215"/>
      <c r="P276" s="192"/>
      <c r="Q276" s="215"/>
      <c r="R276" s="192"/>
      <c r="S276" s="215"/>
      <c r="T276" s="192"/>
      <c r="U276" s="215"/>
      <c r="V276" s="192"/>
      <c r="W276" s="215"/>
      <c r="X276" s="192"/>
      <c r="Y276" s="215"/>
      <c r="Z276" s="192"/>
      <c r="AA276" s="215"/>
      <c r="AB276" s="192"/>
      <c r="AC276" s="215"/>
      <c r="AD276" s="192"/>
      <c r="AE276" s="215"/>
      <c r="AF276" s="192"/>
      <c r="AG276" s="215"/>
      <c r="AH276" s="192"/>
      <c r="AI276" s="215"/>
      <c r="AJ276" s="192"/>
      <c r="AK276" s="215"/>
      <c r="AL276" s="345"/>
      <c r="AM276" s="212"/>
      <c r="AN276" s="192">
        <f t="shared" si="165"/>
        <v>0</v>
      </c>
      <c r="AO276" s="215"/>
      <c r="AP276" s="192">
        <f t="shared" si="166"/>
        <v>0</v>
      </c>
      <c r="AQ276" s="215"/>
      <c r="AR276" s="192">
        <f t="shared" si="167"/>
        <v>0</v>
      </c>
      <c r="AS276" s="215">
        <f t="shared" si="168"/>
        <v>0</v>
      </c>
      <c r="AT276" s="192">
        <f t="shared" si="159"/>
        <v>0</v>
      </c>
      <c r="AU276" s="215">
        <f t="shared" si="169"/>
        <v>1</v>
      </c>
      <c r="AV276" s="354">
        <f t="shared" si="170"/>
        <v>524.79999999999995</v>
      </c>
    </row>
    <row r="277" spans="1:48" s="60" customFormat="1" ht="20.100000000000001" customHeight="1" outlineLevel="1">
      <c r="A277" s="165" t="s">
        <v>800</v>
      </c>
      <c r="B277" s="22">
        <v>90374</v>
      </c>
      <c r="C277" s="66" t="s">
        <v>94</v>
      </c>
      <c r="D277" s="67" t="s">
        <v>856</v>
      </c>
      <c r="E277" s="66" t="s">
        <v>89</v>
      </c>
      <c r="F277" s="50">
        <v>3</v>
      </c>
      <c r="G277" s="150">
        <v>0</v>
      </c>
      <c r="H277" s="150">
        <f t="shared" si="151"/>
        <v>3</v>
      </c>
      <c r="I277" s="50">
        <v>25.58</v>
      </c>
      <c r="J277" s="318">
        <f t="shared" si="152"/>
        <v>31.26</v>
      </c>
      <c r="K277" s="310">
        <f t="shared" si="173"/>
        <v>93.78</v>
      </c>
      <c r="L277" s="189" t="e">
        <f>TRUNC(#REF!-(#REF!*0.07),2)</f>
        <v>#REF!</v>
      </c>
      <c r="M277" s="212"/>
      <c r="N277" s="192">
        <f t="shared" si="164"/>
        <v>0</v>
      </c>
      <c r="O277" s="215"/>
      <c r="P277" s="192"/>
      <c r="Q277" s="215"/>
      <c r="R277" s="192"/>
      <c r="S277" s="215"/>
      <c r="T277" s="192"/>
      <c r="U277" s="215"/>
      <c r="V277" s="192"/>
      <c r="W277" s="215"/>
      <c r="X277" s="192"/>
      <c r="Y277" s="215"/>
      <c r="Z277" s="192"/>
      <c r="AA277" s="215"/>
      <c r="AB277" s="192"/>
      <c r="AC277" s="215"/>
      <c r="AD277" s="192"/>
      <c r="AE277" s="215"/>
      <c r="AF277" s="192"/>
      <c r="AG277" s="215"/>
      <c r="AH277" s="192"/>
      <c r="AI277" s="215"/>
      <c r="AJ277" s="192"/>
      <c r="AK277" s="215"/>
      <c r="AL277" s="345"/>
      <c r="AM277" s="212"/>
      <c r="AN277" s="192">
        <f t="shared" si="165"/>
        <v>0</v>
      </c>
      <c r="AO277" s="215"/>
      <c r="AP277" s="192">
        <f t="shared" si="166"/>
        <v>0</v>
      </c>
      <c r="AQ277" s="215"/>
      <c r="AR277" s="192">
        <f t="shared" si="167"/>
        <v>0</v>
      </c>
      <c r="AS277" s="215">
        <f t="shared" si="168"/>
        <v>0</v>
      </c>
      <c r="AT277" s="192">
        <f t="shared" si="159"/>
        <v>0</v>
      </c>
      <c r="AU277" s="215">
        <f t="shared" si="169"/>
        <v>1</v>
      </c>
      <c r="AV277" s="354">
        <f t="shared" si="170"/>
        <v>93.78</v>
      </c>
    </row>
    <row r="278" spans="1:48" s="60" customFormat="1" ht="20.100000000000001" customHeight="1" outlineLevel="1">
      <c r="A278" s="165" t="s">
        <v>801</v>
      </c>
      <c r="B278" s="22">
        <v>89439</v>
      </c>
      <c r="C278" s="66" t="s">
        <v>94</v>
      </c>
      <c r="D278" s="67" t="s">
        <v>765</v>
      </c>
      <c r="E278" s="66" t="s">
        <v>89</v>
      </c>
      <c r="F278" s="50">
        <v>1</v>
      </c>
      <c r="G278" s="150">
        <v>0</v>
      </c>
      <c r="H278" s="150">
        <f t="shared" ref="H278:H293" si="174">F278-G278</f>
        <v>1</v>
      </c>
      <c r="I278" s="50">
        <v>11.97</v>
      </c>
      <c r="J278" s="318">
        <f t="shared" ref="J278:J293" si="175">TRUNC(I278*(1+$F$4),2)</f>
        <v>14.63</v>
      </c>
      <c r="K278" s="310">
        <f t="shared" si="173"/>
        <v>14.63</v>
      </c>
      <c r="L278" s="189" t="e">
        <f>TRUNC(#REF!-(#REF!*0.07),2)</f>
        <v>#REF!</v>
      </c>
      <c r="M278" s="212"/>
      <c r="N278" s="192">
        <f t="shared" ref="N278:N280" si="176">M278*K278</f>
        <v>0</v>
      </c>
      <c r="O278" s="215"/>
      <c r="P278" s="192"/>
      <c r="Q278" s="215"/>
      <c r="R278" s="192"/>
      <c r="S278" s="215"/>
      <c r="T278" s="192"/>
      <c r="U278" s="215"/>
      <c r="V278" s="192"/>
      <c r="W278" s="215"/>
      <c r="X278" s="192"/>
      <c r="Y278" s="215"/>
      <c r="Z278" s="192"/>
      <c r="AA278" s="215"/>
      <c r="AB278" s="192"/>
      <c r="AC278" s="215"/>
      <c r="AD278" s="192"/>
      <c r="AE278" s="215"/>
      <c r="AF278" s="192"/>
      <c r="AG278" s="215"/>
      <c r="AH278" s="192"/>
      <c r="AI278" s="215"/>
      <c r="AJ278" s="192"/>
      <c r="AK278" s="215"/>
      <c r="AL278" s="345"/>
      <c r="AM278" s="212"/>
      <c r="AN278" s="192">
        <f t="shared" ref="AN278:AN280" si="177">ROUND(AM278*K278,2)</f>
        <v>0</v>
      </c>
      <c r="AO278" s="215"/>
      <c r="AP278" s="192">
        <f t="shared" ref="AP278:AP280" si="178">AO278*K278</f>
        <v>0</v>
      </c>
      <c r="AQ278" s="215"/>
      <c r="AR278" s="192">
        <f t="shared" ref="AR278:AR280" si="179">AQ278*K278</f>
        <v>0</v>
      </c>
      <c r="AS278" s="215">
        <f t="shared" ref="AS278:AS280" si="180">AT278/K278</f>
        <v>0</v>
      </c>
      <c r="AT278" s="192">
        <f t="shared" ref="AT278:AT280" si="181">AN278+AP278+AR278</f>
        <v>0</v>
      </c>
      <c r="AU278" s="215">
        <f t="shared" ref="AU278:AU280" si="182">AV278/K278</f>
        <v>1</v>
      </c>
      <c r="AV278" s="354">
        <f t="shared" si="170"/>
        <v>14.63</v>
      </c>
    </row>
    <row r="279" spans="1:48" ht="20.100000000000001" customHeight="1" outlineLevel="1">
      <c r="A279" s="160" t="s">
        <v>802</v>
      </c>
      <c r="B279" s="8"/>
      <c r="C279" s="66" t="s">
        <v>4</v>
      </c>
      <c r="D279" s="67" t="s">
        <v>759</v>
      </c>
      <c r="E279" s="66" t="s">
        <v>89</v>
      </c>
      <c r="F279" s="50">
        <v>26</v>
      </c>
      <c r="G279" s="150">
        <v>0</v>
      </c>
      <c r="H279" s="150">
        <f t="shared" si="174"/>
        <v>26</v>
      </c>
      <c r="I279" s="74">
        <v>52</v>
      </c>
      <c r="J279" s="318">
        <f t="shared" si="175"/>
        <v>63.55</v>
      </c>
      <c r="K279" s="310">
        <f t="shared" si="173"/>
        <v>1652.3</v>
      </c>
      <c r="L279" s="189" t="e">
        <f>TRUNC(#REF!-(#REF!*0.07),2)</f>
        <v>#REF!</v>
      </c>
      <c r="M279" s="212"/>
      <c r="N279" s="192">
        <f t="shared" si="176"/>
        <v>0</v>
      </c>
      <c r="O279" s="215"/>
      <c r="P279" s="192"/>
      <c r="Q279" s="215"/>
      <c r="R279" s="192"/>
      <c r="S279" s="215"/>
      <c r="T279" s="192"/>
      <c r="U279" s="215"/>
      <c r="V279" s="192"/>
      <c r="W279" s="215"/>
      <c r="X279" s="192"/>
      <c r="Y279" s="215"/>
      <c r="Z279" s="192"/>
      <c r="AA279" s="215"/>
      <c r="AB279" s="192"/>
      <c r="AC279" s="215"/>
      <c r="AD279" s="192"/>
      <c r="AE279" s="215"/>
      <c r="AF279" s="192"/>
      <c r="AG279" s="215"/>
      <c r="AH279" s="192"/>
      <c r="AI279" s="215"/>
      <c r="AJ279" s="192"/>
      <c r="AK279" s="215"/>
      <c r="AL279" s="345"/>
      <c r="AM279" s="212"/>
      <c r="AN279" s="192">
        <f t="shared" si="177"/>
        <v>0</v>
      </c>
      <c r="AO279" s="215"/>
      <c r="AP279" s="192">
        <f t="shared" si="178"/>
        <v>0</v>
      </c>
      <c r="AQ279" s="215"/>
      <c r="AR279" s="192">
        <f t="shared" si="179"/>
        <v>0</v>
      </c>
      <c r="AS279" s="215">
        <f t="shared" si="180"/>
        <v>0</v>
      </c>
      <c r="AT279" s="192">
        <f t="shared" si="181"/>
        <v>0</v>
      </c>
      <c r="AU279" s="215">
        <f t="shared" si="182"/>
        <v>1</v>
      </c>
      <c r="AV279" s="354">
        <f t="shared" si="170"/>
        <v>1652.3</v>
      </c>
    </row>
    <row r="280" spans="1:48" ht="20.100000000000001" customHeight="1" outlineLevel="1">
      <c r="A280" s="160" t="s">
        <v>803</v>
      </c>
      <c r="B280" s="8"/>
      <c r="C280" s="66" t="s">
        <v>4</v>
      </c>
      <c r="D280" s="67" t="s">
        <v>760</v>
      </c>
      <c r="E280" s="66" t="s">
        <v>89</v>
      </c>
      <c r="F280" s="50">
        <v>26</v>
      </c>
      <c r="G280" s="150">
        <v>0</v>
      </c>
      <c r="H280" s="150">
        <f t="shared" si="174"/>
        <v>26</v>
      </c>
      <c r="I280" s="74">
        <v>45</v>
      </c>
      <c r="J280" s="318">
        <f t="shared" si="175"/>
        <v>55</v>
      </c>
      <c r="K280" s="310">
        <f t="shared" si="173"/>
        <v>1430</v>
      </c>
      <c r="L280" s="189" t="e">
        <f>TRUNC(#REF!-(#REF!*0.07),2)</f>
        <v>#REF!</v>
      </c>
      <c r="M280" s="212"/>
      <c r="N280" s="192">
        <f t="shared" si="176"/>
        <v>0</v>
      </c>
      <c r="O280" s="215"/>
      <c r="P280" s="192"/>
      <c r="Q280" s="215"/>
      <c r="R280" s="192"/>
      <c r="S280" s="215"/>
      <c r="T280" s="192"/>
      <c r="U280" s="215"/>
      <c r="V280" s="192"/>
      <c r="W280" s="215"/>
      <c r="X280" s="192"/>
      <c r="Y280" s="215"/>
      <c r="Z280" s="192"/>
      <c r="AA280" s="215"/>
      <c r="AB280" s="192"/>
      <c r="AC280" s="215"/>
      <c r="AD280" s="192"/>
      <c r="AE280" s="215"/>
      <c r="AF280" s="192"/>
      <c r="AG280" s="215"/>
      <c r="AH280" s="192"/>
      <c r="AI280" s="215"/>
      <c r="AJ280" s="192"/>
      <c r="AK280" s="215"/>
      <c r="AL280" s="345"/>
      <c r="AM280" s="212"/>
      <c r="AN280" s="192">
        <f t="shared" si="177"/>
        <v>0</v>
      </c>
      <c r="AO280" s="215"/>
      <c r="AP280" s="192">
        <f t="shared" si="178"/>
        <v>0</v>
      </c>
      <c r="AQ280" s="215"/>
      <c r="AR280" s="192">
        <f t="shared" si="179"/>
        <v>0</v>
      </c>
      <c r="AS280" s="215">
        <f t="shared" si="180"/>
        <v>0</v>
      </c>
      <c r="AT280" s="192">
        <f t="shared" si="181"/>
        <v>0</v>
      </c>
      <c r="AU280" s="215">
        <f t="shared" si="182"/>
        <v>1</v>
      </c>
      <c r="AV280" s="354">
        <f t="shared" si="170"/>
        <v>1430</v>
      </c>
    </row>
    <row r="281" spans="1:48" s="60" customFormat="1" ht="20.100000000000001" customHeight="1" outlineLevel="1">
      <c r="A281" s="165"/>
      <c r="B281" s="22"/>
      <c r="C281" s="6"/>
      <c r="D281" s="7" t="s">
        <v>766</v>
      </c>
      <c r="E281" s="8"/>
      <c r="F281" s="50">
        <v>0</v>
      </c>
      <c r="G281" s="150">
        <v>0</v>
      </c>
      <c r="H281" s="150">
        <f t="shared" si="174"/>
        <v>0</v>
      </c>
      <c r="I281" s="74">
        <v>0</v>
      </c>
      <c r="J281" s="318">
        <f t="shared" si="175"/>
        <v>0</v>
      </c>
      <c r="K281" s="310">
        <f t="shared" ref="K278:K293" si="183">ROUND(F281*J281,2)</f>
        <v>0</v>
      </c>
      <c r="L281" s="189" t="e">
        <f>TRUNC(#REF!-(#REF!*0.07),2)</f>
        <v>#REF!</v>
      </c>
      <c r="M281" s="212"/>
      <c r="N281" s="192"/>
      <c r="O281" s="215"/>
      <c r="P281" s="192"/>
      <c r="Q281" s="215"/>
      <c r="R281" s="192"/>
      <c r="S281" s="215"/>
      <c r="T281" s="192"/>
      <c r="U281" s="215"/>
      <c r="V281" s="192"/>
      <c r="W281" s="215"/>
      <c r="X281" s="192"/>
      <c r="Y281" s="215"/>
      <c r="Z281" s="192"/>
      <c r="AA281" s="215"/>
      <c r="AB281" s="192"/>
      <c r="AC281" s="215"/>
      <c r="AD281" s="192"/>
      <c r="AE281" s="215"/>
      <c r="AF281" s="192"/>
      <c r="AG281" s="215"/>
      <c r="AH281" s="192"/>
      <c r="AI281" s="215"/>
      <c r="AJ281" s="192"/>
      <c r="AK281" s="215"/>
      <c r="AL281" s="345"/>
      <c r="AM281" s="213"/>
      <c r="AN281" s="218"/>
      <c r="AO281" s="216"/>
      <c r="AP281" s="218"/>
      <c r="AQ281" s="216"/>
      <c r="AR281" s="218"/>
      <c r="AS281" s="216"/>
      <c r="AT281" s="218"/>
      <c r="AU281" s="216"/>
      <c r="AV281" s="355"/>
    </row>
    <row r="282" spans="1:48" s="60" customFormat="1" ht="20.100000000000001" hidden="1" customHeight="1" outlineLevel="1">
      <c r="A282" s="165" t="s">
        <v>804</v>
      </c>
      <c r="B282" s="22" t="s">
        <v>447</v>
      </c>
      <c r="C282" s="66" t="s">
        <v>94</v>
      </c>
      <c r="D282" s="8" t="s">
        <v>873</v>
      </c>
      <c r="E282" s="66" t="s">
        <v>89</v>
      </c>
      <c r="F282" s="50">
        <v>0</v>
      </c>
      <c r="G282" s="150">
        <f t="shared" ref="G278:G293" si="184">F282*AS282</f>
        <v>0</v>
      </c>
      <c r="H282" s="150">
        <f t="shared" si="174"/>
        <v>0</v>
      </c>
      <c r="I282" s="74"/>
      <c r="J282" s="318">
        <f t="shared" si="175"/>
        <v>0</v>
      </c>
      <c r="K282" s="310">
        <f t="shared" si="183"/>
        <v>0</v>
      </c>
      <c r="L282" s="189" t="e">
        <f>TRUNC(#REF!-(#REF!*0.07),2)</f>
        <v>#REF!</v>
      </c>
      <c r="M282" s="212"/>
      <c r="N282" s="192">
        <f t="shared" ref="N282:N293" si="185">M282*K282</f>
        <v>0</v>
      </c>
      <c r="O282" s="215"/>
      <c r="P282" s="192"/>
      <c r="Q282" s="215"/>
      <c r="R282" s="192"/>
      <c r="S282" s="215"/>
      <c r="T282" s="192"/>
      <c r="U282" s="215"/>
      <c r="V282" s="192"/>
      <c r="W282" s="215"/>
      <c r="X282" s="192"/>
      <c r="Y282" s="215"/>
      <c r="Z282" s="192"/>
      <c r="AA282" s="215"/>
      <c r="AB282" s="192"/>
      <c r="AC282" s="215"/>
      <c r="AD282" s="192"/>
      <c r="AE282" s="215"/>
      <c r="AF282" s="192"/>
      <c r="AG282" s="215"/>
      <c r="AH282" s="192"/>
      <c r="AI282" s="215"/>
      <c r="AJ282" s="192"/>
      <c r="AK282" s="215"/>
      <c r="AL282" s="345"/>
      <c r="AM282" s="213"/>
      <c r="AN282" s="218"/>
      <c r="AO282" s="216"/>
      <c r="AP282" s="218"/>
      <c r="AQ282" s="216"/>
      <c r="AR282" s="218"/>
      <c r="AS282" s="216"/>
      <c r="AT282" s="218"/>
      <c r="AU282" s="216"/>
      <c r="AV282" s="355"/>
    </row>
    <row r="283" spans="1:48" s="60" customFormat="1" ht="20.100000000000001" customHeight="1" outlineLevel="1">
      <c r="A283" s="165" t="s">
        <v>805</v>
      </c>
      <c r="B283" s="22">
        <v>89986</v>
      </c>
      <c r="C283" s="66" t="s">
        <v>94</v>
      </c>
      <c r="D283" s="8" t="s">
        <v>874</v>
      </c>
      <c r="E283" s="66" t="s">
        <v>89</v>
      </c>
      <c r="F283" s="50">
        <v>1</v>
      </c>
      <c r="G283" s="150">
        <v>0</v>
      </c>
      <c r="H283" s="150">
        <f t="shared" si="174"/>
        <v>1</v>
      </c>
      <c r="I283" s="50">
        <v>73.66</v>
      </c>
      <c r="J283" s="318">
        <f t="shared" si="175"/>
        <v>90.03</v>
      </c>
      <c r="K283" s="310">
        <f t="shared" ref="K283:K288" si="186">ROUND(H283*J283,2)</f>
        <v>90.03</v>
      </c>
      <c r="L283" s="189" t="e">
        <f>TRUNC(#REF!-(#REF!*0.07),2)</f>
        <v>#REF!</v>
      </c>
      <c r="M283" s="212"/>
      <c r="N283" s="192">
        <f t="shared" si="185"/>
        <v>0</v>
      </c>
      <c r="O283" s="215"/>
      <c r="P283" s="192"/>
      <c r="Q283" s="215"/>
      <c r="R283" s="192"/>
      <c r="S283" s="215"/>
      <c r="T283" s="192"/>
      <c r="U283" s="215"/>
      <c r="V283" s="192"/>
      <c r="W283" s="215"/>
      <c r="X283" s="192"/>
      <c r="Y283" s="215"/>
      <c r="Z283" s="192"/>
      <c r="AA283" s="215"/>
      <c r="AB283" s="192"/>
      <c r="AC283" s="215"/>
      <c r="AD283" s="192"/>
      <c r="AE283" s="215"/>
      <c r="AF283" s="192"/>
      <c r="AG283" s="215"/>
      <c r="AH283" s="192"/>
      <c r="AI283" s="215"/>
      <c r="AJ283" s="192"/>
      <c r="AK283" s="215"/>
      <c r="AL283" s="345"/>
      <c r="AM283" s="212"/>
      <c r="AN283" s="192">
        <f t="shared" ref="AN283:AN293" si="187">ROUND(AM283*K283,2)</f>
        <v>0</v>
      </c>
      <c r="AO283" s="215"/>
      <c r="AP283" s="192">
        <f t="shared" ref="AP283:AP293" si="188">AO283*K283</f>
        <v>0</v>
      </c>
      <c r="AQ283" s="215"/>
      <c r="AR283" s="192">
        <f t="shared" ref="AR283:AR293" si="189">AQ283*K283</f>
        <v>0</v>
      </c>
      <c r="AS283" s="215">
        <f t="shared" ref="AS283:AS294" si="190">AT283/K283</f>
        <v>0</v>
      </c>
      <c r="AT283" s="192">
        <f t="shared" ref="AT283:AT293" si="191">AN283+AP283+AR283</f>
        <v>0</v>
      </c>
      <c r="AU283" s="215">
        <f t="shared" ref="AU283:AU294" si="192">AV283/K283</f>
        <v>1</v>
      </c>
      <c r="AV283" s="354">
        <f t="shared" ref="AV283:AV293" si="193">K283-AT283</f>
        <v>90.03</v>
      </c>
    </row>
    <row r="284" spans="1:48" s="60" customFormat="1" ht="20.100000000000001" customHeight="1" outlineLevel="1">
      <c r="A284" s="165" t="s">
        <v>806</v>
      </c>
      <c r="B284" s="22">
        <v>90371</v>
      </c>
      <c r="C284" s="66" t="s">
        <v>94</v>
      </c>
      <c r="D284" s="8" t="s">
        <v>875</v>
      </c>
      <c r="E284" s="66" t="s">
        <v>89</v>
      </c>
      <c r="F284" s="50">
        <v>1</v>
      </c>
      <c r="G284" s="150">
        <v>0</v>
      </c>
      <c r="H284" s="150">
        <f t="shared" si="174"/>
        <v>1</v>
      </c>
      <c r="I284" s="50">
        <v>28.95</v>
      </c>
      <c r="J284" s="318">
        <f t="shared" si="175"/>
        <v>35.380000000000003</v>
      </c>
      <c r="K284" s="310">
        <f t="shared" si="186"/>
        <v>35.380000000000003</v>
      </c>
      <c r="L284" s="189" t="e">
        <f>TRUNC(#REF!-(#REF!*0.07),2)</f>
        <v>#REF!</v>
      </c>
      <c r="M284" s="212"/>
      <c r="N284" s="192">
        <f t="shared" si="185"/>
        <v>0</v>
      </c>
      <c r="O284" s="215"/>
      <c r="P284" s="192"/>
      <c r="Q284" s="215"/>
      <c r="R284" s="192"/>
      <c r="S284" s="215"/>
      <c r="T284" s="192"/>
      <c r="U284" s="215"/>
      <c r="V284" s="192"/>
      <c r="W284" s="215"/>
      <c r="X284" s="192"/>
      <c r="Y284" s="215"/>
      <c r="Z284" s="192"/>
      <c r="AA284" s="215"/>
      <c r="AB284" s="192"/>
      <c r="AC284" s="215"/>
      <c r="AD284" s="192"/>
      <c r="AE284" s="215"/>
      <c r="AF284" s="192"/>
      <c r="AG284" s="215"/>
      <c r="AH284" s="192"/>
      <c r="AI284" s="215"/>
      <c r="AJ284" s="192"/>
      <c r="AK284" s="215"/>
      <c r="AL284" s="345"/>
      <c r="AM284" s="212"/>
      <c r="AN284" s="192">
        <f t="shared" si="187"/>
        <v>0</v>
      </c>
      <c r="AO284" s="215"/>
      <c r="AP284" s="192">
        <f t="shared" si="188"/>
        <v>0</v>
      </c>
      <c r="AQ284" s="215"/>
      <c r="AR284" s="192">
        <f t="shared" si="189"/>
        <v>0</v>
      </c>
      <c r="AS284" s="215">
        <f t="shared" si="190"/>
        <v>0</v>
      </c>
      <c r="AT284" s="192">
        <f t="shared" si="191"/>
        <v>0</v>
      </c>
      <c r="AU284" s="215">
        <f t="shared" si="192"/>
        <v>1</v>
      </c>
      <c r="AV284" s="354">
        <f t="shared" si="193"/>
        <v>35.380000000000003</v>
      </c>
    </row>
    <row r="285" spans="1:48" s="60" customFormat="1" ht="20.100000000000001" customHeight="1" outlineLevel="1">
      <c r="A285" s="165" t="s">
        <v>807</v>
      </c>
      <c r="B285" s="22">
        <v>94498</v>
      </c>
      <c r="C285" s="66" t="s">
        <v>94</v>
      </c>
      <c r="D285" s="8" t="s">
        <v>876</v>
      </c>
      <c r="E285" s="66" t="s">
        <v>89</v>
      </c>
      <c r="F285" s="50">
        <v>4</v>
      </c>
      <c r="G285" s="150">
        <v>2</v>
      </c>
      <c r="H285" s="150">
        <f t="shared" si="174"/>
        <v>2</v>
      </c>
      <c r="I285" s="50">
        <v>129.93</v>
      </c>
      <c r="J285" s="318">
        <f t="shared" si="175"/>
        <v>158.81</v>
      </c>
      <c r="K285" s="310">
        <f t="shared" si="186"/>
        <v>317.62</v>
      </c>
      <c r="L285" s="189" t="e">
        <f>TRUNC(#REF!-(#REF!*0.07),2)</f>
        <v>#REF!</v>
      </c>
      <c r="M285" s="212"/>
      <c r="N285" s="192">
        <f t="shared" si="185"/>
        <v>0</v>
      </c>
      <c r="O285" s="215"/>
      <c r="P285" s="192"/>
      <c r="Q285" s="215"/>
      <c r="R285" s="192"/>
      <c r="S285" s="215"/>
      <c r="T285" s="192"/>
      <c r="U285" s="215"/>
      <c r="V285" s="192"/>
      <c r="W285" s="215"/>
      <c r="X285" s="192"/>
      <c r="Y285" s="215"/>
      <c r="Z285" s="192"/>
      <c r="AA285" s="215"/>
      <c r="AB285" s="192"/>
      <c r="AC285" s="215"/>
      <c r="AD285" s="192"/>
      <c r="AE285" s="215"/>
      <c r="AF285" s="192"/>
      <c r="AG285" s="215"/>
      <c r="AH285" s="192"/>
      <c r="AI285" s="215"/>
      <c r="AJ285" s="192"/>
      <c r="AK285" s="215"/>
      <c r="AL285" s="345"/>
      <c r="AM285" s="212"/>
      <c r="AN285" s="192">
        <f t="shared" si="187"/>
        <v>0</v>
      </c>
      <c r="AO285" s="215">
        <v>0.5</v>
      </c>
      <c r="AP285" s="192">
        <f t="shared" si="188"/>
        <v>158.81</v>
      </c>
      <c r="AQ285" s="215"/>
      <c r="AR285" s="192">
        <f t="shared" si="189"/>
        <v>0</v>
      </c>
      <c r="AS285" s="215">
        <f t="shared" si="190"/>
        <v>0.5</v>
      </c>
      <c r="AT285" s="192">
        <f t="shared" si="191"/>
        <v>158.81</v>
      </c>
      <c r="AU285" s="215">
        <f t="shared" si="192"/>
        <v>0.5</v>
      </c>
      <c r="AV285" s="354">
        <f t="shared" si="193"/>
        <v>158.81</v>
      </c>
    </row>
    <row r="286" spans="1:48" s="60" customFormat="1" ht="20.100000000000001" customHeight="1" outlineLevel="1">
      <c r="A286" s="165" t="s">
        <v>808</v>
      </c>
      <c r="B286" s="22">
        <v>94499</v>
      </c>
      <c r="C286" s="66" t="s">
        <v>94</v>
      </c>
      <c r="D286" s="8" t="s">
        <v>877</v>
      </c>
      <c r="E286" s="66" t="s">
        <v>89</v>
      </c>
      <c r="F286" s="50">
        <v>2</v>
      </c>
      <c r="G286" s="150">
        <v>1</v>
      </c>
      <c r="H286" s="150">
        <f t="shared" si="174"/>
        <v>1</v>
      </c>
      <c r="I286" s="50">
        <v>84.71</v>
      </c>
      <c r="J286" s="318">
        <f t="shared" si="175"/>
        <v>103.54</v>
      </c>
      <c r="K286" s="310">
        <f t="shared" si="186"/>
        <v>103.54</v>
      </c>
      <c r="L286" s="189" t="e">
        <f>TRUNC(#REF!-(#REF!*0.07),2)</f>
        <v>#REF!</v>
      </c>
      <c r="M286" s="212"/>
      <c r="N286" s="192">
        <f t="shared" si="185"/>
        <v>0</v>
      </c>
      <c r="O286" s="215"/>
      <c r="P286" s="192"/>
      <c r="Q286" s="215"/>
      <c r="R286" s="192"/>
      <c r="S286" s="215"/>
      <c r="T286" s="192"/>
      <c r="U286" s="215"/>
      <c r="V286" s="192"/>
      <c r="W286" s="215"/>
      <c r="X286" s="192"/>
      <c r="Y286" s="215"/>
      <c r="Z286" s="192"/>
      <c r="AA286" s="215"/>
      <c r="AB286" s="192"/>
      <c r="AC286" s="215"/>
      <c r="AD286" s="192"/>
      <c r="AE286" s="215"/>
      <c r="AF286" s="192"/>
      <c r="AG286" s="215"/>
      <c r="AH286" s="192"/>
      <c r="AI286" s="215"/>
      <c r="AJ286" s="192"/>
      <c r="AK286" s="215"/>
      <c r="AL286" s="345"/>
      <c r="AM286" s="212"/>
      <c r="AN286" s="192">
        <f t="shared" si="187"/>
        <v>0</v>
      </c>
      <c r="AO286" s="215">
        <v>0.5</v>
      </c>
      <c r="AP286" s="192">
        <f t="shared" si="188"/>
        <v>51.77</v>
      </c>
      <c r="AQ286" s="215"/>
      <c r="AR286" s="192">
        <f t="shared" si="189"/>
        <v>0</v>
      </c>
      <c r="AS286" s="215">
        <f t="shared" si="190"/>
        <v>0.5</v>
      </c>
      <c r="AT286" s="192">
        <f t="shared" si="191"/>
        <v>51.77</v>
      </c>
      <c r="AU286" s="215">
        <f t="shared" si="192"/>
        <v>0.5</v>
      </c>
      <c r="AV286" s="354">
        <f t="shared" si="193"/>
        <v>51.77</v>
      </c>
    </row>
    <row r="287" spans="1:48" s="60" customFormat="1" ht="20.100000000000001" customHeight="1" outlineLevel="1">
      <c r="A287" s="165" t="s">
        <v>809</v>
      </c>
      <c r="B287" s="22">
        <v>94500</v>
      </c>
      <c r="C287" s="66" t="s">
        <v>94</v>
      </c>
      <c r="D287" s="8" t="s">
        <v>878</v>
      </c>
      <c r="E287" s="66" t="s">
        <v>89</v>
      </c>
      <c r="F287" s="50">
        <v>1</v>
      </c>
      <c r="G287" s="150">
        <v>1</v>
      </c>
      <c r="H287" s="150">
        <f t="shared" si="174"/>
        <v>0</v>
      </c>
      <c r="I287" s="50">
        <v>313.08</v>
      </c>
      <c r="J287" s="318">
        <f t="shared" si="175"/>
        <v>382.67</v>
      </c>
      <c r="K287" s="310">
        <f t="shared" si="186"/>
        <v>0</v>
      </c>
      <c r="L287" s="189" t="e">
        <f>TRUNC(#REF!-(#REF!*0.07),2)</f>
        <v>#REF!</v>
      </c>
      <c r="M287" s="212"/>
      <c r="N287" s="192">
        <f t="shared" si="185"/>
        <v>0</v>
      </c>
      <c r="O287" s="215"/>
      <c r="P287" s="192"/>
      <c r="Q287" s="215"/>
      <c r="R287" s="192"/>
      <c r="S287" s="215"/>
      <c r="T287" s="192"/>
      <c r="U287" s="215"/>
      <c r="V287" s="192"/>
      <c r="W287" s="215"/>
      <c r="X287" s="192"/>
      <c r="Y287" s="215"/>
      <c r="Z287" s="192"/>
      <c r="AA287" s="215"/>
      <c r="AB287" s="192"/>
      <c r="AC287" s="215"/>
      <c r="AD287" s="192"/>
      <c r="AE287" s="215"/>
      <c r="AF287" s="192"/>
      <c r="AG287" s="215"/>
      <c r="AH287" s="192"/>
      <c r="AI287" s="215"/>
      <c r="AJ287" s="192"/>
      <c r="AK287" s="215"/>
      <c r="AL287" s="345"/>
      <c r="AM287" s="212"/>
      <c r="AN287" s="192">
        <f t="shared" si="187"/>
        <v>0</v>
      </c>
      <c r="AO287" s="215">
        <v>1</v>
      </c>
      <c r="AP287" s="192">
        <f t="shared" si="188"/>
        <v>0</v>
      </c>
      <c r="AQ287" s="215"/>
      <c r="AR287" s="192">
        <f t="shared" si="189"/>
        <v>0</v>
      </c>
      <c r="AS287" s="215" t="e">
        <f t="shared" si="190"/>
        <v>#DIV/0!</v>
      </c>
      <c r="AT287" s="192">
        <f t="shared" si="191"/>
        <v>0</v>
      </c>
      <c r="AU287" s="215" t="e">
        <f t="shared" si="192"/>
        <v>#DIV/0!</v>
      </c>
      <c r="AV287" s="354">
        <f t="shared" si="193"/>
        <v>0</v>
      </c>
    </row>
    <row r="288" spans="1:48" ht="20.100000000000001" customHeight="1" outlineLevel="1">
      <c r="A288" s="160" t="s">
        <v>810</v>
      </c>
      <c r="B288" s="66">
        <v>89353</v>
      </c>
      <c r="C288" s="66" t="s">
        <v>94</v>
      </c>
      <c r="D288" s="8" t="s">
        <v>1110</v>
      </c>
      <c r="E288" s="66" t="s">
        <v>89</v>
      </c>
      <c r="F288" s="50">
        <v>2</v>
      </c>
      <c r="G288" s="150">
        <v>1</v>
      </c>
      <c r="H288" s="150">
        <f t="shared" si="174"/>
        <v>1</v>
      </c>
      <c r="I288" s="50">
        <v>35.33</v>
      </c>
      <c r="J288" s="318">
        <f t="shared" si="175"/>
        <v>43.18</v>
      </c>
      <c r="K288" s="310">
        <f t="shared" si="186"/>
        <v>43.18</v>
      </c>
      <c r="L288" s="189" t="e">
        <f>TRUNC(#REF!-(#REF!*0.07),2)</f>
        <v>#REF!</v>
      </c>
      <c r="M288" s="212"/>
      <c r="N288" s="192">
        <f t="shared" si="185"/>
        <v>0</v>
      </c>
      <c r="O288" s="215"/>
      <c r="P288" s="192"/>
      <c r="Q288" s="215"/>
      <c r="R288" s="192"/>
      <c r="S288" s="215"/>
      <c r="T288" s="192"/>
      <c r="U288" s="215"/>
      <c r="V288" s="192"/>
      <c r="W288" s="215"/>
      <c r="X288" s="192"/>
      <c r="Y288" s="215"/>
      <c r="Z288" s="192"/>
      <c r="AA288" s="215"/>
      <c r="AB288" s="192"/>
      <c r="AC288" s="215"/>
      <c r="AD288" s="192"/>
      <c r="AE288" s="215"/>
      <c r="AF288" s="192"/>
      <c r="AG288" s="215"/>
      <c r="AH288" s="192"/>
      <c r="AI288" s="215"/>
      <c r="AJ288" s="192"/>
      <c r="AK288" s="215"/>
      <c r="AL288" s="345"/>
      <c r="AM288" s="212"/>
      <c r="AN288" s="192">
        <f t="shared" si="187"/>
        <v>0</v>
      </c>
      <c r="AO288" s="215">
        <v>0.5</v>
      </c>
      <c r="AP288" s="192">
        <f t="shared" si="188"/>
        <v>21.59</v>
      </c>
      <c r="AQ288" s="215"/>
      <c r="AR288" s="192">
        <f t="shared" si="189"/>
        <v>0</v>
      </c>
      <c r="AS288" s="215">
        <f t="shared" si="190"/>
        <v>0.5</v>
      </c>
      <c r="AT288" s="192">
        <f t="shared" si="191"/>
        <v>21.59</v>
      </c>
      <c r="AU288" s="215">
        <f t="shared" si="192"/>
        <v>0.5</v>
      </c>
      <c r="AV288" s="354">
        <f t="shared" si="193"/>
        <v>21.59</v>
      </c>
    </row>
    <row r="289" spans="1:48" s="427" customFormat="1" ht="20.100000000000001" customHeight="1" outlineLevel="1">
      <c r="A289" s="415" t="s">
        <v>811</v>
      </c>
      <c r="B289" s="419">
        <v>94501</v>
      </c>
      <c r="C289" s="419" t="s">
        <v>94</v>
      </c>
      <c r="D289" s="418" t="s">
        <v>879</v>
      </c>
      <c r="E289" s="419" t="s">
        <v>89</v>
      </c>
      <c r="F289" s="420">
        <v>2</v>
      </c>
      <c r="G289" s="494" t="s">
        <v>12413</v>
      </c>
      <c r="H289" s="495"/>
      <c r="I289" s="495"/>
      <c r="J289" s="495"/>
      <c r="K289" s="496"/>
      <c r="L289" s="421" t="e">
        <f>TRUNC(#REF!-(#REF!*0.07),2)</f>
        <v>#REF!</v>
      </c>
      <c r="M289" s="422"/>
      <c r="N289" s="423">
        <f t="shared" si="185"/>
        <v>0</v>
      </c>
      <c r="O289" s="424"/>
      <c r="P289" s="423"/>
      <c r="Q289" s="424"/>
      <c r="R289" s="423"/>
      <c r="S289" s="424"/>
      <c r="T289" s="423"/>
      <c r="U289" s="424"/>
      <c r="V289" s="423"/>
      <c r="W289" s="424"/>
      <c r="X289" s="423"/>
      <c r="Y289" s="424"/>
      <c r="Z289" s="423"/>
      <c r="AA289" s="424"/>
      <c r="AB289" s="423"/>
      <c r="AC289" s="424"/>
      <c r="AD289" s="423"/>
      <c r="AE289" s="424"/>
      <c r="AF289" s="423"/>
      <c r="AG289" s="424"/>
      <c r="AH289" s="423"/>
      <c r="AI289" s="424"/>
      <c r="AJ289" s="423"/>
      <c r="AK289" s="424"/>
      <c r="AL289" s="425"/>
      <c r="AM289" s="422"/>
      <c r="AN289" s="423">
        <f t="shared" si="187"/>
        <v>0</v>
      </c>
      <c r="AO289" s="424">
        <v>1</v>
      </c>
      <c r="AP289" s="423">
        <f t="shared" si="188"/>
        <v>0</v>
      </c>
      <c r="AQ289" s="424"/>
      <c r="AR289" s="423">
        <f t="shared" si="189"/>
        <v>0</v>
      </c>
      <c r="AS289" s="424" t="e">
        <f t="shared" si="190"/>
        <v>#DIV/0!</v>
      </c>
      <c r="AT289" s="423">
        <f t="shared" si="191"/>
        <v>0</v>
      </c>
      <c r="AU289" s="424" t="e">
        <f t="shared" si="192"/>
        <v>#DIV/0!</v>
      </c>
      <c r="AV289" s="426">
        <f t="shared" si="193"/>
        <v>0</v>
      </c>
    </row>
    <row r="290" spans="1:48" s="60" customFormat="1" ht="20.100000000000001" customHeight="1" outlineLevel="1">
      <c r="A290" s="165" t="s">
        <v>812</v>
      </c>
      <c r="B290" s="22">
        <v>94792</v>
      </c>
      <c r="C290" s="66" t="s">
        <v>94</v>
      </c>
      <c r="D290" s="8" t="s">
        <v>880</v>
      </c>
      <c r="E290" s="66" t="s">
        <v>89</v>
      </c>
      <c r="F290" s="50">
        <v>1</v>
      </c>
      <c r="G290" s="150">
        <v>0</v>
      </c>
      <c r="H290" s="150">
        <f t="shared" si="174"/>
        <v>1</v>
      </c>
      <c r="I290" s="50">
        <v>102.07</v>
      </c>
      <c r="J290" s="318">
        <f t="shared" si="175"/>
        <v>124.76</v>
      </c>
      <c r="K290" s="310">
        <f t="shared" ref="K290:K293" si="194">ROUND(H290*J290,2)</f>
        <v>124.76</v>
      </c>
      <c r="L290" s="189" t="e">
        <f>TRUNC(#REF!-(#REF!*0.07),2)</f>
        <v>#REF!</v>
      </c>
      <c r="M290" s="212"/>
      <c r="N290" s="192">
        <f t="shared" si="185"/>
        <v>0</v>
      </c>
      <c r="O290" s="215"/>
      <c r="P290" s="192"/>
      <c r="Q290" s="215"/>
      <c r="R290" s="192"/>
      <c r="S290" s="215"/>
      <c r="T290" s="192"/>
      <c r="U290" s="215"/>
      <c r="V290" s="192"/>
      <c r="W290" s="215"/>
      <c r="X290" s="192"/>
      <c r="Y290" s="215"/>
      <c r="Z290" s="192"/>
      <c r="AA290" s="215"/>
      <c r="AB290" s="192"/>
      <c r="AC290" s="215"/>
      <c r="AD290" s="192"/>
      <c r="AE290" s="215"/>
      <c r="AF290" s="192"/>
      <c r="AG290" s="215"/>
      <c r="AH290" s="192"/>
      <c r="AI290" s="215"/>
      <c r="AJ290" s="192"/>
      <c r="AK290" s="215"/>
      <c r="AL290" s="345"/>
      <c r="AM290" s="212"/>
      <c r="AN290" s="192">
        <f t="shared" si="187"/>
        <v>0</v>
      </c>
      <c r="AO290" s="215"/>
      <c r="AP290" s="192">
        <f t="shared" si="188"/>
        <v>0</v>
      </c>
      <c r="AQ290" s="215"/>
      <c r="AR290" s="192">
        <f t="shared" si="189"/>
        <v>0</v>
      </c>
      <c r="AS290" s="215">
        <f t="shared" si="190"/>
        <v>0</v>
      </c>
      <c r="AT290" s="192">
        <f t="shared" si="191"/>
        <v>0</v>
      </c>
      <c r="AU290" s="215">
        <f t="shared" si="192"/>
        <v>1</v>
      </c>
      <c r="AV290" s="354">
        <f t="shared" si="193"/>
        <v>124.76</v>
      </c>
    </row>
    <row r="291" spans="1:48" s="60" customFormat="1" ht="20.100000000000001" customHeight="1" outlineLevel="1">
      <c r="A291" s="165" t="s">
        <v>813</v>
      </c>
      <c r="B291" s="22">
        <v>94794</v>
      </c>
      <c r="C291" s="66" t="s">
        <v>94</v>
      </c>
      <c r="D291" s="8" t="s">
        <v>881</v>
      </c>
      <c r="E291" s="66" t="s">
        <v>89</v>
      </c>
      <c r="F291" s="50">
        <v>4</v>
      </c>
      <c r="G291" s="150">
        <v>0</v>
      </c>
      <c r="H291" s="150">
        <f t="shared" si="174"/>
        <v>4</v>
      </c>
      <c r="I291" s="50">
        <v>148.30000000000001</v>
      </c>
      <c r="J291" s="318">
        <f t="shared" si="175"/>
        <v>181.26</v>
      </c>
      <c r="K291" s="310">
        <f t="shared" si="194"/>
        <v>725.04</v>
      </c>
      <c r="L291" s="189" t="e">
        <f>TRUNC(#REF!-(#REF!*0.07),2)</f>
        <v>#REF!</v>
      </c>
      <c r="M291" s="212"/>
      <c r="N291" s="192">
        <f t="shared" si="185"/>
        <v>0</v>
      </c>
      <c r="O291" s="215"/>
      <c r="P291" s="192"/>
      <c r="Q291" s="215"/>
      <c r="R291" s="192"/>
      <c r="S291" s="215"/>
      <c r="T291" s="192"/>
      <c r="U291" s="215"/>
      <c r="V291" s="192"/>
      <c r="W291" s="215"/>
      <c r="X291" s="192"/>
      <c r="Y291" s="215"/>
      <c r="Z291" s="192"/>
      <c r="AA291" s="215"/>
      <c r="AB291" s="192"/>
      <c r="AC291" s="215"/>
      <c r="AD291" s="192"/>
      <c r="AE291" s="215"/>
      <c r="AF291" s="192"/>
      <c r="AG291" s="215"/>
      <c r="AH291" s="192"/>
      <c r="AI291" s="215"/>
      <c r="AJ291" s="192"/>
      <c r="AK291" s="215"/>
      <c r="AL291" s="345"/>
      <c r="AM291" s="212"/>
      <c r="AN291" s="192">
        <f t="shared" si="187"/>
        <v>0</v>
      </c>
      <c r="AO291" s="215"/>
      <c r="AP291" s="192">
        <f t="shared" si="188"/>
        <v>0</v>
      </c>
      <c r="AQ291" s="215"/>
      <c r="AR291" s="192">
        <f t="shared" si="189"/>
        <v>0</v>
      </c>
      <c r="AS291" s="215">
        <f t="shared" si="190"/>
        <v>0</v>
      </c>
      <c r="AT291" s="192">
        <f t="shared" si="191"/>
        <v>0</v>
      </c>
      <c r="AU291" s="215">
        <f t="shared" si="192"/>
        <v>1</v>
      </c>
      <c r="AV291" s="354">
        <f t="shared" si="193"/>
        <v>725.04</v>
      </c>
    </row>
    <row r="292" spans="1:48" s="60" customFormat="1" ht="20.100000000000001" customHeight="1" outlineLevel="1">
      <c r="A292" s="165" t="s">
        <v>814</v>
      </c>
      <c r="B292" s="22">
        <v>89987</v>
      </c>
      <c r="C292" s="66" t="s">
        <v>94</v>
      </c>
      <c r="D292" s="8" t="s">
        <v>882</v>
      </c>
      <c r="E292" s="66" t="s">
        <v>89</v>
      </c>
      <c r="F292" s="50">
        <v>23.25</v>
      </c>
      <c r="G292" s="150">
        <v>0</v>
      </c>
      <c r="H292" s="150">
        <f t="shared" si="174"/>
        <v>23.25</v>
      </c>
      <c r="I292" s="50">
        <v>83.79</v>
      </c>
      <c r="J292" s="318">
        <f t="shared" si="175"/>
        <v>102.41</v>
      </c>
      <c r="K292" s="310">
        <f t="shared" si="194"/>
        <v>2381.0300000000002</v>
      </c>
      <c r="L292" s="189" t="e">
        <f>TRUNC(#REF!-(#REF!*0.07),2)</f>
        <v>#REF!</v>
      </c>
      <c r="M292" s="212"/>
      <c r="N292" s="192">
        <f t="shared" si="185"/>
        <v>0</v>
      </c>
      <c r="O292" s="215"/>
      <c r="P292" s="192"/>
      <c r="Q292" s="215"/>
      <c r="R292" s="192"/>
      <c r="S292" s="215"/>
      <c r="T292" s="192"/>
      <c r="U292" s="215"/>
      <c r="V292" s="192"/>
      <c r="W292" s="215"/>
      <c r="X292" s="192"/>
      <c r="Y292" s="215"/>
      <c r="Z292" s="192"/>
      <c r="AA292" s="215"/>
      <c r="AB292" s="192"/>
      <c r="AC292" s="215"/>
      <c r="AD292" s="192"/>
      <c r="AE292" s="215"/>
      <c r="AF292" s="192"/>
      <c r="AG292" s="215"/>
      <c r="AH292" s="192"/>
      <c r="AI292" s="215"/>
      <c r="AJ292" s="192"/>
      <c r="AK292" s="215"/>
      <c r="AL292" s="345"/>
      <c r="AM292" s="212"/>
      <c r="AN292" s="192">
        <f t="shared" si="187"/>
        <v>0</v>
      </c>
      <c r="AO292" s="215"/>
      <c r="AP292" s="192">
        <f t="shared" si="188"/>
        <v>0</v>
      </c>
      <c r="AQ292" s="215"/>
      <c r="AR292" s="192">
        <f t="shared" si="189"/>
        <v>0</v>
      </c>
      <c r="AS292" s="215">
        <f t="shared" si="190"/>
        <v>0</v>
      </c>
      <c r="AT292" s="192">
        <f t="shared" si="191"/>
        <v>0</v>
      </c>
      <c r="AU292" s="215">
        <f t="shared" si="192"/>
        <v>1</v>
      </c>
      <c r="AV292" s="354">
        <f t="shared" si="193"/>
        <v>2381.0300000000002</v>
      </c>
    </row>
    <row r="293" spans="1:48" s="60" customFormat="1" ht="20.100000000000001" customHeight="1" outlineLevel="1">
      <c r="A293" s="165" t="s">
        <v>815</v>
      </c>
      <c r="B293" s="22">
        <v>89985</v>
      </c>
      <c r="C293" s="66" t="s">
        <v>94</v>
      </c>
      <c r="D293" s="8" t="s">
        <v>883</v>
      </c>
      <c r="E293" s="66" t="s">
        <v>89</v>
      </c>
      <c r="F293" s="50">
        <v>12</v>
      </c>
      <c r="G293" s="150">
        <v>0</v>
      </c>
      <c r="H293" s="150">
        <f t="shared" si="174"/>
        <v>12</v>
      </c>
      <c r="I293" s="50">
        <v>79.599999999999994</v>
      </c>
      <c r="J293" s="318">
        <f t="shared" si="175"/>
        <v>97.29</v>
      </c>
      <c r="K293" s="310">
        <f t="shared" si="194"/>
        <v>1167.48</v>
      </c>
      <c r="L293" s="189" t="e">
        <f>TRUNC(#REF!-(#REF!*0.07),2)</f>
        <v>#REF!</v>
      </c>
      <c r="M293" s="212"/>
      <c r="N293" s="192">
        <f t="shared" si="185"/>
        <v>0</v>
      </c>
      <c r="O293" s="215"/>
      <c r="P293" s="192"/>
      <c r="Q293" s="215"/>
      <c r="R293" s="192"/>
      <c r="S293" s="215"/>
      <c r="T293" s="192"/>
      <c r="U293" s="215"/>
      <c r="V293" s="192"/>
      <c r="W293" s="215"/>
      <c r="X293" s="192"/>
      <c r="Y293" s="215"/>
      <c r="Z293" s="192"/>
      <c r="AA293" s="215"/>
      <c r="AB293" s="192"/>
      <c r="AC293" s="215"/>
      <c r="AD293" s="192"/>
      <c r="AE293" s="215"/>
      <c r="AF293" s="192"/>
      <c r="AG293" s="215"/>
      <c r="AH293" s="192"/>
      <c r="AI293" s="215"/>
      <c r="AJ293" s="192"/>
      <c r="AK293" s="215"/>
      <c r="AL293" s="345"/>
      <c r="AM293" s="212"/>
      <c r="AN293" s="192">
        <f t="shared" si="187"/>
        <v>0</v>
      </c>
      <c r="AO293" s="215"/>
      <c r="AP293" s="192">
        <f t="shared" si="188"/>
        <v>0</v>
      </c>
      <c r="AQ293" s="215"/>
      <c r="AR293" s="192">
        <f t="shared" si="189"/>
        <v>0</v>
      </c>
      <c r="AS293" s="215">
        <f t="shared" si="190"/>
        <v>0</v>
      </c>
      <c r="AT293" s="192">
        <f t="shared" si="191"/>
        <v>0</v>
      </c>
      <c r="AU293" s="215">
        <f t="shared" si="192"/>
        <v>1</v>
      </c>
      <c r="AV293" s="354">
        <f t="shared" si="193"/>
        <v>1167.48</v>
      </c>
    </row>
    <row r="294" spans="1:48" s="60" customFormat="1" ht="20.100000000000001" customHeight="1" outlineLevel="1">
      <c r="A294" s="161"/>
      <c r="B294" s="69"/>
      <c r="C294" s="69"/>
      <c r="D294" s="69"/>
      <c r="E294" s="69"/>
      <c r="F294" s="78" t="s">
        <v>253</v>
      </c>
      <c r="G294" s="148"/>
      <c r="H294" s="148"/>
      <c r="I294" s="148"/>
      <c r="J294" s="225"/>
      <c r="K294" s="221">
        <f>SUM(K213:K293)</f>
        <v>21218.02</v>
      </c>
      <c r="L294" s="190" t="e">
        <f>TRUNC(#REF!-(#REF!*0.07),2)</f>
        <v>#REF!</v>
      </c>
      <c r="M294" s="219">
        <f>N294/K294</f>
        <v>0</v>
      </c>
      <c r="N294" s="148">
        <f>SUM(N214:N293)</f>
        <v>0</v>
      </c>
      <c r="O294" s="223"/>
      <c r="P294" s="225"/>
      <c r="Q294" s="223"/>
      <c r="R294" s="225"/>
      <c r="S294" s="223"/>
      <c r="T294" s="225"/>
      <c r="U294" s="223"/>
      <c r="V294" s="225"/>
      <c r="W294" s="223"/>
      <c r="X294" s="225"/>
      <c r="Y294" s="223"/>
      <c r="Z294" s="225"/>
      <c r="AA294" s="223"/>
      <c r="AB294" s="225"/>
      <c r="AC294" s="223"/>
      <c r="AD294" s="225"/>
      <c r="AE294" s="223"/>
      <c r="AF294" s="225"/>
      <c r="AG294" s="223">
        <f>AH294/K294</f>
        <v>1.6899974644193943E-2</v>
      </c>
      <c r="AH294" s="148">
        <f>SUM(AH214:AH293)</f>
        <v>358.584</v>
      </c>
      <c r="AI294" s="223"/>
      <c r="AJ294" s="148"/>
      <c r="AK294" s="223"/>
      <c r="AL294" s="148"/>
      <c r="AM294" s="357">
        <f>AN294/K294</f>
        <v>0</v>
      </c>
      <c r="AN294" s="221">
        <f>SUM(AN213:AN293)</f>
        <v>0</v>
      </c>
      <c r="AO294" s="223">
        <f>AP294/K294</f>
        <v>0.16965800767460867</v>
      </c>
      <c r="AP294" s="221">
        <f>SUM(AP213:AP293)</f>
        <v>3599.8070000000002</v>
      </c>
      <c r="AQ294" s="223"/>
      <c r="AR294" s="225"/>
      <c r="AS294" s="357">
        <f t="shared" si="190"/>
        <v>0.20183231046063679</v>
      </c>
      <c r="AT294" s="221">
        <f>SUM(AT213:AT293)</f>
        <v>4282.4820000000009</v>
      </c>
      <c r="AU294" s="357">
        <f t="shared" si="192"/>
        <v>0.79816768953936323</v>
      </c>
      <c r="AV294" s="221">
        <f>SUM(AV213:AV293)</f>
        <v>16935.538</v>
      </c>
    </row>
    <row r="295" spans="1:48" s="60" customFormat="1" ht="20.100000000000001" customHeight="1">
      <c r="A295" s="87"/>
      <c r="B295" s="61"/>
      <c r="C295" s="61"/>
      <c r="D295" s="20"/>
      <c r="E295" s="61"/>
      <c r="F295" s="42"/>
      <c r="G295" s="2"/>
      <c r="H295" s="2"/>
      <c r="I295" s="74">
        <v>0</v>
      </c>
      <c r="J295" s="315">
        <f t="shared" ref="J295:J309" si="195">TRUNC(I295+(I295*0.243),2)</f>
        <v>0</v>
      </c>
      <c r="K295" s="310"/>
      <c r="L295" s="189" t="e">
        <f>TRUNC(#REF!-(#REF!*0.07),2)</f>
        <v>#REF!</v>
      </c>
      <c r="M295" s="213"/>
      <c r="N295" s="218"/>
      <c r="O295" s="216"/>
      <c r="P295" s="218"/>
      <c r="Q295" s="216"/>
      <c r="R295" s="218"/>
      <c r="S295" s="216"/>
      <c r="T295" s="218"/>
      <c r="U295" s="216"/>
      <c r="V295" s="218"/>
      <c r="W295" s="216"/>
      <c r="X295" s="218"/>
      <c r="Y295" s="216"/>
      <c r="Z295" s="218"/>
      <c r="AA295" s="216"/>
      <c r="AB295" s="218"/>
      <c r="AC295" s="216"/>
      <c r="AD295" s="218"/>
      <c r="AE295" s="216"/>
      <c r="AF295" s="218"/>
      <c r="AG295" s="216"/>
      <c r="AH295" s="218"/>
      <c r="AI295" s="216"/>
      <c r="AJ295" s="218"/>
      <c r="AK295" s="216"/>
      <c r="AL295" s="346"/>
      <c r="AM295" s="213"/>
      <c r="AN295" s="218"/>
      <c r="AO295" s="216"/>
      <c r="AP295" s="218"/>
      <c r="AQ295" s="216"/>
      <c r="AR295" s="218"/>
      <c r="AS295" s="216"/>
      <c r="AT295" s="218"/>
      <c r="AU295" s="216"/>
      <c r="AV295" s="355"/>
    </row>
    <row r="296" spans="1:48" s="60" customFormat="1" ht="20.100000000000001" customHeight="1">
      <c r="A296" s="166">
        <v>13</v>
      </c>
      <c r="B296" s="35"/>
      <c r="C296" s="35"/>
      <c r="D296" s="31" t="s">
        <v>23</v>
      </c>
      <c r="E296" s="32"/>
      <c r="F296" s="81"/>
      <c r="G296" s="147"/>
      <c r="H296" s="147"/>
      <c r="I296" s="147"/>
      <c r="J296" s="314"/>
      <c r="K296" s="309"/>
      <c r="L296" s="191" t="e">
        <f>L308</f>
        <v>#REF!</v>
      </c>
      <c r="M296" s="213"/>
      <c r="N296" s="218"/>
      <c r="O296" s="216"/>
      <c r="P296" s="218"/>
      <c r="Q296" s="216"/>
      <c r="R296" s="218"/>
      <c r="S296" s="216"/>
      <c r="T296" s="218"/>
      <c r="U296" s="216"/>
      <c r="V296" s="218"/>
      <c r="W296" s="216"/>
      <c r="X296" s="218"/>
      <c r="Y296" s="216"/>
      <c r="Z296" s="218"/>
      <c r="AA296" s="216"/>
      <c r="AB296" s="218"/>
      <c r="AC296" s="216"/>
      <c r="AD296" s="218"/>
      <c r="AE296" s="216"/>
      <c r="AF296" s="218"/>
      <c r="AG296" s="216"/>
      <c r="AH296" s="218"/>
      <c r="AI296" s="216"/>
      <c r="AJ296" s="218"/>
      <c r="AK296" s="216"/>
      <c r="AL296" s="346"/>
      <c r="AM296" s="213"/>
      <c r="AN296" s="218"/>
      <c r="AO296" s="216"/>
      <c r="AP296" s="218"/>
      <c r="AQ296" s="216"/>
      <c r="AR296" s="218"/>
      <c r="AS296" s="216"/>
      <c r="AT296" s="218"/>
      <c r="AU296" s="216"/>
      <c r="AV296" s="355"/>
    </row>
    <row r="297" spans="1:48" s="60" customFormat="1" ht="20.100000000000001" customHeight="1" outlineLevel="1">
      <c r="A297" s="164"/>
      <c r="B297" s="39"/>
      <c r="C297" s="39"/>
      <c r="D297" s="25" t="s">
        <v>58</v>
      </c>
      <c r="E297" s="23"/>
      <c r="F297" s="74"/>
      <c r="G297" s="150"/>
      <c r="H297" s="150"/>
      <c r="I297" s="74">
        <v>0</v>
      </c>
      <c r="J297" s="315">
        <f t="shared" si="195"/>
        <v>0</v>
      </c>
      <c r="K297" s="310"/>
      <c r="L297" s="189" t="e">
        <f>TRUNC(#REF!-(#REF!*0.07),2)</f>
        <v>#REF!</v>
      </c>
      <c r="M297" s="213"/>
      <c r="N297" s="218"/>
      <c r="O297" s="216"/>
      <c r="P297" s="218"/>
      <c r="Q297" s="216"/>
      <c r="R297" s="218"/>
      <c r="S297" s="216"/>
      <c r="T297" s="218"/>
      <c r="U297" s="216"/>
      <c r="V297" s="218"/>
      <c r="W297" s="216"/>
      <c r="X297" s="218"/>
      <c r="Y297" s="216"/>
      <c r="Z297" s="218"/>
      <c r="AA297" s="216"/>
      <c r="AB297" s="218"/>
      <c r="AC297" s="216"/>
      <c r="AD297" s="218"/>
      <c r="AE297" s="216"/>
      <c r="AF297" s="218"/>
      <c r="AG297" s="216"/>
      <c r="AH297" s="218"/>
      <c r="AI297" s="216"/>
      <c r="AJ297" s="218"/>
      <c r="AK297" s="216"/>
      <c r="AL297" s="346"/>
      <c r="AM297" s="213"/>
      <c r="AN297" s="218"/>
      <c r="AO297" s="216"/>
      <c r="AP297" s="218"/>
      <c r="AQ297" s="216"/>
      <c r="AR297" s="218"/>
      <c r="AS297" s="216"/>
      <c r="AT297" s="218"/>
      <c r="AU297" s="216"/>
      <c r="AV297" s="355"/>
    </row>
    <row r="298" spans="1:48" s="60" customFormat="1" ht="20.100000000000001" customHeight="1" outlineLevel="1">
      <c r="A298" s="165" t="s">
        <v>38</v>
      </c>
      <c r="B298" s="66">
        <v>89848</v>
      </c>
      <c r="C298" s="22" t="s">
        <v>94</v>
      </c>
      <c r="D298" s="21" t="s">
        <v>967</v>
      </c>
      <c r="E298" s="22" t="s">
        <v>107</v>
      </c>
      <c r="F298" s="50">
        <v>166.09</v>
      </c>
      <c r="G298" s="150">
        <v>132.87</v>
      </c>
      <c r="H298" s="150">
        <f t="shared" ref="H298:H299" si="196">F298-G298</f>
        <v>33.22</v>
      </c>
      <c r="I298" s="50">
        <v>32.72</v>
      </c>
      <c r="J298" s="318">
        <f t="shared" ref="J298:J307" si="197">TRUNC(I298*(1+$F$4),2)</f>
        <v>39.99</v>
      </c>
      <c r="K298" s="310">
        <f t="shared" ref="K298:K299" si="198">ROUND(H298*J298,2)</f>
        <v>1328.47</v>
      </c>
      <c r="L298" s="189" t="e">
        <f>TRUNC(#REF!-(#REF!*0.07),2)</f>
        <v>#REF!</v>
      </c>
      <c r="M298" s="212"/>
      <c r="N298" s="192">
        <f t="shared" ref="N298:N304" si="199">M298*K298</f>
        <v>0</v>
      </c>
      <c r="O298" s="215"/>
      <c r="P298" s="192"/>
      <c r="Q298" s="215"/>
      <c r="R298" s="192"/>
      <c r="S298" s="215"/>
      <c r="T298" s="192"/>
      <c r="U298" s="215"/>
      <c r="V298" s="192"/>
      <c r="W298" s="215"/>
      <c r="X298" s="192"/>
      <c r="Y298" s="215"/>
      <c r="Z298" s="192"/>
      <c r="AA298" s="215"/>
      <c r="AB298" s="192"/>
      <c r="AC298" s="215"/>
      <c r="AD298" s="192"/>
      <c r="AE298" s="215"/>
      <c r="AF298" s="192"/>
      <c r="AG298" s="215"/>
      <c r="AH298" s="192"/>
      <c r="AI298" s="215"/>
      <c r="AJ298" s="192"/>
      <c r="AK298" s="215"/>
      <c r="AL298" s="345"/>
      <c r="AM298" s="212"/>
      <c r="AN298" s="192">
        <f t="shared" ref="AN298:AN304" si="200">ROUND(AM298*K298,2)</f>
        <v>0</v>
      </c>
      <c r="AO298" s="215">
        <v>0.8</v>
      </c>
      <c r="AP298" s="192">
        <f t="shared" ref="AP298:AP304" si="201">AO298*K298</f>
        <v>1062.7760000000001</v>
      </c>
      <c r="AQ298" s="215"/>
      <c r="AR298" s="192">
        <f t="shared" ref="AR298:AR304" si="202">AQ298*K298</f>
        <v>0</v>
      </c>
      <c r="AS298" s="215">
        <f t="shared" ref="AS298:AS304" si="203">AT298/K298</f>
        <v>0.8</v>
      </c>
      <c r="AT298" s="192">
        <f t="shared" ref="AT298:AT304" si="204">AN298+AP298+AR298</f>
        <v>1062.7760000000001</v>
      </c>
      <c r="AU298" s="215">
        <f t="shared" ref="AU298:AU304" si="205">AV298/K298</f>
        <v>0.19999999999999996</v>
      </c>
      <c r="AV298" s="354">
        <f t="shared" ref="AV298:AV304" si="206">K298-AT298</f>
        <v>265.69399999999996</v>
      </c>
    </row>
    <row r="299" spans="1:48" s="60" customFormat="1" ht="20.100000000000001" customHeight="1" outlineLevel="1">
      <c r="A299" s="165" t="s">
        <v>14</v>
      </c>
      <c r="B299" s="66">
        <v>89849</v>
      </c>
      <c r="C299" s="66" t="s">
        <v>94</v>
      </c>
      <c r="D299" s="67" t="s">
        <v>966</v>
      </c>
      <c r="E299" s="66" t="s">
        <v>107</v>
      </c>
      <c r="F299" s="50">
        <v>75</v>
      </c>
      <c r="G299" s="150">
        <v>60</v>
      </c>
      <c r="H299" s="150">
        <f t="shared" si="196"/>
        <v>15</v>
      </c>
      <c r="I299" s="50">
        <v>70.16</v>
      </c>
      <c r="J299" s="318">
        <f t="shared" si="197"/>
        <v>85.75</v>
      </c>
      <c r="K299" s="310">
        <f t="shared" si="198"/>
        <v>1286.25</v>
      </c>
      <c r="L299" s="189" t="e">
        <f>TRUNC(#REF!-(#REF!*0.07),2)</f>
        <v>#REF!</v>
      </c>
      <c r="M299" s="212"/>
      <c r="N299" s="192">
        <f t="shared" si="199"/>
        <v>0</v>
      </c>
      <c r="O299" s="215"/>
      <c r="P299" s="192"/>
      <c r="Q299" s="215"/>
      <c r="R299" s="192"/>
      <c r="S299" s="215"/>
      <c r="T299" s="192"/>
      <c r="U299" s="215"/>
      <c r="V299" s="192"/>
      <c r="W299" s="215"/>
      <c r="X299" s="192"/>
      <c r="Y299" s="215"/>
      <c r="Z299" s="192"/>
      <c r="AA299" s="215"/>
      <c r="AB299" s="192"/>
      <c r="AC299" s="215"/>
      <c r="AD299" s="192"/>
      <c r="AE299" s="215"/>
      <c r="AF299" s="192"/>
      <c r="AG299" s="215"/>
      <c r="AH299" s="192"/>
      <c r="AI299" s="215"/>
      <c r="AJ299" s="192"/>
      <c r="AK299" s="215"/>
      <c r="AL299" s="345"/>
      <c r="AM299" s="212"/>
      <c r="AN299" s="192">
        <f t="shared" si="200"/>
        <v>0</v>
      </c>
      <c r="AO299" s="215">
        <v>0.8</v>
      </c>
      <c r="AP299" s="192">
        <f t="shared" si="201"/>
        <v>1029</v>
      </c>
      <c r="AQ299" s="215"/>
      <c r="AR299" s="192">
        <f t="shared" si="202"/>
        <v>0</v>
      </c>
      <c r="AS299" s="215">
        <f t="shared" si="203"/>
        <v>0.8</v>
      </c>
      <c r="AT299" s="192">
        <f t="shared" si="204"/>
        <v>1029</v>
      </c>
      <c r="AU299" s="215">
        <f t="shared" si="205"/>
        <v>0.2</v>
      </c>
      <c r="AV299" s="354">
        <f t="shared" si="206"/>
        <v>257.25</v>
      </c>
    </row>
    <row r="300" spans="1:48" s="427" customFormat="1" ht="20.100000000000001" customHeight="1" outlineLevel="1">
      <c r="A300" s="415" t="s">
        <v>41</v>
      </c>
      <c r="B300" s="419">
        <v>89811</v>
      </c>
      <c r="C300" s="419" t="s">
        <v>94</v>
      </c>
      <c r="D300" s="435" t="s">
        <v>964</v>
      </c>
      <c r="E300" s="419" t="s">
        <v>89</v>
      </c>
      <c r="F300" s="420">
        <v>41.6</v>
      </c>
      <c r="G300" s="494" t="s">
        <v>12413</v>
      </c>
      <c r="H300" s="495"/>
      <c r="I300" s="495"/>
      <c r="J300" s="495"/>
      <c r="K300" s="496"/>
      <c r="L300" s="421" t="e">
        <f>TRUNC(#REF!-(#REF!*0.07),2)</f>
        <v>#REF!</v>
      </c>
      <c r="M300" s="422"/>
      <c r="N300" s="423">
        <f t="shared" si="199"/>
        <v>0</v>
      </c>
      <c r="O300" s="424"/>
      <c r="P300" s="423"/>
      <c r="Q300" s="424"/>
      <c r="R300" s="423"/>
      <c r="S300" s="424"/>
      <c r="T300" s="423"/>
      <c r="U300" s="424"/>
      <c r="V300" s="423"/>
      <c r="W300" s="424"/>
      <c r="X300" s="423"/>
      <c r="Y300" s="424"/>
      <c r="Z300" s="423"/>
      <c r="AA300" s="424"/>
      <c r="AB300" s="423"/>
      <c r="AC300" s="424"/>
      <c r="AD300" s="423"/>
      <c r="AE300" s="424"/>
      <c r="AF300" s="423"/>
      <c r="AG300" s="424"/>
      <c r="AH300" s="423"/>
      <c r="AI300" s="424"/>
      <c r="AJ300" s="423"/>
      <c r="AK300" s="424"/>
      <c r="AL300" s="425"/>
      <c r="AM300" s="422"/>
      <c r="AN300" s="423">
        <f t="shared" si="200"/>
        <v>0</v>
      </c>
      <c r="AO300" s="424">
        <v>1</v>
      </c>
      <c r="AP300" s="423">
        <f t="shared" si="201"/>
        <v>0</v>
      </c>
      <c r="AQ300" s="424"/>
      <c r="AR300" s="423">
        <f t="shared" si="202"/>
        <v>0</v>
      </c>
      <c r="AS300" s="424" t="e">
        <f t="shared" si="203"/>
        <v>#DIV/0!</v>
      </c>
      <c r="AT300" s="423">
        <f t="shared" si="204"/>
        <v>0</v>
      </c>
      <c r="AU300" s="424" t="e">
        <f t="shared" si="205"/>
        <v>#DIV/0!</v>
      </c>
      <c r="AV300" s="426">
        <f t="shared" si="206"/>
        <v>0</v>
      </c>
    </row>
    <row r="301" spans="1:48" s="427" customFormat="1" ht="20.100000000000001" customHeight="1" outlineLevel="1">
      <c r="A301" s="415" t="s">
        <v>45</v>
      </c>
      <c r="B301" s="419">
        <v>89746</v>
      </c>
      <c r="C301" s="419" t="s">
        <v>94</v>
      </c>
      <c r="D301" s="435" t="s">
        <v>961</v>
      </c>
      <c r="E301" s="419" t="s">
        <v>89</v>
      </c>
      <c r="F301" s="420">
        <v>20.8</v>
      </c>
      <c r="G301" s="494" t="s">
        <v>12413</v>
      </c>
      <c r="H301" s="495"/>
      <c r="I301" s="495"/>
      <c r="J301" s="495"/>
      <c r="K301" s="496"/>
      <c r="L301" s="421" t="e">
        <f>TRUNC(#REF!-(#REF!*0.07),2)</f>
        <v>#REF!</v>
      </c>
      <c r="M301" s="422"/>
      <c r="N301" s="423">
        <f t="shared" si="199"/>
        <v>0</v>
      </c>
      <c r="O301" s="424"/>
      <c r="P301" s="423"/>
      <c r="Q301" s="424"/>
      <c r="R301" s="423"/>
      <c r="S301" s="424"/>
      <c r="T301" s="423"/>
      <c r="U301" s="424"/>
      <c r="V301" s="423"/>
      <c r="W301" s="424"/>
      <c r="X301" s="423"/>
      <c r="Y301" s="424"/>
      <c r="Z301" s="423"/>
      <c r="AA301" s="424"/>
      <c r="AB301" s="423"/>
      <c r="AC301" s="424"/>
      <c r="AD301" s="423"/>
      <c r="AE301" s="424"/>
      <c r="AF301" s="423"/>
      <c r="AG301" s="424"/>
      <c r="AH301" s="423"/>
      <c r="AI301" s="424"/>
      <c r="AJ301" s="423"/>
      <c r="AK301" s="424"/>
      <c r="AL301" s="425"/>
      <c r="AM301" s="422"/>
      <c r="AN301" s="423">
        <f t="shared" si="200"/>
        <v>0</v>
      </c>
      <c r="AO301" s="424">
        <v>1</v>
      </c>
      <c r="AP301" s="423">
        <f t="shared" si="201"/>
        <v>0</v>
      </c>
      <c r="AQ301" s="424"/>
      <c r="AR301" s="423">
        <f t="shared" si="202"/>
        <v>0</v>
      </c>
      <c r="AS301" s="424" t="e">
        <f t="shared" si="203"/>
        <v>#DIV/0!</v>
      </c>
      <c r="AT301" s="423">
        <f t="shared" si="204"/>
        <v>0</v>
      </c>
      <c r="AU301" s="424" t="e">
        <f t="shared" si="205"/>
        <v>#DIV/0!</v>
      </c>
      <c r="AV301" s="426">
        <f t="shared" si="206"/>
        <v>0</v>
      </c>
    </row>
    <row r="302" spans="1:48" s="427" customFormat="1" ht="20.100000000000001" customHeight="1" outlineLevel="1">
      <c r="A302" s="415" t="s">
        <v>49</v>
      </c>
      <c r="B302" s="419">
        <v>89744</v>
      </c>
      <c r="C302" s="419" t="s">
        <v>94</v>
      </c>
      <c r="D302" s="435" t="s">
        <v>962</v>
      </c>
      <c r="E302" s="419" t="s">
        <v>89</v>
      </c>
      <c r="F302" s="420">
        <v>4</v>
      </c>
      <c r="G302" s="494" t="s">
        <v>12413</v>
      </c>
      <c r="H302" s="495"/>
      <c r="I302" s="495"/>
      <c r="J302" s="495"/>
      <c r="K302" s="496"/>
      <c r="L302" s="421" t="e">
        <f>TRUNC(#REF!-(#REF!*0.07),2)</f>
        <v>#REF!</v>
      </c>
      <c r="M302" s="422"/>
      <c r="N302" s="423">
        <f t="shared" si="199"/>
        <v>0</v>
      </c>
      <c r="O302" s="424"/>
      <c r="P302" s="423"/>
      <c r="Q302" s="424"/>
      <c r="R302" s="423"/>
      <c r="S302" s="424"/>
      <c r="T302" s="423"/>
      <c r="U302" s="424"/>
      <c r="V302" s="423"/>
      <c r="W302" s="424"/>
      <c r="X302" s="423"/>
      <c r="Y302" s="424"/>
      <c r="Z302" s="423"/>
      <c r="AA302" s="424"/>
      <c r="AB302" s="423"/>
      <c r="AC302" s="424"/>
      <c r="AD302" s="423"/>
      <c r="AE302" s="424"/>
      <c r="AF302" s="423"/>
      <c r="AG302" s="424"/>
      <c r="AH302" s="423"/>
      <c r="AI302" s="424"/>
      <c r="AJ302" s="423"/>
      <c r="AK302" s="424"/>
      <c r="AL302" s="425"/>
      <c r="AM302" s="422"/>
      <c r="AN302" s="423">
        <f t="shared" si="200"/>
        <v>0</v>
      </c>
      <c r="AO302" s="424">
        <v>1</v>
      </c>
      <c r="AP302" s="423">
        <f t="shared" si="201"/>
        <v>0</v>
      </c>
      <c r="AQ302" s="424"/>
      <c r="AR302" s="423">
        <f t="shared" si="202"/>
        <v>0</v>
      </c>
      <c r="AS302" s="424" t="e">
        <f t="shared" si="203"/>
        <v>#DIV/0!</v>
      </c>
      <c r="AT302" s="423">
        <f t="shared" si="204"/>
        <v>0</v>
      </c>
      <c r="AU302" s="424" t="e">
        <f t="shared" si="205"/>
        <v>#DIV/0!</v>
      </c>
      <c r="AV302" s="426">
        <f t="shared" si="206"/>
        <v>0</v>
      </c>
    </row>
    <row r="303" spans="1:48" s="427" customFormat="1" ht="20.100000000000001" customHeight="1" outlineLevel="1">
      <c r="A303" s="415" t="s">
        <v>297</v>
      </c>
      <c r="B303" s="419">
        <v>89693</v>
      </c>
      <c r="C303" s="419" t="s">
        <v>94</v>
      </c>
      <c r="D303" s="435" t="s">
        <v>963</v>
      </c>
      <c r="E303" s="419" t="s">
        <v>89</v>
      </c>
      <c r="F303" s="420">
        <v>4</v>
      </c>
      <c r="G303" s="494" t="s">
        <v>12413</v>
      </c>
      <c r="H303" s="495"/>
      <c r="I303" s="495"/>
      <c r="J303" s="495"/>
      <c r="K303" s="496"/>
      <c r="L303" s="421" t="e">
        <f>TRUNC(#REF!-(#REF!*0.07),2)</f>
        <v>#REF!</v>
      </c>
      <c r="M303" s="422"/>
      <c r="N303" s="423">
        <f t="shared" si="199"/>
        <v>0</v>
      </c>
      <c r="O303" s="424"/>
      <c r="P303" s="423"/>
      <c r="Q303" s="424"/>
      <c r="R303" s="423"/>
      <c r="S303" s="424"/>
      <c r="T303" s="423"/>
      <c r="U303" s="424"/>
      <c r="V303" s="423"/>
      <c r="W303" s="424"/>
      <c r="X303" s="423"/>
      <c r="Y303" s="424"/>
      <c r="Z303" s="423"/>
      <c r="AA303" s="424"/>
      <c r="AB303" s="423"/>
      <c r="AC303" s="424"/>
      <c r="AD303" s="423"/>
      <c r="AE303" s="424"/>
      <c r="AF303" s="423"/>
      <c r="AG303" s="424"/>
      <c r="AH303" s="423"/>
      <c r="AI303" s="424"/>
      <c r="AJ303" s="423"/>
      <c r="AK303" s="424"/>
      <c r="AL303" s="425"/>
      <c r="AM303" s="422"/>
      <c r="AN303" s="423">
        <f t="shared" si="200"/>
        <v>0</v>
      </c>
      <c r="AO303" s="424">
        <v>1</v>
      </c>
      <c r="AP303" s="423">
        <f t="shared" si="201"/>
        <v>0</v>
      </c>
      <c r="AQ303" s="424"/>
      <c r="AR303" s="423">
        <f t="shared" si="202"/>
        <v>0</v>
      </c>
      <c r="AS303" s="424" t="e">
        <f t="shared" si="203"/>
        <v>#DIV/0!</v>
      </c>
      <c r="AT303" s="423">
        <f t="shared" si="204"/>
        <v>0</v>
      </c>
      <c r="AU303" s="424" t="e">
        <f t="shared" si="205"/>
        <v>#DIV/0!</v>
      </c>
      <c r="AV303" s="426">
        <f t="shared" si="206"/>
        <v>0</v>
      </c>
    </row>
    <row r="304" spans="1:48" s="427" customFormat="1" ht="18.75" customHeight="1" outlineLevel="1">
      <c r="A304" s="415" t="s">
        <v>298</v>
      </c>
      <c r="B304" s="419">
        <v>89567</v>
      </c>
      <c r="C304" s="419" t="s">
        <v>94</v>
      </c>
      <c r="D304" s="435" t="s">
        <v>1111</v>
      </c>
      <c r="E304" s="419" t="s">
        <v>89</v>
      </c>
      <c r="F304" s="420">
        <v>3</v>
      </c>
      <c r="G304" s="494" t="s">
        <v>12413</v>
      </c>
      <c r="H304" s="495"/>
      <c r="I304" s="495"/>
      <c r="J304" s="495"/>
      <c r="K304" s="496"/>
      <c r="L304" s="421" t="e">
        <f>TRUNC(#REF!-(#REF!*0.07),2)</f>
        <v>#REF!</v>
      </c>
      <c r="M304" s="422"/>
      <c r="N304" s="423">
        <f t="shared" si="199"/>
        <v>0</v>
      </c>
      <c r="O304" s="424"/>
      <c r="P304" s="423"/>
      <c r="Q304" s="424"/>
      <c r="R304" s="423"/>
      <c r="S304" s="424"/>
      <c r="T304" s="423"/>
      <c r="U304" s="424"/>
      <c r="V304" s="423"/>
      <c r="W304" s="424"/>
      <c r="X304" s="423"/>
      <c r="Y304" s="424"/>
      <c r="Z304" s="423"/>
      <c r="AA304" s="424"/>
      <c r="AB304" s="423"/>
      <c r="AC304" s="424"/>
      <c r="AD304" s="423"/>
      <c r="AE304" s="424"/>
      <c r="AF304" s="423"/>
      <c r="AG304" s="424"/>
      <c r="AH304" s="423"/>
      <c r="AI304" s="424"/>
      <c r="AJ304" s="423"/>
      <c r="AK304" s="424"/>
      <c r="AL304" s="425"/>
      <c r="AM304" s="422"/>
      <c r="AN304" s="423">
        <f t="shared" si="200"/>
        <v>0</v>
      </c>
      <c r="AO304" s="424">
        <v>1</v>
      </c>
      <c r="AP304" s="423">
        <f t="shared" si="201"/>
        <v>0</v>
      </c>
      <c r="AQ304" s="424"/>
      <c r="AR304" s="423">
        <f t="shared" si="202"/>
        <v>0</v>
      </c>
      <c r="AS304" s="424" t="e">
        <f t="shared" si="203"/>
        <v>#DIV/0!</v>
      </c>
      <c r="AT304" s="423">
        <f t="shared" si="204"/>
        <v>0</v>
      </c>
      <c r="AU304" s="424" t="e">
        <f t="shared" si="205"/>
        <v>#DIV/0!</v>
      </c>
      <c r="AV304" s="426">
        <f t="shared" si="206"/>
        <v>0</v>
      </c>
    </row>
    <row r="305" spans="1:48" s="60" customFormat="1" ht="20.100000000000001" customHeight="1" outlineLevel="1">
      <c r="A305" s="158"/>
      <c r="B305" s="6"/>
      <c r="C305" s="6"/>
      <c r="D305" s="7" t="s">
        <v>24</v>
      </c>
      <c r="E305" s="8"/>
      <c r="F305" s="50">
        <v>0</v>
      </c>
      <c r="G305" s="150"/>
      <c r="H305" s="150"/>
      <c r="I305" s="74">
        <v>0</v>
      </c>
      <c r="J305" s="318">
        <f t="shared" si="197"/>
        <v>0</v>
      </c>
      <c r="K305" s="310">
        <f t="shared" ref="K298:K307" si="207">ROUND(F305*J305,2)</f>
        <v>0</v>
      </c>
      <c r="L305" s="189" t="e">
        <f>TRUNC(#REF!-(#REF!*0.07),2)</f>
        <v>#REF!</v>
      </c>
      <c r="M305" s="212"/>
      <c r="N305" s="192"/>
      <c r="O305" s="215"/>
      <c r="P305" s="192"/>
      <c r="Q305" s="215"/>
      <c r="R305" s="192"/>
      <c r="S305" s="215"/>
      <c r="T305" s="192"/>
      <c r="U305" s="215"/>
      <c r="V305" s="192"/>
      <c r="W305" s="215"/>
      <c r="X305" s="192"/>
      <c r="Y305" s="215"/>
      <c r="Z305" s="192"/>
      <c r="AA305" s="215"/>
      <c r="AB305" s="192"/>
      <c r="AC305" s="215"/>
      <c r="AD305" s="192"/>
      <c r="AE305" s="215"/>
      <c r="AF305" s="192"/>
      <c r="AG305" s="215"/>
      <c r="AH305" s="192"/>
      <c r="AI305" s="215"/>
      <c r="AJ305" s="192"/>
      <c r="AK305" s="215"/>
      <c r="AL305" s="345"/>
      <c r="AM305" s="213"/>
      <c r="AN305" s="218"/>
      <c r="AO305" s="215"/>
      <c r="AP305" s="192"/>
      <c r="AQ305" s="215"/>
      <c r="AR305" s="192"/>
      <c r="AS305" s="215"/>
      <c r="AT305" s="192"/>
      <c r="AU305" s="215"/>
      <c r="AV305" s="354"/>
    </row>
    <row r="306" spans="1:48" ht="20.100000000000001" customHeight="1" outlineLevel="1">
      <c r="A306" s="160" t="s">
        <v>299</v>
      </c>
      <c r="B306" s="66"/>
      <c r="C306" s="66" t="s">
        <v>4</v>
      </c>
      <c r="D306" s="10" t="s">
        <v>25</v>
      </c>
      <c r="E306" s="66" t="s">
        <v>89</v>
      </c>
      <c r="F306" s="50">
        <v>24</v>
      </c>
      <c r="G306" s="150">
        <v>0</v>
      </c>
      <c r="H306" s="150">
        <f t="shared" ref="H306:H307" si="208">F306-G306</f>
        <v>24</v>
      </c>
      <c r="I306" s="74">
        <v>37</v>
      </c>
      <c r="J306" s="318">
        <f t="shared" si="197"/>
        <v>45.22</v>
      </c>
      <c r="K306" s="310">
        <f t="shared" ref="K306:K307" si="209">ROUND(H306*J306,2)</f>
        <v>1085.28</v>
      </c>
      <c r="L306" s="189" t="e">
        <f>TRUNC(#REF!-(#REF!*0.07),2)</f>
        <v>#REF!</v>
      </c>
      <c r="M306" s="212"/>
      <c r="N306" s="192">
        <f>M306*K306</f>
        <v>0</v>
      </c>
      <c r="O306" s="215"/>
      <c r="P306" s="192"/>
      <c r="Q306" s="215"/>
      <c r="R306" s="192"/>
      <c r="S306" s="215"/>
      <c r="T306" s="192"/>
      <c r="U306" s="215"/>
      <c r="V306" s="192"/>
      <c r="W306" s="215"/>
      <c r="X306" s="192"/>
      <c r="Y306" s="215"/>
      <c r="Z306" s="192"/>
      <c r="AA306" s="215"/>
      <c r="AB306" s="192"/>
      <c r="AC306" s="215"/>
      <c r="AD306" s="192"/>
      <c r="AE306" s="215"/>
      <c r="AF306" s="192"/>
      <c r="AG306" s="215"/>
      <c r="AH306" s="192"/>
      <c r="AI306" s="215"/>
      <c r="AJ306" s="192"/>
      <c r="AK306" s="215"/>
      <c r="AL306" s="345"/>
      <c r="AM306" s="212"/>
      <c r="AN306" s="192">
        <f>ROUND(AM306*K306,2)</f>
        <v>0</v>
      </c>
      <c r="AO306" s="215"/>
      <c r="AP306" s="192">
        <f>AO306*K306</f>
        <v>0</v>
      </c>
      <c r="AQ306" s="215"/>
      <c r="AR306" s="192">
        <f>AQ306*K306</f>
        <v>0</v>
      </c>
      <c r="AS306" s="215">
        <f>AT306/K306</f>
        <v>0</v>
      </c>
      <c r="AT306" s="192">
        <f t="shared" ref="AT306:AT307" si="210">AN306+AP306+AR306</f>
        <v>0</v>
      </c>
      <c r="AU306" s="215">
        <f>AV306/K306</f>
        <v>1</v>
      </c>
      <c r="AV306" s="354">
        <f>K306-AT306</f>
        <v>1085.28</v>
      </c>
    </row>
    <row r="307" spans="1:48" ht="20.100000000000001" customHeight="1" outlineLevel="1">
      <c r="A307" s="160" t="s">
        <v>1112</v>
      </c>
      <c r="B307" s="66">
        <v>97898</v>
      </c>
      <c r="C307" s="66" t="s">
        <v>94</v>
      </c>
      <c r="D307" s="10" t="s">
        <v>960</v>
      </c>
      <c r="E307" s="66" t="s">
        <v>89</v>
      </c>
      <c r="F307" s="50">
        <v>13.4</v>
      </c>
      <c r="G307" s="150">
        <v>6.7</v>
      </c>
      <c r="H307" s="150">
        <f t="shared" si="208"/>
        <v>6.7</v>
      </c>
      <c r="I307" s="50">
        <v>839.88</v>
      </c>
      <c r="J307" s="318">
        <f t="shared" si="197"/>
        <v>1026.58</v>
      </c>
      <c r="K307" s="310">
        <f t="shared" si="209"/>
        <v>6878.09</v>
      </c>
      <c r="L307" s="189" t="e">
        <f>TRUNC(#REF!-(#REF!*0.07),2)</f>
        <v>#REF!</v>
      </c>
      <c r="M307" s="212"/>
      <c r="N307" s="192">
        <f>M307*K307</f>
        <v>0</v>
      </c>
      <c r="O307" s="215"/>
      <c r="P307" s="192"/>
      <c r="Q307" s="215"/>
      <c r="R307" s="192"/>
      <c r="S307" s="215"/>
      <c r="T307" s="192"/>
      <c r="U307" s="215"/>
      <c r="V307" s="192"/>
      <c r="W307" s="215"/>
      <c r="X307" s="192"/>
      <c r="Y307" s="215"/>
      <c r="Z307" s="192"/>
      <c r="AA307" s="215"/>
      <c r="AB307" s="192"/>
      <c r="AC307" s="215"/>
      <c r="AD307" s="192"/>
      <c r="AE307" s="215"/>
      <c r="AF307" s="192"/>
      <c r="AG307" s="215"/>
      <c r="AH307" s="192"/>
      <c r="AI307" s="215"/>
      <c r="AJ307" s="192"/>
      <c r="AK307" s="215"/>
      <c r="AL307" s="345"/>
      <c r="AM307" s="212"/>
      <c r="AN307" s="192">
        <f>ROUND(AM307*K307,2)</f>
        <v>0</v>
      </c>
      <c r="AO307" s="215">
        <v>0.5</v>
      </c>
      <c r="AP307" s="192">
        <f>AO307*K307</f>
        <v>3439.0450000000001</v>
      </c>
      <c r="AQ307" s="215"/>
      <c r="AR307" s="192">
        <f>AQ307*K307</f>
        <v>0</v>
      </c>
      <c r="AS307" s="215">
        <f>AT307/K307</f>
        <v>0.5</v>
      </c>
      <c r="AT307" s="192">
        <f t="shared" si="210"/>
        <v>3439.0450000000001</v>
      </c>
      <c r="AU307" s="215">
        <f>AV307/K307</f>
        <v>0.5</v>
      </c>
      <c r="AV307" s="354">
        <f>K307-AT307</f>
        <v>3439.0450000000001</v>
      </c>
    </row>
    <row r="308" spans="1:48" s="60" customFormat="1" ht="20.100000000000001" customHeight="1" outlineLevel="1">
      <c r="A308" s="161"/>
      <c r="B308" s="69"/>
      <c r="C308" s="69"/>
      <c r="D308" s="69"/>
      <c r="E308" s="69"/>
      <c r="F308" s="78" t="s">
        <v>253</v>
      </c>
      <c r="G308" s="148"/>
      <c r="H308" s="148"/>
      <c r="I308" s="148"/>
      <c r="J308" s="225"/>
      <c r="K308" s="221">
        <f>SUM(K298:K307)</f>
        <v>10578.09</v>
      </c>
      <c r="L308" s="190" t="e">
        <f>TRUNC(#REF!-(#REF!*0.07),2)</f>
        <v>#REF!</v>
      </c>
      <c r="M308" s="219">
        <f>N308/K308</f>
        <v>0</v>
      </c>
      <c r="N308" s="148">
        <f>SUM(N298:N307)</f>
        <v>0</v>
      </c>
      <c r="O308" s="223"/>
      <c r="P308" s="225"/>
      <c r="Q308" s="223"/>
      <c r="R308" s="225"/>
      <c r="S308" s="223"/>
      <c r="T308" s="225"/>
      <c r="U308" s="223"/>
      <c r="V308" s="225"/>
      <c r="W308" s="223"/>
      <c r="X308" s="225"/>
      <c r="Y308" s="223"/>
      <c r="Z308" s="225"/>
      <c r="AA308" s="223"/>
      <c r="AB308" s="225"/>
      <c r="AC308" s="223"/>
      <c r="AD308" s="225"/>
      <c r="AE308" s="223"/>
      <c r="AF308" s="225"/>
      <c r="AG308" s="223"/>
      <c r="AH308" s="225"/>
      <c r="AI308" s="223"/>
      <c r="AJ308" s="225"/>
      <c r="AK308" s="223"/>
      <c r="AL308" s="225"/>
      <c r="AM308" s="357">
        <f>AN308/K308</f>
        <v>0</v>
      </c>
      <c r="AN308" s="221">
        <f>SUM(AN298:AN307)</f>
        <v>0</v>
      </c>
      <c r="AO308" s="223">
        <f>AP308/K308</f>
        <v>0.52285630014492213</v>
      </c>
      <c r="AP308" s="221">
        <f>SUM(AP298:AP307)</f>
        <v>5530.8209999999999</v>
      </c>
      <c r="AQ308" s="223"/>
      <c r="AR308" s="225"/>
      <c r="AS308" s="357">
        <f>AT308/K308</f>
        <v>0.52285630014492213</v>
      </c>
      <c r="AT308" s="221">
        <f>SUM(AT298:AT307)</f>
        <v>5530.8209999999999</v>
      </c>
      <c r="AU308" s="357">
        <f>AV308/K308</f>
        <v>0.47714369985507782</v>
      </c>
      <c r="AV308" s="221">
        <f>SUM(AV298:AV307)</f>
        <v>5047.2690000000002</v>
      </c>
    </row>
    <row r="309" spans="1:48" ht="20.100000000000001" customHeight="1">
      <c r="A309" s="87"/>
      <c r="B309" s="61"/>
      <c r="C309" s="61"/>
      <c r="D309" s="20"/>
      <c r="E309" s="61"/>
      <c r="F309" s="42"/>
      <c r="G309" s="2"/>
      <c r="H309" s="2"/>
      <c r="I309" s="74">
        <v>0</v>
      </c>
      <c r="J309" s="315">
        <f t="shared" si="195"/>
        <v>0</v>
      </c>
      <c r="K309" s="310"/>
      <c r="L309" s="189" t="e">
        <f>TRUNC(#REF!-(#REF!*0.07),2)</f>
        <v>#REF!</v>
      </c>
      <c r="M309" s="212"/>
      <c r="N309" s="192"/>
      <c r="O309" s="215"/>
      <c r="P309" s="192"/>
      <c r="Q309" s="215"/>
      <c r="R309" s="192"/>
      <c r="S309" s="215"/>
      <c r="T309" s="192"/>
      <c r="U309" s="215"/>
      <c r="V309" s="192"/>
      <c r="W309" s="215"/>
      <c r="X309" s="192"/>
      <c r="Y309" s="215"/>
      <c r="Z309" s="192"/>
      <c r="AA309" s="215"/>
      <c r="AB309" s="192"/>
      <c r="AC309" s="215"/>
      <c r="AD309" s="192"/>
      <c r="AE309" s="215"/>
      <c r="AF309" s="192"/>
      <c r="AG309" s="215"/>
      <c r="AH309" s="192"/>
      <c r="AI309" s="215"/>
      <c r="AJ309" s="192"/>
      <c r="AK309" s="215"/>
      <c r="AL309" s="345"/>
      <c r="AM309" s="212"/>
      <c r="AN309" s="192"/>
      <c r="AO309" s="215"/>
      <c r="AP309" s="192"/>
      <c r="AQ309" s="215"/>
      <c r="AR309" s="192"/>
      <c r="AS309" s="215"/>
      <c r="AT309" s="192"/>
      <c r="AU309" s="215"/>
      <c r="AV309" s="354"/>
    </row>
    <row r="310" spans="1:48" ht="20.100000000000001" customHeight="1">
      <c r="A310" s="159">
        <v>14</v>
      </c>
      <c r="B310" s="36"/>
      <c r="C310" s="36"/>
      <c r="D310" s="15" t="s">
        <v>59</v>
      </c>
      <c r="E310" s="15"/>
      <c r="F310" s="70"/>
      <c r="G310" s="147"/>
      <c r="H310" s="147"/>
      <c r="I310" s="147"/>
      <c r="J310" s="314"/>
      <c r="K310" s="309"/>
      <c r="L310" s="191" t="e">
        <f>L351</f>
        <v>#REF!</v>
      </c>
      <c r="M310" s="212"/>
      <c r="N310" s="192"/>
      <c r="O310" s="215"/>
      <c r="P310" s="192"/>
      <c r="Q310" s="215"/>
      <c r="R310" s="192"/>
      <c r="S310" s="215"/>
      <c r="T310" s="192"/>
      <c r="U310" s="215"/>
      <c r="V310" s="192"/>
      <c r="W310" s="215"/>
      <c r="X310" s="192"/>
      <c r="Y310" s="215"/>
      <c r="Z310" s="192"/>
      <c r="AA310" s="215"/>
      <c r="AB310" s="192"/>
      <c r="AC310" s="215"/>
      <c r="AD310" s="192"/>
      <c r="AE310" s="215"/>
      <c r="AF310" s="192"/>
      <c r="AG310" s="215"/>
      <c r="AH310" s="192"/>
      <c r="AI310" s="215"/>
      <c r="AJ310" s="192"/>
      <c r="AK310" s="215"/>
      <c r="AL310" s="345"/>
      <c r="AM310" s="212"/>
      <c r="AN310" s="192"/>
      <c r="AO310" s="215"/>
      <c r="AP310" s="192"/>
      <c r="AQ310" s="215"/>
      <c r="AR310" s="192"/>
      <c r="AS310" s="215"/>
      <c r="AT310" s="192"/>
      <c r="AU310" s="215"/>
      <c r="AV310" s="354"/>
    </row>
    <row r="311" spans="1:48" s="60" customFormat="1" ht="20.100000000000001" customHeight="1" outlineLevel="1">
      <c r="A311" s="160" t="s">
        <v>20</v>
      </c>
      <c r="B311" s="66">
        <v>89714</v>
      </c>
      <c r="C311" s="66" t="s">
        <v>94</v>
      </c>
      <c r="D311" s="67" t="s">
        <v>730</v>
      </c>
      <c r="E311" s="66" t="s">
        <v>107</v>
      </c>
      <c r="F311" s="50">
        <v>106.53</v>
      </c>
      <c r="G311" s="150">
        <v>74.569999999999993</v>
      </c>
      <c r="H311" s="150">
        <f t="shared" ref="H311:H350" si="211">F311-G311</f>
        <v>31.960000000000008</v>
      </c>
      <c r="I311" s="50">
        <v>41.92</v>
      </c>
      <c r="J311" s="318">
        <f t="shared" ref="J311:J350" si="212">TRUNC(I311*(1+$F$4),2)</f>
        <v>51.23</v>
      </c>
      <c r="K311" s="310">
        <f t="shared" ref="K311:K315" si="213">ROUND(H311*J311,2)</f>
        <v>1637.31</v>
      </c>
      <c r="L311" s="189" t="e">
        <f>TRUNC(#REF!-(#REF!*0.07),2)</f>
        <v>#REF!</v>
      </c>
      <c r="M311" s="212"/>
      <c r="N311" s="192">
        <f t="shared" ref="N311:N350" si="214">M311*K311</f>
        <v>0</v>
      </c>
      <c r="O311" s="215">
        <v>0.1</v>
      </c>
      <c r="P311" s="192">
        <f t="shared" ref="P311:P350" si="215">O311*K311</f>
        <v>163.73099999999999</v>
      </c>
      <c r="Q311" s="215"/>
      <c r="R311" s="192"/>
      <c r="S311" s="215"/>
      <c r="T311" s="192"/>
      <c r="U311" s="215">
        <v>0.1</v>
      </c>
      <c r="V311" s="192">
        <f t="shared" ref="V311:V340" si="216">U311*K311</f>
        <v>163.73099999999999</v>
      </c>
      <c r="W311" s="215"/>
      <c r="X311" s="192"/>
      <c r="Y311" s="215"/>
      <c r="Z311" s="192"/>
      <c r="AA311" s="215"/>
      <c r="AB311" s="192"/>
      <c r="AC311" s="215"/>
      <c r="AD311" s="192"/>
      <c r="AE311" s="215"/>
      <c r="AF311" s="192"/>
      <c r="AG311" s="215"/>
      <c r="AH311" s="192"/>
      <c r="AI311" s="215"/>
      <c r="AJ311" s="192"/>
      <c r="AK311" s="215">
        <v>0.2</v>
      </c>
      <c r="AL311" s="345">
        <f t="shared" ref="AL311:AL350" si="217">AK311*K311</f>
        <v>327.46199999999999</v>
      </c>
      <c r="AM311" s="212"/>
      <c r="AN311" s="192">
        <f t="shared" ref="AN311:AN350" si="218">ROUND(AM311*K311,2)</f>
        <v>0</v>
      </c>
      <c r="AO311" s="215">
        <v>0.7</v>
      </c>
      <c r="AP311" s="192">
        <f t="shared" ref="AP311:AP350" si="219">AO311*K311</f>
        <v>1146.117</v>
      </c>
      <c r="AQ311" s="215"/>
      <c r="AR311" s="192">
        <f t="shared" ref="AR311:AR350" si="220">AQ311*K311</f>
        <v>0</v>
      </c>
      <c r="AS311" s="215">
        <f t="shared" ref="AS311:AS351" si="221">AT311/K311</f>
        <v>0.7</v>
      </c>
      <c r="AT311" s="192">
        <f t="shared" ref="AT311:AT350" si="222">AN311+AP311+AR311</f>
        <v>1146.117</v>
      </c>
      <c r="AU311" s="215">
        <f t="shared" ref="AU311:AU351" si="223">AV311/K311</f>
        <v>0.3</v>
      </c>
      <c r="AV311" s="354">
        <f t="shared" ref="AV311:AV350" si="224">K311-AT311</f>
        <v>491.19299999999998</v>
      </c>
    </row>
    <row r="312" spans="1:48" s="60" customFormat="1" ht="20.100000000000001" customHeight="1" outlineLevel="1">
      <c r="A312" s="160" t="s">
        <v>22</v>
      </c>
      <c r="B312" s="66">
        <v>89711</v>
      </c>
      <c r="C312" s="66" t="s">
        <v>94</v>
      </c>
      <c r="D312" s="67" t="s">
        <v>731</v>
      </c>
      <c r="E312" s="66" t="s">
        <v>107</v>
      </c>
      <c r="F312" s="50">
        <v>62.91</v>
      </c>
      <c r="G312" s="150">
        <v>44.04</v>
      </c>
      <c r="H312" s="150">
        <f t="shared" si="211"/>
        <v>18.869999999999997</v>
      </c>
      <c r="I312" s="50">
        <v>21.07</v>
      </c>
      <c r="J312" s="318">
        <f t="shared" si="212"/>
        <v>25.75</v>
      </c>
      <c r="K312" s="310">
        <f t="shared" si="213"/>
        <v>485.9</v>
      </c>
      <c r="L312" s="189" t="e">
        <f>TRUNC(#REF!-(#REF!*0.07),2)</f>
        <v>#REF!</v>
      </c>
      <c r="M312" s="212"/>
      <c r="N312" s="192">
        <f t="shared" si="214"/>
        <v>0</v>
      </c>
      <c r="O312" s="215">
        <v>0.1</v>
      </c>
      <c r="P312" s="192">
        <f t="shared" si="215"/>
        <v>48.59</v>
      </c>
      <c r="Q312" s="215"/>
      <c r="R312" s="192"/>
      <c r="S312" s="215"/>
      <c r="T312" s="192"/>
      <c r="U312" s="215">
        <v>0.1</v>
      </c>
      <c r="V312" s="192">
        <f t="shared" si="216"/>
        <v>48.59</v>
      </c>
      <c r="W312" s="215"/>
      <c r="X312" s="192"/>
      <c r="Y312" s="215"/>
      <c r="Z312" s="192"/>
      <c r="AA312" s="215"/>
      <c r="AB312" s="192"/>
      <c r="AC312" s="215"/>
      <c r="AD312" s="192"/>
      <c r="AE312" s="215"/>
      <c r="AF312" s="192"/>
      <c r="AG312" s="215"/>
      <c r="AH312" s="192"/>
      <c r="AI312" s="215"/>
      <c r="AJ312" s="192"/>
      <c r="AK312" s="215">
        <v>0.2</v>
      </c>
      <c r="AL312" s="345">
        <f t="shared" si="217"/>
        <v>97.18</v>
      </c>
      <c r="AM312" s="212"/>
      <c r="AN312" s="192">
        <f t="shared" si="218"/>
        <v>0</v>
      </c>
      <c r="AO312" s="215">
        <v>0.7</v>
      </c>
      <c r="AP312" s="192">
        <f t="shared" si="219"/>
        <v>340.12999999999994</v>
      </c>
      <c r="AQ312" s="215"/>
      <c r="AR312" s="192">
        <f t="shared" si="220"/>
        <v>0</v>
      </c>
      <c r="AS312" s="215">
        <f t="shared" si="221"/>
        <v>0.7</v>
      </c>
      <c r="AT312" s="192">
        <f t="shared" si="222"/>
        <v>340.12999999999994</v>
      </c>
      <c r="AU312" s="215">
        <f t="shared" si="223"/>
        <v>0.3000000000000001</v>
      </c>
      <c r="AV312" s="354">
        <f t="shared" si="224"/>
        <v>145.77000000000004</v>
      </c>
    </row>
    <row r="313" spans="1:48" s="60" customFormat="1" ht="20.100000000000001" customHeight="1" outlineLevel="1">
      <c r="A313" s="160" t="s">
        <v>908</v>
      </c>
      <c r="B313" s="66">
        <v>89712</v>
      </c>
      <c r="C313" s="66" t="s">
        <v>94</v>
      </c>
      <c r="D313" s="67" t="s">
        <v>733</v>
      </c>
      <c r="E313" s="66" t="s">
        <v>107</v>
      </c>
      <c r="F313" s="50">
        <v>68.41</v>
      </c>
      <c r="G313" s="150">
        <v>47.89</v>
      </c>
      <c r="H313" s="150">
        <f t="shared" si="211"/>
        <v>20.519999999999996</v>
      </c>
      <c r="I313" s="50">
        <v>27.77</v>
      </c>
      <c r="J313" s="318">
        <f t="shared" si="212"/>
        <v>33.94</v>
      </c>
      <c r="K313" s="310">
        <f t="shared" si="213"/>
        <v>696.45</v>
      </c>
      <c r="L313" s="189" t="e">
        <f>TRUNC(#REF!-(#REF!*0.07),2)</f>
        <v>#REF!</v>
      </c>
      <c r="M313" s="212"/>
      <c r="N313" s="192">
        <f t="shared" si="214"/>
        <v>0</v>
      </c>
      <c r="O313" s="215">
        <v>0.1</v>
      </c>
      <c r="P313" s="192">
        <f t="shared" si="215"/>
        <v>69.64500000000001</v>
      </c>
      <c r="Q313" s="215"/>
      <c r="R313" s="192"/>
      <c r="S313" s="215"/>
      <c r="T313" s="192"/>
      <c r="U313" s="215">
        <v>0.1</v>
      </c>
      <c r="V313" s="192">
        <f t="shared" si="216"/>
        <v>69.64500000000001</v>
      </c>
      <c r="W313" s="215"/>
      <c r="X313" s="192"/>
      <c r="Y313" s="215"/>
      <c r="Z313" s="192"/>
      <c r="AA313" s="215"/>
      <c r="AB313" s="192"/>
      <c r="AC313" s="215"/>
      <c r="AD313" s="192"/>
      <c r="AE313" s="215"/>
      <c r="AF313" s="192"/>
      <c r="AG313" s="215"/>
      <c r="AH313" s="192"/>
      <c r="AI313" s="215"/>
      <c r="AJ313" s="192"/>
      <c r="AK313" s="215">
        <v>0.2</v>
      </c>
      <c r="AL313" s="345">
        <f t="shared" si="217"/>
        <v>139.29000000000002</v>
      </c>
      <c r="AM313" s="212"/>
      <c r="AN313" s="192">
        <f t="shared" si="218"/>
        <v>0</v>
      </c>
      <c r="AO313" s="215">
        <v>0.7</v>
      </c>
      <c r="AP313" s="192">
        <f t="shared" si="219"/>
        <v>487.51499999999999</v>
      </c>
      <c r="AQ313" s="215"/>
      <c r="AR313" s="192">
        <f t="shared" si="220"/>
        <v>0</v>
      </c>
      <c r="AS313" s="215">
        <f t="shared" si="221"/>
        <v>0.7</v>
      </c>
      <c r="AT313" s="192">
        <f t="shared" si="222"/>
        <v>487.51499999999999</v>
      </c>
      <c r="AU313" s="215">
        <f t="shared" si="223"/>
        <v>0.30000000000000004</v>
      </c>
      <c r="AV313" s="354">
        <f t="shared" si="224"/>
        <v>208.93500000000006</v>
      </c>
    </row>
    <row r="314" spans="1:48" s="60" customFormat="1" ht="20.100000000000001" customHeight="1" outlineLevel="1">
      <c r="A314" s="160" t="s">
        <v>909</v>
      </c>
      <c r="B314" s="66">
        <v>89511</v>
      </c>
      <c r="C314" s="66" t="s">
        <v>94</v>
      </c>
      <c r="D314" s="67" t="s">
        <v>734</v>
      </c>
      <c r="E314" s="66" t="s">
        <v>107</v>
      </c>
      <c r="F314" s="50">
        <v>46.21</v>
      </c>
      <c r="G314" s="150">
        <v>32.35</v>
      </c>
      <c r="H314" s="150">
        <f t="shared" si="211"/>
        <v>13.86</v>
      </c>
      <c r="I314" s="50">
        <v>49.77</v>
      </c>
      <c r="J314" s="318">
        <f t="shared" si="212"/>
        <v>60.83</v>
      </c>
      <c r="K314" s="310">
        <f t="shared" si="213"/>
        <v>843.1</v>
      </c>
      <c r="L314" s="189" t="e">
        <f>TRUNC(#REF!-(#REF!*0.07),2)</f>
        <v>#REF!</v>
      </c>
      <c r="M314" s="212"/>
      <c r="N314" s="192">
        <f t="shared" si="214"/>
        <v>0</v>
      </c>
      <c r="O314" s="215">
        <v>0.1</v>
      </c>
      <c r="P314" s="192">
        <f t="shared" si="215"/>
        <v>84.31</v>
      </c>
      <c r="Q314" s="215"/>
      <c r="R314" s="192"/>
      <c r="S314" s="215"/>
      <c r="T314" s="192"/>
      <c r="U314" s="215">
        <v>0.1</v>
      </c>
      <c r="V314" s="192">
        <f t="shared" si="216"/>
        <v>84.31</v>
      </c>
      <c r="W314" s="215"/>
      <c r="X314" s="192"/>
      <c r="Y314" s="215"/>
      <c r="Z314" s="192"/>
      <c r="AA314" s="215"/>
      <c r="AB314" s="192"/>
      <c r="AC314" s="215"/>
      <c r="AD314" s="192"/>
      <c r="AE314" s="215"/>
      <c r="AF314" s="192"/>
      <c r="AG314" s="215"/>
      <c r="AH314" s="192"/>
      <c r="AI314" s="215"/>
      <c r="AJ314" s="192"/>
      <c r="AK314" s="215">
        <v>0.2</v>
      </c>
      <c r="AL314" s="345">
        <f t="shared" si="217"/>
        <v>168.62</v>
      </c>
      <c r="AM314" s="212"/>
      <c r="AN314" s="192">
        <f t="shared" si="218"/>
        <v>0</v>
      </c>
      <c r="AO314" s="215">
        <v>0.7</v>
      </c>
      <c r="AP314" s="192">
        <f t="shared" si="219"/>
        <v>590.16999999999996</v>
      </c>
      <c r="AQ314" s="215"/>
      <c r="AR314" s="192">
        <f t="shared" si="220"/>
        <v>0</v>
      </c>
      <c r="AS314" s="215">
        <f t="shared" si="221"/>
        <v>0.7</v>
      </c>
      <c r="AT314" s="192">
        <f t="shared" si="222"/>
        <v>590.16999999999996</v>
      </c>
      <c r="AU314" s="215">
        <f t="shared" si="223"/>
        <v>0.30000000000000004</v>
      </c>
      <c r="AV314" s="354">
        <f t="shared" si="224"/>
        <v>252.93000000000006</v>
      </c>
    </row>
    <row r="315" spans="1:48" s="60" customFormat="1" ht="20.100000000000001" customHeight="1" outlineLevel="1">
      <c r="A315" s="160" t="s">
        <v>300</v>
      </c>
      <c r="B315" s="66">
        <v>89849</v>
      </c>
      <c r="C315" s="66" t="s">
        <v>94</v>
      </c>
      <c r="D315" s="67" t="s">
        <v>732</v>
      </c>
      <c r="E315" s="66" t="s">
        <v>107</v>
      </c>
      <c r="F315" s="50">
        <v>22.56</v>
      </c>
      <c r="G315" s="150">
        <v>15.79</v>
      </c>
      <c r="H315" s="150">
        <f t="shared" si="211"/>
        <v>6.77</v>
      </c>
      <c r="I315" s="50">
        <v>70.16</v>
      </c>
      <c r="J315" s="318">
        <f t="shared" si="212"/>
        <v>85.75</v>
      </c>
      <c r="K315" s="310">
        <f t="shared" si="213"/>
        <v>580.53</v>
      </c>
      <c r="L315" s="189" t="e">
        <f>TRUNC(#REF!-(#REF!*0.07),2)</f>
        <v>#REF!</v>
      </c>
      <c r="M315" s="212"/>
      <c r="N315" s="192">
        <f t="shared" si="214"/>
        <v>0</v>
      </c>
      <c r="O315" s="215">
        <v>0.05</v>
      </c>
      <c r="P315" s="192">
        <f t="shared" si="215"/>
        <v>29.026499999999999</v>
      </c>
      <c r="Q315" s="215"/>
      <c r="R315" s="192"/>
      <c r="S315" s="215"/>
      <c r="T315" s="192"/>
      <c r="U315" s="215">
        <v>0.05</v>
      </c>
      <c r="V315" s="192">
        <f t="shared" si="216"/>
        <v>29.026499999999999</v>
      </c>
      <c r="W315" s="215"/>
      <c r="X315" s="192"/>
      <c r="Y315" s="215"/>
      <c r="Z315" s="192"/>
      <c r="AA315" s="215"/>
      <c r="AB315" s="192"/>
      <c r="AC315" s="215"/>
      <c r="AD315" s="192"/>
      <c r="AE315" s="215"/>
      <c r="AF315" s="192"/>
      <c r="AG315" s="215"/>
      <c r="AH315" s="192"/>
      <c r="AI315" s="215"/>
      <c r="AJ315" s="192"/>
      <c r="AK315" s="215">
        <v>0.2</v>
      </c>
      <c r="AL315" s="345">
        <f t="shared" si="217"/>
        <v>116.10599999999999</v>
      </c>
      <c r="AM315" s="212"/>
      <c r="AN315" s="192">
        <f t="shared" si="218"/>
        <v>0</v>
      </c>
      <c r="AO315" s="215">
        <v>0.7</v>
      </c>
      <c r="AP315" s="192">
        <f t="shared" si="219"/>
        <v>406.37099999999998</v>
      </c>
      <c r="AQ315" s="215"/>
      <c r="AR315" s="192">
        <f t="shared" si="220"/>
        <v>0</v>
      </c>
      <c r="AS315" s="215">
        <f t="shared" si="221"/>
        <v>0.7</v>
      </c>
      <c r="AT315" s="192">
        <f t="shared" si="222"/>
        <v>406.37099999999998</v>
      </c>
      <c r="AU315" s="215">
        <f t="shared" si="223"/>
        <v>0.3</v>
      </c>
      <c r="AV315" s="354">
        <f t="shared" si="224"/>
        <v>174.15899999999999</v>
      </c>
    </row>
    <row r="316" spans="1:48" s="427" customFormat="1" ht="20.100000000000001" customHeight="1" outlineLevel="1">
      <c r="A316" s="415" t="s">
        <v>301</v>
      </c>
      <c r="B316" s="419">
        <v>89546</v>
      </c>
      <c r="C316" s="419" t="s">
        <v>94</v>
      </c>
      <c r="D316" s="435" t="s">
        <v>729</v>
      </c>
      <c r="E316" s="419" t="s">
        <v>89</v>
      </c>
      <c r="F316" s="420">
        <v>22.2</v>
      </c>
      <c r="G316" s="494" t="s">
        <v>12413</v>
      </c>
      <c r="H316" s="495"/>
      <c r="I316" s="495"/>
      <c r="J316" s="495"/>
      <c r="K316" s="496"/>
      <c r="L316" s="421" t="e">
        <f>TRUNC(#REF!-(#REF!*0.07),2)</f>
        <v>#REF!</v>
      </c>
      <c r="M316" s="422"/>
      <c r="N316" s="423">
        <f t="shared" si="214"/>
        <v>0</v>
      </c>
      <c r="O316" s="424"/>
      <c r="P316" s="423">
        <f t="shared" si="215"/>
        <v>0</v>
      </c>
      <c r="Q316" s="424"/>
      <c r="R316" s="423"/>
      <c r="S316" s="424"/>
      <c r="T316" s="423"/>
      <c r="U316" s="424">
        <v>0.1</v>
      </c>
      <c r="V316" s="423">
        <f t="shared" si="216"/>
        <v>0</v>
      </c>
      <c r="W316" s="424"/>
      <c r="X316" s="423"/>
      <c r="Y316" s="424"/>
      <c r="Z316" s="423"/>
      <c r="AA316" s="424"/>
      <c r="AB316" s="423"/>
      <c r="AC316" s="424"/>
      <c r="AD316" s="423"/>
      <c r="AE316" s="424"/>
      <c r="AF316" s="423"/>
      <c r="AG316" s="424"/>
      <c r="AH316" s="423"/>
      <c r="AI316" s="424"/>
      <c r="AJ316" s="423"/>
      <c r="AK316" s="424">
        <v>0.2</v>
      </c>
      <c r="AL316" s="425">
        <f t="shared" si="217"/>
        <v>0</v>
      </c>
      <c r="AM316" s="422"/>
      <c r="AN316" s="423">
        <f t="shared" si="218"/>
        <v>0</v>
      </c>
      <c r="AO316" s="424">
        <v>1</v>
      </c>
      <c r="AP316" s="423">
        <f t="shared" si="219"/>
        <v>0</v>
      </c>
      <c r="AQ316" s="424"/>
      <c r="AR316" s="423">
        <f t="shared" si="220"/>
        <v>0</v>
      </c>
      <c r="AS316" s="424" t="e">
        <f t="shared" si="221"/>
        <v>#DIV/0!</v>
      </c>
      <c r="AT316" s="423">
        <f t="shared" si="222"/>
        <v>0</v>
      </c>
      <c r="AU316" s="424" t="e">
        <f t="shared" si="223"/>
        <v>#DIV/0!</v>
      </c>
      <c r="AV316" s="426">
        <f t="shared" si="224"/>
        <v>0</v>
      </c>
    </row>
    <row r="317" spans="1:48" s="427" customFormat="1" ht="20.100000000000001" customHeight="1" outlineLevel="1">
      <c r="A317" s="415" t="s">
        <v>302</v>
      </c>
      <c r="B317" s="419">
        <v>89728</v>
      </c>
      <c r="C317" s="419" t="s">
        <v>94</v>
      </c>
      <c r="D317" s="435" t="s">
        <v>735</v>
      </c>
      <c r="E317" s="419" t="s">
        <v>89</v>
      </c>
      <c r="F317" s="420">
        <v>58.2</v>
      </c>
      <c r="G317" s="494" t="s">
        <v>12413</v>
      </c>
      <c r="H317" s="495"/>
      <c r="I317" s="495"/>
      <c r="J317" s="495"/>
      <c r="K317" s="496"/>
      <c r="L317" s="421" t="e">
        <f>TRUNC(#REF!-(#REF!*0.07),2)</f>
        <v>#REF!</v>
      </c>
      <c r="M317" s="422"/>
      <c r="N317" s="423">
        <f t="shared" si="214"/>
        <v>0</v>
      </c>
      <c r="O317" s="424"/>
      <c r="P317" s="423">
        <f t="shared" si="215"/>
        <v>0</v>
      </c>
      <c r="Q317" s="424"/>
      <c r="R317" s="423"/>
      <c r="S317" s="424"/>
      <c r="T317" s="423"/>
      <c r="U317" s="424">
        <v>0.1</v>
      </c>
      <c r="V317" s="423">
        <f t="shared" si="216"/>
        <v>0</v>
      </c>
      <c r="W317" s="424"/>
      <c r="X317" s="423"/>
      <c r="Y317" s="424"/>
      <c r="Z317" s="423"/>
      <c r="AA317" s="424"/>
      <c r="AB317" s="423"/>
      <c r="AC317" s="424"/>
      <c r="AD317" s="423"/>
      <c r="AE317" s="424"/>
      <c r="AF317" s="423"/>
      <c r="AG317" s="424"/>
      <c r="AH317" s="423"/>
      <c r="AI317" s="424"/>
      <c r="AJ317" s="423"/>
      <c r="AK317" s="424">
        <v>0.2</v>
      </c>
      <c r="AL317" s="425">
        <f t="shared" si="217"/>
        <v>0</v>
      </c>
      <c r="AM317" s="422"/>
      <c r="AN317" s="423">
        <f t="shared" si="218"/>
        <v>0</v>
      </c>
      <c r="AO317" s="424">
        <v>1</v>
      </c>
      <c r="AP317" s="423">
        <f t="shared" si="219"/>
        <v>0</v>
      </c>
      <c r="AQ317" s="424"/>
      <c r="AR317" s="423">
        <f t="shared" si="220"/>
        <v>0</v>
      </c>
      <c r="AS317" s="424" t="e">
        <f t="shared" si="221"/>
        <v>#DIV/0!</v>
      </c>
      <c r="AT317" s="423">
        <f t="shared" si="222"/>
        <v>0</v>
      </c>
      <c r="AU317" s="424" t="e">
        <f t="shared" si="223"/>
        <v>#DIV/0!</v>
      </c>
      <c r="AV317" s="426">
        <f t="shared" si="224"/>
        <v>0</v>
      </c>
    </row>
    <row r="318" spans="1:48" s="427" customFormat="1" ht="20.100000000000001" customHeight="1" outlineLevel="1">
      <c r="A318" s="415" t="s">
        <v>949</v>
      </c>
      <c r="B318" s="419">
        <v>89517</v>
      </c>
      <c r="C318" s="419" t="s">
        <v>94</v>
      </c>
      <c r="D318" s="435" t="s">
        <v>957</v>
      </c>
      <c r="E318" s="419" t="s">
        <v>89</v>
      </c>
      <c r="F318" s="420">
        <v>13.8</v>
      </c>
      <c r="G318" s="494" t="s">
        <v>12413</v>
      </c>
      <c r="H318" s="495"/>
      <c r="I318" s="495"/>
      <c r="J318" s="495"/>
      <c r="K318" s="496"/>
      <c r="L318" s="421" t="e">
        <f>TRUNC(#REF!-(#REF!*0.07),2)</f>
        <v>#REF!</v>
      </c>
      <c r="M318" s="422"/>
      <c r="N318" s="423">
        <f t="shared" si="214"/>
        <v>0</v>
      </c>
      <c r="O318" s="424"/>
      <c r="P318" s="423">
        <f t="shared" si="215"/>
        <v>0</v>
      </c>
      <c r="Q318" s="424"/>
      <c r="R318" s="423"/>
      <c r="S318" s="424"/>
      <c r="T318" s="423"/>
      <c r="U318" s="424">
        <v>0.1</v>
      </c>
      <c r="V318" s="423">
        <f t="shared" si="216"/>
        <v>0</v>
      </c>
      <c r="W318" s="424"/>
      <c r="X318" s="423"/>
      <c r="Y318" s="424"/>
      <c r="Z318" s="423"/>
      <c r="AA318" s="424"/>
      <c r="AB318" s="423"/>
      <c r="AC318" s="424"/>
      <c r="AD318" s="423"/>
      <c r="AE318" s="424"/>
      <c r="AF318" s="423"/>
      <c r="AG318" s="424"/>
      <c r="AH318" s="423"/>
      <c r="AI318" s="424"/>
      <c r="AJ318" s="423"/>
      <c r="AK318" s="424">
        <v>0.2</v>
      </c>
      <c r="AL318" s="425">
        <f t="shared" si="217"/>
        <v>0</v>
      </c>
      <c r="AM318" s="422"/>
      <c r="AN318" s="423">
        <f t="shared" si="218"/>
        <v>0</v>
      </c>
      <c r="AO318" s="424">
        <v>1</v>
      </c>
      <c r="AP318" s="423">
        <f t="shared" si="219"/>
        <v>0</v>
      </c>
      <c r="AQ318" s="424"/>
      <c r="AR318" s="423">
        <f t="shared" si="220"/>
        <v>0</v>
      </c>
      <c r="AS318" s="424" t="e">
        <f t="shared" si="221"/>
        <v>#DIV/0!</v>
      </c>
      <c r="AT318" s="423">
        <f t="shared" si="222"/>
        <v>0</v>
      </c>
      <c r="AU318" s="424" t="e">
        <f t="shared" si="223"/>
        <v>#DIV/0!</v>
      </c>
      <c r="AV318" s="426">
        <f t="shared" si="224"/>
        <v>0</v>
      </c>
    </row>
    <row r="319" spans="1:48" s="427" customFormat="1" ht="20.100000000000001" customHeight="1" outlineLevel="1">
      <c r="A319" s="415" t="s">
        <v>950</v>
      </c>
      <c r="B319" s="419">
        <v>89746</v>
      </c>
      <c r="C319" s="419" t="s">
        <v>94</v>
      </c>
      <c r="D319" s="435" t="s">
        <v>736</v>
      </c>
      <c r="E319" s="419" t="s">
        <v>89</v>
      </c>
      <c r="F319" s="420">
        <v>4.2</v>
      </c>
      <c r="G319" s="494" t="s">
        <v>12413</v>
      </c>
      <c r="H319" s="495"/>
      <c r="I319" s="495"/>
      <c r="J319" s="495"/>
      <c r="K319" s="496"/>
      <c r="L319" s="421" t="e">
        <f>TRUNC(#REF!-(#REF!*0.07),2)</f>
        <v>#REF!</v>
      </c>
      <c r="M319" s="422"/>
      <c r="N319" s="423">
        <f t="shared" si="214"/>
        <v>0</v>
      </c>
      <c r="O319" s="424"/>
      <c r="P319" s="423">
        <f t="shared" si="215"/>
        <v>0</v>
      </c>
      <c r="Q319" s="424"/>
      <c r="R319" s="423"/>
      <c r="S319" s="424"/>
      <c r="T319" s="423"/>
      <c r="U319" s="424">
        <v>0.1</v>
      </c>
      <c r="V319" s="423">
        <f t="shared" si="216"/>
        <v>0</v>
      </c>
      <c r="W319" s="424"/>
      <c r="X319" s="423"/>
      <c r="Y319" s="424"/>
      <c r="Z319" s="423"/>
      <c r="AA319" s="424"/>
      <c r="AB319" s="423"/>
      <c r="AC319" s="424"/>
      <c r="AD319" s="423"/>
      <c r="AE319" s="424"/>
      <c r="AF319" s="423"/>
      <c r="AG319" s="424"/>
      <c r="AH319" s="423"/>
      <c r="AI319" s="424"/>
      <c r="AJ319" s="423"/>
      <c r="AK319" s="424">
        <v>0.2</v>
      </c>
      <c r="AL319" s="425">
        <f t="shared" si="217"/>
        <v>0</v>
      </c>
      <c r="AM319" s="422"/>
      <c r="AN319" s="423">
        <f t="shared" si="218"/>
        <v>0</v>
      </c>
      <c r="AO319" s="424">
        <v>1</v>
      </c>
      <c r="AP319" s="423">
        <f t="shared" si="219"/>
        <v>0</v>
      </c>
      <c r="AQ319" s="424"/>
      <c r="AR319" s="423">
        <f t="shared" si="220"/>
        <v>0</v>
      </c>
      <c r="AS319" s="424" t="e">
        <f t="shared" si="221"/>
        <v>#DIV/0!</v>
      </c>
      <c r="AT319" s="423">
        <f t="shared" si="222"/>
        <v>0</v>
      </c>
      <c r="AU319" s="424" t="e">
        <f t="shared" si="223"/>
        <v>#DIV/0!</v>
      </c>
      <c r="AV319" s="426">
        <f t="shared" si="224"/>
        <v>0</v>
      </c>
    </row>
    <row r="320" spans="1:48" s="427" customFormat="1" ht="20.100000000000001" customHeight="1" outlineLevel="1">
      <c r="A320" s="415" t="s">
        <v>951</v>
      </c>
      <c r="B320" s="419">
        <v>89739</v>
      </c>
      <c r="C320" s="419" t="s">
        <v>94</v>
      </c>
      <c r="D320" s="435" t="s">
        <v>737</v>
      </c>
      <c r="E320" s="419" t="s">
        <v>89</v>
      </c>
      <c r="F320" s="420">
        <v>2.4</v>
      </c>
      <c r="G320" s="494" t="s">
        <v>12413</v>
      </c>
      <c r="H320" s="495"/>
      <c r="I320" s="495"/>
      <c r="J320" s="495"/>
      <c r="K320" s="496"/>
      <c r="L320" s="421" t="e">
        <f>TRUNC(#REF!-(#REF!*0.07),2)</f>
        <v>#REF!</v>
      </c>
      <c r="M320" s="422"/>
      <c r="N320" s="423">
        <f t="shared" si="214"/>
        <v>0</v>
      </c>
      <c r="O320" s="424"/>
      <c r="P320" s="423">
        <f t="shared" si="215"/>
        <v>0</v>
      </c>
      <c r="Q320" s="424"/>
      <c r="R320" s="423"/>
      <c r="S320" s="424"/>
      <c r="T320" s="423"/>
      <c r="U320" s="424">
        <v>0.1</v>
      </c>
      <c r="V320" s="423">
        <f t="shared" si="216"/>
        <v>0</v>
      </c>
      <c r="W320" s="424"/>
      <c r="X320" s="423"/>
      <c r="Y320" s="424"/>
      <c r="Z320" s="423"/>
      <c r="AA320" s="424"/>
      <c r="AB320" s="423"/>
      <c r="AC320" s="424"/>
      <c r="AD320" s="423"/>
      <c r="AE320" s="424"/>
      <c r="AF320" s="423"/>
      <c r="AG320" s="424"/>
      <c r="AH320" s="423"/>
      <c r="AI320" s="424"/>
      <c r="AJ320" s="423"/>
      <c r="AK320" s="424">
        <v>0.2</v>
      </c>
      <c r="AL320" s="425">
        <f t="shared" si="217"/>
        <v>0</v>
      </c>
      <c r="AM320" s="422"/>
      <c r="AN320" s="423">
        <f t="shared" si="218"/>
        <v>0</v>
      </c>
      <c r="AO320" s="424">
        <v>1</v>
      </c>
      <c r="AP320" s="423">
        <f t="shared" si="219"/>
        <v>0</v>
      </c>
      <c r="AQ320" s="424"/>
      <c r="AR320" s="423">
        <f t="shared" si="220"/>
        <v>0</v>
      </c>
      <c r="AS320" s="424" t="e">
        <f t="shared" si="221"/>
        <v>#DIV/0!</v>
      </c>
      <c r="AT320" s="423">
        <f t="shared" si="222"/>
        <v>0</v>
      </c>
      <c r="AU320" s="424" t="e">
        <f t="shared" si="223"/>
        <v>#DIV/0!</v>
      </c>
      <c r="AV320" s="426">
        <f t="shared" si="224"/>
        <v>0</v>
      </c>
    </row>
    <row r="321" spans="1:48" s="427" customFormat="1" ht="20.100000000000001" customHeight="1" outlineLevel="1">
      <c r="A321" s="415" t="s">
        <v>303</v>
      </c>
      <c r="B321" s="419">
        <v>89732</v>
      </c>
      <c r="C321" s="419" t="s">
        <v>94</v>
      </c>
      <c r="D321" s="435" t="s">
        <v>738</v>
      </c>
      <c r="E321" s="419" t="s">
        <v>89</v>
      </c>
      <c r="F321" s="420">
        <v>37.200000000000003</v>
      </c>
      <c r="G321" s="494" t="s">
        <v>12413</v>
      </c>
      <c r="H321" s="495"/>
      <c r="I321" s="495"/>
      <c r="J321" s="495"/>
      <c r="K321" s="496"/>
      <c r="L321" s="421" t="e">
        <f>TRUNC(#REF!-(#REF!*0.07),2)</f>
        <v>#REF!</v>
      </c>
      <c r="M321" s="422"/>
      <c r="N321" s="423">
        <f t="shared" si="214"/>
        <v>0</v>
      </c>
      <c r="O321" s="424"/>
      <c r="P321" s="423">
        <f t="shared" si="215"/>
        <v>0</v>
      </c>
      <c r="Q321" s="424"/>
      <c r="R321" s="423"/>
      <c r="S321" s="424"/>
      <c r="T321" s="423"/>
      <c r="U321" s="424">
        <v>0.1</v>
      </c>
      <c r="V321" s="423">
        <f t="shared" si="216"/>
        <v>0</v>
      </c>
      <c r="W321" s="424"/>
      <c r="X321" s="423"/>
      <c r="Y321" s="424"/>
      <c r="Z321" s="423"/>
      <c r="AA321" s="424"/>
      <c r="AB321" s="423"/>
      <c r="AC321" s="424"/>
      <c r="AD321" s="423"/>
      <c r="AE321" s="424"/>
      <c r="AF321" s="423"/>
      <c r="AG321" s="424"/>
      <c r="AH321" s="423"/>
      <c r="AI321" s="424"/>
      <c r="AJ321" s="423"/>
      <c r="AK321" s="424">
        <v>0.2</v>
      </c>
      <c r="AL321" s="425">
        <f t="shared" si="217"/>
        <v>0</v>
      </c>
      <c r="AM321" s="422"/>
      <c r="AN321" s="423">
        <f t="shared" si="218"/>
        <v>0</v>
      </c>
      <c r="AO321" s="424">
        <v>1</v>
      </c>
      <c r="AP321" s="423">
        <f t="shared" si="219"/>
        <v>0</v>
      </c>
      <c r="AQ321" s="424"/>
      <c r="AR321" s="423">
        <f t="shared" si="220"/>
        <v>0</v>
      </c>
      <c r="AS321" s="424" t="e">
        <f t="shared" si="221"/>
        <v>#DIV/0!</v>
      </c>
      <c r="AT321" s="423">
        <f t="shared" si="222"/>
        <v>0</v>
      </c>
      <c r="AU321" s="424" t="e">
        <f t="shared" si="223"/>
        <v>#DIV/0!</v>
      </c>
      <c r="AV321" s="426">
        <f t="shared" si="224"/>
        <v>0</v>
      </c>
    </row>
    <row r="322" spans="1:48" s="427" customFormat="1" ht="20.100000000000001" customHeight="1" outlineLevel="1">
      <c r="A322" s="415" t="s">
        <v>952</v>
      </c>
      <c r="B322" s="419">
        <v>89726</v>
      </c>
      <c r="C322" s="419" t="s">
        <v>94</v>
      </c>
      <c r="D322" s="435" t="s">
        <v>739</v>
      </c>
      <c r="E322" s="419" t="s">
        <v>89</v>
      </c>
      <c r="F322" s="420">
        <v>29.4</v>
      </c>
      <c r="G322" s="494" t="s">
        <v>12413</v>
      </c>
      <c r="H322" s="495"/>
      <c r="I322" s="495"/>
      <c r="J322" s="495"/>
      <c r="K322" s="496"/>
      <c r="L322" s="421" t="e">
        <f>TRUNC(#REF!-(#REF!*0.07),2)</f>
        <v>#REF!</v>
      </c>
      <c r="M322" s="422"/>
      <c r="N322" s="423">
        <f t="shared" si="214"/>
        <v>0</v>
      </c>
      <c r="O322" s="424"/>
      <c r="P322" s="423">
        <f t="shared" si="215"/>
        <v>0</v>
      </c>
      <c r="Q322" s="424"/>
      <c r="R322" s="423"/>
      <c r="S322" s="424"/>
      <c r="T322" s="423"/>
      <c r="U322" s="424">
        <v>0.1</v>
      </c>
      <c r="V322" s="423">
        <f t="shared" si="216"/>
        <v>0</v>
      </c>
      <c r="W322" s="424"/>
      <c r="X322" s="423"/>
      <c r="Y322" s="424"/>
      <c r="Z322" s="423"/>
      <c r="AA322" s="424"/>
      <c r="AB322" s="423"/>
      <c r="AC322" s="424"/>
      <c r="AD322" s="423"/>
      <c r="AE322" s="424"/>
      <c r="AF322" s="423"/>
      <c r="AG322" s="424"/>
      <c r="AH322" s="423"/>
      <c r="AI322" s="424"/>
      <c r="AJ322" s="423"/>
      <c r="AK322" s="424">
        <v>0.2</v>
      </c>
      <c r="AL322" s="425">
        <f t="shared" si="217"/>
        <v>0</v>
      </c>
      <c r="AM322" s="422"/>
      <c r="AN322" s="423">
        <f t="shared" si="218"/>
        <v>0</v>
      </c>
      <c r="AO322" s="424">
        <v>1</v>
      </c>
      <c r="AP322" s="423">
        <f t="shared" si="219"/>
        <v>0</v>
      </c>
      <c r="AQ322" s="424"/>
      <c r="AR322" s="423">
        <f t="shared" si="220"/>
        <v>0</v>
      </c>
      <c r="AS322" s="424" t="e">
        <f t="shared" si="221"/>
        <v>#DIV/0!</v>
      </c>
      <c r="AT322" s="423">
        <f t="shared" si="222"/>
        <v>0</v>
      </c>
      <c r="AU322" s="424" t="e">
        <f t="shared" si="223"/>
        <v>#DIV/0!</v>
      </c>
      <c r="AV322" s="426">
        <f t="shared" si="224"/>
        <v>0</v>
      </c>
    </row>
    <row r="323" spans="1:48" s="427" customFormat="1" ht="20.100000000000001" customHeight="1" outlineLevel="1">
      <c r="A323" s="415" t="s">
        <v>953</v>
      </c>
      <c r="B323" s="419">
        <v>89744</v>
      </c>
      <c r="C323" s="419" t="s">
        <v>94</v>
      </c>
      <c r="D323" s="435" t="s">
        <v>740</v>
      </c>
      <c r="E323" s="419" t="s">
        <v>89</v>
      </c>
      <c r="F323" s="420">
        <v>13</v>
      </c>
      <c r="G323" s="494" t="s">
        <v>12413</v>
      </c>
      <c r="H323" s="495"/>
      <c r="I323" s="495"/>
      <c r="J323" s="495"/>
      <c r="K323" s="496"/>
      <c r="L323" s="421" t="e">
        <f>TRUNC(#REF!-(#REF!*0.07),2)</f>
        <v>#REF!</v>
      </c>
      <c r="M323" s="422"/>
      <c r="N323" s="423">
        <f t="shared" si="214"/>
        <v>0</v>
      </c>
      <c r="O323" s="424"/>
      <c r="P323" s="423">
        <f t="shared" si="215"/>
        <v>0</v>
      </c>
      <c r="Q323" s="424"/>
      <c r="R323" s="423"/>
      <c r="S323" s="424"/>
      <c r="T323" s="423"/>
      <c r="U323" s="424">
        <v>0.1</v>
      </c>
      <c r="V323" s="423">
        <f t="shared" si="216"/>
        <v>0</v>
      </c>
      <c r="W323" s="424"/>
      <c r="X323" s="423"/>
      <c r="Y323" s="424"/>
      <c r="Z323" s="423"/>
      <c r="AA323" s="424"/>
      <c r="AB323" s="423"/>
      <c r="AC323" s="424"/>
      <c r="AD323" s="423"/>
      <c r="AE323" s="424"/>
      <c r="AF323" s="423"/>
      <c r="AG323" s="424"/>
      <c r="AH323" s="423"/>
      <c r="AI323" s="424"/>
      <c r="AJ323" s="423"/>
      <c r="AK323" s="424">
        <v>0.2</v>
      </c>
      <c r="AL323" s="425">
        <f t="shared" si="217"/>
        <v>0</v>
      </c>
      <c r="AM323" s="422"/>
      <c r="AN323" s="423">
        <f t="shared" si="218"/>
        <v>0</v>
      </c>
      <c r="AO323" s="424">
        <v>1</v>
      </c>
      <c r="AP323" s="423">
        <f t="shared" si="219"/>
        <v>0</v>
      </c>
      <c r="AQ323" s="424"/>
      <c r="AR323" s="423">
        <f t="shared" si="220"/>
        <v>0</v>
      </c>
      <c r="AS323" s="424" t="e">
        <f t="shared" si="221"/>
        <v>#DIV/0!</v>
      </c>
      <c r="AT323" s="423">
        <f t="shared" si="222"/>
        <v>0</v>
      </c>
      <c r="AU323" s="424" t="e">
        <f t="shared" si="223"/>
        <v>#DIV/0!</v>
      </c>
      <c r="AV323" s="426">
        <f t="shared" si="224"/>
        <v>0</v>
      </c>
    </row>
    <row r="324" spans="1:48" s="427" customFormat="1" ht="20.100000000000001" customHeight="1" outlineLevel="1">
      <c r="A324" s="415" t="s">
        <v>954</v>
      </c>
      <c r="B324" s="419">
        <v>89522</v>
      </c>
      <c r="C324" s="419" t="s">
        <v>94</v>
      </c>
      <c r="D324" s="435" t="s">
        <v>958</v>
      </c>
      <c r="E324" s="419" t="s">
        <v>89</v>
      </c>
      <c r="F324" s="420">
        <v>17.5</v>
      </c>
      <c r="G324" s="494" t="s">
        <v>12413</v>
      </c>
      <c r="H324" s="495"/>
      <c r="I324" s="495"/>
      <c r="J324" s="495"/>
      <c r="K324" s="496"/>
      <c r="L324" s="421" t="e">
        <f>TRUNC(#REF!-(#REF!*0.07),2)</f>
        <v>#REF!</v>
      </c>
      <c r="M324" s="422"/>
      <c r="N324" s="423">
        <f t="shared" si="214"/>
        <v>0</v>
      </c>
      <c r="O324" s="424"/>
      <c r="P324" s="423">
        <f t="shared" si="215"/>
        <v>0</v>
      </c>
      <c r="Q324" s="424"/>
      <c r="R324" s="423"/>
      <c r="S324" s="424"/>
      <c r="T324" s="423"/>
      <c r="U324" s="424">
        <v>0.1</v>
      </c>
      <c r="V324" s="423">
        <f t="shared" si="216"/>
        <v>0</v>
      </c>
      <c r="W324" s="424"/>
      <c r="X324" s="423"/>
      <c r="Y324" s="424"/>
      <c r="Z324" s="423"/>
      <c r="AA324" s="424"/>
      <c r="AB324" s="423"/>
      <c r="AC324" s="424"/>
      <c r="AD324" s="423"/>
      <c r="AE324" s="424"/>
      <c r="AF324" s="423"/>
      <c r="AG324" s="424"/>
      <c r="AH324" s="423"/>
      <c r="AI324" s="424"/>
      <c r="AJ324" s="423"/>
      <c r="AK324" s="424">
        <v>0.2</v>
      </c>
      <c r="AL324" s="425">
        <f t="shared" si="217"/>
        <v>0</v>
      </c>
      <c r="AM324" s="422"/>
      <c r="AN324" s="423">
        <f t="shared" si="218"/>
        <v>0</v>
      </c>
      <c r="AO324" s="424">
        <v>1</v>
      </c>
      <c r="AP324" s="423">
        <f t="shared" si="219"/>
        <v>0</v>
      </c>
      <c r="AQ324" s="424"/>
      <c r="AR324" s="423">
        <f t="shared" si="220"/>
        <v>0</v>
      </c>
      <c r="AS324" s="424" t="e">
        <f t="shared" si="221"/>
        <v>#DIV/0!</v>
      </c>
      <c r="AT324" s="423">
        <f t="shared" si="222"/>
        <v>0</v>
      </c>
      <c r="AU324" s="424" t="e">
        <f t="shared" si="223"/>
        <v>#DIV/0!</v>
      </c>
      <c r="AV324" s="426">
        <f t="shared" si="224"/>
        <v>0</v>
      </c>
    </row>
    <row r="325" spans="1:48" s="427" customFormat="1" ht="20.100000000000001" customHeight="1" outlineLevel="1">
      <c r="A325" s="415" t="s">
        <v>304</v>
      </c>
      <c r="B325" s="419">
        <v>89731</v>
      </c>
      <c r="C325" s="419" t="s">
        <v>94</v>
      </c>
      <c r="D325" s="435" t="s">
        <v>741</v>
      </c>
      <c r="E325" s="419" t="s">
        <v>89</v>
      </c>
      <c r="F325" s="420">
        <v>1.5</v>
      </c>
      <c r="G325" s="494" t="s">
        <v>12413</v>
      </c>
      <c r="H325" s="495"/>
      <c r="I325" s="495"/>
      <c r="J325" s="495"/>
      <c r="K325" s="496"/>
      <c r="L325" s="421" t="e">
        <f>TRUNC(#REF!-(#REF!*0.07),2)</f>
        <v>#REF!</v>
      </c>
      <c r="M325" s="422"/>
      <c r="N325" s="423">
        <f t="shared" si="214"/>
        <v>0</v>
      </c>
      <c r="O325" s="424"/>
      <c r="P325" s="423">
        <f t="shared" si="215"/>
        <v>0</v>
      </c>
      <c r="Q325" s="424"/>
      <c r="R325" s="423"/>
      <c r="S325" s="424"/>
      <c r="T325" s="423"/>
      <c r="U325" s="424">
        <v>0.1</v>
      </c>
      <c r="V325" s="423">
        <f t="shared" si="216"/>
        <v>0</v>
      </c>
      <c r="W325" s="424"/>
      <c r="X325" s="423"/>
      <c r="Y325" s="424"/>
      <c r="Z325" s="423"/>
      <c r="AA325" s="424"/>
      <c r="AB325" s="423"/>
      <c r="AC325" s="424"/>
      <c r="AD325" s="423"/>
      <c r="AE325" s="424"/>
      <c r="AF325" s="423"/>
      <c r="AG325" s="424"/>
      <c r="AH325" s="423"/>
      <c r="AI325" s="424"/>
      <c r="AJ325" s="423"/>
      <c r="AK325" s="424">
        <v>0.2</v>
      </c>
      <c r="AL325" s="425">
        <f t="shared" si="217"/>
        <v>0</v>
      </c>
      <c r="AM325" s="422"/>
      <c r="AN325" s="423">
        <f t="shared" si="218"/>
        <v>0</v>
      </c>
      <c r="AO325" s="424">
        <v>1</v>
      </c>
      <c r="AP325" s="423">
        <f t="shared" si="219"/>
        <v>0</v>
      </c>
      <c r="AQ325" s="424"/>
      <c r="AR325" s="423">
        <f t="shared" si="220"/>
        <v>0</v>
      </c>
      <c r="AS325" s="424" t="e">
        <f t="shared" si="221"/>
        <v>#DIV/0!</v>
      </c>
      <c r="AT325" s="423">
        <f t="shared" si="222"/>
        <v>0</v>
      </c>
      <c r="AU325" s="424" t="e">
        <f t="shared" si="223"/>
        <v>#DIV/0!</v>
      </c>
      <c r="AV325" s="426">
        <f t="shared" si="224"/>
        <v>0</v>
      </c>
    </row>
    <row r="326" spans="1:48" s="427" customFormat="1" ht="20.100000000000001" customHeight="1" outlineLevel="1">
      <c r="A326" s="415" t="s">
        <v>305</v>
      </c>
      <c r="B326" s="419">
        <v>89724</v>
      </c>
      <c r="C326" s="419" t="s">
        <v>94</v>
      </c>
      <c r="D326" s="435" t="s">
        <v>742</v>
      </c>
      <c r="E326" s="419" t="s">
        <v>89</v>
      </c>
      <c r="F326" s="420">
        <v>9.5</v>
      </c>
      <c r="G326" s="494" t="s">
        <v>12413</v>
      </c>
      <c r="H326" s="495"/>
      <c r="I326" s="495"/>
      <c r="J326" s="495"/>
      <c r="K326" s="496"/>
      <c r="L326" s="421" t="e">
        <f>TRUNC(#REF!-(#REF!*0.07),2)</f>
        <v>#REF!</v>
      </c>
      <c r="M326" s="422"/>
      <c r="N326" s="423">
        <f t="shared" si="214"/>
        <v>0</v>
      </c>
      <c r="O326" s="424"/>
      <c r="P326" s="423">
        <f t="shared" si="215"/>
        <v>0</v>
      </c>
      <c r="Q326" s="424"/>
      <c r="R326" s="423"/>
      <c r="S326" s="424"/>
      <c r="T326" s="423"/>
      <c r="U326" s="424">
        <v>0.1</v>
      </c>
      <c r="V326" s="423">
        <f t="shared" si="216"/>
        <v>0</v>
      </c>
      <c r="W326" s="424"/>
      <c r="X326" s="423"/>
      <c r="Y326" s="424"/>
      <c r="Z326" s="423"/>
      <c r="AA326" s="424"/>
      <c r="AB326" s="423"/>
      <c r="AC326" s="424"/>
      <c r="AD326" s="423"/>
      <c r="AE326" s="424"/>
      <c r="AF326" s="423"/>
      <c r="AG326" s="424"/>
      <c r="AH326" s="423"/>
      <c r="AI326" s="424"/>
      <c r="AJ326" s="423"/>
      <c r="AK326" s="424">
        <v>0.2</v>
      </c>
      <c r="AL326" s="425">
        <f t="shared" si="217"/>
        <v>0</v>
      </c>
      <c r="AM326" s="422"/>
      <c r="AN326" s="423">
        <f t="shared" si="218"/>
        <v>0</v>
      </c>
      <c r="AO326" s="424">
        <v>1</v>
      </c>
      <c r="AP326" s="423">
        <f t="shared" si="219"/>
        <v>0</v>
      </c>
      <c r="AQ326" s="424"/>
      <c r="AR326" s="423">
        <f t="shared" si="220"/>
        <v>0</v>
      </c>
      <c r="AS326" s="424" t="e">
        <f t="shared" si="221"/>
        <v>#DIV/0!</v>
      </c>
      <c r="AT326" s="423">
        <f t="shared" si="222"/>
        <v>0</v>
      </c>
      <c r="AU326" s="424" t="e">
        <f t="shared" si="223"/>
        <v>#DIV/0!</v>
      </c>
      <c r="AV326" s="426">
        <f t="shared" si="224"/>
        <v>0</v>
      </c>
    </row>
    <row r="327" spans="1:48" outlineLevel="1">
      <c r="A327" s="160" t="s">
        <v>498</v>
      </c>
      <c r="B327" s="66">
        <v>92386</v>
      </c>
      <c r="C327" s="66" t="s">
        <v>116</v>
      </c>
      <c r="D327" s="67" t="s">
        <v>743</v>
      </c>
      <c r="E327" s="66" t="s">
        <v>89</v>
      </c>
      <c r="F327" s="50">
        <v>39</v>
      </c>
      <c r="G327" s="150">
        <v>0</v>
      </c>
      <c r="H327" s="150">
        <f t="shared" si="211"/>
        <v>39</v>
      </c>
      <c r="I327" s="74">
        <v>63.18</v>
      </c>
      <c r="J327" s="318">
        <f t="shared" si="212"/>
        <v>77.22</v>
      </c>
      <c r="K327" s="310">
        <f t="shared" ref="K327:K334" si="225">ROUND(H327*J327,2)</f>
        <v>3011.58</v>
      </c>
      <c r="L327" s="189" t="e">
        <f>TRUNC(#REF!-(#REF!*0.07),2)</f>
        <v>#REF!</v>
      </c>
      <c r="M327" s="212"/>
      <c r="N327" s="192">
        <f t="shared" si="214"/>
        <v>0</v>
      </c>
      <c r="O327" s="215"/>
      <c r="P327" s="192">
        <f t="shared" si="215"/>
        <v>0</v>
      </c>
      <c r="Q327" s="215"/>
      <c r="R327" s="192"/>
      <c r="S327" s="215"/>
      <c r="T327" s="192"/>
      <c r="U327" s="215">
        <v>0.1</v>
      </c>
      <c r="V327" s="192">
        <f t="shared" si="216"/>
        <v>301.15800000000002</v>
      </c>
      <c r="W327" s="215"/>
      <c r="X327" s="192"/>
      <c r="Y327" s="215"/>
      <c r="Z327" s="192"/>
      <c r="AA327" s="215"/>
      <c r="AB327" s="192"/>
      <c r="AC327" s="215"/>
      <c r="AD327" s="192"/>
      <c r="AE327" s="215"/>
      <c r="AF327" s="192"/>
      <c r="AG327" s="215"/>
      <c r="AH327" s="192"/>
      <c r="AI327" s="215"/>
      <c r="AJ327" s="192"/>
      <c r="AK327" s="215">
        <v>0.2</v>
      </c>
      <c r="AL327" s="345">
        <f t="shared" si="217"/>
        <v>602.31600000000003</v>
      </c>
      <c r="AM327" s="212"/>
      <c r="AN327" s="192">
        <f t="shared" si="218"/>
        <v>0</v>
      </c>
      <c r="AO327" s="215"/>
      <c r="AP327" s="192">
        <f t="shared" si="219"/>
        <v>0</v>
      </c>
      <c r="AQ327" s="215"/>
      <c r="AR327" s="192">
        <f t="shared" si="220"/>
        <v>0</v>
      </c>
      <c r="AS327" s="215">
        <f t="shared" si="221"/>
        <v>0</v>
      </c>
      <c r="AT327" s="192">
        <f t="shared" si="222"/>
        <v>0</v>
      </c>
      <c r="AU327" s="215">
        <f t="shared" si="223"/>
        <v>1</v>
      </c>
      <c r="AV327" s="354">
        <f t="shared" si="224"/>
        <v>3011.58</v>
      </c>
    </row>
    <row r="328" spans="1:48" s="60" customFormat="1" ht="20.100000000000001" customHeight="1" outlineLevel="1">
      <c r="A328" s="160" t="s">
        <v>955</v>
      </c>
      <c r="B328" s="66">
        <v>89569</v>
      </c>
      <c r="C328" s="66" t="s">
        <v>94</v>
      </c>
      <c r="D328" s="67" t="s">
        <v>744</v>
      </c>
      <c r="E328" s="66" t="s">
        <v>89</v>
      </c>
      <c r="F328" s="50">
        <v>15</v>
      </c>
      <c r="G328" s="150">
        <v>10.5</v>
      </c>
      <c r="H328" s="150">
        <f t="shared" si="211"/>
        <v>4.5</v>
      </c>
      <c r="I328" s="50">
        <v>104.66</v>
      </c>
      <c r="J328" s="318">
        <f t="shared" si="212"/>
        <v>127.92</v>
      </c>
      <c r="K328" s="310">
        <f t="shared" si="225"/>
        <v>575.64</v>
      </c>
      <c r="L328" s="189" t="e">
        <f>TRUNC(#REF!-(#REF!*0.07),2)</f>
        <v>#REF!</v>
      </c>
      <c r="M328" s="212"/>
      <c r="N328" s="192">
        <f t="shared" si="214"/>
        <v>0</v>
      </c>
      <c r="O328" s="215"/>
      <c r="P328" s="192">
        <f t="shared" si="215"/>
        <v>0</v>
      </c>
      <c r="Q328" s="215"/>
      <c r="R328" s="192"/>
      <c r="S328" s="215"/>
      <c r="T328" s="192"/>
      <c r="U328" s="215">
        <v>0.1</v>
      </c>
      <c r="V328" s="192">
        <f t="shared" si="216"/>
        <v>57.564</v>
      </c>
      <c r="W328" s="215"/>
      <c r="X328" s="192"/>
      <c r="Y328" s="215"/>
      <c r="Z328" s="192"/>
      <c r="AA328" s="215"/>
      <c r="AB328" s="192"/>
      <c r="AC328" s="215"/>
      <c r="AD328" s="192"/>
      <c r="AE328" s="215"/>
      <c r="AF328" s="192"/>
      <c r="AG328" s="215"/>
      <c r="AH328" s="192"/>
      <c r="AI328" s="215"/>
      <c r="AJ328" s="192"/>
      <c r="AK328" s="215">
        <v>0.2</v>
      </c>
      <c r="AL328" s="345">
        <f t="shared" si="217"/>
        <v>115.128</v>
      </c>
      <c r="AM328" s="212"/>
      <c r="AN328" s="192">
        <f t="shared" si="218"/>
        <v>0</v>
      </c>
      <c r="AO328" s="215">
        <v>0.7</v>
      </c>
      <c r="AP328" s="192">
        <f t="shared" si="219"/>
        <v>402.94799999999998</v>
      </c>
      <c r="AQ328" s="215"/>
      <c r="AR328" s="192">
        <f t="shared" si="220"/>
        <v>0</v>
      </c>
      <c r="AS328" s="215">
        <f t="shared" si="221"/>
        <v>0.7</v>
      </c>
      <c r="AT328" s="192">
        <f t="shared" si="222"/>
        <v>402.94799999999998</v>
      </c>
      <c r="AU328" s="215">
        <f t="shared" si="223"/>
        <v>0.30000000000000004</v>
      </c>
      <c r="AV328" s="354">
        <f t="shared" si="224"/>
        <v>172.69200000000001</v>
      </c>
    </row>
    <row r="329" spans="1:48" s="60" customFormat="1" ht="20.100000000000001" customHeight="1" outlineLevel="1">
      <c r="A329" s="160" t="s">
        <v>956</v>
      </c>
      <c r="B329" s="66">
        <v>89569</v>
      </c>
      <c r="C329" s="66" t="s">
        <v>94</v>
      </c>
      <c r="D329" s="67" t="s">
        <v>745</v>
      </c>
      <c r="E329" s="66" t="s">
        <v>89</v>
      </c>
      <c r="F329" s="50">
        <v>1</v>
      </c>
      <c r="G329" s="150">
        <v>0.7</v>
      </c>
      <c r="H329" s="150">
        <f t="shared" si="211"/>
        <v>0.30000000000000004</v>
      </c>
      <c r="I329" s="50">
        <v>104.66</v>
      </c>
      <c r="J329" s="318">
        <f t="shared" si="212"/>
        <v>127.92</v>
      </c>
      <c r="K329" s="310">
        <f t="shared" si="225"/>
        <v>38.380000000000003</v>
      </c>
      <c r="L329" s="189" t="e">
        <f>TRUNC(#REF!-(#REF!*0.07),2)</f>
        <v>#REF!</v>
      </c>
      <c r="M329" s="212"/>
      <c r="N329" s="192">
        <f t="shared" si="214"/>
        <v>0</v>
      </c>
      <c r="O329" s="215"/>
      <c r="P329" s="192">
        <f t="shared" si="215"/>
        <v>0</v>
      </c>
      <c r="Q329" s="215"/>
      <c r="R329" s="192"/>
      <c r="S329" s="215"/>
      <c r="T329" s="192"/>
      <c r="U329" s="215">
        <v>0.1</v>
      </c>
      <c r="V329" s="192">
        <f t="shared" si="216"/>
        <v>3.8380000000000005</v>
      </c>
      <c r="W329" s="215"/>
      <c r="X329" s="192"/>
      <c r="Y329" s="215"/>
      <c r="Z329" s="192"/>
      <c r="AA329" s="215"/>
      <c r="AB329" s="192"/>
      <c r="AC329" s="215"/>
      <c r="AD329" s="192"/>
      <c r="AE329" s="215"/>
      <c r="AF329" s="192"/>
      <c r="AG329" s="215"/>
      <c r="AH329" s="192"/>
      <c r="AI329" s="215"/>
      <c r="AJ329" s="192"/>
      <c r="AK329" s="215">
        <v>0.2</v>
      </c>
      <c r="AL329" s="345">
        <f t="shared" si="217"/>
        <v>7.676000000000001</v>
      </c>
      <c r="AM329" s="212"/>
      <c r="AN329" s="192">
        <f t="shared" si="218"/>
        <v>0</v>
      </c>
      <c r="AO329" s="215">
        <v>0.7</v>
      </c>
      <c r="AP329" s="192">
        <f t="shared" si="219"/>
        <v>26.866</v>
      </c>
      <c r="AQ329" s="215"/>
      <c r="AR329" s="192">
        <f t="shared" si="220"/>
        <v>0</v>
      </c>
      <c r="AS329" s="215">
        <f t="shared" si="221"/>
        <v>0.7</v>
      </c>
      <c r="AT329" s="192">
        <f t="shared" si="222"/>
        <v>26.866</v>
      </c>
      <c r="AU329" s="215">
        <f t="shared" si="223"/>
        <v>0.30000000000000004</v>
      </c>
      <c r="AV329" s="354">
        <f t="shared" si="224"/>
        <v>11.514000000000003</v>
      </c>
    </row>
    <row r="330" spans="1:48" s="60" customFormat="1" ht="20.100000000000001" customHeight="1" outlineLevel="1">
      <c r="A330" s="160" t="s">
        <v>910</v>
      </c>
      <c r="B330" s="66">
        <v>89690</v>
      </c>
      <c r="C330" s="66" t="s">
        <v>94</v>
      </c>
      <c r="D330" s="67" t="s">
        <v>746</v>
      </c>
      <c r="E330" s="66" t="s">
        <v>89</v>
      </c>
      <c r="F330" s="50">
        <v>9.5</v>
      </c>
      <c r="G330" s="150">
        <v>6.65</v>
      </c>
      <c r="H330" s="150">
        <f t="shared" si="211"/>
        <v>2.8499999999999996</v>
      </c>
      <c r="I330" s="50">
        <v>117.55</v>
      </c>
      <c r="J330" s="318">
        <f t="shared" si="212"/>
        <v>143.68</v>
      </c>
      <c r="K330" s="310">
        <f t="shared" si="225"/>
        <v>409.49</v>
      </c>
      <c r="L330" s="189" t="e">
        <f>TRUNC(#REF!-(#REF!*0.07),2)</f>
        <v>#REF!</v>
      </c>
      <c r="M330" s="212"/>
      <c r="N330" s="192">
        <f t="shared" si="214"/>
        <v>0</v>
      </c>
      <c r="O330" s="215"/>
      <c r="P330" s="192">
        <f t="shared" si="215"/>
        <v>0</v>
      </c>
      <c r="Q330" s="215"/>
      <c r="R330" s="192"/>
      <c r="S330" s="215"/>
      <c r="T330" s="192"/>
      <c r="U330" s="215">
        <v>0.1</v>
      </c>
      <c r="V330" s="192">
        <f t="shared" si="216"/>
        <v>40.949000000000005</v>
      </c>
      <c r="W330" s="215"/>
      <c r="X330" s="192"/>
      <c r="Y330" s="215"/>
      <c r="Z330" s="192"/>
      <c r="AA330" s="215"/>
      <c r="AB330" s="192"/>
      <c r="AC330" s="215"/>
      <c r="AD330" s="192"/>
      <c r="AE330" s="215"/>
      <c r="AF330" s="192"/>
      <c r="AG330" s="215"/>
      <c r="AH330" s="192"/>
      <c r="AI330" s="215"/>
      <c r="AJ330" s="192"/>
      <c r="AK330" s="215">
        <v>0.2</v>
      </c>
      <c r="AL330" s="345">
        <f t="shared" si="217"/>
        <v>81.89800000000001</v>
      </c>
      <c r="AM330" s="212"/>
      <c r="AN330" s="192">
        <f t="shared" si="218"/>
        <v>0</v>
      </c>
      <c r="AO330" s="215">
        <v>0.7</v>
      </c>
      <c r="AP330" s="192">
        <f t="shared" si="219"/>
        <v>286.64299999999997</v>
      </c>
      <c r="AQ330" s="215"/>
      <c r="AR330" s="192">
        <f t="shared" si="220"/>
        <v>0</v>
      </c>
      <c r="AS330" s="215">
        <f t="shared" si="221"/>
        <v>0.7</v>
      </c>
      <c r="AT330" s="192">
        <f t="shared" si="222"/>
        <v>286.64299999999997</v>
      </c>
      <c r="AU330" s="215">
        <f t="shared" si="223"/>
        <v>0.3000000000000001</v>
      </c>
      <c r="AV330" s="354">
        <f t="shared" si="224"/>
        <v>122.84700000000004</v>
      </c>
    </row>
    <row r="331" spans="1:48" s="60" customFormat="1" ht="20.100000000000001" customHeight="1" outlineLevel="1">
      <c r="A331" s="160" t="s">
        <v>911</v>
      </c>
      <c r="B331" s="66">
        <v>89685</v>
      </c>
      <c r="C331" s="66" t="s">
        <v>94</v>
      </c>
      <c r="D331" s="67" t="s">
        <v>747</v>
      </c>
      <c r="E331" s="66" t="s">
        <v>89</v>
      </c>
      <c r="F331" s="50">
        <v>3</v>
      </c>
      <c r="G331" s="150">
        <v>2.1</v>
      </c>
      <c r="H331" s="150">
        <f t="shared" si="211"/>
        <v>0.89999999999999991</v>
      </c>
      <c r="I331" s="50">
        <v>76.73</v>
      </c>
      <c r="J331" s="318">
        <f t="shared" si="212"/>
        <v>93.78</v>
      </c>
      <c r="K331" s="310">
        <f t="shared" si="225"/>
        <v>84.4</v>
      </c>
      <c r="L331" s="189" t="e">
        <f>TRUNC(#REF!-(#REF!*0.07),2)</f>
        <v>#REF!</v>
      </c>
      <c r="M331" s="212"/>
      <c r="N331" s="192">
        <f t="shared" si="214"/>
        <v>0</v>
      </c>
      <c r="O331" s="215"/>
      <c r="P331" s="192">
        <f t="shared" si="215"/>
        <v>0</v>
      </c>
      <c r="Q331" s="215"/>
      <c r="R331" s="192"/>
      <c r="S331" s="215"/>
      <c r="T331" s="192"/>
      <c r="U331" s="215">
        <v>0.1</v>
      </c>
      <c r="V331" s="192">
        <f t="shared" si="216"/>
        <v>8.4400000000000013</v>
      </c>
      <c r="W331" s="215"/>
      <c r="X331" s="192"/>
      <c r="Y331" s="215"/>
      <c r="Z331" s="192"/>
      <c r="AA331" s="215"/>
      <c r="AB331" s="192"/>
      <c r="AC331" s="215"/>
      <c r="AD331" s="192"/>
      <c r="AE331" s="215"/>
      <c r="AF331" s="192"/>
      <c r="AG331" s="215"/>
      <c r="AH331" s="192"/>
      <c r="AI331" s="215"/>
      <c r="AJ331" s="192"/>
      <c r="AK331" s="215">
        <v>0.2</v>
      </c>
      <c r="AL331" s="345">
        <f t="shared" si="217"/>
        <v>16.880000000000003</v>
      </c>
      <c r="AM331" s="212"/>
      <c r="AN331" s="192">
        <f t="shared" si="218"/>
        <v>0</v>
      </c>
      <c r="AO331" s="215">
        <v>0.7</v>
      </c>
      <c r="AP331" s="192">
        <f t="shared" si="219"/>
        <v>59.08</v>
      </c>
      <c r="AQ331" s="215"/>
      <c r="AR331" s="192">
        <f t="shared" si="220"/>
        <v>0</v>
      </c>
      <c r="AS331" s="215">
        <f t="shared" si="221"/>
        <v>0.7</v>
      </c>
      <c r="AT331" s="192">
        <f t="shared" si="222"/>
        <v>59.08</v>
      </c>
      <c r="AU331" s="215">
        <f t="shared" si="223"/>
        <v>0.30000000000000004</v>
      </c>
      <c r="AV331" s="354">
        <f t="shared" si="224"/>
        <v>25.320000000000007</v>
      </c>
    </row>
    <row r="332" spans="1:48" s="60" customFormat="1" ht="20.100000000000001" customHeight="1" outlineLevel="1">
      <c r="A332" s="160" t="s">
        <v>912</v>
      </c>
      <c r="B332" s="66">
        <v>89685</v>
      </c>
      <c r="C332" s="66" t="s">
        <v>94</v>
      </c>
      <c r="D332" s="67" t="s">
        <v>748</v>
      </c>
      <c r="E332" s="66" t="s">
        <v>89</v>
      </c>
      <c r="F332" s="50">
        <v>1</v>
      </c>
      <c r="G332" s="150">
        <v>0.7</v>
      </c>
      <c r="H332" s="150">
        <f t="shared" si="211"/>
        <v>0.30000000000000004</v>
      </c>
      <c r="I332" s="50">
        <v>76.73</v>
      </c>
      <c r="J332" s="318">
        <f t="shared" si="212"/>
        <v>93.78</v>
      </c>
      <c r="K332" s="310">
        <f t="shared" si="225"/>
        <v>28.13</v>
      </c>
      <c r="L332" s="189" t="e">
        <f>TRUNC(#REF!-(#REF!*0.07),2)</f>
        <v>#REF!</v>
      </c>
      <c r="M332" s="212"/>
      <c r="N332" s="192">
        <f t="shared" si="214"/>
        <v>0</v>
      </c>
      <c r="O332" s="215"/>
      <c r="P332" s="192">
        <f t="shared" si="215"/>
        <v>0</v>
      </c>
      <c r="Q332" s="215"/>
      <c r="R332" s="192"/>
      <c r="S332" s="215"/>
      <c r="T332" s="192"/>
      <c r="U332" s="215">
        <v>0.1</v>
      </c>
      <c r="V332" s="192">
        <f t="shared" si="216"/>
        <v>2.8130000000000002</v>
      </c>
      <c r="W332" s="215"/>
      <c r="X332" s="192"/>
      <c r="Y332" s="215"/>
      <c r="Z332" s="192"/>
      <c r="AA332" s="215"/>
      <c r="AB332" s="192"/>
      <c r="AC332" s="215"/>
      <c r="AD332" s="192"/>
      <c r="AE332" s="215"/>
      <c r="AF332" s="192"/>
      <c r="AG332" s="215"/>
      <c r="AH332" s="192"/>
      <c r="AI332" s="215"/>
      <c r="AJ332" s="192"/>
      <c r="AK332" s="215">
        <v>0.2</v>
      </c>
      <c r="AL332" s="345">
        <f t="shared" si="217"/>
        <v>5.6260000000000003</v>
      </c>
      <c r="AM332" s="212"/>
      <c r="AN332" s="192">
        <f t="shared" si="218"/>
        <v>0</v>
      </c>
      <c r="AO332" s="215">
        <v>0.7</v>
      </c>
      <c r="AP332" s="192">
        <f t="shared" si="219"/>
        <v>19.690999999999999</v>
      </c>
      <c r="AQ332" s="215"/>
      <c r="AR332" s="192">
        <f t="shared" si="220"/>
        <v>0</v>
      </c>
      <c r="AS332" s="215">
        <f t="shared" si="221"/>
        <v>0.7</v>
      </c>
      <c r="AT332" s="192">
        <f t="shared" si="222"/>
        <v>19.690999999999999</v>
      </c>
      <c r="AU332" s="215">
        <f t="shared" si="223"/>
        <v>0.3</v>
      </c>
      <c r="AV332" s="354">
        <f t="shared" si="224"/>
        <v>8.4390000000000001</v>
      </c>
    </row>
    <row r="333" spans="1:48" s="60" customFormat="1" ht="20.100000000000001" customHeight="1" outlineLevel="1">
      <c r="A333" s="160" t="s">
        <v>913</v>
      </c>
      <c r="B333" s="66">
        <v>89557</v>
      </c>
      <c r="C333" s="66" t="s">
        <v>94</v>
      </c>
      <c r="D333" s="67" t="s">
        <v>749</v>
      </c>
      <c r="E333" s="66" t="s">
        <v>89</v>
      </c>
      <c r="F333" s="50">
        <v>3</v>
      </c>
      <c r="G333" s="150">
        <v>2.1</v>
      </c>
      <c r="H333" s="150">
        <f t="shared" si="211"/>
        <v>0.89999999999999991</v>
      </c>
      <c r="I333" s="50">
        <v>43.25</v>
      </c>
      <c r="J333" s="318">
        <f t="shared" si="212"/>
        <v>52.86</v>
      </c>
      <c r="K333" s="310">
        <f t="shared" si="225"/>
        <v>47.57</v>
      </c>
      <c r="L333" s="189" t="e">
        <f>TRUNC(#REF!-(#REF!*0.07),2)</f>
        <v>#REF!</v>
      </c>
      <c r="M333" s="212"/>
      <c r="N333" s="192">
        <f t="shared" si="214"/>
        <v>0</v>
      </c>
      <c r="O333" s="215"/>
      <c r="P333" s="192">
        <f t="shared" si="215"/>
        <v>0</v>
      </c>
      <c r="Q333" s="215"/>
      <c r="R333" s="192"/>
      <c r="S333" s="215"/>
      <c r="T333" s="192"/>
      <c r="U333" s="215">
        <v>0.1</v>
      </c>
      <c r="V333" s="192">
        <f t="shared" si="216"/>
        <v>4.7570000000000006</v>
      </c>
      <c r="W333" s="215"/>
      <c r="X333" s="192"/>
      <c r="Y333" s="215"/>
      <c r="Z333" s="192"/>
      <c r="AA333" s="215"/>
      <c r="AB333" s="192"/>
      <c r="AC333" s="215"/>
      <c r="AD333" s="192"/>
      <c r="AE333" s="215"/>
      <c r="AF333" s="192"/>
      <c r="AG333" s="215"/>
      <c r="AH333" s="192"/>
      <c r="AI333" s="215"/>
      <c r="AJ333" s="192"/>
      <c r="AK333" s="215">
        <v>0.2</v>
      </c>
      <c r="AL333" s="345">
        <f t="shared" si="217"/>
        <v>9.5140000000000011</v>
      </c>
      <c r="AM333" s="212"/>
      <c r="AN333" s="192">
        <f t="shared" si="218"/>
        <v>0</v>
      </c>
      <c r="AO333" s="215">
        <v>0.7</v>
      </c>
      <c r="AP333" s="192">
        <f t="shared" si="219"/>
        <v>33.298999999999999</v>
      </c>
      <c r="AQ333" s="215"/>
      <c r="AR333" s="192">
        <f t="shared" si="220"/>
        <v>0</v>
      </c>
      <c r="AS333" s="215">
        <f t="shared" si="221"/>
        <v>0.7</v>
      </c>
      <c r="AT333" s="192">
        <f t="shared" si="222"/>
        <v>33.298999999999999</v>
      </c>
      <c r="AU333" s="215">
        <f t="shared" si="223"/>
        <v>0.3</v>
      </c>
      <c r="AV333" s="354">
        <f t="shared" si="224"/>
        <v>14.271000000000001</v>
      </c>
    </row>
    <row r="334" spans="1:48" s="60" customFormat="1" ht="20.100000000000001" customHeight="1" outlineLevel="1">
      <c r="A334" s="160" t="s">
        <v>914</v>
      </c>
      <c r="B334" s="66">
        <v>89549</v>
      </c>
      <c r="C334" s="66" t="s">
        <v>94</v>
      </c>
      <c r="D334" s="67" t="s">
        <v>750</v>
      </c>
      <c r="E334" s="66" t="s">
        <v>89</v>
      </c>
      <c r="F334" s="50">
        <v>3</v>
      </c>
      <c r="G334" s="150">
        <v>2.1</v>
      </c>
      <c r="H334" s="150">
        <f t="shared" si="211"/>
        <v>0.89999999999999991</v>
      </c>
      <c r="I334" s="50">
        <v>20.79</v>
      </c>
      <c r="J334" s="318">
        <f t="shared" si="212"/>
        <v>25.41</v>
      </c>
      <c r="K334" s="310">
        <f t="shared" si="225"/>
        <v>22.87</v>
      </c>
      <c r="L334" s="189" t="e">
        <f>TRUNC(#REF!-(#REF!*0.07),2)</f>
        <v>#REF!</v>
      </c>
      <c r="M334" s="212"/>
      <c r="N334" s="192">
        <f t="shared" si="214"/>
        <v>0</v>
      </c>
      <c r="O334" s="215"/>
      <c r="P334" s="192">
        <f t="shared" si="215"/>
        <v>0</v>
      </c>
      <c r="Q334" s="215"/>
      <c r="R334" s="192"/>
      <c r="S334" s="215"/>
      <c r="T334" s="192"/>
      <c r="U334" s="215">
        <v>0.1</v>
      </c>
      <c r="V334" s="192">
        <f t="shared" si="216"/>
        <v>2.2870000000000004</v>
      </c>
      <c r="W334" s="215"/>
      <c r="X334" s="192"/>
      <c r="Y334" s="215"/>
      <c r="Z334" s="192"/>
      <c r="AA334" s="215"/>
      <c r="AB334" s="192"/>
      <c r="AC334" s="215"/>
      <c r="AD334" s="192"/>
      <c r="AE334" s="215"/>
      <c r="AF334" s="192"/>
      <c r="AG334" s="215"/>
      <c r="AH334" s="192"/>
      <c r="AI334" s="215"/>
      <c r="AJ334" s="192"/>
      <c r="AK334" s="215">
        <v>0.2</v>
      </c>
      <c r="AL334" s="345">
        <f t="shared" si="217"/>
        <v>4.5740000000000007</v>
      </c>
      <c r="AM334" s="212"/>
      <c r="AN334" s="192">
        <f t="shared" si="218"/>
        <v>0</v>
      </c>
      <c r="AO334" s="215">
        <v>0.7</v>
      </c>
      <c r="AP334" s="192">
        <f t="shared" si="219"/>
        <v>16.009</v>
      </c>
      <c r="AQ334" s="215"/>
      <c r="AR334" s="192">
        <f t="shared" si="220"/>
        <v>0</v>
      </c>
      <c r="AS334" s="215">
        <f t="shared" si="221"/>
        <v>0.7</v>
      </c>
      <c r="AT334" s="192">
        <f t="shared" si="222"/>
        <v>16.009</v>
      </c>
      <c r="AU334" s="215">
        <f t="shared" si="223"/>
        <v>0.3</v>
      </c>
      <c r="AV334" s="354">
        <f t="shared" si="224"/>
        <v>6.8610000000000007</v>
      </c>
    </row>
    <row r="335" spans="1:48" s="60" customFormat="1" ht="20.100000000000001" hidden="1" customHeight="1" outlineLevel="1">
      <c r="A335" s="160" t="s">
        <v>915</v>
      </c>
      <c r="B335" s="66">
        <v>89623</v>
      </c>
      <c r="C335" s="66" t="s">
        <v>94</v>
      </c>
      <c r="D335" s="67" t="s">
        <v>751</v>
      </c>
      <c r="E335" s="66" t="s">
        <v>89</v>
      </c>
      <c r="F335" s="50">
        <v>0</v>
      </c>
      <c r="G335" s="150" t="e">
        <f t="shared" ref="G311:G350" si="226">F335*AS335</f>
        <v>#DIV/0!</v>
      </c>
      <c r="H335" s="150" t="e">
        <f t="shared" si="211"/>
        <v>#DIV/0!</v>
      </c>
      <c r="I335" s="74"/>
      <c r="J335" s="318">
        <f t="shared" si="212"/>
        <v>0</v>
      </c>
      <c r="K335" s="310">
        <f t="shared" ref="K311:K350" si="227">ROUND(F335*J335,2)</f>
        <v>0</v>
      </c>
      <c r="L335" s="189" t="e">
        <f>TRUNC(#REF!-(#REF!*0.07),2)</f>
        <v>#REF!</v>
      </c>
      <c r="M335" s="212"/>
      <c r="N335" s="192">
        <f t="shared" si="214"/>
        <v>0</v>
      </c>
      <c r="O335" s="215"/>
      <c r="P335" s="192">
        <f t="shared" si="215"/>
        <v>0</v>
      </c>
      <c r="Q335" s="215"/>
      <c r="R335" s="192"/>
      <c r="S335" s="215"/>
      <c r="T335" s="192"/>
      <c r="U335" s="215">
        <v>0.1</v>
      </c>
      <c r="V335" s="192">
        <f t="shared" si="216"/>
        <v>0</v>
      </c>
      <c r="W335" s="215"/>
      <c r="X335" s="192"/>
      <c r="Y335" s="215"/>
      <c r="Z335" s="192"/>
      <c r="AA335" s="215"/>
      <c r="AB335" s="192"/>
      <c r="AC335" s="215"/>
      <c r="AD335" s="192"/>
      <c r="AE335" s="215"/>
      <c r="AF335" s="192"/>
      <c r="AG335" s="215"/>
      <c r="AH335" s="192"/>
      <c r="AI335" s="215"/>
      <c r="AJ335" s="192"/>
      <c r="AK335" s="215">
        <v>0.2</v>
      </c>
      <c r="AL335" s="345">
        <f t="shared" si="217"/>
        <v>0</v>
      </c>
      <c r="AM335" s="212"/>
      <c r="AN335" s="192">
        <f t="shared" si="218"/>
        <v>0</v>
      </c>
      <c r="AO335" s="215">
        <v>0.7</v>
      </c>
      <c r="AP335" s="192">
        <f t="shared" si="219"/>
        <v>0</v>
      </c>
      <c r="AQ335" s="215"/>
      <c r="AR335" s="192">
        <f t="shared" si="220"/>
        <v>0</v>
      </c>
      <c r="AS335" s="215" t="e">
        <f t="shared" si="221"/>
        <v>#DIV/0!</v>
      </c>
      <c r="AT335" s="192">
        <f t="shared" si="222"/>
        <v>0</v>
      </c>
      <c r="AU335" s="215" t="e">
        <f t="shared" si="223"/>
        <v>#DIV/0!</v>
      </c>
      <c r="AV335" s="354">
        <f t="shared" si="224"/>
        <v>0</v>
      </c>
    </row>
    <row r="336" spans="1:48" s="60" customFormat="1" ht="20.100000000000001" customHeight="1" outlineLevel="1">
      <c r="A336" s="160" t="s">
        <v>916</v>
      </c>
      <c r="B336" s="66">
        <v>89623</v>
      </c>
      <c r="C336" s="66" t="s">
        <v>94</v>
      </c>
      <c r="D336" s="67" t="s">
        <v>752</v>
      </c>
      <c r="E336" s="66" t="s">
        <v>89</v>
      </c>
      <c r="F336" s="50">
        <v>7.6</v>
      </c>
      <c r="G336" s="150">
        <v>5.32</v>
      </c>
      <c r="H336" s="150">
        <f t="shared" si="211"/>
        <v>2.2799999999999994</v>
      </c>
      <c r="I336" s="50">
        <v>22.42</v>
      </c>
      <c r="J336" s="318">
        <f t="shared" si="212"/>
        <v>27.4</v>
      </c>
      <c r="K336" s="310">
        <f t="shared" ref="K336:K342" si="228">ROUND(H336*J336,2)</f>
        <v>62.47</v>
      </c>
      <c r="L336" s="189" t="e">
        <f>TRUNC(#REF!-(#REF!*0.07),2)</f>
        <v>#REF!</v>
      </c>
      <c r="M336" s="212"/>
      <c r="N336" s="192">
        <f t="shared" si="214"/>
        <v>0</v>
      </c>
      <c r="O336" s="215"/>
      <c r="P336" s="192">
        <f t="shared" si="215"/>
        <v>0</v>
      </c>
      <c r="Q336" s="215"/>
      <c r="R336" s="192"/>
      <c r="S336" s="215"/>
      <c r="T336" s="192"/>
      <c r="U336" s="215">
        <v>0.1</v>
      </c>
      <c r="V336" s="192">
        <f t="shared" si="216"/>
        <v>6.2469999999999999</v>
      </c>
      <c r="W336" s="215"/>
      <c r="X336" s="192"/>
      <c r="Y336" s="215"/>
      <c r="Z336" s="192"/>
      <c r="AA336" s="215"/>
      <c r="AB336" s="192"/>
      <c r="AC336" s="215"/>
      <c r="AD336" s="192"/>
      <c r="AE336" s="215"/>
      <c r="AF336" s="192"/>
      <c r="AG336" s="215"/>
      <c r="AH336" s="192"/>
      <c r="AI336" s="215"/>
      <c r="AJ336" s="192"/>
      <c r="AK336" s="215">
        <v>0.2</v>
      </c>
      <c r="AL336" s="345">
        <f t="shared" si="217"/>
        <v>12.494</v>
      </c>
      <c r="AM336" s="212"/>
      <c r="AN336" s="192">
        <f t="shared" si="218"/>
        <v>0</v>
      </c>
      <c r="AO336" s="215">
        <v>0.7</v>
      </c>
      <c r="AP336" s="192">
        <f t="shared" si="219"/>
        <v>43.728999999999999</v>
      </c>
      <c r="AQ336" s="215"/>
      <c r="AR336" s="192">
        <f t="shared" si="220"/>
        <v>0</v>
      </c>
      <c r="AS336" s="215">
        <f t="shared" si="221"/>
        <v>0.7</v>
      </c>
      <c r="AT336" s="192">
        <f t="shared" si="222"/>
        <v>43.728999999999999</v>
      </c>
      <c r="AU336" s="215">
        <f t="shared" si="223"/>
        <v>0.3</v>
      </c>
      <c r="AV336" s="354">
        <f t="shared" si="224"/>
        <v>18.741</v>
      </c>
    </row>
    <row r="337" spans="1:48" s="60" customFormat="1" ht="20.100000000000001" customHeight="1" outlineLevel="1">
      <c r="A337" s="160" t="s">
        <v>917</v>
      </c>
      <c r="B337" s="66">
        <v>89696</v>
      </c>
      <c r="C337" s="66" t="s">
        <v>94</v>
      </c>
      <c r="D337" s="67" t="s">
        <v>754</v>
      </c>
      <c r="E337" s="66" t="s">
        <v>89</v>
      </c>
      <c r="F337" s="50">
        <v>4.4000000000000004</v>
      </c>
      <c r="G337" s="150">
        <v>3.08</v>
      </c>
      <c r="H337" s="150">
        <f t="shared" si="211"/>
        <v>1.3200000000000003</v>
      </c>
      <c r="I337" s="50">
        <v>96.39</v>
      </c>
      <c r="J337" s="318">
        <f t="shared" si="212"/>
        <v>117.81</v>
      </c>
      <c r="K337" s="310">
        <f t="shared" si="228"/>
        <v>155.51</v>
      </c>
      <c r="L337" s="189" t="e">
        <f>TRUNC(#REF!-(#REF!*0.07),2)</f>
        <v>#REF!</v>
      </c>
      <c r="M337" s="212"/>
      <c r="N337" s="192">
        <f t="shared" si="214"/>
        <v>0</v>
      </c>
      <c r="O337" s="215"/>
      <c r="P337" s="192">
        <f t="shared" si="215"/>
        <v>0</v>
      </c>
      <c r="Q337" s="215"/>
      <c r="R337" s="192"/>
      <c r="S337" s="215"/>
      <c r="T337" s="192"/>
      <c r="U337" s="215">
        <v>0.1</v>
      </c>
      <c r="V337" s="192">
        <f t="shared" si="216"/>
        <v>15.551</v>
      </c>
      <c r="W337" s="215"/>
      <c r="X337" s="192"/>
      <c r="Y337" s="215"/>
      <c r="Z337" s="192"/>
      <c r="AA337" s="215"/>
      <c r="AB337" s="192"/>
      <c r="AC337" s="215"/>
      <c r="AD337" s="192"/>
      <c r="AE337" s="215"/>
      <c r="AF337" s="192"/>
      <c r="AG337" s="215"/>
      <c r="AH337" s="192"/>
      <c r="AI337" s="215"/>
      <c r="AJ337" s="192"/>
      <c r="AK337" s="215">
        <v>0.2</v>
      </c>
      <c r="AL337" s="345">
        <f t="shared" si="217"/>
        <v>31.102</v>
      </c>
      <c r="AM337" s="212"/>
      <c r="AN337" s="192">
        <f t="shared" si="218"/>
        <v>0</v>
      </c>
      <c r="AO337" s="215">
        <v>0.7</v>
      </c>
      <c r="AP337" s="192">
        <f t="shared" si="219"/>
        <v>108.85699999999999</v>
      </c>
      <c r="AQ337" s="215"/>
      <c r="AR337" s="192">
        <f t="shared" si="220"/>
        <v>0</v>
      </c>
      <c r="AS337" s="215">
        <f t="shared" si="221"/>
        <v>0.7</v>
      </c>
      <c r="AT337" s="192">
        <f t="shared" si="222"/>
        <v>108.85699999999999</v>
      </c>
      <c r="AU337" s="215">
        <f t="shared" si="223"/>
        <v>0.30000000000000004</v>
      </c>
      <c r="AV337" s="354">
        <f t="shared" si="224"/>
        <v>46.653000000000006</v>
      </c>
    </row>
    <row r="338" spans="1:48" s="60" customFormat="1" ht="20.100000000000001" customHeight="1" outlineLevel="1">
      <c r="A338" s="160" t="s">
        <v>918</v>
      </c>
      <c r="B338" s="66">
        <v>89696</v>
      </c>
      <c r="C338" s="66" t="s">
        <v>94</v>
      </c>
      <c r="D338" s="67" t="s">
        <v>1067</v>
      </c>
      <c r="E338" s="66" t="s">
        <v>89</v>
      </c>
      <c r="F338" s="50">
        <v>8</v>
      </c>
      <c r="G338" s="150">
        <v>5.6</v>
      </c>
      <c r="H338" s="150">
        <f t="shared" si="211"/>
        <v>2.4000000000000004</v>
      </c>
      <c r="I338" s="50">
        <v>96.39</v>
      </c>
      <c r="J338" s="318">
        <f t="shared" si="212"/>
        <v>117.81</v>
      </c>
      <c r="K338" s="310">
        <f t="shared" si="228"/>
        <v>282.74</v>
      </c>
      <c r="L338" s="189" t="e">
        <f>TRUNC(#REF!-(#REF!*0.07),2)</f>
        <v>#REF!</v>
      </c>
      <c r="M338" s="212"/>
      <c r="N338" s="192">
        <f t="shared" si="214"/>
        <v>0</v>
      </c>
      <c r="O338" s="215"/>
      <c r="P338" s="192">
        <f t="shared" si="215"/>
        <v>0</v>
      </c>
      <c r="Q338" s="215"/>
      <c r="R338" s="192"/>
      <c r="S338" s="215"/>
      <c r="T338" s="192"/>
      <c r="U338" s="215">
        <v>0.1</v>
      </c>
      <c r="V338" s="192">
        <f t="shared" si="216"/>
        <v>28.274000000000001</v>
      </c>
      <c r="W338" s="215"/>
      <c r="X338" s="192"/>
      <c r="Y338" s="215"/>
      <c r="Z338" s="192"/>
      <c r="AA338" s="215"/>
      <c r="AB338" s="192"/>
      <c r="AC338" s="215"/>
      <c r="AD338" s="192"/>
      <c r="AE338" s="215"/>
      <c r="AF338" s="192"/>
      <c r="AG338" s="215"/>
      <c r="AH338" s="192"/>
      <c r="AI338" s="215"/>
      <c r="AJ338" s="192"/>
      <c r="AK338" s="215">
        <v>0.2</v>
      </c>
      <c r="AL338" s="345">
        <f t="shared" si="217"/>
        <v>56.548000000000002</v>
      </c>
      <c r="AM338" s="212"/>
      <c r="AN338" s="192">
        <f t="shared" si="218"/>
        <v>0</v>
      </c>
      <c r="AO338" s="215">
        <v>0.7</v>
      </c>
      <c r="AP338" s="192">
        <f t="shared" si="219"/>
        <v>197.91800000000001</v>
      </c>
      <c r="AQ338" s="215"/>
      <c r="AR338" s="192">
        <f t="shared" si="220"/>
        <v>0</v>
      </c>
      <c r="AS338" s="215">
        <f t="shared" si="221"/>
        <v>0.7</v>
      </c>
      <c r="AT338" s="192">
        <f t="shared" si="222"/>
        <v>197.91800000000001</v>
      </c>
      <c r="AU338" s="215">
        <f t="shared" si="223"/>
        <v>0.3</v>
      </c>
      <c r="AV338" s="354">
        <f t="shared" si="224"/>
        <v>84.822000000000003</v>
      </c>
    </row>
    <row r="339" spans="1:48" s="60" customFormat="1" ht="20.100000000000001" customHeight="1" outlineLevel="1">
      <c r="A339" s="160" t="s">
        <v>919</v>
      </c>
      <c r="B339" s="66">
        <v>89704</v>
      </c>
      <c r="C339" s="66" t="s">
        <v>94</v>
      </c>
      <c r="D339" s="67" t="s">
        <v>753</v>
      </c>
      <c r="E339" s="66" t="s">
        <v>89</v>
      </c>
      <c r="F339" s="50">
        <v>2</v>
      </c>
      <c r="G339" s="150">
        <v>1.4</v>
      </c>
      <c r="H339" s="150">
        <f t="shared" si="211"/>
        <v>0.60000000000000009</v>
      </c>
      <c r="I339" s="50">
        <v>185.19</v>
      </c>
      <c r="J339" s="318">
        <f t="shared" si="212"/>
        <v>226.35</v>
      </c>
      <c r="K339" s="310">
        <f t="shared" si="228"/>
        <v>135.81</v>
      </c>
      <c r="L339" s="189" t="e">
        <f>TRUNC(#REF!-(#REF!*0.07),2)</f>
        <v>#REF!</v>
      </c>
      <c r="M339" s="212"/>
      <c r="N339" s="192">
        <f t="shared" si="214"/>
        <v>0</v>
      </c>
      <c r="O339" s="215"/>
      <c r="P339" s="192">
        <f t="shared" si="215"/>
        <v>0</v>
      </c>
      <c r="Q339" s="215"/>
      <c r="R339" s="192"/>
      <c r="S339" s="215"/>
      <c r="T339" s="192"/>
      <c r="U339" s="215"/>
      <c r="V339" s="192">
        <f t="shared" si="216"/>
        <v>0</v>
      </c>
      <c r="W339" s="215"/>
      <c r="X339" s="192"/>
      <c r="Y339" s="215"/>
      <c r="Z339" s="192"/>
      <c r="AA339" s="215"/>
      <c r="AB339" s="192"/>
      <c r="AC339" s="215"/>
      <c r="AD339" s="192"/>
      <c r="AE339" s="215"/>
      <c r="AF339" s="192"/>
      <c r="AG339" s="215"/>
      <c r="AH339" s="192"/>
      <c r="AI339" s="215"/>
      <c r="AJ339" s="192"/>
      <c r="AK339" s="215"/>
      <c r="AL339" s="345">
        <f t="shared" si="217"/>
        <v>0</v>
      </c>
      <c r="AM339" s="212"/>
      <c r="AN339" s="192">
        <f t="shared" si="218"/>
        <v>0</v>
      </c>
      <c r="AO339" s="215">
        <v>0.7</v>
      </c>
      <c r="AP339" s="192">
        <f t="shared" si="219"/>
        <v>95.066999999999993</v>
      </c>
      <c r="AQ339" s="215"/>
      <c r="AR339" s="192">
        <f t="shared" si="220"/>
        <v>0</v>
      </c>
      <c r="AS339" s="215">
        <f t="shared" si="221"/>
        <v>0.7</v>
      </c>
      <c r="AT339" s="192">
        <f t="shared" si="222"/>
        <v>95.066999999999993</v>
      </c>
      <c r="AU339" s="215">
        <f t="shared" si="223"/>
        <v>0.30000000000000004</v>
      </c>
      <c r="AV339" s="354">
        <f t="shared" si="224"/>
        <v>40.743000000000009</v>
      </c>
    </row>
    <row r="340" spans="1:48" s="60" customFormat="1" ht="20.100000000000001" customHeight="1" outlineLevel="1">
      <c r="A340" s="160" t="s">
        <v>920</v>
      </c>
      <c r="B340" s="66">
        <v>89784</v>
      </c>
      <c r="C340" s="66" t="s">
        <v>94</v>
      </c>
      <c r="D340" s="67" t="s">
        <v>755</v>
      </c>
      <c r="E340" s="66" t="s">
        <v>89</v>
      </c>
      <c r="F340" s="50">
        <v>9.5</v>
      </c>
      <c r="G340" s="150">
        <v>6.65</v>
      </c>
      <c r="H340" s="150">
        <f t="shared" si="211"/>
        <v>2.8499999999999996</v>
      </c>
      <c r="I340" s="50">
        <v>26.64</v>
      </c>
      <c r="J340" s="318">
        <f t="shared" si="212"/>
        <v>32.56</v>
      </c>
      <c r="K340" s="310">
        <f t="shared" si="228"/>
        <v>92.8</v>
      </c>
      <c r="L340" s="189" t="e">
        <f>TRUNC(#REF!-(#REF!*0.07),2)</f>
        <v>#REF!</v>
      </c>
      <c r="M340" s="212"/>
      <c r="N340" s="192">
        <f t="shared" si="214"/>
        <v>0</v>
      </c>
      <c r="O340" s="215"/>
      <c r="P340" s="192">
        <f t="shared" si="215"/>
        <v>0</v>
      </c>
      <c r="Q340" s="215"/>
      <c r="R340" s="192"/>
      <c r="S340" s="215"/>
      <c r="T340" s="192"/>
      <c r="U340" s="215">
        <v>0.1</v>
      </c>
      <c r="V340" s="192">
        <f t="shared" si="216"/>
        <v>9.2799999999999994</v>
      </c>
      <c r="W340" s="215"/>
      <c r="X340" s="192"/>
      <c r="Y340" s="215"/>
      <c r="Z340" s="192"/>
      <c r="AA340" s="215"/>
      <c r="AB340" s="192"/>
      <c r="AC340" s="215"/>
      <c r="AD340" s="192"/>
      <c r="AE340" s="215"/>
      <c r="AF340" s="192"/>
      <c r="AG340" s="215"/>
      <c r="AH340" s="192"/>
      <c r="AI340" s="215"/>
      <c r="AJ340" s="192"/>
      <c r="AK340" s="215">
        <v>0.2</v>
      </c>
      <c r="AL340" s="345">
        <f t="shared" si="217"/>
        <v>18.559999999999999</v>
      </c>
      <c r="AM340" s="212"/>
      <c r="AN340" s="192">
        <f t="shared" si="218"/>
        <v>0</v>
      </c>
      <c r="AO340" s="215">
        <v>0.7</v>
      </c>
      <c r="AP340" s="192">
        <f t="shared" si="219"/>
        <v>64.959999999999994</v>
      </c>
      <c r="AQ340" s="215"/>
      <c r="AR340" s="192">
        <f t="shared" si="220"/>
        <v>0</v>
      </c>
      <c r="AS340" s="215">
        <f t="shared" si="221"/>
        <v>0.7</v>
      </c>
      <c r="AT340" s="192">
        <f t="shared" si="222"/>
        <v>64.959999999999994</v>
      </c>
      <c r="AU340" s="215">
        <f t="shared" si="223"/>
        <v>0.30000000000000004</v>
      </c>
      <c r="AV340" s="354">
        <f t="shared" si="224"/>
        <v>27.840000000000003</v>
      </c>
    </row>
    <row r="341" spans="1:48" s="60" customFormat="1" ht="20.100000000000001" customHeight="1" outlineLevel="1">
      <c r="A341" s="160" t="s">
        <v>921</v>
      </c>
      <c r="B341" s="66">
        <v>89687</v>
      </c>
      <c r="C341" s="66" t="s">
        <v>94</v>
      </c>
      <c r="D341" s="67" t="s">
        <v>959</v>
      </c>
      <c r="E341" s="66" t="s">
        <v>89</v>
      </c>
      <c r="F341" s="50">
        <v>2.4</v>
      </c>
      <c r="G341" s="150">
        <v>1.68</v>
      </c>
      <c r="H341" s="150">
        <f t="shared" si="211"/>
        <v>0.72</v>
      </c>
      <c r="I341" s="50">
        <v>66.56</v>
      </c>
      <c r="J341" s="318">
        <f t="shared" si="212"/>
        <v>81.349999999999994</v>
      </c>
      <c r="K341" s="310">
        <f t="shared" si="228"/>
        <v>58.57</v>
      </c>
      <c r="L341" s="189" t="e">
        <f>TRUNC(#REF!-(#REF!*0.07),2)</f>
        <v>#REF!</v>
      </c>
      <c r="M341" s="212"/>
      <c r="N341" s="192">
        <f t="shared" si="214"/>
        <v>0</v>
      </c>
      <c r="O341" s="215"/>
      <c r="P341" s="192">
        <f t="shared" si="215"/>
        <v>0</v>
      </c>
      <c r="Q341" s="215"/>
      <c r="R341" s="192"/>
      <c r="S341" s="215"/>
      <c r="T341" s="192"/>
      <c r="U341" s="215">
        <f>V341/K341</f>
        <v>0.25320129759262422</v>
      </c>
      <c r="V341" s="192">
        <v>14.83</v>
      </c>
      <c r="W341" s="215"/>
      <c r="X341" s="192"/>
      <c r="Y341" s="215"/>
      <c r="Z341" s="192"/>
      <c r="AA341" s="215"/>
      <c r="AB341" s="192"/>
      <c r="AC341" s="215"/>
      <c r="AD341" s="192"/>
      <c r="AE341" s="215"/>
      <c r="AF341" s="192"/>
      <c r="AG341" s="215"/>
      <c r="AH341" s="192"/>
      <c r="AI341" s="215"/>
      <c r="AJ341" s="192"/>
      <c r="AK341" s="215">
        <v>0.2</v>
      </c>
      <c r="AL341" s="345">
        <f t="shared" si="217"/>
        <v>11.714</v>
      </c>
      <c r="AM341" s="212"/>
      <c r="AN341" s="192">
        <f t="shared" si="218"/>
        <v>0</v>
      </c>
      <c r="AO341" s="215">
        <v>0.7</v>
      </c>
      <c r="AP341" s="192">
        <f t="shared" si="219"/>
        <v>40.998999999999995</v>
      </c>
      <c r="AQ341" s="215"/>
      <c r="AR341" s="192">
        <f t="shared" si="220"/>
        <v>0</v>
      </c>
      <c r="AS341" s="215">
        <f t="shared" si="221"/>
        <v>0.7</v>
      </c>
      <c r="AT341" s="192">
        <f t="shared" si="222"/>
        <v>40.998999999999995</v>
      </c>
      <c r="AU341" s="215">
        <f t="shared" si="223"/>
        <v>0.3000000000000001</v>
      </c>
      <c r="AV341" s="354">
        <f t="shared" si="224"/>
        <v>17.571000000000005</v>
      </c>
    </row>
    <row r="342" spans="1:48" s="60" customFormat="1" ht="20.100000000000001" customHeight="1" outlineLevel="1">
      <c r="A342" s="160" t="s">
        <v>922</v>
      </c>
      <c r="B342" s="66">
        <v>89707</v>
      </c>
      <c r="C342" s="66" t="s">
        <v>94</v>
      </c>
      <c r="D342" s="67" t="s">
        <v>758</v>
      </c>
      <c r="E342" s="66" t="s">
        <v>89</v>
      </c>
      <c r="F342" s="50">
        <v>19</v>
      </c>
      <c r="G342" s="150">
        <v>5.7</v>
      </c>
      <c r="H342" s="150">
        <f t="shared" si="211"/>
        <v>13.3</v>
      </c>
      <c r="I342" s="50">
        <v>50.64</v>
      </c>
      <c r="J342" s="318">
        <f t="shared" si="212"/>
        <v>61.89</v>
      </c>
      <c r="K342" s="310">
        <f t="shared" si="228"/>
        <v>823.14</v>
      </c>
      <c r="L342" s="189" t="e">
        <f>TRUNC(#REF!-(#REF!*0.07),2)</f>
        <v>#REF!</v>
      </c>
      <c r="M342" s="212"/>
      <c r="N342" s="192">
        <f t="shared" si="214"/>
        <v>0</v>
      </c>
      <c r="O342" s="215"/>
      <c r="P342" s="192">
        <f t="shared" si="215"/>
        <v>0</v>
      </c>
      <c r="Q342" s="215"/>
      <c r="R342" s="192"/>
      <c r="S342" s="215"/>
      <c r="T342" s="192"/>
      <c r="U342" s="215"/>
      <c r="V342" s="192">
        <f t="shared" ref="V342:V350" si="229">U342*K342</f>
        <v>0</v>
      </c>
      <c r="W342" s="215"/>
      <c r="X342" s="192"/>
      <c r="Y342" s="215"/>
      <c r="Z342" s="192"/>
      <c r="AA342" s="215"/>
      <c r="AB342" s="192"/>
      <c r="AC342" s="215"/>
      <c r="AD342" s="192"/>
      <c r="AE342" s="215"/>
      <c r="AF342" s="192"/>
      <c r="AG342" s="215"/>
      <c r="AH342" s="192"/>
      <c r="AI342" s="215"/>
      <c r="AJ342" s="192"/>
      <c r="AK342" s="215"/>
      <c r="AL342" s="345">
        <f t="shared" si="217"/>
        <v>0</v>
      </c>
      <c r="AM342" s="212"/>
      <c r="AN342" s="192">
        <f t="shared" si="218"/>
        <v>0</v>
      </c>
      <c r="AO342" s="215">
        <v>0.3</v>
      </c>
      <c r="AP342" s="192">
        <f t="shared" si="219"/>
        <v>246.94199999999998</v>
      </c>
      <c r="AQ342" s="215"/>
      <c r="AR342" s="192">
        <f t="shared" si="220"/>
        <v>0</v>
      </c>
      <c r="AS342" s="215">
        <f t="shared" si="221"/>
        <v>0.3</v>
      </c>
      <c r="AT342" s="192">
        <f t="shared" si="222"/>
        <v>246.94199999999998</v>
      </c>
      <c r="AU342" s="215">
        <f t="shared" si="223"/>
        <v>0.7</v>
      </c>
      <c r="AV342" s="354">
        <f t="shared" si="224"/>
        <v>576.19799999999998</v>
      </c>
    </row>
    <row r="343" spans="1:48" s="427" customFormat="1" ht="20.100000000000001" customHeight="1" outlineLevel="1">
      <c r="A343" s="415" t="s">
        <v>923</v>
      </c>
      <c r="B343" s="419">
        <v>89708</v>
      </c>
      <c r="C343" s="419" t="s">
        <v>94</v>
      </c>
      <c r="D343" s="435" t="s">
        <v>757</v>
      </c>
      <c r="E343" s="419" t="s">
        <v>89</v>
      </c>
      <c r="F343" s="420">
        <v>1</v>
      </c>
      <c r="G343" s="494" t="s">
        <v>12413</v>
      </c>
      <c r="H343" s="495"/>
      <c r="I343" s="495"/>
      <c r="J343" s="495"/>
      <c r="K343" s="496"/>
      <c r="L343" s="421" t="e">
        <f>TRUNC(#REF!-(#REF!*0.07),2)</f>
        <v>#REF!</v>
      </c>
      <c r="M343" s="422"/>
      <c r="N343" s="423">
        <f t="shared" si="214"/>
        <v>0</v>
      </c>
      <c r="O343" s="424"/>
      <c r="P343" s="423">
        <f t="shared" si="215"/>
        <v>0</v>
      </c>
      <c r="Q343" s="424"/>
      <c r="R343" s="423"/>
      <c r="S343" s="424"/>
      <c r="T343" s="423"/>
      <c r="U343" s="424"/>
      <c r="V343" s="423">
        <f t="shared" si="229"/>
        <v>0</v>
      </c>
      <c r="W343" s="424"/>
      <c r="X343" s="423"/>
      <c r="Y343" s="424"/>
      <c r="Z343" s="423"/>
      <c r="AA343" s="424"/>
      <c r="AB343" s="423"/>
      <c r="AC343" s="424"/>
      <c r="AD343" s="423"/>
      <c r="AE343" s="424"/>
      <c r="AF343" s="423"/>
      <c r="AG343" s="424"/>
      <c r="AH343" s="423"/>
      <c r="AI343" s="424"/>
      <c r="AJ343" s="423"/>
      <c r="AK343" s="424"/>
      <c r="AL343" s="425">
        <f t="shared" si="217"/>
        <v>0</v>
      </c>
      <c r="AM343" s="422"/>
      <c r="AN343" s="423">
        <f t="shared" si="218"/>
        <v>0</v>
      </c>
      <c r="AO343" s="424">
        <v>1</v>
      </c>
      <c r="AP343" s="423">
        <f t="shared" si="219"/>
        <v>0</v>
      </c>
      <c r="AQ343" s="424"/>
      <c r="AR343" s="423">
        <f t="shared" si="220"/>
        <v>0</v>
      </c>
      <c r="AS343" s="424" t="e">
        <f t="shared" si="221"/>
        <v>#DIV/0!</v>
      </c>
      <c r="AT343" s="423">
        <f t="shared" si="222"/>
        <v>0</v>
      </c>
      <c r="AU343" s="424" t="e">
        <f t="shared" si="223"/>
        <v>#DIV/0!</v>
      </c>
      <c r="AV343" s="426">
        <f t="shared" si="224"/>
        <v>0</v>
      </c>
    </row>
    <row r="344" spans="1:48" s="60" customFormat="1" ht="20.100000000000001" customHeight="1" outlineLevel="1">
      <c r="A344" s="160" t="s">
        <v>924</v>
      </c>
      <c r="B344" s="66">
        <v>98102</v>
      </c>
      <c r="C344" s="68" t="s">
        <v>94</v>
      </c>
      <c r="D344" s="67" t="s">
        <v>1063</v>
      </c>
      <c r="E344" s="66" t="s">
        <v>89</v>
      </c>
      <c r="F344" s="50">
        <v>7</v>
      </c>
      <c r="G344" s="150">
        <v>4.9000000000000004</v>
      </c>
      <c r="H344" s="150">
        <f t="shared" si="211"/>
        <v>2.0999999999999996</v>
      </c>
      <c r="I344" s="50">
        <v>171.08</v>
      </c>
      <c r="J344" s="318">
        <f t="shared" si="212"/>
        <v>209.11</v>
      </c>
      <c r="K344" s="310">
        <f t="shared" ref="K344:K345" si="230">ROUND(H344*J344,2)</f>
        <v>439.13</v>
      </c>
      <c r="L344" s="189" t="e">
        <f>TRUNC(#REF!-(#REF!*0.07),2)</f>
        <v>#REF!</v>
      </c>
      <c r="M344" s="212"/>
      <c r="N344" s="192">
        <f t="shared" si="214"/>
        <v>0</v>
      </c>
      <c r="O344" s="215"/>
      <c r="P344" s="192">
        <f t="shared" si="215"/>
        <v>0</v>
      </c>
      <c r="Q344" s="215"/>
      <c r="R344" s="192"/>
      <c r="S344" s="215"/>
      <c r="T344" s="192"/>
      <c r="U344" s="215"/>
      <c r="V344" s="192">
        <f t="shared" si="229"/>
        <v>0</v>
      </c>
      <c r="W344" s="215"/>
      <c r="X344" s="192"/>
      <c r="Y344" s="215"/>
      <c r="Z344" s="192"/>
      <c r="AA344" s="215"/>
      <c r="AB344" s="192"/>
      <c r="AC344" s="215"/>
      <c r="AD344" s="192"/>
      <c r="AE344" s="215"/>
      <c r="AF344" s="192"/>
      <c r="AG344" s="215"/>
      <c r="AH344" s="192"/>
      <c r="AI344" s="215"/>
      <c r="AJ344" s="192"/>
      <c r="AK344" s="215"/>
      <c r="AL344" s="345">
        <f t="shared" si="217"/>
        <v>0</v>
      </c>
      <c r="AM344" s="212"/>
      <c r="AN344" s="192">
        <f t="shared" si="218"/>
        <v>0</v>
      </c>
      <c r="AO344" s="215">
        <v>0.7</v>
      </c>
      <c r="AP344" s="192">
        <f t="shared" si="219"/>
        <v>307.39099999999996</v>
      </c>
      <c r="AQ344" s="215"/>
      <c r="AR344" s="192">
        <f t="shared" si="220"/>
        <v>0</v>
      </c>
      <c r="AS344" s="215">
        <f t="shared" si="221"/>
        <v>0.7</v>
      </c>
      <c r="AT344" s="192">
        <f t="shared" si="222"/>
        <v>307.39099999999996</v>
      </c>
      <c r="AU344" s="215">
        <f t="shared" si="223"/>
        <v>0.3000000000000001</v>
      </c>
      <c r="AV344" s="354">
        <f t="shared" si="224"/>
        <v>131.73900000000003</v>
      </c>
    </row>
    <row r="345" spans="1:48" ht="20.100000000000001" customHeight="1" outlineLevel="1">
      <c r="A345" s="160" t="s">
        <v>925</v>
      </c>
      <c r="B345" s="66">
        <v>97902</v>
      </c>
      <c r="C345" s="68" t="s">
        <v>94</v>
      </c>
      <c r="D345" s="67" t="s">
        <v>1065</v>
      </c>
      <c r="E345" s="66" t="s">
        <v>89</v>
      </c>
      <c r="F345" s="50">
        <v>11.9</v>
      </c>
      <c r="G345" s="150">
        <v>8.33</v>
      </c>
      <c r="H345" s="150">
        <f t="shared" si="211"/>
        <v>3.5700000000000003</v>
      </c>
      <c r="I345" s="50">
        <v>596.95000000000005</v>
      </c>
      <c r="J345" s="318">
        <f t="shared" si="212"/>
        <v>729.65</v>
      </c>
      <c r="K345" s="310">
        <f t="shared" si="230"/>
        <v>2604.85</v>
      </c>
      <c r="L345" s="189" t="e">
        <f>TRUNC(#REF!-(#REF!*0.07),2)</f>
        <v>#REF!</v>
      </c>
      <c r="M345" s="212"/>
      <c r="N345" s="192">
        <f t="shared" si="214"/>
        <v>0</v>
      </c>
      <c r="O345" s="215"/>
      <c r="P345" s="192">
        <f t="shared" si="215"/>
        <v>0</v>
      </c>
      <c r="Q345" s="215"/>
      <c r="R345" s="192"/>
      <c r="S345" s="215"/>
      <c r="T345" s="192"/>
      <c r="U345" s="215"/>
      <c r="V345" s="192">
        <f t="shared" si="229"/>
        <v>0</v>
      </c>
      <c r="W345" s="215"/>
      <c r="X345" s="192"/>
      <c r="Y345" s="215"/>
      <c r="Z345" s="192"/>
      <c r="AA345" s="215"/>
      <c r="AB345" s="192"/>
      <c r="AC345" s="215"/>
      <c r="AD345" s="192"/>
      <c r="AE345" s="215"/>
      <c r="AF345" s="192"/>
      <c r="AG345" s="215"/>
      <c r="AH345" s="192"/>
      <c r="AI345" s="215"/>
      <c r="AJ345" s="192"/>
      <c r="AK345" s="215">
        <v>0.2</v>
      </c>
      <c r="AL345" s="345">
        <f t="shared" si="217"/>
        <v>520.97</v>
      </c>
      <c r="AM345" s="212"/>
      <c r="AN345" s="192">
        <f t="shared" si="218"/>
        <v>0</v>
      </c>
      <c r="AO345" s="215">
        <v>0.7</v>
      </c>
      <c r="AP345" s="192">
        <f t="shared" si="219"/>
        <v>1823.3949999999998</v>
      </c>
      <c r="AQ345" s="215"/>
      <c r="AR345" s="192">
        <f t="shared" si="220"/>
        <v>0</v>
      </c>
      <c r="AS345" s="215">
        <f t="shared" si="221"/>
        <v>0.7</v>
      </c>
      <c r="AT345" s="192">
        <f t="shared" si="222"/>
        <v>1823.3949999999998</v>
      </c>
      <c r="AU345" s="215">
        <f t="shared" si="223"/>
        <v>0.30000000000000004</v>
      </c>
      <c r="AV345" s="354">
        <f t="shared" si="224"/>
        <v>781.45500000000015</v>
      </c>
    </row>
    <row r="346" spans="1:48" s="427" customFormat="1" ht="20.100000000000001" customHeight="1" outlineLevel="1">
      <c r="A346" s="415" t="s">
        <v>926</v>
      </c>
      <c r="B346" s="419">
        <v>83446</v>
      </c>
      <c r="C346" s="437" t="s">
        <v>94</v>
      </c>
      <c r="D346" s="435" t="s">
        <v>1064</v>
      </c>
      <c r="E346" s="419" t="s">
        <v>89</v>
      </c>
      <c r="F346" s="420">
        <v>0.8</v>
      </c>
      <c r="G346" s="494" t="s">
        <v>12413</v>
      </c>
      <c r="H346" s="495"/>
      <c r="I346" s="495"/>
      <c r="J346" s="495"/>
      <c r="K346" s="496"/>
      <c r="L346" s="421" t="e">
        <f>TRUNC(#REF!-(#REF!*0.07),2)</f>
        <v>#REF!</v>
      </c>
      <c r="M346" s="422"/>
      <c r="N346" s="423">
        <f t="shared" si="214"/>
        <v>0</v>
      </c>
      <c r="O346" s="424"/>
      <c r="P346" s="423">
        <f t="shared" si="215"/>
        <v>0</v>
      </c>
      <c r="Q346" s="424"/>
      <c r="R346" s="423"/>
      <c r="S346" s="424"/>
      <c r="T346" s="423"/>
      <c r="U346" s="424"/>
      <c r="V346" s="423">
        <f t="shared" si="229"/>
        <v>0</v>
      </c>
      <c r="W346" s="424"/>
      <c r="X346" s="423"/>
      <c r="Y346" s="424"/>
      <c r="Z346" s="423"/>
      <c r="AA346" s="424"/>
      <c r="AB346" s="423"/>
      <c r="AC346" s="424"/>
      <c r="AD346" s="423"/>
      <c r="AE346" s="424"/>
      <c r="AF346" s="423"/>
      <c r="AG346" s="424"/>
      <c r="AH346" s="423"/>
      <c r="AI346" s="424"/>
      <c r="AJ346" s="423"/>
      <c r="AK346" s="424">
        <v>0.2</v>
      </c>
      <c r="AL346" s="425">
        <f t="shared" si="217"/>
        <v>0</v>
      </c>
      <c r="AM346" s="422"/>
      <c r="AN346" s="423">
        <f t="shared" si="218"/>
        <v>0</v>
      </c>
      <c r="AO346" s="424">
        <v>1</v>
      </c>
      <c r="AP346" s="423">
        <f t="shared" si="219"/>
        <v>0</v>
      </c>
      <c r="AQ346" s="424"/>
      <c r="AR346" s="423">
        <f t="shared" si="220"/>
        <v>0</v>
      </c>
      <c r="AS346" s="424" t="e">
        <f t="shared" si="221"/>
        <v>#DIV/0!</v>
      </c>
      <c r="AT346" s="423">
        <f t="shared" si="222"/>
        <v>0</v>
      </c>
      <c r="AU346" s="424" t="e">
        <f t="shared" si="223"/>
        <v>#DIV/0!</v>
      </c>
      <c r="AV346" s="426">
        <f t="shared" si="224"/>
        <v>0</v>
      </c>
    </row>
    <row r="347" spans="1:48" s="60" customFormat="1" ht="20.100000000000001" customHeight="1" outlineLevel="1">
      <c r="A347" s="160" t="s">
        <v>927</v>
      </c>
      <c r="B347" s="66">
        <v>89710</v>
      </c>
      <c r="C347" s="66" t="s">
        <v>94</v>
      </c>
      <c r="D347" s="67" t="s">
        <v>756</v>
      </c>
      <c r="E347" s="66" t="s">
        <v>89</v>
      </c>
      <c r="F347" s="50">
        <v>27</v>
      </c>
      <c r="G347" s="150">
        <v>8.1</v>
      </c>
      <c r="H347" s="150">
        <f t="shared" si="211"/>
        <v>18.899999999999999</v>
      </c>
      <c r="I347" s="50">
        <v>19.03</v>
      </c>
      <c r="J347" s="318">
        <f t="shared" si="212"/>
        <v>23.26</v>
      </c>
      <c r="K347" s="310">
        <f t="shared" ref="K347:K348" si="231">ROUND(H347*J347,2)</f>
        <v>439.61</v>
      </c>
      <c r="L347" s="189" t="e">
        <f>TRUNC(#REF!-(#REF!*0.07),2)</f>
        <v>#REF!</v>
      </c>
      <c r="M347" s="212"/>
      <c r="N347" s="192">
        <f t="shared" si="214"/>
        <v>0</v>
      </c>
      <c r="O347" s="215"/>
      <c r="P347" s="192">
        <f t="shared" si="215"/>
        <v>0</v>
      </c>
      <c r="Q347" s="215"/>
      <c r="R347" s="192"/>
      <c r="S347" s="215"/>
      <c r="T347" s="192"/>
      <c r="U347" s="215">
        <v>0.1</v>
      </c>
      <c r="V347" s="192">
        <f t="shared" si="229"/>
        <v>43.961000000000006</v>
      </c>
      <c r="W347" s="215"/>
      <c r="X347" s="192"/>
      <c r="Y347" s="215"/>
      <c r="Z347" s="192"/>
      <c r="AA347" s="215"/>
      <c r="AB347" s="192"/>
      <c r="AC347" s="215"/>
      <c r="AD347" s="192"/>
      <c r="AE347" s="215"/>
      <c r="AF347" s="192"/>
      <c r="AG347" s="215"/>
      <c r="AH347" s="192"/>
      <c r="AI347" s="215"/>
      <c r="AJ347" s="192"/>
      <c r="AK347" s="215"/>
      <c r="AL347" s="345">
        <f t="shared" si="217"/>
        <v>0</v>
      </c>
      <c r="AM347" s="212"/>
      <c r="AN347" s="192">
        <f t="shared" si="218"/>
        <v>0</v>
      </c>
      <c r="AO347" s="215">
        <v>0.3</v>
      </c>
      <c r="AP347" s="192">
        <f t="shared" si="219"/>
        <v>131.88300000000001</v>
      </c>
      <c r="AQ347" s="215"/>
      <c r="AR347" s="192">
        <f t="shared" si="220"/>
        <v>0</v>
      </c>
      <c r="AS347" s="215">
        <f t="shared" si="221"/>
        <v>0.3</v>
      </c>
      <c r="AT347" s="192">
        <f t="shared" si="222"/>
        <v>131.88300000000001</v>
      </c>
      <c r="AU347" s="215">
        <f t="shared" si="223"/>
        <v>0.7</v>
      </c>
      <c r="AV347" s="354">
        <f t="shared" si="224"/>
        <v>307.72699999999998</v>
      </c>
    </row>
    <row r="348" spans="1:48" ht="20.100000000000001" customHeight="1" outlineLevel="1">
      <c r="A348" s="160" t="s">
        <v>928</v>
      </c>
      <c r="B348" s="66">
        <v>104438</v>
      </c>
      <c r="C348" s="66" t="s">
        <v>94</v>
      </c>
      <c r="D348" s="67" t="s">
        <v>1066</v>
      </c>
      <c r="E348" s="66" t="s">
        <v>89</v>
      </c>
      <c r="F348" s="50">
        <v>31.2</v>
      </c>
      <c r="G348" s="150">
        <v>0</v>
      </c>
      <c r="H348" s="150">
        <f t="shared" si="211"/>
        <v>31.2</v>
      </c>
      <c r="I348" s="74">
        <v>11.8</v>
      </c>
      <c r="J348" s="318">
        <f t="shared" si="212"/>
        <v>14.42</v>
      </c>
      <c r="K348" s="310">
        <f t="shared" si="231"/>
        <v>449.9</v>
      </c>
      <c r="L348" s="189" t="e">
        <f>TRUNC(#REF!-(#REF!*0.07),2)</f>
        <v>#REF!</v>
      </c>
      <c r="M348" s="212"/>
      <c r="N348" s="192">
        <f t="shared" si="214"/>
        <v>0</v>
      </c>
      <c r="O348" s="215"/>
      <c r="P348" s="192">
        <f t="shared" si="215"/>
        <v>0</v>
      </c>
      <c r="Q348" s="215"/>
      <c r="R348" s="192"/>
      <c r="S348" s="215"/>
      <c r="T348" s="192"/>
      <c r="U348" s="215">
        <v>0.2</v>
      </c>
      <c r="V348" s="192">
        <f t="shared" si="229"/>
        <v>89.98</v>
      </c>
      <c r="W348" s="215"/>
      <c r="X348" s="192"/>
      <c r="Y348" s="215"/>
      <c r="Z348" s="192"/>
      <c r="AA348" s="215"/>
      <c r="AB348" s="192"/>
      <c r="AC348" s="215"/>
      <c r="AD348" s="192"/>
      <c r="AE348" s="215"/>
      <c r="AF348" s="192"/>
      <c r="AG348" s="215"/>
      <c r="AH348" s="192"/>
      <c r="AI348" s="215"/>
      <c r="AJ348" s="192"/>
      <c r="AK348" s="215"/>
      <c r="AL348" s="345">
        <f t="shared" si="217"/>
        <v>0</v>
      </c>
      <c r="AM348" s="212"/>
      <c r="AN348" s="192">
        <f t="shared" si="218"/>
        <v>0</v>
      </c>
      <c r="AO348" s="215"/>
      <c r="AP348" s="192">
        <f t="shared" si="219"/>
        <v>0</v>
      </c>
      <c r="AQ348" s="215"/>
      <c r="AR348" s="192">
        <f t="shared" si="220"/>
        <v>0</v>
      </c>
      <c r="AS348" s="215">
        <f t="shared" si="221"/>
        <v>0</v>
      </c>
      <c r="AT348" s="192">
        <f t="shared" si="222"/>
        <v>0</v>
      </c>
      <c r="AU348" s="215">
        <f t="shared" si="223"/>
        <v>1</v>
      </c>
      <c r="AV348" s="354">
        <f t="shared" si="224"/>
        <v>449.9</v>
      </c>
    </row>
    <row r="349" spans="1:48" s="60" customFormat="1" ht="20.100000000000001" customHeight="1" outlineLevel="1">
      <c r="A349" s="160" t="s">
        <v>929</v>
      </c>
      <c r="B349" s="66">
        <v>98099</v>
      </c>
      <c r="C349" s="66" t="s">
        <v>94</v>
      </c>
      <c r="D349" s="67" t="s">
        <v>12397</v>
      </c>
      <c r="E349" s="66" t="s">
        <v>89</v>
      </c>
      <c r="F349" s="50">
        <v>1</v>
      </c>
      <c r="G349" s="150">
        <v>0.8</v>
      </c>
      <c r="H349" s="150">
        <f t="shared" si="211"/>
        <v>0.19999999999999996</v>
      </c>
      <c r="I349" s="50">
        <v>4467.17</v>
      </c>
      <c r="J349" s="318">
        <f t="shared" si="212"/>
        <v>5460.22</v>
      </c>
      <c r="K349" s="310">
        <f t="shared" ref="K349:K350" si="232">ROUND(H349*J349,2)</f>
        <v>1092.04</v>
      </c>
      <c r="L349" s="189" t="e">
        <f>TRUNC(#REF!-(#REF!*0.07),2)</f>
        <v>#REF!</v>
      </c>
      <c r="M349" s="212"/>
      <c r="N349" s="192">
        <f t="shared" si="214"/>
        <v>0</v>
      </c>
      <c r="O349" s="215"/>
      <c r="P349" s="192">
        <f t="shared" si="215"/>
        <v>0</v>
      </c>
      <c r="Q349" s="215"/>
      <c r="R349" s="192"/>
      <c r="S349" s="215"/>
      <c r="T349" s="192"/>
      <c r="U349" s="215"/>
      <c r="V349" s="192">
        <f t="shared" si="229"/>
        <v>0</v>
      </c>
      <c r="W349" s="215"/>
      <c r="X349" s="192"/>
      <c r="Y349" s="215"/>
      <c r="Z349" s="192"/>
      <c r="AA349" s="215"/>
      <c r="AB349" s="192"/>
      <c r="AC349" s="215"/>
      <c r="AD349" s="192"/>
      <c r="AE349" s="215"/>
      <c r="AF349" s="192"/>
      <c r="AG349" s="215"/>
      <c r="AH349" s="192"/>
      <c r="AI349" s="215"/>
      <c r="AJ349" s="192"/>
      <c r="AK349" s="215"/>
      <c r="AL349" s="345">
        <f t="shared" si="217"/>
        <v>0</v>
      </c>
      <c r="AM349" s="212"/>
      <c r="AN349" s="192">
        <f t="shared" si="218"/>
        <v>0</v>
      </c>
      <c r="AO349" s="215"/>
      <c r="AP349" s="192">
        <f t="shared" si="219"/>
        <v>0</v>
      </c>
      <c r="AQ349" s="215">
        <v>0.8</v>
      </c>
      <c r="AR349" s="192">
        <f t="shared" si="220"/>
        <v>873.63200000000006</v>
      </c>
      <c r="AS349" s="215">
        <f t="shared" si="221"/>
        <v>0.8</v>
      </c>
      <c r="AT349" s="192">
        <f t="shared" si="222"/>
        <v>873.63200000000006</v>
      </c>
      <c r="AU349" s="215">
        <f t="shared" si="223"/>
        <v>0.19999999999999993</v>
      </c>
      <c r="AV349" s="354">
        <f t="shared" si="224"/>
        <v>218.4079999999999</v>
      </c>
    </row>
    <row r="350" spans="1:48" s="60" customFormat="1" ht="20.100000000000001" customHeight="1" outlineLevel="1">
      <c r="A350" s="160" t="s">
        <v>930</v>
      </c>
      <c r="B350" s="66">
        <v>98057</v>
      </c>
      <c r="C350" s="66" t="s">
        <v>94</v>
      </c>
      <c r="D350" s="67" t="s">
        <v>12398</v>
      </c>
      <c r="E350" s="66" t="s">
        <v>89</v>
      </c>
      <c r="F350" s="50">
        <v>1</v>
      </c>
      <c r="G350" s="150">
        <v>0.8</v>
      </c>
      <c r="H350" s="150">
        <f t="shared" si="211"/>
        <v>0.19999999999999996</v>
      </c>
      <c r="I350" s="50">
        <v>8584.69</v>
      </c>
      <c r="J350" s="318">
        <f t="shared" si="212"/>
        <v>10493.06</v>
      </c>
      <c r="K350" s="310">
        <f t="shared" si="232"/>
        <v>2098.61</v>
      </c>
      <c r="L350" s="189" t="e">
        <f>TRUNC(#REF!-(#REF!*0.07),2)</f>
        <v>#REF!</v>
      </c>
      <c r="M350" s="212"/>
      <c r="N350" s="192">
        <f t="shared" si="214"/>
        <v>0</v>
      </c>
      <c r="O350" s="215"/>
      <c r="P350" s="192">
        <f t="shared" si="215"/>
        <v>0</v>
      </c>
      <c r="Q350" s="215"/>
      <c r="R350" s="192"/>
      <c r="S350" s="215"/>
      <c r="T350" s="192"/>
      <c r="U350" s="215"/>
      <c r="V350" s="192">
        <f t="shared" si="229"/>
        <v>0</v>
      </c>
      <c r="W350" s="215"/>
      <c r="X350" s="192"/>
      <c r="Y350" s="215"/>
      <c r="Z350" s="192"/>
      <c r="AA350" s="215"/>
      <c r="AB350" s="192"/>
      <c r="AC350" s="215"/>
      <c r="AD350" s="192"/>
      <c r="AE350" s="215"/>
      <c r="AF350" s="192"/>
      <c r="AG350" s="215"/>
      <c r="AH350" s="192"/>
      <c r="AI350" s="215"/>
      <c r="AJ350" s="192"/>
      <c r="AK350" s="215"/>
      <c r="AL350" s="345">
        <f t="shared" si="217"/>
        <v>0</v>
      </c>
      <c r="AM350" s="212"/>
      <c r="AN350" s="192">
        <f t="shared" si="218"/>
        <v>0</v>
      </c>
      <c r="AO350" s="215"/>
      <c r="AP350" s="192">
        <f t="shared" si="219"/>
        <v>0</v>
      </c>
      <c r="AQ350" s="215">
        <v>0.8</v>
      </c>
      <c r="AR350" s="192">
        <f t="shared" si="220"/>
        <v>1678.8880000000001</v>
      </c>
      <c r="AS350" s="215">
        <f t="shared" si="221"/>
        <v>0.8</v>
      </c>
      <c r="AT350" s="192">
        <f t="shared" si="222"/>
        <v>1678.8880000000001</v>
      </c>
      <c r="AU350" s="215">
        <f t="shared" si="223"/>
        <v>0.19999999999999998</v>
      </c>
      <c r="AV350" s="354">
        <f t="shared" si="224"/>
        <v>419.72199999999998</v>
      </c>
    </row>
    <row r="351" spans="1:48" ht="20.100000000000001" customHeight="1" outlineLevel="1">
      <c r="A351" s="161"/>
      <c r="B351" s="69"/>
      <c r="C351" s="69"/>
      <c r="D351" s="69"/>
      <c r="E351" s="69"/>
      <c r="F351" s="78" t="s">
        <v>253</v>
      </c>
      <c r="G351" s="148"/>
      <c r="H351" s="148"/>
      <c r="I351" s="148"/>
      <c r="J351" s="225"/>
      <c r="K351" s="221">
        <f>SUM(K311:K350)</f>
        <v>17196.53</v>
      </c>
      <c r="L351" s="190" t="e">
        <f>TRUNC(#REF!-(#REF!*0.07),2)</f>
        <v>#REF!</v>
      </c>
      <c r="M351" s="219">
        <f>N351/K351</f>
        <v>0</v>
      </c>
      <c r="N351" s="148">
        <f>SUM(N311:N350)</f>
        <v>0</v>
      </c>
      <c r="O351" s="223">
        <f>P351/K351</f>
        <v>2.2987341050781759E-2</v>
      </c>
      <c r="P351" s="148">
        <f>SUM(P311:P350)</f>
        <v>395.30250000000001</v>
      </c>
      <c r="Q351" s="223"/>
      <c r="R351" s="225"/>
      <c r="S351" s="223"/>
      <c r="T351" s="225"/>
      <c r="U351" s="223">
        <f>V351/K351</f>
        <v>5.961851024596241E-2</v>
      </c>
      <c r="V351" s="148">
        <f>SUM(V311:V350)</f>
        <v>1025.2314999999999</v>
      </c>
      <c r="W351" s="223"/>
      <c r="X351" s="225"/>
      <c r="Y351" s="223"/>
      <c r="Z351" s="225"/>
      <c r="AA351" s="223"/>
      <c r="AB351" s="225"/>
      <c r="AC351" s="223"/>
      <c r="AD351" s="225"/>
      <c r="AE351" s="223"/>
      <c r="AF351" s="225"/>
      <c r="AG351" s="223"/>
      <c r="AH351" s="225"/>
      <c r="AI351" s="223"/>
      <c r="AJ351" s="225"/>
      <c r="AK351" s="223">
        <f>AL351/K351</f>
        <v>0.13628668109205752</v>
      </c>
      <c r="AL351" s="148">
        <f>SUM(AL311:AL350)</f>
        <v>2343.6579999999999</v>
      </c>
      <c r="AM351" s="357">
        <f>AN351/K351</f>
        <v>0</v>
      </c>
      <c r="AN351" s="221">
        <f>SUM(AN311:AN350)</f>
        <v>0</v>
      </c>
      <c r="AO351" s="223">
        <f>AP351/K351</f>
        <v>0.39984694586640435</v>
      </c>
      <c r="AP351" s="221">
        <f>SUM(AP311:AP350)</f>
        <v>6875.9799999999977</v>
      </c>
      <c r="AQ351" s="223"/>
      <c r="AR351" s="225"/>
      <c r="AS351" s="357">
        <f t="shared" si="221"/>
        <v>0.54827921679548131</v>
      </c>
      <c r="AT351" s="221">
        <f>SUM(AT311:AT350)</f>
        <v>9428.4999999999982</v>
      </c>
      <c r="AU351" s="357">
        <f t="shared" si="223"/>
        <v>0.45172078320451864</v>
      </c>
      <c r="AV351" s="221">
        <f>SUM(AV311:AV350)</f>
        <v>7768.0300000000007</v>
      </c>
    </row>
    <row r="352" spans="1:48" ht="20.100000000000001" customHeight="1">
      <c r="A352" s="87"/>
      <c r="B352" s="61"/>
      <c r="C352" s="61"/>
      <c r="D352" s="20"/>
      <c r="E352" s="61"/>
      <c r="F352" s="42"/>
      <c r="G352" s="2"/>
      <c r="H352" s="2"/>
      <c r="I352" s="74">
        <v>0</v>
      </c>
      <c r="J352" s="315">
        <f t="shared" ref="J352:J384" si="233">TRUNC(I352+(I352*0.243),2)</f>
        <v>0</v>
      </c>
      <c r="K352" s="310"/>
      <c r="L352" s="189" t="e">
        <f>TRUNC(#REF!-(#REF!*0.07),2)</f>
        <v>#REF!</v>
      </c>
      <c r="M352" s="212"/>
      <c r="N352" s="192"/>
      <c r="O352" s="215"/>
      <c r="P352" s="192"/>
      <c r="Q352" s="215"/>
      <c r="R352" s="192"/>
      <c r="S352" s="215"/>
      <c r="T352" s="192"/>
      <c r="U352" s="215"/>
      <c r="V352" s="192"/>
      <c r="W352" s="215"/>
      <c r="X352" s="192"/>
      <c r="Y352" s="215"/>
      <c r="Z352" s="192"/>
      <c r="AA352" s="215"/>
      <c r="AB352" s="192"/>
      <c r="AC352" s="215"/>
      <c r="AD352" s="192"/>
      <c r="AE352" s="215"/>
      <c r="AF352" s="192"/>
      <c r="AG352" s="215"/>
      <c r="AH352" s="192"/>
      <c r="AI352" s="215"/>
      <c r="AJ352" s="192"/>
      <c r="AK352" s="215"/>
      <c r="AL352" s="345"/>
      <c r="AM352" s="212"/>
      <c r="AN352" s="192"/>
      <c r="AO352" s="215"/>
      <c r="AP352" s="192"/>
      <c r="AQ352" s="215"/>
      <c r="AR352" s="192"/>
      <c r="AS352" s="215"/>
      <c r="AT352" s="192"/>
      <c r="AU352" s="215"/>
      <c r="AV352" s="354"/>
    </row>
    <row r="353" spans="1:48" ht="20.100000000000001" customHeight="1">
      <c r="A353" s="159">
        <v>15</v>
      </c>
      <c r="B353" s="36"/>
      <c r="C353" s="36"/>
      <c r="D353" s="15" t="s">
        <v>27</v>
      </c>
      <c r="E353" s="15"/>
      <c r="F353" s="70"/>
      <c r="G353" s="147"/>
      <c r="H353" s="147"/>
      <c r="I353" s="147"/>
      <c r="J353" s="314"/>
      <c r="K353" s="309"/>
      <c r="L353" s="191" t="e">
        <f>L383</f>
        <v>#REF!</v>
      </c>
      <c r="M353" s="212"/>
      <c r="N353" s="192"/>
      <c r="O353" s="215"/>
      <c r="P353" s="192"/>
      <c r="Q353" s="215"/>
      <c r="R353" s="192"/>
      <c r="S353" s="215"/>
      <c r="T353" s="192"/>
      <c r="U353" s="215"/>
      <c r="V353" s="192"/>
      <c r="W353" s="215"/>
      <c r="X353" s="192"/>
      <c r="Y353" s="215"/>
      <c r="Z353" s="192"/>
      <c r="AA353" s="215"/>
      <c r="AB353" s="192"/>
      <c r="AC353" s="215"/>
      <c r="AD353" s="192"/>
      <c r="AE353" s="215"/>
      <c r="AF353" s="192"/>
      <c r="AG353" s="215"/>
      <c r="AH353" s="192"/>
      <c r="AI353" s="215"/>
      <c r="AJ353" s="192"/>
      <c r="AK353" s="215"/>
      <c r="AL353" s="345"/>
      <c r="AM353" s="212"/>
      <c r="AN353" s="192"/>
      <c r="AO353" s="215"/>
      <c r="AP353" s="192"/>
      <c r="AQ353" s="215"/>
      <c r="AR353" s="192"/>
      <c r="AS353" s="215"/>
      <c r="AT353" s="192"/>
      <c r="AU353" s="215"/>
      <c r="AV353" s="354"/>
    </row>
    <row r="354" spans="1:48" ht="39.950000000000003" customHeight="1" outlineLevel="1">
      <c r="A354" s="160" t="s">
        <v>60</v>
      </c>
      <c r="B354" s="66" t="s">
        <v>419</v>
      </c>
      <c r="C354" s="66" t="s">
        <v>116</v>
      </c>
      <c r="D354" s="67" t="s">
        <v>690</v>
      </c>
      <c r="E354" s="66" t="s">
        <v>89</v>
      </c>
      <c r="F354" s="50">
        <v>2</v>
      </c>
      <c r="G354" s="150">
        <v>0</v>
      </c>
      <c r="H354" s="150">
        <f t="shared" ref="H354:H382" si="234">F354-G354</f>
        <v>2</v>
      </c>
      <c r="I354" s="74">
        <v>729.08</v>
      </c>
      <c r="J354" s="318">
        <f t="shared" ref="J354:J382" si="235">TRUNC(I354*(1+$F$4),2)</f>
        <v>891.15</v>
      </c>
      <c r="K354" s="310">
        <f t="shared" ref="K354:K382" si="236">ROUND(H354*J354,2)</f>
        <v>1782.3</v>
      </c>
      <c r="L354" s="189" t="e">
        <f>TRUNC(#REF!-(#REF!*0.07),2)</f>
        <v>#REF!</v>
      </c>
      <c r="M354" s="212"/>
      <c r="N354" s="192">
        <f t="shared" ref="N354:N382" si="237">M354*K354</f>
        <v>0</v>
      </c>
      <c r="O354" s="215"/>
      <c r="P354" s="192"/>
      <c r="Q354" s="215"/>
      <c r="R354" s="192"/>
      <c r="S354" s="215"/>
      <c r="T354" s="192"/>
      <c r="U354" s="215"/>
      <c r="V354" s="192"/>
      <c r="W354" s="215"/>
      <c r="X354" s="192"/>
      <c r="Y354" s="215"/>
      <c r="Z354" s="192"/>
      <c r="AA354" s="215"/>
      <c r="AB354" s="192"/>
      <c r="AC354" s="215"/>
      <c r="AD354" s="192"/>
      <c r="AE354" s="215"/>
      <c r="AF354" s="192"/>
      <c r="AG354" s="215"/>
      <c r="AH354" s="192"/>
      <c r="AI354" s="215"/>
      <c r="AJ354" s="192"/>
      <c r="AK354" s="215"/>
      <c r="AL354" s="345"/>
      <c r="AM354" s="212"/>
      <c r="AN354" s="192">
        <f t="shared" ref="AN354:AN382" si="238">ROUND(AM354*K354,2)</f>
        <v>0</v>
      </c>
      <c r="AO354" s="215"/>
      <c r="AP354" s="192">
        <f t="shared" ref="AP354:AP382" si="239">AO354*K354</f>
        <v>0</v>
      </c>
      <c r="AQ354" s="215"/>
      <c r="AR354" s="192">
        <f t="shared" ref="AR354:AR382" si="240">AQ354*K354</f>
        <v>0</v>
      </c>
      <c r="AS354" s="215">
        <f t="shared" ref="AS354:AS383" si="241">AT354/K354</f>
        <v>0</v>
      </c>
      <c r="AT354" s="192">
        <f t="shared" ref="AT354:AT382" si="242">AN354+AP354+AR354</f>
        <v>0</v>
      </c>
      <c r="AU354" s="215">
        <f t="shared" ref="AU354:AU383" si="243">AV354/K354</f>
        <v>1</v>
      </c>
      <c r="AV354" s="354">
        <f t="shared" ref="AV354:AV382" si="244">K354-AT354</f>
        <v>1782.3</v>
      </c>
    </row>
    <row r="355" spans="1:48" ht="30" customHeight="1" outlineLevel="1">
      <c r="A355" s="160" t="s">
        <v>61</v>
      </c>
      <c r="B355" s="66">
        <v>95469</v>
      </c>
      <c r="C355" s="66" t="s">
        <v>94</v>
      </c>
      <c r="D355" s="67" t="s">
        <v>676</v>
      </c>
      <c r="E355" s="66" t="s">
        <v>89</v>
      </c>
      <c r="F355" s="50">
        <v>4</v>
      </c>
      <c r="G355" s="150">
        <v>0</v>
      </c>
      <c r="H355" s="150">
        <f t="shared" si="234"/>
        <v>4</v>
      </c>
      <c r="I355" s="50">
        <v>297.85000000000002</v>
      </c>
      <c r="J355" s="318">
        <f t="shared" si="235"/>
        <v>364.06</v>
      </c>
      <c r="K355" s="310">
        <f t="shared" si="236"/>
        <v>1456.24</v>
      </c>
      <c r="L355" s="189" t="e">
        <f>TRUNC(#REF!-(#REF!*0.07),2)</f>
        <v>#REF!</v>
      </c>
      <c r="M355" s="212"/>
      <c r="N355" s="192">
        <f t="shared" si="237"/>
        <v>0</v>
      </c>
      <c r="O355" s="215"/>
      <c r="P355" s="192"/>
      <c r="Q355" s="215"/>
      <c r="R355" s="192"/>
      <c r="S355" s="215"/>
      <c r="T355" s="192"/>
      <c r="U355" s="215"/>
      <c r="V355" s="192"/>
      <c r="W355" s="215"/>
      <c r="X355" s="192"/>
      <c r="Y355" s="215"/>
      <c r="Z355" s="192"/>
      <c r="AA355" s="215"/>
      <c r="AB355" s="192"/>
      <c r="AC355" s="215"/>
      <c r="AD355" s="192"/>
      <c r="AE355" s="215"/>
      <c r="AF355" s="192"/>
      <c r="AG355" s="215"/>
      <c r="AH355" s="192"/>
      <c r="AI355" s="215"/>
      <c r="AJ355" s="192"/>
      <c r="AK355" s="215"/>
      <c r="AL355" s="345"/>
      <c r="AM355" s="212"/>
      <c r="AN355" s="192">
        <f t="shared" si="238"/>
        <v>0</v>
      </c>
      <c r="AO355" s="215"/>
      <c r="AP355" s="192">
        <f t="shared" si="239"/>
        <v>0</v>
      </c>
      <c r="AQ355" s="215"/>
      <c r="AR355" s="192">
        <f t="shared" si="240"/>
        <v>0</v>
      </c>
      <c r="AS355" s="215">
        <f t="shared" si="241"/>
        <v>0</v>
      </c>
      <c r="AT355" s="192">
        <f t="shared" si="242"/>
        <v>0</v>
      </c>
      <c r="AU355" s="215">
        <f t="shared" si="243"/>
        <v>1</v>
      </c>
      <c r="AV355" s="354">
        <f t="shared" si="244"/>
        <v>1456.24</v>
      </c>
    </row>
    <row r="356" spans="1:48" ht="39.950000000000003" customHeight="1" outlineLevel="1">
      <c r="A356" s="160" t="s">
        <v>62</v>
      </c>
      <c r="B356" s="52">
        <v>95471</v>
      </c>
      <c r="C356" s="66" t="s">
        <v>94</v>
      </c>
      <c r="D356" s="67" t="s">
        <v>501</v>
      </c>
      <c r="E356" s="66" t="s">
        <v>89</v>
      </c>
      <c r="F356" s="50">
        <v>20</v>
      </c>
      <c r="G356" s="150">
        <v>0</v>
      </c>
      <c r="H356" s="150">
        <f t="shared" si="234"/>
        <v>20</v>
      </c>
      <c r="I356" s="50">
        <v>758</v>
      </c>
      <c r="J356" s="318">
        <f t="shared" si="235"/>
        <v>926.5</v>
      </c>
      <c r="K356" s="310">
        <f t="shared" si="236"/>
        <v>18530</v>
      </c>
      <c r="L356" s="189" t="e">
        <f>TRUNC(#REF!-(#REF!*0.07),2)</f>
        <v>#REF!</v>
      </c>
      <c r="M356" s="212"/>
      <c r="N356" s="192">
        <f t="shared" si="237"/>
        <v>0</v>
      </c>
      <c r="O356" s="215"/>
      <c r="P356" s="192"/>
      <c r="Q356" s="215"/>
      <c r="R356" s="192"/>
      <c r="S356" s="215"/>
      <c r="T356" s="192"/>
      <c r="U356" s="215"/>
      <c r="V356" s="192"/>
      <c r="W356" s="215"/>
      <c r="X356" s="192"/>
      <c r="Y356" s="215"/>
      <c r="Z356" s="192"/>
      <c r="AA356" s="215"/>
      <c r="AB356" s="192"/>
      <c r="AC356" s="215"/>
      <c r="AD356" s="192"/>
      <c r="AE356" s="215"/>
      <c r="AF356" s="192"/>
      <c r="AG356" s="215"/>
      <c r="AH356" s="192"/>
      <c r="AI356" s="215"/>
      <c r="AJ356" s="192"/>
      <c r="AK356" s="215"/>
      <c r="AL356" s="345"/>
      <c r="AM356" s="212"/>
      <c r="AN356" s="192">
        <f t="shared" si="238"/>
        <v>0</v>
      </c>
      <c r="AO356" s="215"/>
      <c r="AP356" s="192">
        <f t="shared" si="239"/>
        <v>0</v>
      </c>
      <c r="AQ356" s="215"/>
      <c r="AR356" s="192">
        <f t="shared" si="240"/>
        <v>0</v>
      </c>
      <c r="AS356" s="215">
        <f t="shared" si="241"/>
        <v>0</v>
      </c>
      <c r="AT356" s="192">
        <f t="shared" si="242"/>
        <v>0</v>
      </c>
      <c r="AU356" s="215">
        <f t="shared" si="243"/>
        <v>1</v>
      </c>
      <c r="AV356" s="354">
        <f t="shared" si="244"/>
        <v>18530</v>
      </c>
    </row>
    <row r="357" spans="1:48" ht="30" customHeight="1" outlineLevel="1">
      <c r="A357" s="160" t="s">
        <v>469</v>
      </c>
      <c r="B357" s="52">
        <v>99635</v>
      </c>
      <c r="C357" s="66" t="s">
        <v>94</v>
      </c>
      <c r="D357" s="67" t="s">
        <v>677</v>
      </c>
      <c r="E357" s="66" t="s">
        <v>89</v>
      </c>
      <c r="F357" s="50">
        <v>26</v>
      </c>
      <c r="G357" s="150">
        <v>0</v>
      </c>
      <c r="H357" s="150">
        <f t="shared" si="234"/>
        <v>26</v>
      </c>
      <c r="I357" s="50">
        <v>198.66</v>
      </c>
      <c r="J357" s="318">
        <f t="shared" si="235"/>
        <v>242.82</v>
      </c>
      <c r="K357" s="310">
        <f t="shared" si="236"/>
        <v>6313.32</v>
      </c>
      <c r="L357" s="189" t="e">
        <f>TRUNC(#REF!-(#REF!*0.07),2)</f>
        <v>#REF!</v>
      </c>
      <c r="M357" s="212"/>
      <c r="N357" s="192">
        <f t="shared" si="237"/>
        <v>0</v>
      </c>
      <c r="O357" s="215"/>
      <c r="P357" s="192"/>
      <c r="Q357" s="215"/>
      <c r="R357" s="192"/>
      <c r="S357" s="215"/>
      <c r="T357" s="192"/>
      <c r="U357" s="215"/>
      <c r="V357" s="192"/>
      <c r="W357" s="215"/>
      <c r="X357" s="192"/>
      <c r="Y357" s="215"/>
      <c r="Z357" s="192"/>
      <c r="AA357" s="215"/>
      <c r="AB357" s="192"/>
      <c r="AC357" s="215"/>
      <c r="AD357" s="192"/>
      <c r="AE357" s="215"/>
      <c r="AF357" s="192"/>
      <c r="AG357" s="215"/>
      <c r="AH357" s="192"/>
      <c r="AI357" s="215"/>
      <c r="AJ357" s="192"/>
      <c r="AK357" s="215"/>
      <c r="AL357" s="345"/>
      <c r="AM357" s="212"/>
      <c r="AN357" s="192">
        <f t="shared" si="238"/>
        <v>0</v>
      </c>
      <c r="AO357" s="215"/>
      <c r="AP357" s="192">
        <f t="shared" si="239"/>
        <v>0</v>
      </c>
      <c r="AQ357" s="215"/>
      <c r="AR357" s="192">
        <f t="shared" si="240"/>
        <v>0</v>
      </c>
      <c r="AS357" s="215">
        <f t="shared" si="241"/>
        <v>0</v>
      </c>
      <c r="AT357" s="192">
        <f t="shared" si="242"/>
        <v>0</v>
      </c>
      <c r="AU357" s="215">
        <f t="shared" si="243"/>
        <v>1</v>
      </c>
      <c r="AV357" s="354">
        <f t="shared" si="244"/>
        <v>6313.32</v>
      </c>
    </row>
    <row r="358" spans="1:48" s="60" customFormat="1" ht="30" customHeight="1" outlineLevel="1">
      <c r="A358" s="160" t="s">
        <v>63</v>
      </c>
      <c r="B358" s="66">
        <v>86901</v>
      </c>
      <c r="C358" s="66" t="s">
        <v>94</v>
      </c>
      <c r="D358" s="67" t="s">
        <v>157</v>
      </c>
      <c r="E358" s="66" t="s">
        <v>89</v>
      </c>
      <c r="F358" s="50">
        <v>22</v>
      </c>
      <c r="G358" s="150">
        <v>0</v>
      </c>
      <c r="H358" s="150">
        <f t="shared" si="234"/>
        <v>22</v>
      </c>
      <c r="I358" s="50">
        <v>154.6</v>
      </c>
      <c r="J358" s="318">
        <f t="shared" si="235"/>
        <v>188.96</v>
      </c>
      <c r="K358" s="310">
        <f t="shared" si="236"/>
        <v>4157.12</v>
      </c>
      <c r="L358" s="189" t="e">
        <f>TRUNC(#REF!-(#REF!*0.07),2)</f>
        <v>#REF!</v>
      </c>
      <c r="M358" s="212"/>
      <c r="N358" s="192">
        <f t="shared" si="237"/>
        <v>0</v>
      </c>
      <c r="O358" s="215"/>
      <c r="P358" s="192"/>
      <c r="Q358" s="215"/>
      <c r="R358" s="192"/>
      <c r="S358" s="215"/>
      <c r="T358" s="192"/>
      <c r="U358" s="215"/>
      <c r="V358" s="192"/>
      <c r="W358" s="215"/>
      <c r="X358" s="192"/>
      <c r="Y358" s="215"/>
      <c r="Z358" s="192"/>
      <c r="AA358" s="215"/>
      <c r="AB358" s="192"/>
      <c r="AC358" s="215"/>
      <c r="AD358" s="192"/>
      <c r="AE358" s="215"/>
      <c r="AF358" s="192"/>
      <c r="AG358" s="215"/>
      <c r="AH358" s="192"/>
      <c r="AI358" s="215"/>
      <c r="AJ358" s="192"/>
      <c r="AK358" s="215"/>
      <c r="AL358" s="345"/>
      <c r="AM358" s="212"/>
      <c r="AN358" s="192">
        <f t="shared" si="238"/>
        <v>0</v>
      </c>
      <c r="AO358" s="215"/>
      <c r="AP358" s="192">
        <f t="shared" si="239"/>
        <v>0</v>
      </c>
      <c r="AQ358" s="215"/>
      <c r="AR358" s="192">
        <f t="shared" si="240"/>
        <v>0</v>
      </c>
      <c r="AS358" s="215">
        <f t="shared" si="241"/>
        <v>0</v>
      </c>
      <c r="AT358" s="192">
        <f t="shared" si="242"/>
        <v>0</v>
      </c>
      <c r="AU358" s="215">
        <f t="shared" si="243"/>
        <v>1</v>
      </c>
      <c r="AV358" s="354">
        <f t="shared" si="244"/>
        <v>4157.12</v>
      </c>
    </row>
    <row r="359" spans="1:48" ht="39.950000000000003" customHeight="1" outlineLevel="1">
      <c r="A359" s="160" t="s">
        <v>64</v>
      </c>
      <c r="B359" s="66"/>
      <c r="C359" s="66" t="s">
        <v>4</v>
      </c>
      <c r="D359" s="67" t="s">
        <v>161</v>
      </c>
      <c r="E359" s="66" t="s">
        <v>89</v>
      </c>
      <c r="F359" s="50">
        <v>3</v>
      </c>
      <c r="G359" s="150">
        <v>0</v>
      </c>
      <c r="H359" s="150">
        <f t="shared" si="234"/>
        <v>3</v>
      </c>
      <c r="I359" s="74">
        <v>732</v>
      </c>
      <c r="J359" s="318">
        <f t="shared" si="235"/>
        <v>894.72</v>
      </c>
      <c r="K359" s="310">
        <f t="shared" si="236"/>
        <v>2684.16</v>
      </c>
      <c r="L359" s="189" t="e">
        <f>TRUNC(#REF!-(#REF!*0.07),2)</f>
        <v>#REF!</v>
      </c>
      <c r="M359" s="212"/>
      <c r="N359" s="192">
        <f t="shared" si="237"/>
        <v>0</v>
      </c>
      <c r="O359" s="215"/>
      <c r="P359" s="192"/>
      <c r="Q359" s="215"/>
      <c r="R359" s="192"/>
      <c r="S359" s="215"/>
      <c r="T359" s="192"/>
      <c r="U359" s="215"/>
      <c r="V359" s="192"/>
      <c r="W359" s="215"/>
      <c r="X359" s="192"/>
      <c r="Y359" s="215"/>
      <c r="Z359" s="192"/>
      <c r="AA359" s="215"/>
      <c r="AB359" s="192"/>
      <c r="AC359" s="215"/>
      <c r="AD359" s="192"/>
      <c r="AE359" s="215"/>
      <c r="AF359" s="192"/>
      <c r="AG359" s="215"/>
      <c r="AH359" s="192"/>
      <c r="AI359" s="215"/>
      <c r="AJ359" s="192"/>
      <c r="AK359" s="215"/>
      <c r="AL359" s="345"/>
      <c r="AM359" s="212"/>
      <c r="AN359" s="192">
        <f t="shared" si="238"/>
        <v>0</v>
      </c>
      <c r="AO359" s="215"/>
      <c r="AP359" s="192">
        <f t="shared" si="239"/>
        <v>0</v>
      </c>
      <c r="AQ359" s="215"/>
      <c r="AR359" s="192">
        <f t="shared" si="240"/>
        <v>0</v>
      </c>
      <c r="AS359" s="215">
        <f t="shared" si="241"/>
        <v>0</v>
      </c>
      <c r="AT359" s="192">
        <f t="shared" si="242"/>
        <v>0</v>
      </c>
      <c r="AU359" s="215">
        <f t="shared" si="243"/>
        <v>1</v>
      </c>
      <c r="AV359" s="354">
        <f t="shared" si="244"/>
        <v>2684.16</v>
      </c>
    </row>
    <row r="360" spans="1:48" ht="39.950000000000003" customHeight="1" outlineLevel="1">
      <c r="A360" s="160" t="s">
        <v>65</v>
      </c>
      <c r="B360" s="66"/>
      <c r="C360" s="66" t="s">
        <v>4</v>
      </c>
      <c r="D360" s="67" t="s">
        <v>162</v>
      </c>
      <c r="E360" s="66" t="s">
        <v>75</v>
      </c>
      <c r="F360" s="50">
        <v>15</v>
      </c>
      <c r="G360" s="150">
        <v>0</v>
      </c>
      <c r="H360" s="150">
        <f t="shared" si="234"/>
        <v>15</v>
      </c>
      <c r="I360" s="74">
        <v>219.6</v>
      </c>
      <c r="J360" s="318">
        <f t="shared" si="235"/>
        <v>268.41000000000003</v>
      </c>
      <c r="K360" s="310">
        <f t="shared" si="236"/>
        <v>4026.15</v>
      </c>
      <c r="L360" s="189" t="e">
        <f>TRUNC(#REF!-(#REF!*0.07),2)</f>
        <v>#REF!</v>
      </c>
      <c r="M360" s="212"/>
      <c r="N360" s="192">
        <f t="shared" si="237"/>
        <v>0</v>
      </c>
      <c r="O360" s="215"/>
      <c r="P360" s="192"/>
      <c r="Q360" s="215"/>
      <c r="R360" s="192"/>
      <c r="S360" s="215"/>
      <c r="T360" s="192"/>
      <c r="U360" s="215"/>
      <c r="V360" s="192"/>
      <c r="W360" s="215"/>
      <c r="X360" s="192"/>
      <c r="Y360" s="215"/>
      <c r="Z360" s="192"/>
      <c r="AA360" s="215"/>
      <c r="AB360" s="192"/>
      <c r="AC360" s="215"/>
      <c r="AD360" s="192"/>
      <c r="AE360" s="215"/>
      <c r="AF360" s="192"/>
      <c r="AG360" s="215"/>
      <c r="AH360" s="192"/>
      <c r="AI360" s="215"/>
      <c r="AJ360" s="192"/>
      <c r="AK360" s="215"/>
      <c r="AL360" s="345"/>
      <c r="AM360" s="212"/>
      <c r="AN360" s="192">
        <f t="shared" si="238"/>
        <v>0</v>
      </c>
      <c r="AO360" s="215"/>
      <c r="AP360" s="192">
        <f t="shared" si="239"/>
        <v>0</v>
      </c>
      <c r="AQ360" s="215"/>
      <c r="AR360" s="192">
        <f t="shared" si="240"/>
        <v>0</v>
      </c>
      <c r="AS360" s="215">
        <f t="shared" si="241"/>
        <v>0</v>
      </c>
      <c r="AT360" s="192">
        <f t="shared" si="242"/>
        <v>0</v>
      </c>
      <c r="AU360" s="215">
        <f t="shared" si="243"/>
        <v>1</v>
      </c>
      <c r="AV360" s="354">
        <f t="shared" si="244"/>
        <v>4026.15</v>
      </c>
    </row>
    <row r="361" spans="1:48" ht="20.100000000000001" customHeight="1" outlineLevel="1">
      <c r="A361" s="160" t="s">
        <v>66</v>
      </c>
      <c r="B361" s="66"/>
      <c r="C361" s="66" t="s">
        <v>4</v>
      </c>
      <c r="D361" s="67" t="s">
        <v>468</v>
      </c>
      <c r="E361" s="66" t="s">
        <v>89</v>
      </c>
      <c r="F361" s="50">
        <v>4</v>
      </c>
      <c r="G361" s="150">
        <v>0</v>
      </c>
      <c r="H361" s="150">
        <f t="shared" si="234"/>
        <v>4</v>
      </c>
      <c r="I361" s="74">
        <v>85.4</v>
      </c>
      <c r="J361" s="318">
        <f t="shared" si="235"/>
        <v>104.38</v>
      </c>
      <c r="K361" s="310">
        <f t="shared" si="236"/>
        <v>417.52</v>
      </c>
      <c r="L361" s="189" t="e">
        <f>TRUNC(#REF!-(#REF!*0.07),2)</f>
        <v>#REF!</v>
      </c>
      <c r="M361" s="212"/>
      <c r="N361" s="192">
        <f t="shared" si="237"/>
        <v>0</v>
      </c>
      <c r="O361" s="215"/>
      <c r="P361" s="192"/>
      <c r="Q361" s="215"/>
      <c r="R361" s="192"/>
      <c r="S361" s="215"/>
      <c r="T361" s="192"/>
      <c r="U361" s="215"/>
      <c r="V361" s="192"/>
      <c r="W361" s="215"/>
      <c r="X361" s="192"/>
      <c r="Y361" s="215"/>
      <c r="Z361" s="192"/>
      <c r="AA361" s="215"/>
      <c r="AB361" s="192"/>
      <c r="AC361" s="215"/>
      <c r="AD361" s="192"/>
      <c r="AE361" s="215"/>
      <c r="AF361" s="192"/>
      <c r="AG361" s="215"/>
      <c r="AH361" s="192"/>
      <c r="AI361" s="215"/>
      <c r="AJ361" s="192"/>
      <c r="AK361" s="215"/>
      <c r="AL361" s="345"/>
      <c r="AM361" s="212"/>
      <c r="AN361" s="192">
        <f t="shared" si="238"/>
        <v>0</v>
      </c>
      <c r="AO361" s="215"/>
      <c r="AP361" s="192">
        <f t="shared" si="239"/>
        <v>0</v>
      </c>
      <c r="AQ361" s="215"/>
      <c r="AR361" s="192">
        <f t="shared" si="240"/>
        <v>0</v>
      </c>
      <c r="AS361" s="215">
        <f t="shared" si="241"/>
        <v>0</v>
      </c>
      <c r="AT361" s="192">
        <f t="shared" si="242"/>
        <v>0</v>
      </c>
      <c r="AU361" s="215">
        <f t="shared" si="243"/>
        <v>1</v>
      </c>
      <c r="AV361" s="354">
        <f t="shared" si="244"/>
        <v>417.52</v>
      </c>
    </row>
    <row r="362" spans="1:48" ht="30" customHeight="1" outlineLevel="1">
      <c r="A362" s="160" t="s">
        <v>67</v>
      </c>
      <c r="B362" s="66"/>
      <c r="C362" s="66" t="s">
        <v>4</v>
      </c>
      <c r="D362" s="67" t="s">
        <v>680</v>
      </c>
      <c r="E362" s="66" t="s">
        <v>89</v>
      </c>
      <c r="F362" s="50">
        <v>4</v>
      </c>
      <c r="G362" s="150">
        <v>0</v>
      </c>
      <c r="H362" s="150">
        <f t="shared" si="234"/>
        <v>4</v>
      </c>
      <c r="I362" s="74">
        <v>183</v>
      </c>
      <c r="J362" s="318">
        <f t="shared" si="235"/>
        <v>223.68</v>
      </c>
      <c r="K362" s="310">
        <f t="shared" si="236"/>
        <v>894.72</v>
      </c>
      <c r="L362" s="189" t="e">
        <f>TRUNC(#REF!-(#REF!*0.07),2)</f>
        <v>#REF!</v>
      </c>
      <c r="M362" s="212"/>
      <c r="N362" s="192">
        <f t="shared" si="237"/>
        <v>0</v>
      </c>
      <c r="O362" s="215"/>
      <c r="P362" s="192"/>
      <c r="Q362" s="215"/>
      <c r="R362" s="192"/>
      <c r="S362" s="215"/>
      <c r="T362" s="192"/>
      <c r="U362" s="215"/>
      <c r="V362" s="192"/>
      <c r="W362" s="215"/>
      <c r="X362" s="192"/>
      <c r="Y362" s="215"/>
      <c r="Z362" s="192"/>
      <c r="AA362" s="215"/>
      <c r="AB362" s="192"/>
      <c r="AC362" s="215"/>
      <c r="AD362" s="192"/>
      <c r="AE362" s="215"/>
      <c r="AF362" s="192"/>
      <c r="AG362" s="215"/>
      <c r="AH362" s="192"/>
      <c r="AI362" s="215"/>
      <c r="AJ362" s="192"/>
      <c r="AK362" s="215"/>
      <c r="AL362" s="345"/>
      <c r="AM362" s="212"/>
      <c r="AN362" s="192">
        <f t="shared" si="238"/>
        <v>0</v>
      </c>
      <c r="AO362" s="215"/>
      <c r="AP362" s="192">
        <f t="shared" si="239"/>
        <v>0</v>
      </c>
      <c r="AQ362" s="215"/>
      <c r="AR362" s="192">
        <f t="shared" si="240"/>
        <v>0</v>
      </c>
      <c r="AS362" s="215">
        <f t="shared" si="241"/>
        <v>0</v>
      </c>
      <c r="AT362" s="192">
        <f t="shared" si="242"/>
        <v>0</v>
      </c>
      <c r="AU362" s="215">
        <f t="shared" si="243"/>
        <v>1</v>
      </c>
      <c r="AV362" s="354">
        <f t="shared" si="244"/>
        <v>894.72</v>
      </c>
    </row>
    <row r="363" spans="1:48" ht="30" customHeight="1" outlineLevel="1">
      <c r="A363" s="160" t="s">
        <v>68</v>
      </c>
      <c r="B363" s="66">
        <v>86904</v>
      </c>
      <c r="C363" s="66" t="s">
        <v>94</v>
      </c>
      <c r="D363" s="67" t="s">
        <v>681</v>
      </c>
      <c r="E363" s="66" t="s">
        <v>89</v>
      </c>
      <c r="F363" s="50">
        <v>6</v>
      </c>
      <c r="G363" s="150">
        <v>0</v>
      </c>
      <c r="H363" s="150">
        <f t="shared" si="234"/>
        <v>6</v>
      </c>
      <c r="I363" s="50">
        <v>146.87</v>
      </c>
      <c r="J363" s="318">
        <f t="shared" si="235"/>
        <v>179.51</v>
      </c>
      <c r="K363" s="310">
        <f t="shared" si="236"/>
        <v>1077.06</v>
      </c>
      <c r="L363" s="189" t="e">
        <f>TRUNC(#REF!-(#REF!*0.07),2)</f>
        <v>#REF!</v>
      </c>
      <c r="M363" s="212"/>
      <c r="N363" s="192">
        <f t="shared" si="237"/>
        <v>0</v>
      </c>
      <c r="O363" s="215"/>
      <c r="P363" s="192"/>
      <c r="Q363" s="215"/>
      <c r="R363" s="192"/>
      <c r="S363" s="215"/>
      <c r="T363" s="192"/>
      <c r="U363" s="215"/>
      <c r="V363" s="192"/>
      <c r="W363" s="215"/>
      <c r="X363" s="192"/>
      <c r="Y363" s="215"/>
      <c r="Z363" s="192"/>
      <c r="AA363" s="215"/>
      <c r="AB363" s="192"/>
      <c r="AC363" s="215"/>
      <c r="AD363" s="192"/>
      <c r="AE363" s="215"/>
      <c r="AF363" s="192"/>
      <c r="AG363" s="215"/>
      <c r="AH363" s="192"/>
      <c r="AI363" s="215"/>
      <c r="AJ363" s="192"/>
      <c r="AK363" s="215"/>
      <c r="AL363" s="345"/>
      <c r="AM363" s="212"/>
      <c r="AN363" s="192">
        <f t="shared" si="238"/>
        <v>0</v>
      </c>
      <c r="AO363" s="215"/>
      <c r="AP363" s="192">
        <f t="shared" si="239"/>
        <v>0</v>
      </c>
      <c r="AQ363" s="215"/>
      <c r="AR363" s="192">
        <f t="shared" si="240"/>
        <v>0</v>
      </c>
      <c r="AS363" s="215">
        <f t="shared" si="241"/>
        <v>0</v>
      </c>
      <c r="AT363" s="192">
        <f t="shared" si="242"/>
        <v>0</v>
      </c>
      <c r="AU363" s="215">
        <f t="shared" si="243"/>
        <v>1</v>
      </c>
      <c r="AV363" s="354">
        <f t="shared" si="244"/>
        <v>1077.06</v>
      </c>
    </row>
    <row r="364" spans="1:48" ht="30" customHeight="1" outlineLevel="1">
      <c r="A364" s="160" t="s">
        <v>69</v>
      </c>
      <c r="B364" s="66">
        <v>86919</v>
      </c>
      <c r="C364" s="66" t="s">
        <v>94</v>
      </c>
      <c r="D364" s="67" t="s">
        <v>693</v>
      </c>
      <c r="E364" s="66" t="s">
        <v>89</v>
      </c>
      <c r="F364" s="50">
        <v>7</v>
      </c>
      <c r="G364" s="150">
        <v>0</v>
      </c>
      <c r="H364" s="150">
        <f t="shared" si="234"/>
        <v>7</v>
      </c>
      <c r="I364" s="50">
        <v>892.55</v>
      </c>
      <c r="J364" s="318">
        <f t="shared" si="235"/>
        <v>1090.96</v>
      </c>
      <c r="K364" s="310">
        <f t="shared" si="236"/>
        <v>7636.72</v>
      </c>
      <c r="L364" s="189" t="e">
        <f>TRUNC(#REF!-(#REF!*0.07),2)</f>
        <v>#REF!</v>
      </c>
      <c r="M364" s="212"/>
      <c r="N364" s="192">
        <f t="shared" si="237"/>
        <v>0</v>
      </c>
      <c r="O364" s="215"/>
      <c r="P364" s="192"/>
      <c r="Q364" s="215"/>
      <c r="R364" s="192"/>
      <c r="S364" s="215"/>
      <c r="T364" s="192"/>
      <c r="U364" s="215"/>
      <c r="V364" s="192"/>
      <c r="W364" s="215"/>
      <c r="X364" s="192"/>
      <c r="Y364" s="215"/>
      <c r="Z364" s="192"/>
      <c r="AA364" s="215"/>
      <c r="AB364" s="192"/>
      <c r="AC364" s="215"/>
      <c r="AD364" s="192"/>
      <c r="AE364" s="215"/>
      <c r="AF364" s="192"/>
      <c r="AG364" s="215"/>
      <c r="AH364" s="192"/>
      <c r="AI364" s="215"/>
      <c r="AJ364" s="192"/>
      <c r="AK364" s="215"/>
      <c r="AL364" s="345"/>
      <c r="AM364" s="212"/>
      <c r="AN364" s="192">
        <f t="shared" si="238"/>
        <v>0</v>
      </c>
      <c r="AO364" s="215"/>
      <c r="AP364" s="192">
        <f t="shared" si="239"/>
        <v>0</v>
      </c>
      <c r="AQ364" s="215"/>
      <c r="AR364" s="192">
        <f t="shared" si="240"/>
        <v>0</v>
      </c>
      <c r="AS364" s="215">
        <f t="shared" si="241"/>
        <v>0</v>
      </c>
      <c r="AT364" s="192">
        <f t="shared" si="242"/>
        <v>0</v>
      </c>
      <c r="AU364" s="215">
        <f t="shared" si="243"/>
        <v>1</v>
      </c>
      <c r="AV364" s="354">
        <f t="shared" si="244"/>
        <v>7636.72</v>
      </c>
    </row>
    <row r="365" spans="1:48" ht="30" customHeight="1" outlineLevel="1">
      <c r="A365" s="160" t="s">
        <v>306</v>
      </c>
      <c r="B365" s="66">
        <v>100860</v>
      </c>
      <c r="C365" s="66" t="s">
        <v>94</v>
      </c>
      <c r="D365" s="67" t="s">
        <v>159</v>
      </c>
      <c r="E365" s="66" t="s">
        <v>89</v>
      </c>
      <c r="F365" s="50">
        <v>15</v>
      </c>
      <c r="G365" s="150">
        <v>0</v>
      </c>
      <c r="H365" s="150">
        <f t="shared" si="234"/>
        <v>15</v>
      </c>
      <c r="I365" s="50">
        <v>101</v>
      </c>
      <c r="J365" s="318">
        <f t="shared" si="235"/>
        <v>123.45</v>
      </c>
      <c r="K365" s="310">
        <f t="shared" si="236"/>
        <v>1851.75</v>
      </c>
      <c r="L365" s="189" t="e">
        <f>TRUNC(#REF!-(#REF!*0.07),2)</f>
        <v>#REF!</v>
      </c>
      <c r="M365" s="212"/>
      <c r="N365" s="192">
        <f t="shared" si="237"/>
        <v>0</v>
      </c>
      <c r="O365" s="215"/>
      <c r="P365" s="192"/>
      <c r="Q365" s="215"/>
      <c r="R365" s="192"/>
      <c r="S365" s="215"/>
      <c r="T365" s="192"/>
      <c r="U365" s="215"/>
      <c r="V365" s="192"/>
      <c r="W365" s="215"/>
      <c r="X365" s="192"/>
      <c r="Y365" s="215"/>
      <c r="Z365" s="192"/>
      <c r="AA365" s="215"/>
      <c r="AB365" s="192"/>
      <c r="AC365" s="215"/>
      <c r="AD365" s="192"/>
      <c r="AE365" s="215"/>
      <c r="AF365" s="192"/>
      <c r="AG365" s="215"/>
      <c r="AH365" s="192"/>
      <c r="AI365" s="215"/>
      <c r="AJ365" s="192"/>
      <c r="AK365" s="215"/>
      <c r="AL365" s="345"/>
      <c r="AM365" s="212"/>
      <c r="AN365" s="192">
        <f t="shared" si="238"/>
        <v>0</v>
      </c>
      <c r="AO365" s="215"/>
      <c r="AP365" s="192">
        <f t="shared" si="239"/>
        <v>0</v>
      </c>
      <c r="AQ365" s="215"/>
      <c r="AR365" s="192">
        <f t="shared" si="240"/>
        <v>0</v>
      </c>
      <c r="AS365" s="215">
        <f t="shared" si="241"/>
        <v>0</v>
      </c>
      <c r="AT365" s="192">
        <f t="shared" si="242"/>
        <v>0</v>
      </c>
      <c r="AU365" s="215">
        <f t="shared" si="243"/>
        <v>1</v>
      </c>
      <c r="AV365" s="354">
        <f t="shared" si="244"/>
        <v>1851.75</v>
      </c>
    </row>
    <row r="366" spans="1:48" ht="30" customHeight="1" outlineLevel="1">
      <c r="A366" s="160" t="s">
        <v>70</v>
      </c>
      <c r="B366" s="52" t="s">
        <v>418</v>
      </c>
      <c r="C366" s="45" t="s">
        <v>116</v>
      </c>
      <c r="D366" s="67" t="s">
        <v>678</v>
      </c>
      <c r="E366" s="66" t="s">
        <v>89</v>
      </c>
      <c r="F366" s="50">
        <v>2</v>
      </c>
      <c r="G366" s="150">
        <v>0</v>
      </c>
      <c r="H366" s="150">
        <f t="shared" si="234"/>
        <v>2</v>
      </c>
      <c r="I366" s="74">
        <v>671</v>
      </c>
      <c r="J366" s="318">
        <f t="shared" si="235"/>
        <v>820.16</v>
      </c>
      <c r="K366" s="310">
        <f t="shared" si="236"/>
        <v>1640.32</v>
      </c>
      <c r="L366" s="189" t="e">
        <f>TRUNC(#REF!-(#REF!*0.07),2)</f>
        <v>#REF!</v>
      </c>
      <c r="M366" s="212"/>
      <c r="N366" s="192">
        <f t="shared" si="237"/>
        <v>0</v>
      </c>
      <c r="O366" s="215"/>
      <c r="P366" s="192"/>
      <c r="Q366" s="215"/>
      <c r="R366" s="192"/>
      <c r="S366" s="215"/>
      <c r="T366" s="192"/>
      <c r="U366" s="215"/>
      <c r="V366" s="192"/>
      <c r="W366" s="215"/>
      <c r="X366" s="192"/>
      <c r="Y366" s="215"/>
      <c r="Z366" s="192"/>
      <c r="AA366" s="215"/>
      <c r="AB366" s="192"/>
      <c r="AC366" s="215"/>
      <c r="AD366" s="192"/>
      <c r="AE366" s="215"/>
      <c r="AF366" s="192"/>
      <c r="AG366" s="215"/>
      <c r="AH366" s="192"/>
      <c r="AI366" s="215"/>
      <c r="AJ366" s="192"/>
      <c r="AK366" s="215"/>
      <c r="AL366" s="345"/>
      <c r="AM366" s="212"/>
      <c r="AN366" s="192">
        <f t="shared" si="238"/>
        <v>0</v>
      </c>
      <c r="AO366" s="215"/>
      <c r="AP366" s="192">
        <f t="shared" si="239"/>
        <v>0</v>
      </c>
      <c r="AQ366" s="215"/>
      <c r="AR366" s="192">
        <f t="shared" si="240"/>
        <v>0</v>
      </c>
      <c r="AS366" s="215">
        <f t="shared" si="241"/>
        <v>0</v>
      </c>
      <c r="AT366" s="192">
        <f t="shared" si="242"/>
        <v>0</v>
      </c>
      <c r="AU366" s="215">
        <f t="shared" si="243"/>
        <v>1</v>
      </c>
      <c r="AV366" s="354">
        <f t="shared" si="244"/>
        <v>1640.32</v>
      </c>
    </row>
    <row r="367" spans="1:48" ht="20.100000000000001" customHeight="1" outlineLevel="1">
      <c r="A367" s="160" t="s">
        <v>71</v>
      </c>
      <c r="B367" s="66">
        <v>100849</v>
      </c>
      <c r="C367" s="66" t="s">
        <v>94</v>
      </c>
      <c r="D367" s="67" t="s">
        <v>679</v>
      </c>
      <c r="E367" s="66" t="s">
        <v>89</v>
      </c>
      <c r="F367" s="50">
        <v>4</v>
      </c>
      <c r="G367" s="150">
        <v>0</v>
      </c>
      <c r="H367" s="150">
        <f t="shared" si="234"/>
        <v>4</v>
      </c>
      <c r="I367" s="74">
        <v>44.75</v>
      </c>
      <c r="J367" s="318">
        <f t="shared" si="235"/>
        <v>54.69</v>
      </c>
      <c r="K367" s="310">
        <f t="shared" si="236"/>
        <v>218.76</v>
      </c>
      <c r="L367" s="189" t="e">
        <f>TRUNC(#REF!-(#REF!*0.07),2)</f>
        <v>#REF!</v>
      </c>
      <c r="M367" s="212"/>
      <c r="N367" s="192">
        <f t="shared" si="237"/>
        <v>0</v>
      </c>
      <c r="O367" s="215"/>
      <c r="P367" s="192"/>
      <c r="Q367" s="215"/>
      <c r="R367" s="192"/>
      <c r="S367" s="215"/>
      <c r="T367" s="192"/>
      <c r="U367" s="215"/>
      <c r="V367" s="192"/>
      <c r="W367" s="215"/>
      <c r="X367" s="192"/>
      <c r="Y367" s="215"/>
      <c r="Z367" s="192"/>
      <c r="AA367" s="215"/>
      <c r="AB367" s="192"/>
      <c r="AC367" s="215"/>
      <c r="AD367" s="192"/>
      <c r="AE367" s="215"/>
      <c r="AF367" s="192"/>
      <c r="AG367" s="215"/>
      <c r="AH367" s="192"/>
      <c r="AI367" s="215"/>
      <c r="AJ367" s="192"/>
      <c r="AK367" s="215"/>
      <c r="AL367" s="345"/>
      <c r="AM367" s="212"/>
      <c r="AN367" s="192">
        <f t="shared" si="238"/>
        <v>0</v>
      </c>
      <c r="AO367" s="215"/>
      <c r="AP367" s="192">
        <f t="shared" si="239"/>
        <v>0</v>
      </c>
      <c r="AQ367" s="215"/>
      <c r="AR367" s="192">
        <f t="shared" si="240"/>
        <v>0</v>
      </c>
      <c r="AS367" s="215">
        <f t="shared" si="241"/>
        <v>0</v>
      </c>
      <c r="AT367" s="192">
        <f t="shared" si="242"/>
        <v>0</v>
      </c>
      <c r="AU367" s="215">
        <f t="shared" si="243"/>
        <v>1</v>
      </c>
      <c r="AV367" s="354">
        <f t="shared" si="244"/>
        <v>218.76</v>
      </c>
    </row>
    <row r="368" spans="1:48" ht="20.100000000000001" customHeight="1" outlineLevel="1">
      <c r="A368" s="160" t="s">
        <v>72</v>
      </c>
      <c r="B368" s="66">
        <v>9554</v>
      </c>
      <c r="C368" s="66" t="s">
        <v>94</v>
      </c>
      <c r="D368" s="67" t="s">
        <v>155</v>
      </c>
      <c r="E368" s="66" t="s">
        <v>89</v>
      </c>
      <c r="F368" s="50">
        <v>26</v>
      </c>
      <c r="G368" s="150">
        <v>0</v>
      </c>
      <c r="H368" s="150">
        <f t="shared" si="234"/>
        <v>26</v>
      </c>
      <c r="I368" s="74">
        <v>45.08</v>
      </c>
      <c r="J368" s="318">
        <f t="shared" si="235"/>
        <v>55.1</v>
      </c>
      <c r="K368" s="310">
        <f t="shared" si="236"/>
        <v>1432.6</v>
      </c>
      <c r="L368" s="189" t="e">
        <f>TRUNC(#REF!-(#REF!*0.07),2)</f>
        <v>#REF!</v>
      </c>
      <c r="M368" s="212"/>
      <c r="N368" s="192">
        <f t="shared" si="237"/>
        <v>0</v>
      </c>
      <c r="O368" s="215"/>
      <c r="P368" s="192"/>
      <c r="Q368" s="215"/>
      <c r="R368" s="192"/>
      <c r="S368" s="215"/>
      <c r="T368" s="192"/>
      <c r="U368" s="215"/>
      <c r="V368" s="192"/>
      <c r="W368" s="215"/>
      <c r="X368" s="192"/>
      <c r="Y368" s="215"/>
      <c r="Z368" s="192"/>
      <c r="AA368" s="215"/>
      <c r="AB368" s="192"/>
      <c r="AC368" s="215"/>
      <c r="AD368" s="192"/>
      <c r="AE368" s="215"/>
      <c r="AF368" s="192"/>
      <c r="AG368" s="215"/>
      <c r="AH368" s="192"/>
      <c r="AI368" s="215"/>
      <c r="AJ368" s="192"/>
      <c r="AK368" s="215"/>
      <c r="AL368" s="345"/>
      <c r="AM368" s="212"/>
      <c r="AN368" s="192">
        <f t="shared" si="238"/>
        <v>0</v>
      </c>
      <c r="AO368" s="215"/>
      <c r="AP368" s="192">
        <f t="shared" si="239"/>
        <v>0</v>
      </c>
      <c r="AQ368" s="215"/>
      <c r="AR368" s="192">
        <f t="shared" si="240"/>
        <v>0</v>
      </c>
      <c r="AS368" s="215">
        <f t="shared" si="241"/>
        <v>0</v>
      </c>
      <c r="AT368" s="192">
        <f t="shared" si="242"/>
        <v>0</v>
      </c>
      <c r="AU368" s="215">
        <f t="shared" si="243"/>
        <v>1</v>
      </c>
      <c r="AV368" s="354">
        <f t="shared" si="244"/>
        <v>1432.6</v>
      </c>
    </row>
    <row r="369" spans="1:48" ht="30" customHeight="1" outlineLevel="1">
      <c r="A369" s="160" t="s">
        <v>73</v>
      </c>
      <c r="B369" s="52"/>
      <c r="C369" s="45" t="s">
        <v>4</v>
      </c>
      <c r="D369" s="67" t="s">
        <v>154</v>
      </c>
      <c r="E369" s="66" t="s">
        <v>75</v>
      </c>
      <c r="F369" s="50">
        <v>4</v>
      </c>
      <c r="G369" s="150">
        <v>0</v>
      </c>
      <c r="H369" s="150">
        <f t="shared" si="234"/>
        <v>4</v>
      </c>
      <c r="I369" s="74">
        <v>280.60000000000002</v>
      </c>
      <c r="J369" s="318">
        <f t="shared" si="235"/>
        <v>342.97</v>
      </c>
      <c r="K369" s="310">
        <f t="shared" si="236"/>
        <v>1371.88</v>
      </c>
      <c r="L369" s="189" t="e">
        <f>TRUNC(#REF!-(#REF!*0.07),2)</f>
        <v>#REF!</v>
      </c>
      <c r="M369" s="212"/>
      <c r="N369" s="192">
        <f t="shared" si="237"/>
        <v>0</v>
      </c>
      <c r="O369" s="215"/>
      <c r="P369" s="192"/>
      <c r="Q369" s="215"/>
      <c r="R369" s="192"/>
      <c r="S369" s="215"/>
      <c r="T369" s="192"/>
      <c r="U369" s="215"/>
      <c r="V369" s="192"/>
      <c r="W369" s="215"/>
      <c r="X369" s="192"/>
      <c r="Y369" s="215"/>
      <c r="Z369" s="192"/>
      <c r="AA369" s="215"/>
      <c r="AB369" s="192"/>
      <c r="AC369" s="215"/>
      <c r="AD369" s="192"/>
      <c r="AE369" s="215"/>
      <c r="AF369" s="192"/>
      <c r="AG369" s="215"/>
      <c r="AH369" s="192"/>
      <c r="AI369" s="215"/>
      <c r="AJ369" s="192"/>
      <c r="AK369" s="215"/>
      <c r="AL369" s="345"/>
      <c r="AM369" s="212"/>
      <c r="AN369" s="192">
        <f t="shared" si="238"/>
        <v>0</v>
      </c>
      <c r="AO369" s="215"/>
      <c r="AP369" s="192">
        <f t="shared" si="239"/>
        <v>0</v>
      </c>
      <c r="AQ369" s="215"/>
      <c r="AR369" s="192">
        <f t="shared" si="240"/>
        <v>0</v>
      </c>
      <c r="AS369" s="215">
        <f t="shared" si="241"/>
        <v>0</v>
      </c>
      <c r="AT369" s="192">
        <f t="shared" si="242"/>
        <v>0</v>
      </c>
      <c r="AU369" s="215">
        <f t="shared" si="243"/>
        <v>1</v>
      </c>
      <c r="AV369" s="354">
        <f t="shared" si="244"/>
        <v>1371.88</v>
      </c>
    </row>
    <row r="370" spans="1:48" ht="20.100000000000001" customHeight="1" outlineLevel="1">
      <c r="A370" s="160" t="s">
        <v>74</v>
      </c>
      <c r="B370" s="66"/>
      <c r="C370" s="66" t="s">
        <v>4</v>
      </c>
      <c r="D370" s="67" t="s">
        <v>691</v>
      </c>
      <c r="E370" s="66" t="s">
        <v>89</v>
      </c>
      <c r="F370" s="50">
        <v>2</v>
      </c>
      <c r="G370" s="150">
        <v>0</v>
      </c>
      <c r="H370" s="150">
        <f t="shared" si="234"/>
        <v>2</v>
      </c>
      <c r="I370" s="74">
        <v>97.6</v>
      </c>
      <c r="J370" s="318">
        <f t="shared" si="235"/>
        <v>119.29</v>
      </c>
      <c r="K370" s="310">
        <f t="shared" si="236"/>
        <v>238.58</v>
      </c>
      <c r="L370" s="189" t="e">
        <f>TRUNC(#REF!-(#REF!*0.07),2)</f>
        <v>#REF!</v>
      </c>
      <c r="M370" s="212"/>
      <c r="N370" s="192">
        <f t="shared" si="237"/>
        <v>0</v>
      </c>
      <c r="O370" s="215"/>
      <c r="P370" s="192"/>
      <c r="Q370" s="215"/>
      <c r="R370" s="192"/>
      <c r="S370" s="215"/>
      <c r="T370" s="192"/>
      <c r="U370" s="215"/>
      <c r="V370" s="192"/>
      <c r="W370" s="215"/>
      <c r="X370" s="192"/>
      <c r="Y370" s="215"/>
      <c r="Z370" s="192"/>
      <c r="AA370" s="215"/>
      <c r="AB370" s="192"/>
      <c r="AC370" s="215"/>
      <c r="AD370" s="192"/>
      <c r="AE370" s="215"/>
      <c r="AF370" s="192"/>
      <c r="AG370" s="215"/>
      <c r="AH370" s="192"/>
      <c r="AI370" s="215"/>
      <c r="AJ370" s="192"/>
      <c r="AK370" s="215"/>
      <c r="AL370" s="345"/>
      <c r="AM370" s="212"/>
      <c r="AN370" s="192">
        <f t="shared" si="238"/>
        <v>0</v>
      </c>
      <c r="AO370" s="215"/>
      <c r="AP370" s="192">
        <f t="shared" si="239"/>
        <v>0</v>
      </c>
      <c r="AQ370" s="215"/>
      <c r="AR370" s="192">
        <f t="shared" si="240"/>
        <v>0</v>
      </c>
      <c r="AS370" s="215">
        <f t="shared" si="241"/>
        <v>0</v>
      </c>
      <c r="AT370" s="192">
        <f t="shared" si="242"/>
        <v>0</v>
      </c>
      <c r="AU370" s="215">
        <f t="shared" si="243"/>
        <v>1</v>
      </c>
      <c r="AV370" s="354">
        <f t="shared" si="244"/>
        <v>238.58</v>
      </c>
    </row>
    <row r="371" spans="1:48" ht="30" customHeight="1" outlineLevel="1">
      <c r="A371" s="160" t="s">
        <v>1103</v>
      </c>
      <c r="B371" s="66"/>
      <c r="C371" s="66" t="s">
        <v>4</v>
      </c>
      <c r="D371" s="67" t="s">
        <v>685</v>
      </c>
      <c r="E371" s="66" t="s">
        <v>89</v>
      </c>
      <c r="F371" s="50">
        <v>4</v>
      </c>
      <c r="G371" s="150">
        <v>0</v>
      </c>
      <c r="H371" s="150">
        <f t="shared" si="234"/>
        <v>4</v>
      </c>
      <c r="I371" s="74">
        <v>109.8</v>
      </c>
      <c r="J371" s="318">
        <f t="shared" si="235"/>
        <v>134.19999999999999</v>
      </c>
      <c r="K371" s="310">
        <f t="shared" si="236"/>
        <v>536.79999999999995</v>
      </c>
      <c r="L371" s="189" t="e">
        <f>TRUNC(#REF!-(#REF!*0.07),2)</f>
        <v>#REF!</v>
      </c>
      <c r="M371" s="212"/>
      <c r="N371" s="192">
        <f t="shared" si="237"/>
        <v>0</v>
      </c>
      <c r="O371" s="215"/>
      <c r="P371" s="192"/>
      <c r="Q371" s="215"/>
      <c r="R371" s="192"/>
      <c r="S371" s="215"/>
      <c r="T371" s="192"/>
      <c r="U371" s="215"/>
      <c r="V371" s="192"/>
      <c r="W371" s="215"/>
      <c r="X371" s="192"/>
      <c r="Y371" s="215"/>
      <c r="Z371" s="192"/>
      <c r="AA371" s="215"/>
      <c r="AB371" s="192"/>
      <c r="AC371" s="215"/>
      <c r="AD371" s="192"/>
      <c r="AE371" s="215"/>
      <c r="AF371" s="192"/>
      <c r="AG371" s="215"/>
      <c r="AH371" s="192"/>
      <c r="AI371" s="215"/>
      <c r="AJ371" s="192"/>
      <c r="AK371" s="215"/>
      <c r="AL371" s="345"/>
      <c r="AM371" s="212"/>
      <c r="AN371" s="192">
        <f t="shared" si="238"/>
        <v>0</v>
      </c>
      <c r="AO371" s="215"/>
      <c r="AP371" s="192">
        <f t="shared" si="239"/>
        <v>0</v>
      </c>
      <c r="AQ371" s="215"/>
      <c r="AR371" s="192">
        <f t="shared" si="240"/>
        <v>0</v>
      </c>
      <c r="AS371" s="215">
        <f t="shared" si="241"/>
        <v>0</v>
      </c>
      <c r="AT371" s="192">
        <f t="shared" si="242"/>
        <v>0</v>
      </c>
      <c r="AU371" s="215">
        <f t="shared" si="243"/>
        <v>1</v>
      </c>
      <c r="AV371" s="354">
        <f t="shared" si="244"/>
        <v>536.79999999999995</v>
      </c>
    </row>
    <row r="372" spans="1:48" ht="30" customHeight="1" outlineLevel="1">
      <c r="A372" s="160" t="s">
        <v>307</v>
      </c>
      <c r="B372" s="66"/>
      <c r="C372" s="66" t="s">
        <v>4</v>
      </c>
      <c r="D372" s="67" t="s">
        <v>160</v>
      </c>
      <c r="E372" s="66" t="s">
        <v>89</v>
      </c>
      <c r="F372" s="50">
        <v>15</v>
      </c>
      <c r="G372" s="150">
        <v>0</v>
      </c>
      <c r="H372" s="150">
        <f t="shared" si="234"/>
        <v>15</v>
      </c>
      <c r="I372" s="74">
        <v>79.3</v>
      </c>
      <c r="J372" s="318">
        <f t="shared" si="235"/>
        <v>96.92</v>
      </c>
      <c r="K372" s="310">
        <f t="shared" si="236"/>
        <v>1453.8</v>
      </c>
      <c r="L372" s="189" t="e">
        <f>TRUNC(#REF!-(#REF!*0.07),2)</f>
        <v>#REF!</v>
      </c>
      <c r="M372" s="212"/>
      <c r="N372" s="192">
        <f t="shared" si="237"/>
        <v>0</v>
      </c>
      <c r="O372" s="215"/>
      <c r="P372" s="192"/>
      <c r="Q372" s="215"/>
      <c r="R372" s="192"/>
      <c r="S372" s="215"/>
      <c r="T372" s="192"/>
      <c r="U372" s="215"/>
      <c r="V372" s="192"/>
      <c r="W372" s="215"/>
      <c r="X372" s="192"/>
      <c r="Y372" s="215"/>
      <c r="Z372" s="192"/>
      <c r="AA372" s="215"/>
      <c r="AB372" s="192"/>
      <c r="AC372" s="215"/>
      <c r="AD372" s="192"/>
      <c r="AE372" s="215"/>
      <c r="AF372" s="192"/>
      <c r="AG372" s="215"/>
      <c r="AH372" s="192"/>
      <c r="AI372" s="215"/>
      <c r="AJ372" s="192"/>
      <c r="AK372" s="215"/>
      <c r="AL372" s="345"/>
      <c r="AM372" s="212"/>
      <c r="AN372" s="192">
        <f t="shared" si="238"/>
        <v>0</v>
      </c>
      <c r="AO372" s="215"/>
      <c r="AP372" s="192">
        <f t="shared" si="239"/>
        <v>0</v>
      </c>
      <c r="AQ372" s="215"/>
      <c r="AR372" s="192">
        <f t="shared" si="240"/>
        <v>0</v>
      </c>
      <c r="AS372" s="215">
        <f t="shared" si="241"/>
        <v>0</v>
      </c>
      <c r="AT372" s="192">
        <f t="shared" si="242"/>
        <v>0</v>
      </c>
      <c r="AU372" s="215">
        <f t="shared" si="243"/>
        <v>1</v>
      </c>
      <c r="AV372" s="354">
        <f t="shared" si="244"/>
        <v>1453.8</v>
      </c>
    </row>
    <row r="373" spans="1:48" ht="30" customHeight="1" outlineLevel="1">
      <c r="A373" s="160" t="s">
        <v>308</v>
      </c>
      <c r="B373" s="66">
        <v>86909</v>
      </c>
      <c r="C373" s="66" t="s">
        <v>94</v>
      </c>
      <c r="D373" s="67" t="s">
        <v>163</v>
      </c>
      <c r="E373" s="66" t="s">
        <v>89</v>
      </c>
      <c r="F373" s="50">
        <v>15</v>
      </c>
      <c r="G373" s="150">
        <v>0</v>
      </c>
      <c r="H373" s="150">
        <f t="shared" si="234"/>
        <v>15</v>
      </c>
      <c r="I373" s="50">
        <v>132.91</v>
      </c>
      <c r="J373" s="318">
        <f t="shared" si="235"/>
        <v>162.44999999999999</v>
      </c>
      <c r="K373" s="310">
        <f t="shared" si="236"/>
        <v>2436.75</v>
      </c>
      <c r="L373" s="189" t="e">
        <f>TRUNC(#REF!-(#REF!*0.07),2)</f>
        <v>#REF!</v>
      </c>
      <c r="M373" s="212"/>
      <c r="N373" s="192">
        <f t="shared" si="237"/>
        <v>0</v>
      </c>
      <c r="O373" s="215"/>
      <c r="P373" s="192"/>
      <c r="Q373" s="215"/>
      <c r="R373" s="192"/>
      <c r="S373" s="215"/>
      <c r="T373" s="192"/>
      <c r="U373" s="215"/>
      <c r="V373" s="192"/>
      <c r="W373" s="215"/>
      <c r="X373" s="192"/>
      <c r="Y373" s="215"/>
      <c r="Z373" s="192"/>
      <c r="AA373" s="215"/>
      <c r="AB373" s="192"/>
      <c r="AC373" s="215"/>
      <c r="AD373" s="192"/>
      <c r="AE373" s="215"/>
      <c r="AF373" s="192"/>
      <c r="AG373" s="215"/>
      <c r="AH373" s="192"/>
      <c r="AI373" s="215"/>
      <c r="AJ373" s="192"/>
      <c r="AK373" s="215"/>
      <c r="AL373" s="345"/>
      <c r="AM373" s="212"/>
      <c r="AN373" s="192">
        <f t="shared" si="238"/>
        <v>0</v>
      </c>
      <c r="AO373" s="215"/>
      <c r="AP373" s="192">
        <f t="shared" si="239"/>
        <v>0</v>
      </c>
      <c r="AQ373" s="215"/>
      <c r="AR373" s="192">
        <f t="shared" si="240"/>
        <v>0</v>
      </c>
      <c r="AS373" s="215">
        <f t="shared" si="241"/>
        <v>0</v>
      </c>
      <c r="AT373" s="192">
        <f t="shared" si="242"/>
        <v>0</v>
      </c>
      <c r="AU373" s="215">
        <f t="shared" si="243"/>
        <v>1</v>
      </c>
      <c r="AV373" s="354">
        <f t="shared" si="244"/>
        <v>2436.75</v>
      </c>
    </row>
    <row r="374" spans="1:48" ht="20.100000000000001" customHeight="1" outlineLevel="1">
      <c r="A374" s="160" t="s">
        <v>309</v>
      </c>
      <c r="B374" s="66">
        <v>86916</v>
      </c>
      <c r="C374" s="66" t="s">
        <v>94</v>
      </c>
      <c r="D374" s="67" t="s">
        <v>692</v>
      </c>
      <c r="E374" s="66" t="s">
        <v>89</v>
      </c>
      <c r="F374" s="50">
        <v>11</v>
      </c>
      <c r="G374" s="150">
        <v>0</v>
      </c>
      <c r="H374" s="150">
        <f t="shared" si="234"/>
        <v>11</v>
      </c>
      <c r="I374" s="50">
        <v>28.67</v>
      </c>
      <c r="J374" s="318">
        <f t="shared" si="235"/>
        <v>35.04</v>
      </c>
      <c r="K374" s="310">
        <f t="shared" si="236"/>
        <v>385.44</v>
      </c>
      <c r="L374" s="189" t="e">
        <f>TRUNC(#REF!-(#REF!*0.07),2)</f>
        <v>#REF!</v>
      </c>
      <c r="M374" s="212"/>
      <c r="N374" s="192">
        <f t="shared" si="237"/>
        <v>0</v>
      </c>
      <c r="O374" s="215"/>
      <c r="P374" s="192"/>
      <c r="Q374" s="215"/>
      <c r="R374" s="192"/>
      <c r="S374" s="215"/>
      <c r="T374" s="192"/>
      <c r="U374" s="215"/>
      <c r="V374" s="192"/>
      <c r="W374" s="215"/>
      <c r="X374" s="192"/>
      <c r="Y374" s="215"/>
      <c r="Z374" s="192"/>
      <c r="AA374" s="215"/>
      <c r="AB374" s="192"/>
      <c r="AC374" s="215"/>
      <c r="AD374" s="192"/>
      <c r="AE374" s="215"/>
      <c r="AF374" s="192"/>
      <c r="AG374" s="215"/>
      <c r="AH374" s="192"/>
      <c r="AI374" s="215"/>
      <c r="AJ374" s="192"/>
      <c r="AK374" s="215"/>
      <c r="AL374" s="345"/>
      <c r="AM374" s="212"/>
      <c r="AN374" s="192">
        <f t="shared" si="238"/>
        <v>0</v>
      </c>
      <c r="AO374" s="215"/>
      <c r="AP374" s="192">
        <f t="shared" si="239"/>
        <v>0</v>
      </c>
      <c r="AQ374" s="215"/>
      <c r="AR374" s="192">
        <f t="shared" si="240"/>
        <v>0</v>
      </c>
      <c r="AS374" s="215">
        <f t="shared" si="241"/>
        <v>0</v>
      </c>
      <c r="AT374" s="192">
        <f t="shared" si="242"/>
        <v>0</v>
      </c>
      <c r="AU374" s="215">
        <f t="shared" si="243"/>
        <v>1</v>
      </c>
      <c r="AV374" s="354">
        <f t="shared" si="244"/>
        <v>385.44</v>
      </c>
    </row>
    <row r="375" spans="1:48" ht="20.100000000000001" customHeight="1" outlineLevel="1">
      <c r="A375" s="160" t="s">
        <v>686</v>
      </c>
      <c r="B375" s="66">
        <v>86906</v>
      </c>
      <c r="C375" s="66" t="s">
        <v>94</v>
      </c>
      <c r="D375" s="67" t="s">
        <v>156</v>
      </c>
      <c r="E375" s="66" t="s">
        <v>89</v>
      </c>
      <c r="F375" s="50">
        <v>32</v>
      </c>
      <c r="G375" s="150">
        <v>0</v>
      </c>
      <c r="H375" s="150">
        <f t="shared" si="234"/>
        <v>32</v>
      </c>
      <c r="I375" s="50">
        <v>76.540000000000006</v>
      </c>
      <c r="J375" s="318">
        <f t="shared" si="235"/>
        <v>93.55</v>
      </c>
      <c r="K375" s="310">
        <f t="shared" si="236"/>
        <v>2993.6</v>
      </c>
      <c r="L375" s="189" t="e">
        <f>TRUNC(#REF!-(#REF!*0.07),2)</f>
        <v>#REF!</v>
      </c>
      <c r="M375" s="212"/>
      <c r="N375" s="192">
        <f t="shared" si="237"/>
        <v>0</v>
      </c>
      <c r="O375" s="215"/>
      <c r="P375" s="192"/>
      <c r="Q375" s="215"/>
      <c r="R375" s="192"/>
      <c r="S375" s="215"/>
      <c r="T375" s="192"/>
      <c r="U375" s="215"/>
      <c r="V375" s="192"/>
      <c r="W375" s="215"/>
      <c r="X375" s="192"/>
      <c r="Y375" s="215"/>
      <c r="Z375" s="192"/>
      <c r="AA375" s="215"/>
      <c r="AB375" s="192"/>
      <c r="AC375" s="215"/>
      <c r="AD375" s="192"/>
      <c r="AE375" s="215"/>
      <c r="AF375" s="192"/>
      <c r="AG375" s="215"/>
      <c r="AH375" s="192"/>
      <c r="AI375" s="215"/>
      <c r="AJ375" s="192"/>
      <c r="AK375" s="215"/>
      <c r="AL375" s="345"/>
      <c r="AM375" s="212"/>
      <c r="AN375" s="192">
        <f t="shared" si="238"/>
        <v>0</v>
      </c>
      <c r="AO375" s="215"/>
      <c r="AP375" s="192">
        <f t="shared" si="239"/>
        <v>0</v>
      </c>
      <c r="AQ375" s="215"/>
      <c r="AR375" s="192">
        <f t="shared" si="240"/>
        <v>0</v>
      </c>
      <c r="AS375" s="215">
        <f t="shared" si="241"/>
        <v>0</v>
      </c>
      <c r="AT375" s="192">
        <f t="shared" si="242"/>
        <v>0</v>
      </c>
      <c r="AU375" s="215">
        <f t="shared" si="243"/>
        <v>1</v>
      </c>
      <c r="AV375" s="354">
        <f t="shared" si="244"/>
        <v>2993.6</v>
      </c>
    </row>
    <row r="376" spans="1:48" ht="20.100000000000001" customHeight="1" outlineLevel="1">
      <c r="A376" s="160" t="s">
        <v>310</v>
      </c>
      <c r="B376" s="66"/>
      <c r="C376" s="66" t="s">
        <v>4</v>
      </c>
      <c r="D376" s="67" t="s">
        <v>682</v>
      </c>
      <c r="E376" s="66" t="s">
        <v>89</v>
      </c>
      <c r="F376" s="50">
        <v>26</v>
      </c>
      <c r="G376" s="150">
        <v>0</v>
      </c>
      <c r="H376" s="150">
        <f t="shared" si="234"/>
        <v>26</v>
      </c>
      <c r="I376" s="74">
        <v>60.5</v>
      </c>
      <c r="J376" s="318">
        <f t="shared" si="235"/>
        <v>73.94</v>
      </c>
      <c r="K376" s="310">
        <f t="shared" si="236"/>
        <v>1922.44</v>
      </c>
      <c r="L376" s="189" t="e">
        <f>TRUNC(#REF!-(#REF!*0.07),2)</f>
        <v>#REF!</v>
      </c>
      <c r="M376" s="212"/>
      <c r="N376" s="192">
        <f t="shared" si="237"/>
        <v>0</v>
      </c>
      <c r="O376" s="215"/>
      <c r="P376" s="192"/>
      <c r="Q376" s="215"/>
      <c r="R376" s="192"/>
      <c r="S376" s="215"/>
      <c r="T376" s="192"/>
      <c r="U376" s="215"/>
      <c r="V376" s="192"/>
      <c r="W376" s="215"/>
      <c r="X376" s="192"/>
      <c r="Y376" s="215"/>
      <c r="Z376" s="192"/>
      <c r="AA376" s="215"/>
      <c r="AB376" s="192"/>
      <c r="AC376" s="215"/>
      <c r="AD376" s="192"/>
      <c r="AE376" s="215"/>
      <c r="AF376" s="192"/>
      <c r="AG376" s="215"/>
      <c r="AH376" s="192"/>
      <c r="AI376" s="215"/>
      <c r="AJ376" s="192"/>
      <c r="AK376" s="215"/>
      <c r="AL376" s="345"/>
      <c r="AM376" s="212"/>
      <c r="AN376" s="192">
        <f t="shared" si="238"/>
        <v>0</v>
      </c>
      <c r="AO376" s="215"/>
      <c r="AP376" s="192">
        <f t="shared" si="239"/>
        <v>0</v>
      </c>
      <c r="AQ376" s="215"/>
      <c r="AR376" s="192">
        <f t="shared" si="240"/>
        <v>0</v>
      </c>
      <c r="AS376" s="215">
        <f t="shared" si="241"/>
        <v>0</v>
      </c>
      <c r="AT376" s="192">
        <f t="shared" si="242"/>
        <v>0</v>
      </c>
      <c r="AU376" s="215">
        <f t="shared" si="243"/>
        <v>1</v>
      </c>
      <c r="AV376" s="354">
        <f t="shared" si="244"/>
        <v>1922.44</v>
      </c>
    </row>
    <row r="377" spans="1:48" ht="20.100000000000001" customHeight="1" outlineLevel="1">
      <c r="A377" s="160" t="s">
        <v>311</v>
      </c>
      <c r="B377" s="45"/>
      <c r="C377" s="45" t="s">
        <v>4</v>
      </c>
      <c r="D377" s="67" t="s">
        <v>158</v>
      </c>
      <c r="E377" s="66" t="s">
        <v>89</v>
      </c>
      <c r="F377" s="50">
        <v>22</v>
      </c>
      <c r="G377" s="150">
        <v>0</v>
      </c>
      <c r="H377" s="150">
        <f t="shared" si="234"/>
        <v>22</v>
      </c>
      <c r="I377" s="74">
        <v>72.900000000000006</v>
      </c>
      <c r="J377" s="318">
        <f t="shared" si="235"/>
        <v>89.1</v>
      </c>
      <c r="K377" s="310">
        <f t="shared" si="236"/>
        <v>1960.2</v>
      </c>
      <c r="L377" s="189" t="e">
        <f>TRUNC(#REF!-(#REF!*0.07),2)</f>
        <v>#REF!</v>
      </c>
      <c r="M377" s="212"/>
      <c r="N377" s="192">
        <f t="shared" si="237"/>
        <v>0</v>
      </c>
      <c r="O377" s="215"/>
      <c r="P377" s="192"/>
      <c r="Q377" s="215"/>
      <c r="R377" s="192"/>
      <c r="S377" s="215"/>
      <c r="T377" s="192"/>
      <c r="U377" s="215"/>
      <c r="V377" s="192"/>
      <c r="W377" s="215"/>
      <c r="X377" s="192"/>
      <c r="Y377" s="215"/>
      <c r="Z377" s="192"/>
      <c r="AA377" s="215"/>
      <c r="AB377" s="192"/>
      <c r="AC377" s="215"/>
      <c r="AD377" s="192"/>
      <c r="AE377" s="215"/>
      <c r="AF377" s="192"/>
      <c r="AG377" s="215"/>
      <c r="AH377" s="192"/>
      <c r="AI377" s="215"/>
      <c r="AJ377" s="192"/>
      <c r="AK377" s="215"/>
      <c r="AL377" s="345"/>
      <c r="AM377" s="212"/>
      <c r="AN377" s="192">
        <f t="shared" si="238"/>
        <v>0</v>
      </c>
      <c r="AO377" s="215"/>
      <c r="AP377" s="192">
        <f t="shared" si="239"/>
        <v>0</v>
      </c>
      <c r="AQ377" s="215"/>
      <c r="AR377" s="192">
        <f t="shared" si="240"/>
        <v>0</v>
      </c>
      <c r="AS377" s="215">
        <f t="shared" si="241"/>
        <v>0</v>
      </c>
      <c r="AT377" s="192">
        <f t="shared" si="242"/>
        <v>0</v>
      </c>
      <c r="AU377" s="215">
        <f t="shared" si="243"/>
        <v>1</v>
      </c>
      <c r="AV377" s="354">
        <f t="shared" si="244"/>
        <v>1960.2</v>
      </c>
    </row>
    <row r="378" spans="1:48" ht="30" customHeight="1" outlineLevel="1">
      <c r="A378" s="160" t="s">
        <v>312</v>
      </c>
      <c r="B378" s="66"/>
      <c r="C378" s="66" t="s">
        <v>4</v>
      </c>
      <c r="D378" s="67" t="s">
        <v>1062</v>
      </c>
      <c r="E378" s="66" t="s">
        <v>89</v>
      </c>
      <c r="F378" s="50">
        <v>22</v>
      </c>
      <c r="G378" s="150">
        <v>0</v>
      </c>
      <c r="H378" s="150">
        <f t="shared" si="234"/>
        <v>22</v>
      </c>
      <c r="I378" s="74">
        <v>85.05</v>
      </c>
      <c r="J378" s="318">
        <f t="shared" si="235"/>
        <v>103.95</v>
      </c>
      <c r="K378" s="310">
        <f t="shared" si="236"/>
        <v>2286.9</v>
      </c>
      <c r="L378" s="189" t="e">
        <f>TRUNC(#REF!-(#REF!*0.07),2)</f>
        <v>#REF!</v>
      </c>
      <c r="M378" s="212"/>
      <c r="N378" s="192">
        <f t="shared" si="237"/>
        <v>0</v>
      </c>
      <c r="O378" s="215"/>
      <c r="P378" s="192"/>
      <c r="Q378" s="215"/>
      <c r="R378" s="192"/>
      <c r="S378" s="215"/>
      <c r="T378" s="192"/>
      <c r="U378" s="215"/>
      <c r="V378" s="192"/>
      <c r="W378" s="215"/>
      <c r="X378" s="192"/>
      <c r="Y378" s="215"/>
      <c r="Z378" s="192"/>
      <c r="AA378" s="215"/>
      <c r="AB378" s="192"/>
      <c r="AC378" s="215"/>
      <c r="AD378" s="192"/>
      <c r="AE378" s="215"/>
      <c r="AF378" s="192"/>
      <c r="AG378" s="215"/>
      <c r="AH378" s="192"/>
      <c r="AI378" s="215"/>
      <c r="AJ378" s="192"/>
      <c r="AK378" s="215"/>
      <c r="AL378" s="345"/>
      <c r="AM378" s="212"/>
      <c r="AN378" s="192">
        <f t="shared" si="238"/>
        <v>0</v>
      </c>
      <c r="AO378" s="215"/>
      <c r="AP378" s="192">
        <f t="shared" si="239"/>
        <v>0</v>
      </c>
      <c r="AQ378" s="215"/>
      <c r="AR378" s="192">
        <f t="shared" si="240"/>
        <v>0</v>
      </c>
      <c r="AS378" s="215">
        <f t="shared" si="241"/>
        <v>0</v>
      </c>
      <c r="AT378" s="192">
        <f t="shared" si="242"/>
        <v>0</v>
      </c>
      <c r="AU378" s="215">
        <f t="shared" si="243"/>
        <v>1</v>
      </c>
      <c r="AV378" s="354">
        <f t="shared" si="244"/>
        <v>2286.9</v>
      </c>
    </row>
    <row r="379" spans="1:48" ht="30" customHeight="1" outlineLevel="1">
      <c r="A379" s="160" t="s">
        <v>313</v>
      </c>
      <c r="B379" s="66"/>
      <c r="C379" s="66" t="s">
        <v>4</v>
      </c>
      <c r="D379" s="67" t="s">
        <v>683</v>
      </c>
      <c r="E379" s="66" t="s">
        <v>89</v>
      </c>
      <c r="F379" s="50">
        <v>8</v>
      </c>
      <c r="G379" s="150">
        <v>0</v>
      </c>
      <c r="H379" s="150">
        <f t="shared" si="234"/>
        <v>8</v>
      </c>
      <c r="I379" s="74">
        <v>352.52</v>
      </c>
      <c r="J379" s="318">
        <f t="shared" si="235"/>
        <v>430.88</v>
      </c>
      <c r="K379" s="310">
        <f t="shared" si="236"/>
        <v>3447.04</v>
      </c>
      <c r="L379" s="189" t="e">
        <f>TRUNC(#REF!-(#REF!*0.07),2)</f>
        <v>#REF!</v>
      </c>
      <c r="M379" s="212"/>
      <c r="N379" s="192">
        <f t="shared" si="237"/>
        <v>0</v>
      </c>
      <c r="O379" s="215"/>
      <c r="P379" s="192"/>
      <c r="Q379" s="215"/>
      <c r="R379" s="192"/>
      <c r="S379" s="215"/>
      <c r="T379" s="192"/>
      <c r="U379" s="215"/>
      <c r="V379" s="192"/>
      <c r="W379" s="215"/>
      <c r="X379" s="192"/>
      <c r="Y379" s="215"/>
      <c r="Z379" s="192"/>
      <c r="AA379" s="215"/>
      <c r="AB379" s="192"/>
      <c r="AC379" s="215"/>
      <c r="AD379" s="192"/>
      <c r="AE379" s="215"/>
      <c r="AF379" s="192"/>
      <c r="AG379" s="215"/>
      <c r="AH379" s="192"/>
      <c r="AI379" s="215"/>
      <c r="AJ379" s="192"/>
      <c r="AK379" s="215"/>
      <c r="AL379" s="345"/>
      <c r="AM379" s="212"/>
      <c r="AN379" s="192">
        <f t="shared" si="238"/>
        <v>0</v>
      </c>
      <c r="AO379" s="215"/>
      <c r="AP379" s="192">
        <f t="shared" si="239"/>
        <v>0</v>
      </c>
      <c r="AQ379" s="215"/>
      <c r="AR379" s="192">
        <f t="shared" si="240"/>
        <v>0</v>
      </c>
      <c r="AS379" s="215">
        <f t="shared" si="241"/>
        <v>0</v>
      </c>
      <c r="AT379" s="192">
        <f t="shared" si="242"/>
        <v>0</v>
      </c>
      <c r="AU379" s="215">
        <f t="shared" si="243"/>
        <v>1</v>
      </c>
      <c r="AV379" s="354">
        <f t="shared" si="244"/>
        <v>3447.04</v>
      </c>
    </row>
    <row r="380" spans="1:48" ht="20.100000000000001" customHeight="1" outlineLevel="1">
      <c r="A380" s="160" t="s">
        <v>687</v>
      </c>
      <c r="B380" s="66"/>
      <c r="C380" s="66" t="s">
        <v>4</v>
      </c>
      <c r="D380" s="59" t="s">
        <v>694</v>
      </c>
      <c r="E380" s="66" t="s">
        <v>89</v>
      </c>
      <c r="F380" s="50">
        <v>4</v>
      </c>
      <c r="G380" s="150">
        <v>0</v>
      </c>
      <c r="H380" s="150">
        <f t="shared" si="234"/>
        <v>4</v>
      </c>
      <c r="I380" s="74">
        <v>183.15</v>
      </c>
      <c r="J380" s="318">
        <f t="shared" si="235"/>
        <v>223.86</v>
      </c>
      <c r="K380" s="310">
        <f t="shared" si="236"/>
        <v>895.44</v>
      </c>
      <c r="L380" s="189" t="e">
        <f>TRUNC(#REF!-(#REF!*0.07),2)</f>
        <v>#REF!</v>
      </c>
      <c r="M380" s="212"/>
      <c r="N380" s="192">
        <f t="shared" si="237"/>
        <v>0</v>
      </c>
      <c r="O380" s="215"/>
      <c r="P380" s="192"/>
      <c r="Q380" s="215"/>
      <c r="R380" s="192"/>
      <c r="S380" s="215"/>
      <c r="T380" s="192"/>
      <c r="U380" s="215"/>
      <c r="V380" s="192"/>
      <c r="W380" s="215"/>
      <c r="X380" s="192"/>
      <c r="Y380" s="215"/>
      <c r="Z380" s="192"/>
      <c r="AA380" s="215"/>
      <c r="AB380" s="192"/>
      <c r="AC380" s="215"/>
      <c r="AD380" s="192"/>
      <c r="AE380" s="215"/>
      <c r="AF380" s="192"/>
      <c r="AG380" s="215"/>
      <c r="AH380" s="192"/>
      <c r="AI380" s="215"/>
      <c r="AJ380" s="192"/>
      <c r="AK380" s="215"/>
      <c r="AL380" s="345"/>
      <c r="AM380" s="212"/>
      <c r="AN380" s="192">
        <f t="shared" si="238"/>
        <v>0</v>
      </c>
      <c r="AO380" s="215"/>
      <c r="AP380" s="192">
        <f t="shared" si="239"/>
        <v>0</v>
      </c>
      <c r="AQ380" s="215"/>
      <c r="AR380" s="192">
        <f t="shared" si="240"/>
        <v>0</v>
      </c>
      <c r="AS380" s="215">
        <f t="shared" si="241"/>
        <v>0</v>
      </c>
      <c r="AT380" s="192">
        <f t="shared" si="242"/>
        <v>0</v>
      </c>
      <c r="AU380" s="215">
        <f t="shared" si="243"/>
        <v>1</v>
      </c>
      <c r="AV380" s="354">
        <f t="shared" si="244"/>
        <v>895.44</v>
      </c>
    </row>
    <row r="381" spans="1:48" ht="20.100000000000001" customHeight="1" outlineLevel="1">
      <c r="A381" s="160" t="s">
        <v>688</v>
      </c>
      <c r="B381" s="66"/>
      <c r="C381" s="66" t="s">
        <v>4</v>
      </c>
      <c r="D381" s="59" t="s">
        <v>684</v>
      </c>
      <c r="E381" s="66" t="s">
        <v>89</v>
      </c>
      <c r="F381" s="50">
        <v>1</v>
      </c>
      <c r="G381" s="150">
        <v>0</v>
      </c>
      <c r="H381" s="150">
        <f t="shared" si="234"/>
        <v>1</v>
      </c>
      <c r="I381" s="74">
        <v>476.9</v>
      </c>
      <c r="J381" s="318">
        <f t="shared" si="235"/>
        <v>582.91</v>
      </c>
      <c r="K381" s="310">
        <f t="shared" si="236"/>
        <v>582.91</v>
      </c>
      <c r="L381" s="189" t="e">
        <f>TRUNC(#REF!-(#REF!*0.07),2)</f>
        <v>#REF!</v>
      </c>
      <c r="M381" s="212"/>
      <c r="N381" s="192">
        <f t="shared" si="237"/>
        <v>0</v>
      </c>
      <c r="O381" s="215"/>
      <c r="P381" s="192"/>
      <c r="Q381" s="215"/>
      <c r="R381" s="192"/>
      <c r="S381" s="215"/>
      <c r="T381" s="192"/>
      <c r="U381" s="215"/>
      <c r="V381" s="192"/>
      <c r="W381" s="215"/>
      <c r="X381" s="192"/>
      <c r="Y381" s="215"/>
      <c r="Z381" s="192"/>
      <c r="AA381" s="215"/>
      <c r="AB381" s="192"/>
      <c r="AC381" s="215"/>
      <c r="AD381" s="192"/>
      <c r="AE381" s="215"/>
      <c r="AF381" s="192"/>
      <c r="AG381" s="215"/>
      <c r="AH381" s="192"/>
      <c r="AI381" s="215"/>
      <c r="AJ381" s="192"/>
      <c r="AK381" s="215"/>
      <c r="AL381" s="345"/>
      <c r="AM381" s="212"/>
      <c r="AN381" s="192">
        <f t="shared" si="238"/>
        <v>0</v>
      </c>
      <c r="AO381" s="215"/>
      <c r="AP381" s="192">
        <f t="shared" si="239"/>
        <v>0</v>
      </c>
      <c r="AQ381" s="215"/>
      <c r="AR381" s="192">
        <f t="shared" si="240"/>
        <v>0</v>
      </c>
      <c r="AS381" s="215">
        <f t="shared" si="241"/>
        <v>0</v>
      </c>
      <c r="AT381" s="192">
        <f t="shared" si="242"/>
        <v>0</v>
      </c>
      <c r="AU381" s="215">
        <f t="shared" si="243"/>
        <v>1</v>
      </c>
      <c r="AV381" s="354">
        <f t="shared" si="244"/>
        <v>582.91</v>
      </c>
    </row>
    <row r="382" spans="1:48" ht="30" customHeight="1" outlineLevel="1">
      <c r="A382" s="160" t="s">
        <v>689</v>
      </c>
      <c r="B382" s="66" t="s">
        <v>12481</v>
      </c>
      <c r="C382" s="66" t="s">
        <v>94</v>
      </c>
      <c r="D382" s="59" t="s">
        <v>12480</v>
      </c>
      <c r="E382" s="66" t="s">
        <v>107</v>
      </c>
      <c r="F382" s="50">
        <v>20.6</v>
      </c>
      <c r="G382" s="150">
        <v>0</v>
      </c>
      <c r="H382" s="150">
        <f t="shared" si="234"/>
        <v>20.6</v>
      </c>
      <c r="I382" s="50">
        <f>'Composição Unitária de Preços'!H102</f>
        <v>124.79</v>
      </c>
      <c r="J382" s="318">
        <f t="shared" si="235"/>
        <v>152.53</v>
      </c>
      <c r="K382" s="310">
        <f t="shared" si="236"/>
        <v>3142.12</v>
      </c>
      <c r="L382" s="189" t="e">
        <f>TRUNC(#REF!-(#REF!*0.07),2)</f>
        <v>#REF!</v>
      </c>
      <c r="M382" s="212"/>
      <c r="N382" s="192">
        <f t="shared" si="237"/>
        <v>0</v>
      </c>
      <c r="O382" s="215"/>
      <c r="P382" s="192"/>
      <c r="Q382" s="215"/>
      <c r="R382" s="192"/>
      <c r="S382" s="215"/>
      <c r="T382" s="192"/>
      <c r="U382" s="215"/>
      <c r="V382" s="192"/>
      <c r="W382" s="215"/>
      <c r="X382" s="192"/>
      <c r="Y382" s="215"/>
      <c r="Z382" s="192"/>
      <c r="AA382" s="215"/>
      <c r="AB382" s="192"/>
      <c r="AC382" s="215"/>
      <c r="AD382" s="192"/>
      <c r="AE382" s="215"/>
      <c r="AF382" s="192"/>
      <c r="AG382" s="215"/>
      <c r="AH382" s="192"/>
      <c r="AI382" s="215"/>
      <c r="AJ382" s="192"/>
      <c r="AK382" s="215"/>
      <c r="AL382" s="345"/>
      <c r="AM382" s="212"/>
      <c r="AN382" s="192">
        <f t="shared" si="238"/>
        <v>0</v>
      </c>
      <c r="AO382" s="215"/>
      <c r="AP382" s="192">
        <f t="shared" si="239"/>
        <v>0</v>
      </c>
      <c r="AQ382" s="215"/>
      <c r="AR382" s="192">
        <f t="shared" si="240"/>
        <v>0</v>
      </c>
      <c r="AS382" s="215">
        <f t="shared" si="241"/>
        <v>0</v>
      </c>
      <c r="AT382" s="192">
        <f t="shared" si="242"/>
        <v>0</v>
      </c>
      <c r="AU382" s="215">
        <f t="shared" si="243"/>
        <v>1</v>
      </c>
      <c r="AV382" s="354">
        <f t="shared" si="244"/>
        <v>3142.12</v>
      </c>
    </row>
    <row r="383" spans="1:48" ht="20.100000000000001" customHeight="1" outlineLevel="1">
      <c r="A383" s="161"/>
      <c r="B383" s="69"/>
      <c r="C383" s="69"/>
      <c r="D383" s="69"/>
      <c r="E383" s="69"/>
      <c r="F383" s="78" t="s">
        <v>253</v>
      </c>
      <c r="G383" s="148"/>
      <c r="H383" s="148"/>
      <c r="I383" s="148"/>
      <c r="J383" s="225"/>
      <c r="K383" s="221">
        <f>SUM(K354:K382)</f>
        <v>77772.639999999999</v>
      </c>
      <c r="L383" s="190" t="e">
        <f>TRUNC(#REF!-(#REF!*0.07),2)</f>
        <v>#REF!</v>
      </c>
      <c r="M383" s="219">
        <f>N383/K383</f>
        <v>0</v>
      </c>
      <c r="N383" s="148">
        <f>SUM(N354:N382)</f>
        <v>0</v>
      </c>
      <c r="O383" s="223"/>
      <c r="P383" s="225"/>
      <c r="Q383" s="223"/>
      <c r="R383" s="225"/>
      <c r="S383" s="223"/>
      <c r="T383" s="225"/>
      <c r="U383" s="223"/>
      <c r="V383" s="225"/>
      <c r="W383" s="223"/>
      <c r="X383" s="225"/>
      <c r="Y383" s="223"/>
      <c r="Z383" s="225"/>
      <c r="AA383" s="223"/>
      <c r="AB383" s="225"/>
      <c r="AC383" s="223"/>
      <c r="AD383" s="225"/>
      <c r="AE383" s="223"/>
      <c r="AF383" s="225"/>
      <c r="AG383" s="223"/>
      <c r="AH383" s="225"/>
      <c r="AI383" s="223"/>
      <c r="AJ383" s="225"/>
      <c r="AK383" s="223"/>
      <c r="AL383" s="225"/>
      <c r="AM383" s="357">
        <f>AN383/K383</f>
        <v>0</v>
      </c>
      <c r="AN383" s="221">
        <f>SUM(AN354:AN382)</f>
        <v>0</v>
      </c>
      <c r="AO383" s="223"/>
      <c r="AP383" s="148"/>
      <c r="AQ383" s="223"/>
      <c r="AR383" s="225"/>
      <c r="AS383" s="357">
        <f t="shared" si="241"/>
        <v>0</v>
      </c>
      <c r="AT383" s="221">
        <f>SUM(AT354:AT382)</f>
        <v>0</v>
      </c>
      <c r="AU383" s="357">
        <f t="shared" si="243"/>
        <v>1</v>
      </c>
      <c r="AV383" s="221">
        <f>SUM(AV354:AV382)</f>
        <v>77772.639999999999</v>
      </c>
    </row>
    <row r="384" spans="1:48" ht="20.100000000000001" customHeight="1">
      <c r="A384" s="87"/>
      <c r="B384" s="61"/>
      <c r="C384" s="61"/>
      <c r="D384" s="20"/>
      <c r="E384" s="61"/>
      <c r="F384" s="42"/>
      <c r="G384" s="2"/>
      <c r="H384" s="2"/>
      <c r="I384" s="74">
        <v>0</v>
      </c>
      <c r="J384" s="315">
        <f t="shared" si="233"/>
        <v>0</v>
      </c>
      <c r="K384" s="310"/>
      <c r="L384" s="189" t="e">
        <f>TRUNC(#REF!-(#REF!*0.07),2)</f>
        <v>#REF!</v>
      </c>
      <c r="M384" s="212"/>
      <c r="N384" s="192"/>
      <c r="O384" s="215"/>
      <c r="P384" s="192"/>
      <c r="Q384" s="215"/>
      <c r="R384" s="192"/>
      <c r="S384" s="215"/>
      <c r="T384" s="192"/>
      <c r="U384" s="215"/>
      <c r="V384" s="192"/>
      <c r="W384" s="215"/>
      <c r="X384" s="192"/>
      <c r="Y384" s="215"/>
      <c r="Z384" s="192"/>
      <c r="AA384" s="215"/>
      <c r="AB384" s="192"/>
      <c r="AC384" s="215"/>
      <c r="AD384" s="192"/>
      <c r="AE384" s="215"/>
      <c r="AF384" s="192"/>
      <c r="AG384" s="215"/>
      <c r="AH384" s="192"/>
      <c r="AI384" s="215"/>
      <c r="AJ384" s="192"/>
      <c r="AK384" s="215"/>
      <c r="AL384" s="345"/>
      <c r="AM384" s="212"/>
      <c r="AN384" s="192"/>
      <c r="AO384" s="215"/>
      <c r="AP384" s="192"/>
      <c r="AQ384" s="215"/>
      <c r="AR384" s="192"/>
      <c r="AS384" s="215"/>
      <c r="AT384" s="192"/>
      <c r="AU384" s="215"/>
      <c r="AV384" s="354"/>
    </row>
    <row r="385" spans="1:48" ht="20.100000000000001" customHeight="1" collapsed="1">
      <c r="A385" s="159">
        <v>16</v>
      </c>
      <c r="B385" s="44"/>
      <c r="C385" s="44"/>
      <c r="D385" s="15" t="s">
        <v>249</v>
      </c>
      <c r="E385" s="15"/>
      <c r="F385" s="70"/>
      <c r="G385" s="147"/>
      <c r="H385" s="147"/>
      <c r="I385" s="147"/>
      <c r="J385" s="314"/>
      <c r="K385" s="309"/>
      <c r="L385" s="191" t="e">
        <f>L407</f>
        <v>#REF!</v>
      </c>
      <c r="M385" s="212"/>
      <c r="N385" s="192"/>
      <c r="O385" s="215"/>
      <c r="P385" s="192"/>
      <c r="Q385" s="215"/>
      <c r="R385" s="192"/>
      <c r="S385" s="215"/>
      <c r="T385" s="192"/>
      <c r="U385" s="215"/>
      <c r="V385" s="192"/>
      <c r="W385" s="215"/>
      <c r="X385" s="192"/>
      <c r="Y385" s="215"/>
      <c r="Z385" s="192"/>
      <c r="AA385" s="215"/>
      <c r="AB385" s="192"/>
      <c r="AC385" s="215"/>
      <c r="AD385" s="192"/>
      <c r="AE385" s="215"/>
      <c r="AF385" s="192"/>
      <c r="AG385" s="215"/>
      <c r="AH385" s="192"/>
      <c r="AI385" s="215"/>
      <c r="AJ385" s="192"/>
      <c r="AK385" s="215"/>
      <c r="AL385" s="345"/>
      <c r="AM385" s="212"/>
      <c r="AN385" s="192"/>
      <c r="AO385" s="215"/>
      <c r="AP385" s="192"/>
      <c r="AQ385" s="215"/>
      <c r="AR385" s="192"/>
      <c r="AS385" s="215"/>
      <c r="AT385" s="192"/>
      <c r="AU385" s="215"/>
      <c r="AV385" s="354"/>
    </row>
    <row r="386" spans="1:48" ht="20.100000000000001" customHeight="1" outlineLevel="1">
      <c r="A386" s="160" t="s">
        <v>314</v>
      </c>
      <c r="B386" s="66"/>
      <c r="C386" s="66" t="s">
        <v>4</v>
      </c>
      <c r="D386" s="59" t="s">
        <v>550</v>
      </c>
      <c r="E386" s="66" t="s">
        <v>92</v>
      </c>
      <c r="F386" s="50">
        <v>1.42</v>
      </c>
      <c r="G386" s="150">
        <v>0.99</v>
      </c>
      <c r="H386" s="150">
        <f t="shared" ref="H386:H406" si="245">F386-G386</f>
        <v>0.42999999999999994</v>
      </c>
      <c r="I386" s="74">
        <v>750</v>
      </c>
      <c r="J386" s="318">
        <f t="shared" ref="J386:J406" si="246">TRUNC(I386*(1+$F$4),2)</f>
        <v>916.72</v>
      </c>
      <c r="K386" s="310">
        <f t="shared" ref="K386:K388" si="247">ROUND(H386*J386,2)</f>
        <v>394.19</v>
      </c>
      <c r="L386" s="189" t="e">
        <f>TRUNC(#REF!-(#REF!*0.07),2)</f>
        <v>#REF!</v>
      </c>
      <c r="M386" s="212"/>
      <c r="N386" s="192">
        <f t="shared" ref="N386:N406" si="248">M386*K386</f>
        <v>0</v>
      </c>
      <c r="O386" s="215"/>
      <c r="P386" s="192"/>
      <c r="Q386" s="215"/>
      <c r="R386" s="192"/>
      <c r="S386" s="215"/>
      <c r="T386" s="192"/>
      <c r="U386" s="215"/>
      <c r="V386" s="192"/>
      <c r="W386" s="215"/>
      <c r="X386" s="192"/>
      <c r="Y386" s="215"/>
      <c r="Z386" s="192"/>
      <c r="AA386" s="215"/>
      <c r="AB386" s="192"/>
      <c r="AC386" s="215"/>
      <c r="AD386" s="192"/>
      <c r="AE386" s="215"/>
      <c r="AF386" s="192"/>
      <c r="AG386" s="215"/>
      <c r="AH386" s="192"/>
      <c r="AI386" s="215"/>
      <c r="AJ386" s="192"/>
      <c r="AK386" s="215"/>
      <c r="AL386" s="345"/>
      <c r="AM386" s="212"/>
      <c r="AN386" s="192">
        <f t="shared" ref="AN386:AN406" si="249">ROUND(AM386*K386,2)</f>
        <v>0</v>
      </c>
      <c r="AO386" s="215">
        <v>0.7</v>
      </c>
      <c r="AP386" s="192">
        <f t="shared" ref="AP386:AP406" si="250">AO386*K386</f>
        <v>275.93299999999999</v>
      </c>
      <c r="AQ386" s="215"/>
      <c r="AR386" s="192">
        <f t="shared" ref="AR386:AR406" si="251">AQ386*K386</f>
        <v>0</v>
      </c>
      <c r="AS386" s="215">
        <f t="shared" ref="AS386:AS407" si="252">AT386/K386</f>
        <v>0.7</v>
      </c>
      <c r="AT386" s="192">
        <f t="shared" ref="AT386:AT406" si="253">AN386+AP386+AR386</f>
        <v>275.93299999999999</v>
      </c>
      <c r="AU386" s="215">
        <f t="shared" ref="AU386:AU407" si="254">AV386/K386</f>
        <v>0.3</v>
      </c>
      <c r="AV386" s="354">
        <f t="shared" ref="AV386:AV406" si="255">K386-AT386</f>
        <v>118.25700000000001</v>
      </c>
    </row>
    <row r="387" spans="1:48" ht="27.75" customHeight="1" outlineLevel="1">
      <c r="A387" s="160" t="s">
        <v>315</v>
      </c>
      <c r="B387" s="66" t="s">
        <v>12487</v>
      </c>
      <c r="C387" s="66" t="s">
        <v>94</v>
      </c>
      <c r="D387" s="59" t="s">
        <v>12486</v>
      </c>
      <c r="E387" s="66" t="s">
        <v>95</v>
      </c>
      <c r="F387" s="50">
        <v>0.16</v>
      </c>
      <c r="G387" s="150">
        <v>0</v>
      </c>
      <c r="H387" s="150">
        <f t="shared" si="245"/>
        <v>0.16</v>
      </c>
      <c r="I387" s="50">
        <f>'Composição Unitária de Preços'!H114</f>
        <v>838.44</v>
      </c>
      <c r="J387" s="318">
        <f t="shared" si="246"/>
        <v>1024.82</v>
      </c>
      <c r="K387" s="310">
        <f t="shared" si="247"/>
        <v>163.97</v>
      </c>
      <c r="L387" s="189" t="e">
        <f>TRUNC(#REF!-(#REF!*0.07),2)</f>
        <v>#REF!</v>
      </c>
      <c r="M387" s="212"/>
      <c r="N387" s="192">
        <f t="shared" si="248"/>
        <v>0</v>
      </c>
      <c r="O387" s="215"/>
      <c r="P387" s="192"/>
      <c r="Q387" s="215"/>
      <c r="R387" s="192"/>
      <c r="S387" s="215"/>
      <c r="T387" s="192"/>
      <c r="U387" s="215"/>
      <c r="V387" s="192"/>
      <c r="W387" s="215"/>
      <c r="X387" s="192"/>
      <c r="Y387" s="215"/>
      <c r="Z387" s="192"/>
      <c r="AA387" s="215"/>
      <c r="AB387" s="192"/>
      <c r="AC387" s="215"/>
      <c r="AD387" s="192"/>
      <c r="AE387" s="215"/>
      <c r="AF387" s="192"/>
      <c r="AG387" s="215"/>
      <c r="AH387" s="192"/>
      <c r="AI387" s="215"/>
      <c r="AJ387" s="192"/>
      <c r="AK387" s="215"/>
      <c r="AL387" s="345"/>
      <c r="AM387" s="212"/>
      <c r="AN387" s="192">
        <f t="shared" si="249"/>
        <v>0</v>
      </c>
      <c r="AO387" s="215"/>
      <c r="AP387" s="192">
        <f t="shared" si="250"/>
        <v>0</v>
      </c>
      <c r="AQ387" s="215"/>
      <c r="AR387" s="192">
        <f t="shared" si="251"/>
        <v>0</v>
      </c>
      <c r="AS387" s="215">
        <f t="shared" si="252"/>
        <v>0</v>
      </c>
      <c r="AT387" s="192">
        <f t="shared" si="253"/>
        <v>0</v>
      </c>
      <c r="AU387" s="215">
        <f t="shared" si="254"/>
        <v>1</v>
      </c>
      <c r="AV387" s="354">
        <f t="shared" si="255"/>
        <v>163.97</v>
      </c>
    </row>
    <row r="388" spans="1:48" s="60" customFormat="1" ht="20.100000000000001" customHeight="1" outlineLevel="1">
      <c r="A388" s="160" t="s">
        <v>316</v>
      </c>
      <c r="B388" s="66">
        <v>92688</v>
      </c>
      <c r="C388" s="66" t="s">
        <v>94</v>
      </c>
      <c r="D388" s="59" t="s">
        <v>716</v>
      </c>
      <c r="E388" s="66" t="s">
        <v>107</v>
      </c>
      <c r="F388" s="50">
        <v>30.1</v>
      </c>
      <c r="G388" s="150">
        <v>24.08</v>
      </c>
      <c r="H388" s="150">
        <f t="shared" si="245"/>
        <v>6.0200000000000031</v>
      </c>
      <c r="I388" s="50">
        <v>40.85</v>
      </c>
      <c r="J388" s="318">
        <f t="shared" si="246"/>
        <v>49.93</v>
      </c>
      <c r="K388" s="310">
        <f t="shared" si="247"/>
        <v>300.58</v>
      </c>
      <c r="L388" s="189" t="e">
        <f>TRUNC(#REF!-(#REF!*0.07),2)</f>
        <v>#REF!</v>
      </c>
      <c r="M388" s="212"/>
      <c r="N388" s="192">
        <f t="shared" si="248"/>
        <v>0</v>
      </c>
      <c r="O388" s="215"/>
      <c r="P388" s="192"/>
      <c r="Q388" s="215"/>
      <c r="R388" s="192"/>
      <c r="S388" s="215"/>
      <c r="T388" s="192"/>
      <c r="U388" s="215"/>
      <c r="V388" s="192"/>
      <c r="W388" s="215"/>
      <c r="X388" s="192"/>
      <c r="Y388" s="215"/>
      <c r="Z388" s="192"/>
      <c r="AA388" s="215"/>
      <c r="AB388" s="192"/>
      <c r="AC388" s="215"/>
      <c r="AD388" s="192"/>
      <c r="AE388" s="215"/>
      <c r="AF388" s="192"/>
      <c r="AG388" s="215">
        <v>0.3</v>
      </c>
      <c r="AH388" s="192">
        <f>AG388*K388</f>
        <v>90.173999999999992</v>
      </c>
      <c r="AI388" s="215"/>
      <c r="AJ388" s="192"/>
      <c r="AK388" s="215"/>
      <c r="AL388" s="345"/>
      <c r="AM388" s="212"/>
      <c r="AN388" s="192">
        <f t="shared" si="249"/>
        <v>0</v>
      </c>
      <c r="AO388" s="215">
        <v>0.8</v>
      </c>
      <c r="AP388" s="192">
        <f t="shared" si="250"/>
        <v>240.464</v>
      </c>
      <c r="AQ388" s="215"/>
      <c r="AR388" s="192">
        <f t="shared" si="251"/>
        <v>0</v>
      </c>
      <c r="AS388" s="215">
        <f t="shared" si="252"/>
        <v>0.8</v>
      </c>
      <c r="AT388" s="192">
        <f t="shared" si="253"/>
        <v>240.464</v>
      </c>
      <c r="AU388" s="215">
        <f t="shared" si="254"/>
        <v>0.19999999999999996</v>
      </c>
      <c r="AV388" s="354">
        <f t="shared" si="255"/>
        <v>60.115999999999985</v>
      </c>
    </row>
    <row r="389" spans="1:48" s="427" customFormat="1" ht="20.100000000000001" customHeight="1" outlineLevel="1">
      <c r="A389" s="415" t="s">
        <v>317</v>
      </c>
      <c r="B389" s="419" t="s">
        <v>562</v>
      </c>
      <c r="C389" s="419" t="s">
        <v>116</v>
      </c>
      <c r="D389" s="431" t="s">
        <v>561</v>
      </c>
      <c r="E389" s="419" t="s">
        <v>107</v>
      </c>
      <c r="F389" s="420">
        <v>37.799999999999997</v>
      </c>
      <c r="G389" s="494" t="s">
        <v>12413</v>
      </c>
      <c r="H389" s="495"/>
      <c r="I389" s="495"/>
      <c r="J389" s="495"/>
      <c r="K389" s="496"/>
      <c r="L389" s="421" t="e">
        <f>TRUNC(#REF!-(#REF!*0.07),2)</f>
        <v>#REF!</v>
      </c>
      <c r="M389" s="422"/>
      <c r="N389" s="423">
        <f t="shared" si="248"/>
        <v>0</v>
      </c>
      <c r="O389" s="424"/>
      <c r="P389" s="423"/>
      <c r="Q389" s="424"/>
      <c r="R389" s="423"/>
      <c r="S389" s="424"/>
      <c r="T389" s="423"/>
      <c r="U389" s="424"/>
      <c r="V389" s="423"/>
      <c r="W389" s="424"/>
      <c r="X389" s="423"/>
      <c r="Y389" s="424"/>
      <c r="Z389" s="423"/>
      <c r="AA389" s="424"/>
      <c r="AB389" s="423"/>
      <c r="AC389" s="424"/>
      <c r="AD389" s="423"/>
      <c r="AE389" s="424"/>
      <c r="AF389" s="423"/>
      <c r="AG389" s="424">
        <v>0.1</v>
      </c>
      <c r="AH389" s="423">
        <f>AG389*K389</f>
        <v>0</v>
      </c>
      <c r="AI389" s="424"/>
      <c r="AJ389" s="423"/>
      <c r="AK389" s="424"/>
      <c r="AL389" s="425"/>
      <c r="AM389" s="422"/>
      <c r="AN389" s="423">
        <f t="shared" si="249"/>
        <v>0</v>
      </c>
      <c r="AO389" s="424">
        <v>1</v>
      </c>
      <c r="AP389" s="423">
        <f t="shared" si="250"/>
        <v>0</v>
      </c>
      <c r="AQ389" s="424"/>
      <c r="AR389" s="423">
        <f t="shared" si="251"/>
        <v>0</v>
      </c>
      <c r="AS389" s="424" t="e">
        <f t="shared" si="252"/>
        <v>#DIV/0!</v>
      </c>
      <c r="AT389" s="423">
        <f t="shared" si="253"/>
        <v>0</v>
      </c>
      <c r="AU389" s="424" t="e">
        <f t="shared" si="254"/>
        <v>#DIV/0!</v>
      </c>
      <c r="AV389" s="426">
        <f t="shared" si="255"/>
        <v>0</v>
      </c>
    </row>
    <row r="390" spans="1:48" ht="20.100000000000001" customHeight="1" outlineLevel="1">
      <c r="A390" s="160" t="s">
        <v>318</v>
      </c>
      <c r="B390" s="66" t="s">
        <v>12491</v>
      </c>
      <c r="C390" s="66" t="s">
        <v>94</v>
      </c>
      <c r="D390" s="59" t="s">
        <v>719</v>
      </c>
      <c r="E390" s="66" t="s">
        <v>89</v>
      </c>
      <c r="F390" s="50">
        <v>3</v>
      </c>
      <c r="G390" s="150">
        <v>0</v>
      </c>
      <c r="H390" s="150">
        <f t="shared" si="245"/>
        <v>3</v>
      </c>
      <c r="I390" s="74">
        <v>109.18</v>
      </c>
      <c r="J390" s="318">
        <f t="shared" si="246"/>
        <v>133.44999999999999</v>
      </c>
      <c r="K390" s="310">
        <f t="shared" ref="K390:K391" si="256">ROUND(H390*J390,2)</f>
        <v>400.35</v>
      </c>
      <c r="L390" s="189" t="e">
        <f>TRUNC(#REF!-(#REF!*0.07),2)</f>
        <v>#REF!</v>
      </c>
      <c r="M390" s="212"/>
      <c r="N390" s="192">
        <f t="shared" si="248"/>
        <v>0</v>
      </c>
      <c r="O390" s="215"/>
      <c r="P390" s="192"/>
      <c r="Q390" s="215"/>
      <c r="R390" s="192"/>
      <c r="S390" s="215"/>
      <c r="T390" s="192"/>
      <c r="U390" s="215"/>
      <c r="V390" s="192"/>
      <c r="W390" s="215"/>
      <c r="X390" s="192"/>
      <c r="Y390" s="215"/>
      <c r="Z390" s="192"/>
      <c r="AA390" s="215"/>
      <c r="AB390" s="192"/>
      <c r="AC390" s="215"/>
      <c r="AD390" s="192"/>
      <c r="AE390" s="215"/>
      <c r="AF390" s="192"/>
      <c r="AG390" s="215"/>
      <c r="AH390" s="192"/>
      <c r="AI390" s="215"/>
      <c r="AJ390" s="192"/>
      <c r="AK390" s="215"/>
      <c r="AL390" s="345"/>
      <c r="AM390" s="212"/>
      <c r="AN390" s="192">
        <f t="shared" si="249"/>
        <v>0</v>
      </c>
      <c r="AO390" s="215"/>
      <c r="AP390" s="192">
        <f t="shared" si="250"/>
        <v>0</v>
      </c>
      <c r="AQ390" s="215"/>
      <c r="AR390" s="192">
        <f t="shared" si="251"/>
        <v>0</v>
      </c>
      <c r="AS390" s="215">
        <f t="shared" si="252"/>
        <v>0</v>
      </c>
      <c r="AT390" s="192">
        <f t="shared" si="253"/>
        <v>0</v>
      </c>
      <c r="AU390" s="215">
        <f t="shared" si="254"/>
        <v>1</v>
      </c>
      <c r="AV390" s="354">
        <f t="shared" si="255"/>
        <v>400.35</v>
      </c>
    </row>
    <row r="391" spans="1:48" ht="20.100000000000001" customHeight="1" outlineLevel="1">
      <c r="A391" s="160" t="s">
        <v>319</v>
      </c>
      <c r="B391" s="66">
        <v>95249</v>
      </c>
      <c r="C391" s="66" t="s">
        <v>94</v>
      </c>
      <c r="D391" s="59" t="s">
        <v>168</v>
      </c>
      <c r="E391" s="66" t="s">
        <v>89</v>
      </c>
      <c r="F391" s="50">
        <v>4</v>
      </c>
      <c r="G391" s="150">
        <v>0</v>
      </c>
      <c r="H391" s="150">
        <f t="shared" si="245"/>
        <v>4</v>
      </c>
      <c r="I391" s="74">
        <v>54.67</v>
      </c>
      <c r="J391" s="318">
        <f t="shared" si="246"/>
        <v>66.819999999999993</v>
      </c>
      <c r="K391" s="310">
        <f t="shared" si="256"/>
        <v>267.27999999999997</v>
      </c>
      <c r="L391" s="189" t="e">
        <f>TRUNC(#REF!-(#REF!*0.07),2)</f>
        <v>#REF!</v>
      </c>
      <c r="M391" s="212"/>
      <c r="N391" s="192">
        <f t="shared" si="248"/>
        <v>0</v>
      </c>
      <c r="O391" s="215"/>
      <c r="P391" s="192"/>
      <c r="Q391" s="215"/>
      <c r="R391" s="192"/>
      <c r="S391" s="215"/>
      <c r="T391" s="192"/>
      <c r="U391" s="215"/>
      <c r="V391" s="192"/>
      <c r="W391" s="215"/>
      <c r="X391" s="192"/>
      <c r="Y391" s="215"/>
      <c r="Z391" s="192"/>
      <c r="AA391" s="215"/>
      <c r="AB391" s="192"/>
      <c r="AC391" s="215"/>
      <c r="AD391" s="192"/>
      <c r="AE391" s="215"/>
      <c r="AF391" s="192"/>
      <c r="AG391" s="215"/>
      <c r="AH391" s="192"/>
      <c r="AI391" s="215"/>
      <c r="AJ391" s="192"/>
      <c r="AK391" s="215"/>
      <c r="AL391" s="345"/>
      <c r="AM391" s="212"/>
      <c r="AN391" s="192">
        <f t="shared" si="249"/>
        <v>0</v>
      </c>
      <c r="AO391" s="215"/>
      <c r="AP391" s="192">
        <f t="shared" si="250"/>
        <v>0</v>
      </c>
      <c r="AQ391" s="215"/>
      <c r="AR391" s="192">
        <f t="shared" si="251"/>
        <v>0</v>
      </c>
      <c r="AS391" s="215">
        <f t="shared" si="252"/>
        <v>0</v>
      </c>
      <c r="AT391" s="192">
        <f t="shared" si="253"/>
        <v>0</v>
      </c>
      <c r="AU391" s="215">
        <f t="shared" si="254"/>
        <v>1</v>
      </c>
      <c r="AV391" s="354">
        <f t="shared" si="255"/>
        <v>267.27999999999997</v>
      </c>
    </row>
    <row r="392" spans="1:48" s="427" customFormat="1" ht="20.100000000000001" customHeight="1" outlineLevel="1">
      <c r="A392" s="415" t="s">
        <v>320</v>
      </c>
      <c r="B392" s="419"/>
      <c r="C392" s="419" t="s">
        <v>4</v>
      </c>
      <c r="D392" s="431" t="s">
        <v>537</v>
      </c>
      <c r="E392" s="419" t="s">
        <v>89</v>
      </c>
      <c r="F392" s="420">
        <v>3</v>
      </c>
      <c r="G392" s="494" t="s">
        <v>12413</v>
      </c>
      <c r="H392" s="495"/>
      <c r="I392" s="495"/>
      <c r="J392" s="495"/>
      <c r="K392" s="496"/>
      <c r="L392" s="421" t="e">
        <f>TRUNC(#REF!-(#REF!*0.07),2)</f>
        <v>#REF!</v>
      </c>
      <c r="M392" s="422"/>
      <c r="N392" s="423">
        <f t="shared" si="248"/>
        <v>0</v>
      </c>
      <c r="O392" s="424"/>
      <c r="P392" s="423"/>
      <c r="Q392" s="424"/>
      <c r="R392" s="423"/>
      <c r="S392" s="424"/>
      <c r="T392" s="423"/>
      <c r="U392" s="424"/>
      <c r="V392" s="423"/>
      <c r="W392" s="424"/>
      <c r="X392" s="423"/>
      <c r="Y392" s="424"/>
      <c r="Z392" s="423"/>
      <c r="AA392" s="424"/>
      <c r="AB392" s="423"/>
      <c r="AC392" s="424"/>
      <c r="AD392" s="423"/>
      <c r="AE392" s="424"/>
      <c r="AF392" s="423"/>
      <c r="AG392" s="424"/>
      <c r="AH392" s="423"/>
      <c r="AI392" s="424"/>
      <c r="AJ392" s="423"/>
      <c r="AK392" s="424"/>
      <c r="AL392" s="425"/>
      <c r="AM392" s="422"/>
      <c r="AN392" s="423">
        <f t="shared" si="249"/>
        <v>0</v>
      </c>
      <c r="AO392" s="424">
        <v>1</v>
      </c>
      <c r="AP392" s="423">
        <f t="shared" si="250"/>
        <v>0</v>
      </c>
      <c r="AQ392" s="424"/>
      <c r="AR392" s="423">
        <f t="shared" si="251"/>
        <v>0</v>
      </c>
      <c r="AS392" s="424" t="e">
        <f t="shared" si="252"/>
        <v>#DIV/0!</v>
      </c>
      <c r="AT392" s="423">
        <f t="shared" si="253"/>
        <v>0</v>
      </c>
      <c r="AU392" s="424" t="e">
        <f t="shared" si="254"/>
        <v>#DIV/0!</v>
      </c>
      <c r="AV392" s="426">
        <f t="shared" si="255"/>
        <v>0</v>
      </c>
    </row>
    <row r="393" spans="1:48" ht="20.100000000000001" customHeight="1" outlineLevel="1">
      <c r="A393" s="160" t="s">
        <v>321</v>
      </c>
      <c r="B393" s="66">
        <v>4178</v>
      </c>
      <c r="C393" s="66" t="s">
        <v>94</v>
      </c>
      <c r="D393" s="59" t="s">
        <v>538</v>
      </c>
      <c r="E393" s="66" t="s">
        <v>89</v>
      </c>
      <c r="F393" s="50">
        <v>6</v>
      </c>
      <c r="G393" s="150">
        <v>0</v>
      </c>
      <c r="H393" s="150">
        <f t="shared" si="245"/>
        <v>6</v>
      </c>
      <c r="I393" s="74">
        <v>5.69</v>
      </c>
      <c r="J393" s="318">
        <f t="shared" si="246"/>
        <v>6.95</v>
      </c>
      <c r="K393" s="310">
        <f t="shared" ref="K393:K406" si="257">ROUND(H393*J393,2)</f>
        <v>41.7</v>
      </c>
      <c r="L393" s="189" t="e">
        <f>TRUNC(#REF!-(#REF!*0.07),2)</f>
        <v>#REF!</v>
      </c>
      <c r="M393" s="212"/>
      <c r="N393" s="192">
        <f t="shared" si="248"/>
        <v>0</v>
      </c>
      <c r="O393" s="215"/>
      <c r="P393" s="192"/>
      <c r="Q393" s="215"/>
      <c r="R393" s="192"/>
      <c r="S393" s="215"/>
      <c r="T393" s="192"/>
      <c r="U393" s="215"/>
      <c r="V393" s="192"/>
      <c r="W393" s="215"/>
      <c r="X393" s="192"/>
      <c r="Y393" s="215"/>
      <c r="Z393" s="192"/>
      <c r="AA393" s="215"/>
      <c r="AB393" s="192"/>
      <c r="AC393" s="215"/>
      <c r="AD393" s="192"/>
      <c r="AE393" s="215"/>
      <c r="AF393" s="192"/>
      <c r="AG393" s="215"/>
      <c r="AH393" s="192"/>
      <c r="AI393" s="215"/>
      <c r="AJ393" s="192"/>
      <c r="AK393" s="215"/>
      <c r="AL393" s="345"/>
      <c r="AM393" s="212"/>
      <c r="AN393" s="192">
        <f t="shared" si="249"/>
        <v>0</v>
      </c>
      <c r="AO393" s="215"/>
      <c r="AP393" s="192">
        <f t="shared" si="250"/>
        <v>0</v>
      </c>
      <c r="AQ393" s="215"/>
      <c r="AR393" s="192">
        <f t="shared" si="251"/>
        <v>0</v>
      </c>
      <c r="AS393" s="215">
        <f t="shared" si="252"/>
        <v>0</v>
      </c>
      <c r="AT393" s="192">
        <f t="shared" si="253"/>
        <v>0</v>
      </c>
      <c r="AU393" s="215">
        <f t="shared" si="254"/>
        <v>1</v>
      </c>
      <c r="AV393" s="354">
        <f t="shared" si="255"/>
        <v>41.7</v>
      </c>
    </row>
    <row r="394" spans="1:48" ht="20.100000000000001" customHeight="1" outlineLevel="1">
      <c r="A394" s="160" t="s">
        <v>533</v>
      </c>
      <c r="B394" s="66">
        <v>4177</v>
      </c>
      <c r="C394" s="66" t="s">
        <v>94</v>
      </c>
      <c r="D394" s="59" t="s">
        <v>541</v>
      </c>
      <c r="E394" s="66" t="s">
        <v>89</v>
      </c>
      <c r="F394" s="50">
        <v>4</v>
      </c>
      <c r="G394" s="150">
        <v>0</v>
      </c>
      <c r="H394" s="150">
        <f t="shared" si="245"/>
        <v>4</v>
      </c>
      <c r="I394" s="74">
        <v>4.0999999999999996</v>
      </c>
      <c r="J394" s="318">
        <f t="shared" si="246"/>
        <v>5.01</v>
      </c>
      <c r="K394" s="310">
        <f t="shared" si="257"/>
        <v>20.04</v>
      </c>
      <c r="L394" s="189" t="e">
        <f>TRUNC(#REF!-(#REF!*0.07),2)</f>
        <v>#REF!</v>
      </c>
      <c r="M394" s="212"/>
      <c r="N394" s="192">
        <f t="shared" si="248"/>
        <v>0</v>
      </c>
      <c r="O394" s="215"/>
      <c r="P394" s="192"/>
      <c r="Q394" s="215"/>
      <c r="R394" s="192"/>
      <c r="S394" s="215"/>
      <c r="T394" s="192"/>
      <c r="U394" s="215"/>
      <c r="V394" s="192"/>
      <c r="W394" s="215"/>
      <c r="X394" s="192"/>
      <c r="Y394" s="215"/>
      <c r="Z394" s="192"/>
      <c r="AA394" s="215"/>
      <c r="AB394" s="192"/>
      <c r="AC394" s="215"/>
      <c r="AD394" s="192"/>
      <c r="AE394" s="215"/>
      <c r="AF394" s="192"/>
      <c r="AG394" s="215"/>
      <c r="AH394" s="192"/>
      <c r="AI394" s="215"/>
      <c r="AJ394" s="192"/>
      <c r="AK394" s="215"/>
      <c r="AL394" s="345"/>
      <c r="AM394" s="212"/>
      <c r="AN394" s="192">
        <f t="shared" si="249"/>
        <v>0</v>
      </c>
      <c r="AO394" s="215"/>
      <c r="AP394" s="192">
        <f t="shared" si="250"/>
        <v>0</v>
      </c>
      <c r="AQ394" s="215"/>
      <c r="AR394" s="192">
        <f t="shared" si="251"/>
        <v>0</v>
      </c>
      <c r="AS394" s="215">
        <f t="shared" si="252"/>
        <v>0</v>
      </c>
      <c r="AT394" s="192">
        <f t="shared" si="253"/>
        <v>0</v>
      </c>
      <c r="AU394" s="215">
        <f t="shared" si="254"/>
        <v>1</v>
      </c>
      <c r="AV394" s="354">
        <f t="shared" si="255"/>
        <v>20.04</v>
      </c>
    </row>
    <row r="395" spans="1:48" ht="20.100000000000001" customHeight="1" outlineLevel="1">
      <c r="A395" s="160" t="s">
        <v>534</v>
      </c>
      <c r="B395" s="66">
        <v>4186</v>
      </c>
      <c r="C395" s="66" t="s">
        <v>94</v>
      </c>
      <c r="D395" s="59" t="s">
        <v>547</v>
      </c>
      <c r="E395" s="66" t="s">
        <v>89</v>
      </c>
      <c r="F395" s="50">
        <v>4</v>
      </c>
      <c r="G395" s="150">
        <v>0</v>
      </c>
      <c r="H395" s="150">
        <f t="shared" si="245"/>
        <v>4</v>
      </c>
      <c r="I395" s="74">
        <v>5.01</v>
      </c>
      <c r="J395" s="318">
        <f t="shared" si="246"/>
        <v>6.12</v>
      </c>
      <c r="K395" s="310">
        <f t="shared" si="257"/>
        <v>24.48</v>
      </c>
      <c r="L395" s="189" t="e">
        <f>TRUNC(#REF!-(#REF!*0.07),2)</f>
        <v>#REF!</v>
      </c>
      <c r="M395" s="212"/>
      <c r="N395" s="192">
        <f t="shared" si="248"/>
        <v>0</v>
      </c>
      <c r="O395" s="215"/>
      <c r="P395" s="192"/>
      <c r="Q395" s="215"/>
      <c r="R395" s="192"/>
      <c r="S395" s="215"/>
      <c r="T395" s="192"/>
      <c r="U395" s="215"/>
      <c r="V395" s="192"/>
      <c r="W395" s="215"/>
      <c r="X395" s="192"/>
      <c r="Y395" s="215"/>
      <c r="Z395" s="192"/>
      <c r="AA395" s="215"/>
      <c r="AB395" s="192"/>
      <c r="AC395" s="215"/>
      <c r="AD395" s="192"/>
      <c r="AE395" s="215"/>
      <c r="AF395" s="192"/>
      <c r="AG395" s="215"/>
      <c r="AH395" s="192"/>
      <c r="AI395" s="215"/>
      <c r="AJ395" s="192"/>
      <c r="AK395" s="215"/>
      <c r="AL395" s="345"/>
      <c r="AM395" s="212"/>
      <c r="AN395" s="192">
        <f t="shared" si="249"/>
        <v>0</v>
      </c>
      <c r="AO395" s="215"/>
      <c r="AP395" s="192">
        <f t="shared" si="250"/>
        <v>0</v>
      </c>
      <c r="AQ395" s="215"/>
      <c r="AR395" s="192">
        <f t="shared" si="251"/>
        <v>0</v>
      </c>
      <c r="AS395" s="215">
        <f t="shared" si="252"/>
        <v>0</v>
      </c>
      <c r="AT395" s="192">
        <f t="shared" si="253"/>
        <v>0</v>
      </c>
      <c r="AU395" s="215">
        <f t="shared" si="254"/>
        <v>1</v>
      </c>
      <c r="AV395" s="354">
        <f t="shared" si="255"/>
        <v>24.48</v>
      </c>
    </row>
    <row r="396" spans="1:48" ht="20.100000000000001" customHeight="1" outlineLevel="1">
      <c r="A396" s="160" t="s">
        <v>551</v>
      </c>
      <c r="B396" s="66">
        <v>6302</v>
      </c>
      <c r="C396" s="66" t="s">
        <v>94</v>
      </c>
      <c r="D396" s="59" t="s">
        <v>539</v>
      </c>
      <c r="E396" s="66" t="s">
        <v>89</v>
      </c>
      <c r="F396" s="50">
        <v>1</v>
      </c>
      <c r="G396" s="150">
        <v>0</v>
      </c>
      <c r="H396" s="150">
        <f t="shared" si="245"/>
        <v>1</v>
      </c>
      <c r="I396" s="74">
        <v>11.32</v>
      </c>
      <c r="J396" s="318">
        <f t="shared" si="246"/>
        <v>13.83</v>
      </c>
      <c r="K396" s="310">
        <f t="shared" si="257"/>
        <v>13.83</v>
      </c>
      <c r="L396" s="189" t="e">
        <f>TRUNC(#REF!-(#REF!*0.07),2)</f>
        <v>#REF!</v>
      </c>
      <c r="M396" s="212"/>
      <c r="N396" s="192">
        <f t="shared" si="248"/>
        <v>0</v>
      </c>
      <c r="O396" s="215"/>
      <c r="P396" s="192"/>
      <c r="Q396" s="215"/>
      <c r="R396" s="192"/>
      <c r="S396" s="215"/>
      <c r="T396" s="192"/>
      <c r="U396" s="215"/>
      <c r="V396" s="192"/>
      <c r="W396" s="215"/>
      <c r="X396" s="192"/>
      <c r="Y396" s="215"/>
      <c r="Z396" s="192"/>
      <c r="AA396" s="215"/>
      <c r="AB396" s="192"/>
      <c r="AC396" s="215"/>
      <c r="AD396" s="192"/>
      <c r="AE396" s="215"/>
      <c r="AF396" s="192"/>
      <c r="AG396" s="215"/>
      <c r="AH396" s="192"/>
      <c r="AI396" s="215"/>
      <c r="AJ396" s="192"/>
      <c r="AK396" s="215"/>
      <c r="AL396" s="345"/>
      <c r="AM396" s="212"/>
      <c r="AN396" s="192">
        <f t="shared" si="249"/>
        <v>0</v>
      </c>
      <c r="AO396" s="215"/>
      <c r="AP396" s="192">
        <f t="shared" si="250"/>
        <v>0</v>
      </c>
      <c r="AQ396" s="215"/>
      <c r="AR396" s="192">
        <f t="shared" si="251"/>
        <v>0</v>
      </c>
      <c r="AS396" s="215">
        <f t="shared" si="252"/>
        <v>0</v>
      </c>
      <c r="AT396" s="192">
        <f t="shared" si="253"/>
        <v>0</v>
      </c>
      <c r="AU396" s="215">
        <f t="shared" si="254"/>
        <v>1</v>
      </c>
      <c r="AV396" s="354">
        <f t="shared" si="255"/>
        <v>13.83</v>
      </c>
    </row>
    <row r="397" spans="1:48" ht="20.100000000000001" customHeight="1" outlineLevel="1">
      <c r="A397" s="160" t="s">
        <v>552</v>
      </c>
      <c r="B397" s="66">
        <v>6304</v>
      </c>
      <c r="C397" s="66" t="s">
        <v>94</v>
      </c>
      <c r="D397" s="59" t="s">
        <v>540</v>
      </c>
      <c r="E397" s="66" t="s">
        <v>89</v>
      </c>
      <c r="F397" s="50">
        <v>1</v>
      </c>
      <c r="G397" s="150">
        <v>0</v>
      </c>
      <c r="H397" s="150">
        <f t="shared" si="245"/>
        <v>1</v>
      </c>
      <c r="I397" s="74">
        <v>5.36</v>
      </c>
      <c r="J397" s="318">
        <f t="shared" si="246"/>
        <v>6.55</v>
      </c>
      <c r="K397" s="310">
        <f t="shared" si="257"/>
        <v>6.55</v>
      </c>
      <c r="L397" s="189" t="e">
        <f>TRUNC(#REF!-(#REF!*0.07),2)</f>
        <v>#REF!</v>
      </c>
      <c r="M397" s="212"/>
      <c r="N397" s="192">
        <f t="shared" si="248"/>
        <v>0</v>
      </c>
      <c r="O397" s="215"/>
      <c r="P397" s="192"/>
      <c r="Q397" s="215"/>
      <c r="R397" s="192"/>
      <c r="S397" s="215"/>
      <c r="T397" s="192"/>
      <c r="U397" s="215"/>
      <c r="V397" s="192"/>
      <c r="W397" s="215"/>
      <c r="X397" s="192"/>
      <c r="Y397" s="215"/>
      <c r="Z397" s="192"/>
      <c r="AA397" s="215"/>
      <c r="AB397" s="192"/>
      <c r="AC397" s="215"/>
      <c r="AD397" s="192"/>
      <c r="AE397" s="215"/>
      <c r="AF397" s="192"/>
      <c r="AG397" s="215"/>
      <c r="AH397" s="192"/>
      <c r="AI397" s="215"/>
      <c r="AJ397" s="192"/>
      <c r="AK397" s="215"/>
      <c r="AL397" s="345"/>
      <c r="AM397" s="212"/>
      <c r="AN397" s="192">
        <f t="shared" si="249"/>
        <v>0</v>
      </c>
      <c r="AO397" s="215"/>
      <c r="AP397" s="192">
        <f t="shared" si="250"/>
        <v>0</v>
      </c>
      <c r="AQ397" s="215"/>
      <c r="AR397" s="192">
        <f t="shared" si="251"/>
        <v>0</v>
      </c>
      <c r="AS397" s="215">
        <f t="shared" si="252"/>
        <v>0</v>
      </c>
      <c r="AT397" s="192">
        <f t="shared" si="253"/>
        <v>0</v>
      </c>
      <c r="AU397" s="215">
        <f t="shared" si="254"/>
        <v>1</v>
      </c>
      <c r="AV397" s="354">
        <f t="shared" si="255"/>
        <v>6.55</v>
      </c>
    </row>
    <row r="398" spans="1:48" ht="20.100000000000001" customHeight="1" outlineLevel="1">
      <c r="A398" s="160" t="s">
        <v>553</v>
      </c>
      <c r="B398" s="66">
        <v>12410</v>
      </c>
      <c r="C398" s="66" t="s">
        <v>94</v>
      </c>
      <c r="D398" s="59" t="s">
        <v>542</v>
      </c>
      <c r="E398" s="66" t="s">
        <v>89</v>
      </c>
      <c r="F398" s="50">
        <v>2</v>
      </c>
      <c r="G398" s="150">
        <v>0</v>
      </c>
      <c r="H398" s="150">
        <f t="shared" si="245"/>
        <v>2</v>
      </c>
      <c r="I398" s="74">
        <v>9.7899999999999991</v>
      </c>
      <c r="J398" s="318">
        <f t="shared" si="246"/>
        <v>11.96</v>
      </c>
      <c r="K398" s="310">
        <f t="shared" si="257"/>
        <v>23.92</v>
      </c>
      <c r="L398" s="189" t="e">
        <f>TRUNC(#REF!-(#REF!*0.07),2)</f>
        <v>#REF!</v>
      </c>
      <c r="M398" s="212"/>
      <c r="N398" s="192">
        <f t="shared" si="248"/>
        <v>0</v>
      </c>
      <c r="O398" s="215"/>
      <c r="P398" s="192"/>
      <c r="Q398" s="215"/>
      <c r="R398" s="192"/>
      <c r="S398" s="215"/>
      <c r="T398" s="192"/>
      <c r="U398" s="215"/>
      <c r="V398" s="192"/>
      <c r="W398" s="215"/>
      <c r="X398" s="192"/>
      <c r="Y398" s="215"/>
      <c r="Z398" s="192"/>
      <c r="AA398" s="215"/>
      <c r="AB398" s="192"/>
      <c r="AC398" s="215"/>
      <c r="AD398" s="192"/>
      <c r="AE398" s="215"/>
      <c r="AF398" s="192"/>
      <c r="AG398" s="215"/>
      <c r="AH398" s="192"/>
      <c r="AI398" s="215"/>
      <c r="AJ398" s="192"/>
      <c r="AK398" s="215"/>
      <c r="AL398" s="345"/>
      <c r="AM398" s="212"/>
      <c r="AN398" s="192">
        <f t="shared" si="249"/>
        <v>0</v>
      </c>
      <c r="AO398" s="215"/>
      <c r="AP398" s="192">
        <f t="shared" si="250"/>
        <v>0</v>
      </c>
      <c r="AQ398" s="215"/>
      <c r="AR398" s="192">
        <f t="shared" si="251"/>
        <v>0</v>
      </c>
      <c r="AS398" s="215">
        <f t="shared" si="252"/>
        <v>0</v>
      </c>
      <c r="AT398" s="192">
        <f t="shared" si="253"/>
        <v>0</v>
      </c>
      <c r="AU398" s="215">
        <f t="shared" si="254"/>
        <v>1</v>
      </c>
      <c r="AV398" s="354">
        <f t="shared" si="255"/>
        <v>23.92</v>
      </c>
    </row>
    <row r="399" spans="1:48" ht="20.100000000000001" customHeight="1" outlineLevel="1">
      <c r="A399" s="160" t="s">
        <v>554</v>
      </c>
      <c r="B399" s="66"/>
      <c r="C399" s="66" t="s">
        <v>4</v>
      </c>
      <c r="D399" s="59" t="s">
        <v>546</v>
      </c>
      <c r="E399" s="66" t="s">
        <v>89</v>
      </c>
      <c r="F399" s="50">
        <v>2</v>
      </c>
      <c r="G399" s="150">
        <v>0</v>
      </c>
      <c r="H399" s="150">
        <f t="shared" si="245"/>
        <v>2</v>
      </c>
      <c r="I399" s="74">
        <v>9</v>
      </c>
      <c r="J399" s="318">
        <f t="shared" si="246"/>
        <v>11</v>
      </c>
      <c r="K399" s="310">
        <f t="shared" si="257"/>
        <v>22</v>
      </c>
      <c r="L399" s="189" t="e">
        <f>TRUNC(#REF!-(#REF!*0.07),2)</f>
        <v>#REF!</v>
      </c>
      <c r="M399" s="212"/>
      <c r="N399" s="192">
        <f t="shared" si="248"/>
        <v>0</v>
      </c>
      <c r="O399" s="215"/>
      <c r="P399" s="192"/>
      <c r="Q399" s="215"/>
      <c r="R399" s="192"/>
      <c r="S399" s="215"/>
      <c r="T399" s="192"/>
      <c r="U399" s="215"/>
      <c r="V399" s="192"/>
      <c r="W399" s="215"/>
      <c r="X399" s="192"/>
      <c r="Y399" s="215"/>
      <c r="Z399" s="192"/>
      <c r="AA399" s="215"/>
      <c r="AB399" s="192"/>
      <c r="AC399" s="215"/>
      <c r="AD399" s="192"/>
      <c r="AE399" s="215"/>
      <c r="AF399" s="192"/>
      <c r="AG399" s="215"/>
      <c r="AH399" s="192"/>
      <c r="AI399" s="215"/>
      <c r="AJ399" s="192"/>
      <c r="AK399" s="215"/>
      <c r="AL399" s="345"/>
      <c r="AM399" s="212"/>
      <c r="AN399" s="192">
        <f t="shared" si="249"/>
        <v>0</v>
      </c>
      <c r="AO399" s="215"/>
      <c r="AP399" s="192">
        <f t="shared" si="250"/>
        <v>0</v>
      </c>
      <c r="AQ399" s="215"/>
      <c r="AR399" s="192">
        <f t="shared" si="251"/>
        <v>0</v>
      </c>
      <c r="AS399" s="215">
        <f t="shared" si="252"/>
        <v>0</v>
      </c>
      <c r="AT399" s="192">
        <f t="shared" si="253"/>
        <v>0</v>
      </c>
      <c r="AU399" s="215">
        <f t="shared" si="254"/>
        <v>1</v>
      </c>
      <c r="AV399" s="354">
        <f t="shared" si="255"/>
        <v>22</v>
      </c>
    </row>
    <row r="400" spans="1:48" ht="20.100000000000001" customHeight="1" outlineLevel="1">
      <c r="A400" s="160" t="s">
        <v>555</v>
      </c>
      <c r="B400" s="66"/>
      <c r="C400" s="66" t="s">
        <v>4</v>
      </c>
      <c r="D400" s="59" t="s">
        <v>548</v>
      </c>
      <c r="E400" s="66" t="s">
        <v>89</v>
      </c>
      <c r="F400" s="50">
        <v>2</v>
      </c>
      <c r="G400" s="150">
        <v>0</v>
      </c>
      <c r="H400" s="150">
        <f t="shared" si="245"/>
        <v>2</v>
      </c>
      <c r="I400" s="74">
        <v>12</v>
      </c>
      <c r="J400" s="318">
        <f t="shared" si="246"/>
        <v>14.66</v>
      </c>
      <c r="K400" s="310">
        <f t="shared" si="257"/>
        <v>29.32</v>
      </c>
      <c r="L400" s="189" t="e">
        <f>TRUNC(#REF!-(#REF!*0.07),2)</f>
        <v>#REF!</v>
      </c>
      <c r="M400" s="212"/>
      <c r="N400" s="192">
        <f t="shared" si="248"/>
        <v>0</v>
      </c>
      <c r="O400" s="215"/>
      <c r="P400" s="192"/>
      <c r="Q400" s="215"/>
      <c r="R400" s="192"/>
      <c r="S400" s="215"/>
      <c r="T400" s="192"/>
      <c r="U400" s="215"/>
      <c r="V400" s="192"/>
      <c r="W400" s="215"/>
      <c r="X400" s="192"/>
      <c r="Y400" s="215"/>
      <c r="Z400" s="192"/>
      <c r="AA400" s="215"/>
      <c r="AB400" s="192"/>
      <c r="AC400" s="215"/>
      <c r="AD400" s="192"/>
      <c r="AE400" s="215"/>
      <c r="AF400" s="192"/>
      <c r="AG400" s="215"/>
      <c r="AH400" s="192"/>
      <c r="AI400" s="215"/>
      <c r="AJ400" s="192"/>
      <c r="AK400" s="215"/>
      <c r="AL400" s="345"/>
      <c r="AM400" s="212"/>
      <c r="AN400" s="192">
        <f t="shared" si="249"/>
        <v>0</v>
      </c>
      <c r="AO400" s="215"/>
      <c r="AP400" s="192">
        <f t="shared" si="250"/>
        <v>0</v>
      </c>
      <c r="AQ400" s="215"/>
      <c r="AR400" s="192">
        <f t="shared" si="251"/>
        <v>0</v>
      </c>
      <c r="AS400" s="215">
        <f t="shared" si="252"/>
        <v>0</v>
      </c>
      <c r="AT400" s="192">
        <f t="shared" si="253"/>
        <v>0</v>
      </c>
      <c r="AU400" s="215">
        <f t="shared" si="254"/>
        <v>1</v>
      </c>
      <c r="AV400" s="354">
        <f t="shared" si="255"/>
        <v>29.32</v>
      </c>
    </row>
    <row r="401" spans="1:48" ht="20.100000000000001" customHeight="1" outlineLevel="1">
      <c r="A401" s="160" t="s">
        <v>556</v>
      </c>
      <c r="B401" s="66"/>
      <c r="C401" s="66" t="s">
        <v>4</v>
      </c>
      <c r="D401" s="59" t="s">
        <v>543</v>
      </c>
      <c r="E401" s="66" t="s">
        <v>89</v>
      </c>
      <c r="F401" s="50">
        <v>1</v>
      </c>
      <c r="G401" s="150">
        <v>0</v>
      </c>
      <c r="H401" s="150">
        <f t="shared" si="245"/>
        <v>1</v>
      </c>
      <c r="I401" s="74">
        <v>132.12</v>
      </c>
      <c r="J401" s="318">
        <f t="shared" si="246"/>
        <v>161.49</v>
      </c>
      <c r="K401" s="310">
        <f t="shared" si="257"/>
        <v>161.49</v>
      </c>
      <c r="L401" s="189" t="e">
        <f>TRUNC(#REF!-(#REF!*0.07),2)</f>
        <v>#REF!</v>
      </c>
      <c r="M401" s="212"/>
      <c r="N401" s="192">
        <f t="shared" si="248"/>
        <v>0</v>
      </c>
      <c r="O401" s="215"/>
      <c r="P401" s="192"/>
      <c r="Q401" s="215"/>
      <c r="R401" s="192"/>
      <c r="S401" s="215"/>
      <c r="T401" s="192"/>
      <c r="U401" s="215"/>
      <c r="V401" s="192"/>
      <c r="W401" s="215"/>
      <c r="X401" s="192"/>
      <c r="Y401" s="215"/>
      <c r="Z401" s="192"/>
      <c r="AA401" s="215"/>
      <c r="AB401" s="192"/>
      <c r="AC401" s="215"/>
      <c r="AD401" s="192"/>
      <c r="AE401" s="215"/>
      <c r="AF401" s="192"/>
      <c r="AG401" s="215"/>
      <c r="AH401" s="192"/>
      <c r="AI401" s="215"/>
      <c r="AJ401" s="192"/>
      <c r="AK401" s="215"/>
      <c r="AL401" s="345"/>
      <c r="AM401" s="212"/>
      <c r="AN401" s="192">
        <f t="shared" si="249"/>
        <v>0</v>
      </c>
      <c r="AO401" s="215"/>
      <c r="AP401" s="192">
        <f t="shared" si="250"/>
        <v>0</v>
      </c>
      <c r="AQ401" s="215"/>
      <c r="AR401" s="192">
        <f t="shared" si="251"/>
        <v>0</v>
      </c>
      <c r="AS401" s="215">
        <f t="shared" si="252"/>
        <v>0</v>
      </c>
      <c r="AT401" s="192">
        <f t="shared" si="253"/>
        <v>0</v>
      </c>
      <c r="AU401" s="215">
        <f t="shared" si="254"/>
        <v>1</v>
      </c>
      <c r="AV401" s="354">
        <f t="shared" si="255"/>
        <v>161.49</v>
      </c>
    </row>
    <row r="402" spans="1:48" ht="20.100000000000001" customHeight="1" outlineLevel="1">
      <c r="A402" s="160" t="s">
        <v>557</v>
      </c>
      <c r="B402" s="66">
        <v>12899</v>
      </c>
      <c r="C402" s="66" t="s">
        <v>4</v>
      </c>
      <c r="D402" s="59" t="s">
        <v>549</v>
      </c>
      <c r="E402" s="66" t="s">
        <v>89</v>
      </c>
      <c r="F402" s="50">
        <v>1</v>
      </c>
      <c r="G402" s="150">
        <v>0</v>
      </c>
      <c r="H402" s="150">
        <f t="shared" si="245"/>
        <v>1</v>
      </c>
      <c r="I402" s="74">
        <v>109.19</v>
      </c>
      <c r="J402" s="318">
        <f t="shared" si="246"/>
        <v>133.46</v>
      </c>
      <c r="K402" s="310">
        <f t="shared" si="257"/>
        <v>133.46</v>
      </c>
      <c r="L402" s="189" t="e">
        <f>TRUNC(#REF!-(#REF!*0.07),2)</f>
        <v>#REF!</v>
      </c>
      <c r="M402" s="212"/>
      <c r="N402" s="192">
        <f t="shared" si="248"/>
        <v>0</v>
      </c>
      <c r="O402" s="215"/>
      <c r="P402" s="192"/>
      <c r="Q402" s="215"/>
      <c r="R402" s="192"/>
      <c r="S402" s="215"/>
      <c r="T402" s="192"/>
      <c r="U402" s="215"/>
      <c r="V402" s="192"/>
      <c r="W402" s="215"/>
      <c r="X402" s="192"/>
      <c r="Y402" s="215"/>
      <c r="Z402" s="192"/>
      <c r="AA402" s="215"/>
      <c r="AB402" s="192"/>
      <c r="AC402" s="215"/>
      <c r="AD402" s="192"/>
      <c r="AE402" s="215"/>
      <c r="AF402" s="192"/>
      <c r="AG402" s="215"/>
      <c r="AH402" s="192"/>
      <c r="AI402" s="215"/>
      <c r="AJ402" s="192"/>
      <c r="AK402" s="215"/>
      <c r="AL402" s="345"/>
      <c r="AM402" s="212"/>
      <c r="AN402" s="192">
        <f t="shared" si="249"/>
        <v>0</v>
      </c>
      <c r="AO402" s="215"/>
      <c r="AP402" s="192">
        <f t="shared" si="250"/>
        <v>0</v>
      </c>
      <c r="AQ402" s="215"/>
      <c r="AR402" s="192">
        <f t="shared" si="251"/>
        <v>0</v>
      </c>
      <c r="AS402" s="215">
        <f t="shared" si="252"/>
        <v>0</v>
      </c>
      <c r="AT402" s="192">
        <f t="shared" si="253"/>
        <v>0</v>
      </c>
      <c r="AU402" s="215">
        <f t="shared" si="254"/>
        <v>1</v>
      </c>
      <c r="AV402" s="354">
        <f t="shared" si="255"/>
        <v>133.46</v>
      </c>
    </row>
    <row r="403" spans="1:48" ht="20.100000000000001" customHeight="1" outlineLevel="1">
      <c r="A403" s="160" t="s">
        <v>558</v>
      </c>
      <c r="B403" s="66"/>
      <c r="C403" s="66" t="s">
        <v>4</v>
      </c>
      <c r="D403" s="59" t="s">
        <v>544</v>
      </c>
      <c r="E403" s="66" t="s">
        <v>107</v>
      </c>
      <c r="F403" s="50">
        <v>2</v>
      </c>
      <c r="G403" s="150">
        <v>0</v>
      </c>
      <c r="H403" s="150">
        <f t="shared" si="245"/>
        <v>2</v>
      </c>
      <c r="I403" s="74">
        <v>88.92</v>
      </c>
      <c r="J403" s="318">
        <f t="shared" si="246"/>
        <v>108.68</v>
      </c>
      <c r="K403" s="310">
        <f t="shared" si="257"/>
        <v>217.36</v>
      </c>
      <c r="L403" s="189" t="e">
        <f>TRUNC(#REF!-(#REF!*0.07),2)</f>
        <v>#REF!</v>
      </c>
      <c r="M403" s="212"/>
      <c r="N403" s="192">
        <f t="shared" si="248"/>
        <v>0</v>
      </c>
      <c r="O403" s="215"/>
      <c r="P403" s="192"/>
      <c r="Q403" s="215"/>
      <c r="R403" s="192"/>
      <c r="S403" s="215"/>
      <c r="T403" s="192"/>
      <c r="U403" s="215"/>
      <c r="V403" s="192"/>
      <c r="W403" s="215"/>
      <c r="X403" s="192"/>
      <c r="Y403" s="215"/>
      <c r="Z403" s="192"/>
      <c r="AA403" s="215"/>
      <c r="AB403" s="192"/>
      <c r="AC403" s="215"/>
      <c r="AD403" s="192"/>
      <c r="AE403" s="215"/>
      <c r="AF403" s="192"/>
      <c r="AG403" s="215"/>
      <c r="AH403" s="192"/>
      <c r="AI403" s="215"/>
      <c r="AJ403" s="192"/>
      <c r="AK403" s="215"/>
      <c r="AL403" s="345"/>
      <c r="AM403" s="212"/>
      <c r="AN403" s="192">
        <f t="shared" si="249"/>
        <v>0</v>
      </c>
      <c r="AO403" s="215"/>
      <c r="AP403" s="192">
        <f t="shared" si="250"/>
        <v>0</v>
      </c>
      <c r="AQ403" s="215"/>
      <c r="AR403" s="192">
        <f t="shared" si="251"/>
        <v>0</v>
      </c>
      <c r="AS403" s="215">
        <f t="shared" si="252"/>
        <v>0</v>
      </c>
      <c r="AT403" s="192">
        <f t="shared" si="253"/>
        <v>0</v>
      </c>
      <c r="AU403" s="215">
        <f t="shared" si="254"/>
        <v>1</v>
      </c>
      <c r="AV403" s="354">
        <f t="shared" si="255"/>
        <v>217.36</v>
      </c>
    </row>
    <row r="404" spans="1:48" ht="20.100000000000001" customHeight="1" outlineLevel="1">
      <c r="A404" s="160" t="s">
        <v>1146</v>
      </c>
      <c r="B404" s="66"/>
      <c r="C404" s="66" t="s">
        <v>4</v>
      </c>
      <c r="D404" s="59" t="s">
        <v>545</v>
      </c>
      <c r="E404" s="66" t="s">
        <v>89</v>
      </c>
      <c r="F404" s="50">
        <v>2</v>
      </c>
      <c r="G404" s="150">
        <v>0</v>
      </c>
      <c r="H404" s="150">
        <f t="shared" si="245"/>
        <v>2</v>
      </c>
      <c r="I404" s="74">
        <v>18.649999999999999</v>
      </c>
      <c r="J404" s="318">
        <f t="shared" si="246"/>
        <v>22.79</v>
      </c>
      <c r="K404" s="310">
        <f t="shared" si="257"/>
        <v>45.58</v>
      </c>
      <c r="L404" s="189" t="e">
        <f>TRUNC(#REF!-(#REF!*0.07),2)</f>
        <v>#REF!</v>
      </c>
      <c r="M404" s="212"/>
      <c r="N404" s="192">
        <f t="shared" si="248"/>
        <v>0</v>
      </c>
      <c r="O404" s="215"/>
      <c r="P404" s="192"/>
      <c r="Q404" s="215"/>
      <c r="R404" s="192"/>
      <c r="S404" s="215"/>
      <c r="T404" s="192"/>
      <c r="U404" s="215"/>
      <c r="V404" s="192"/>
      <c r="W404" s="215"/>
      <c r="X404" s="192"/>
      <c r="Y404" s="215"/>
      <c r="Z404" s="192"/>
      <c r="AA404" s="215"/>
      <c r="AB404" s="192"/>
      <c r="AC404" s="215"/>
      <c r="AD404" s="192"/>
      <c r="AE404" s="215"/>
      <c r="AF404" s="192"/>
      <c r="AG404" s="215"/>
      <c r="AH404" s="192"/>
      <c r="AI404" s="215"/>
      <c r="AJ404" s="192"/>
      <c r="AK404" s="215"/>
      <c r="AL404" s="345"/>
      <c r="AM404" s="212"/>
      <c r="AN404" s="192">
        <f t="shared" si="249"/>
        <v>0</v>
      </c>
      <c r="AO404" s="215"/>
      <c r="AP404" s="192">
        <f t="shared" si="250"/>
        <v>0</v>
      </c>
      <c r="AQ404" s="215"/>
      <c r="AR404" s="192">
        <f t="shared" si="251"/>
        <v>0</v>
      </c>
      <c r="AS404" s="215">
        <f t="shared" si="252"/>
        <v>0</v>
      </c>
      <c r="AT404" s="192">
        <f t="shared" si="253"/>
        <v>0</v>
      </c>
      <c r="AU404" s="215">
        <f t="shared" si="254"/>
        <v>1</v>
      </c>
      <c r="AV404" s="354">
        <f t="shared" si="255"/>
        <v>45.58</v>
      </c>
    </row>
    <row r="405" spans="1:48" ht="20.100000000000001" customHeight="1" outlineLevel="1">
      <c r="A405" s="160" t="s">
        <v>559</v>
      </c>
      <c r="B405" s="45"/>
      <c r="C405" s="45" t="s">
        <v>4</v>
      </c>
      <c r="D405" s="59" t="s">
        <v>535</v>
      </c>
      <c r="E405" s="66" t="s">
        <v>89</v>
      </c>
      <c r="F405" s="50">
        <v>1</v>
      </c>
      <c r="G405" s="150">
        <v>0</v>
      </c>
      <c r="H405" s="150">
        <f t="shared" si="245"/>
        <v>1</v>
      </c>
      <c r="I405" s="74">
        <v>50</v>
      </c>
      <c r="J405" s="318">
        <f t="shared" si="246"/>
        <v>61.11</v>
      </c>
      <c r="K405" s="310">
        <f t="shared" si="257"/>
        <v>61.11</v>
      </c>
      <c r="L405" s="189" t="e">
        <f>TRUNC(#REF!-(#REF!*0.07),2)</f>
        <v>#REF!</v>
      </c>
      <c r="M405" s="212"/>
      <c r="N405" s="192">
        <f t="shared" si="248"/>
        <v>0</v>
      </c>
      <c r="O405" s="215"/>
      <c r="P405" s="192"/>
      <c r="Q405" s="215"/>
      <c r="R405" s="192"/>
      <c r="S405" s="215"/>
      <c r="T405" s="192"/>
      <c r="U405" s="215"/>
      <c r="V405" s="192"/>
      <c r="W405" s="215"/>
      <c r="X405" s="192"/>
      <c r="Y405" s="215"/>
      <c r="Z405" s="192"/>
      <c r="AA405" s="215"/>
      <c r="AB405" s="192"/>
      <c r="AC405" s="215"/>
      <c r="AD405" s="192"/>
      <c r="AE405" s="215"/>
      <c r="AF405" s="192"/>
      <c r="AG405" s="215"/>
      <c r="AH405" s="192"/>
      <c r="AI405" s="215"/>
      <c r="AJ405" s="192"/>
      <c r="AK405" s="215"/>
      <c r="AL405" s="345"/>
      <c r="AM405" s="212"/>
      <c r="AN405" s="192">
        <f t="shared" si="249"/>
        <v>0</v>
      </c>
      <c r="AO405" s="215"/>
      <c r="AP405" s="192">
        <f t="shared" si="250"/>
        <v>0</v>
      </c>
      <c r="AQ405" s="215"/>
      <c r="AR405" s="192">
        <f t="shared" si="251"/>
        <v>0</v>
      </c>
      <c r="AS405" s="215">
        <f t="shared" si="252"/>
        <v>0</v>
      </c>
      <c r="AT405" s="192">
        <f t="shared" si="253"/>
        <v>0</v>
      </c>
      <c r="AU405" s="215">
        <f t="shared" si="254"/>
        <v>1</v>
      </c>
      <c r="AV405" s="354">
        <f t="shared" si="255"/>
        <v>61.11</v>
      </c>
    </row>
    <row r="406" spans="1:48" ht="20.100000000000001" customHeight="1" outlineLevel="1">
      <c r="A406" s="160" t="s">
        <v>560</v>
      </c>
      <c r="B406" s="45"/>
      <c r="C406" s="45" t="s">
        <v>4</v>
      </c>
      <c r="D406" s="59" t="s">
        <v>536</v>
      </c>
      <c r="E406" s="66" t="s">
        <v>89</v>
      </c>
      <c r="F406" s="50">
        <v>1</v>
      </c>
      <c r="G406" s="150">
        <v>0</v>
      </c>
      <c r="H406" s="150">
        <f t="shared" si="245"/>
        <v>1</v>
      </c>
      <c r="I406" s="74">
        <v>50</v>
      </c>
      <c r="J406" s="318">
        <f t="shared" si="246"/>
        <v>61.11</v>
      </c>
      <c r="K406" s="310">
        <f t="shared" si="257"/>
        <v>61.11</v>
      </c>
      <c r="L406" s="189" t="e">
        <f>TRUNC(#REF!-(#REF!*0.07),2)</f>
        <v>#REF!</v>
      </c>
      <c r="M406" s="212"/>
      <c r="N406" s="192">
        <f t="shared" si="248"/>
        <v>0</v>
      </c>
      <c r="O406" s="215"/>
      <c r="P406" s="192"/>
      <c r="Q406" s="215"/>
      <c r="R406" s="192"/>
      <c r="S406" s="215"/>
      <c r="T406" s="192"/>
      <c r="U406" s="215"/>
      <c r="V406" s="192"/>
      <c r="W406" s="215"/>
      <c r="X406" s="192"/>
      <c r="Y406" s="215"/>
      <c r="Z406" s="192"/>
      <c r="AA406" s="215"/>
      <c r="AB406" s="192"/>
      <c r="AC406" s="215"/>
      <c r="AD406" s="192"/>
      <c r="AE406" s="215"/>
      <c r="AF406" s="192"/>
      <c r="AG406" s="215"/>
      <c r="AH406" s="192"/>
      <c r="AI406" s="215"/>
      <c r="AJ406" s="192"/>
      <c r="AK406" s="215"/>
      <c r="AL406" s="345"/>
      <c r="AM406" s="212"/>
      <c r="AN406" s="192">
        <f t="shared" si="249"/>
        <v>0</v>
      </c>
      <c r="AO406" s="215"/>
      <c r="AP406" s="192">
        <f t="shared" si="250"/>
        <v>0</v>
      </c>
      <c r="AQ406" s="215"/>
      <c r="AR406" s="192">
        <f t="shared" si="251"/>
        <v>0</v>
      </c>
      <c r="AS406" s="215">
        <f t="shared" si="252"/>
        <v>0</v>
      </c>
      <c r="AT406" s="192">
        <f t="shared" si="253"/>
        <v>0</v>
      </c>
      <c r="AU406" s="215">
        <f t="shared" si="254"/>
        <v>1</v>
      </c>
      <c r="AV406" s="354">
        <f t="shared" si="255"/>
        <v>61.11</v>
      </c>
    </row>
    <row r="407" spans="1:48" ht="20.100000000000001" customHeight="1" outlineLevel="1">
      <c r="A407" s="161"/>
      <c r="B407" s="69"/>
      <c r="C407" s="69"/>
      <c r="D407" s="69"/>
      <c r="E407" s="69"/>
      <c r="F407" s="78" t="s">
        <v>253</v>
      </c>
      <c r="G407" s="148"/>
      <c r="H407" s="148"/>
      <c r="I407" s="148"/>
      <c r="J407" s="225"/>
      <c r="K407" s="221">
        <f>SUM(K386:K406)</f>
        <v>2388.3200000000002</v>
      </c>
      <c r="L407" s="190" t="e">
        <f>TRUNC(#REF!-(#REF!*0.07),2)</f>
        <v>#REF!</v>
      </c>
      <c r="M407" s="219">
        <f>N407/K407</f>
        <v>0</v>
      </c>
      <c r="N407" s="148">
        <f>SUM(N386:N406)</f>
        <v>0</v>
      </c>
      <c r="O407" s="223"/>
      <c r="P407" s="225"/>
      <c r="Q407" s="223"/>
      <c r="R407" s="225"/>
      <c r="S407" s="223"/>
      <c r="T407" s="225"/>
      <c r="U407" s="223"/>
      <c r="V407" s="225"/>
      <c r="W407" s="223"/>
      <c r="X407" s="225"/>
      <c r="Y407" s="223"/>
      <c r="Z407" s="225"/>
      <c r="AA407" s="223"/>
      <c r="AB407" s="225"/>
      <c r="AC407" s="223"/>
      <c r="AD407" s="225"/>
      <c r="AE407" s="223"/>
      <c r="AF407" s="225"/>
      <c r="AG407" s="223">
        <f>AH407/K407</f>
        <v>3.7756247069069465E-2</v>
      </c>
      <c r="AH407" s="148">
        <f>SUM(AH386:AH406)</f>
        <v>90.173999999999992</v>
      </c>
      <c r="AI407" s="223"/>
      <c r="AJ407" s="148"/>
      <c r="AK407" s="223"/>
      <c r="AL407" s="148"/>
      <c r="AM407" s="357">
        <f>AN407/K407</f>
        <v>0</v>
      </c>
      <c r="AN407" s="221">
        <f>SUM(AN386:AN406)</f>
        <v>0</v>
      </c>
      <c r="AO407" s="223">
        <f>AP407/K407</f>
        <v>0.2162176760233134</v>
      </c>
      <c r="AP407" s="221">
        <f>SUM(AP386:AP406)</f>
        <v>516.39699999999993</v>
      </c>
      <c r="AQ407" s="223"/>
      <c r="AR407" s="225"/>
      <c r="AS407" s="357">
        <f t="shared" si="252"/>
        <v>0.2162176760233134</v>
      </c>
      <c r="AT407" s="221">
        <f>SUM(AT386:AT406)</f>
        <v>516.39699999999993</v>
      </c>
      <c r="AU407" s="357">
        <f t="shared" si="254"/>
        <v>0.78378232397668635</v>
      </c>
      <c r="AV407" s="221">
        <f>SUM(AV386:AV406)</f>
        <v>1871.9229999999998</v>
      </c>
    </row>
    <row r="408" spans="1:48" ht="20.100000000000001" customHeight="1">
      <c r="A408" s="87"/>
      <c r="B408" s="61"/>
      <c r="C408" s="61"/>
      <c r="D408" s="20"/>
      <c r="E408" s="61"/>
      <c r="F408" s="42"/>
      <c r="G408" s="2"/>
      <c r="H408" s="2"/>
      <c r="I408" s="74">
        <v>0</v>
      </c>
      <c r="J408" s="315">
        <f t="shared" ref="J408:J442" si="258">TRUNC(I408+(I408*0.243),2)</f>
        <v>0</v>
      </c>
      <c r="K408" s="310"/>
      <c r="L408" s="189" t="e">
        <f>TRUNC(#REF!-(#REF!*0.07),2)</f>
        <v>#REF!</v>
      </c>
      <c r="M408" s="212"/>
      <c r="N408" s="192"/>
      <c r="O408" s="215"/>
      <c r="P408" s="192"/>
      <c r="Q408" s="215"/>
      <c r="R408" s="192"/>
      <c r="S408" s="215"/>
      <c r="T408" s="192"/>
      <c r="U408" s="215"/>
      <c r="V408" s="192"/>
      <c r="W408" s="215"/>
      <c r="X408" s="192"/>
      <c r="Y408" s="215"/>
      <c r="Z408" s="192"/>
      <c r="AA408" s="215"/>
      <c r="AB408" s="192"/>
      <c r="AC408" s="215"/>
      <c r="AD408" s="192"/>
      <c r="AE408" s="215"/>
      <c r="AF408" s="192"/>
      <c r="AG408" s="215"/>
      <c r="AH408" s="192"/>
      <c r="AI408" s="215"/>
      <c r="AJ408" s="192"/>
      <c r="AK408" s="215"/>
      <c r="AL408" s="345"/>
      <c r="AM408" s="212"/>
      <c r="AN408" s="192"/>
      <c r="AO408" s="215"/>
      <c r="AP408" s="192"/>
      <c r="AQ408" s="215"/>
      <c r="AR408" s="192"/>
      <c r="AS408" s="215"/>
      <c r="AT408" s="192"/>
      <c r="AU408" s="215"/>
      <c r="AV408" s="354"/>
    </row>
    <row r="409" spans="1:48" ht="20.100000000000001" customHeight="1">
      <c r="A409" s="159">
        <v>17</v>
      </c>
      <c r="B409" s="36"/>
      <c r="C409" s="36"/>
      <c r="D409" s="15" t="s">
        <v>250</v>
      </c>
      <c r="E409" s="15"/>
      <c r="F409" s="70"/>
      <c r="G409" s="147"/>
      <c r="H409" s="147"/>
      <c r="I409" s="147"/>
      <c r="J409" s="314"/>
      <c r="K409" s="309"/>
      <c r="L409" s="191" t="e">
        <f>L439</f>
        <v>#REF!</v>
      </c>
      <c r="M409" s="212"/>
      <c r="N409" s="192"/>
      <c r="O409" s="215"/>
      <c r="P409" s="192"/>
      <c r="Q409" s="215"/>
      <c r="R409" s="192"/>
      <c r="S409" s="215"/>
      <c r="T409" s="192"/>
      <c r="U409" s="215"/>
      <c r="V409" s="192"/>
      <c r="W409" s="215"/>
      <c r="X409" s="192"/>
      <c r="Y409" s="215"/>
      <c r="Z409" s="192"/>
      <c r="AA409" s="215"/>
      <c r="AB409" s="192"/>
      <c r="AC409" s="215"/>
      <c r="AD409" s="192"/>
      <c r="AE409" s="215"/>
      <c r="AF409" s="192"/>
      <c r="AG409" s="215"/>
      <c r="AH409" s="192"/>
      <c r="AI409" s="215"/>
      <c r="AJ409" s="192"/>
      <c r="AK409" s="215"/>
      <c r="AL409" s="345"/>
      <c r="AM409" s="212"/>
      <c r="AN409" s="192"/>
      <c r="AO409" s="215"/>
      <c r="AP409" s="192"/>
      <c r="AQ409" s="215"/>
      <c r="AR409" s="192"/>
      <c r="AS409" s="215"/>
      <c r="AT409" s="192"/>
      <c r="AU409" s="215"/>
      <c r="AV409" s="354"/>
    </row>
    <row r="410" spans="1:48" ht="20.100000000000001" customHeight="1" outlineLevel="1">
      <c r="A410" s="160" t="s">
        <v>26</v>
      </c>
      <c r="B410" s="66">
        <v>101909</v>
      </c>
      <c r="C410" s="66" t="s">
        <v>94</v>
      </c>
      <c r="D410" s="59" t="s">
        <v>887</v>
      </c>
      <c r="E410" s="66" t="s">
        <v>89</v>
      </c>
      <c r="F410" s="50">
        <v>7</v>
      </c>
      <c r="G410" s="150">
        <v>0</v>
      </c>
      <c r="H410" s="150">
        <f t="shared" ref="H410:H438" si="259">F410-G410</f>
        <v>7</v>
      </c>
      <c r="I410" s="50">
        <v>228.91</v>
      </c>
      <c r="J410" s="318">
        <f t="shared" ref="J410:J438" si="260">TRUNC(I410*(1+$F$4),2)</f>
        <v>279.79000000000002</v>
      </c>
      <c r="K410" s="310">
        <f t="shared" ref="K410:K411" si="261">ROUND(H410*J410,2)</f>
        <v>1958.53</v>
      </c>
      <c r="L410" s="189" t="e">
        <f>TRUNC(#REF!-(#REF!*0.07),2)</f>
        <v>#REF!</v>
      </c>
      <c r="M410" s="212"/>
      <c r="N410" s="192">
        <f t="shared" ref="N410:N438" si="262">M410*K410</f>
        <v>0</v>
      </c>
      <c r="O410" s="215"/>
      <c r="P410" s="192"/>
      <c r="Q410" s="215"/>
      <c r="R410" s="192"/>
      <c r="S410" s="215"/>
      <c r="T410" s="192"/>
      <c r="U410" s="215"/>
      <c r="V410" s="192"/>
      <c r="W410" s="215"/>
      <c r="X410" s="192"/>
      <c r="Y410" s="215"/>
      <c r="Z410" s="192"/>
      <c r="AA410" s="215"/>
      <c r="AB410" s="192"/>
      <c r="AC410" s="215"/>
      <c r="AD410" s="192"/>
      <c r="AE410" s="215"/>
      <c r="AF410" s="192"/>
      <c r="AG410" s="215"/>
      <c r="AH410" s="192">
        <f t="shared" ref="AH410:AH438" si="263">AG410*K410</f>
        <v>0</v>
      </c>
      <c r="AI410" s="215"/>
      <c r="AJ410" s="192"/>
      <c r="AK410" s="215"/>
      <c r="AL410" s="345"/>
      <c r="AM410" s="212"/>
      <c r="AN410" s="192">
        <f t="shared" ref="AN410:AN438" si="264">ROUND(AM410*K410,2)</f>
        <v>0</v>
      </c>
      <c r="AO410" s="215"/>
      <c r="AP410" s="192">
        <f t="shared" ref="AP410:AP438" si="265">AO410*K410</f>
        <v>0</v>
      </c>
      <c r="AQ410" s="215"/>
      <c r="AR410" s="192">
        <f t="shared" ref="AR410:AR438" si="266">AQ410*K410</f>
        <v>0</v>
      </c>
      <c r="AS410" s="215">
        <f t="shared" ref="AS410:AS439" si="267">AT410/K410</f>
        <v>0</v>
      </c>
      <c r="AT410" s="192">
        <f t="shared" ref="AT410:AT438" si="268">AN410+AP410+AR410</f>
        <v>0</v>
      </c>
      <c r="AU410" s="215">
        <f t="shared" ref="AU410:AU439" si="269">AV410/K410</f>
        <v>1</v>
      </c>
      <c r="AV410" s="354">
        <f t="shared" ref="AV410:AV438" si="270">K410-AT410</f>
        <v>1958.53</v>
      </c>
    </row>
    <row r="411" spans="1:48" ht="20.100000000000001" customHeight="1" outlineLevel="1">
      <c r="A411" s="160" t="s">
        <v>77</v>
      </c>
      <c r="B411" s="66">
        <v>101907</v>
      </c>
      <c r="C411" s="66" t="s">
        <v>94</v>
      </c>
      <c r="D411" s="59" t="s">
        <v>886</v>
      </c>
      <c r="E411" s="66" t="s">
        <v>89</v>
      </c>
      <c r="F411" s="50">
        <v>1</v>
      </c>
      <c r="G411" s="150">
        <v>0</v>
      </c>
      <c r="H411" s="150">
        <f t="shared" si="259"/>
        <v>1</v>
      </c>
      <c r="I411" s="50">
        <v>642.91</v>
      </c>
      <c r="J411" s="318">
        <f t="shared" si="260"/>
        <v>785.82</v>
      </c>
      <c r="K411" s="310">
        <f t="shared" si="261"/>
        <v>785.82</v>
      </c>
      <c r="L411" s="189" t="e">
        <f>TRUNC(#REF!-(#REF!*0.07),2)</f>
        <v>#REF!</v>
      </c>
      <c r="M411" s="212"/>
      <c r="N411" s="192">
        <f t="shared" si="262"/>
        <v>0</v>
      </c>
      <c r="O411" s="215"/>
      <c r="P411" s="192"/>
      <c r="Q411" s="215"/>
      <c r="R411" s="192"/>
      <c r="S411" s="215"/>
      <c r="T411" s="192"/>
      <c r="U411" s="215"/>
      <c r="V411" s="192"/>
      <c r="W411" s="215"/>
      <c r="X411" s="192"/>
      <c r="Y411" s="215"/>
      <c r="Z411" s="192"/>
      <c r="AA411" s="215"/>
      <c r="AB411" s="192"/>
      <c r="AC411" s="215"/>
      <c r="AD411" s="192"/>
      <c r="AE411" s="215"/>
      <c r="AF411" s="192"/>
      <c r="AG411" s="215"/>
      <c r="AH411" s="192">
        <f t="shared" si="263"/>
        <v>0</v>
      </c>
      <c r="AI411" s="215"/>
      <c r="AJ411" s="192"/>
      <c r="AK411" s="215"/>
      <c r="AL411" s="345"/>
      <c r="AM411" s="212"/>
      <c r="AN411" s="192">
        <f t="shared" si="264"/>
        <v>0</v>
      </c>
      <c r="AO411" s="215"/>
      <c r="AP411" s="192">
        <f t="shared" si="265"/>
        <v>0</v>
      </c>
      <c r="AQ411" s="215"/>
      <c r="AR411" s="192">
        <f t="shared" si="266"/>
        <v>0</v>
      </c>
      <c r="AS411" s="215">
        <f t="shared" si="267"/>
        <v>0</v>
      </c>
      <c r="AT411" s="192">
        <f t="shared" si="268"/>
        <v>0</v>
      </c>
      <c r="AU411" s="215">
        <f t="shared" si="269"/>
        <v>1</v>
      </c>
      <c r="AV411" s="354">
        <f t="shared" si="270"/>
        <v>785.82</v>
      </c>
    </row>
    <row r="412" spans="1:48" s="60" customFormat="1" ht="20.100000000000001" hidden="1" customHeight="1" outlineLevel="1">
      <c r="A412" s="160" t="s">
        <v>78</v>
      </c>
      <c r="B412" s="66">
        <v>72297</v>
      </c>
      <c r="C412" s="66" t="s">
        <v>94</v>
      </c>
      <c r="D412" s="59" t="s">
        <v>894</v>
      </c>
      <c r="E412" s="66" t="s">
        <v>89</v>
      </c>
      <c r="F412" s="50">
        <v>0</v>
      </c>
      <c r="G412" s="150" t="e">
        <f t="shared" ref="G410:G438" si="271">F412*AS412</f>
        <v>#DIV/0!</v>
      </c>
      <c r="H412" s="150" t="e">
        <f t="shared" si="259"/>
        <v>#DIV/0!</v>
      </c>
      <c r="I412" s="74"/>
      <c r="J412" s="318">
        <f t="shared" si="260"/>
        <v>0</v>
      </c>
      <c r="K412" s="310">
        <f t="shared" ref="K410:K438" si="272">ROUND(F412*J412,2)</f>
        <v>0</v>
      </c>
      <c r="L412" s="189" t="e">
        <f>TRUNC(#REF!-(#REF!*0.07),2)</f>
        <v>#REF!</v>
      </c>
      <c r="M412" s="212"/>
      <c r="N412" s="192">
        <f t="shared" si="262"/>
        <v>0</v>
      </c>
      <c r="O412" s="215"/>
      <c r="P412" s="192"/>
      <c r="Q412" s="215"/>
      <c r="R412" s="192"/>
      <c r="S412" s="215"/>
      <c r="T412" s="192"/>
      <c r="U412" s="215"/>
      <c r="V412" s="192"/>
      <c r="W412" s="215"/>
      <c r="X412" s="192"/>
      <c r="Y412" s="215"/>
      <c r="Z412" s="192"/>
      <c r="AA412" s="215"/>
      <c r="AB412" s="192"/>
      <c r="AC412" s="215"/>
      <c r="AD412" s="192"/>
      <c r="AE412" s="215"/>
      <c r="AF412" s="192"/>
      <c r="AG412" s="215">
        <v>1</v>
      </c>
      <c r="AH412" s="192">
        <f t="shared" si="263"/>
        <v>0</v>
      </c>
      <c r="AI412" s="215"/>
      <c r="AJ412" s="192"/>
      <c r="AK412" s="215"/>
      <c r="AL412" s="345"/>
      <c r="AM412" s="212"/>
      <c r="AN412" s="192">
        <f t="shared" si="264"/>
        <v>0</v>
      </c>
      <c r="AO412" s="215"/>
      <c r="AP412" s="192">
        <f t="shared" si="265"/>
        <v>0</v>
      </c>
      <c r="AQ412" s="215"/>
      <c r="AR412" s="192">
        <f t="shared" si="266"/>
        <v>0</v>
      </c>
      <c r="AS412" s="215" t="e">
        <f t="shared" si="267"/>
        <v>#DIV/0!</v>
      </c>
      <c r="AT412" s="192">
        <f t="shared" si="268"/>
        <v>0</v>
      </c>
      <c r="AU412" s="215" t="e">
        <f t="shared" si="269"/>
        <v>#DIV/0!</v>
      </c>
      <c r="AV412" s="354">
        <f t="shared" si="270"/>
        <v>0</v>
      </c>
    </row>
    <row r="413" spans="1:48" s="60" customFormat="1" ht="20.100000000000001" customHeight="1" outlineLevel="1">
      <c r="A413" s="160" t="s">
        <v>202</v>
      </c>
      <c r="B413" s="66">
        <v>94473</v>
      </c>
      <c r="C413" s="66" t="s">
        <v>94</v>
      </c>
      <c r="D413" s="59" t="s">
        <v>895</v>
      </c>
      <c r="E413" s="66" t="s">
        <v>89</v>
      </c>
      <c r="F413" s="50">
        <v>7</v>
      </c>
      <c r="G413" s="150">
        <v>0</v>
      </c>
      <c r="H413" s="150">
        <f t="shared" si="259"/>
        <v>7</v>
      </c>
      <c r="I413" s="50">
        <v>89.96</v>
      </c>
      <c r="J413" s="318">
        <f t="shared" si="260"/>
        <v>109.95</v>
      </c>
      <c r="K413" s="310">
        <f t="shared" si="272"/>
        <v>769.65</v>
      </c>
      <c r="L413" s="189" t="e">
        <f>TRUNC(#REF!-(#REF!*0.07),2)</f>
        <v>#REF!</v>
      </c>
      <c r="M413" s="212"/>
      <c r="N413" s="192">
        <f t="shared" si="262"/>
        <v>0</v>
      </c>
      <c r="O413" s="215"/>
      <c r="P413" s="192"/>
      <c r="Q413" s="215"/>
      <c r="R413" s="192"/>
      <c r="S413" s="215"/>
      <c r="T413" s="192"/>
      <c r="U413" s="215"/>
      <c r="V413" s="192"/>
      <c r="W413" s="215"/>
      <c r="X413" s="192"/>
      <c r="Y413" s="215"/>
      <c r="Z413" s="192"/>
      <c r="AA413" s="215"/>
      <c r="AB413" s="192"/>
      <c r="AC413" s="215"/>
      <c r="AD413" s="192"/>
      <c r="AE413" s="215"/>
      <c r="AF413" s="192"/>
      <c r="AG413" s="215"/>
      <c r="AH413" s="192">
        <f t="shared" si="263"/>
        <v>0</v>
      </c>
      <c r="AI413" s="215"/>
      <c r="AJ413" s="192"/>
      <c r="AK413" s="215"/>
      <c r="AL413" s="345"/>
      <c r="AM413" s="212"/>
      <c r="AN413" s="192">
        <f t="shared" si="264"/>
        <v>0</v>
      </c>
      <c r="AO413" s="215"/>
      <c r="AP413" s="192">
        <f t="shared" si="265"/>
        <v>0</v>
      </c>
      <c r="AQ413" s="215"/>
      <c r="AR413" s="192">
        <f t="shared" si="266"/>
        <v>0</v>
      </c>
      <c r="AS413" s="215">
        <f t="shared" si="267"/>
        <v>0</v>
      </c>
      <c r="AT413" s="192">
        <f t="shared" si="268"/>
        <v>0</v>
      </c>
      <c r="AU413" s="215">
        <f t="shared" si="269"/>
        <v>1</v>
      </c>
      <c r="AV413" s="354">
        <f t="shared" si="270"/>
        <v>769.65</v>
      </c>
    </row>
    <row r="414" spans="1:48" ht="20.100000000000001" customHeight="1" outlineLevel="1">
      <c r="A414" s="160" t="s">
        <v>203</v>
      </c>
      <c r="B414" s="66"/>
      <c r="C414" s="66" t="s">
        <v>4</v>
      </c>
      <c r="D414" s="59" t="s">
        <v>897</v>
      </c>
      <c r="E414" s="66" t="s">
        <v>107</v>
      </c>
      <c r="F414" s="50">
        <v>1.25</v>
      </c>
      <c r="G414" s="150">
        <v>0</v>
      </c>
      <c r="H414" s="150">
        <f t="shared" si="259"/>
        <v>1.25</v>
      </c>
      <c r="I414" s="74">
        <v>120</v>
      </c>
      <c r="J414" s="318">
        <f t="shared" si="260"/>
        <v>146.66999999999999</v>
      </c>
      <c r="K414" s="310">
        <f t="shared" ref="K414:K416" si="273">ROUND(H414*J414,2)</f>
        <v>183.34</v>
      </c>
      <c r="L414" s="189" t="e">
        <f>TRUNC(#REF!-(#REF!*0.07),2)</f>
        <v>#REF!</v>
      </c>
      <c r="M414" s="212"/>
      <c r="N414" s="192">
        <f t="shared" si="262"/>
        <v>0</v>
      </c>
      <c r="O414" s="215"/>
      <c r="P414" s="192"/>
      <c r="Q414" s="215"/>
      <c r="R414" s="192"/>
      <c r="S414" s="215"/>
      <c r="T414" s="192"/>
      <c r="U414" s="215"/>
      <c r="V414" s="192"/>
      <c r="W414" s="215"/>
      <c r="X414" s="192"/>
      <c r="Y414" s="215"/>
      <c r="Z414" s="192"/>
      <c r="AA414" s="215"/>
      <c r="AB414" s="192"/>
      <c r="AC414" s="215"/>
      <c r="AD414" s="192"/>
      <c r="AE414" s="215"/>
      <c r="AF414" s="192"/>
      <c r="AG414" s="215"/>
      <c r="AH414" s="192">
        <f t="shared" si="263"/>
        <v>0</v>
      </c>
      <c r="AI414" s="215"/>
      <c r="AJ414" s="192"/>
      <c r="AK414" s="215"/>
      <c r="AL414" s="345"/>
      <c r="AM414" s="212"/>
      <c r="AN414" s="192">
        <f t="shared" si="264"/>
        <v>0</v>
      </c>
      <c r="AO414" s="215"/>
      <c r="AP414" s="192">
        <f t="shared" si="265"/>
        <v>0</v>
      </c>
      <c r="AQ414" s="215"/>
      <c r="AR414" s="192">
        <f t="shared" si="266"/>
        <v>0</v>
      </c>
      <c r="AS414" s="215">
        <f t="shared" si="267"/>
        <v>0</v>
      </c>
      <c r="AT414" s="192">
        <f t="shared" si="268"/>
        <v>0</v>
      </c>
      <c r="AU414" s="215">
        <f t="shared" si="269"/>
        <v>1</v>
      </c>
      <c r="AV414" s="354">
        <f t="shared" si="270"/>
        <v>183.34</v>
      </c>
    </row>
    <row r="415" spans="1:48" s="60" customFormat="1" ht="20.100000000000001" customHeight="1" outlineLevel="1">
      <c r="A415" s="160" t="s">
        <v>931</v>
      </c>
      <c r="B415" s="66">
        <v>92346</v>
      </c>
      <c r="C415" s="66" t="s">
        <v>94</v>
      </c>
      <c r="D415" s="59" t="s">
        <v>896</v>
      </c>
      <c r="E415" s="66" t="s">
        <v>89</v>
      </c>
      <c r="F415" s="50">
        <v>10</v>
      </c>
      <c r="G415" s="150">
        <v>0</v>
      </c>
      <c r="H415" s="150">
        <f t="shared" si="259"/>
        <v>10</v>
      </c>
      <c r="I415" s="50">
        <v>71.349999999999994</v>
      </c>
      <c r="J415" s="318">
        <f t="shared" si="260"/>
        <v>87.21</v>
      </c>
      <c r="K415" s="310">
        <f t="shared" si="273"/>
        <v>872.1</v>
      </c>
      <c r="L415" s="189" t="e">
        <f>TRUNC(#REF!-(#REF!*0.07),2)</f>
        <v>#REF!</v>
      </c>
      <c r="M415" s="212"/>
      <c r="N415" s="192">
        <f t="shared" si="262"/>
        <v>0</v>
      </c>
      <c r="O415" s="215"/>
      <c r="P415" s="192"/>
      <c r="Q415" s="215"/>
      <c r="R415" s="192"/>
      <c r="S415" s="215"/>
      <c r="T415" s="192"/>
      <c r="U415" s="215"/>
      <c r="V415" s="192"/>
      <c r="W415" s="215"/>
      <c r="X415" s="192"/>
      <c r="Y415" s="215"/>
      <c r="Z415" s="192"/>
      <c r="AA415" s="215"/>
      <c r="AB415" s="192"/>
      <c r="AC415" s="215"/>
      <c r="AD415" s="192"/>
      <c r="AE415" s="215"/>
      <c r="AF415" s="192"/>
      <c r="AG415" s="215"/>
      <c r="AH415" s="192">
        <f t="shared" si="263"/>
        <v>0</v>
      </c>
      <c r="AI415" s="215"/>
      <c r="AJ415" s="192"/>
      <c r="AK415" s="215"/>
      <c r="AL415" s="345"/>
      <c r="AM415" s="212"/>
      <c r="AN415" s="192">
        <f t="shared" si="264"/>
        <v>0</v>
      </c>
      <c r="AO415" s="215"/>
      <c r="AP415" s="192">
        <f t="shared" si="265"/>
        <v>0</v>
      </c>
      <c r="AQ415" s="215"/>
      <c r="AR415" s="192">
        <f t="shared" si="266"/>
        <v>0</v>
      </c>
      <c r="AS415" s="215">
        <f t="shared" si="267"/>
        <v>0</v>
      </c>
      <c r="AT415" s="192">
        <f t="shared" si="268"/>
        <v>0</v>
      </c>
      <c r="AU415" s="215">
        <f t="shared" si="269"/>
        <v>1</v>
      </c>
      <c r="AV415" s="354">
        <f t="shared" si="270"/>
        <v>872.1</v>
      </c>
    </row>
    <row r="416" spans="1:48" s="60" customFormat="1" ht="20.100000000000001" customHeight="1" outlineLevel="1">
      <c r="A416" s="160" t="s">
        <v>322</v>
      </c>
      <c r="B416" s="66">
        <v>92357</v>
      </c>
      <c r="C416" s="66" t="s">
        <v>94</v>
      </c>
      <c r="D416" s="59" t="s">
        <v>885</v>
      </c>
      <c r="E416" s="66" t="s">
        <v>89</v>
      </c>
      <c r="F416" s="50">
        <v>2</v>
      </c>
      <c r="G416" s="150">
        <v>0</v>
      </c>
      <c r="H416" s="150">
        <f t="shared" si="259"/>
        <v>2</v>
      </c>
      <c r="I416" s="50">
        <v>155.62</v>
      </c>
      <c r="J416" s="318">
        <f t="shared" si="260"/>
        <v>190.21</v>
      </c>
      <c r="K416" s="310">
        <f t="shared" si="273"/>
        <v>380.42</v>
      </c>
      <c r="L416" s="189" t="e">
        <f>TRUNC(#REF!-(#REF!*0.07),2)</f>
        <v>#REF!</v>
      </c>
      <c r="M416" s="212"/>
      <c r="N416" s="192">
        <f t="shared" si="262"/>
        <v>0</v>
      </c>
      <c r="O416" s="215"/>
      <c r="P416" s="192"/>
      <c r="Q416" s="215"/>
      <c r="R416" s="192"/>
      <c r="S416" s="215"/>
      <c r="T416" s="192"/>
      <c r="U416" s="215"/>
      <c r="V416" s="192"/>
      <c r="W416" s="215"/>
      <c r="X416" s="192"/>
      <c r="Y416" s="215"/>
      <c r="Z416" s="192"/>
      <c r="AA416" s="215"/>
      <c r="AB416" s="192"/>
      <c r="AC416" s="215"/>
      <c r="AD416" s="192"/>
      <c r="AE416" s="215"/>
      <c r="AF416" s="192"/>
      <c r="AG416" s="215">
        <v>0.5</v>
      </c>
      <c r="AH416" s="192">
        <f t="shared" si="263"/>
        <v>190.21</v>
      </c>
      <c r="AI416" s="215"/>
      <c r="AJ416" s="192"/>
      <c r="AK416" s="215"/>
      <c r="AL416" s="345"/>
      <c r="AM416" s="212"/>
      <c r="AN416" s="192">
        <f t="shared" si="264"/>
        <v>0</v>
      </c>
      <c r="AO416" s="215"/>
      <c r="AP416" s="192">
        <f t="shared" si="265"/>
        <v>0</v>
      </c>
      <c r="AQ416" s="215"/>
      <c r="AR416" s="192">
        <f t="shared" si="266"/>
        <v>0</v>
      </c>
      <c r="AS416" s="215">
        <f t="shared" si="267"/>
        <v>0</v>
      </c>
      <c r="AT416" s="192">
        <f t="shared" si="268"/>
        <v>0</v>
      </c>
      <c r="AU416" s="215">
        <f t="shared" si="269"/>
        <v>1</v>
      </c>
      <c r="AV416" s="354">
        <f t="shared" si="270"/>
        <v>380.42</v>
      </c>
    </row>
    <row r="417" spans="1:48" s="427" customFormat="1" ht="20.100000000000001" customHeight="1" outlineLevel="1">
      <c r="A417" s="415" t="s">
        <v>932</v>
      </c>
      <c r="B417" s="419">
        <v>92336</v>
      </c>
      <c r="C417" s="419" t="s">
        <v>94</v>
      </c>
      <c r="D417" s="431" t="s">
        <v>898</v>
      </c>
      <c r="E417" s="419" t="s">
        <v>89</v>
      </c>
      <c r="F417" s="420">
        <v>19.579999999999998</v>
      </c>
      <c r="G417" s="494" t="s">
        <v>12413</v>
      </c>
      <c r="H417" s="495"/>
      <c r="I417" s="495"/>
      <c r="J417" s="495"/>
      <c r="K417" s="496"/>
      <c r="L417" s="421" t="e">
        <f>TRUNC(#REF!-(#REF!*0.07),2)</f>
        <v>#REF!</v>
      </c>
      <c r="M417" s="422"/>
      <c r="N417" s="423">
        <f t="shared" si="262"/>
        <v>0</v>
      </c>
      <c r="O417" s="424"/>
      <c r="P417" s="423"/>
      <c r="Q417" s="424"/>
      <c r="R417" s="423"/>
      <c r="S417" s="424"/>
      <c r="T417" s="423"/>
      <c r="U417" s="424"/>
      <c r="V417" s="423"/>
      <c r="W417" s="424">
        <v>0.7</v>
      </c>
      <c r="X417" s="423">
        <f>W417*K417</f>
        <v>0</v>
      </c>
      <c r="Y417" s="424"/>
      <c r="Z417" s="423"/>
      <c r="AA417" s="424"/>
      <c r="AB417" s="423"/>
      <c r="AC417" s="424"/>
      <c r="AD417" s="423"/>
      <c r="AE417" s="424"/>
      <c r="AF417" s="423"/>
      <c r="AG417" s="424"/>
      <c r="AH417" s="423">
        <f t="shared" si="263"/>
        <v>0</v>
      </c>
      <c r="AI417" s="424"/>
      <c r="AJ417" s="423"/>
      <c r="AK417" s="424"/>
      <c r="AL417" s="425"/>
      <c r="AM417" s="422"/>
      <c r="AN417" s="423">
        <f t="shared" si="264"/>
        <v>0</v>
      </c>
      <c r="AO417" s="424">
        <v>1</v>
      </c>
      <c r="AP417" s="423">
        <f t="shared" si="265"/>
        <v>0</v>
      </c>
      <c r="AQ417" s="424"/>
      <c r="AR417" s="423">
        <f t="shared" si="266"/>
        <v>0</v>
      </c>
      <c r="AS417" s="424" t="e">
        <f t="shared" si="267"/>
        <v>#DIV/0!</v>
      </c>
      <c r="AT417" s="423">
        <f t="shared" si="268"/>
        <v>0</v>
      </c>
      <c r="AU417" s="424" t="e">
        <f t="shared" si="269"/>
        <v>#DIV/0!</v>
      </c>
      <c r="AV417" s="426">
        <f t="shared" si="270"/>
        <v>0</v>
      </c>
    </row>
    <row r="418" spans="1:48" ht="14.25" outlineLevel="1">
      <c r="A418" s="160" t="s">
        <v>483</v>
      </c>
      <c r="B418" s="649" t="s">
        <v>7836</v>
      </c>
      <c r="C418" s="66" t="s">
        <v>1113</v>
      </c>
      <c r="D418" s="59" t="s">
        <v>899</v>
      </c>
      <c r="E418" s="66" t="s">
        <v>89</v>
      </c>
      <c r="F418" s="50">
        <v>3</v>
      </c>
      <c r="G418" s="150">
        <v>0</v>
      </c>
      <c r="H418" s="150">
        <f t="shared" si="259"/>
        <v>3</v>
      </c>
      <c r="I418" s="74">
        <v>158.30000000000001</v>
      </c>
      <c r="J418" s="318">
        <f t="shared" si="260"/>
        <v>193.49</v>
      </c>
      <c r="K418" s="310">
        <f t="shared" ref="K418:K428" si="274">ROUND(H418*J418,2)</f>
        <v>580.47</v>
      </c>
      <c r="L418" s="189" t="e">
        <f>TRUNC(#REF!-(#REF!*0.07),2)</f>
        <v>#REF!</v>
      </c>
      <c r="M418" s="212"/>
      <c r="N418" s="192">
        <f t="shared" si="262"/>
        <v>0</v>
      </c>
      <c r="O418" s="215"/>
      <c r="P418" s="192"/>
      <c r="Q418" s="215"/>
      <c r="R418" s="192"/>
      <c r="S418" s="215"/>
      <c r="T418" s="192"/>
      <c r="U418" s="215"/>
      <c r="V418" s="192"/>
      <c r="W418" s="215"/>
      <c r="X418" s="192"/>
      <c r="Y418" s="215"/>
      <c r="Z418" s="192"/>
      <c r="AA418" s="215"/>
      <c r="AB418" s="192"/>
      <c r="AC418" s="215"/>
      <c r="AD418" s="192"/>
      <c r="AE418" s="215"/>
      <c r="AF418" s="192"/>
      <c r="AG418" s="215"/>
      <c r="AH418" s="192">
        <f t="shared" si="263"/>
        <v>0</v>
      </c>
      <c r="AI418" s="215"/>
      <c r="AJ418" s="192"/>
      <c r="AK418" s="215"/>
      <c r="AL418" s="345"/>
      <c r="AM418" s="212"/>
      <c r="AN418" s="192">
        <f t="shared" si="264"/>
        <v>0</v>
      </c>
      <c r="AO418" s="215"/>
      <c r="AP418" s="192">
        <f t="shared" si="265"/>
        <v>0</v>
      </c>
      <c r="AQ418" s="215"/>
      <c r="AR418" s="192">
        <f t="shared" si="266"/>
        <v>0</v>
      </c>
      <c r="AS418" s="215">
        <f t="shared" si="267"/>
        <v>0</v>
      </c>
      <c r="AT418" s="192">
        <f t="shared" si="268"/>
        <v>0</v>
      </c>
      <c r="AU418" s="215">
        <f t="shared" si="269"/>
        <v>1</v>
      </c>
      <c r="AV418" s="354">
        <f t="shared" si="270"/>
        <v>580.47</v>
      </c>
    </row>
    <row r="419" spans="1:48" ht="18" customHeight="1" outlineLevel="1">
      <c r="A419" s="160" t="s">
        <v>484</v>
      </c>
      <c r="B419" s="66">
        <v>96765</v>
      </c>
      <c r="C419" s="66" t="s">
        <v>94</v>
      </c>
      <c r="D419" s="59" t="s">
        <v>1120</v>
      </c>
      <c r="E419" s="66" t="s">
        <v>89</v>
      </c>
      <c r="F419" s="50">
        <v>2</v>
      </c>
      <c r="G419" s="150">
        <v>0</v>
      </c>
      <c r="H419" s="150">
        <f t="shared" si="259"/>
        <v>2</v>
      </c>
      <c r="I419" s="50">
        <v>1542.26</v>
      </c>
      <c r="J419" s="318">
        <f t="shared" si="260"/>
        <v>1885.1</v>
      </c>
      <c r="K419" s="310">
        <f t="shared" si="274"/>
        <v>3770.2</v>
      </c>
      <c r="L419" s="189" t="e">
        <f>TRUNC(#REF!-(#REF!*0.07),2)</f>
        <v>#REF!</v>
      </c>
      <c r="M419" s="212"/>
      <c r="N419" s="192">
        <f t="shared" si="262"/>
        <v>0</v>
      </c>
      <c r="O419" s="215"/>
      <c r="P419" s="192"/>
      <c r="Q419" s="215"/>
      <c r="R419" s="192"/>
      <c r="S419" s="215"/>
      <c r="T419" s="192"/>
      <c r="U419" s="215"/>
      <c r="V419" s="192"/>
      <c r="W419" s="215"/>
      <c r="X419" s="192"/>
      <c r="Y419" s="215"/>
      <c r="Z419" s="192"/>
      <c r="AA419" s="215"/>
      <c r="AB419" s="192"/>
      <c r="AC419" s="215"/>
      <c r="AD419" s="192"/>
      <c r="AE419" s="215"/>
      <c r="AF419" s="192"/>
      <c r="AG419" s="215"/>
      <c r="AH419" s="192">
        <f t="shared" si="263"/>
        <v>0</v>
      </c>
      <c r="AI419" s="215"/>
      <c r="AJ419" s="192"/>
      <c r="AK419" s="215"/>
      <c r="AL419" s="345"/>
      <c r="AM419" s="212"/>
      <c r="AN419" s="192">
        <f t="shared" si="264"/>
        <v>0</v>
      </c>
      <c r="AO419" s="215"/>
      <c r="AP419" s="192">
        <f t="shared" si="265"/>
        <v>0</v>
      </c>
      <c r="AQ419" s="215"/>
      <c r="AR419" s="192">
        <f t="shared" si="266"/>
        <v>0</v>
      </c>
      <c r="AS419" s="215">
        <f t="shared" si="267"/>
        <v>0</v>
      </c>
      <c r="AT419" s="192">
        <f t="shared" si="268"/>
        <v>0</v>
      </c>
      <c r="AU419" s="215">
        <f t="shared" si="269"/>
        <v>1</v>
      </c>
      <c r="AV419" s="354">
        <f t="shared" si="270"/>
        <v>3770.2</v>
      </c>
    </row>
    <row r="420" spans="1:48" ht="20.100000000000001" customHeight="1" outlineLevel="1">
      <c r="A420" s="160" t="s">
        <v>485</v>
      </c>
      <c r="B420" s="66" t="s">
        <v>12399</v>
      </c>
      <c r="C420" s="66" t="s">
        <v>94</v>
      </c>
      <c r="D420" s="59" t="s">
        <v>900</v>
      </c>
      <c r="E420" s="66" t="s">
        <v>89</v>
      </c>
      <c r="F420" s="50">
        <v>3</v>
      </c>
      <c r="G420" s="150">
        <v>0</v>
      </c>
      <c r="H420" s="150">
        <f t="shared" si="259"/>
        <v>3</v>
      </c>
      <c r="I420" s="74">
        <v>17.14</v>
      </c>
      <c r="J420" s="318">
        <f t="shared" si="260"/>
        <v>20.95</v>
      </c>
      <c r="K420" s="310">
        <f t="shared" si="274"/>
        <v>62.85</v>
      </c>
      <c r="L420" s="189" t="e">
        <f>TRUNC(#REF!-(#REF!*0.07),2)</f>
        <v>#REF!</v>
      </c>
      <c r="M420" s="212"/>
      <c r="N420" s="192">
        <f t="shared" si="262"/>
        <v>0</v>
      </c>
      <c r="O420" s="215"/>
      <c r="P420" s="192"/>
      <c r="Q420" s="215"/>
      <c r="R420" s="192"/>
      <c r="S420" s="215"/>
      <c r="T420" s="192"/>
      <c r="U420" s="215"/>
      <c r="V420" s="192"/>
      <c r="W420" s="215"/>
      <c r="X420" s="192"/>
      <c r="Y420" s="215"/>
      <c r="Z420" s="192"/>
      <c r="AA420" s="215"/>
      <c r="AB420" s="192"/>
      <c r="AC420" s="215"/>
      <c r="AD420" s="192"/>
      <c r="AE420" s="215"/>
      <c r="AF420" s="192"/>
      <c r="AG420" s="215"/>
      <c r="AH420" s="192">
        <f t="shared" si="263"/>
        <v>0</v>
      </c>
      <c r="AI420" s="215"/>
      <c r="AJ420" s="192"/>
      <c r="AK420" s="215"/>
      <c r="AL420" s="345"/>
      <c r="AM420" s="212"/>
      <c r="AN420" s="192">
        <f t="shared" si="264"/>
        <v>0</v>
      </c>
      <c r="AO420" s="215"/>
      <c r="AP420" s="192">
        <f t="shared" si="265"/>
        <v>0</v>
      </c>
      <c r="AQ420" s="215"/>
      <c r="AR420" s="192">
        <f t="shared" si="266"/>
        <v>0</v>
      </c>
      <c r="AS420" s="215">
        <f t="shared" si="267"/>
        <v>0</v>
      </c>
      <c r="AT420" s="192">
        <f t="shared" si="268"/>
        <v>0</v>
      </c>
      <c r="AU420" s="215">
        <f t="shared" si="269"/>
        <v>1</v>
      </c>
      <c r="AV420" s="354">
        <f t="shared" si="270"/>
        <v>62.85</v>
      </c>
    </row>
    <row r="421" spans="1:48" ht="20.100000000000001" customHeight="1" outlineLevel="1">
      <c r="A421" s="160" t="s">
        <v>486</v>
      </c>
      <c r="B421" s="66" t="s">
        <v>12400</v>
      </c>
      <c r="C421" s="66" t="s">
        <v>94</v>
      </c>
      <c r="D421" s="59" t="s">
        <v>901</v>
      </c>
      <c r="E421" s="66" t="s">
        <v>89</v>
      </c>
      <c r="F421" s="50">
        <v>3</v>
      </c>
      <c r="G421" s="150">
        <v>0</v>
      </c>
      <c r="H421" s="150">
        <f t="shared" si="259"/>
        <v>3</v>
      </c>
      <c r="I421" s="74">
        <v>45.75</v>
      </c>
      <c r="J421" s="318">
        <f t="shared" si="260"/>
        <v>55.92</v>
      </c>
      <c r="K421" s="310">
        <f t="shared" si="274"/>
        <v>167.76</v>
      </c>
      <c r="L421" s="189" t="e">
        <f>TRUNC(#REF!-(#REF!*0.07),2)</f>
        <v>#REF!</v>
      </c>
      <c r="M421" s="212"/>
      <c r="N421" s="192">
        <f t="shared" si="262"/>
        <v>0</v>
      </c>
      <c r="O421" s="215"/>
      <c r="P421" s="192"/>
      <c r="Q421" s="215"/>
      <c r="R421" s="192"/>
      <c r="S421" s="215"/>
      <c r="T421" s="192"/>
      <c r="U421" s="215"/>
      <c r="V421" s="192"/>
      <c r="W421" s="215"/>
      <c r="X421" s="192"/>
      <c r="Y421" s="215"/>
      <c r="Z421" s="192"/>
      <c r="AA421" s="215"/>
      <c r="AB421" s="192"/>
      <c r="AC421" s="215"/>
      <c r="AD421" s="192"/>
      <c r="AE421" s="215"/>
      <c r="AF421" s="192"/>
      <c r="AG421" s="215"/>
      <c r="AH421" s="192">
        <f t="shared" si="263"/>
        <v>0</v>
      </c>
      <c r="AI421" s="215"/>
      <c r="AJ421" s="192"/>
      <c r="AK421" s="215"/>
      <c r="AL421" s="345"/>
      <c r="AM421" s="212"/>
      <c r="AN421" s="192">
        <f t="shared" si="264"/>
        <v>0</v>
      </c>
      <c r="AO421" s="215"/>
      <c r="AP421" s="192">
        <f t="shared" si="265"/>
        <v>0</v>
      </c>
      <c r="AQ421" s="215"/>
      <c r="AR421" s="192">
        <f t="shared" si="266"/>
        <v>0</v>
      </c>
      <c r="AS421" s="215">
        <f t="shared" si="267"/>
        <v>0</v>
      </c>
      <c r="AT421" s="192">
        <f t="shared" si="268"/>
        <v>0</v>
      </c>
      <c r="AU421" s="215">
        <f t="shared" si="269"/>
        <v>1</v>
      </c>
      <c r="AV421" s="354">
        <f t="shared" si="270"/>
        <v>167.76</v>
      </c>
    </row>
    <row r="422" spans="1:48" s="60" customFormat="1" ht="20.100000000000001" customHeight="1" outlineLevel="1">
      <c r="A422" s="160" t="s">
        <v>933</v>
      </c>
      <c r="B422" s="22" t="s">
        <v>12401</v>
      </c>
      <c r="C422" s="66" t="s">
        <v>94</v>
      </c>
      <c r="D422" s="59" t="s">
        <v>1121</v>
      </c>
      <c r="E422" s="66" t="s">
        <v>89</v>
      </c>
      <c r="F422" s="50">
        <v>6</v>
      </c>
      <c r="G422" s="150">
        <v>0</v>
      </c>
      <c r="H422" s="150">
        <f t="shared" si="259"/>
        <v>6</v>
      </c>
      <c r="I422" s="74">
        <v>427.02</v>
      </c>
      <c r="J422" s="318">
        <f t="shared" si="260"/>
        <v>521.94000000000005</v>
      </c>
      <c r="K422" s="310">
        <f t="shared" si="274"/>
        <v>3131.64</v>
      </c>
      <c r="L422" s="189" t="e">
        <f>TRUNC(#REF!-(#REF!*0.07),2)</f>
        <v>#REF!</v>
      </c>
      <c r="M422" s="212"/>
      <c r="N422" s="192">
        <f t="shared" si="262"/>
        <v>0</v>
      </c>
      <c r="O422" s="215"/>
      <c r="P422" s="192"/>
      <c r="Q422" s="215"/>
      <c r="R422" s="192"/>
      <c r="S422" s="215"/>
      <c r="T422" s="192"/>
      <c r="U422" s="215"/>
      <c r="V422" s="192"/>
      <c r="W422" s="215"/>
      <c r="X422" s="192"/>
      <c r="Y422" s="215"/>
      <c r="Z422" s="192"/>
      <c r="AA422" s="215"/>
      <c r="AB422" s="192"/>
      <c r="AC422" s="215"/>
      <c r="AD422" s="192"/>
      <c r="AE422" s="215"/>
      <c r="AF422" s="192"/>
      <c r="AG422" s="215"/>
      <c r="AH422" s="192">
        <f t="shared" si="263"/>
        <v>0</v>
      </c>
      <c r="AI422" s="215"/>
      <c r="AJ422" s="192"/>
      <c r="AK422" s="215"/>
      <c r="AL422" s="345"/>
      <c r="AM422" s="212"/>
      <c r="AN422" s="192">
        <f t="shared" si="264"/>
        <v>0</v>
      </c>
      <c r="AO422" s="215"/>
      <c r="AP422" s="192">
        <f t="shared" si="265"/>
        <v>0</v>
      </c>
      <c r="AQ422" s="215"/>
      <c r="AR422" s="192">
        <f t="shared" si="266"/>
        <v>0</v>
      </c>
      <c r="AS422" s="215">
        <f t="shared" si="267"/>
        <v>0</v>
      </c>
      <c r="AT422" s="192">
        <f t="shared" si="268"/>
        <v>0</v>
      </c>
      <c r="AU422" s="215">
        <f t="shared" si="269"/>
        <v>1</v>
      </c>
      <c r="AV422" s="354">
        <f t="shared" si="270"/>
        <v>3131.64</v>
      </c>
    </row>
    <row r="423" spans="1:48" s="60" customFormat="1" ht="20.100000000000001" customHeight="1" outlineLevel="1">
      <c r="A423" s="160" t="s">
        <v>934</v>
      </c>
      <c r="B423" s="66"/>
      <c r="C423" s="66" t="s">
        <v>4</v>
      </c>
      <c r="D423" s="59" t="s">
        <v>902</v>
      </c>
      <c r="E423" s="66" t="s">
        <v>89</v>
      </c>
      <c r="F423" s="50">
        <v>3</v>
      </c>
      <c r="G423" s="150">
        <v>0</v>
      </c>
      <c r="H423" s="150">
        <f t="shared" si="259"/>
        <v>3</v>
      </c>
      <c r="I423" s="74">
        <v>52</v>
      </c>
      <c r="J423" s="318">
        <f t="shared" si="260"/>
        <v>63.55</v>
      </c>
      <c r="K423" s="310">
        <f t="shared" si="274"/>
        <v>190.65</v>
      </c>
      <c r="L423" s="189" t="e">
        <f>TRUNC(#REF!-(#REF!*0.07),2)</f>
        <v>#REF!</v>
      </c>
      <c r="M423" s="212"/>
      <c r="N423" s="192">
        <f t="shared" si="262"/>
        <v>0</v>
      </c>
      <c r="O423" s="215"/>
      <c r="P423" s="192"/>
      <c r="Q423" s="215"/>
      <c r="R423" s="192"/>
      <c r="S423" s="215"/>
      <c r="T423" s="192"/>
      <c r="U423" s="215"/>
      <c r="V423" s="192"/>
      <c r="W423" s="215"/>
      <c r="X423" s="192"/>
      <c r="Y423" s="215"/>
      <c r="Z423" s="192"/>
      <c r="AA423" s="215"/>
      <c r="AB423" s="192"/>
      <c r="AC423" s="215"/>
      <c r="AD423" s="192"/>
      <c r="AE423" s="215"/>
      <c r="AF423" s="192"/>
      <c r="AG423" s="215"/>
      <c r="AH423" s="192">
        <f t="shared" si="263"/>
        <v>0</v>
      </c>
      <c r="AI423" s="215"/>
      <c r="AJ423" s="192"/>
      <c r="AK423" s="215"/>
      <c r="AL423" s="345"/>
      <c r="AM423" s="212"/>
      <c r="AN423" s="192">
        <f t="shared" si="264"/>
        <v>0</v>
      </c>
      <c r="AO423" s="215"/>
      <c r="AP423" s="192">
        <f t="shared" si="265"/>
        <v>0</v>
      </c>
      <c r="AQ423" s="215"/>
      <c r="AR423" s="192">
        <f t="shared" si="266"/>
        <v>0</v>
      </c>
      <c r="AS423" s="215">
        <f t="shared" si="267"/>
        <v>0</v>
      </c>
      <c r="AT423" s="192">
        <f t="shared" si="268"/>
        <v>0</v>
      </c>
      <c r="AU423" s="215">
        <f t="shared" si="269"/>
        <v>1</v>
      </c>
      <c r="AV423" s="354">
        <f t="shared" si="270"/>
        <v>190.65</v>
      </c>
    </row>
    <row r="424" spans="1:48" s="60" customFormat="1" ht="20.100000000000001" customHeight="1" outlineLevel="1">
      <c r="A424" s="160" t="s">
        <v>935</v>
      </c>
      <c r="B424" s="22">
        <v>20972</v>
      </c>
      <c r="C424" s="66" t="s">
        <v>94</v>
      </c>
      <c r="D424" s="59" t="s">
        <v>903</v>
      </c>
      <c r="E424" s="66" t="s">
        <v>89</v>
      </c>
      <c r="F424" s="50">
        <v>3</v>
      </c>
      <c r="G424" s="150">
        <v>0</v>
      </c>
      <c r="H424" s="150">
        <f t="shared" si="259"/>
        <v>3</v>
      </c>
      <c r="I424" s="50">
        <v>128.57</v>
      </c>
      <c r="J424" s="318">
        <f t="shared" si="260"/>
        <v>157.15</v>
      </c>
      <c r="K424" s="310">
        <f t="shared" si="274"/>
        <v>471.45</v>
      </c>
      <c r="L424" s="189" t="e">
        <f>TRUNC(#REF!-(#REF!*0.07),2)</f>
        <v>#REF!</v>
      </c>
      <c r="M424" s="212"/>
      <c r="N424" s="192">
        <f t="shared" si="262"/>
        <v>0</v>
      </c>
      <c r="O424" s="215"/>
      <c r="P424" s="192"/>
      <c r="Q424" s="215"/>
      <c r="R424" s="192"/>
      <c r="S424" s="215"/>
      <c r="T424" s="192"/>
      <c r="U424" s="215"/>
      <c r="V424" s="192"/>
      <c r="W424" s="215"/>
      <c r="X424" s="192"/>
      <c r="Y424" s="215"/>
      <c r="Z424" s="192"/>
      <c r="AA424" s="215"/>
      <c r="AB424" s="192"/>
      <c r="AC424" s="215"/>
      <c r="AD424" s="192"/>
      <c r="AE424" s="215"/>
      <c r="AF424" s="192"/>
      <c r="AG424" s="215"/>
      <c r="AH424" s="192">
        <f t="shared" si="263"/>
        <v>0</v>
      </c>
      <c r="AI424" s="215"/>
      <c r="AJ424" s="192"/>
      <c r="AK424" s="215"/>
      <c r="AL424" s="345"/>
      <c r="AM424" s="212"/>
      <c r="AN424" s="192">
        <f t="shared" si="264"/>
        <v>0</v>
      </c>
      <c r="AO424" s="215"/>
      <c r="AP424" s="192">
        <f t="shared" si="265"/>
        <v>0</v>
      </c>
      <c r="AQ424" s="215"/>
      <c r="AR424" s="192">
        <f t="shared" si="266"/>
        <v>0</v>
      </c>
      <c r="AS424" s="215">
        <f t="shared" si="267"/>
        <v>0</v>
      </c>
      <c r="AT424" s="192">
        <f t="shared" si="268"/>
        <v>0</v>
      </c>
      <c r="AU424" s="215">
        <f t="shared" si="269"/>
        <v>1</v>
      </c>
      <c r="AV424" s="354">
        <f t="shared" si="270"/>
        <v>471.45</v>
      </c>
    </row>
    <row r="425" spans="1:48" s="60" customFormat="1" ht="20.100000000000001" customHeight="1" outlineLevel="1">
      <c r="A425" s="160" t="s">
        <v>936</v>
      </c>
      <c r="B425" s="22">
        <v>10904</v>
      </c>
      <c r="C425" s="66" t="s">
        <v>4</v>
      </c>
      <c r="D425" s="59" t="s">
        <v>904</v>
      </c>
      <c r="E425" s="66" t="s">
        <v>89</v>
      </c>
      <c r="F425" s="50">
        <v>3</v>
      </c>
      <c r="G425" s="150">
        <v>0</v>
      </c>
      <c r="H425" s="150">
        <f t="shared" si="259"/>
        <v>3</v>
      </c>
      <c r="I425" s="74">
        <v>180</v>
      </c>
      <c r="J425" s="318">
        <f t="shared" si="260"/>
        <v>220.01</v>
      </c>
      <c r="K425" s="310">
        <f t="shared" si="274"/>
        <v>660.03</v>
      </c>
      <c r="L425" s="189" t="e">
        <f>TRUNC(#REF!-(#REF!*0.07),2)</f>
        <v>#REF!</v>
      </c>
      <c r="M425" s="212"/>
      <c r="N425" s="192">
        <f t="shared" si="262"/>
        <v>0</v>
      </c>
      <c r="O425" s="215"/>
      <c r="P425" s="192"/>
      <c r="Q425" s="215"/>
      <c r="R425" s="192"/>
      <c r="S425" s="215"/>
      <c r="T425" s="192"/>
      <c r="U425" s="215"/>
      <c r="V425" s="192"/>
      <c r="W425" s="215"/>
      <c r="X425" s="192"/>
      <c r="Y425" s="215"/>
      <c r="Z425" s="192"/>
      <c r="AA425" s="215"/>
      <c r="AB425" s="192"/>
      <c r="AC425" s="215"/>
      <c r="AD425" s="192"/>
      <c r="AE425" s="215"/>
      <c r="AF425" s="192"/>
      <c r="AG425" s="215"/>
      <c r="AH425" s="192">
        <f t="shared" si="263"/>
        <v>0</v>
      </c>
      <c r="AI425" s="215"/>
      <c r="AJ425" s="192"/>
      <c r="AK425" s="215"/>
      <c r="AL425" s="345"/>
      <c r="AM425" s="212"/>
      <c r="AN425" s="192">
        <f t="shared" si="264"/>
        <v>0</v>
      </c>
      <c r="AO425" s="215"/>
      <c r="AP425" s="192">
        <f t="shared" si="265"/>
        <v>0</v>
      </c>
      <c r="AQ425" s="215"/>
      <c r="AR425" s="192">
        <f t="shared" si="266"/>
        <v>0</v>
      </c>
      <c r="AS425" s="215">
        <f t="shared" si="267"/>
        <v>0</v>
      </c>
      <c r="AT425" s="192">
        <f t="shared" si="268"/>
        <v>0</v>
      </c>
      <c r="AU425" s="215">
        <f t="shared" si="269"/>
        <v>1</v>
      </c>
      <c r="AV425" s="354">
        <f t="shared" si="270"/>
        <v>660.03</v>
      </c>
    </row>
    <row r="426" spans="1:48" s="60" customFormat="1" ht="20.100000000000001" customHeight="1" outlineLevel="1">
      <c r="A426" s="160" t="s">
        <v>937</v>
      </c>
      <c r="B426" s="22">
        <v>20964</v>
      </c>
      <c r="C426" s="66" t="s">
        <v>94</v>
      </c>
      <c r="D426" s="59" t="s">
        <v>905</v>
      </c>
      <c r="E426" s="66" t="s">
        <v>89</v>
      </c>
      <c r="F426" s="50">
        <v>3</v>
      </c>
      <c r="G426" s="150">
        <v>0</v>
      </c>
      <c r="H426" s="150">
        <f t="shared" si="259"/>
        <v>3</v>
      </c>
      <c r="I426" s="50">
        <v>70.28</v>
      </c>
      <c r="J426" s="318">
        <f t="shared" si="260"/>
        <v>85.9</v>
      </c>
      <c r="K426" s="310">
        <f t="shared" si="274"/>
        <v>257.7</v>
      </c>
      <c r="L426" s="189" t="e">
        <f>TRUNC(#REF!-(#REF!*0.07),2)</f>
        <v>#REF!</v>
      </c>
      <c r="M426" s="212"/>
      <c r="N426" s="192">
        <f t="shared" si="262"/>
        <v>0</v>
      </c>
      <c r="O426" s="215"/>
      <c r="P426" s="192"/>
      <c r="Q426" s="215"/>
      <c r="R426" s="192"/>
      <c r="S426" s="215"/>
      <c r="T426" s="192"/>
      <c r="U426" s="215"/>
      <c r="V426" s="192"/>
      <c r="W426" s="215"/>
      <c r="X426" s="192"/>
      <c r="Y426" s="215"/>
      <c r="Z426" s="192"/>
      <c r="AA426" s="215"/>
      <c r="AB426" s="192"/>
      <c r="AC426" s="215"/>
      <c r="AD426" s="192"/>
      <c r="AE426" s="215"/>
      <c r="AF426" s="192"/>
      <c r="AG426" s="215"/>
      <c r="AH426" s="192">
        <f t="shared" si="263"/>
        <v>0</v>
      </c>
      <c r="AI426" s="215"/>
      <c r="AJ426" s="192"/>
      <c r="AK426" s="215"/>
      <c r="AL426" s="345"/>
      <c r="AM426" s="212"/>
      <c r="AN426" s="192">
        <f t="shared" si="264"/>
        <v>0</v>
      </c>
      <c r="AO426" s="215"/>
      <c r="AP426" s="192">
        <f t="shared" si="265"/>
        <v>0</v>
      </c>
      <c r="AQ426" s="215"/>
      <c r="AR426" s="192">
        <f t="shared" si="266"/>
        <v>0</v>
      </c>
      <c r="AS426" s="215">
        <f t="shared" si="267"/>
        <v>0</v>
      </c>
      <c r="AT426" s="192">
        <f t="shared" si="268"/>
        <v>0</v>
      </c>
      <c r="AU426" s="215">
        <f t="shared" si="269"/>
        <v>1</v>
      </c>
      <c r="AV426" s="354">
        <f t="shared" si="270"/>
        <v>257.7</v>
      </c>
    </row>
    <row r="427" spans="1:48" ht="20.100000000000001" customHeight="1" outlineLevel="1">
      <c r="A427" s="160" t="s">
        <v>938</v>
      </c>
      <c r="B427" s="66">
        <v>11293</v>
      </c>
      <c r="C427" s="66" t="s">
        <v>94</v>
      </c>
      <c r="D427" s="59" t="s">
        <v>1129</v>
      </c>
      <c r="E427" s="66" t="s">
        <v>89</v>
      </c>
      <c r="F427" s="50">
        <v>1</v>
      </c>
      <c r="G427" s="150">
        <v>0</v>
      </c>
      <c r="H427" s="150">
        <f t="shared" si="259"/>
        <v>1</v>
      </c>
      <c r="I427" s="50">
        <v>235.34</v>
      </c>
      <c r="J427" s="318">
        <f t="shared" si="260"/>
        <v>287.64999999999998</v>
      </c>
      <c r="K427" s="310">
        <f t="shared" si="274"/>
        <v>287.64999999999998</v>
      </c>
      <c r="L427" s="189" t="e">
        <f>TRUNC(#REF!-(#REF!*0.07),2)</f>
        <v>#REF!</v>
      </c>
      <c r="M427" s="212"/>
      <c r="N427" s="192">
        <f t="shared" si="262"/>
        <v>0</v>
      </c>
      <c r="O427" s="215"/>
      <c r="P427" s="192"/>
      <c r="Q427" s="215"/>
      <c r="R427" s="192"/>
      <c r="S427" s="215"/>
      <c r="T427" s="192"/>
      <c r="U427" s="215"/>
      <c r="V427" s="192"/>
      <c r="W427" s="215"/>
      <c r="X427" s="192"/>
      <c r="Y427" s="215"/>
      <c r="Z427" s="192"/>
      <c r="AA427" s="215"/>
      <c r="AB427" s="192"/>
      <c r="AC427" s="215"/>
      <c r="AD427" s="192"/>
      <c r="AE427" s="215"/>
      <c r="AF427" s="192"/>
      <c r="AG427" s="215"/>
      <c r="AH427" s="192">
        <f t="shared" si="263"/>
        <v>0</v>
      </c>
      <c r="AI427" s="215"/>
      <c r="AJ427" s="192"/>
      <c r="AK427" s="215"/>
      <c r="AL427" s="345"/>
      <c r="AM427" s="212"/>
      <c r="AN427" s="192">
        <f t="shared" si="264"/>
        <v>0</v>
      </c>
      <c r="AO427" s="215"/>
      <c r="AP427" s="192">
        <f t="shared" si="265"/>
        <v>0</v>
      </c>
      <c r="AQ427" s="215"/>
      <c r="AR427" s="192">
        <f t="shared" si="266"/>
        <v>0</v>
      </c>
      <c r="AS427" s="215">
        <f t="shared" si="267"/>
        <v>0</v>
      </c>
      <c r="AT427" s="192">
        <f t="shared" si="268"/>
        <v>0</v>
      </c>
      <c r="AU427" s="215">
        <f t="shared" si="269"/>
        <v>1</v>
      </c>
      <c r="AV427" s="354">
        <f t="shared" si="270"/>
        <v>287.64999999999998</v>
      </c>
    </row>
    <row r="428" spans="1:48" s="60" customFormat="1" ht="20.100000000000001" customHeight="1" outlineLevel="1">
      <c r="A428" s="160" t="s">
        <v>939</v>
      </c>
      <c r="B428" s="22">
        <v>6011</v>
      </c>
      <c r="C428" s="66" t="s">
        <v>94</v>
      </c>
      <c r="D428" s="59" t="s">
        <v>906</v>
      </c>
      <c r="E428" s="66" t="s">
        <v>89</v>
      </c>
      <c r="F428" s="50">
        <v>5</v>
      </c>
      <c r="G428" s="150">
        <v>0</v>
      </c>
      <c r="H428" s="150">
        <f t="shared" si="259"/>
        <v>5</v>
      </c>
      <c r="I428" s="50">
        <v>237.01</v>
      </c>
      <c r="J428" s="318">
        <f t="shared" si="260"/>
        <v>289.69</v>
      </c>
      <c r="K428" s="310">
        <f t="shared" si="274"/>
        <v>1448.45</v>
      </c>
      <c r="L428" s="189" t="e">
        <f>TRUNC(#REF!-(#REF!*0.07),2)</f>
        <v>#REF!</v>
      </c>
      <c r="M428" s="212"/>
      <c r="N428" s="192">
        <f t="shared" si="262"/>
        <v>0</v>
      </c>
      <c r="O428" s="215"/>
      <c r="P428" s="192"/>
      <c r="Q428" s="215"/>
      <c r="R428" s="192"/>
      <c r="S428" s="215"/>
      <c r="T428" s="192"/>
      <c r="U428" s="215"/>
      <c r="V428" s="192"/>
      <c r="W428" s="215"/>
      <c r="X428" s="192"/>
      <c r="Y428" s="215"/>
      <c r="Z428" s="192"/>
      <c r="AA428" s="215"/>
      <c r="AB428" s="192"/>
      <c r="AC428" s="215"/>
      <c r="AD428" s="192"/>
      <c r="AE428" s="215"/>
      <c r="AF428" s="192"/>
      <c r="AG428" s="215"/>
      <c r="AH428" s="192">
        <f t="shared" si="263"/>
        <v>0</v>
      </c>
      <c r="AI428" s="215"/>
      <c r="AJ428" s="192"/>
      <c r="AK428" s="215"/>
      <c r="AL428" s="345"/>
      <c r="AM428" s="212"/>
      <c r="AN428" s="192">
        <f t="shared" si="264"/>
        <v>0</v>
      </c>
      <c r="AO428" s="215"/>
      <c r="AP428" s="192">
        <f t="shared" si="265"/>
        <v>0</v>
      </c>
      <c r="AQ428" s="215"/>
      <c r="AR428" s="192">
        <f t="shared" si="266"/>
        <v>0</v>
      </c>
      <c r="AS428" s="215">
        <f t="shared" si="267"/>
        <v>0</v>
      </c>
      <c r="AT428" s="192">
        <f t="shared" si="268"/>
        <v>0</v>
      </c>
      <c r="AU428" s="215">
        <f t="shared" si="269"/>
        <v>1</v>
      </c>
      <c r="AV428" s="354">
        <f t="shared" si="270"/>
        <v>1448.45</v>
      </c>
    </row>
    <row r="429" spans="1:48" ht="20.100000000000001" customHeight="1" outlineLevel="1">
      <c r="A429" s="160" t="s">
        <v>940</v>
      </c>
      <c r="B429" s="66">
        <v>99632</v>
      </c>
      <c r="C429" s="66" t="s">
        <v>94</v>
      </c>
      <c r="D429" s="59" t="s">
        <v>907</v>
      </c>
      <c r="E429" s="66" t="s">
        <v>89</v>
      </c>
      <c r="F429" s="50">
        <v>2</v>
      </c>
      <c r="G429" s="150">
        <v>0</v>
      </c>
      <c r="H429" s="150">
        <f t="shared" si="259"/>
        <v>2</v>
      </c>
      <c r="I429" s="50">
        <v>214.82</v>
      </c>
      <c r="J429" s="318">
        <f t="shared" si="260"/>
        <v>262.57</v>
      </c>
      <c r="K429" s="310">
        <f t="shared" ref="K429:K438" si="275">ROUND(H429*J429,2)</f>
        <v>525.14</v>
      </c>
      <c r="L429" s="189" t="e">
        <f>TRUNC(#REF!-(#REF!*0.07),2)</f>
        <v>#REF!</v>
      </c>
      <c r="M429" s="212"/>
      <c r="N429" s="192">
        <f t="shared" si="262"/>
        <v>0</v>
      </c>
      <c r="O429" s="215"/>
      <c r="P429" s="192"/>
      <c r="Q429" s="215"/>
      <c r="R429" s="192"/>
      <c r="S429" s="215"/>
      <c r="T429" s="192"/>
      <c r="U429" s="215"/>
      <c r="V429" s="192"/>
      <c r="W429" s="215"/>
      <c r="X429" s="192"/>
      <c r="Y429" s="215"/>
      <c r="Z429" s="192"/>
      <c r="AA429" s="215"/>
      <c r="AB429" s="192"/>
      <c r="AC429" s="215"/>
      <c r="AD429" s="192"/>
      <c r="AE429" s="215"/>
      <c r="AF429" s="192"/>
      <c r="AG429" s="215"/>
      <c r="AH429" s="192">
        <f t="shared" si="263"/>
        <v>0</v>
      </c>
      <c r="AI429" s="215"/>
      <c r="AJ429" s="192"/>
      <c r="AK429" s="215"/>
      <c r="AL429" s="345"/>
      <c r="AM429" s="212"/>
      <c r="AN429" s="192">
        <f t="shared" si="264"/>
        <v>0</v>
      </c>
      <c r="AO429" s="215"/>
      <c r="AP429" s="192">
        <f t="shared" si="265"/>
        <v>0</v>
      </c>
      <c r="AQ429" s="215"/>
      <c r="AR429" s="192">
        <f t="shared" si="266"/>
        <v>0</v>
      </c>
      <c r="AS429" s="215">
        <f t="shared" si="267"/>
        <v>0</v>
      </c>
      <c r="AT429" s="192">
        <f t="shared" si="268"/>
        <v>0</v>
      </c>
      <c r="AU429" s="215">
        <f t="shared" si="269"/>
        <v>1</v>
      </c>
      <c r="AV429" s="354">
        <f t="shared" si="270"/>
        <v>525.14</v>
      </c>
    </row>
    <row r="430" spans="1:48" s="60" customFormat="1" ht="20.100000000000001" customHeight="1" outlineLevel="1">
      <c r="A430" s="160" t="s">
        <v>941</v>
      </c>
      <c r="B430" s="66">
        <v>20974</v>
      </c>
      <c r="C430" s="66" t="s">
        <v>94</v>
      </c>
      <c r="D430" s="59" t="s">
        <v>965</v>
      </c>
      <c r="E430" s="66" t="s">
        <v>89</v>
      </c>
      <c r="F430" s="50">
        <v>4</v>
      </c>
      <c r="G430" s="150">
        <v>0</v>
      </c>
      <c r="H430" s="150">
        <f t="shared" si="259"/>
        <v>4</v>
      </c>
      <c r="I430" s="50">
        <v>157.71</v>
      </c>
      <c r="J430" s="318">
        <f t="shared" si="260"/>
        <v>192.76</v>
      </c>
      <c r="K430" s="310">
        <f t="shared" si="275"/>
        <v>771.04</v>
      </c>
      <c r="L430" s="189" t="e">
        <f>TRUNC(#REF!-(#REF!*0.07),2)</f>
        <v>#REF!</v>
      </c>
      <c r="M430" s="212"/>
      <c r="N430" s="192">
        <f t="shared" si="262"/>
        <v>0</v>
      </c>
      <c r="O430" s="215"/>
      <c r="P430" s="192"/>
      <c r="Q430" s="215"/>
      <c r="R430" s="192"/>
      <c r="S430" s="215"/>
      <c r="T430" s="192"/>
      <c r="U430" s="215"/>
      <c r="V430" s="192"/>
      <c r="W430" s="215"/>
      <c r="X430" s="192"/>
      <c r="Y430" s="215"/>
      <c r="Z430" s="192"/>
      <c r="AA430" s="215"/>
      <c r="AB430" s="192"/>
      <c r="AC430" s="215"/>
      <c r="AD430" s="192"/>
      <c r="AE430" s="215"/>
      <c r="AF430" s="192"/>
      <c r="AG430" s="215"/>
      <c r="AH430" s="192">
        <f t="shared" si="263"/>
        <v>0</v>
      </c>
      <c r="AI430" s="215"/>
      <c r="AJ430" s="192"/>
      <c r="AK430" s="215"/>
      <c r="AL430" s="345"/>
      <c r="AM430" s="212"/>
      <c r="AN430" s="192">
        <f t="shared" si="264"/>
        <v>0</v>
      </c>
      <c r="AO430" s="215"/>
      <c r="AP430" s="192">
        <f t="shared" si="265"/>
        <v>0</v>
      </c>
      <c r="AQ430" s="215"/>
      <c r="AR430" s="192">
        <f t="shared" si="266"/>
        <v>0</v>
      </c>
      <c r="AS430" s="215">
        <f t="shared" si="267"/>
        <v>0</v>
      </c>
      <c r="AT430" s="192">
        <f t="shared" si="268"/>
        <v>0</v>
      </c>
      <c r="AU430" s="215">
        <f t="shared" si="269"/>
        <v>1</v>
      </c>
      <c r="AV430" s="354">
        <f t="shared" si="270"/>
        <v>771.04</v>
      </c>
    </row>
    <row r="431" spans="1:48" ht="26.25" customHeight="1" outlineLevel="1">
      <c r="A431" s="160" t="s">
        <v>942</v>
      </c>
      <c r="B431" s="45" t="s">
        <v>12492</v>
      </c>
      <c r="C431" s="45" t="s">
        <v>1113</v>
      </c>
      <c r="D431" s="59" t="s">
        <v>491</v>
      </c>
      <c r="E431" s="66" t="s">
        <v>89</v>
      </c>
      <c r="F431" s="50">
        <v>40</v>
      </c>
      <c r="G431" s="150">
        <v>0</v>
      </c>
      <c r="H431" s="150">
        <f t="shared" si="259"/>
        <v>40</v>
      </c>
      <c r="I431" s="74">
        <v>23.9</v>
      </c>
      <c r="J431" s="318">
        <f t="shared" si="260"/>
        <v>29.21</v>
      </c>
      <c r="K431" s="310">
        <f t="shared" si="275"/>
        <v>1168.4000000000001</v>
      </c>
      <c r="L431" s="189" t="e">
        <f>TRUNC(#REF!-(#REF!*0.07),2)</f>
        <v>#REF!</v>
      </c>
      <c r="M431" s="212"/>
      <c r="N431" s="192">
        <f t="shared" si="262"/>
        <v>0</v>
      </c>
      <c r="O431" s="215"/>
      <c r="P431" s="192"/>
      <c r="Q431" s="215"/>
      <c r="R431" s="192"/>
      <c r="S431" s="215"/>
      <c r="T431" s="192"/>
      <c r="U431" s="215"/>
      <c r="V431" s="192"/>
      <c r="W431" s="215"/>
      <c r="X431" s="192"/>
      <c r="Y431" s="215"/>
      <c r="Z431" s="192"/>
      <c r="AA431" s="215"/>
      <c r="AB431" s="192"/>
      <c r="AC431" s="215"/>
      <c r="AD431" s="192"/>
      <c r="AE431" s="215"/>
      <c r="AF431" s="192"/>
      <c r="AG431" s="215"/>
      <c r="AH431" s="192">
        <f t="shared" si="263"/>
        <v>0</v>
      </c>
      <c r="AI431" s="215"/>
      <c r="AJ431" s="192"/>
      <c r="AK431" s="215"/>
      <c r="AL431" s="345"/>
      <c r="AM431" s="212"/>
      <c r="AN431" s="192">
        <f t="shared" si="264"/>
        <v>0</v>
      </c>
      <c r="AO431" s="215"/>
      <c r="AP431" s="192">
        <f t="shared" si="265"/>
        <v>0</v>
      </c>
      <c r="AQ431" s="215"/>
      <c r="AR431" s="192">
        <f t="shared" si="266"/>
        <v>0</v>
      </c>
      <c r="AS431" s="215">
        <f t="shared" si="267"/>
        <v>0</v>
      </c>
      <c r="AT431" s="192">
        <f t="shared" si="268"/>
        <v>0</v>
      </c>
      <c r="AU431" s="215">
        <f t="shared" si="269"/>
        <v>1</v>
      </c>
      <c r="AV431" s="354">
        <f t="shared" si="270"/>
        <v>1168.4000000000001</v>
      </c>
    </row>
    <row r="432" spans="1:48" ht="20.100000000000001" customHeight="1" outlineLevel="1">
      <c r="A432" s="160" t="s">
        <v>943</v>
      </c>
      <c r="B432" s="52">
        <v>102513</v>
      </c>
      <c r="C432" s="45" t="s">
        <v>94</v>
      </c>
      <c r="D432" s="59" t="s">
        <v>563</v>
      </c>
      <c r="E432" s="66" t="s">
        <v>95</v>
      </c>
      <c r="F432" s="50">
        <v>8</v>
      </c>
      <c r="G432" s="150">
        <v>0</v>
      </c>
      <c r="H432" s="150">
        <f t="shared" si="259"/>
        <v>8</v>
      </c>
      <c r="I432" s="50">
        <v>42.49</v>
      </c>
      <c r="J432" s="318">
        <f t="shared" si="260"/>
        <v>51.93</v>
      </c>
      <c r="K432" s="310">
        <f t="shared" si="275"/>
        <v>415.44</v>
      </c>
      <c r="L432" s="189" t="e">
        <f>TRUNC(#REF!-(#REF!*0.07),2)</f>
        <v>#REF!</v>
      </c>
      <c r="M432" s="212"/>
      <c r="N432" s="192">
        <f t="shared" si="262"/>
        <v>0</v>
      </c>
      <c r="O432" s="215"/>
      <c r="P432" s="192"/>
      <c r="Q432" s="215"/>
      <c r="R432" s="192"/>
      <c r="S432" s="215"/>
      <c r="T432" s="192"/>
      <c r="U432" s="215"/>
      <c r="V432" s="192"/>
      <c r="W432" s="215"/>
      <c r="X432" s="192"/>
      <c r="Y432" s="215"/>
      <c r="Z432" s="192"/>
      <c r="AA432" s="215"/>
      <c r="AB432" s="192"/>
      <c r="AC432" s="215"/>
      <c r="AD432" s="192"/>
      <c r="AE432" s="215"/>
      <c r="AF432" s="192"/>
      <c r="AG432" s="215"/>
      <c r="AH432" s="192">
        <f t="shared" si="263"/>
        <v>0</v>
      </c>
      <c r="AI432" s="215"/>
      <c r="AJ432" s="192"/>
      <c r="AK432" s="215"/>
      <c r="AL432" s="345"/>
      <c r="AM432" s="212"/>
      <c r="AN432" s="192">
        <f t="shared" si="264"/>
        <v>0</v>
      </c>
      <c r="AO432" s="215"/>
      <c r="AP432" s="192">
        <f t="shared" si="265"/>
        <v>0</v>
      </c>
      <c r="AQ432" s="215"/>
      <c r="AR432" s="192">
        <f t="shared" si="266"/>
        <v>0</v>
      </c>
      <c r="AS432" s="215">
        <f t="shared" si="267"/>
        <v>0</v>
      </c>
      <c r="AT432" s="192">
        <f t="shared" si="268"/>
        <v>0</v>
      </c>
      <c r="AU432" s="215">
        <f t="shared" si="269"/>
        <v>1</v>
      </c>
      <c r="AV432" s="354">
        <f t="shared" si="270"/>
        <v>415.44</v>
      </c>
    </row>
    <row r="433" spans="1:48" ht="20.100000000000001" customHeight="1" outlineLevel="1">
      <c r="A433" s="160" t="s">
        <v>944</v>
      </c>
      <c r="B433" s="52">
        <v>102513</v>
      </c>
      <c r="C433" s="45" t="s">
        <v>94</v>
      </c>
      <c r="D433" s="59" t="s">
        <v>169</v>
      </c>
      <c r="E433" s="66" t="s">
        <v>95</v>
      </c>
      <c r="F433" s="50">
        <v>3</v>
      </c>
      <c r="G433" s="150">
        <v>0</v>
      </c>
      <c r="H433" s="150">
        <f t="shared" si="259"/>
        <v>3</v>
      </c>
      <c r="I433" s="50">
        <v>42.49</v>
      </c>
      <c r="J433" s="318">
        <f t="shared" si="260"/>
        <v>51.93</v>
      </c>
      <c r="K433" s="310">
        <f t="shared" si="275"/>
        <v>155.79</v>
      </c>
      <c r="L433" s="189" t="e">
        <f>TRUNC(#REF!-(#REF!*0.07),2)</f>
        <v>#REF!</v>
      </c>
      <c r="M433" s="212"/>
      <c r="N433" s="192">
        <f t="shared" si="262"/>
        <v>0</v>
      </c>
      <c r="O433" s="215"/>
      <c r="P433" s="192"/>
      <c r="Q433" s="215"/>
      <c r="R433" s="192"/>
      <c r="S433" s="215"/>
      <c r="T433" s="192"/>
      <c r="U433" s="215"/>
      <c r="V433" s="192"/>
      <c r="W433" s="215"/>
      <c r="X433" s="192"/>
      <c r="Y433" s="215"/>
      <c r="Z433" s="192"/>
      <c r="AA433" s="215"/>
      <c r="AB433" s="192"/>
      <c r="AC433" s="215"/>
      <c r="AD433" s="192"/>
      <c r="AE433" s="215"/>
      <c r="AF433" s="192"/>
      <c r="AG433" s="215"/>
      <c r="AH433" s="192">
        <f t="shared" si="263"/>
        <v>0</v>
      </c>
      <c r="AI433" s="215"/>
      <c r="AJ433" s="192"/>
      <c r="AK433" s="215"/>
      <c r="AL433" s="345"/>
      <c r="AM433" s="212"/>
      <c r="AN433" s="192">
        <f t="shared" si="264"/>
        <v>0</v>
      </c>
      <c r="AO433" s="215"/>
      <c r="AP433" s="192">
        <f t="shared" si="265"/>
        <v>0</v>
      </c>
      <c r="AQ433" s="215"/>
      <c r="AR433" s="192">
        <f t="shared" si="266"/>
        <v>0</v>
      </c>
      <c r="AS433" s="215">
        <f t="shared" si="267"/>
        <v>0</v>
      </c>
      <c r="AT433" s="192">
        <f t="shared" si="268"/>
        <v>0</v>
      </c>
      <c r="AU433" s="215">
        <f t="shared" si="269"/>
        <v>1</v>
      </c>
      <c r="AV433" s="354">
        <f t="shared" si="270"/>
        <v>155.79</v>
      </c>
    </row>
    <row r="434" spans="1:48" ht="20.100000000000001" customHeight="1" outlineLevel="1">
      <c r="A434" s="160" t="s">
        <v>945</v>
      </c>
      <c r="B434" s="9" t="s">
        <v>7837</v>
      </c>
      <c r="C434" s="45" t="s">
        <v>116</v>
      </c>
      <c r="D434" s="59" t="s">
        <v>884</v>
      </c>
      <c r="E434" s="66" t="s">
        <v>89</v>
      </c>
      <c r="F434" s="50">
        <v>2</v>
      </c>
      <c r="G434" s="150">
        <v>0</v>
      </c>
      <c r="H434" s="150">
        <f t="shared" si="259"/>
        <v>2</v>
      </c>
      <c r="I434" s="74">
        <v>1509.9</v>
      </c>
      <c r="J434" s="318">
        <f t="shared" si="260"/>
        <v>1845.55</v>
      </c>
      <c r="K434" s="310">
        <f t="shared" si="275"/>
        <v>3691.1</v>
      </c>
      <c r="L434" s="189" t="e">
        <f>TRUNC(#REF!-(#REF!*0.07),2)</f>
        <v>#REF!</v>
      </c>
      <c r="M434" s="212"/>
      <c r="N434" s="192">
        <f t="shared" si="262"/>
        <v>0</v>
      </c>
      <c r="O434" s="215"/>
      <c r="P434" s="192"/>
      <c r="Q434" s="215"/>
      <c r="R434" s="192"/>
      <c r="S434" s="215"/>
      <c r="T434" s="192"/>
      <c r="U434" s="215"/>
      <c r="V434" s="192"/>
      <c r="W434" s="215"/>
      <c r="X434" s="192"/>
      <c r="Y434" s="215"/>
      <c r="Z434" s="192"/>
      <c r="AA434" s="215"/>
      <c r="AB434" s="192"/>
      <c r="AC434" s="215"/>
      <c r="AD434" s="192"/>
      <c r="AE434" s="215"/>
      <c r="AF434" s="192"/>
      <c r="AG434" s="215"/>
      <c r="AH434" s="192">
        <f t="shared" si="263"/>
        <v>0</v>
      </c>
      <c r="AI434" s="215"/>
      <c r="AJ434" s="192"/>
      <c r="AK434" s="215"/>
      <c r="AL434" s="345"/>
      <c r="AM434" s="212"/>
      <c r="AN434" s="192">
        <f t="shared" si="264"/>
        <v>0</v>
      </c>
      <c r="AO434" s="215"/>
      <c r="AP434" s="192">
        <f t="shared" si="265"/>
        <v>0</v>
      </c>
      <c r="AQ434" s="215"/>
      <c r="AR434" s="192">
        <f t="shared" si="266"/>
        <v>0</v>
      </c>
      <c r="AS434" s="215">
        <f t="shared" si="267"/>
        <v>0</v>
      </c>
      <c r="AT434" s="192">
        <f t="shared" si="268"/>
        <v>0</v>
      </c>
      <c r="AU434" s="215">
        <f t="shared" si="269"/>
        <v>1</v>
      </c>
      <c r="AV434" s="354">
        <f t="shared" si="270"/>
        <v>3691.1</v>
      </c>
    </row>
    <row r="435" spans="1:48" ht="20.100000000000001" customHeight="1" outlineLevel="1">
      <c r="A435" s="160" t="s">
        <v>946</v>
      </c>
      <c r="B435" s="45" t="s">
        <v>1097</v>
      </c>
      <c r="C435" s="45" t="s">
        <v>116</v>
      </c>
      <c r="D435" s="59" t="s">
        <v>1122</v>
      </c>
      <c r="E435" s="66" t="s">
        <v>89</v>
      </c>
      <c r="F435" s="50">
        <v>2</v>
      </c>
      <c r="G435" s="150">
        <v>0</v>
      </c>
      <c r="H435" s="150">
        <f t="shared" si="259"/>
        <v>2</v>
      </c>
      <c r="I435" s="74">
        <v>12.11</v>
      </c>
      <c r="J435" s="318">
        <f t="shared" si="260"/>
        <v>14.8</v>
      </c>
      <c r="K435" s="310">
        <f t="shared" si="275"/>
        <v>29.6</v>
      </c>
      <c r="L435" s="189" t="e">
        <f>TRUNC(#REF!-(#REF!*0.07),2)</f>
        <v>#REF!</v>
      </c>
      <c r="M435" s="212"/>
      <c r="N435" s="192">
        <f t="shared" si="262"/>
        <v>0</v>
      </c>
      <c r="O435" s="215"/>
      <c r="P435" s="192"/>
      <c r="Q435" s="215"/>
      <c r="R435" s="192"/>
      <c r="S435" s="215"/>
      <c r="T435" s="192"/>
      <c r="U435" s="215"/>
      <c r="V435" s="192"/>
      <c r="W435" s="215"/>
      <c r="X435" s="192"/>
      <c r="Y435" s="215"/>
      <c r="Z435" s="192"/>
      <c r="AA435" s="215"/>
      <c r="AB435" s="192"/>
      <c r="AC435" s="215"/>
      <c r="AD435" s="192"/>
      <c r="AE435" s="215"/>
      <c r="AF435" s="192"/>
      <c r="AG435" s="215"/>
      <c r="AH435" s="192">
        <f t="shared" si="263"/>
        <v>0</v>
      </c>
      <c r="AI435" s="215"/>
      <c r="AJ435" s="192"/>
      <c r="AK435" s="215"/>
      <c r="AL435" s="345"/>
      <c r="AM435" s="212"/>
      <c r="AN435" s="192">
        <f t="shared" si="264"/>
        <v>0</v>
      </c>
      <c r="AO435" s="215"/>
      <c r="AP435" s="192">
        <f t="shared" si="265"/>
        <v>0</v>
      </c>
      <c r="AQ435" s="215"/>
      <c r="AR435" s="192">
        <f t="shared" si="266"/>
        <v>0</v>
      </c>
      <c r="AS435" s="215">
        <f t="shared" si="267"/>
        <v>0</v>
      </c>
      <c r="AT435" s="192">
        <f t="shared" si="268"/>
        <v>0</v>
      </c>
      <c r="AU435" s="215">
        <f t="shared" si="269"/>
        <v>1</v>
      </c>
      <c r="AV435" s="354">
        <f t="shared" si="270"/>
        <v>29.6</v>
      </c>
    </row>
    <row r="436" spans="1:48" ht="20.100000000000001" customHeight="1" outlineLevel="1">
      <c r="A436" s="160" t="s">
        <v>947</v>
      </c>
      <c r="B436" s="45" t="s">
        <v>1098</v>
      </c>
      <c r="C436" s="45" t="s">
        <v>116</v>
      </c>
      <c r="D436" s="59" t="s">
        <v>1125</v>
      </c>
      <c r="E436" s="66" t="s">
        <v>89</v>
      </c>
      <c r="F436" s="50">
        <v>14</v>
      </c>
      <c r="G436" s="150">
        <v>0</v>
      </c>
      <c r="H436" s="150">
        <f t="shared" si="259"/>
        <v>14</v>
      </c>
      <c r="I436" s="74">
        <v>14.97</v>
      </c>
      <c r="J436" s="318">
        <f t="shared" si="260"/>
        <v>18.29</v>
      </c>
      <c r="K436" s="310">
        <f t="shared" si="275"/>
        <v>256.06</v>
      </c>
      <c r="L436" s="189" t="e">
        <f>TRUNC(#REF!-(#REF!*0.07),2)</f>
        <v>#REF!</v>
      </c>
      <c r="M436" s="212"/>
      <c r="N436" s="192">
        <f t="shared" si="262"/>
        <v>0</v>
      </c>
      <c r="O436" s="215"/>
      <c r="P436" s="192"/>
      <c r="Q436" s="215"/>
      <c r="R436" s="192"/>
      <c r="S436" s="215"/>
      <c r="T436" s="192"/>
      <c r="U436" s="215"/>
      <c r="V436" s="192"/>
      <c r="W436" s="215"/>
      <c r="X436" s="192"/>
      <c r="Y436" s="215"/>
      <c r="Z436" s="192"/>
      <c r="AA436" s="215"/>
      <c r="AB436" s="192"/>
      <c r="AC436" s="215"/>
      <c r="AD436" s="192"/>
      <c r="AE436" s="215"/>
      <c r="AF436" s="192"/>
      <c r="AG436" s="215"/>
      <c r="AH436" s="192">
        <f t="shared" si="263"/>
        <v>0</v>
      </c>
      <c r="AI436" s="215"/>
      <c r="AJ436" s="192"/>
      <c r="AK436" s="215"/>
      <c r="AL436" s="345"/>
      <c r="AM436" s="212"/>
      <c r="AN436" s="192">
        <f t="shared" si="264"/>
        <v>0</v>
      </c>
      <c r="AO436" s="215"/>
      <c r="AP436" s="192">
        <f t="shared" si="265"/>
        <v>0</v>
      </c>
      <c r="AQ436" s="215"/>
      <c r="AR436" s="192">
        <f t="shared" si="266"/>
        <v>0</v>
      </c>
      <c r="AS436" s="215">
        <f t="shared" si="267"/>
        <v>0</v>
      </c>
      <c r="AT436" s="192">
        <f t="shared" si="268"/>
        <v>0</v>
      </c>
      <c r="AU436" s="215">
        <f t="shared" si="269"/>
        <v>1</v>
      </c>
      <c r="AV436" s="354">
        <f t="shared" si="270"/>
        <v>256.06</v>
      </c>
    </row>
    <row r="437" spans="1:48" ht="20.100000000000001" customHeight="1" outlineLevel="1">
      <c r="A437" s="160" t="s">
        <v>948</v>
      </c>
      <c r="B437" s="45" t="s">
        <v>1098</v>
      </c>
      <c r="C437" s="45" t="s">
        <v>116</v>
      </c>
      <c r="D437" s="59" t="s">
        <v>1123</v>
      </c>
      <c r="E437" s="66" t="s">
        <v>89</v>
      </c>
      <c r="F437" s="50">
        <v>3</v>
      </c>
      <c r="G437" s="150">
        <v>0</v>
      </c>
      <c r="H437" s="150">
        <f t="shared" si="259"/>
        <v>3</v>
      </c>
      <c r="I437" s="74">
        <v>14.97</v>
      </c>
      <c r="J437" s="318">
        <f t="shared" si="260"/>
        <v>18.29</v>
      </c>
      <c r="K437" s="310">
        <f t="shared" si="275"/>
        <v>54.87</v>
      </c>
      <c r="L437" s="189" t="e">
        <f>TRUNC(#REF!-(#REF!*0.07),2)</f>
        <v>#REF!</v>
      </c>
      <c r="M437" s="212"/>
      <c r="N437" s="192">
        <f t="shared" si="262"/>
        <v>0</v>
      </c>
      <c r="O437" s="215"/>
      <c r="P437" s="192"/>
      <c r="Q437" s="215"/>
      <c r="R437" s="192"/>
      <c r="S437" s="215"/>
      <c r="T437" s="192"/>
      <c r="U437" s="215"/>
      <c r="V437" s="192"/>
      <c r="W437" s="215"/>
      <c r="X437" s="192"/>
      <c r="Y437" s="215"/>
      <c r="Z437" s="192"/>
      <c r="AA437" s="215"/>
      <c r="AB437" s="192"/>
      <c r="AC437" s="215"/>
      <c r="AD437" s="192"/>
      <c r="AE437" s="215"/>
      <c r="AF437" s="192"/>
      <c r="AG437" s="215"/>
      <c r="AH437" s="192">
        <f t="shared" si="263"/>
        <v>0</v>
      </c>
      <c r="AI437" s="215"/>
      <c r="AJ437" s="192"/>
      <c r="AK437" s="215"/>
      <c r="AL437" s="345"/>
      <c r="AM437" s="212"/>
      <c r="AN437" s="192">
        <f t="shared" si="264"/>
        <v>0</v>
      </c>
      <c r="AO437" s="215"/>
      <c r="AP437" s="192">
        <f t="shared" si="265"/>
        <v>0</v>
      </c>
      <c r="AQ437" s="215"/>
      <c r="AR437" s="192">
        <f t="shared" si="266"/>
        <v>0</v>
      </c>
      <c r="AS437" s="215">
        <f t="shared" si="267"/>
        <v>0</v>
      </c>
      <c r="AT437" s="192">
        <f t="shared" si="268"/>
        <v>0</v>
      </c>
      <c r="AU437" s="215">
        <f t="shared" si="269"/>
        <v>1</v>
      </c>
      <c r="AV437" s="354">
        <f t="shared" si="270"/>
        <v>54.87</v>
      </c>
    </row>
    <row r="438" spans="1:48" ht="20.100000000000001" customHeight="1" outlineLevel="1">
      <c r="A438" s="160" t="s">
        <v>1128</v>
      </c>
      <c r="B438" s="45" t="s">
        <v>1097</v>
      </c>
      <c r="C438" s="45" t="s">
        <v>116</v>
      </c>
      <c r="D438" s="59" t="s">
        <v>1124</v>
      </c>
      <c r="E438" s="66" t="s">
        <v>89</v>
      </c>
      <c r="F438" s="50">
        <v>8</v>
      </c>
      <c r="G438" s="150">
        <v>0</v>
      </c>
      <c r="H438" s="150">
        <f t="shared" si="259"/>
        <v>8</v>
      </c>
      <c r="I438" s="74">
        <v>12.11</v>
      </c>
      <c r="J438" s="318">
        <f t="shared" si="260"/>
        <v>14.8</v>
      </c>
      <c r="K438" s="310">
        <f t="shared" si="275"/>
        <v>118.4</v>
      </c>
      <c r="L438" s="189" t="e">
        <f>TRUNC(#REF!-(#REF!*0.07),2)</f>
        <v>#REF!</v>
      </c>
      <c r="M438" s="212"/>
      <c r="N438" s="192">
        <f t="shared" si="262"/>
        <v>0</v>
      </c>
      <c r="O438" s="215"/>
      <c r="P438" s="192"/>
      <c r="Q438" s="215"/>
      <c r="R438" s="192"/>
      <c r="S438" s="215"/>
      <c r="T438" s="192"/>
      <c r="U438" s="215"/>
      <c r="V438" s="192"/>
      <c r="W438" s="215"/>
      <c r="X438" s="192"/>
      <c r="Y438" s="215"/>
      <c r="Z438" s="192"/>
      <c r="AA438" s="215"/>
      <c r="AB438" s="192"/>
      <c r="AC438" s="215"/>
      <c r="AD438" s="192"/>
      <c r="AE438" s="215"/>
      <c r="AF438" s="192"/>
      <c r="AG438" s="215"/>
      <c r="AH438" s="192">
        <f t="shared" si="263"/>
        <v>0</v>
      </c>
      <c r="AI438" s="215"/>
      <c r="AJ438" s="192"/>
      <c r="AK438" s="215"/>
      <c r="AL438" s="345"/>
      <c r="AM438" s="212"/>
      <c r="AN438" s="192">
        <f t="shared" si="264"/>
        <v>0</v>
      </c>
      <c r="AO438" s="215"/>
      <c r="AP438" s="192">
        <f t="shared" si="265"/>
        <v>0</v>
      </c>
      <c r="AQ438" s="215"/>
      <c r="AR438" s="192">
        <f t="shared" si="266"/>
        <v>0</v>
      </c>
      <c r="AS438" s="215">
        <f t="shared" si="267"/>
        <v>0</v>
      </c>
      <c r="AT438" s="192">
        <f t="shared" si="268"/>
        <v>0</v>
      </c>
      <c r="AU438" s="215">
        <f t="shared" si="269"/>
        <v>1</v>
      </c>
      <c r="AV438" s="354">
        <f t="shared" si="270"/>
        <v>118.4</v>
      </c>
    </row>
    <row r="439" spans="1:48" ht="20.100000000000001" customHeight="1" outlineLevel="1">
      <c r="A439" s="161"/>
      <c r="B439" s="69"/>
      <c r="C439" s="69"/>
      <c r="D439" s="69"/>
      <c r="E439" s="69"/>
      <c r="F439" s="78" t="s">
        <v>253</v>
      </c>
      <c r="G439" s="148"/>
      <c r="H439" s="148"/>
      <c r="I439" s="148"/>
      <c r="J439" s="225"/>
      <c r="K439" s="221">
        <f>SUM(K410:K438)</f>
        <v>23164.550000000003</v>
      </c>
      <c r="L439" s="190" t="e">
        <f>TRUNC(#REF!-(#REF!*0.07),2)</f>
        <v>#REF!</v>
      </c>
      <c r="M439" s="219">
        <f>N439/K439</f>
        <v>0</v>
      </c>
      <c r="N439" s="148">
        <f>SUM(N410:N438)</f>
        <v>0</v>
      </c>
      <c r="O439" s="223"/>
      <c r="P439" s="225"/>
      <c r="Q439" s="223"/>
      <c r="R439" s="225"/>
      <c r="S439" s="223"/>
      <c r="T439" s="225"/>
      <c r="U439" s="223"/>
      <c r="V439" s="225"/>
      <c r="W439" s="223">
        <f>X439/K439</f>
        <v>0</v>
      </c>
      <c r="X439" s="148">
        <f>SUM(X410:X438)</f>
        <v>0</v>
      </c>
      <c r="Y439" s="223"/>
      <c r="Z439" s="225"/>
      <c r="AA439" s="223"/>
      <c r="AB439" s="225"/>
      <c r="AC439" s="223"/>
      <c r="AD439" s="225"/>
      <c r="AE439" s="223"/>
      <c r="AF439" s="225"/>
      <c r="AG439" s="223">
        <f>AH439/K439</f>
        <v>8.2112538339833927E-3</v>
      </c>
      <c r="AH439" s="148">
        <f>SUM(AH410:AH438)</f>
        <v>190.21</v>
      </c>
      <c r="AI439" s="223"/>
      <c r="AJ439" s="148"/>
      <c r="AK439" s="223"/>
      <c r="AL439" s="148"/>
      <c r="AM439" s="357">
        <f>AN439/K439</f>
        <v>0</v>
      </c>
      <c r="AN439" s="221">
        <f>SUM(AN410:AN438)</f>
        <v>0</v>
      </c>
      <c r="AO439" s="223">
        <f>AP439/K439</f>
        <v>0</v>
      </c>
      <c r="AP439" s="221">
        <f>SUM(AP410:AP438)</f>
        <v>0</v>
      </c>
      <c r="AQ439" s="223"/>
      <c r="AR439" s="225"/>
      <c r="AS439" s="357">
        <f t="shared" si="267"/>
        <v>0</v>
      </c>
      <c r="AT439" s="221">
        <f>SUM(AT410:AT438)</f>
        <v>0</v>
      </c>
      <c r="AU439" s="357">
        <f t="shared" si="269"/>
        <v>1</v>
      </c>
      <c r="AV439" s="221">
        <f>SUM(AV410:AV438)</f>
        <v>23164.550000000003</v>
      </c>
    </row>
    <row r="440" spans="1:48" ht="20.100000000000001" customHeight="1">
      <c r="A440" s="87"/>
      <c r="B440" s="61"/>
      <c r="C440" s="61"/>
      <c r="D440" s="20"/>
      <c r="E440" s="61"/>
      <c r="F440" s="42"/>
      <c r="G440" s="2"/>
      <c r="H440" s="2"/>
      <c r="I440" s="74">
        <v>0</v>
      </c>
      <c r="J440" s="315">
        <f t="shared" si="258"/>
        <v>0</v>
      </c>
      <c r="K440" s="310"/>
      <c r="L440" s="189" t="e">
        <f>TRUNC(#REF!-(#REF!*0.07),2)</f>
        <v>#REF!</v>
      </c>
      <c r="M440" s="212"/>
      <c r="N440" s="192"/>
      <c r="O440" s="215"/>
      <c r="P440" s="192"/>
      <c r="Q440" s="215"/>
      <c r="R440" s="192"/>
      <c r="S440" s="215"/>
      <c r="T440" s="192"/>
      <c r="U440" s="215"/>
      <c r="V440" s="192"/>
      <c r="W440" s="215"/>
      <c r="X440" s="192"/>
      <c r="Y440" s="215"/>
      <c r="Z440" s="192"/>
      <c r="AA440" s="215"/>
      <c r="AB440" s="192"/>
      <c r="AC440" s="215"/>
      <c r="AD440" s="192"/>
      <c r="AE440" s="215"/>
      <c r="AF440" s="192"/>
      <c r="AG440" s="215"/>
      <c r="AH440" s="192"/>
      <c r="AI440" s="215"/>
      <c r="AJ440" s="192"/>
      <c r="AK440" s="215"/>
      <c r="AL440" s="345"/>
      <c r="AM440" s="212"/>
      <c r="AN440" s="192"/>
      <c r="AO440" s="215"/>
      <c r="AP440" s="192"/>
      <c r="AQ440" s="215"/>
      <c r="AR440" s="192"/>
      <c r="AS440" s="215"/>
      <c r="AT440" s="192"/>
      <c r="AU440" s="215"/>
      <c r="AV440" s="354"/>
    </row>
    <row r="441" spans="1:48" ht="20.100000000000001" customHeight="1" collapsed="1">
      <c r="A441" s="159">
        <v>18</v>
      </c>
      <c r="B441" s="36"/>
      <c r="C441" s="36"/>
      <c r="D441" s="15" t="s">
        <v>1038</v>
      </c>
      <c r="E441" s="15"/>
      <c r="F441" s="70"/>
      <c r="G441" s="147"/>
      <c r="H441" s="147"/>
      <c r="I441" s="147"/>
      <c r="J441" s="314"/>
      <c r="K441" s="309"/>
      <c r="L441" s="191" t="e">
        <f>L516</f>
        <v>#REF!</v>
      </c>
      <c r="M441" s="212"/>
      <c r="N441" s="192"/>
      <c r="O441" s="215"/>
      <c r="P441" s="192"/>
      <c r="Q441" s="215"/>
      <c r="R441" s="192"/>
      <c r="S441" s="215"/>
      <c r="T441" s="192"/>
      <c r="U441" s="215"/>
      <c r="V441" s="192"/>
      <c r="W441" s="215"/>
      <c r="X441" s="192"/>
      <c r="Y441" s="215"/>
      <c r="Z441" s="192"/>
      <c r="AA441" s="215"/>
      <c r="AB441" s="192"/>
      <c r="AC441" s="215"/>
      <c r="AD441" s="192"/>
      <c r="AE441" s="215"/>
      <c r="AF441" s="192"/>
      <c r="AG441" s="215"/>
      <c r="AH441" s="192"/>
      <c r="AI441" s="215"/>
      <c r="AJ441" s="192"/>
      <c r="AK441" s="215"/>
      <c r="AL441" s="345"/>
      <c r="AM441" s="212"/>
      <c r="AN441" s="192"/>
      <c r="AO441" s="215"/>
      <c r="AP441" s="192"/>
      <c r="AQ441" s="215"/>
      <c r="AR441" s="192"/>
      <c r="AS441" s="215"/>
      <c r="AT441" s="192"/>
      <c r="AU441" s="215"/>
      <c r="AV441" s="354"/>
    </row>
    <row r="442" spans="1:48" s="60" customFormat="1" ht="20.100000000000001" customHeight="1" outlineLevel="1">
      <c r="A442" s="167"/>
      <c r="B442" s="53"/>
      <c r="C442" s="53"/>
      <c r="D442" s="24" t="s">
        <v>39</v>
      </c>
      <c r="E442" s="23"/>
      <c r="F442" s="83"/>
      <c r="G442" s="150"/>
      <c r="H442" s="150"/>
      <c r="I442" s="74">
        <v>0</v>
      </c>
      <c r="J442" s="315">
        <f t="shared" si="258"/>
        <v>0</v>
      </c>
      <c r="K442" s="310"/>
      <c r="L442" s="189" t="e">
        <f>TRUNC(#REF!-(#REF!*0.07),2)</f>
        <v>#REF!</v>
      </c>
      <c r="M442" s="213"/>
      <c r="N442" s="218"/>
      <c r="O442" s="216"/>
      <c r="P442" s="218"/>
      <c r="Q442" s="216"/>
      <c r="R442" s="218"/>
      <c r="S442" s="216"/>
      <c r="T442" s="218"/>
      <c r="U442" s="216"/>
      <c r="V442" s="218"/>
      <c r="W442" s="216"/>
      <c r="X442" s="218"/>
      <c r="Y442" s="216"/>
      <c r="Z442" s="218"/>
      <c r="AA442" s="216"/>
      <c r="AB442" s="218"/>
      <c r="AC442" s="216"/>
      <c r="AD442" s="218"/>
      <c r="AE442" s="216"/>
      <c r="AF442" s="218"/>
      <c r="AG442" s="216"/>
      <c r="AH442" s="218"/>
      <c r="AI442" s="216"/>
      <c r="AJ442" s="218"/>
      <c r="AK442" s="216"/>
      <c r="AL442" s="346"/>
      <c r="AM442" s="213"/>
      <c r="AN442" s="218"/>
      <c r="AO442" s="216"/>
      <c r="AP442" s="218"/>
      <c r="AQ442" s="216"/>
      <c r="AR442" s="218"/>
      <c r="AS442" s="216"/>
      <c r="AT442" s="218"/>
      <c r="AU442" s="216"/>
      <c r="AV442" s="355"/>
    </row>
    <row r="443" spans="1:48" ht="50.1" customHeight="1" outlineLevel="1">
      <c r="A443" s="162" t="s">
        <v>323</v>
      </c>
      <c r="B443" s="9">
        <v>101878</v>
      </c>
      <c r="C443" s="9" t="s">
        <v>94</v>
      </c>
      <c r="D443" s="59" t="s">
        <v>980</v>
      </c>
      <c r="E443" s="66" t="s">
        <v>89</v>
      </c>
      <c r="F443" s="50">
        <v>1</v>
      </c>
      <c r="G443" s="150">
        <v>0</v>
      </c>
      <c r="H443" s="150">
        <f t="shared" ref="H443:H446" si="276">F443-G443</f>
        <v>1</v>
      </c>
      <c r="I443" s="50">
        <v>679.06</v>
      </c>
      <c r="J443" s="318">
        <f t="shared" ref="J443:J506" si="277">TRUNC(I443*(1+$F$4),2)</f>
        <v>830.01</v>
      </c>
      <c r="K443" s="310">
        <f t="shared" ref="K443:K446" si="278">ROUND(H443*J443,2)</f>
        <v>830.01</v>
      </c>
      <c r="L443" s="189" t="e">
        <f>TRUNC(#REF!-(#REF!*0.07),2)</f>
        <v>#REF!</v>
      </c>
      <c r="M443" s="212"/>
      <c r="N443" s="192">
        <f>M443*K443</f>
        <v>0</v>
      </c>
      <c r="O443" s="215"/>
      <c r="P443" s="192"/>
      <c r="Q443" s="215"/>
      <c r="R443" s="192"/>
      <c r="S443" s="215"/>
      <c r="T443" s="192"/>
      <c r="U443" s="215"/>
      <c r="V443" s="192"/>
      <c r="W443" s="215"/>
      <c r="X443" s="192"/>
      <c r="Y443" s="215"/>
      <c r="Z443" s="192"/>
      <c r="AA443" s="215"/>
      <c r="AB443" s="192"/>
      <c r="AC443" s="215"/>
      <c r="AD443" s="192"/>
      <c r="AE443" s="215"/>
      <c r="AF443" s="192"/>
      <c r="AG443" s="215"/>
      <c r="AH443" s="192"/>
      <c r="AI443" s="215"/>
      <c r="AJ443" s="192"/>
      <c r="AK443" s="215"/>
      <c r="AL443" s="345"/>
      <c r="AM443" s="212"/>
      <c r="AN443" s="192">
        <f>ROUND(AM443*K443,2)</f>
        <v>0</v>
      </c>
      <c r="AO443" s="215"/>
      <c r="AP443" s="192"/>
      <c r="AQ443" s="215"/>
      <c r="AR443" s="192">
        <f>AQ443*K443</f>
        <v>0</v>
      </c>
      <c r="AS443" s="215">
        <f>AT443/K443</f>
        <v>0</v>
      </c>
      <c r="AT443" s="192">
        <f t="shared" ref="AT443:AT446" si="279">AN443+AP443+AR443</f>
        <v>0</v>
      </c>
      <c r="AU443" s="215">
        <f>AV443/K443</f>
        <v>1</v>
      </c>
      <c r="AV443" s="354">
        <f>K443-AT443</f>
        <v>830.01</v>
      </c>
    </row>
    <row r="444" spans="1:48" ht="50.1" customHeight="1" outlineLevel="1">
      <c r="A444" s="162" t="s">
        <v>324</v>
      </c>
      <c r="B444" s="9">
        <v>101878</v>
      </c>
      <c r="C444" s="9" t="s">
        <v>94</v>
      </c>
      <c r="D444" s="59" t="s">
        <v>981</v>
      </c>
      <c r="E444" s="66" t="s">
        <v>89</v>
      </c>
      <c r="F444" s="50">
        <v>4</v>
      </c>
      <c r="G444" s="150">
        <v>0</v>
      </c>
      <c r="H444" s="150">
        <f t="shared" si="276"/>
        <v>4</v>
      </c>
      <c r="I444" s="50">
        <v>679.06</v>
      </c>
      <c r="J444" s="318">
        <f t="shared" si="277"/>
        <v>830.01</v>
      </c>
      <c r="K444" s="310">
        <f t="shared" si="278"/>
        <v>3320.04</v>
      </c>
      <c r="L444" s="189" t="e">
        <f>TRUNC(#REF!-(#REF!*0.07),2)</f>
        <v>#REF!</v>
      </c>
      <c r="M444" s="212"/>
      <c r="N444" s="192">
        <f>M444*K444</f>
        <v>0</v>
      </c>
      <c r="O444" s="215"/>
      <c r="P444" s="192"/>
      <c r="Q444" s="215"/>
      <c r="R444" s="192"/>
      <c r="S444" s="215"/>
      <c r="T444" s="192"/>
      <c r="U444" s="215"/>
      <c r="V444" s="192"/>
      <c r="W444" s="215"/>
      <c r="X444" s="192"/>
      <c r="Y444" s="215"/>
      <c r="Z444" s="192"/>
      <c r="AA444" s="215"/>
      <c r="AB444" s="192"/>
      <c r="AC444" s="215"/>
      <c r="AD444" s="192"/>
      <c r="AE444" s="215"/>
      <c r="AF444" s="192"/>
      <c r="AG444" s="215"/>
      <c r="AH444" s="192"/>
      <c r="AI444" s="215"/>
      <c r="AJ444" s="192"/>
      <c r="AK444" s="215"/>
      <c r="AL444" s="345"/>
      <c r="AM444" s="212"/>
      <c r="AN444" s="192">
        <f>ROUND(AM444*K444,2)</f>
        <v>0</v>
      </c>
      <c r="AO444" s="215"/>
      <c r="AP444" s="192"/>
      <c r="AQ444" s="215"/>
      <c r="AR444" s="192">
        <f>AQ444*K444</f>
        <v>0</v>
      </c>
      <c r="AS444" s="215">
        <f>AT444/K444</f>
        <v>0</v>
      </c>
      <c r="AT444" s="192">
        <f t="shared" si="279"/>
        <v>0</v>
      </c>
      <c r="AU444" s="215">
        <f>AV444/K444</f>
        <v>1</v>
      </c>
      <c r="AV444" s="354">
        <f>K444-AT444</f>
        <v>3320.04</v>
      </c>
    </row>
    <row r="445" spans="1:48" ht="50.1" customHeight="1" outlineLevel="1">
      <c r="A445" s="162" t="s">
        <v>325</v>
      </c>
      <c r="B445" s="9">
        <v>101879</v>
      </c>
      <c r="C445" s="9" t="s">
        <v>94</v>
      </c>
      <c r="D445" s="59" t="s">
        <v>982</v>
      </c>
      <c r="E445" s="66" t="s">
        <v>89</v>
      </c>
      <c r="F445" s="50">
        <v>4</v>
      </c>
      <c r="G445" s="150">
        <v>0</v>
      </c>
      <c r="H445" s="150">
        <f t="shared" si="276"/>
        <v>4</v>
      </c>
      <c r="I445" s="50">
        <v>725.81</v>
      </c>
      <c r="J445" s="318">
        <f t="shared" si="277"/>
        <v>887.15</v>
      </c>
      <c r="K445" s="310">
        <f t="shared" si="278"/>
        <v>3548.6</v>
      </c>
      <c r="L445" s="189" t="e">
        <f>TRUNC(#REF!-(#REF!*0.07),2)</f>
        <v>#REF!</v>
      </c>
      <c r="M445" s="212"/>
      <c r="N445" s="192">
        <f>M445*K445</f>
        <v>0</v>
      </c>
      <c r="O445" s="215"/>
      <c r="P445" s="192"/>
      <c r="Q445" s="215"/>
      <c r="R445" s="192"/>
      <c r="S445" s="215"/>
      <c r="T445" s="192"/>
      <c r="U445" s="215"/>
      <c r="V445" s="192"/>
      <c r="W445" s="215"/>
      <c r="X445" s="192"/>
      <c r="Y445" s="215"/>
      <c r="Z445" s="192"/>
      <c r="AA445" s="215"/>
      <c r="AB445" s="192"/>
      <c r="AC445" s="215"/>
      <c r="AD445" s="192"/>
      <c r="AE445" s="215"/>
      <c r="AF445" s="192"/>
      <c r="AG445" s="215"/>
      <c r="AH445" s="192"/>
      <c r="AI445" s="215"/>
      <c r="AJ445" s="192"/>
      <c r="AK445" s="215"/>
      <c r="AL445" s="345"/>
      <c r="AM445" s="212"/>
      <c r="AN445" s="192">
        <f>ROUND(AM445*K445,2)</f>
        <v>0</v>
      </c>
      <c r="AO445" s="215"/>
      <c r="AP445" s="192"/>
      <c r="AQ445" s="215"/>
      <c r="AR445" s="192">
        <f>AQ445*K445</f>
        <v>0</v>
      </c>
      <c r="AS445" s="215">
        <f>AT445/K445</f>
        <v>0</v>
      </c>
      <c r="AT445" s="192">
        <f t="shared" si="279"/>
        <v>0</v>
      </c>
      <c r="AU445" s="215">
        <f>AV445/K445</f>
        <v>1</v>
      </c>
      <c r="AV445" s="354">
        <f>K445-AT445</f>
        <v>3548.6</v>
      </c>
    </row>
    <row r="446" spans="1:48" ht="20.100000000000001" customHeight="1" outlineLevel="1">
      <c r="A446" s="162" t="s">
        <v>326</v>
      </c>
      <c r="B446" s="9">
        <v>97362</v>
      </c>
      <c r="C446" s="9" t="s">
        <v>94</v>
      </c>
      <c r="D446" s="59" t="s">
        <v>502</v>
      </c>
      <c r="E446" s="66" t="s">
        <v>89</v>
      </c>
      <c r="F446" s="50">
        <v>1</v>
      </c>
      <c r="G446" s="150">
        <v>0</v>
      </c>
      <c r="H446" s="150">
        <f t="shared" si="276"/>
        <v>1</v>
      </c>
      <c r="I446" s="74">
        <v>2353.88</v>
      </c>
      <c r="J446" s="318">
        <f t="shared" si="277"/>
        <v>2877.14</v>
      </c>
      <c r="K446" s="310">
        <f t="shared" si="278"/>
        <v>2877.14</v>
      </c>
      <c r="L446" s="189" t="e">
        <f>TRUNC(#REF!-(#REF!*0.07),2)</f>
        <v>#REF!</v>
      </c>
      <c r="M446" s="212"/>
      <c r="N446" s="192">
        <f>M446*K446</f>
        <v>0</v>
      </c>
      <c r="O446" s="215"/>
      <c r="P446" s="192"/>
      <c r="Q446" s="215"/>
      <c r="R446" s="192"/>
      <c r="S446" s="215"/>
      <c r="T446" s="192"/>
      <c r="U446" s="215"/>
      <c r="V446" s="192"/>
      <c r="W446" s="215"/>
      <c r="X446" s="192"/>
      <c r="Y446" s="215"/>
      <c r="Z446" s="192"/>
      <c r="AA446" s="215"/>
      <c r="AB446" s="192"/>
      <c r="AC446" s="215"/>
      <c r="AD446" s="192"/>
      <c r="AE446" s="215"/>
      <c r="AF446" s="192"/>
      <c r="AG446" s="215"/>
      <c r="AH446" s="192"/>
      <c r="AI446" s="215"/>
      <c r="AJ446" s="192"/>
      <c r="AK446" s="215"/>
      <c r="AL446" s="345"/>
      <c r="AM446" s="212"/>
      <c r="AN446" s="192">
        <f>ROUND(AM446*K446,2)</f>
        <v>0</v>
      </c>
      <c r="AO446" s="215"/>
      <c r="AP446" s="192"/>
      <c r="AQ446" s="215"/>
      <c r="AR446" s="192">
        <f>AQ446*K446</f>
        <v>0</v>
      </c>
      <c r="AS446" s="215">
        <f>AT446/K446</f>
        <v>0</v>
      </c>
      <c r="AT446" s="192">
        <f t="shared" si="279"/>
        <v>0</v>
      </c>
      <c r="AU446" s="215">
        <f>AV446/K446</f>
        <v>1</v>
      </c>
      <c r="AV446" s="354">
        <f>K446-AT446</f>
        <v>2877.14</v>
      </c>
    </row>
    <row r="447" spans="1:48" ht="20.100000000000001" customHeight="1" outlineLevel="1">
      <c r="A447" s="162"/>
      <c r="B447" s="9"/>
      <c r="C447" s="9"/>
      <c r="D447" s="13" t="s">
        <v>437</v>
      </c>
      <c r="E447" s="66"/>
      <c r="F447" s="50">
        <v>0</v>
      </c>
      <c r="G447" s="150"/>
      <c r="H447" s="150"/>
      <c r="I447" s="74"/>
      <c r="J447" s="318">
        <f t="shared" si="277"/>
        <v>0</v>
      </c>
      <c r="K447" s="310">
        <f t="shared" ref="K443:K474" si="280">ROUND(F447*J447,2)</f>
        <v>0</v>
      </c>
      <c r="L447" s="189" t="e">
        <f>TRUNC(#REF!-(#REF!*0.07),2)</f>
        <v>#REF!</v>
      </c>
      <c r="M447" s="212"/>
      <c r="N447" s="192"/>
      <c r="O447" s="215"/>
      <c r="P447" s="192"/>
      <c r="Q447" s="215"/>
      <c r="R447" s="192"/>
      <c r="S447" s="215"/>
      <c r="T447" s="192"/>
      <c r="U447" s="215"/>
      <c r="V447" s="192"/>
      <c r="W447" s="215"/>
      <c r="X447" s="192"/>
      <c r="Y447" s="215"/>
      <c r="Z447" s="192"/>
      <c r="AA447" s="215"/>
      <c r="AB447" s="192"/>
      <c r="AC447" s="215"/>
      <c r="AD447" s="192"/>
      <c r="AE447" s="215"/>
      <c r="AF447" s="192"/>
      <c r="AG447" s="215"/>
      <c r="AH447" s="192"/>
      <c r="AI447" s="215"/>
      <c r="AJ447" s="192"/>
      <c r="AK447" s="215"/>
      <c r="AL447" s="345"/>
      <c r="AM447" s="212"/>
      <c r="AN447" s="192"/>
      <c r="AO447" s="215"/>
      <c r="AP447" s="192"/>
      <c r="AQ447" s="215"/>
      <c r="AR447" s="192"/>
      <c r="AS447" s="215"/>
      <c r="AT447" s="192"/>
      <c r="AU447" s="215"/>
      <c r="AV447" s="354"/>
    </row>
    <row r="448" spans="1:48" ht="20.100000000000001" customHeight="1" outlineLevel="1">
      <c r="A448" s="162" t="s">
        <v>327</v>
      </c>
      <c r="B448" s="9">
        <v>101890</v>
      </c>
      <c r="C448" s="9" t="s">
        <v>94</v>
      </c>
      <c r="D448" s="59" t="s">
        <v>1105</v>
      </c>
      <c r="E448" s="66" t="s">
        <v>89</v>
      </c>
      <c r="F448" s="50">
        <v>42</v>
      </c>
      <c r="G448" s="150">
        <v>0</v>
      </c>
      <c r="H448" s="150">
        <f t="shared" ref="H448:H464" si="281">F448-G448</f>
        <v>42</v>
      </c>
      <c r="I448" s="50">
        <v>17.32</v>
      </c>
      <c r="J448" s="318">
        <f t="shared" si="277"/>
        <v>21.17</v>
      </c>
      <c r="K448" s="310">
        <f t="shared" ref="K448:K464" si="282">ROUND(H448*J448,2)</f>
        <v>889.14</v>
      </c>
      <c r="L448" s="189" t="e">
        <f>TRUNC(#REF!-(#REF!*0.07),2)</f>
        <v>#REF!</v>
      </c>
      <c r="M448" s="212"/>
      <c r="N448" s="192">
        <f t="shared" ref="N448:N464" si="283">M448*K448</f>
        <v>0</v>
      </c>
      <c r="O448" s="215"/>
      <c r="P448" s="192"/>
      <c r="Q448" s="215"/>
      <c r="R448" s="192"/>
      <c r="S448" s="215"/>
      <c r="T448" s="192"/>
      <c r="U448" s="215"/>
      <c r="V448" s="192"/>
      <c r="W448" s="215"/>
      <c r="X448" s="192"/>
      <c r="Y448" s="215"/>
      <c r="Z448" s="192"/>
      <c r="AA448" s="215"/>
      <c r="AB448" s="192"/>
      <c r="AC448" s="215"/>
      <c r="AD448" s="192"/>
      <c r="AE448" s="215"/>
      <c r="AF448" s="192"/>
      <c r="AG448" s="215"/>
      <c r="AH448" s="192"/>
      <c r="AI448" s="215"/>
      <c r="AJ448" s="192"/>
      <c r="AK448" s="215"/>
      <c r="AL448" s="345"/>
      <c r="AM448" s="212"/>
      <c r="AN448" s="192">
        <f t="shared" ref="AN448:AN464" si="284">ROUND(AM448*K448,2)</f>
        <v>0</v>
      </c>
      <c r="AO448" s="215"/>
      <c r="AP448" s="192"/>
      <c r="AQ448" s="215"/>
      <c r="AR448" s="192">
        <f t="shared" ref="AR448:AR464" si="285">AQ448*K448</f>
        <v>0</v>
      </c>
      <c r="AS448" s="215">
        <f t="shared" ref="AS448:AS464" si="286">AT448/K448</f>
        <v>0</v>
      </c>
      <c r="AT448" s="192">
        <f t="shared" ref="AT448:AT464" si="287">AN448+AP448+AR448</f>
        <v>0</v>
      </c>
      <c r="AU448" s="215">
        <f t="shared" ref="AU448:AU464" si="288">AV448/K448</f>
        <v>1</v>
      </c>
      <c r="AV448" s="354">
        <f t="shared" ref="AV448:AV464" si="289">K448-AT448</f>
        <v>889.14</v>
      </c>
    </row>
    <row r="449" spans="1:48" ht="20.100000000000001" customHeight="1" outlineLevel="1">
      <c r="A449" s="162" t="s">
        <v>328</v>
      </c>
      <c r="B449" s="9">
        <v>101890</v>
      </c>
      <c r="C449" s="9" t="s">
        <v>94</v>
      </c>
      <c r="D449" s="59" t="s">
        <v>1106</v>
      </c>
      <c r="E449" s="66" t="s">
        <v>89</v>
      </c>
      <c r="F449" s="50">
        <v>5</v>
      </c>
      <c r="G449" s="150">
        <v>0</v>
      </c>
      <c r="H449" s="150">
        <f t="shared" si="281"/>
        <v>5</v>
      </c>
      <c r="I449" s="50">
        <v>17.32</v>
      </c>
      <c r="J449" s="318">
        <f t="shared" si="277"/>
        <v>21.17</v>
      </c>
      <c r="K449" s="310">
        <f t="shared" si="282"/>
        <v>105.85</v>
      </c>
      <c r="L449" s="189" t="e">
        <f>TRUNC(#REF!-(#REF!*0.07),2)</f>
        <v>#REF!</v>
      </c>
      <c r="M449" s="212"/>
      <c r="N449" s="192">
        <f t="shared" si="283"/>
        <v>0</v>
      </c>
      <c r="O449" s="215"/>
      <c r="P449" s="192"/>
      <c r="Q449" s="215"/>
      <c r="R449" s="192"/>
      <c r="S449" s="215"/>
      <c r="T449" s="192"/>
      <c r="U449" s="215"/>
      <c r="V449" s="192"/>
      <c r="W449" s="215"/>
      <c r="X449" s="192"/>
      <c r="Y449" s="215"/>
      <c r="Z449" s="192"/>
      <c r="AA449" s="215"/>
      <c r="AB449" s="192"/>
      <c r="AC449" s="215"/>
      <c r="AD449" s="192"/>
      <c r="AE449" s="215"/>
      <c r="AF449" s="192"/>
      <c r="AG449" s="215"/>
      <c r="AH449" s="192"/>
      <c r="AI449" s="215"/>
      <c r="AJ449" s="192"/>
      <c r="AK449" s="215"/>
      <c r="AL449" s="345"/>
      <c r="AM449" s="212"/>
      <c r="AN449" s="192">
        <f t="shared" si="284"/>
        <v>0</v>
      </c>
      <c r="AO449" s="215"/>
      <c r="AP449" s="192"/>
      <c r="AQ449" s="215"/>
      <c r="AR449" s="192">
        <f t="shared" si="285"/>
        <v>0</v>
      </c>
      <c r="AS449" s="215">
        <f t="shared" si="286"/>
        <v>0</v>
      </c>
      <c r="AT449" s="192">
        <f t="shared" si="287"/>
        <v>0</v>
      </c>
      <c r="AU449" s="215">
        <f t="shared" si="288"/>
        <v>1</v>
      </c>
      <c r="AV449" s="354">
        <f t="shared" si="289"/>
        <v>105.85</v>
      </c>
    </row>
    <row r="450" spans="1:48" ht="20.100000000000001" customHeight="1" outlineLevel="1">
      <c r="A450" s="162" t="s">
        <v>329</v>
      </c>
      <c r="B450" s="9">
        <v>101890</v>
      </c>
      <c r="C450" s="9" t="s">
        <v>94</v>
      </c>
      <c r="D450" s="59" t="s">
        <v>1107</v>
      </c>
      <c r="E450" s="66" t="s">
        <v>89</v>
      </c>
      <c r="F450" s="50">
        <v>3</v>
      </c>
      <c r="G450" s="150">
        <v>0</v>
      </c>
      <c r="H450" s="150">
        <f t="shared" si="281"/>
        <v>3</v>
      </c>
      <c r="I450" s="50">
        <v>17.32</v>
      </c>
      <c r="J450" s="318">
        <f t="shared" si="277"/>
        <v>21.17</v>
      </c>
      <c r="K450" s="310">
        <f t="shared" si="282"/>
        <v>63.51</v>
      </c>
      <c r="L450" s="189" t="e">
        <f>TRUNC(#REF!-(#REF!*0.07),2)</f>
        <v>#REF!</v>
      </c>
      <c r="M450" s="212"/>
      <c r="N450" s="192">
        <f t="shared" si="283"/>
        <v>0</v>
      </c>
      <c r="O450" s="215"/>
      <c r="P450" s="192"/>
      <c r="Q450" s="215"/>
      <c r="R450" s="192"/>
      <c r="S450" s="215"/>
      <c r="T450" s="192"/>
      <c r="U450" s="215"/>
      <c r="V450" s="192"/>
      <c r="W450" s="215"/>
      <c r="X450" s="192"/>
      <c r="Y450" s="215"/>
      <c r="Z450" s="192"/>
      <c r="AA450" s="215"/>
      <c r="AB450" s="192"/>
      <c r="AC450" s="215"/>
      <c r="AD450" s="192"/>
      <c r="AE450" s="215"/>
      <c r="AF450" s="192"/>
      <c r="AG450" s="215"/>
      <c r="AH450" s="192"/>
      <c r="AI450" s="215"/>
      <c r="AJ450" s="192"/>
      <c r="AK450" s="215"/>
      <c r="AL450" s="345"/>
      <c r="AM450" s="212"/>
      <c r="AN450" s="192">
        <f t="shared" si="284"/>
        <v>0</v>
      </c>
      <c r="AO450" s="215"/>
      <c r="AP450" s="192"/>
      <c r="AQ450" s="215"/>
      <c r="AR450" s="192">
        <f t="shared" si="285"/>
        <v>0</v>
      </c>
      <c r="AS450" s="215">
        <f t="shared" si="286"/>
        <v>0</v>
      </c>
      <c r="AT450" s="192">
        <f t="shared" si="287"/>
        <v>0</v>
      </c>
      <c r="AU450" s="215">
        <f t="shared" si="288"/>
        <v>1</v>
      </c>
      <c r="AV450" s="354">
        <f t="shared" si="289"/>
        <v>63.51</v>
      </c>
    </row>
    <row r="451" spans="1:48" ht="20.100000000000001" customHeight="1" outlineLevel="1">
      <c r="A451" s="162" t="s">
        <v>330</v>
      </c>
      <c r="B451" s="9">
        <v>101891</v>
      </c>
      <c r="C451" s="9" t="s">
        <v>94</v>
      </c>
      <c r="D451" s="59" t="s">
        <v>1161</v>
      </c>
      <c r="E451" s="66" t="s">
        <v>89</v>
      </c>
      <c r="F451" s="50">
        <v>6</v>
      </c>
      <c r="G451" s="150">
        <v>0</v>
      </c>
      <c r="H451" s="150">
        <f t="shared" si="281"/>
        <v>6</v>
      </c>
      <c r="I451" s="50">
        <v>29.68</v>
      </c>
      <c r="J451" s="318">
        <f t="shared" si="277"/>
        <v>36.270000000000003</v>
      </c>
      <c r="K451" s="310">
        <f t="shared" si="282"/>
        <v>217.62</v>
      </c>
      <c r="L451" s="189" t="e">
        <f>TRUNC(#REF!-(#REF!*0.07),2)</f>
        <v>#REF!</v>
      </c>
      <c r="M451" s="212"/>
      <c r="N451" s="192">
        <f t="shared" si="283"/>
        <v>0</v>
      </c>
      <c r="O451" s="215"/>
      <c r="P451" s="192"/>
      <c r="Q451" s="215"/>
      <c r="R451" s="192"/>
      <c r="S451" s="215"/>
      <c r="T451" s="192"/>
      <c r="U451" s="215"/>
      <c r="V451" s="192"/>
      <c r="W451" s="215"/>
      <c r="X451" s="192"/>
      <c r="Y451" s="215"/>
      <c r="Z451" s="192"/>
      <c r="AA451" s="215"/>
      <c r="AB451" s="192"/>
      <c r="AC451" s="215"/>
      <c r="AD451" s="192"/>
      <c r="AE451" s="215"/>
      <c r="AF451" s="192"/>
      <c r="AG451" s="215"/>
      <c r="AH451" s="192"/>
      <c r="AI451" s="215"/>
      <c r="AJ451" s="192"/>
      <c r="AK451" s="215"/>
      <c r="AL451" s="345"/>
      <c r="AM451" s="212"/>
      <c r="AN451" s="192">
        <f t="shared" si="284"/>
        <v>0</v>
      </c>
      <c r="AO451" s="215"/>
      <c r="AP451" s="192"/>
      <c r="AQ451" s="215"/>
      <c r="AR451" s="192">
        <f t="shared" si="285"/>
        <v>0</v>
      </c>
      <c r="AS451" s="215">
        <f t="shared" si="286"/>
        <v>0</v>
      </c>
      <c r="AT451" s="192">
        <f t="shared" si="287"/>
        <v>0</v>
      </c>
      <c r="AU451" s="215">
        <f t="shared" si="288"/>
        <v>1</v>
      </c>
      <c r="AV451" s="354">
        <f t="shared" si="289"/>
        <v>217.62</v>
      </c>
    </row>
    <row r="452" spans="1:48" ht="20.100000000000001" customHeight="1" outlineLevel="1">
      <c r="A452" s="162" t="s">
        <v>331</v>
      </c>
      <c r="B452" s="9">
        <v>101891</v>
      </c>
      <c r="C452" s="9" t="s">
        <v>94</v>
      </c>
      <c r="D452" s="59" t="s">
        <v>1162</v>
      </c>
      <c r="E452" s="66" t="s">
        <v>89</v>
      </c>
      <c r="F452" s="50">
        <v>2</v>
      </c>
      <c r="G452" s="150">
        <v>0</v>
      </c>
      <c r="H452" s="150">
        <f t="shared" si="281"/>
        <v>2</v>
      </c>
      <c r="I452" s="50">
        <v>29.68</v>
      </c>
      <c r="J452" s="318">
        <f t="shared" si="277"/>
        <v>36.270000000000003</v>
      </c>
      <c r="K452" s="310">
        <f t="shared" si="282"/>
        <v>72.540000000000006</v>
      </c>
      <c r="L452" s="189" t="e">
        <f>TRUNC(#REF!-(#REF!*0.07),2)</f>
        <v>#REF!</v>
      </c>
      <c r="M452" s="212"/>
      <c r="N452" s="192">
        <f t="shared" si="283"/>
        <v>0</v>
      </c>
      <c r="O452" s="215"/>
      <c r="P452" s="192"/>
      <c r="Q452" s="215"/>
      <c r="R452" s="192"/>
      <c r="S452" s="215"/>
      <c r="T452" s="192"/>
      <c r="U452" s="215"/>
      <c r="V452" s="192"/>
      <c r="W452" s="215"/>
      <c r="X452" s="192"/>
      <c r="Y452" s="215"/>
      <c r="Z452" s="192"/>
      <c r="AA452" s="215"/>
      <c r="AB452" s="192"/>
      <c r="AC452" s="215"/>
      <c r="AD452" s="192"/>
      <c r="AE452" s="215"/>
      <c r="AF452" s="192"/>
      <c r="AG452" s="215"/>
      <c r="AH452" s="192"/>
      <c r="AI452" s="215"/>
      <c r="AJ452" s="192"/>
      <c r="AK452" s="215"/>
      <c r="AL452" s="345"/>
      <c r="AM452" s="212"/>
      <c r="AN452" s="192">
        <f t="shared" si="284"/>
        <v>0</v>
      </c>
      <c r="AO452" s="215"/>
      <c r="AP452" s="192"/>
      <c r="AQ452" s="215"/>
      <c r="AR452" s="192">
        <f t="shared" si="285"/>
        <v>0</v>
      </c>
      <c r="AS452" s="215">
        <f t="shared" si="286"/>
        <v>0</v>
      </c>
      <c r="AT452" s="192">
        <f t="shared" si="287"/>
        <v>0</v>
      </c>
      <c r="AU452" s="215">
        <f t="shared" si="288"/>
        <v>1</v>
      </c>
      <c r="AV452" s="354">
        <f t="shared" si="289"/>
        <v>72.540000000000006</v>
      </c>
    </row>
    <row r="453" spans="1:48" ht="20.100000000000001" customHeight="1" outlineLevel="1">
      <c r="A453" s="162" t="s">
        <v>332</v>
      </c>
      <c r="B453" s="9">
        <v>101892</v>
      </c>
      <c r="C453" s="9" t="s">
        <v>94</v>
      </c>
      <c r="D453" s="59" t="s">
        <v>1165</v>
      </c>
      <c r="E453" s="66" t="s">
        <v>89</v>
      </c>
      <c r="F453" s="50">
        <v>2</v>
      </c>
      <c r="G453" s="150">
        <v>0</v>
      </c>
      <c r="H453" s="150">
        <f t="shared" si="281"/>
        <v>2</v>
      </c>
      <c r="I453" s="50">
        <v>78.569999999999993</v>
      </c>
      <c r="J453" s="318">
        <f t="shared" si="277"/>
        <v>96.03</v>
      </c>
      <c r="K453" s="310">
        <f t="shared" si="282"/>
        <v>192.06</v>
      </c>
      <c r="L453" s="189" t="e">
        <f>TRUNC(#REF!-(#REF!*0.07),2)</f>
        <v>#REF!</v>
      </c>
      <c r="M453" s="212"/>
      <c r="N453" s="192">
        <f t="shared" si="283"/>
        <v>0</v>
      </c>
      <c r="O453" s="215"/>
      <c r="P453" s="192"/>
      <c r="Q453" s="215"/>
      <c r="R453" s="192"/>
      <c r="S453" s="215"/>
      <c r="T453" s="192"/>
      <c r="U453" s="215"/>
      <c r="V453" s="192"/>
      <c r="W453" s="215"/>
      <c r="X453" s="192"/>
      <c r="Y453" s="215"/>
      <c r="Z453" s="192"/>
      <c r="AA453" s="215"/>
      <c r="AB453" s="192"/>
      <c r="AC453" s="215"/>
      <c r="AD453" s="192"/>
      <c r="AE453" s="215"/>
      <c r="AF453" s="192"/>
      <c r="AG453" s="215"/>
      <c r="AH453" s="192"/>
      <c r="AI453" s="215"/>
      <c r="AJ453" s="192"/>
      <c r="AK453" s="215"/>
      <c r="AL453" s="345"/>
      <c r="AM453" s="212"/>
      <c r="AN453" s="192">
        <f t="shared" si="284"/>
        <v>0</v>
      </c>
      <c r="AO453" s="215"/>
      <c r="AP453" s="192"/>
      <c r="AQ453" s="215"/>
      <c r="AR453" s="192">
        <f t="shared" si="285"/>
        <v>0</v>
      </c>
      <c r="AS453" s="215">
        <f t="shared" si="286"/>
        <v>0</v>
      </c>
      <c r="AT453" s="192">
        <f t="shared" si="287"/>
        <v>0</v>
      </c>
      <c r="AU453" s="215">
        <f t="shared" si="288"/>
        <v>1</v>
      </c>
      <c r="AV453" s="354">
        <f t="shared" si="289"/>
        <v>192.06</v>
      </c>
    </row>
    <row r="454" spans="1:48" ht="20.100000000000001" customHeight="1" outlineLevel="1">
      <c r="A454" s="162" t="s">
        <v>333</v>
      </c>
      <c r="B454" s="9">
        <v>101892</v>
      </c>
      <c r="C454" s="9" t="s">
        <v>94</v>
      </c>
      <c r="D454" s="59" t="s">
        <v>1166</v>
      </c>
      <c r="E454" s="66" t="s">
        <v>89</v>
      </c>
      <c r="F454" s="50">
        <v>1</v>
      </c>
      <c r="G454" s="150">
        <v>0</v>
      </c>
      <c r="H454" s="150">
        <f t="shared" si="281"/>
        <v>1</v>
      </c>
      <c r="I454" s="50">
        <v>78.569999999999993</v>
      </c>
      <c r="J454" s="318">
        <f t="shared" si="277"/>
        <v>96.03</v>
      </c>
      <c r="K454" s="310">
        <f t="shared" si="282"/>
        <v>96.03</v>
      </c>
      <c r="L454" s="189" t="e">
        <f>TRUNC(#REF!-(#REF!*0.07),2)</f>
        <v>#REF!</v>
      </c>
      <c r="M454" s="212"/>
      <c r="N454" s="192">
        <f t="shared" si="283"/>
        <v>0</v>
      </c>
      <c r="O454" s="215"/>
      <c r="P454" s="192"/>
      <c r="Q454" s="215"/>
      <c r="R454" s="192"/>
      <c r="S454" s="215"/>
      <c r="T454" s="192"/>
      <c r="U454" s="215"/>
      <c r="V454" s="192"/>
      <c r="W454" s="215"/>
      <c r="X454" s="192"/>
      <c r="Y454" s="215"/>
      <c r="Z454" s="192"/>
      <c r="AA454" s="215"/>
      <c r="AB454" s="192"/>
      <c r="AC454" s="215"/>
      <c r="AD454" s="192"/>
      <c r="AE454" s="215"/>
      <c r="AF454" s="192"/>
      <c r="AG454" s="215"/>
      <c r="AH454" s="192"/>
      <c r="AI454" s="215"/>
      <c r="AJ454" s="192"/>
      <c r="AK454" s="215"/>
      <c r="AL454" s="345"/>
      <c r="AM454" s="212"/>
      <c r="AN454" s="192">
        <f t="shared" si="284"/>
        <v>0</v>
      </c>
      <c r="AO454" s="215"/>
      <c r="AP454" s="192"/>
      <c r="AQ454" s="215"/>
      <c r="AR454" s="192">
        <f t="shared" si="285"/>
        <v>0</v>
      </c>
      <c r="AS454" s="215">
        <f t="shared" si="286"/>
        <v>0</v>
      </c>
      <c r="AT454" s="192">
        <f t="shared" si="287"/>
        <v>0</v>
      </c>
      <c r="AU454" s="215">
        <f t="shared" si="288"/>
        <v>1</v>
      </c>
      <c r="AV454" s="354">
        <f t="shared" si="289"/>
        <v>96.03</v>
      </c>
    </row>
    <row r="455" spans="1:48" ht="20.100000000000001" customHeight="1" outlineLevel="1">
      <c r="A455" s="162" t="s">
        <v>334</v>
      </c>
      <c r="B455" s="9">
        <v>101892</v>
      </c>
      <c r="C455" s="9" t="s">
        <v>94</v>
      </c>
      <c r="D455" s="59" t="s">
        <v>1167</v>
      </c>
      <c r="E455" s="66" t="s">
        <v>89</v>
      </c>
      <c r="F455" s="50">
        <v>23</v>
      </c>
      <c r="G455" s="150">
        <v>0</v>
      </c>
      <c r="H455" s="150">
        <f t="shared" si="281"/>
        <v>23</v>
      </c>
      <c r="I455" s="50">
        <v>78.569999999999993</v>
      </c>
      <c r="J455" s="318">
        <f t="shared" si="277"/>
        <v>96.03</v>
      </c>
      <c r="K455" s="310">
        <f t="shared" si="282"/>
        <v>2208.69</v>
      </c>
      <c r="L455" s="189" t="e">
        <f>TRUNC(#REF!-(#REF!*0.07),2)</f>
        <v>#REF!</v>
      </c>
      <c r="M455" s="212"/>
      <c r="N455" s="192">
        <f t="shared" si="283"/>
        <v>0</v>
      </c>
      <c r="O455" s="215"/>
      <c r="P455" s="192"/>
      <c r="Q455" s="215"/>
      <c r="R455" s="192"/>
      <c r="S455" s="215"/>
      <c r="T455" s="192"/>
      <c r="U455" s="215"/>
      <c r="V455" s="192"/>
      <c r="W455" s="215"/>
      <c r="X455" s="192"/>
      <c r="Y455" s="215"/>
      <c r="Z455" s="192"/>
      <c r="AA455" s="215"/>
      <c r="AB455" s="192"/>
      <c r="AC455" s="215"/>
      <c r="AD455" s="192"/>
      <c r="AE455" s="215"/>
      <c r="AF455" s="192"/>
      <c r="AG455" s="215"/>
      <c r="AH455" s="192"/>
      <c r="AI455" s="215"/>
      <c r="AJ455" s="192"/>
      <c r="AK455" s="215"/>
      <c r="AL455" s="345"/>
      <c r="AM455" s="212"/>
      <c r="AN455" s="192">
        <f t="shared" si="284"/>
        <v>0</v>
      </c>
      <c r="AO455" s="215"/>
      <c r="AP455" s="192"/>
      <c r="AQ455" s="215"/>
      <c r="AR455" s="192">
        <f t="shared" si="285"/>
        <v>0</v>
      </c>
      <c r="AS455" s="215">
        <f t="shared" si="286"/>
        <v>0</v>
      </c>
      <c r="AT455" s="192">
        <f t="shared" si="287"/>
        <v>0</v>
      </c>
      <c r="AU455" s="215">
        <f t="shared" si="288"/>
        <v>1</v>
      </c>
      <c r="AV455" s="354">
        <f t="shared" si="289"/>
        <v>2208.69</v>
      </c>
    </row>
    <row r="456" spans="1:48" ht="20.100000000000001" customHeight="1" outlineLevel="1">
      <c r="A456" s="162" t="s">
        <v>335</v>
      </c>
      <c r="B456" s="9">
        <v>101892</v>
      </c>
      <c r="C456" s="9" t="s">
        <v>94</v>
      </c>
      <c r="D456" s="59" t="s">
        <v>1168</v>
      </c>
      <c r="E456" s="66" t="s">
        <v>89</v>
      </c>
      <c r="F456" s="50">
        <v>1</v>
      </c>
      <c r="G456" s="150">
        <v>0</v>
      </c>
      <c r="H456" s="150">
        <f t="shared" si="281"/>
        <v>1</v>
      </c>
      <c r="I456" s="50">
        <v>78.569999999999993</v>
      </c>
      <c r="J456" s="318">
        <f t="shared" si="277"/>
        <v>96.03</v>
      </c>
      <c r="K456" s="310">
        <f t="shared" si="282"/>
        <v>96.03</v>
      </c>
      <c r="L456" s="189" t="e">
        <f>TRUNC(#REF!-(#REF!*0.07),2)</f>
        <v>#REF!</v>
      </c>
      <c r="M456" s="212"/>
      <c r="N456" s="192">
        <f t="shared" si="283"/>
        <v>0</v>
      </c>
      <c r="O456" s="215"/>
      <c r="P456" s="192"/>
      <c r="Q456" s="215"/>
      <c r="R456" s="192"/>
      <c r="S456" s="215"/>
      <c r="T456" s="192"/>
      <c r="U456" s="215"/>
      <c r="V456" s="192"/>
      <c r="W456" s="215"/>
      <c r="X456" s="192"/>
      <c r="Y456" s="215"/>
      <c r="Z456" s="192"/>
      <c r="AA456" s="215"/>
      <c r="AB456" s="192"/>
      <c r="AC456" s="215"/>
      <c r="AD456" s="192"/>
      <c r="AE456" s="215"/>
      <c r="AF456" s="192"/>
      <c r="AG456" s="215"/>
      <c r="AH456" s="192"/>
      <c r="AI456" s="215"/>
      <c r="AJ456" s="192"/>
      <c r="AK456" s="215"/>
      <c r="AL456" s="345"/>
      <c r="AM456" s="212"/>
      <c r="AN456" s="192">
        <f t="shared" si="284"/>
        <v>0</v>
      </c>
      <c r="AO456" s="215"/>
      <c r="AP456" s="192"/>
      <c r="AQ456" s="215"/>
      <c r="AR456" s="192">
        <f t="shared" si="285"/>
        <v>0</v>
      </c>
      <c r="AS456" s="215">
        <f t="shared" si="286"/>
        <v>0</v>
      </c>
      <c r="AT456" s="192">
        <f t="shared" si="287"/>
        <v>0</v>
      </c>
      <c r="AU456" s="215">
        <f t="shared" si="288"/>
        <v>1</v>
      </c>
      <c r="AV456" s="354">
        <f t="shared" si="289"/>
        <v>96.03</v>
      </c>
    </row>
    <row r="457" spans="1:48" ht="20.100000000000001" customHeight="1" outlineLevel="1">
      <c r="A457" s="162" t="s">
        <v>336</v>
      </c>
      <c r="B457" s="9">
        <v>101893</v>
      </c>
      <c r="C457" s="9" t="s">
        <v>94</v>
      </c>
      <c r="D457" s="59" t="s">
        <v>1163</v>
      </c>
      <c r="E457" s="66" t="s">
        <v>89</v>
      </c>
      <c r="F457" s="50">
        <v>1</v>
      </c>
      <c r="G457" s="150">
        <v>0</v>
      </c>
      <c r="H457" s="150">
        <f t="shared" si="281"/>
        <v>1</v>
      </c>
      <c r="I457" s="50">
        <v>100.19</v>
      </c>
      <c r="J457" s="318">
        <f t="shared" si="277"/>
        <v>122.46</v>
      </c>
      <c r="K457" s="310">
        <f t="shared" si="282"/>
        <v>122.46</v>
      </c>
      <c r="L457" s="189" t="e">
        <f>TRUNC(#REF!-(#REF!*0.07),2)</f>
        <v>#REF!</v>
      </c>
      <c r="M457" s="212"/>
      <c r="N457" s="192">
        <f t="shared" si="283"/>
        <v>0</v>
      </c>
      <c r="O457" s="215"/>
      <c r="P457" s="192"/>
      <c r="Q457" s="215"/>
      <c r="R457" s="192"/>
      <c r="S457" s="215"/>
      <c r="T457" s="192"/>
      <c r="U457" s="215"/>
      <c r="V457" s="192"/>
      <c r="W457" s="215"/>
      <c r="X457" s="192"/>
      <c r="Y457" s="215"/>
      <c r="Z457" s="192"/>
      <c r="AA457" s="215"/>
      <c r="AB457" s="192"/>
      <c r="AC457" s="215"/>
      <c r="AD457" s="192"/>
      <c r="AE457" s="215"/>
      <c r="AF457" s="192"/>
      <c r="AG457" s="215"/>
      <c r="AH457" s="192"/>
      <c r="AI457" s="215"/>
      <c r="AJ457" s="192"/>
      <c r="AK457" s="215"/>
      <c r="AL457" s="345"/>
      <c r="AM457" s="212"/>
      <c r="AN457" s="192">
        <f t="shared" si="284"/>
        <v>0</v>
      </c>
      <c r="AO457" s="215"/>
      <c r="AP457" s="192"/>
      <c r="AQ457" s="215"/>
      <c r="AR457" s="192">
        <f t="shared" si="285"/>
        <v>0</v>
      </c>
      <c r="AS457" s="215">
        <f t="shared" si="286"/>
        <v>0</v>
      </c>
      <c r="AT457" s="192">
        <f t="shared" si="287"/>
        <v>0</v>
      </c>
      <c r="AU457" s="215">
        <f t="shared" si="288"/>
        <v>1</v>
      </c>
      <c r="AV457" s="354">
        <f t="shared" si="289"/>
        <v>122.46</v>
      </c>
    </row>
    <row r="458" spans="1:48" ht="20.100000000000001" customHeight="1" outlineLevel="1">
      <c r="A458" s="162" t="s">
        <v>337</v>
      </c>
      <c r="B458" s="9">
        <v>101893</v>
      </c>
      <c r="C458" s="9" t="s">
        <v>94</v>
      </c>
      <c r="D458" s="59" t="s">
        <v>1137</v>
      </c>
      <c r="E458" s="66" t="s">
        <v>89</v>
      </c>
      <c r="F458" s="50">
        <v>4</v>
      </c>
      <c r="G458" s="150">
        <v>0</v>
      </c>
      <c r="H458" s="150">
        <f t="shared" si="281"/>
        <v>4</v>
      </c>
      <c r="I458" s="50">
        <v>100.19</v>
      </c>
      <c r="J458" s="318">
        <f t="shared" si="277"/>
        <v>122.46</v>
      </c>
      <c r="K458" s="310">
        <f t="shared" si="282"/>
        <v>489.84</v>
      </c>
      <c r="L458" s="189" t="e">
        <f>TRUNC(#REF!-(#REF!*0.07),2)</f>
        <v>#REF!</v>
      </c>
      <c r="M458" s="212"/>
      <c r="N458" s="192">
        <f t="shared" si="283"/>
        <v>0</v>
      </c>
      <c r="O458" s="215"/>
      <c r="P458" s="192"/>
      <c r="Q458" s="215"/>
      <c r="R458" s="192"/>
      <c r="S458" s="215"/>
      <c r="T458" s="192"/>
      <c r="U458" s="215"/>
      <c r="V458" s="192"/>
      <c r="W458" s="215"/>
      <c r="X458" s="192"/>
      <c r="Y458" s="215"/>
      <c r="Z458" s="192"/>
      <c r="AA458" s="215"/>
      <c r="AB458" s="192"/>
      <c r="AC458" s="215"/>
      <c r="AD458" s="192"/>
      <c r="AE458" s="215"/>
      <c r="AF458" s="192"/>
      <c r="AG458" s="215"/>
      <c r="AH458" s="192"/>
      <c r="AI458" s="215"/>
      <c r="AJ458" s="192"/>
      <c r="AK458" s="215"/>
      <c r="AL458" s="345"/>
      <c r="AM458" s="212"/>
      <c r="AN458" s="192">
        <f t="shared" si="284"/>
        <v>0</v>
      </c>
      <c r="AO458" s="215"/>
      <c r="AP458" s="192"/>
      <c r="AQ458" s="215"/>
      <c r="AR458" s="192">
        <f t="shared" si="285"/>
        <v>0</v>
      </c>
      <c r="AS458" s="215">
        <f t="shared" si="286"/>
        <v>0</v>
      </c>
      <c r="AT458" s="192">
        <f t="shared" si="287"/>
        <v>0</v>
      </c>
      <c r="AU458" s="215">
        <f t="shared" si="288"/>
        <v>1</v>
      </c>
      <c r="AV458" s="354">
        <f t="shared" si="289"/>
        <v>489.84</v>
      </c>
    </row>
    <row r="459" spans="1:48" ht="20.100000000000001" customHeight="1" outlineLevel="1">
      <c r="A459" s="162" t="s">
        <v>338</v>
      </c>
      <c r="B459" s="9">
        <v>101893</v>
      </c>
      <c r="C459" s="9" t="s">
        <v>94</v>
      </c>
      <c r="D459" s="59" t="s">
        <v>1169</v>
      </c>
      <c r="E459" s="66" t="s">
        <v>89</v>
      </c>
      <c r="F459" s="50">
        <v>2</v>
      </c>
      <c r="G459" s="150">
        <v>0</v>
      </c>
      <c r="H459" s="150">
        <f t="shared" si="281"/>
        <v>2</v>
      </c>
      <c r="I459" s="50">
        <v>100.19</v>
      </c>
      <c r="J459" s="318">
        <f t="shared" si="277"/>
        <v>122.46</v>
      </c>
      <c r="K459" s="310">
        <f t="shared" si="282"/>
        <v>244.92</v>
      </c>
      <c r="L459" s="189" t="e">
        <f>TRUNC(#REF!-(#REF!*0.07),2)</f>
        <v>#REF!</v>
      </c>
      <c r="M459" s="212"/>
      <c r="N459" s="192">
        <f t="shared" si="283"/>
        <v>0</v>
      </c>
      <c r="O459" s="215"/>
      <c r="P459" s="192"/>
      <c r="Q459" s="215"/>
      <c r="R459" s="192"/>
      <c r="S459" s="215"/>
      <c r="T459" s="192"/>
      <c r="U459" s="215"/>
      <c r="V459" s="192"/>
      <c r="W459" s="215"/>
      <c r="X459" s="192"/>
      <c r="Y459" s="215"/>
      <c r="Z459" s="192"/>
      <c r="AA459" s="215"/>
      <c r="AB459" s="192"/>
      <c r="AC459" s="215"/>
      <c r="AD459" s="192"/>
      <c r="AE459" s="215"/>
      <c r="AF459" s="192"/>
      <c r="AG459" s="215"/>
      <c r="AH459" s="192"/>
      <c r="AI459" s="215"/>
      <c r="AJ459" s="192"/>
      <c r="AK459" s="215"/>
      <c r="AL459" s="345"/>
      <c r="AM459" s="212"/>
      <c r="AN459" s="192">
        <f t="shared" si="284"/>
        <v>0</v>
      </c>
      <c r="AO459" s="215"/>
      <c r="AP459" s="192"/>
      <c r="AQ459" s="215"/>
      <c r="AR459" s="192">
        <f t="shared" si="285"/>
        <v>0</v>
      </c>
      <c r="AS459" s="215">
        <f t="shared" si="286"/>
        <v>0</v>
      </c>
      <c r="AT459" s="192">
        <f t="shared" si="287"/>
        <v>0</v>
      </c>
      <c r="AU459" s="215">
        <f t="shared" si="288"/>
        <v>1</v>
      </c>
      <c r="AV459" s="354">
        <f t="shared" si="289"/>
        <v>244.92</v>
      </c>
    </row>
    <row r="460" spans="1:48" ht="20.100000000000001" customHeight="1" outlineLevel="1">
      <c r="A460" s="162" t="s">
        <v>339</v>
      </c>
      <c r="B460" s="9">
        <v>101894</v>
      </c>
      <c r="C460" s="9" t="s">
        <v>94</v>
      </c>
      <c r="D460" s="59" t="s">
        <v>1170</v>
      </c>
      <c r="E460" s="66" t="s">
        <v>89</v>
      </c>
      <c r="F460" s="50">
        <v>10</v>
      </c>
      <c r="G460" s="150">
        <v>0</v>
      </c>
      <c r="H460" s="150">
        <f t="shared" si="281"/>
        <v>10</v>
      </c>
      <c r="I460" s="50">
        <v>167.21</v>
      </c>
      <c r="J460" s="318">
        <f t="shared" si="277"/>
        <v>204.38</v>
      </c>
      <c r="K460" s="310">
        <f t="shared" si="282"/>
        <v>2043.8</v>
      </c>
      <c r="L460" s="189" t="e">
        <f>TRUNC(#REF!-(#REF!*0.07),2)</f>
        <v>#REF!</v>
      </c>
      <c r="M460" s="212"/>
      <c r="N460" s="192">
        <f t="shared" si="283"/>
        <v>0</v>
      </c>
      <c r="O460" s="215"/>
      <c r="P460" s="192"/>
      <c r="Q460" s="215"/>
      <c r="R460" s="192"/>
      <c r="S460" s="215"/>
      <c r="T460" s="192"/>
      <c r="U460" s="215"/>
      <c r="V460" s="192"/>
      <c r="W460" s="215"/>
      <c r="X460" s="192"/>
      <c r="Y460" s="215"/>
      <c r="Z460" s="192"/>
      <c r="AA460" s="215"/>
      <c r="AB460" s="192"/>
      <c r="AC460" s="215"/>
      <c r="AD460" s="192"/>
      <c r="AE460" s="215"/>
      <c r="AF460" s="192"/>
      <c r="AG460" s="215"/>
      <c r="AH460" s="192"/>
      <c r="AI460" s="215"/>
      <c r="AJ460" s="192"/>
      <c r="AK460" s="215"/>
      <c r="AL460" s="345"/>
      <c r="AM460" s="212"/>
      <c r="AN460" s="192">
        <f t="shared" si="284"/>
        <v>0</v>
      </c>
      <c r="AO460" s="215"/>
      <c r="AP460" s="192"/>
      <c r="AQ460" s="215"/>
      <c r="AR460" s="192">
        <f t="shared" si="285"/>
        <v>0</v>
      </c>
      <c r="AS460" s="215">
        <f t="shared" si="286"/>
        <v>0</v>
      </c>
      <c r="AT460" s="192">
        <f t="shared" si="287"/>
        <v>0</v>
      </c>
      <c r="AU460" s="215">
        <f t="shared" si="288"/>
        <v>1</v>
      </c>
      <c r="AV460" s="354">
        <f t="shared" si="289"/>
        <v>2043.8</v>
      </c>
    </row>
    <row r="461" spans="1:48" ht="20.100000000000001" customHeight="1" outlineLevel="1">
      <c r="A461" s="162" t="s">
        <v>340</v>
      </c>
      <c r="B461" s="9" t="s">
        <v>1087</v>
      </c>
      <c r="C461" s="9" t="s">
        <v>116</v>
      </c>
      <c r="D461" s="59" t="s">
        <v>987</v>
      </c>
      <c r="E461" s="66" t="s">
        <v>89</v>
      </c>
      <c r="F461" s="50">
        <v>6</v>
      </c>
      <c r="G461" s="150">
        <v>0</v>
      </c>
      <c r="H461" s="150">
        <f t="shared" si="281"/>
        <v>6</v>
      </c>
      <c r="I461" s="74">
        <v>172.58</v>
      </c>
      <c r="J461" s="318">
        <f t="shared" si="277"/>
        <v>210.94</v>
      </c>
      <c r="K461" s="310">
        <f t="shared" si="282"/>
        <v>1265.6400000000001</v>
      </c>
      <c r="L461" s="189" t="e">
        <f>TRUNC(#REF!-(#REF!*0.07),2)</f>
        <v>#REF!</v>
      </c>
      <c r="M461" s="212"/>
      <c r="N461" s="192">
        <f t="shared" si="283"/>
        <v>0</v>
      </c>
      <c r="O461" s="215"/>
      <c r="P461" s="192"/>
      <c r="Q461" s="215"/>
      <c r="R461" s="192"/>
      <c r="S461" s="215"/>
      <c r="T461" s="192"/>
      <c r="U461" s="215"/>
      <c r="V461" s="192"/>
      <c r="W461" s="215"/>
      <c r="X461" s="192"/>
      <c r="Y461" s="215"/>
      <c r="Z461" s="192"/>
      <c r="AA461" s="215"/>
      <c r="AB461" s="192"/>
      <c r="AC461" s="215"/>
      <c r="AD461" s="192"/>
      <c r="AE461" s="215"/>
      <c r="AF461" s="192"/>
      <c r="AG461" s="215"/>
      <c r="AH461" s="192"/>
      <c r="AI461" s="215"/>
      <c r="AJ461" s="192"/>
      <c r="AK461" s="215"/>
      <c r="AL461" s="345"/>
      <c r="AM461" s="212"/>
      <c r="AN461" s="192">
        <f t="shared" si="284"/>
        <v>0</v>
      </c>
      <c r="AO461" s="215"/>
      <c r="AP461" s="192"/>
      <c r="AQ461" s="215"/>
      <c r="AR461" s="192">
        <f t="shared" si="285"/>
        <v>0</v>
      </c>
      <c r="AS461" s="215">
        <f t="shared" si="286"/>
        <v>0</v>
      </c>
      <c r="AT461" s="192">
        <f t="shared" si="287"/>
        <v>0</v>
      </c>
      <c r="AU461" s="215">
        <f t="shared" si="288"/>
        <v>1</v>
      </c>
      <c r="AV461" s="354">
        <f t="shared" si="289"/>
        <v>1265.6400000000001</v>
      </c>
    </row>
    <row r="462" spans="1:48" ht="20.100000000000001" customHeight="1" outlineLevel="1">
      <c r="A462" s="162" t="s">
        <v>341</v>
      </c>
      <c r="B462" s="9" t="s">
        <v>1086</v>
      </c>
      <c r="C462" s="9" t="s">
        <v>116</v>
      </c>
      <c r="D462" s="59" t="s">
        <v>1164</v>
      </c>
      <c r="E462" s="66" t="s">
        <v>89</v>
      </c>
      <c r="F462" s="50">
        <v>1</v>
      </c>
      <c r="G462" s="150">
        <v>0</v>
      </c>
      <c r="H462" s="150">
        <f t="shared" si="281"/>
        <v>1</v>
      </c>
      <c r="I462" s="74">
        <v>132.25</v>
      </c>
      <c r="J462" s="318">
        <f t="shared" si="277"/>
        <v>161.63999999999999</v>
      </c>
      <c r="K462" s="310">
        <f t="shared" si="282"/>
        <v>161.63999999999999</v>
      </c>
      <c r="L462" s="189" t="e">
        <f>TRUNC(#REF!-(#REF!*0.07),2)</f>
        <v>#REF!</v>
      </c>
      <c r="M462" s="212"/>
      <c r="N462" s="192">
        <f t="shared" si="283"/>
        <v>0</v>
      </c>
      <c r="O462" s="215"/>
      <c r="P462" s="192"/>
      <c r="Q462" s="215"/>
      <c r="R462" s="192"/>
      <c r="S462" s="215"/>
      <c r="T462" s="192"/>
      <c r="U462" s="215"/>
      <c r="V462" s="192"/>
      <c r="W462" s="215"/>
      <c r="X462" s="192"/>
      <c r="Y462" s="215"/>
      <c r="Z462" s="192"/>
      <c r="AA462" s="215"/>
      <c r="AB462" s="192"/>
      <c r="AC462" s="215"/>
      <c r="AD462" s="192"/>
      <c r="AE462" s="215"/>
      <c r="AF462" s="192"/>
      <c r="AG462" s="215"/>
      <c r="AH462" s="192"/>
      <c r="AI462" s="215"/>
      <c r="AJ462" s="192"/>
      <c r="AK462" s="215"/>
      <c r="AL462" s="345"/>
      <c r="AM462" s="212"/>
      <c r="AN462" s="192">
        <f t="shared" si="284"/>
        <v>0</v>
      </c>
      <c r="AO462" s="215"/>
      <c r="AP462" s="192"/>
      <c r="AQ462" s="215"/>
      <c r="AR462" s="192">
        <f t="shared" si="285"/>
        <v>0</v>
      </c>
      <c r="AS462" s="215">
        <f t="shared" si="286"/>
        <v>0</v>
      </c>
      <c r="AT462" s="192">
        <f t="shared" si="287"/>
        <v>0</v>
      </c>
      <c r="AU462" s="215">
        <f t="shared" si="288"/>
        <v>1</v>
      </c>
      <c r="AV462" s="354">
        <f t="shared" si="289"/>
        <v>161.63999999999999</v>
      </c>
    </row>
    <row r="463" spans="1:48" ht="20.100000000000001" customHeight="1" outlineLevel="1">
      <c r="A463" s="162" t="s">
        <v>342</v>
      </c>
      <c r="B463" s="9" t="s">
        <v>1094</v>
      </c>
      <c r="C463" s="9" t="s">
        <v>116</v>
      </c>
      <c r="D463" s="59" t="s">
        <v>972</v>
      </c>
      <c r="E463" s="66" t="s">
        <v>89</v>
      </c>
      <c r="F463" s="50">
        <v>20</v>
      </c>
      <c r="G463" s="150">
        <v>0</v>
      </c>
      <c r="H463" s="150">
        <f t="shared" si="281"/>
        <v>20</v>
      </c>
      <c r="I463" s="74">
        <v>106.63</v>
      </c>
      <c r="J463" s="318">
        <f t="shared" si="277"/>
        <v>130.33000000000001</v>
      </c>
      <c r="K463" s="310">
        <f t="shared" si="282"/>
        <v>2606.6</v>
      </c>
      <c r="L463" s="189" t="e">
        <f>TRUNC(#REF!-(#REF!*0.07),2)</f>
        <v>#REF!</v>
      </c>
      <c r="M463" s="212"/>
      <c r="N463" s="192">
        <f t="shared" si="283"/>
        <v>0</v>
      </c>
      <c r="O463" s="215"/>
      <c r="P463" s="192"/>
      <c r="Q463" s="215"/>
      <c r="R463" s="192"/>
      <c r="S463" s="215"/>
      <c r="T463" s="192"/>
      <c r="U463" s="215"/>
      <c r="V463" s="192"/>
      <c r="W463" s="215"/>
      <c r="X463" s="192"/>
      <c r="Y463" s="215"/>
      <c r="Z463" s="192"/>
      <c r="AA463" s="215"/>
      <c r="AB463" s="192"/>
      <c r="AC463" s="215"/>
      <c r="AD463" s="192"/>
      <c r="AE463" s="215"/>
      <c r="AF463" s="192"/>
      <c r="AG463" s="215"/>
      <c r="AH463" s="192"/>
      <c r="AI463" s="215"/>
      <c r="AJ463" s="192"/>
      <c r="AK463" s="215"/>
      <c r="AL463" s="345"/>
      <c r="AM463" s="212"/>
      <c r="AN463" s="192">
        <f t="shared" si="284"/>
        <v>0</v>
      </c>
      <c r="AO463" s="215"/>
      <c r="AP463" s="192"/>
      <c r="AQ463" s="215"/>
      <c r="AR463" s="192">
        <f t="shared" si="285"/>
        <v>0</v>
      </c>
      <c r="AS463" s="215">
        <f t="shared" si="286"/>
        <v>0</v>
      </c>
      <c r="AT463" s="192">
        <f t="shared" si="287"/>
        <v>0</v>
      </c>
      <c r="AU463" s="215">
        <f t="shared" si="288"/>
        <v>1</v>
      </c>
      <c r="AV463" s="354">
        <f t="shared" si="289"/>
        <v>2606.6</v>
      </c>
    </row>
    <row r="464" spans="1:48" ht="20.100000000000001" customHeight="1" outlineLevel="1">
      <c r="A464" s="162" t="s">
        <v>343</v>
      </c>
      <c r="B464" s="9" t="s">
        <v>1094</v>
      </c>
      <c r="C464" s="9" t="s">
        <v>116</v>
      </c>
      <c r="D464" s="59" t="s">
        <v>973</v>
      </c>
      <c r="E464" s="66" t="s">
        <v>89</v>
      </c>
      <c r="F464" s="50">
        <v>4</v>
      </c>
      <c r="G464" s="150">
        <v>0</v>
      </c>
      <c r="H464" s="150">
        <f t="shared" si="281"/>
        <v>4</v>
      </c>
      <c r="I464" s="74">
        <v>106.63</v>
      </c>
      <c r="J464" s="318">
        <f t="shared" si="277"/>
        <v>130.33000000000001</v>
      </c>
      <c r="K464" s="310">
        <f t="shared" si="282"/>
        <v>521.32000000000005</v>
      </c>
      <c r="L464" s="189" t="e">
        <f>TRUNC(#REF!-(#REF!*0.07),2)</f>
        <v>#REF!</v>
      </c>
      <c r="M464" s="212"/>
      <c r="N464" s="192">
        <f t="shared" si="283"/>
        <v>0</v>
      </c>
      <c r="O464" s="215"/>
      <c r="P464" s="192"/>
      <c r="Q464" s="215"/>
      <c r="R464" s="192"/>
      <c r="S464" s="215"/>
      <c r="T464" s="192"/>
      <c r="U464" s="215"/>
      <c r="V464" s="192"/>
      <c r="W464" s="215"/>
      <c r="X464" s="192"/>
      <c r="Y464" s="215"/>
      <c r="Z464" s="192"/>
      <c r="AA464" s="215"/>
      <c r="AB464" s="192"/>
      <c r="AC464" s="215"/>
      <c r="AD464" s="192"/>
      <c r="AE464" s="215"/>
      <c r="AF464" s="192"/>
      <c r="AG464" s="215"/>
      <c r="AH464" s="192"/>
      <c r="AI464" s="215"/>
      <c r="AJ464" s="192"/>
      <c r="AK464" s="215"/>
      <c r="AL464" s="345"/>
      <c r="AM464" s="212"/>
      <c r="AN464" s="192">
        <f t="shared" si="284"/>
        <v>0</v>
      </c>
      <c r="AO464" s="215"/>
      <c r="AP464" s="192"/>
      <c r="AQ464" s="215"/>
      <c r="AR464" s="192">
        <f t="shared" si="285"/>
        <v>0</v>
      </c>
      <c r="AS464" s="215">
        <f t="shared" si="286"/>
        <v>0</v>
      </c>
      <c r="AT464" s="192">
        <f t="shared" si="287"/>
        <v>0</v>
      </c>
      <c r="AU464" s="215">
        <f t="shared" si="288"/>
        <v>1</v>
      </c>
      <c r="AV464" s="354">
        <f t="shared" si="289"/>
        <v>521.32000000000005</v>
      </c>
    </row>
    <row r="465" spans="1:48" s="60" customFormat="1" ht="20.100000000000001" customHeight="1" outlineLevel="1">
      <c r="A465" s="167"/>
      <c r="B465" s="27"/>
      <c r="C465" s="27"/>
      <c r="D465" s="11" t="s">
        <v>40</v>
      </c>
      <c r="E465" s="23"/>
      <c r="F465" s="50">
        <v>0</v>
      </c>
      <c r="G465" s="150"/>
      <c r="H465" s="150"/>
      <c r="I465" s="74">
        <v>0</v>
      </c>
      <c r="J465" s="318">
        <f t="shared" si="277"/>
        <v>0</v>
      </c>
      <c r="K465" s="310">
        <f t="shared" si="280"/>
        <v>0</v>
      </c>
      <c r="L465" s="189" t="e">
        <f>TRUNC(#REF!-(#REF!*0.07),2)</f>
        <v>#REF!</v>
      </c>
      <c r="M465" s="212"/>
      <c r="N465" s="192"/>
      <c r="O465" s="215"/>
      <c r="P465" s="192"/>
      <c r="Q465" s="215"/>
      <c r="R465" s="192"/>
      <c r="S465" s="215"/>
      <c r="T465" s="192"/>
      <c r="U465" s="215"/>
      <c r="V465" s="192"/>
      <c r="W465" s="215"/>
      <c r="X465" s="192"/>
      <c r="Y465" s="215"/>
      <c r="Z465" s="192"/>
      <c r="AA465" s="215"/>
      <c r="AB465" s="192"/>
      <c r="AC465" s="215"/>
      <c r="AD465" s="192"/>
      <c r="AE465" s="215"/>
      <c r="AF465" s="192"/>
      <c r="AG465" s="215"/>
      <c r="AH465" s="192"/>
      <c r="AI465" s="215"/>
      <c r="AJ465" s="192"/>
      <c r="AK465" s="215"/>
      <c r="AL465" s="345"/>
      <c r="AM465" s="213"/>
      <c r="AN465" s="218"/>
      <c r="AO465" s="216"/>
      <c r="AP465" s="218"/>
      <c r="AQ465" s="216"/>
      <c r="AR465" s="218"/>
      <c r="AS465" s="216"/>
      <c r="AT465" s="218"/>
      <c r="AU465" s="216"/>
      <c r="AV465" s="355"/>
    </row>
    <row r="466" spans="1:48" s="60" customFormat="1" ht="20.100000000000001" customHeight="1" outlineLevel="1">
      <c r="A466" s="168" t="s">
        <v>344</v>
      </c>
      <c r="B466" s="9">
        <v>91831</v>
      </c>
      <c r="C466" s="9" t="s">
        <v>94</v>
      </c>
      <c r="D466" s="59" t="s">
        <v>984</v>
      </c>
      <c r="E466" s="28" t="s">
        <v>107</v>
      </c>
      <c r="F466" s="50">
        <v>305.56</v>
      </c>
      <c r="G466" s="150">
        <v>213.89</v>
      </c>
      <c r="H466" s="150">
        <f t="shared" ref="H466:H476" si="290">F466-G466</f>
        <v>91.670000000000016</v>
      </c>
      <c r="I466" s="50">
        <v>8.49</v>
      </c>
      <c r="J466" s="318">
        <f t="shared" si="277"/>
        <v>10.37</v>
      </c>
      <c r="K466" s="310">
        <f t="shared" ref="K466:K476" si="291">ROUND(H466*J466,2)</f>
        <v>950.62</v>
      </c>
      <c r="L466" s="189" t="e">
        <f>TRUNC(#REF!-(#REF!*0.07),2)</f>
        <v>#REF!</v>
      </c>
      <c r="M466" s="212"/>
      <c r="N466" s="192">
        <f t="shared" ref="N466:N476" si="292">M466*K466</f>
        <v>0</v>
      </c>
      <c r="O466" s="215"/>
      <c r="P466" s="192"/>
      <c r="Q466" s="215"/>
      <c r="R466" s="192"/>
      <c r="S466" s="215"/>
      <c r="T466" s="192"/>
      <c r="U466" s="215"/>
      <c r="V466" s="192"/>
      <c r="W466" s="215"/>
      <c r="X466" s="192"/>
      <c r="Y466" s="215"/>
      <c r="Z466" s="192"/>
      <c r="AA466" s="215">
        <v>0.3</v>
      </c>
      <c r="AB466" s="192">
        <f t="shared" ref="AB466:AB476" si="293">AA466*K466</f>
        <v>285.18599999999998</v>
      </c>
      <c r="AC466" s="215"/>
      <c r="AD466" s="192"/>
      <c r="AE466" s="215"/>
      <c r="AF466" s="192"/>
      <c r="AG466" s="215"/>
      <c r="AH466" s="192"/>
      <c r="AI466" s="215">
        <v>0.3</v>
      </c>
      <c r="AJ466" s="192">
        <f>AI466*K466</f>
        <v>285.18599999999998</v>
      </c>
      <c r="AK466" s="215"/>
      <c r="AL466" s="345"/>
      <c r="AM466" s="212"/>
      <c r="AN466" s="192">
        <f t="shared" ref="AN466:AN476" si="294">ROUND(AM466*K466,2)</f>
        <v>0</v>
      </c>
      <c r="AO466" s="215">
        <v>0.7</v>
      </c>
      <c r="AP466" s="192">
        <f t="shared" ref="AP466:AP476" si="295">AO466*K466</f>
        <v>665.43399999999997</v>
      </c>
      <c r="AQ466" s="215"/>
      <c r="AR466" s="192">
        <f t="shared" ref="AR466:AR476" si="296">AQ466*K466</f>
        <v>0</v>
      </c>
      <c r="AS466" s="215">
        <f t="shared" ref="AS466:AS476" si="297">AT466/K466</f>
        <v>0.7</v>
      </c>
      <c r="AT466" s="192">
        <f t="shared" ref="AT466:AT476" si="298">AN466+AP466+AR466</f>
        <v>665.43399999999997</v>
      </c>
      <c r="AU466" s="215">
        <f t="shared" ref="AU466:AU476" si="299">AV466/K466</f>
        <v>0.30000000000000004</v>
      </c>
      <c r="AV466" s="354">
        <f t="shared" ref="AV466:AV476" si="300">K466-AT466</f>
        <v>285.18600000000004</v>
      </c>
    </row>
    <row r="467" spans="1:48" s="60" customFormat="1" ht="20.100000000000001" customHeight="1" outlineLevel="1">
      <c r="A467" s="168" t="s">
        <v>345</v>
      </c>
      <c r="B467" s="9">
        <v>91834</v>
      </c>
      <c r="C467" s="9" t="s">
        <v>94</v>
      </c>
      <c r="D467" s="59" t="s">
        <v>985</v>
      </c>
      <c r="E467" s="28" t="s">
        <v>107</v>
      </c>
      <c r="F467" s="50">
        <v>137.88</v>
      </c>
      <c r="G467" s="150">
        <v>96.52</v>
      </c>
      <c r="H467" s="150">
        <f t="shared" si="290"/>
        <v>41.36</v>
      </c>
      <c r="I467" s="50">
        <v>9.4</v>
      </c>
      <c r="J467" s="318">
        <f t="shared" si="277"/>
        <v>11.48</v>
      </c>
      <c r="K467" s="310">
        <f t="shared" si="291"/>
        <v>474.81</v>
      </c>
      <c r="L467" s="189" t="e">
        <f>TRUNC(#REF!-(#REF!*0.07),2)</f>
        <v>#REF!</v>
      </c>
      <c r="M467" s="212"/>
      <c r="N467" s="192">
        <f t="shared" si="292"/>
        <v>0</v>
      </c>
      <c r="O467" s="215"/>
      <c r="P467" s="192"/>
      <c r="Q467" s="215"/>
      <c r="R467" s="192"/>
      <c r="S467" s="215"/>
      <c r="T467" s="192"/>
      <c r="U467" s="215"/>
      <c r="V467" s="192"/>
      <c r="W467" s="215"/>
      <c r="X467" s="192"/>
      <c r="Y467" s="215"/>
      <c r="Z467" s="192"/>
      <c r="AA467" s="215">
        <v>0.3</v>
      </c>
      <c r="AB467" s="192">
        <f t="shared" si="293"/>
        <v>142.44299999999998</v>
      </c>
      <c r="AC467" s="215"/>
      <c r="AD467" s="192"/>
      <c r="AE467" s="215"/>
      <c r="AF467" s="192"/>
      <c r="AG467" s="215"/>
      <c r="AH467" s="192"/>
      <c r="AI467" s="215">
        <v>0.3</v>
      </c>
      <c r="AJ467" s="192">
        <f>AI467*K467</f>
        <v>142.44299999999998</v>
      </c>
      <c r="AK467" s="215"/>
      <c r="AL467" s="345"/>
      <c r="AM467" s="212"/>
      <c r="AN467" s="192">
        <f t="shared" si="294"/>
        <v>0</v>
      </c>
      <c r="AO467" s="215">
        <v>0.7</v>
      </c>
      <c r="AP467" s="192">
        <f t="shared" si="295"/>
        <v>332.36699999999996</v>
      </c>
      <c r="AQ467" s="215"/>
      <c r="AR467" s="192">
        <f t="shared" si="296"/>
        <v>0</v>
      </c>
      <c r="AS467" s="215">
        <f t="shared" si="297"/>
        <v>0.7</v>
      </c>
      <c r="AT467" s="192">
        <f t="shared" si="298"/>
        <v>332.36699999999996</v>
      </c>
      <c r="AU467" s="215">
        <f t="shared" si="299"/>
        <v>0.3000000000000001</v>
      </c>
      <c r="AV467" s="354">
        <f t="shared" si="300"/>
        <v>142.44300000000004</v>
      </c>
    </row>
    <row r="468" spans="1:48" s="60" customFormat="1" ht="20.100000000000001" customHeight="1" outlineLevel="1">
      <c r="A468" s="168" t="s">
        <v>346</v>
      </c>
      <c r="B468" s="9">
        <v>91862</v>
      </c>
      <c r="C468" s="9" t="s">
        <v>94</v>
      </c>
      <c r="D468" s="59" t="s">
        <v>1140</v>
      </c>
      <c r="E468" s="28" t="s">
        <v>107</v>
      </c>
      <c r="F468" s="50">
        <v>2</v>
      </c>
      <c r="G468" s="150">
        <v>0</v>
      </c>
      <c r="H468" s="150">
        <f t="shared" si="290"/>
        <v>2</v>
      </c>
      <c r="I468" s="50">
        <v>10.33</v>
      </c>
      <c r="J468" s="318">
        <f t="shared" si="277"/>
        <v>12.62</v>
      </c>
      <c r="K468" s="310">
        <f t="shared" si="291"/>
        <v>25.24</v>
      </c>
      <c r="L468" s="189" t="e">
        <f>TRUNC(#REF!-(#REF!*0.07),2)</f>
        <v>#REF!</v>
      </c>
      <c r="M468" s="212"/>
      <c r="N468" s="192">
        <f t="shared" si="292"/>
        <v>0</v>
      </c>
      <c r="O468" s="215"/>
      <c r="P468" s="192"/>
      <c r="Q468" s="215"/>
      <c r="R468" s="192"/>
      <c r="S468" s="215"/>
      <c r="T468" s="192"/>
      <c r="U468" s="215"/>
      <c r="V468" s="192"/>
      <c r="W468" s="215"/>
      <c r="X468" s="192"/>
      <c r="Y468" s="215"/>
      <c r="Z468" s="192"/>
      <c r="AA468" s="215"/>
      <c r="AB468" s="192">
        <f t="shared" si="293"/>
        <v>0</v>
      </c>
      <c r="AC468" s="215"/>
      <c r="AD468" s="192"/>
      <c r="AE468" s="215"/>
      <c r="AF468" s="192"/>
      <c r="AG468" s="215"/>
      <c r="AH468" s="192"/>
      <c r="AI468" s="215"/>
      <c r="AJ468" s="192"/>
      <c r="AK468" s="215"/>
      <c r="AL468" s="345"/>
      <c r="AM468" s="212"/>
      <c r="AN468" s="192">
        <f t="shared" si="294"/>
        <v>0</v>
      </c>
      <c r="AO468" s="215"/>
      <c r="AP468" s="192">
        <f t="shared" si="295"/>
        <v>0</v>
      </c>
      <c r="AQ468" s="215"/>
      <c r="AR468" s="192">
        <f t="shared" si="296"/>
        <v>0</v>
      </c>
      <c r="AS468" s="215">
        <f t="shared" si="297"/>
        <v>0</v>
      </c>
      <c r="AT468" s="192">
        <f t="shared" si="298"/>
        <v>0</v>
      </c>
      <c r="AU468" s="215">
        <f t="shared" si="299"/>
        <v>1</v>
      </c>
      <c r="AV468" s="354">
        <f t="shared" si="300"/>
        <v>25.24</v>
      </c>
    </row>
    <row r="469" spans="1:48" s="60" customFormat="1" ht="20.100000000000001" customHeight="1" outlineLevel="1">
      <c r="A469" s="168" t="s">
        <v>347</v>
      </c>
      <c r="B469" s="9">
        <v>91863</v>
      </c>
      <c r="C469" s="9" t="s">
        <v>94</v>
      </c>
      <c r="D469" s="59" t="s">
        <v>1145</v>
      </c>
      <c r="E469" s="28" t="s">
        <v>107</v>
      </c>
      <c r="F469" s="50">
        <v>288.7</v>
      </c>
      <c r="G469" s="150">
        <v>0</v>
      </c>
      <c r="H469" s="150">
        <f t="shared" si="290"/>
        <v>288.7</v>
      </c>
      <c r="I469" s="50">
        <v>12.09</v>
      </c>
      <c r="J469" s="318">
        <f t="shared" si="277"/>
        <v>14.77</v>
      </c>
      <c r="K469" s="310">
        <f t="shared" si="291"/>
        <v>4264.1000000000004</v>
      </c>
      <c r="L469" s="189" t="e">
        <f>TRUNC(#REF!-(#REF!*0.07),2)</f>
        <v>#REF!</v>
      </c>
      <c r="M469" s="212"/>
      <c r="N469" s="192">
        <f t="shared" si="292"/>
        <v>0</v>
      </c>
      <c r="O469" s="215"/>
      <c r="P469" s="192"/>
      <c r="Q469" s="215"/>
      <c r="R469" s="192"/>
      <c r="S469" s="215"/>
      <c r="T469" s="192"/>
      <c r="U469" s="215"/>
      <c r="V469" s="192"/>
      <c r="W469" s="215"/>
      <c r="X469" s="192"/>
      <c r="Y469" s="215"/>
      <c r="Z469" s="192"/>
      <c r="AA469" s="215"/>
      <c r="AB469" s="192">
        <f t="shared" si="293"/>
        <v>0</v>
      </c>
      <c r="AC469" s="215"/>
      <c r="AD469" s="192"/>
      <c r="AE469" s="215"/>
      <c r="AF469" s="192"/>
      <c r="AG469" s="215"/>
      <c r="AH469" s="192"/>
      <c r="AI469" s="215"/>
      <c r="AJ469" s="192"/>
      <c r="AK469" s="215"/>
      <c r="AL469" s="345"/>
      <c r="AM469" s="212"/>
      <c r="AN469" s="192">
        <f t="shared" si="294"/>
        <v>0</v>
      </c>
      <c r="AO469" s="215"/>
      <c r="AP469" s="192">
        <f t="shared" si="295"/>
        <v>0</v>
      </c>
      <c r="AQ469" s="215"/>
      <c r="AR469" s="192">
        <f t="shared" si="296"/>
        <v>0</v>
      </c>
      <c r="AS469" s="215">
        <f t="shared" si="297"/>
        <v>0</v>
      </c>
      <c r="AT469" s="192">
        <f t="shared" si="298"/>
        <v>0</v>
      </c>
      <c r="AU469" s="215">
        <f t="shared" si="299"/>
        <v>1</v>
      </c>
      <c r="AV469" s="354">
        <f t="shared" si="300"/>
        <v>4264.1000000000004</v>
      </c>
    </row>
    <row r="470" spans="1:48" s="60" customFormat="1" ht="20.100000000000001" customHeight="1" outlineLevel="1">
      <c r="A470" s="168" t="s">
        <v>348</v>
      </c>
      <c r="B470" s="9">
        <v>91865</v>
      </c>
      <c r="C470" s="9" t="s">
        <v>94</v>
      </c>
      <c r="D470" s="59" t="s">
        <v>1141</v>
      </c>
      <c r="E470" s="28" t="s">
        <v>107</v>
      </c>
      <c r="F470" s="50">
        <v>133</v>
      </c>
      <c r="G470" s="150">
        <v>0</v>
      </c>
      <c r="H470" s="150">
        <f t="shared" si="290"/>
        <v>133</v>
      </c>
      <c r="I470" s="50">
        <v>19.84</v>
      </c>
      <c r="J470" s="318">
        <f t="shared" si="277"/>
        <v>24.25</v>
      </c>
      <c r="K470" s="310">
        <f t="shared" si="291"/>
        <v>3225.25</v>
      </c>
      <c r="L470" s="189" t="e">
        <f>TRUNC(#REF!-(#REF!*0.07),2)</f>
        <v>#REF!</v>
      </c>
      <c r="M470" s="212"/>
      <c r="N470" s="192">
        <f t="shared" si="292"/>
        <v>0</v>
      </c>
      <c r="O470" s="215"/>
      <c r="P470" s="192"/>
      <c r="Q470" s="215"/>
      <c r="R470" s="192"/>
      <c r="S470" s="215"/>
      <c r="T470" s="192"/>
      <c r="U470" s="215"/>
      <c r="V470" s="192"/>
      <c r="W470" s="215"/>
      <c r="X470" s="192"/>
      <c r="Y470" s="215"/>
      <c r="Z470" s="192"/>
      <c r="AA470" s="215"/>
      <c r="AB470" s="192">
        <f t="shared" si="293"/>
        <v>0</v>
      </c>
      <c r="AC470" s="215"/>
      <c r="AD470" s="192"/>
      <c r="AE470" s="215"/>
      <c r="AF470" s="192"/>
      <c r="AG470" s="215"/>
      <c r="AH470" s="192"/>
      <c r="AI470" s="215"/>
      <c r="AJ470" s="192"/>
      <c r="AK470" s="215"/>
      <c r="AL470" s="345"/>
      <c r="AM470" s="212"/>
      <c r="AN470" s="192">
        <f t="shared" si="294"/>
        <v>0</v>
      </c>
      <c r="AO470" s="215"/>
      <c r="AP470" s="192">
        <f t="shared" si="295"/>
        <v>0</v>
      </c>
      <c r="AQ470" s="215"/>
      <c r="AR470" s="192">
        <f t="shared" si="296"/>
        <v>0</v>
      </c>
      <c r="AS470" s="215">
        <f t="shared" si="297"/>
        <v>0</v>
      </c>
      <c r="AT470" s="192">
        <f t="shared" si="298"/>
        <v>0</v>
      </c>
      <c r="AU470" s="215">
        <f t="shared" si="299"/>
        <v>1</v>
      </c>
      <c r="AV470" s="354">
        <f t="shared" si="300"/>
        <v>3225.25</v>
      </c>
    </row>
    <row r="471" spans="1:48" ht="20.100000000000001" customHeight="1" outlineLevel="1">
      <c r="A471" s="162" t="s">
        <v>989</v>
      </c>
      <c r="B471" s="9">
        <v>95797</v>
      </c>
      <c r="C471" s="9" t="s">
        <v>94</v>
      </c>
      <c r="D471" s="59" t="s">
        <v>1116</v>
      </c>
      <c r="E471" s="9" t="s">
        <v>107</v>
      </c>
      <c r="F471" s="50">
        <v>21.4</v>
      </c>
      <c r="G471" s="150">
        <v>0</v>
      </c>
      <c r="H471" s="150">
        <f t="shared" si="290"/>
        <v>21.4</v>
      </c>
      <c r="I471" s="50">
        <v>58.3</v>
      </c>
      <c r="J471" s="318">
        <f t="shared" si="277"/>
        <v>71.260000000000005</v>
      </c>
      <c r="K471" s="310">
        <f t="shared" si="291"/>
        <v>1524.96</v>
      </c>
      <c r="L471" s="189" t="e">
        <f>TRUNC(#REF!-(#REF!*0.07),2)</f>
        <v>#REF!</v>
      </c>
      <c r="M471" s="212"/>
      <c r="N471" s="192">
        <f t="shared" si="292"/>
        <v>0</v>
      </c>
      <c r="O471" s="215"/>
      <c r="P471" s="192"/>
      <c r="Q471" s="215"/>
      <c r="R471" s="192"/>
      <c r="S471" s="215"/>
      <c r="T471" s="192"/>
      <c r="U471" s="215"/>
      <c r="V471" s="192"/>
      <c r="W471" s="215"/>
      <c r="X471" s="192"/>
      <c r="Y471" s="215"/>
      <c r="Z471" s="192"/>
      <c r="AA471" s="215"/>
      <c r="AB471" s="192">
        <f t="shared" si="293"/>
        <v>0</v>
      </c>
      <c r="AC471" s="215"/>
      <c r="AD471" s="192"/>
      <c r="AE471" s="215"/>
      <c r="AF471" s="192"/>
      <c r="AG471" s="215"/>
      <c r="AH471" s="192"/>
      <c r="AI471" s="215"/>
      <c r="AJ471" s="192"/>
      <c r="AK471" s="215"/>
      <c r="AL471" s="345"/>
      <c r="AM471" s="212"/>
      <c r="AN471" s="192">
        <f t="shared" si="294"/>
        <v>0</v>
      </c>
      <c r="AO471" s="215"/>
      <c r="AP471" s="192">
        <f t="shared" si="295"/>
        <v>0</v>
      </c>
      <c r="AQ471" s="215"/>
      <c r="AR471" s="192">
        <f t="shared" si="296"/>
        <v>0</v>
      </c>
      <c r="AS471" s="215">
        <f t="shared" si="297"/>
        <v>0</v>
      </c>
      <c r="AT471" s="192">
        <f t="shared" si="298"/>
        <v>0</v>
      </c>
      <c r="AU471" s="215">
        <f t="shared" si="299"/>
        <v>1</v>
      </c>
      <c r="AV471" s="354">
        <f t="shared" si="300"/>
        <v>1524.96</v>
      </c>
    </row>
    <row r="472" spans="1:48" ht="20.100000000000001" customHeight="1" outlineLevel="1">
      <c r="A472" s="162" t="s">
        <v>349</v>
      </c>
      <c r="B472" s="9" t="s">
        <v>7839</v>
      </c>
      <c r="C472" s="9" t="s">
        <v>116</v>
      </c>
      <c r="D472" s="59" t="s">
        <v>1139</v>
      </c>
      <c r="E472" s="9" t="s">
        <v>107</v>
      </c>
      <c r="F472" s="50">
        <v>20.5</v>
      </c>
      <c r="G472" s="150">
        <v>0</v>
      </c>
      <c r="H472" s="150">
        <f t="shared" si="290"/>
        <v>20.5</v>
      </c>
      <c r="I472" s="74">
        <v>62.03</v>
      </c>
      <c r="J472" s="318">
        <f t="shared" si="277"/>
        <v>75.81</v>
      </c>
      <c r="K472" s="310">
        <f t="shared" si="291"/>
        <v>1554.11</v>
      </c>
      <c r="L472" s="189" t="e">
        <f>TRUNC(#REF!-(#REF!*0.07),2)</f>
        <v>#REF!</v>
      </c>
      <c r="M472" s="212"/>
      <c r="N472" s="192">
        <f t="shared" si="292"/>
        <v>0</v>
      </c>
      <c r="O472" s="215"/>
      <c r="P472" s="192"/>
      <c r="Q472" s="215"/>
      <c r="R472" s="192"/>
      <c r="S472" s="215"/>
      <c r="T472" s="192"/>
      <c r="U472" s="215"/>
      <c r="V472" s="192"/>
      <c r="W472" s="215"/>
      <c r="X472" s="192"/>
      <c r="Y472" s="215"/>
      <c r="Z472" s="192"/>
      <c r="AA472" s="215"/>
      <c r="AB472" s="192">
        <f t="shared" si="293"/>
        <v>0</v>
      </c>
      <c r="AC472" s="215"/>
      <c r="AD472" s="192"/>
      <c r="AE472" s="215"/>
      <c r="AF472" s="192"/>
      <c r="AG472" s="215"/>
      <c r="AH472" s="192"/>
      <c r="AI472" s="215"/>
      <c r="AJ472" s="192"/>
      <c r="AK472" s="215"/>
      <c r="AL472" s="345"/>
      <c r="AM472" s="212"/>
      <c r="AN472" s="192">
        <f t="shared" si="294"/>
        <v>0</v>
      </c>
      <c r="AO472" s="215"/>
      <c r="AP472" s="192">
        <f t="shared" si="295"/>
        <v>0</v>
      </c>
      <c r="AQ472" s="215"/>
      <c r="AR472" s="192">
        <f t="shared" si="296"/>
        <v>0</v>
      </c>
      <c r="AS472" s="215">
        <f t="shared" si="297"/>
        <v>0</v>
      </c>
      <c r="AT472" s="192">
        <f t="shared" si="298"/>
        <v>0</v>
      </c>
      <c r="AU472" s="215">
        <f t="shared" si="299"/>
        <v>1</v>
      </c>
      <c r="AV472" s="354">
        <f t="shared" si="300"/>
        <v>1554.11</v>
      </c>
    </row>
    <row r="473" spans="1:48" ht="20.100000000000001" customHeight="1" outlineLevel="1">
      <c r="A473" s="162" t="s">
        <v>990</v>
      </c>
      <c r="B473" s="9" t="s">
        <v>7838</v>
      </c>
      <c r="C473" s="9" t="s">
        <v>116</v>
      </c>
      <c r="D473" s="59" t="s">
        <v>1142</v>
      </c>
      <c r="E473" s="9" t="s">
        <v>107</v>
      </c>
      <c r="F473" s="50">
        <v>21.9</v>
      </c>
      <c r="G473" s="150">
        <v>0</v>
      </c>
      <c r="H473" s="150">
        <f t="shared" si="290"/>
        <v>21.9</v>
      </c>
      <c r="I473" s="74">
        <v>92.69</v>
      </c>
      <c r="J473" s="318">
        <f t="shared" si="277"/>
        <v>113.29</v>
      </c>
      <c r="K473" s="310">
        <f t="shared" si="291"/>
        <v>2481.0500000000002</v>
      </c>
      <c r="L473" s="189" t="e">
        <f>TRUNC(#REF!-(#REF!*0.07),2)</f>
        <v>#REF!</v>
      </c>
      <c r="M473" s="212"/>
      <c r="N473" s="192">
        <f t="shared" si="292"/>
        <v>0</v>
      </c>
      <c r="O473" s="215"/>
      <c r="P473" s="192"/>
      <c r="Q473" s="215"/>
      <c r="R473" s="192"/>
      <c r="S473" s="215"/>
      <c r="T473" s="192"/>
      <c r="U473" s="215"/>
      <c r="V473" s="192"/>
      <c r="W473" s="215"/>
      <c r="X473" s="192"/>
      <c r="Y473" s="215"/>
      <c r="Z473" s="192"/>
      <c r="AA473" s="215"/>
      <c r="AB473" s="192">
        <f t="shared" si="293"/>
        <v>0</v>
      </c>
      <c r="AC473" s="215"/>
      <c r="AD473" s="192"/>
      <c r="AE473" s="215"/>
      <c r="AF473" s="192"/>
      <c r="AG473" s="215"/>
      <c r="AH473" s="192"/>
      <c r="AI473" s="215"/>
      <c r="AJ473" s="192"/>
      <c r="AK473" s="215"/>
      <c r="AL473" s="345"/>
      <c r="AM473" s="212"/>
      <c r="AN473" s="192">
        <f t="shared" si="294"/>
        <v>0</v>
      </c>
      <c r="AO473" s="215"/>
      <c r="AP473" s="192">
        <f t="shared" si="295"/>
        <v>0</v>
      </c>
      <c r="AQ473" s="215"/>
      <c r="AR473" s="192">
        <f t="shared" si="296"/>
        <v>0</v>
      </c>
      <c r="AS473" s="215">
        <f t="shared" si="297"/>
        <v>0</v>
      </c>
      <c r="AT473" s="192">
        <f t="shared" si="298"/>
        <v>0</v>
      </c>
      <c r="AU473" s="215">
        <f t="shared" si="299"/>
        <v>1</v>
      </c>
      <c r="AV473" s="354">
        <f t="shared" si="300"/>
        <v>2481.0500000000002</v>
      </c>
    </row>
    <row r="474" spans="1:48" ht="20.100000000000001" customHeight="1" outlineLevel="1">
      <c r="A474" s="162" t="s">
        <v>991</v>
      </c>
      <c r="B474" s="9">
        <v>97886</v>
      </c>
      <c r="C474" s="9" t="s">
        <v>94</v>
      </c>
      <c r="D474" s="59" t="s">
        <v>164</v>
      </c>
      <c r="E474" s="9" t="s">
        <v>89</v>
      </c>
      <c r="F474" s="50">
        <v>16</v>
      </c>
      <c r="G474" s="150">
        <v>0</v>
      </c>
      <c r="H474" s="150">
        <f t="shared" si="290"/>
        <v>16</v>
      </c>
      <c r="I474" s="50">
        <v>173.06</v>
      </c>
      <c r="J474" s="318">
        <f t="shared" si="277"/>
        <v>211.53</v>
      </c>
      <c r="K474" s="310">
        <f t="shared" si="291"/>
        <v>3384.48</v>
      </c>
      <c r="L474" s="189" t="e">
        <f>TRUNC(#REF!-(#REF!*0.07),2)</f>
        <v>#REF!</v>
      </c>
      <c r="M474" s="212"/>
      <c r="N474" s="192">
        <f t="shared" si="292"/>
        <v>0</v>
      </c>
      <c r="O474" s="215"/>
      <c r="P474" s="192"/>
      <c r="Q474" s="215"/>
      <c r="R474" s="192"/>
      <c r="S474" s="215"/>
      <c r="T474" s="192"/>
      <c r="U474" s="215"/>
      <c r="V474" s="192"/>
      <c r="W474" s="215"/>
      <c r="X474" s="192"/>
      <c r="Y474" s="215"/>
      <c r="Z474" s="192"/>
      <c r="AA474" s="215"/>
      <c r="AB474" s="192">
        <f t="shared" si="293"/>
        <v>0</v>
      </c>
      <c r="AC474" s="215"/>
      <c r="AD474" s="192"/>
      <c r="AE474" s="215"/>
      <c r="AF474" s="192"/>
      <c r="AG474" s="215"/>
      <c r="AH474" s="192"/>
      <c r="AI474" s="215"/>
      <c r="AJ474" s="192"/>
      <c r="AK474" s="215"/>
      <c r="AL474" s="345"/>
      <c r="AM474" s="212"/>
      <c r="AN474" s="192">
        <f t="shared" si="294"/>
        <v>0</v>
      </c>
      <c r="AO474" s="215"/>
      <c r="AP474" s="192">
        <f t="shared" si="295"/>
        <v>0</v>
      </c>
      <c r="AQ474" s="215"/>
      <c r="AR474" s="192">
        <f t="shared" si="296"/>
        <v>0</v>
      </c>
      <c r="AS474" s="215">
        <f t="shared" si="297"/>
        <v>0</v>
      </c>
      <c r="AT474" s="192">
        <f t="shared" si="298"/>
        <v>0</v>
      </c>
      <c r="AU474" s="215">
        <f t="shared" si="299"/>
        <v>1</v>
      </c>
      <c r="AV474" s="354">
        <f t="shared" si="300"/>
        <v>3384.48</v>
      </c>
    </row>
    <row r="475" spans="1:48" s="60" customFormat="1" ht="20.100000000000001" customHeight="1" outlineLevel="1">
      <c r="A475" s="168" t="s">
        <v>350</v>
      </c>
      <c r="B475" s="9">
        <v>97887</v>
      </c>
      <c r="C475" s="9" t="s">
        <v>94</v>
      </c>
      <c r="D475" s="59" t="s">
        <v>988</v>
      </c>
      <c r="E475" s="28" t="s">
        <v>89</v>
      </c>
      <c r="F475" s="50">
        <v>17</v>
      </c>
      <c r="G475" s="150">
        <v>0</v>
      </c>
      <c r="H475" s="150">
        <f t="shared" si="290"/>
        <v>17</v>
      </c>
      <c r="I475" s="50">
        <v>273.38</v>
      </c>
      <c r="J475" s="318">
        <f t="shared" si="277"/>
        <v>334.15</v>
      </c>
      <c r="K475" s="310">
        <f t="shared" si="291"/>
        <v>5680.55</v>
      </c>
      <c r="L475" s="189" t="e">
        <f>TRUNC(#REF!-(#REF!*0.07),2)</f>
        <v>#REF!</v>
      </c>
      <c r="M475" s="212"/>
      <c r="N475" s="192">
        <f t="shared" si="292"/>
        <v>0</v>
      </c>
      <c r="O475" s="215"/>
      <c r="P475" s="192"/>
      <c r="Q475" s="215"/>
      <c r="R475" s="192"/>
      <c r="S475" s="215"/>
      <c r="T475" s="192"/>
      <c r="U475" s="215"/>
      <c r="V475" s="192"/>
      <c r="W475" s="215"/>
      <c r="X475" s="192"/>
      <c r="Y475" s="215"/>
      <c r="Z475" s="192"/>
      <c r="AA475" s="215"/>
      <c r="AB475" s="192">
        <f t="shared" si="293"/>
        <v>0</v>
      </c>
      <c r="AC475" s="215"/>
      <c r="AD475" s="192"/>
      <c r="AE475" s="215"/>
      <c r="AF475" s="192"/>
      <c r="AG475" s="215"/>
      <c r="AH475" s="192"/>
      <c r="AI475" s="215"/>
      <c r="AJ475" s="192"/>
      <c r="AK475" s="215"/>
      <c r="AL475" s="345"/>
      <c r="AM475" s="212"/>
      <c r="AN475" s="192">
        <f t="shared" si="294"/>
        <v>0</v>
      </c>
      <c r="AO475" s="215"/>
      <c r="AP475" s="192">
        <f t="shared" si="295"/>
        <v>0</v>
      </c>
      <c r="AQ475" s="215"/>
      <c r="AR475" s="192">
        <f t="shared" si="296"/>
        <v>0</v>
      </c>
      <c r="AS475" s="215">
        <f t="shared" si="297"/>
        <v>0</v>
      </c>
      <c r="AT475" s="192">
        <f t="shared" si="298"/>
        <v>0</v>
      </c>
      <c r="AU475" s="215">
        <f t="shared" si="299"/>
        <v>1</v>
      </c>
      <c r="AV475" s="354">
        <f t="shared" si="300"/>
        <v>5680.55</v>
      </c>
    </row>
    <row r="476" spans="1:48" s="60" customFormat="1" ht="20.100000000000001" customHeight="1" outlineLevel="1">
      <c r="A476" s="168" t="s">
        <v>351</v>
      </c>
      <c r="B476" s="9">
        <v>98111</v>
      </c>
      <c r="C476" s="9" t="s">
        <v>94</v>
      </c>
      <c r="D476" s="59" t="s">
        <v>983</v>
      </c>
      <c r="E476" s="28" t="s">
        <v>89</v>
      </c>
      <c r="F476" s="50">
        <v>2</v>
      </c>
      <c r="G476" s="150">
        <v>0</v>
      </c>
      <c r="H476" s="150">
        <f t="shared" si="290"/>
        <v>2</v>
      </c>
      <c r="I476" s="50">
        <v>57.58</v>
      </c>
      <c r="J476" s="318">
        <f t="shared" si="277"/>
        <v>70.38</v>
      </c>
      <c r="K476" s="310">
        <f t="shared" si="291"/>
        <v>140.76</v>
      </c>
      <c r="L476" s="189" t="e">
        <f>TRUNC(#REF!-(#REF!*0.07),2)</f>
        <v>#REF!</v>
      </c>
      <c r="M476" s="212"/>
      <c r="N476" s="192">
        <f t="shared" si="292"/>
        <v>0</v>
      </c>
      <c r="O476" s="215"/>
      <c r="P476" s="192"/>
      <c r="Q476" s="215"/>
      <c r="R476" s="192"/>
      <c r="S476" s="215"/>
      <c r="T476" s="192"/>
      <c r="U476" s="215"/>
      <c r="V476" s="192"/>
      <c r="W476" s="215"/>
      <c r="X476" s="192"/>
      <c r="Y476" s="215"/>
      <c r="Z476" s="192"/>
      <c r="AA476" s="215"/>
      <c r="AB476" s="192">
        <f t="shared" si="293"/>
        <v>0</v>
      </c>
      <c r="AC476" s="215"/>
      <c r="AD476" s="192"/>
      <c r="AE476" s="215"/>
      <c r="AF476" s="192"/>
      <c r="AG476" s="215"/>
      <c r="AH476" s="192"/>
      <c r="AI476" s="215"/>
      <c r="AJ476" s="192"/>
      <c r="AK476" s="215"/>
      <c r="AL476" s="345"/>
      <c r="AM476" s="212"/>
      <c r="AN476" s="192">
        <f t="shared" si="294"/>
        <v>0</v>
      </c>
      <c r="AO476" s="215"/>
      <c r="AP476" s="192">
        <f t="shared" si="295"/>
        <v>0</v>
      </c>
      <c r="AQ476" s="215"/>
      <c r="AR476" s="192">
        <f t="shared" si="296"/>
        <v>0</v>
      </c>
      <c r="AS476" s="215">
        <f t="shared" si="297"/>
        <v>0</v>
      </c>
      <c r="AT476" s="192">
        <f t="shared" si="298"/>
        <v>0</v>
      </c>
      <c r="AU476" s="215">
        <f t="shared" si="299"/>
        <v>1</v>
      </c>
      <c r="AV476" s="354">
        <f t="shared" si="300"/>
        <v>140.76</v>
      </c>
    </row>
    <row r="477" spans="1:48" ht="20.100000000000001" customHeight="1" outlineLevel="1">
      <c r="A477" s="163"/>
      <c r="B477" s="27"/>
      <c r="C477" s="27"/>
      <c r="D477" s="11" t="s">
        <v>42</v>
      </c>
      <c r="E477" s="67"/>
      <c r="F477" s="50">
        <v>0</v>
      </c>
      <c r="G477" s="150"/>
      <c r="H477" s="150"/>
      <c r="I477" s="74">
        <v>0</v>
      </c>
      <c r="J477" s="318">
        <f t="shared" si="277"/>
        <v>0</v>
      </c>
      <c r="K477" s="310">
        <f t="shared" ref="K475:K506" si="301">ROUND(F477*J477,2)</f>
        <v>0</v>
      </c>
      <c r="L477" s="189" t="e">
        <f>TRUNC(#REF!-(#REF!*0.07),2)</f>
        <v>#REF!</v>
      </c>
      <c r="M477" s="212"/>
      <c r="N477" s="192"/>
      <c r="O477" s="215"/>
      <c r="P477" s="192"/>
      <c r="Q477" s="215"/>
      <c r="R477" s="192"/>
      <c r="S477" s="215"/>
      <c r="T477" s="192"/>
      <c r="U477" s="215"/>
      <c r="V477" s="192"/>
      <c r="W477" s="215"/>
      <c r="X477" s="192"/>
      <c r="Y477" s="215"/>
      <c r="Z477" s="192"/>
      <c r="AA477" s="215"/>
      <c r="AB477" s="192"/>
      <c r="AC477" s="215"/>
      <c r="AD477" s="192"/>
      <c r="AE477" s="215"/>
      <c r="AF477" s="192"/>
      <c r="AG477" s="215"/>
      <c r="AH477" s="192"/>
      <c r="AI477" s="215"/>
      <c r="AJ477" s="192"/>
      <c r="AK477" s="215"/>
      <c r="AL477" s="345"/>
      <c r="AM477" s="212"/>
      <c r="AN477" s="192"/>
      <c r="AO477" s="215"/>
      <c r="AP477" s="192"/>
      <c r="AQ477" s="215"/>
      <c r="AR477" s="192"/>
      <c r="AS477" s="215"/>
      <c r="AT477" s="192"/>
      <c r="AU477" s="215"/>
      <c r="AV477" s="354"/>
    </row>
    <row r="478" spans="1:48" ht="38.25" outlineLevel="1">
      <c r="A478" s="163"/>
      <c r="B478" s="27"/>
      <c r="C478" s="27"/>
      <c r="D478" s="59" t="s">
        <v>13</v>
      </c>
      <c r="E478" s="66"/>
      <c r="F478" s="50">
        <v>0</v>
      </c>
      <c r="G478" s="150"/>
      <c r="H478" s="150"/>
      <c r="I478" s="74">
        <v>0</v>
      </c>
      <c r="J478" s="318">
        <f t="shared" si="277"/>
        <v>0</v>
      </c>
      <c r="K478" s="310">
        <f t="shared" si="301"/>
        <v>0</v>
      </c>
      <c r="L478" s="189" t="e">
        <f>TRUNC(#REF!-(#REF!*0.07),2)</f>
        <v>#REF!</v>
      </c>
      <c r="M478" s="212"/>
      <c r="N478" s="192"/>
      <c r="O478" s="215"/>
      <c r="P478" s="192"/>
      <c r="Q478" s="215"/>
      <c r="R478" s="192"/>
      <c r="S478" s="215"/>
      <c r="T478" s="192"/>
      <c r="U478" s="215"/>
      <c r="V478" s="192"/>
      <c r="W478" s="215"/>
      <c r="X478" s="192"/>
      <c r="Y478" s="215"/>
      <c r="Z478" s="192"/>
      <c r="AA478" s="215"/>
      <c r="AB478" s="192"/>
      <c r="AC478" s="215"/>
      <c r="AD478" s="192"/>
      <c r="AE478" s="215"/>
      <c r="AF478" s="192"/>
      <c r="AG478" s="215"/>
      <c r="AH478" s="192"/>
      <c r="AI478" s="215"/>
      <c r="AJ478" s="192"/>
      <c r="AK478" s="215"/>
      <c r="AL478" s="345"/>
      <c r="AM478" s="212"/>
      <c r="AN478" s="192"/>
      <c r="AO478" s="215"/>
      <c r="AP478" s="192"/>
      <c r="AQ478" s="215"/>
      <c r="AR478" s="192"/>
      <c r="AS478" s="215"/>
      <c r="AT478" s="192"/>
      <c r="AU478" s="215"/>
      <c r="AV478" s="354"/>
    </row>
    <row r="479" spans="1:48" s="60" customFormat="1" ht="20.100000000000001" customHeight="1" outlineLevel="1">
      <c r="A479" s="168" t="s">
        <v>492</v>
      </c>
      <c r="B479" s="28">
        <v>91926</v>
      </c>
      <c r="C479" s="28" t="s">
        <v>94</v>
      </c>
      <c r="D479" s="29" t="s">
        <v>43</v>
      </c>
      <c r="E479" s="28" t="s">
        <v>107</v>
      </c>
      <c r="F479" s="50">
        <v>8287.7999999999993</v>
      </c>
      <c r="G479" s="150">
        <v>0</v>
      </c>
      <c r="H479" s="150">
        <f t="shared" ref="H479:H488" si="302">F479-G479</f>
        <v>8287.7999999999993</v>
      </c>
      <c r="I479" s="50">
        <v>3.97</v>
      </c>
      <c r="J479" s="318">
        <f t="shared" si="277"/>
        <v>4.8499999999999996</v>
      </c>
      <c r="K479" s="310">
        <f t="shared" ref="K479:K488" si="303">ROUND(H479*J479,2)</f>
        <v>40195.83</v>
      </c>
      <c r="L479" s="189" t="e">
        <f>TRUNC(#REF!-(#REF!*0.07),2)</f>
        <v>#REF!</v>
      </c>
      <c r="M479" s="212"/>
      <c r="N479" s="192">
        <f t="shared" ref="N479:N488" si="304">M479*K479</f>
        <v>0</v>
      </c>
      <c r="O479" s="215"/>
      <c r="P479" s="192"/>
      <c r="Q479" s="215"/>
      <c r="R479" s="192"/>
      <c r="S479" s="215"/>
      <c r="T479" s="192"/>
      <c r="U479" s="215"/>
      <c r="V479" s="192"/>
      <c r="W479" s="215"/>
      <c r="X479" s="192"/>
      <c r="Y479" s="215"/>
      <c r="Z479" s="192"/>
      <c r="AA479" s="215"/>
      <c r="AB479" s="192"/>
      <c r="AC479" s="215"/>
      <c r="AD479" s="192"/>
      <c r="AE479" s="215"/>
      <c r="AF479" s="192"/>
      <c r="AG479" s="215"/>
      <c r="AH479" s="192"/>
      <c r="AI479" s="215"/>
      <c r="AJ479" s="192"/>
      <c r="AK479" s="215"/>
      <c r="AL479" s="345"/>
      <c r="AM479" s="212"/>
      <c r="AN479" s="192">
        <f t="shared" ref="AN479:AN488" si="305">ROUND(AM479*K479,2)</f>
        <v>0</v>
      </c>
      <c r="AO479" s="215"/>
      <c r="AP479" s="192">
        <f t="shared" ref="AP479:AP505" si="306">AO479*K479</f>
        <v>0</v>
      </c>
      <c r="AQ479" s="215"/>
      <c r="AR479" s="192">
        <f t="shared" ref="AR479:AR488" si="307">AQ479*K479</f>
        <v>0</v>
      </c>
      <c r="AS479" s="215">
        <f t="shared" ref="AS479:AS505" si="308">AT479/K479</f>
        <v>0</v>
      </c>
      <c r="AT479" s="192">
        <f t="shared" ref="AT479:AT488" si="309">AN479+AP479+AR479</f>
        <v>0</v>
      </c>
      <c r="AU479" s="215">
        <f t="shared" ref="AU479:AU488" si="310">AV479/K479</f>
        <v>1</v>
      </c>
      <c r="AV479" s="354">
        <f t="shared" ref="AV479:AV488" si="311">K479-AT479</f>
        <v>40195.83</v>
      </c>
    </row>
    <row r="480" spans="1:48" s="60" customFormat="1" ht="20.100000000000001" customHeight="1" outlineLevel="1">
      <c r="A480" s="168" t="s">
        <v>352</v>
      </c>
      <c r="B480" s="28">
        <v>91928</v>
      </c>
      <c r="C480" s="28" t="s">
        <v>94</v>
      </c>
      <c r="D480" s="29" t="s">
        <v>44</v>
      </c>
      <c r="E480" s="28" t="s">
        <v>107</v>
      </c>
      <c r="F480" s="50">
        <v>2910.7</v>
      </c>
      <c r="G480" s="150">
        <v>0</v>
      </c>
      <c r="H480" s="150">
        <f t="shared" si="302"/>
        <v>2910.7</v>
      </c>
      <c r="I480" s="50">
        <v>6.12</v>
      </c>
      <c r="J480" s="318">
        <f t="shared" si="277"/>
        <v>7.48</v>
      </c>
      <c r="K480" s="310">
        <f t="shared" si="303"/>
        <v>21772.04</v>
      </c>
      <c r="L480" s="189" t="e">
        <f>TRUNC(#REF!-(#REF!*0.07),2)</f>
        <v>#REF!</v>
      </c>
      <c r="M480" s="212"/>
      <c r="N480" s="192">
        <f t="shared" si="304"/>
        <v>0</v>
      </c>
      <c r="O480" s="215"/>
      <c r="P480" s="192"/>
      <c r="Q480" s="215"/>
      <c r="R480" s="192"/>
      <c r="S480" s="215"/>
      <c r="T480" s="192"/>
      <c r="U480" s="215"/>
      <c r="V480" s="192"/>
      <c r="W480" s="215"/>
      <c r="X480" s="192"/>
      <c r="Y480" s="215"/>
      <c r="Z480" s="192"/>
      <c r="AA480" s="215"/>
      <c r="AB480" s="192"/>
      <c r="AC480" s="215"/>
      <c r="AD480" s="192"/>
      <c r="AE480" s="215"/>
      <c r="AF480" s="192"/>
      <c r="AG480" s="215"/>
      <c r="AH480" s="192"/>
      <c r="AI480" s="215"/>
      <c r="AJ480" s="192"/>
      <c r="AK480" s="215"/>
      <c r="AL480" s="345"/>
      <c r="AM480" s="212"/>
      <c r="AN480" s="192">
        <f t="shared" si="305"/>
        <v>0</v>
      </c>
      <c r="AO480" s="215"/>
      <c r="AP480" s="192">
        <f t="shared" si="306"/>
        <v>0</v>
      </c>
      <c r="AQ480" s="215"/>
      <c r="AR480" s="192">
        <f t="shared" si="307"/>
        <v>0</v>
      </c>
      <c r="AS480" s="215">
        <f t="shared" si="308"/>
        <v>0</v>
      </c>
      <c r="AT480" s="192">
        <f t="shared" si="309"/>
        <v>0</v>
      </c>
      <c r="AU480" s="215">
        <f t="shared" si="310"/>
        <v>1</v>
      </c>
      <c r="AV480" s="354">
        <f t="shared" si="311"/>
        <v>21772.04</v>
      </c>
    </row>
    <row r="481" spans="1:48" s="60" customFormat="1" ht="20.100000000000001" customHeight="1" outlineLevel="1">
      <c r="A481" s="168" t="s">
        <v>353</v>
      </c>
      <c r="B481" s="28">
        <v>91930</v>
      </c>
      <c r="C481" s="28" t="s">
        <v>94</v>
      </c>
      <c r="D481" s="29" t="s">
        <v>974</v>
      </c>
      <c r="E481" s="28" t="s">
        <v>107</v>
      </c>
      <c r="F481" s="50">
        <v>208.2</v>
      </c>
      <c r="G481" s="150">
        <v>0</v>
      </c>
      <c r="H481" s="150">
        <f t="shared" si="302"/>
        <v>208.2</v>
      </c>
      <c r="I481" s="50">
        <v>8.5299999999999994</v>
      </c>
      <c r="J481" s="318">
        <f t="shared" si="277"/>
        <v>10.42</v>
      </c>
      <c r="K481" s="310">
        <f t="shared" si="303"/>
        <v>2169.44</v>
      </c>
      <c r="L481" s="189" t="e">
        <f>TRUNC(#REF!-(#REF!*0.07),2)</f>
        <v>#REF!</v>
      </c>
      <c r="M481" s="212"/>
      <c r="N481" s="192">
        <f t="shared" si="304"/>
        <v>0</v>
      </c>
      <c r="O481" s="215"/>
      <c r="P481" s="192"/>
      <c r="Q481" s="215"/>
      <c r="R481" s="192"/>
      <c r="S481" s="215"/>
      <c r="T481" s="192"/>
      <c r="U481" s="215"/>
      <c r="V481" s="192"/>
      <c r="W481" s="215"/>
      <c r="X481" s="192"/>
      <c r="Y481" s="215"/>
      <c r="Z481" s="192"/>
      <c r="AA481" s="215"/>
      <c r="AB481" s="192"/>
      <c r="AC481" s="215"/>
      <c r="AD481" s="192"/>
      <c r="AE481" s="215"/>
      <c r="AF481" s="192"/>
      <c r="AG481" s="215"/>
      <c r="AH481" s="192"/>
      <c r="AI481" s="215"/>
      <c r="AJ481" s="192"/>
      <c r="AK481" s="215"/>
      <c r="AL481" s="345"/>
      <c r="AM481" s="212"/>
      <c r="AN481" s="192">
        <f t="shared" si="305"/>
        <v>0</v>
      </c>
      <c r="AO481" s="215"/>
      <c r="AP481" s="192">
        <f t="shared" si="306"/>
        <v>0</v>
      </c>
      <c r="AQ481" s="215"/>
      <c r="AR481" s="192">
        <f t="shared" si="307"/>
        <v>0</v>
      </c>
      <c r="AS481" s="215">
        <f t="shared" si="308"/>
        <v>0</v>
      </c>
      <c r="AT481" s="192">
        <f t="shared" si="309"/>
        <v>0</v>
      </c>
      <c r="AU481" s="215">
        <f t="shared" si="310"/>
        <v>1</v>
      </c>
      <c r="AV481" s="354">
        <f t="shared" si="311"/>
        <v>2169.44</v>
      </c>
    </row>
    <row r="482" spans="1:48" s="60" customFormat="1" ht="20.100000000000001" customHeight="1" outlineLevel="1">
      <c r="A482" s="168" t="s">
        <v>354</v>
      </c>
      <c r="B482" s="28">
        <v>91934</v>
      </c>
      <c r="C482" s="28" t="s">
        <v>94</v>
      </c>
      <c r="D482" s="59" t="s">
        <v>975</v>
      </c>
      <c r="E482" s="28" t="s">
        <v>107</v>
      </c>
      <c r="F482" s="50">
        <v>555.29999999999995</v>
      </c>
      <c r="G482" s="150">
        <v>0</v>
      </c>
      <c r="H482" s="150">
        <f t="shared" si="302"/>
        <v>555.29999999999995</v>
      </c>
      <c r="I482" s="50">
        <v>21.99</v>
      </c>
      <c r="J482" s="318">
        <f t="shared" si="277"/>
        <v>26.87</v>
      </c>
      <c r="K482" s="310">
        <f t="shared" si="303"/>
        <v>14920.91</v>
      </c>
      <c r="L482" s="189" t="e">
        <f>TRUNC(#REF!-(#REF!*0.07),2)</f>
        <v>#REF!</v>
      </c>
      <c r="M482" s="212"/>
      <c r="N482" s="192">
        <f t="shared" si="304"/>
        <v>0</v>
      </c>
      <c r="O482" s="215"/>
      <c r="P482" s="192"/>
      <c r="Q482" s="215"/>
      <c r="R482" s="192"/>
      <c r="S482" s="215"/>
      <c r="T482" s="192"/>
      <c r="U482" s="215"/>
      <c r="V482" s="192"/>
      <c r="W482" s="215"/>
      <c r="X482" s="192"/>
      <c r="Y482" s="215"/>
      <c r="Z482" s="192"/>
      <c r="AA482" s="215"/>
      <c r="AB482" s="192"/>
      <c r="AC482" s="215"/>
      <c r="AD482" s="192"/>
      <c r="AE482" s="215"/>
      <c r="AF482" s="192"/>
      <c r="AG482" s="215"/>
      <c r="AH482" s="192"/>
      <c r="AI482" s="215"/>
      <c r="AJ482" s="192"/>
      <c r="AK482" s="215"/>
      <c r="AL482" s="345"/>
      <c r="AM482" s="212"/>
      <c r="AN482" s="192">
        <f t="shared" si="305"/>
        <v>0</v>
      </c>
      <c r="AO482" s="215"/>
      <c r="AP482" s="192">
        <f t="shared" si="306"/>
        <v>0</v>
      </c>
      <c r="AQ482" s="215"/>
      <c r="AR482" s="192">
        <f t="shared" si="307"/>
        <v>0</v>
      </c>
      <c r="AS482" s="215">
        <f t="shared" si="308"/>
        <v>0</v>
      </c>
      <c r="AT482" s="192">
        <f t="shared" si="309"/>
        <v>0</v>
      </c>
      <c r="AU482" s="215">
        <f t="shared" si="310"/>
        <v>1</v>
      </c>
      <c r="AV482" s="354">
        <f t="shared" si="311"/>
        <v>14920.91</v>
      </c>
    </row>
    <row r="483" spans="1:48" s="60" customFormat="1" ht="20.100000000000001" customHeight="1" outlineLevel="1">
      <c r="A483" s="168" t="s">
        <v>992</v>
      </c>
      <c r="B483" s="28">
        <v>92986</v>
      </c>
      <c r="C483" s="28" t="s">
        <v>94</v>
      </c>
      <c r="D483" s="59" t="s">
        <v>1143</v>
      </c>
      <c r="E483" s="28" t="s">
        <v>107</v>
      </c>
      <c r="F483" s="50">
        <v>22.8</v>
      </c>
      <c r="G483" s="150">
        <v>0</v>
      </c>
      <c r="H483" s="150">
        <f t="shared" si="302"/>
        <v>22.8</v>
      </c>
      <c r="I483" s="50">
        <v>36.29</v>
      </c>
      <c r="J483" s="318">
        <f t="shared" si="277"/>
        <v>44.35</v>
      </c>
      <c r="K483" s="310">
        <f t="shared" si="303"/>
        <v>1011.18</v>
      </c>
      <c r="L483" s="189" t="e">
        <f>TRUNC(#REF!-(#REF!*0.07),2)</f>
        <v>#REF!</v>
      </c>
      <c r="M483" s="212"/>
      <c r="N483" s="192">
        <f t="shared" si="304"/>
        <v>0</v>
      </c>
      <c r="O483" s="215"/>
      <c r="P483" s="192"/>
      <c r="Q483" s="215"/>
      <c r="R483" s="192"/>
      <c r="S483" s="215"/>
      <c r="T483" s="192"/>
      <c r="U483" s="215"/>
      <c r="V483" s="192"/>
      <c r="W483" s="215"/>
      <c r="X483" s="192"/>
      <c r="Y483" s="215"/>
      <c r="Z483" s="192"/>
      <c r="AA483" s="215"/>
      <c r="AB483" s="192"/>
      <c r="AC483" s="215"/>
      <c r="AD483" s="192"/>
      <c r="AE483" s="215"/>
      <c r="AF483" s="192"/>
      <c r="AG483" s="215"/>
      <c r="AH483" s="192"/>
      <c r="AI483" s="215"/>
      <c r="AJ483" s="192"/>
      <c r="AK483" s="215"/>
      <c r="AL483" s="345"/>
      <c r="AM483" s="212"/>
      <c r="AN483" s="192">
        <f t="shared" si="305"/>
        <v>0</v>
      </c>
      <c r="AO483" s="215"/>
      <c r="AP483" s="192">
        <f t="shared" si="306"/>
        <v>0</v>
      </c>
      <c r="AQ483" s="215"/>
      <c r="AR483" s="192">
        <f t="shared" si="307"/>
        <v>0</v>
      </c>
      <c r="AS483" s="215">
        <f t="shared" si="308"/>
        <v>0</v>
      </c>
      <c r="AT483" s="192">
        <f t="shared" si="309"/>
        <v>0</v>
      </c>
      <c r="AU483" s="215">
        <f t="shared" si="310"/>
        <v>1</v>
      </c>
      <c r="AV483" s="354">
        <f t="shared" si="311"/>
        <v>1011.18</v>
      </c>
    </row>
    <row r="484" spans="1:48" s="60" customFormat="1" ht="20.100000000000001" customHeight="1" outlineLevel="1">
      <c r="A484" s="168" t="s">
        <v>355</v>
      </c>
      <c r="B484" s="28">
        <v>92988</v>
      </c>
      <c r="C484" s="28" t="s">
        <v>94</v>
      </c>
      <c r="D484" s="59" t="s">
        <v>976</v>
      </c>
      <c r="E484" s="28" t="s">
        <v>107</v>
      </c>
      <c r="F484" s="50">
        <v>156.69999999999999</v>
      </c>
      <c r="G484" s="150">
        <v>0</v>
      </c>
      <c r="H484" s="150">
        <f t="shared" si="302"/>
        <v>156.69999999999999</v>
      </c>
      <c r="I484" s="50">
        <v>52.71</v>
      </c>
      <c r="J484" s="318">
        <f t="shared" si="277"/>
        <v>64.42</v>
      </c>
      <c r="K484" s="310">
        <f t="shared" si="303"/>
        <v>10094.61</v>
      </c>
      <c r="L484" s="189" t="e">
        <f>TRUNC(#REF!-(#REF!*0.07),2)</f>
        <v>#REF!</v>
      </c>
      <c r="M484" s="212"/>
      <c r="N484" s="192">
        <f t="shared" si="304"/>
        <v>0</v>
      </c>
      <c r="O484" s="215"/>
      <c r="P484" s="192"/>
      <c r="Q484" s="215"/>
      <c r="R484" s="192"/>
      <c r="S484" s="215"/>
      <c r="T484" s="192"/>
      <c r="U484" s="215"/>
      <c r="V484" s="192"/>
      <c r="W484" s="215"/>
      <c r="X484" s="192"/>
      <c r="Y484" s="215"/>
      <c r="Z484" s="192"/>
      <c r="AA484" s="215"/>
      <c r="AB484" s="192"/>
      <c r="AC484" s="215"/>
      <c r="AD484" s="192"/>
      <c r="AE484" s="215"/>
      <c r="AF484" s="192"/>
      <c r="AG484" s="215"/>
      <c r="AH484" s="192"/>
      <c r="AI484" s="215"/>
      <c r="AJ484" s="192"/>
      <c r="AK484" s="215"/>
      <c r="AL484" s="345"/>
      <c r="AM484" s="212"/>
      <c r="AN484" s="192">
        <f t="shared" si="305"/>
        <v>0</v>
      </c>
      <c r="AO484" s="215"/>
      <c r="AP484" s="192">
        <f t="shared" si="306"/>
        <v>0</v>
      </c>
      <c r="AQ484" s="215"/>
      <c r="AR484" s="192">
        <f t="shared" si="307"/>
        <v>0</v>
      </c>
      <c r="AS484" s="215">
        <f t="shared" si="308"/>
        <v>0</v>
      </c>
      <c r="AT484" s="192">
        <f t="shared" si="309"/>
        <v>0</v>
      </c>
      <c r="AU484" s="215">
        <f t="shared" si="310"/>
        <v>1</v>
      </c>
      <c r="AV484" s="354">
        <f t="shared" si="311"/>
        <v>10094.61</v>
      </c>
    </row>
    <row r="485" spans="1:48" s="60" customFormat="1" ht="20.100000000000001" customHeight="1" outlineLevel="1">
      <c r="A485" s="168" t="s">
        <v>993</v>
      </c>
      <c r="B485" s="28">
        <v>92990</v>
      </c>
      <c r="C485" s="28" t="s">
        <v>94</v>
      </c>
      <c r="D485" s="59" t="s">
        <v>1144</v>
      </c>
      <c r="E485" s="28" t="s">
        <v>107</v>
      </c>
      <c r="F485" s="50">
        <v>56.9</v>
      </c>
      <c r="G485" s="150">
        <v>0</v>
      </c>
      <c r="H485" s="150">
        <f t="shared" si="302"/>
        <v>56.9</v>
      </c>
      <c r="I485" s="50">
        <v>73.02</v>
      </c>
      <c r="J485" s="318">
        <f t="shared" si="277"/>
        <v>89.25</v>
      </c>
      <c r="K485" s="310">
        <f t="shared" si="303"/>
        <v>5078.33</v>
      </c>
      <c r="L485" s="189" t="e">
        <f>TRUNC(#REF!-(#REF!*0.07),2)</f>
        <v>#REF!</v>
      </c>
      <c r="M485" s="212"/>
      <c r="N485" s="192">
        <f t="shared" si="304"/>
        <v>0</v>
      </c>
      <c r="O485" s="215"/>
      <c r="P485" s="192"/>
      <c r="Q485" s="215"/>
      <c r="R485" s="192"/>
      <c r="S485" s="215"/>
      <c r="T485" s="192"/>
      <c r="U485" s="215"/>
      <c r="V485" s="192"/>
      <c r="W485" s="215"/>
      <c r="X485" s="192"/>
      <c r="Y485" s="215"/>
      <c r="Z485" s="192"/>
      <c r="AA485" s="215"/>
      <c r="AB485" s="192"/>
      <c r="AC485" s="215"/>
      <c r="AD485" s="192"/>
      <c r="AE485" s="215"/>
      <c r="AF485" s="192"/>
      <c r="AG485" s="215"/>
      <c r="AH485" s="192"/>
      <c r="AI485" s="215"/>
      <c r="AJ485" s="192"/>
      <c r="AK485" s="215"/>
      <c r="AL485" s="345"/>
      <c r="AM485" s="212"/>
      <c r="AN485" s="192">
        <f t="shared" si="305"/>
        <v>0</v>
      </c>
      <c r="AO485" s="215"/>
      <c r="AP485" s="192">
        <f t="shared" si="306"/>
        <v>0</v>
      </c>
      <c r="AQ485" s="215"/>
      <c r="AR485" s="192">
        <f t="shared" si="307"/>
        <v>0</v>
      </c>
      <c r="AS485" s="215">
        <f t="shared" si="308"/>
        <v>0</v>
      </c>
      <c r="AT485" s="192">
        <f t="shared" si="309"/>
        <v>0</v>
      </c>
      <c r="AU485" s="215">
        <f t="shared" si="310"/>
        <v>1</v>
      </c>
      <c r="AV485" s="354">
        <f t="shared" si="311"/>
        <v>5078.33</v>
      </c>
    </row>
    <row r="486" spans="1:48" s="60" customFormat="1" ht="20.100000000000001" customHeight="1" outlineLevel="1">
      <c r="A486" s="168" t="s">
        <v>994</v>
      </c>
      <c r="B486" s="28">
        <v>92992</v>
      </c>
      <c r="C486" s="28" t="s">
        <v>94</v>
      </c>
      <c r="D486" s="59" t="s">
        <v>977</v>
      </c>
      <c r="E486" s="28" t="s">
        <v>107</v>
      </c>
      <c r="F486" s="50">
        <v>235.1</v>
      </c>
      <c r="G486" s="150">
        <v>0</v>
      </c>
      <c r="H486" s="150">
        <f t="shared" si="302"/>
        <v>235.1</v>
      </c>
      <c r="I486" s="50">
        <v>94.43</v>
      </c>
      <c r="J486" s="318">
        <f t="shared" si="277"/>
        <v>115.42</v>
      </c>
      <c r="K486" s="310">
        <f t="shared" si="303"/>
        <v>27135.24</v>
      </c>
      <c r="L486" s="189" t="e">
        <f>TRUNC(#REF!-(#REF!*0.07),2)</f>
        <v>#REF!</v>
      </c>
      <c r="M486" s="212"/>
      <c r="N486" s="192">
        <f t="shared" si="304"/>
        <v>0</v>
      </c>
      <c r="O486" s="215"/>
      <c r="P486" s="192"/>
      <c r="Q486" s="215"/>
      <c r="R486" s="192"/>
      <c r="S486" s="215"/>
      <c r="T486" s="192"/>
      <c r="U486" s="215"/>
      <c r="V486" s="192"/>
      <c r="W486" s="215"/>
      <c r="X486" s="192"/>
      <c r="Y486" s="215"/>
      <c r="Z486" s="192"/>
      <c r="AA486" s="215"/>
      <c r="AB486" s="192"/>
      <c r="AC486" s="215"/>
      <c r="AD486" s="192"/>
      <c r="AE486" s="215"/>
      <c r="AF486" s="192"/>
      <c r="AG486" s="215"/>
      <c r="AH486" s="192"/>
      <c r="AI486" s="215"/>
      <c r="AJ486" s="192"/>
      <c r="AK486" s="215"/>
      <c r="AL486" s="345"/>
      <c r="AM486" s="212"/>
      <c r="AN486" s="192">
        <f t="shared" si="305"/>
        <v>0</v>
      </c>
      <c r="AO486" s="215"/>
      <c r="AP486" s="192">
        <f t="shared" si="306"/>
        <v>0</v>
      </c>
      <c r="AQ486" s="215"/>
      <c r="AR486" s="192">
        <f t="shared" si="307"/>
        <v>0</v>
      </c>
      <c r="AS486" s="215">
        <f t="shared" si="308"/>
        <v>0</v>
      </c>
      <c r="AT486" s="192">
        <f t="shared" si="309"/>
        <v>0</v>
      </c>
      <c r="AU486" s="215">
        <f t="shared" si="310"/>
        <v>1</v>
      </c>
      <c r="AV486" s="354">
        <f t="shared" si="311"/>
        <v>27135.24</v>
      </c>
    </row>
    <row r="487" spans="1:48" s="60" customFormat="1" ht="20.100000000000001" customHeight="1" outlineLevel="1">
      <c r="A487" s="168" t="s">
        <v>474</v>
      </c>
      <c r="B487" s="28">
        <v>92996</v>
      </c>
      <c r="C487" s="28" t="s">
        <v>94</v>
      </c>
      <c r="D487" s="59" t="s">
        <v>1159</v>
      </c>
      <c r="E487" s="28" t="s">
        <v>107</v>
      </c>
      <c r="F487" s="50">
        <v>98.8</v>
      </c>
      <c r="G487" s="150">
        <v>0</v>
      </c>
      <c r="H487" s="150">
        <f t="shared" si="302"/>
        <v>98.8</v>
      </c>
      <c r="I487" s="50">
        <v>148.54</v>
      </c>
      <c r="J487" s="318">
        <f t="shared" si="277"/>
        <v>181.56</v>
      </c>
      <c r="K487" s="310">
        <f t="shared" si="303"/>
        <v>17938.13</v>
      </c>
      <c r="L487" s="189" t="e">
        <f>TRUNC(#REF!-(#REF!*0.07),2)</f>
        <v>#REF!</v>
      </c>
      <c r="M487" s="212"/>
      <c r="N487" s="192">
        <f t="shared" si="304"/>
        <v>0</v>
      </c>
      <c r="O487" s="215"/>
      <c r="P487" s="192"/>
      <c r="Q487" s="215"/>
      <c r="R487" s="192"/>
      <c r="S487" s="215"/>
      <c r="T487" s="192"/>
      <c r="U487" s="215"/>
      <c r="V487" s="192"/>
      <c r="W487" s="215"/>
      <c r="X487" s="192"/>
      <c r="Y487" s="215"/>
      <c r="Z487" s="192"/>
      <c r="AA487" s="215"/>
      <c r="AB487" s="192"/>
      <c r="AC487" s="215"/>
      <c r="AD487" s="192"/>
      <c r="AE487" s="215"/>
      <c r="AF487" s="192"/>
      <c r="AG487" s="215"/>
      <c r="AH487" s="192"/>
      <c r="AI487" s="215"/>
      <c r="AJ487" s="192"/>
      <c r="AK487" s="215"/>
      <c r="AL487" s="345"/>
      <c r="AM487" s="212"/>
      <c r="AN487" s="192">
        <f t="shared" si="305"/>
        <v>0</v>
      </c>
      <c r="AO487" s="215"/>
      <c r="AP487" s="192">
        <f t="shared" si="306"/>
        <v>0</v>
      </c>
      <c r="AQ487" s="215"/>
      <c r="AR487" s="192">
        <f t="shared" si="307"/>
        <v>0</v>
      </c>
      <c r="AS487" s="215">
        <f t="shared" si="308"/>
        <v>0</v>
      </c>
      <c r="AT487" s="192">
        <f t="shared" si="309"/>
        <v>0</v>
      </c>
      <c r="AU487" s="215">
        <f t="shared" si="310"/>
        <v>1</v>
      </c>
      <c r="AV487" s="354">
        <f t="shared" si="311"/>
        <v>17938.13</v>
      </c>
    </row>
    <row r="488" spans="1:48" s="60" customFormat="1" ht="20.100000000000001" customHeight="1" outlineLevel="1">
      <c r="A488" s="168" t="s">
        <v>995</v>
      </c>
      <c r="B488" s="28">
        <v>93002</v>
      </c>
      <c r="C488" s="28" t="s">
        <v>94</v>
      </c>
      <c r="D488" s="59" t="s">
        <v>1160</v>
      </c>
      <c r="E488" s="28" t="s">
        <v>107</v>
      </c>
      <c r="F488" s="50">
        <v>148.19999999999999</v>
      </c>
      <c r="G488" s="150">
        <v>0</v>
      </c>
      <c r="H488" s="150">
        <f t="shared" si="302"/>
        <v>148.19999999999999</v>
      </c>
      <c r="I488" s="50">
        <v>311.81</v>
      </c>
      <c r="J488" s="318">
        <f t="shared" si="277"/>
        <v>381.12</v>
      </c>
      <c r="K488" s="310">
        <f t="shared" si="303"/>
        <v>56481.98</v>
      </c>
      <c r="L488" s="189" t="e">
        <f>TRUNC(#REF!-(#REF!*0.07),2)</f>
        <v>#REF!</v>
      </c>
      <c r="M488" s="212"/>
      <c r="N488" s="192">
        <f t="shared" si="304"/>
        <v>0</v>
      </c>
      <c r="O488" s="215"/>
      <c r="P488" s="192"/>
      <c r="Q488" s="215"/>
      <c r="R488" s="192"/>
      <c r="S488" s="215"/>
      <c r="T488" s="192"/>
      <c r="U488" s="215"/>
      <c r="V488" s="192"/>
      <c r="W488" s="215"/>
      <c r="X488" s="192"/>
      <c r="Y488" s="215"/>
      <c r="Z488" s="192"/>
      <c r="AA488" s="215"/>
      <c r="AB488" s="192"/>
      <c r="AC488" s="215"/>
      <c r="AD488" s="192"/>
      <c r="AE488" s="215"/>
      <c r="AF488" s="192"/>
      <c r="AG488" s="215"/>
      <c r="AH488" s="192"/>
      <c r="AI488" s="215"/>
      <c r="AJ488" s="192"/>
      <c r="AK488" s="215"/>
      <c r="AL488" s="345"/>
      <c r="AM488" s="212"/>
      <c r="AN488" s="192">
        <f t="shared" si="305"/>
        <v>0</v>
      </c>
      <c r="AO488" s="215"/>
      <c r="AP488" s="192">
        <f t="shared" si="306"/>
        <v>0</v>
      </c>
      <c r="AQ488" s="215"/>
      <c r="AR488" s="192">
        <f t="shared" si="307"/>
        <v>0</v>
      </c>
      <c r="AS488" s="215">
        <f t="shared" si="308"/>
        <v>0</v>
      </c>
      <c r="AT488" s="192">
        <f t="shared" si="309"/>
        <v>0</v>
      </c>
      <c r="AU488" s="215">
        <f t="shared" si="310"/>
        <v>1</v>
      </c>
      <c r="AV488" s="354">
        <f t="shared" si="311"/>
        <v>56481.98</v>
      </c>
    </row>
    <row r="489" spans="1:48" s="60" customFormat="1" ht="20.100000000000001" customHeight="1" outlineLevel="1">
      <c r="A489" s="168"/>
      <c r="B489" s="28"/>
      <c r="C489" s="28"/>
      <c r="D489" s="11" t="s">
        <v>986</v>
      </c>
      <c r="E489" s="28"/>
      <c r="F489" s="50">
        <v>0</v>
      </c>
      <c r="G489" s="150"/>
      <c r="H489" s="150"/>
      <c r="I489" s="74">
        <v>0</v>
      </c>
      <c r="J489" s="318">
        <f t="shared" si="277"/>
        <v>0</v>
      </c>
      <c r="K489" s="310">
        <f t="shared" si="301"/>
        <v>0</v>
      </c>
      <c r="L489" s="189" t="e">
        <f>TRUNC(#REF!-(#REF!*0.07),2)</f>
        <v>#REF!</v>
      </c>
      <c r="M489" s="212"/>
      <c r="N489" s="192"/>
      <c r="O489" s="215"/>
      <c r="P489" s="192"/>
      <c r="Q489" s="215"/>
      <c r="R489" s="192"/>
      <c r="S489" s="215"/>
      <c r="T489" s="192"/>
      <c r="U489" s="215"/>
      <c r="V489" s="192"/>
      <c r="W489" s="215"/>
      <c r="X489" s="192"/>
      <c r="Y489" s="215"/>
      <c r="Z489" s="192"/>
      <c r="AA489" s="215"/>
      <c r="AB489" s="192"/>
      <c r="AC489" s="215"/>
      <c r="AD489" s="192"/>
      <c r="AE489" s="215"/>
      <c r="AF489" s="192"/>
      <c r="AG489" s="215"/>
      <c r="AH489" s="192"/>
      <c r="AI489" s="215"/>
      <c r="AJ489" s="192"/>
      <c r="AK489" s="215"/>
      <c r="AL489" s="345"/>
      <c r="AM489" s="213"/>
      <c r="AN489" s="218"/>
      <c r="AO489" s="215"/>
      <c r="AP489" s="192">
        <f t="shared" si="306"/>
        <v>0</v>
      </c>
      <c r="AQ489" s="215"/>
      <c r="AR489" s="192"/>
      <c r="AS489" s="215" t="e">
        <f t="shared" si="308"/>
        <v>#DIV/0!</v>
      </c>
      <c r="AT489" s="192">
        <f t="shared" ref="AT489" si="312">AN489+AP489</f>
        <v>0</v>
      </c>
      <c r="AU489" s="216"/>
      <c r="AV489" s="355"/>
    </row>
    <row r="490" spans="1:48" s="60" customFormat="1" ht="20.100000000000001" customHeight="1" outlineLevel="1">
      <c r="A490" s="162" t="s">
        <v>475</v>
      </c>
      <c r="B490" s="9" t="s">
        <v>1078</v>
      </c>
      <c r="C490" s="9" t="s">
        <v>116</v>
      </c>
      <c r="D490" s="59" t="s">
        <v>1012</v>
      </c>
      <c r="E490" s="9" t="s">
        <v>107</v>
      </c>
      <c r="F490" s="50">
        <v>31.3</v>
      </c>
      <c r="G490" s="150">
        <v>0</v>
      </c>
      <c r="H490" s="150">
        <f t="shared" ref="H490:H505" si="313">F490-G490</f>
        <v>31.3</v>
      </c>
      <c r="I490" s="74">
        <v>52.67</v>
      </c>
      <c r="J490" s="318">
        <f t="shared" si="277"/>
        <v>64.37</v>
      </c>
      <c r="K490" s="310">
        <f t="shared" ref="K490:K505" si="314">ROUND(H490*J490,2)</f>
        <v>2014.78</v>
      </c>
      <c r="L490" s="189" t="e">
        <f>TRUNC(#REF!-(#REF!*0.07),2)</f>
        <v>#REF!</v>
      </c>
      <c r="M490" s="212"/>
      <c r="N490" s="192">
        <f t="shared" ref="N490:N505" si="315">M490*K490</f>
        <v>0</v>
      </c>
      <c r="O490" s="215"/>
      <c r="P490" s="192"/>
      <c r="Q490" s="215"/>
      <c r="R490" s="192"/>
      <c r="S490" s="215"/>
      <c r="T490" s="192"/>
      <c r="U490" s="215"/>
      <c r="V490" s="192"/>
      <c r="W490" s="215"/>
      <c r="X490" s="192"/>
      <c r="Y490" s="215"/>
      <c r="Z490" s="192"/>
      <c r="AA490" s="215"/>
      <c r="AB490" s="192"/>
      <c r="AC490" s="215"/>
      <c r="AD490" s="192"/>
      <c r="AE490" s="215"/>
      <c r="AF490" s="192"/>
      <c r="AG490" s="215"/>
      <c r="AH490" s="192"/>
      <c r="AI490" s="215"/>
      <c r="AJ490" s="192"/>
      <c r="AK490" s="215"/>
      <c r="AL490" s="345"/>
      <c r="AM490" s="212"/>
      <c r="AN490" s="192">
        <f t="shared" ref="AN490:AN505" si="316">ROUND(AM490*K490,2)</f>
        <v>0</v>
      </c>
      <c r="AO490" s="215"/>
      <c r="AP490" s="192">
        <f t="shared" si="306"/>
        <v>0</v>
      </c>
      <c r="AQ490" s="215"/>
      <c r="AR490" s="192">
        <f t="shared" ref="AR490:AR505" si="317">AQ490*K490</f>
        <v>0</v>
      </c>
      <c r="AS490" s="215">
        <f t="shared" si="308"/>
        <v>0</v>
      </c>
      <c r="AT490" s="192">
        <f t="shared" ref="AT490:AT505" si="318">AN490+AP490+AR490</f>
        <v>0</v>
      </c>
      <c r="AU490" s="215">
        <f t="shared" ref="AU490:AU505" si="319">AV490/K490</f>
        <v>1</v>
      </c>
      <c r="AV490" s="354">
        <f t="shared" ref="AV490:AV505" si="320">K490-AT490</f>
        <v>2014.78</v>
      </c>
    </row>
    <row r="491" spans="1:48" s="60" customFormat="1" ht="20.100000000000001" customHeight="1" outlineLevel="1">
      <c r="A491" s="162" t="s">
        <v>476</v>
      </c>
      <c r="B491" s="9" t="s">
        <v>1079</v>
      </c>
      <c r="C491" s="9" t="s">
        <v>116</v>
      </c>
      <c r="D491" s="59" t="s">
        <v>1013</v>
      </c>
      <c r="E491" s="9" t="s">
        <v>107</v>
      </c>
      <c r="F491" s="50">
        <v>18.5</v>
      </c>
      <c r="G491" s="150">
        <v>0</v>
      </c>
      <c r="H491" s="150">
        <f t="shared" si="313"/>
        <v>18.5</v>
      </c>
      <c r="I491" s="74">
        <v>57.75</v>
      </c>
      <c r="J491" s="318">
        <f t="shared" si="277"/>
        <v>70.58</v>
      </c>
      <c r="K491" s="310">
        <f t="shared" si="314"/>
        <v>1305.73</v>
      </c>
      <c r="L491" s="189" t="e">
        <f>TRUNC(#REF!-(#REF!*0.07),2)</f>
        <v>#REF!</v>
      </c>
      <c r="M491" s="212"/>
      <c r="N491" s="192">
        <f t="shared" si="315"/>
        <v>0</v>
      </c>
      <c r="O491" s="215"/>
      <c r="P491" s="192"/>
      <c r="Q491" s="215"/>
      <c r="R491" s="192"/>
      <c r="S491" s="215"/>
      <c r="T491" s="192"/>
      <c r="U491" s="215"/>
      <c r="V491" s="192"/>
      <c r="W491" s="215"/>
      <c r="X491" s="192"/>
      <c r="Y491" s="215"/>
      <c r="Z491" s="192"/>
      <c r="AA491" s="215"/>
      <c r="AB491" s="192"/>
      <c r="AC491" s="215"/>
      <c r="AD491" s="192"/>
      <c r="AE491" s="215"/>
      <c r="AF491" s="192"/>
      <c r="AG491" s="215"/>
      <c r="AH491" s="192"/>
      <c r="AI491" s="215"/>
      <c r="AJ491" s="192"/>
      <c r="AK491" s="215"/>
      <c r="AL491" s="345"/>
      <c r="AM491" s="212"/>
      <c r="AN491" s="192">
        <f t="shared" si="316"/>
        <v>0</v>
      </c>
      <c r="AO491" s="215"/>
      <c r="AP491" s="192">
        <f t="shared" si="306"/>
        <v>0</v>
      </c>
      <c r="AQ491" s="215"/>
      <c r="AR491" s="192">
        <f t="shared" si="317"/>
        <v>0</v>
      </c>
      <c r="AS491" s="215">
        <f t="shared" si="308"/>
        <v>0</v>
      </c>
      <c r="AT491" s="192">
        <f t="shared" si="318"/>
        <v>0</v>
      </c>
      <c r="AU491" s="215">
        <f t="shared" si="319"/>
        <v>1</v>
      </c>
      <c r="AV491" s="354">
        <f t="shared" si="320"/>
        <v>1305.73</v>
      </c>
    </row>
    <row r="492" spans="1:48" s="60" customFormat="1" ht="20.100000000000001" customHeight="1" outlineLevel="1">
      <c r="A492" s="162" t="s">
        <v>477</v>
      </c>
      <c r="B492" s="9" t="s">
        <v>1081</v>
      </c>
      <c r="C492" s="9" t="s">
        <v>116</v>
      </c>
      <c r="D492" s="59" t="s">
        <v>1014</v>
      </c>
      <c r="E492" s="9" t="s">
        <v>107</v>
      </c>
      <c r="F492" s="50">
        <v>11.5</v>
      </c>
      <c r="G492" s="150">
        <v>0</v>
      </c>
      <c r="H492" s="150">
        <f t="shared" si="313"/>
        <v>11.5</v>
      </c>
      <c r="I492" s="74">
        <v>57.7</v>
      </c>
      <c r="J492" s="318">
        <f t="shared" si="277"/>
        <v>70.52</v>
      </c>
      <c r="K492" s="310">
        <f t="shared" si="314"/>
        <v>810.98</v>
      </c>
      <c r="L492" s="189" t="e">
        <f>TRUNC(#REF!-(#REF!*0.07),2)</f>
        <v>#REF!</v>
      </c>
      <c r="M492" s="212"/>
      <c r="N492" s="192">
        <f t="shared" si="315"/>
        <v>0</v>
      </c>
      <c r="O492" s="215"/>
      <c r="P492" s="192"/>
      <c r="Q492" s="215"/>
      <c r="R492" s="192"/>
      <c r="S492" s="215"/>
      <c r="T492" s="192"/>
      <c r="U492" s="215"/>
      <c r="V492" s="192"/>
      <c r="W492" s="215"/>
      <c r="X492" s="192"/>
      <c r="Y492" s="215"/>
      <c r="Z492" s="192"/>
      <c r="AA492" s="215"/>
      <c r="AB492" s="192"/>
      <c r="AC492" s="215"/>
      <c r="AD492" s="192"/>
      <c r="AE492" s="215"/>
      <c r="AF492" s="192"/>
      <c r="AG492" s="215"/>
      <c r="AH492" s="192"/>
      <c r="AI492" s="215"/>
      <c r="AJ492" s="192"/>
      <c r="AK492" s="215"/>
      <c r="AL492" s="345"/>
      <c r="AM492" s="212"/>
      <c r="AN492" s="192">
        <f t="shared" si="316"/>
        <v>0</v>
      </c>
      <c r="AO492" s="215"/>
      <c r="AP492" s="192">
        <f t="shared" si="306"/>
        <v>0</v>
      </c>
      <c r="AQ492" s="215"/>
      <c r="AR492" s="192">
        <f t="shared" si="317"/>
        <v>0</v>
      </c>
      <c r="AS492" s="215">
        <f t="shared" si="308"/>
        <v>0</v>
      </c>
      <c r="AT492" s="192">
        <f t="shared" si="318"/>
        <v>0</v>
      </c>
      <c r="AU492" s="215">
        <f t="shared" si="319"/>
        <v>1</v>
      </c>
      <c r="AV492" s="354">
        <f t="shared" si="320"/>
        <v>810.98</v>
      </c>
    </row>
    <row r="493" spans="1:48" s="60" customFormat="1" ht="20.100000000000001" customHeight="1" outlineLevel="1">
      <c r="A493" s="162" t="s">
        <v>478</v>
      </c>
      <c r="B493" s="9" t="s">
        <v>1080</v>
      </c>
      <c r="C493" s="9" t="s">
        <v>116</v>
      </c>
      <c r="D493" s="59" t="s">
        <v>1010</v>
      </c>
      <c r="E493" s="9" t="s">
        <v>107</v>
      </c>
      <c r="F493" s="50">
        <v>36.6</v>
      </c>
      <c r="G493" s="150">
        <v>0</v>
      </c>
      <c r="H493" s="150">
        <f t="shared" si="313"/>
        <v>36.6</v>
      </c>
      <c r="I493" s="74">
        <v>68.98</v>
      </c>
      <c r="J493" s="318">
        <f t="shared" si="277"/>
        <v>84.31</v>
      </c>
      <c r="K493" s="310">
        <f t="shared" si="314"/>
        <v>3085.75</v>
      </c>
      <c r="L493" s="189" t="e">
        <f>TRUNC(#REF!-(#REF!*0.07),2)</f>
        <v>#REF!</v>
      </c>
      <c r="M493" s="212"/>
      <c r="N493" s="192">
        <f t="shared" si="315"/>
        <v>0</v>
      </c>
      <c r="O493" s="215"/>
      <c r="P493" s="192"/>
      <c r="Q493" s="215"/>
      <c r="R493" s="192"/>
      <c r="S493" s="215"/>
      <c r="T493" s="192"/>
      <c r="U493" s="215"/>
      <c r="V493" s="192"/>
      <c r="W493" s="215"/>
      <c r="X493" s="192"/>
      <c r="Y493" s="215"/>
      <c r="Z493" s="192"/>
      <c r="AA493" s="215"/>
      <c r="AB493" s="192"/>
      <c r="AC493" s="215"/>
      <c r="AD493" s="192"/>
      <c r="AE493" s="215"/>
      <c r="AF493" s="192"/>
      <c r="AG493" s="215"/>
      <c r="AH493" s="192"/>
      <c r="AI493" s="215"/>
      <c r="AJ493" s="192"/>
      <c r="AK493" s="215"/>
      <c r="AL493" s="345"/>
      <c r="AM493" s="212"/>
      <c r="AN493" s="192">
        <f t="shared" si="316"/>
        <v>0</v>
      </c>
      <c r="AO493" s="215"/>
      <c r="AP493" s="192">
        <f t="shared" si="306"/>
        <v>0</v>
      </c>
      <c r="AQ493" s="215"/>
      <c r="AR493" s="192">
        <f t="shared" si="317"/>
        <v>0</v>
      </c>
      <c r="AS493" s="215">
        <f t="shared" si="308"/>
        <v>0</v>
      </c>
      <c r="AT493" s="192">
        <f t="shared" si="318"/>
        <v>0</v>
      </c>
      <c r="AU493" s="215">
        <f t="shared" si="319"/>
        <v>1</v>
      </c>
      <c r="AV493" s="354">
        <f t="shared" si="320"/>
        <v>3085.75</v>
      </c>
    </row>
    <row r="494" spans="1:48" s="60" customFormat="1" ht="20.100000000000001" customHeight="1" outlineLevel="1">
      <c r="A494" s="162" t="s">
        <v>479</v>
      </c>
      <c r="B494" s="9" t="s">
        <v>1082</v>
      </c>
      <c r="C494" s="9" t="s">
        <v>116</v>
      </c>
      <c r="D494" s="59" t="s">
        <v>1008</v>
      </c>
      <c r="E494" s="9" t="s">
        <v>107</v>
      </c>
      <c r="F494" s="50">
        <v>5.5</v>
      </c>
      <c r="G494" s="150">
        <v>0</v>
      </c>
      <c r="H494" s="150">
        <f t="shared" si="313"/>
        <v>5.5</v>
      </c>
      <c r="I494" s="74">
        <v>78.540000000000006</v>
      </c>
      <c r="J494" s="318">
        <f t="shared" si="277"/>
        <v>95.99</v>
      </c>
      <c r="K494" s="310">
        <f t="shared" si="314"/>
        <v>527.95000000000005</v>
      </c>
      <c r="L494" s="189" t="e">
        <f>TRUNC(#REF!-(#REF!*0.07),2)</f>
        <v>#REF!</v>
      </c>
      <c r="M494" s="212"/>
      <c r="N494" s="192">
        <f t="shared" si="315"/>
        <v>0</v>
      </c>
      <c r="O494" s="215"/>
      <c r="P494" s="192"/>
      <c r="Q494" s="215"/>
      <c r="R494" s="192"/>
      <c r="S494" s="215"/>
      <c r="T494" s="192"/>
      <c r="U494" s="215"/>
      <c r="V494" s="192"/>
      <c r="W494" s="215"/>
      <c r="X494" s="192"/>
      <c r="Y494" s="215"/>
      <c r="Z494" s="192"/>
      <c r="AA494" s="215"/>
      <c r="AB494" s="192"/>
      <c r="AC494" s="215"/>
      <c r="AD494" s="192"/>
      <c r="AE494" s="215"/>
      <c r="AF494" s="192"/>
      <c r="AG494" s="215"/>
      <c r="AH494" s="192"/>
      <c r="AI494" s="215"/>
      <c r="AJ494" s="192"/>
      <c r="AK494" s="215"/>
      <c r="AL494" s="345"/>
      <c r="AM494" s="212"/>
      <c r="AN494" s="192">
        <f t="shared" si="316"/>
        <v>0</v>
      </c>
      <c r="AO494" s="215"/>
      <c r="AP494" s="192">
        <f t="shared" si="306"/>
        <v>0</v>
      </c>
      <c r="AQ494" s="215"/>
      <c r="AR494" s="192">
        <f t="shared" si="317"/>
        <v>0</v>
      </c>
      <c r="AS494" s="215">
        <f t="shared" si="308"/>
        <v>0</v>
      </c>
      <c r="AT494" s="192">
        <f t="shared" si="318"/>
        <v>0</v>
      </c>
      <c r="AU494" s="215">
        <f t="shared" si="319"/>
        <v>1</v>
      </c>
      <c r="AV494" s="354">
        <f t="shared" si="320"/>
        <v>527.95000000000005</v>
      </c>
    </row>
    <row r="495" spans="1:48" s="60" customFormat="1" ht="20.100000000000001" customHeight="1" outlineLevel="1">
      <c r="A495" s="162" t="s">
        <v>480</v>
      </c>
      <c r="B495" s="28" t="s">
        <v>1083</v>
      </c>
      <c r="C495" s="9" t="s">
        <v>116</v>
      </c>
      <c r="D495" s="59" t="s">
        <v>1011</v>
      </c>
      <c r="E495" s="28" t="s">
        <v>107</v>
      </c>
      <c r="F495" s="50">
        <v>5.6</v>
      </c>
      <c r="G495" s="150">
        <v>0</v>
      </c>
      <c r="H495" s="150">
        <f t="shared" si="313"/>
        <v>5.6</v>
      </c>
      <c r="I495" s="74">
        <v>92.24</v>
      </c>
      <c r="J495" s="318">
        <f t="shared" si="277"/>
        <v>112.74</v>
      </c>
      <c r="K495" s="310">
        <f t="shared" si="314"/>
        <v>631.34</v>
      </c>
      <c r="L495" s="189" t="e">
        <f>TRUNC(#REF!-(#REF!*0.07),2)</f>
        <v>#REF!</v>
      </c>
      <c r="M495" s="212"/>
      <c r="N495" s="192">
        <f t="shared" si="315"/>
        <v>0</v>
      </c>
      <c r="O495" s="215"/>
      <c r="P495" s="192"/>
      <c r="Q495" s="215"/>
      <c r="R495" s="192"/>
      <c r="S495" s="215"/>
      <c r="T495" s="192"/>
      <c r="U495" s="215"/>
      <c r="V495" s="192"/>
      <c r="W495" s="215"/>
      <c r="X495" s="192"/>
      <c r="Y495" s="215"/>
      <c r="Z495" s="192"/>
      <c r="AA495" s="215"/>
      <c r="AB495" s="192"/>
      <c r="AC495" s="215"/>
      <c r="AD495" s="192"/>
      <c r="AE495" s="215"/>
      <c r="AF495" s="192"/>
      <c r="AG495" s="215"/>
      <c r="AH495" s="192"/>
      <c r="AI495" s="215"/>
      <c r="AJ495" s="192"/>
      <c r="AK495" s="215"/>
      <c r="AL495" s="345"/>
      <c r="AM495" s="212"/>
      <c r="AN495" s="192">
        <f t="shared" si="316"/>
        <v>0</v>
      </c>
      <c r="AO495" s="215"/>
      <c r="AP495" s="192">
        <f t="shared" si="306"/>
        <v>0</v>
      </c>
      <c r="AQ495" s="215"/>
      <c r="AR495" s="192">
        <f t="shared" si="317"/>
        <v>0</v>
      </c>
      <c r="AS495" s="215">
        <f t="shared" si="308"/>
        <v>0</v>
      </c>
      <c r="AT495" s="192">
        <f t="shared" si="318"/>
        <v>0</v>
      </c>
      <c r="AU495" s="215">
        <f t="shared" si="319"/>
        <v>1</v>
      </c>
      <c r="AV495" s="354">
        <f t="shared" si="320"/>
        <v>631.34</v>
      </c>
    </row>
    <row r="496" spans="1:48" s="60" customFormat="1" ht="20.100000000000001" customHeight="1" outlineLevel="1">
      <c r="A496" s="162" t="s">
        <v>481</v>
      </c>
      <c r="B496" s="28" t="s">
        <v>1083</v>
      </c>
      <c r="C496" s="9" t="s">
        <v>116</v>
      </c>
      <c r="D496" s="59" t="s">
        <v>1009</v>
      </c>
      <c r="E496" s="28" t="s">
        <v>107</v>
      </c>
      <c r="F496" s="50">
        <v>11.1</v>
      </c>
      <c r="G496" s="150">
        <v>0</v>
      </c>
      <c r="H496" s="150">
        <f t="shared" si="313"/>
        <v>11.1</v>
      </c>
      <c r="I496" s="74">
        <v>92.24</v>
      </c>
      <c r="J496" s="318">
        <f t="shared" si="277"/>
        <v>112.74</v>
      </c>
      <c r="K496" s="310">
        <f t="shared" si="314"/>
        <v>1251.4100000000001</v>
      </c>
      <c r="L496" s="189" t="e">
        <f>TRUNC(#REF!-(#REF!*0.07),2)</f>
        <v>#REF!</v>
      </c>
      <c r="M496" s="212"/>
      <c r="N496" s="192">
        <f t="shared" si="315"/>
        <v>0</v>
      </c>
      <c r="O496" s="215"/>
      <c r="P496" s="192"/>
      <c r="Q496" s="215"/>
      <c r="R496" s="192"/>
      <c r="S496" s="215"/>
      <c r="T496" s="192"/>
      <c r="U496" s="215"/>
      <c r="V496" s="192"/>
      <c r="W496" s="215"/>
      <c r="X496" s="192"/>
      <c r="Y496" s="215"/>
      <c r="Z496" s="192"/>
      <c r="AA496" s="215"/>
      <c r="AB496" s="192"/>
      <c r="AC496" s="215"/>
      <c r="AD496" s="192"/>
      <c r="AE496" s="215"/>
      <c r="AF496" s="192"/>
      <c r="AG496" s="215"/>
      <c r="AH496" s="192"/>
      <c r="AI496" s="215"/>
      <c r="AJ496" s="192"/>
      <c r="AK496" s="215"/>
      <c r="AL496" s="345"/>
      <c r="AM496" s="212"/>
      <c r="AN496" s="192">
        <f t="shared" si="316"/>
        <v>0</v>
      </c>
      <c r="AO496" s="215"/>
      <c r="AP496" s="192">
        <f t="shared" si="306"/>
        <v>0</v>
      </c>
      <c r="AQ496" s="215"/>
      <c r="AR496" s="192">
        <f t="shared" si="317"/>
        <v>0</v>
      </c>
      <c r="AS496" s="215">
        <f t="shared" si="308"/>
        <v>0</v>
      </c>
      <c r="AT496" s="192">
        <f t="shared" si="318"/>
        <v>0</v>
      </c>
      <c r="AU496" s="215">
        <f t="shared" si="319"/>
        <v>1</v>
      </c>
      <c r="AV496" s="354">
        <f t="shared" si="320"/>
        <v>1251.4100000000001</v>
      </c>
    </row>
    <row r="497" spans="1:48" ht="20.100000000000001" customHeight="1" outlineLevel="1">
      <c r="A497" s="162" t="s">
        <v>482</v>
      </c>
      <c r="B497" s="84" t="s">
        <v>1114</v>
      </c>
      <c r="C497" s="9" t="s">
        <v>1113</v>
      </c>
      <c r="D497" s="59" t="s">
        <v>1039</v>
      </c>
      <c r="E497" s="9" t="s">
        <v>89</v>
      </c>
      <c r="F497" s="50">
        <v>7</v>
      </c>
      <c r="G497" s="150">
        <v>0</v>
      </c>
      <c r="H497" s="150">
        <f t="shared" si="313"/>
        <v>7</v>
      </c>
      <c r="I497" s="74">
        <v>11.99</v>
      </c>
      <c r="J497" s="318">
        <f t="shared" si="277"/>
        <v>14.65</v>
      </c>
      <c r="K497" s="310">
        <f t="shared" si="314"/>
        <v>102.55</v>
      </c>
      <c r="L497" s="189" t="e">
        <f>TRUNC(#REF!-(#REF!*0.07),2)</f>
        <v>#REF!</v>
      </c>
      <c r="M497" s="212"/>
      <c r="N497" s="192">
        <f t="shared" si="315"/>
        <v>0</v>
      </c>
      <c r="O497" s="215"/>
      <c r="P497" s="192"/>
      <c r="Q497" s="215"/>
      <c r="R497" s="192"/>
      <c r="S497" s="215"/>
      <c r="T497" s="192"/>
      <c r="U497" s="215"/>
      <c r="V497" s="192"/>
      <c r="W497" s="215"/>
      <c r="X497" s="192"/>
      <c r="Y497" s="215"/>
      <c r="Z497" s="192"/>
      <c r="AA497" s="215"/>
      <c r="AB497" s="192"/>
      <c r="AC497" s="215"/>
      <c r="AD497" s="192"/>
      <c r="AE497" s="215"/>
      <c r="AF497" s="192"/>
      <c r="AG497" s="215"/>
      <c r="AH497" s="192"/>
      <c r="AI497" s="215"/>
      <c r="AJ497" s="192"/>
      <c r="AK497" s="215"/>
      <c r="AL497" s="345"/>
      <c r="AM497" s="212"/>
      <c r="AN497" s="192">
        <f t="shared" si="316"/>
        <v>0</v>
      </c>
      <c r="AO497" s="215"/>
      <c r="AP497" s="192">
        <f t="shared" si="306"/>
        <v>0</v>
      </c>
      <c r="AQ497" s="215"/>
      <c r="AR497" s="192">
        <f t="shared" si="317"/>
        <v>0</v>
      </c>
      <c r="AS497" s="215">
        <f t="shared" si="308"/>
        <v>0</v>
      </c>
      <c r="AT497" s="192">
        <f t="shared" si="318"/>
        <v>0</v>
      </c>
      <c r="AU497" s="215">
        <f t="shared" si="319"/>
        <v>1</v>
      </c>
      <c r="AV497" s="354">
        <f t="shared" si="320"/>
        <v>102.55</v>
      </c>
    </row>
    <row r="498" spans="1:48" ht="20.100000000000001" customHeight="1" outlineLevel="1">
      <c r="A498" s="162" t="s">
        <v>493</v>
      </c>
      <c r="B498" s="84" t="s">
        <v>1114</v>
      </c>
      <c r="C498" s="9" t="s">
        <v>1113</v>
      </c>
      <c r="D498" s="59" t="s">
        <v>1040</v>
      </c>
      <c r="E498" s="9" t="s">
        <v>89</v>
      </c>
      <c r="F498" s="50">
        <v>3</v>
      </c>
      <c r="G498" s="150">
        <v>0</v>
      </c>
      <c r="H498" s="150">
        <f t="shared" si="313"/>
        <v>3</v>
      </c>
      <c r="I498" s="74">
        <v>11.99</v>
      </c>
      <c r="J498" s="318">
        <f t="shared" si="277"/>
        <v>14.65</v>
      </c>
      <c r="K498" s="310">
        <f t="shared" si="314"/>
        <v>43.95</v>
      </c>
      <c r="L498" s="189" t="e">
        <f>TRUNC(#REF!-(#REF!*0.07),2)</f>
        <v>#REF!</v>
      </c>
      <c r="M498" s="212"/>
      <c r="N498" s="192">
        <f t="shared" si="315"/>
        <v>0</v>
      </c>
      <c r="O498" s="215"/>
      <c r="P498" s="192"/>
      <c r="Q498" s="215"/>
      <c r="R498" s="192"/>
      <c r="S498" s="215"/>
      <c r="T498" s="192"/>
      <c r="U498" s="215"/>
      <c r="V498" s="192"/>
      <c r="W498" s="215"/>
      <c r="X498" s="192"/>
      <c r="Y498" s="215"/>
      <c r="Z498" s="192"/>
      <c r="AA498" s="215"/>
      <c r="AB498" s="192"/>
      <c r="AC498" s="215"/>
      <c r="AD498" s="192"/>
      <c r="AE498" s="215"/>
      <c r="AF498" s="192"/>
      <c r="AG498" s="215"/>
      <c r="AH498" s="192"/>
      <c r="AI498" s="215"/>
      <c r="AJ498" s="192"/>
      <c r="AK498" s="215"/>
      <c r="AL498" s="345"/>
      <c r="AM498" s="212"/>
      <c r="AN498" s="192">
        <f t="shared" si="316"/>
        <v>0</v>
      </c>
      <c r="AO498" s="215"/>
      <c r="AP498" s="192">
        <f t="shared" si="306"/>
        <v>0</v>
      </c>
      <c r="AQ498" s="215"/>
      <c r="AR498" s="192">
        <f t="shared" si="317"/>
        <v>0</v>
      </c>
      <c r="AS498" s="215">
        <f t="shared" si="308"/>
        <v>0</v>
      </c>
      <c r="AT498" s="192">
        <f t="shared" si="318"/>
        <v>0</v>
      </c>
      <c r="AU498" s="215">
        <f t="shared" si="319"/>
        <v>1</v>
      </c>
      <c r="AV498" s="354">
        <f t="shared" si="320"/>
        <v>43.95</v>
      </c>
    </row>
    <row r="499" spans="1:48" ht="20.100000000000001" customHeight="1" outlineLevel="1">
      <c r="A499" s="162" t="s">
        <v>494</v>
      </c>
      <c r="B499" s="84" t="s">
        <v>1114</v>
      </c>
      <c r="C499" s="9" t="s">
        <v>1113</v>
      </c>
      <c r="D499" s="59" t="s">
        <v>1041</v>
      </c>
      <c r="E499" s="9" t="s">
        <v>89</v>
      </c>
      <c r="F499" s="50">
        <v>6</v>
      </c>
      <c r="G499" s="150">
        <v>0</v>
      </c>
      <c r="H499" s="150">
        <f t="shared" si="313"/>
        <v>6</v>
      </c>
      <c r="I499" s="74">
        <v>11.99</v>
      </c>
      <c r="J499" s="318">
        <f t="shared" si="277"/>
        <v>14.65</v>
      </c>
      <c r="K499" s="310">
        <f t="shared" si="314"/>
        <v>87.9</v>
      </c>
      <c r="L499" s="189" t="e">
        <f>TRUNC(#REF!-(#REF!*0.07),2)</f>
        <v>#REF!</v>
      </c>
      <c r="M499" s="212"/>
      <c r="N499" s="192">
        <f t="shared" si="315"/>
        <v>0</v>
      </c>
      <c r="O499" s="215"/>
      <c r="P499" s="192"/>
      <c r="Q499" s="215"/>
      <c r="R499" s="192"/>
      <c r="S499" s="215"/>
      <c r="T499" s="192"/>
      <c r="U499" s="215"/>
      <c r="V499" s="192"/>
      <c r="W499" s="215"/>
      <c r="X499" s="192"/>
      <c r="Y499" s="215"/>
      <c r="Z499" s="192"/>
      <c r="AA499" s="215"/>
      <c r="AB499" s="192"/>
      <c r="AC499" s="215"/>
      <c r="AD499" s="192"/>
      <c r="AE499" s="215"/>
      <c r="AF499" s="192"/>
      <c r="AG499" s="215"/>
      <c r="AH499" s="192"/>
      <c r="AI499" s="215"/>
      <c r="AJ499" s="192"/>
      <c r="AK499" s="215"/>
      <c r="AL499" s="345"/>
      <c r="AM499" s="212"/>
      <c r="AN499" s="192">
        <f t="shared" si="316"/>
        <v>0</v>
      </c>
      <c r="AO499" s="215"/>
      <c r="AP499" s="192">
        <f t="shared" si="306"/>
        <v>0</v>
      </c>
      <c r="AQ499" s="215"/>
      <c r="AR499" s="192">
        <f t="shared" si="317"/>
        <v>0</v>
      </c>
      <c r="AS499" s="215">
        <f t="shared" si="308"/>
        <v>0</v>
      </c>
      <c r="AT499" s="192">
        <f t="shared" si="318"/>
        <v>0</v>
      </c>
      <c r="AU499" s="215">
        <f t="shared" si="319"/>
        <v>1</v>
      </c>
      <c r="AV499" s="354">
        <f t="shared" si="320"/>
        <v>87.9</v>
      </c>
    </row>
    <row r="500" spans="1:48" ht="20.100000000000001" customHeight="1" outlineLevel="1">
      <c r="A500" s="162" t="s">
        <v>495</v>
      </c>
      <c r="B500" s="84" t="s">
        <v>1114</v>
      </c>
      <c r="C500" s="9" t="s">
        <v>1113</v>
      </c>
      <c r="D500" s="59" t="s">
        <v>1042</v>
      </c>
      <c r="E500" s="9" t="s">
        <v>89</v>
      </c>
      <c r="F500" s="50">
        <v>18</v>
      </c>
      <c r="G500" s="150">
        <v>0</v>
      </c>
      <c r="H500" s="150">
        <f t="shared" si="313"/>
        <v>18</v>
      </c>
      <c r="I500" s="74">
        <v>11.99</v>
      </c>
      <c r="J500" s="318">
        <f t="shared" si="277"/>
        <v>14.65</v>
      </c>
      <c r="K500" s="310">
        <f t="shared" si="314"/>
        <v>263.7</v>
      </c>
      <c r="L500" s="189" t="e">
        <f>TRUNC(#REF!-(#REF!*0.07),2)</f>
        <v>#REF!</v>
      </c>
      <c r="M500" s="212"/>
      <c r="N500" s="192">
        <f t="shared" si="315"/>
        <v>0</v>
      </c>
      <c r="O500" s="215"/>
      <c r="P500" s="192"/>
      <c r="Q500" s="215"/>
      <c r="R500" s="192"/>
      <c r="S500" s="215"/>
      <c r="T500" s="192"/>
      <c r="U500" s="215"/>
      <c r="V500" s="192"/>
      <c r="W500" s="215"/>
      <c r="X500" s="192"/>
      <c r="Y500" s="215"/>
      <c r="Z500" s="192"/>
      <c r="AA500" s="215"/>
      <c r="AB500" s="192"/>
      <c r="AC500" s="215"/>
      <c r="AD500" s="192"/>
      <c r="AE500" s="215"/>
      <c r="AF500" s="192"/>
      <c r="AG500" s="215"/>
      <c r="AH500" s="192"/>
      <c r="AI500" s="215"/>
      <c r="AJ500" s="192"/>
      <c r="AK500" s="215"/>
      <c r="AL500" s="345"/>
      <c r="AM500" s="212"/>
      <c r="AN500" s="192">
        <f t="shared" si="316"/>
        <v>0</v>
      </c>
      <c r="AO500" s="215"/>
      <c r="AP500" s="192">
        <f t="shared" si="306"/>
        <v>0</v>
      </c>
      <c r="AQ500" s="215"/>
      <c r="AR500" s="192">
        <f t="shared" si="317"/>
        <v>0</v>
      </c>
      <c r="AS500" s="215">
        <f t="shared" si="308"/>
        <v>0</v>
      </c>
      <c r="AT500" s="192">
        <f t="shared" si="318"/>
        <v>0</v>
      </c>
      <c r="AU500" s="215">
        <f t="shared" si="319"/>
        <v>1</v>
      </c>
      <c r="AV500" s="354">
        <f t="shared" si="320"/>
        <v>263.7</v>
      </c>
    </row>
    <row r="501" spans="1:48" ht="20.100000000000001" customHeight="1" outlineLevel="1">
      <c r="A501" s="162" t="s">
        <v>496</v>
      </c>
      <c r="B501" s="84" t="s">
        <v>1114</v>
      </c>
      <c r="C501" s="9" t="s">
        <v>1113</v>
      </c>
      <c r="D501" s="59" t="s">
        <v>1043</v>
      </c>
      <c r="E501" s="9" t="s">
        <v>89</v>
      </c>
      <c r="F501" s="50">
        <v>22</v>
      </c>
      <c r="G501" s="150">
        <v>0</v>
      </c>
      <c r="H501" s="150">
        <f t="shared" si="313"/>
        <v>22</v>
      </c>
      <c r="I501" s="74">
        <v>11.99</v>
      </c>
      <c r="J501" s="318">
        <f t="shared" si="277"/>
        <v>14.65</v>
      </c>
      <c r="K501" s="310">
        <f t="shared" si="314"/>
        <v>322.3</v>
      </c>
      <c r="L501" s="189" t="e">
        <f>TRUNC(#REF!-(#REF!*0.07),2)</f>
        <v>#REF!</v>
      </c>
      <c r="M501" s="212"/>
      <c r="N501" s="192">
        <f t="shared" si="315"/>
        <v>0</v>
      </c>
      <c r="O501" s="215"/>
      <c r="P501" s="192"/>
      <c r="Q501" s="215"/>
      <c r="R501" s="192"/>
      <c r="S501" s="215"/>
      <c r="T501" s="192"/>
      <c r="U501" s="215"/>
      <c r="V501" s="192"/>
      <c r="W501" s="215"/>
      <c r="X501" s="192"/>
      <c r="Y501" s="215"/>
      <c r="Z501" s="192"/>
      <c r="AA501" s="215"/>
      <c r="AB501" s="192"/>
      <c r="AC501" s="215"/>
      <c r="AD501" s="192"/>
      <c r="AE501" s="215"/>
      <c r="AF501" s="192"/>
      <c r="AG501" s="215"/>
      <c r="AH501" s="192"/>
      <c r="AI501" s="215"/>
      <c r="AJ501" s="192"/>
      <c r="AK501" s="215"/>
      <c r="AL501" s="345"/>
      <c r="AM501" s="212"/>
      <c r="AN501" s="192">
        <f t="shared" si="316"/>
        <v>0</v>
      </c>
      <c r="AO501" s="215"/>
      <c r="AP501" s="192">
        <f t="shared" si="306"/>
        <v>0</v>
      </c>
      <c r="AQ501" s="215"/>
      <c r="AR501" s="192">
        <f t="shared" si="317"/>
        <v>0</v>
      </c>
      <c r="AS501" s="215">
        <f t="shared" si="308"/>
        <v>0</v>
      </c>
      <c r="AT501" s="192">
        <f t="shared" si="318"/>
        <v>0</v>
      </c>
      <c r="AU501" s="215">
        <f t="shared" si="319"/>
        <v>1</v>
      </c>
      <c r="AV501" s="354">
        <f t="shared" si="320"/>
        <v>322.3</v>
      </c>
    </row>
    <row r="502" spans="1:48" ht="20.100000000000001" customHeight="1" outlineLevel="1">
      <c r="A502" s="162" t="s">
        <v>497</v>
      </c>
      <c r="B502" s="84" t="s">
        <v>1114</v>
      </c>
      <c r="C502" s="9" t="s">
        <v>1113</v>
      </c>
      <c r="D502" s="59" t="s">
        <v>1044</v>
      </c>
      <c r="E502" s="9" t="s">
        <v>89</v>
      </c>
      <c r="F502" s="50">
        <v>19</v>
      </c>
      <c r="G502" s="150">
        <v>0</v>
      </c>
      <c r="H502" s="150">
        <f t="shared" si="313"/>
        <v>19</v>
      </c>
      <c r="I502" s="74">
        <v>11.99</v>
      </c>
      <c r="J502" s="318">
        <f t="shared" si="277"/>
        <v>14.65</v>
      </c>
      <c r="K502" s="310">
        <f t="shared" si="314"/>
        <v>278.35000000000002</v>
      </c>
      <c r="L502" s="189" t="e">
        <f>TRUNC(#REF!-(#REF!*0.07),2)</f>
        <v>#REF!</v>
      </c>
      <c r="M502" s="212"/>
      <c r="N502" s="192">
        <f t="shared" si="315"/>
        <v>0</v>
      </c>
      <c r="O502" s="215"/>
      <c r="P502" s="192"/>
      <c r="Q502" s="215"/>
      <c r="R502" s="192"/>
      <c r="S502" s="215"/>
      <c r="T502" s="192"/>
      <c r="U502" s="215"/>
      <c r="V502" s="192"/>
      <c r="W502" s="215"/>
      <c r="X502" s="192"/>
      <c r="Y502" s="215"/>
      <c r="Z502" s="192"/>
      <c r="AA502" s="215"/>
      <c r="AB502" s="192"/>
      <c r="AC502" s="215"/>
      <c r="AD502" s="192"/>
      <c r="AE502" s="215"/>
      <c r="AF502" s="192"/>
      <c r="AG502" s="215"/>
      <c r="AH502" s="192"/>
      <c r="AI502" s="215"/>
      <c r="AJ502" s="192"/>
      <c r="AK502" s="215"/>
      <c r="AL502" s="345"/>
      <c r="AM502" s="212"/>
      <c r="AN502" s="192">
        <f t="shared" si="316"/>
        <v>0</v>
      </c>
      <c r="AO502" s="215"/>
      <c r="AP502" s="192">
        <f t="shared" si="306"/>
        <v>0</v>
      </c>
      <c r="AQ502" s="215"/>
      <c r="AR502" s="192">
        <f t="shared" si="317"/>
        <v>0</v>
      </c>
      <c r="AS502" s="215">
        <f t="shared" si="308"/>
        <v>0</v>
      </c>
      <c r="AT502" s="192">
        <f t="shared" si="318"/>
        <v>0</v>
      </c>
      <c r="AU502" s="215">
        <f t="shared" si="319"/>
        <v>1</v>
      </c>
      <c r="AV502" s="354">
        <f t="shared" si="320"/>
        <v>278.35000000000002</v>
      </c>
    </row>
    <row r="503" spans="1:48" ht="20.100000000000001" customHeight="1" outlineLevel="1">
      <c r="A503" s="162" t="s">
        <v>499</v>
      </c>
      <c r="B503" s="84" t="s">
        <v>1138</v>
      </c>
      <c r="C503" s="9" t="s">
        <v>1113</v>
      </c>
      <c r="D503" s="59" t="s">
        <v>1045</v>
      </c>
      <c r="E503" s="9" t="s">
        <v>89</v>
      </c>
      <c r="F503" s="50">
        <v>38</v>
      </c>
      <c r="G503" s="150">
        <v>0</v>
      </c>
      <c r="H503" s="150">
        <f t="shared" si="313"/>
        <v>38</v>
      </c>
      <c r="I503" s="74">
        <v>8.76</v>
      </c>
      <c r="J503" s="318">
        <f t="shared" si="277"/>
        <v>10.7</v>
      </c>
      <c r="K503" s="310">
        <f t="shared" si="314"/>
        <v>406.6</v>
      </c>
      <c r="L503" s="189" t="e">
        <f>TRUNC(#REF!-(#REF!*0.07),2)</f>
        <v>#REF!</v>
      </c>
      <c r="M503" s="212"/>
      <c r="N503" s="192">
        <f t="shared" si="315"/>
        <v>0</v>
      </c>
      <c r="O503" s="215"/>
      <c r="P503" s="192"/>
      <c r="Q503" s="215"/>
      <c r="R503" s="192"/>
      <c r="S503" s="215"/>
      <c r="T503" s="192"/>
      <c r="U503" s="215"/>
      <c r="V503" s="192"/>
      <c r="W503" s="215"/>
      <c r="X503" s="192"/>
      <c r="Y503" s="215"/>
      <c r="Z503" s="192"/>
      <c r="AA503" s="215"/>
      <c r="AB503" s="192"/>
      <c r="AC503" s="215"/>
      <c r="AD503" s="192"/>
      <c r="AE503" s="215"/>
      <c r="AF503" s="192"/>
      <c r="AG503" s="215"/>
      <c r="AH503" s="192"/>
      <c r="AI503" s="215"/>
      <c r="AJ503" s="192"/>
      <c r="AK503" s="215"/>
      <c r="AL503" s="345"/>
      <c r="AM503" s="212"/>
      <c r="AN503" s="192">
        <f t="shared" si="316"/>
        <v>0</v>
      </c>
      <c r="AO503" s="215"/>
      <c r="AP503" s="192">
        <f t="shared" si="306"/>
        <v>0</v>
      </c>
      <c r="AQ503" s="215"/>
      <c r="AR503" s="192">
        <f t="shared" si="317"/>
        <v>0</v>
      </c>
      <c r="AS503" s="215">
        <f t="shared" si="308"/>
        <v>0</v>
      </c>
      <c r="AT503" s="192">
        <f t="shared" si="318"/>
        <v>0</v>
      </c>
      <c r="AU503" s="215">
        <f t="shared" si="319"/>
        <v>1</v>
      </c>
      <c r="AV503" s="354">
        <f t="shared" si="320"/>
        <v>406.6</v>
      </c>
    </row>
    <row r="504" spans="1:48" ht="20.100000000000001" customHeight="1" outlineLevel="1">
      <c r="A504" s="162" t="s">
        <v>996</v>
      </c>
      <c r="B504" s="84" t="s">
        <v>1115</v>
      </c>
      <c r="C504" s="9" t="s">
        <v>1113</v>
      </c>
      <c r="D504" s="59" t="s">
        <v>1046</v>
      </c>
      <c r="E504" s="9" t="s">
        <v>89</v>
      </c>
      <c r="F504" s="50">
        <v>6</v>
      </c>
      <c r="G504" s="150">
        <v>0</v>
      </c>
      <c r="H504" s="150">
        <f t="shared" si="313"/>
        <v>6</v>
      </c>
      <c r="I504" s="74">
        <v>2.4</v>
      </c>
      <c r="J504" s="318">
        <f t="shared" si="277"/>
        <v>2.93</v>
      </c>
      <c r="K504" s="310">
        <f t="shared" si="314"/>
        <v>17.579999999999998</v>
      </c>
      <c r="L504" s="189" t="e">
        <f>TRUNC(#REF!-(#REF!*0.07),2)</f>
        <v>#REF!</v>
      </c>
      <c r="M504" s="212"/>
      <c r="N504" s="192">
        <f t="shared" si="315"/>
        <v>0</v>
      </c>
      <c r="O504" s="215"/>
      <c r="P504" s="192"/>
      <c r="Q504" s="215"/>
      <c r="R504" s="192"/>
      <c r="S504" s="215"/>
      <c r="T504" s="192"/>
      <c r="U504" s="215"/>
      <c r="V504" s="192"/>
      <c r="W504" s="215"/>
      <c r="X504" s="192"/>
      <c r="Y504" s="215"/>
      <c r="Z504" s="192"/>
      <c r="AA504" s="215"/>
      <c r="AB504" s="192"/>
      <c r="AC504" s="215"/>
      <c r="AD504" s="192"/>
      <c r="AE504" s="215"/>
      <c r="AF504" s="192"/>
      <c r="AG504" s="215"/>
      <c r="AH504" s="192"/>
      <c r="AI504" s="215"/>
      <c r="AJ504" s="192"/>
      <c r="AK504" s="215"/>
      <c r="AL504" s="345"/>
      <c r="AM504" s="212"/>
      <c r="AN504" s="192">
        <f t="shared" si="316"/>
        <v>0</v>
      </c>
      <c r="AO504" s="215"/>
      <c r="AP504" s="192">
        <f t="shared" si="306"/>
        <v>0</v>
      </c>
      <c r="AQ504" s="215"/>
      <c r="AR504" s="192">
        <f t="shared" si="317"/>
        <v>0</v>
      </c>
      <c r="AS504" s="215">
        <f t="shared" si="308"/>
        <v>0</v>
      </c>
      <c r="AT504" s="192">
        <f t="shared" si="318"/>
        <v>0</v>
      </c>
      <c r="AU504" s="215">
        <f t="shared" si="319"/>
        <v>1</v>
      </c>
      <c r="AV504" s="354">
        <f t="shared" si="320"/>
        <v>17.579999999999998</v>
      </c>
    </row>
    <row r="505" spans="1:48" ht="20.100000000000001" customHeight="1" outlineLevel="1">
      <c r="A505" s="162" t="s">
        <v>997</v>
      </c>
      <c r="B505" s="84" t="s">
        <v>1115</v>
      </c>
      <c r="C505" s="9" t="s">
        <v>1113</v>
      </c>
      <c r="D505" s="59" t="s">
        <v>1117</v>
      </c>
      <c r="E505" s="9" t="s">
        <v>89</v>
      </c>
      <c r="F505" s="50">
        <v>4</v>
      </c>
      <c r="G505" s="150">
        <v>0</v>
      </c>
      <c r="H505" s="150">
        <f t="shared" si="313"/>
        <v>4</v>
      </c>
      <c r="I505" s="74">
        <v>2.4</v>
      </c>
      <c r="J505" s="318">
        <f t="shared" si="277"/>
        <v>2.93</v>
      </c>
      <c r="K505" s="310">
        <f t="shared" si="314"/>
        <v>11.72</v>
      </c>
      <c r="L505" s="189" t="e">
        <f>TRUNC(#REF!-(#REF!*0.07),2)</f>
        <v>#REF!</v>
      </c>
      <c r="M505" s="212"/>
      <c r="N505" s="192">
        <f t="shared" si="315"/>
        <v>0</v>
      </c>
      <c r="O505" s="215"/>
      <c r="P505" s="192"/>
      <c r="Q505" s="215"/>
      <c r="R505" s="192"/>
      <c r="S505" s="215"/>
      <c r="T505" s="192"/>
      <c r="U505" s="215"/>
      <c r="V505" s="192"/>
      <c r="W505" s="215"/>
      <c r="X505" s="192"/>
      <c r="Y505" s="215"/>
      <c r="Z505" s="192"/>
      <c r="AA505" s="215"/>
      <c r="AB505" s="192"/>
      <c r="AC505" s="215"/>
      <c r="AD505" s="192"/>
      <c r="AE505" s="215"/>
      <c r="AF505" s="192"/>
      <c r="AG505" s="215"/>
      <c r="AH505" s="192"/>
      <c r="AI505" s="215"/>
      <c r="AJ505" s="192"/>
      <c r="AK505" s="215"/>
      <c r="AL505" s="345"/>
      <c r="AM505" s="212"/>
      <c r="AN505" s="192">
        <f t="shared" si="316"/>
        <v>0</v>
      </c>
      <c r="AO505" s="215"/>
      <c r="AP505" s="192">
        <f t="shared" si="306"/>
        <v>0</v>
      </c>
      <c r="AQ505" s="215"/>
      <c r="AR505" s="192">
        <f t="shared" si="317"/>
        <v>0</v>
      </c>
      <c r="AS505" s="215">
        <f t="shared" si="308"/>
        <v>0</v>
      </c>
      <c r="AT505" s="192">
        <f t="shared" si="318"/>
        <v>0</v>
      </c>
      <c r="AU505" s="215">
        <f t="shared" si="319"/>
        <v>1</v>
      </c>
      <c r="AV505" s="354">
        <f t="shared" si="320"/>
        <v>11.72</v>
      </c>
    </row>
    <row r="506" spans="1:48" ht="20.100000000000001" customHeight="1" outlineLevel="1">
      <c r="A506" s="163"/>
      <c r="B506" s="27"/>
      <c r="C506" s="27"/>
      <c r="D506" s="11" t="s">
        <v>46</v>
      </c>
      <c r="E506" s="67"/>
      <c r="F506" s="50">
        <v>0</v>
      </c>
      <c r="G506" s="150"/>
      <c r="H506" s="150"/>
      <c r="I506" s="74">
        <v>0</v>
      </c>
      <c r="J506" s="318">
        <f t="shared" si="277"/>
        <v>0</v>
      </c>
      <c r="K506" s="310">
        <f t="shared" si="301"/>
        <v>0</v>
      </c>
      <c r="L506" s="189" t="e">
        <f>TRUNC(#REF!-(#REF!*0.07),2)</f>
        <v>#REF!</v>
      </c>
      <c r="M506" s="212"/>
      <c r="N506" s="192"/>
      <c r="O506" s="215"/>
      <c r="P506" s="192"/>
      <c r="Q506" s="215"/>
      <c r="R506" s="192"/>
      <c r="S506" s="215"/>
      <c r="T506" s="192"/>
      <c r="U506" s="215"/>
      <c r="V506" s="192"/>
      <c r="W506" s="215"/>
      <c r="X506" s="192"/>
      <c r="Y506" s="215"/>
      <c r="Z506" s="192"/>
      <c r="AA506" s="215"/>
      <c r="AB506" s="192"/>
      <c r="AC506" s="215"/>
      <c r="AD506" s="192"/>
      <c r="AE506" s="215"/>
      <c r="AF506" s="192"/>
      <c r="AG506" s="215"/>
      <c r="AH506" s="192"/>
      <c r="AI506" s="215"/>
      <c r="AJ506" s="192"/>
      <c r="AK506" s="215"/>
      <c r="AL506" s="345"/>
      <c r="AM506" s="212"/>
      <c r="AN506" s="192"/>
      <c r="AO506" s="215"/>
      <c r="AP506" s="192"/>
      <c r="AQ506" s="215"/>
      <c r="AR506" s="192"/>
      <c r="AS506" s="215"/>
      <c r="AT506" s="192"/>
      <c r="AU506" s="215"/>
      <c r="AV506" s="354"/>
    </row>
    <row r="507" spans="1:48" s="60" customFormat="1" ht="20.100000000000001" customHeight="1" outlineLevel="1">
      <c r="A507" s="162" t="s">
        <v>998</v>
      </c>
      <c r="B507" s="28">
        <v>91996</v>
      </c>
      <c r="C507" s="28" t="s">
        <v>94</v>
      </c>
      <c r="D507" s="59" t="s">
        <v>978</v>
      </c>
      <c r="E507" s="28" t="s">
        <v>89</v>
      </c>
      <c r="F507" s="50">
        <v>165</v>
      </c>
      <c r="G507" s="150">
        <v>0</v>
      </c>
      <c r="H507" s="150">
        <f t="shared" ref="H507:H515" si="321">F507-G507</f>
        <v>165</v>
      </c>
      <c r="I507" s="50">
        <v>28.67</v>
      </c>
      <c r="J507" s="318">
        <f t="shared" ref="J507:J515" si="322">TRUNC(I507*(1+$F$4),2)</f>
        <v>35.04</v>
      </c>
      <c r="K507" s="310">
        <f t="shared" ref="K507:K515" si="323">ROUND(H507*J507,2)</f>
        <v>5781.6</v>
      </c>
      <c r="L507" s="189" t="e">
        <f>TRUNC(#REF!-(#REF!*0.07),2)</f>
        <v>#REF!</v>
      </c>
      <c r="M507" s="212"/>
      <c r="N507" s="192">
        <f t="shared" ref="N507:N515" si="324">M507*K507</f>
        <v>0</v>
      </c>
      <c r="O507" s="215"/>
      <c r="P507" s="192"/>
      <c r="Q507" s="215"/>
      <c r="R507" s="192"/>
      <c r="S507" s="215"/>
      <c r="T507" s="192"/>
      <c r="U507" s="215"/>
      <c r="V507" s="192"/>
      <c r="W507" s="215"/>
      <c r="X507" s="192"/>
      <c r="Y507" s="215"/>
      <c r="Z507" s="192"/>
      <c r="AA507" s="215"/>
      <c r="AB507" s="192"/>
      <c r="AC507" s="215"/>
      <c r="AD507" s="192"/>
      <c r="AE507" s="215"/>
      <c r="AF507" s="192"/>
      <c r="AG507" s="215"/>
      <c r="AH507" s="192"/>
      <c r="AI507" s="215"/>
      <c r="AJ507" s="192"/>
      <c r="AK507" s="215"/>
      <c r="AL507" s="345"/>
      <c r="AM507" s="212"/>
      <c r="AN507" s="192">
        <f t="shared" ref="AN507:AN515" si="325">ROUND(AM507*K507,2)</f>
        <v>0</v>
      </c>
      <c r="AO507" s="215"/>
      <c r="AP507" s="192">
        <f t="shared" ref="AP507:AP515" si="326">AO507*K507</f>
        <v>0</v>
      </c>
      <c r="AQ507" s="215"/>
      <c r="AR507" s="192">
        <f t="shared" ref="AR507:AR515" si="327">AQ507*K507</f>
        <v>0</v>
      </c>
      <c r="AS507" s="215">
        <f t="shared" ref="AS507:AS516" si="328">AT507/K507</f>
        <v>0</v>
      </c>
      <c r="AT507" s="192">
        <f t="shared" ref="AT507:AT515" si="329">AN507+AP507+AR507</f>
        <v>0</v>
      </c>
      <c r="AU507" s="215">
        <f t="shared" ref="AU507:AU516" si="330">AV507/K507</f>
        <v>1</v>
      </c>
      <c r="AV507" s="354">
        <f t="shared" ref="AV507:AV515" si="331">K507-AT507</f>
        <v>5781.6</v>
      </c>
    </row>
    <row r="508" spans="1:48" s="60" customFormat="1" ht="20.100000000000001" customHeight="1" outlineLevel="1">
      <c r="A508" s="162" t="s">
        <v>999</v>
      </c>
      <c r="B508" s="28">
        <v>91997</v>
      </c>
      <c r="C508" s="28" t="s">
        <v>94</v>
      </c>
      <c r="D508" s="59" t="s">
        <v>979</v>
      </c>
      <c r="E508" s="28" t="s">
        <v>89</v>
      </c>
      <c r="F508" s="50">
        <v>19</v>
      </c>
      <c r="G508" s="150">
        <v>0</v>
      </c>
      <c r="H508" s="150">
        <f t="shared" si="321"/>
        <v>19</v>
      </c>
      <c r="I508" s="50">
        <v>30.66</v>
      </c>
      <c r="J508" s="318">
        <f t="shared" si="322"/>
        <v>37.47</v>
      </c>
      <c r="K508" s="310">
        <f t="shared" si="323"/>
        <v>711.93</v>
      </c>
      <c r="L508" s="189" t="e">
        <f>TRUNC(#REF!-(#REF!*0.07),2)</f>
        <v>#REF!</v>
      </c>
      <c r="M508" s="212"/>
      <c r="N508" s="192">
        <f t="shared" si="324"/>
        <v>0</v>
      </c>
      <c r="O508" s="215"/>
      <c r="P508" s="192"/>
      <c r="Q508" s="215"/>
      <c r="R508" s="192"/>
      <c r="S508" s="215"/>
      <c r="T508" s="192"/>
      <c r="U508" s="215"/>
      <c r="V508" s="192"/>
      <c r="W508" s="215"/>
      <c r="X508" s="192"/>
      <c r="Y508" s="215"/>
      <c r="Z508" s="192"/>
      <c r="AA508" s="215"/>
      <c r="AB508" s="192"/>
      <c r="AC508" s="215"/>
      <c r="AD508" s="192"/>
      <c r="AE508" s="215"/>
      <c r="AF508" s="192"/>
      <c r="AG508" s="215"/>
      <c r="AH508" s="192"/>
      <c r="AI508" s="215"/>
      <c r="AJ508" s="192"/>
      <c r="AK508" s="215"/>
      <c r="AL508" s="345"/>
      <c r="AM508" s="212"/>
      <c r="AN508" s="192">
        <f t="shared" si="325"/>
        <v>0</v>
      </c>
      <c r="AO508" s="215"/>
      <c r="AP508" s="192">
        <f t="shared" si="326"/>
        <v>0</v>
      </c>
      <c r="AQ508" s="215"/>
      <c r="AR508" s="192">
        <f t="shared" si="327"/>
        <v>0</v>
      </c>
      <c r="AS508" s="215">
        <f t="shared" si="328"/>
        <v>0</v>
      </c>
      <c r="AT508" s="192">
        <f t="shared" si="329"/>
        <v>0</v>
      </c>
      <c r="AU508" s="215">
        <f t="shared" si="330"/>
        <v>1</v>
      </c>
      <c r="AV508" s="354">
        <f t="shared" si="331"/>
        <v>711.93</v>
      </c>
    </row>
    <row r="509" spans="1:48" s="60" customFormat="1" ht="20.100000000000001" customHeight="1" outlineLevel="1">
      <c r="A509" s="162" t="s">
        <v>1000</v>
      </c>
      <c r="B509" s="28">
        <v>91953</v>
      </c>
      <c r="C509" s="28" t="s">
        <v>94</v>
      </c>
      <c r="D509" s="29" t="s">
        <v>47</v>
      </c>
      <c r="E509" s="28" t="s">
        <v>89</v>
      </c>
      <c r="F509" s="50">
        <v>61</v>
      </c>
      <c r="G509" s="150">
        <v>0</v>
      </c>
      <c r="H509" s="150">
        <f t="shared" si="321"/>
        <v>61</v>
      </c>
      <c r="I509" s="50">
        <v>23.94</v>
      </c>
      <c r="J509" s="318">
        <f t="shared" si="322"/>
        <v>29.26</v>
      </c>
      <c r="K509" s="310">
        <f t="shared" si="323"/>
        <v>1784.86</v>
      </c>
      <c r="L509" s="189" t="e">
        <f>TRUNC(#REF!-(#REF!*0.07),2)</f>
        <v>#REF!</v>
      </c>
      <c r="M509" s="212"/>
      <c r="N509" s="192">
        <f t="shared" si="324"/>
        <v>0</v>
      </c>
      <c r="O509" s="215"/>
      <c r="P509" s="192"/>
      <c r="Q509" s="215"/>
      <c r="R509" s="192"/>
      <c r="S509" s="215"/>
      <c r="T509" s="192"/>
      <c r="U509" s="215"/>
      <c r="V509" s="192"/>
      <c r="W509" s="215"/>
      <c r="X509" s="192"/>
      <c r="Y509" s="215"/>
      <c r="Z509" s="192"/>
      <c r="AA509" s="215"/>
      <c r="AB509" s="192"/>
      <c r="AC509" s="215"/>
      <c r="AD509" s="192"/>
      <c r="AE509" s="215"/>
      <c r="AF509" s="192"/>
      <c r="AG509" s="215"/>
      <c r="AH509" s="192"/>
      <c r="AI509" s="215"/>
      <c r="AJ509" s="192"/>
      <c r="AK509" s="215"/>
      <c r="AL509" s="345"/>
      <c r="AM509" s="212"/>
      <c r="AN509" s="192">
        <f t="shared" si="325"/>
        <v>0</v>
      </c>
      <c r="AO509" s="215"/>
      <c r="AP509" s="192">
        <f t="shared" si="326"/>
        <v>0</v>
      </c>
      <c r="AQ509" s="215"/>
      <c r="AR509" s="192">
        <f t="shared" si="327"/>
        <v>0</v>
      </c>
      <c r="AS509" s="215">
        <f t="shared" si="328"/>
        <v>0</v>
      </c>
      <c r="AT509" s="192">
        <f t="shared" si="329"/>
        <v>0</v>
      </c>
      <c r="AU509" s="215">
        <f t="shared" si="330"/>
        <v>1</v>
      </c>
      <c r="AV509" s="354">
        <f t="shared" si="331"/>
        <v>1784.86</v>
      </c>
    </row>
    <row r="510" spans="1:48" s="60" customFormat="1" ht="20.100000000000001" customHeight="1" outlineLevel="1">
      <c r="A510" s="162" t="s">
        <v>1001</v>
      </c>
      <c r="B510" s="28" t="s">
        <v>1090</v>
      </c>
      <c r="C510" s="9" t="s">
        <v>116</v>
      </c>
      <c r="D510" s="29" t="s">
        <v>1118</v>
      </c>
      <c r="E510" s="28" t="s">
        <v>89</v>
      </c>
      <c r="F510" s="50">
        <v>151</v>
      </c>
      <c r="G510" s="150">
        <v>0</v>
      </c>
      <c r="H510" s="150">
        <f t="shared" si="321"/>
        <v>151</v>
      </c>
      <c r="I510" s="74">
        <v>109.67</v>
      </c>
      <c r="J510" s="318">
        <f t="shared" si="322"/>
        <v>134.04</v>
      </c>
      <c r="K510" s="310">
        <f t="shared" si="323"/>
        <v>20240.04</v>
      </c>
      <c r="L510" s="189" t="e">
        <f>TRUNC(#REF!-(#REF!*0.07),2)</f>
        <v>#REF!</v>
      </c>
      <c r="M510" s="212"/>
      <c r="N510" s="192">
        <f t="shared" si="324"/>
        <v>0</v>
      </c>
      <c r="O510" s="215"/>
      <c r="P510" s="192"/>
      <c r="Q510" s="215"/>
      <c r="R510" s="192"/>
      <c r="S510" s="215"/>
      <c r="T510" s="192"/>
      <c r="U510" s="215"/>
      <c r="V510" s="192"/>
      <c r="W510" s="215"/>
      <c r="X510" s="192"/>
      <c r="Y510" s="215"/>
      <c r="Z510" s="192"/>
      <c r="AA510" s="215"/>
      <c r="AB510" s="192"/>
      <c r="AC510" s="215"/>
      <c r="AD510" s="192"/>
      <c r="AE510" s="215"/>
      <c r="AF510" s="192"/>
      <c r="AG510" s="215"/>
      <c r="AH510" s="192"/>
      <c r="AI510" s="215"/>
      <c r="AJ510" s="192"/>
      <c r="AK510" s="215"/>
      <c r="AL510" s="345"/>
      <c r="AM510" s="212"/>
      <c r="AN510" s="192">
        <f t="shared" si="325"/>
        <v>0</v>
      </c>
      <c r="AO510" s="215"/>
      <c r="AP510" s="192">
        <f t="shared" si="326"/>
        <v>0</v>
      </c>
      <c r="AQ510" s="215"/>
      <c r="AR510" s="192">
        <f t="shared" si="327"/>
        <v>0</v>
      </c>
      <c r="AS510" s="215">
        <f t="shared" si="328"/>
        <v>0</v>
      </c>
      <c r="AT510" s="192">
        <f t="shared" si="329"/>
        <v>0</v>
      </c>
      <c r="AU510" s="215">
        <f t="shared" si="330"/>
        <v>1</v>
      </c>
      <c r="AV510" s="354">
        <f t="shared" si="331"/>
        <v>20240.04</v>
      </c>
    </row>
    <row r="511" spans="1:48" s="60" customFormat="1" ht="20.100000000000001" customHeight="1" outlineLevel="1">
      <c r="A511" s="162" t="s">
        <v>1002</v>
      </c>
      <c r="B511" s="28" t="s">
        <v>1089</v>
      </c>
      <c r="C511" s="9" t="s">
        <v>116</v>
      </c>
      <c r="D511" s="29" t="s">
        <v>1119</v>
      </c>
      <c r="E511" s="28" t="s">
        <v>89</v>
      </c>
      <c r="F511" s="50">
        <v>34</v>
      </c>
      <c r="G511" s="150">
        <v>0</v>
      </c>
      <c r="H511" s="150">
        <f t="shared" si="321"/>
        <v>34</v>
      </c>
      <c r="I511" s="74">
        <v>96.7</v>
      </c>
      <c r="J511" s="318">
        <f t="shared" si="322"/>
        <v>118.19</v>
      </c>
      <c r="K511" s="310">
        <f t="shared" si="323"/>
        <v>4018.46</v>
      </c>
      <c r="L511" s="189" t="e">
        <f>TRUNC(#REF!-(#REF!*0.07),2)</f>
        <v>#REF!</v>
      </c>
      <c r="M511" s="212"/>
      <c r="N511" s="192">
        <f t="shared" si="324"/>
        <v>0</v>
      </c>
      <c r="O511" s="215"/>
      <c r="P511" s="192"/>
      <c r="Q511" s="215"/>
      <c r="R511" s="192"/>
      <c r="S511" s="215"/>
      <c r="T511" s="192"/>
      <c r="U511" s="215"/>
      <c r="V511" s="192"/>
      <c r="W511" s="215"/>
      <c r="X511" s="192"/>
      <c r="Y511" s="215"/>
      <c r="Z511" s="192"/>
      <c r="AA511" s="215"/>
      <c r="AB511" s="192"/>
      <c r="AC511" s="215"/>
      <c r="AD511" s="192"/>
      <c r="AE511" s="215"/>
      <c r="AF511" s="192"/>
      <c r="AG511" s="215"/>
      <c r="AH511" s="192"/>
      <c r="AI511" s="215"/>
      <c r="AJ511" s="192"/>
      <c r="AK511" s="215"/>
      <c r="AL511" s="345"/>
      <c r="AM511" s="212"/>
      <c r="AN511" s="192">
        <f t="shared" si="325"/>
        <v>0</v>
      </c>
      <c r="AO511" s="215"/>
      <c r="AP511" s="192">
        <f t="shared" si="326"/>
        <v>0</v>
      </c>
      <c r="AQ511" s="215"/>
      <c r="AR511" s="192">
        <f t="shared" si="327"/>
        <v>0</v>
      </c>
      <c r="AS511" s="215">
        <f t="shared" si="328"/>
        <v>0</v>
      </c>
      <c r="AT511" s="192">
        <f t="shared" si="329"/>
        <v>0</v>
      </c>
      <c r="AU511" s="215">
        <f t="shared" si="330"/>
        <v>1</v>
      </c>
      <c r="AV511" s="354">
        <f t="shared" si="331"/>
        <v>4018.46</v>
      </c>
    </row>
    <row r="512" spans="1:48" s="60" customFormat="1" ht="20.100000000000001" customHeight="1" outlineLevel="1">
      <c r="A512" s="162" t="s">
        <v>1003</v>
      </c>
      <c r="B512" s="9" t="s">
        <v>1088</v>
      </c>
      <c r="C512" s="9" t="s">
        <v>116</v>
      </c>
      <c r="D512" s="59" t="s">
        <v>531</v>
      </c>
      <c r="E512" s="28" t="s">
        <v>89</v>
      </c>
      <c r="F512" s="50">
        <v>9</v>
      </c>
      <c r="G512" s="150">
        <v>0</v>
      </c>
      <c r="H512" s="150">
        <f t="shared" si="321"/>
        <v>9</v>
      </c>
      <c r="I512" s="74">
        <v>190.33</v>
      </c>
      <c r="J512" s="318">
        <f t="shared" si="322"/>
        <v>232.64</v>
      </c>
      <c r="K512" s="310">
        <f t="shared" si="323"/>
        <v>2093.7600000000002</v>
      </c>
      <c r="L512" s="189" t="e">
        <f>TRUNC(#REF!-(#REF!*0.07),2)</f>
        <v>#REF!</v>
      </c>
      <c r="M512" s="212"/>
      <c r="N512" s="192">
        <f t="shared" si="324"/>
        <v>0</v>
      </c>
      <c r="O512" s="215"/>
      <c r="P512" s="192"/>
      <c r="Q512" s="215"/>
      <c r="R512" s="192"/>
      <c r="S512" s="215"/>
      <c r="T512" s="192"/>
      <c r="U512" s="215"/>
      <c r="V512" s="192"/>
      <c r="W512" s="215"/>
      <c r="X512" s="192"/>
      <c r="Y512" s="215"/>
      <c r="Z512" s="192"/>
      <c r="AA512" s="215"/>
      <c r="AB512" s="192"/>
      <c r="AC512" s="215"/>
      <c r="AD512" s="192"/>
      <c r="AE512" s="215"/>
      <c r="AF512" s="192"/>
      <c r="AG512" s="215"/>
      <c r="AH512" s="192"/>
      <c r="AI512" s="215"/>
      <c r="AJ512" s="192"/>
      <c r="AK512" s="215"/>
      <c r="AL512" s="345"/>
      <c r="AM512" s="212"/>
      <c r="AN512" s="192">
        <f t="shared" si="325"/>
        <v>0</v>
      </c>
      <c r="AO512" s="215"/>
      <c r="AP512" s="192">
        <f t="shared" si="326"/>
        <v>0</v>
      </c>
      <c r="AQ512" s="215"/>
      <c r="AR512" s="192">
        <f t="shared" si="327"/>
        <v>0</v>
      </c>
      <c r="AS512" s="215">
        <f t="shared" si="328"/>
        <v>0</v>
      </c>
      <c r="AT512" s="192">
        <f t="shared" si="329"/>
        <v>0</v>
      </c>
      <c r="AU512" s="215">
        <f t="shared" si="330"/>
        <v>1</v>
      </c>
      <c r="AV512" s="354">
        <f t="shared" si="331"/>
        <v>2093.7600000000002</v>
      </c>
    </row>
    <row r="513" spans="1:48" s="60" customFormat="1" ht="20.100000000000001" customHeight="1" outlineLevel="1">
      <c r="A513" s="162" t="s">
        <v>1004</v>
      </c>
      <c r="B513" s="9" t="s">
        <v>416</v>
      </c>
      <c r="C513" s="9" t="s">
        <v>116</v>
      </c>
      <c r="D513" s="59" t="s">
        <v>48</v>
      </c>
      <c r="E513" s="28" t="s">
        <v>89</v>
      </c>
      <c r="F513" s="50">
        <v>4</v>
      </c>
      <c r="G513" s="150">
        <v>0</v>
      </c>
      <c r="H513" s="150">
        <f t="shared" si="321"/>
        <v>4</v>
      </c>
      <c r="I513" s="74">
        <v>384.23</v>
      </c>
      <c r="J513" s="318">
        <f t="shared" si="322"/>
        <v>469.64</v>
      </c>
      <c r="K513" s="310">
        <f t="shared" si="323"/>
        <v>1878.56</v>
      </c>
      <c r="L513" s="189" t="e">
        <f>TRUNC(#REF!-(#REF!*0.07),2)</f>
        <v>#REF!</v>
      </c>
      <c r="M513" s="212"/>
      <c r="N513" s="192">
        <f t="shared" si="324"/>
        <v>0</v>
      </c>
      <c r="O513" s="215"/>
      <c r="P513" s="192"/>
      <c r="Q513" s="215"/>
      <c r="R513" s="192"/>
      <c r="S513" s="215"/>
      <c r="T513" s="192"/>
      <c r="U513" s="215"/>
      <c r="V513" s="192"/>
      <c r="W513" s="215"/>
      <c r="X513" s="192"/>
      <c r="Y513" s="215"/>
      <c r="Z513" s="192"/>
      <c r="AA513" s="215"/>
      <c r="AB513" s="192"/>
      <c r="AC513" s="215"/>
      <c r="AD513" s="192"/>
      <c r="AE513" s="215"/>
      <c r="AF513" s="192"/>
      <c r="AG513" s="215"/>
      <c r="AH513" s="192"/>
      <c r="AI513" s="215"/>
      <c r="AJ513" s="192"/>
      <c r="AK513" s="215"/>
      <c r="AL513" s="345"/>
      <c r="AM513" s="212"/>
      <c r="AN513" s="192">
        <f t="shared" si="325"/>
        <v>0</v>
      </c>
      <c r="AO513" s="215"/>
      <c r="AP513" s="192">
        <f t="shared" si="326"/>
        <v>0</v>
      </c>
      <c r="AQ513" s="215"/>
      <c r="AR513" s="192">
        <f t="shared" si="327"/>
        <v>0</v>
      </c>
      <c r="AS513" s="215">
        <f t="shared" si="328"/>
        <v>0</v>
      </c>
      <c r="AT513" s="192">
        <f t="shared" si="329"/>
        <v>0</v>
      </c>
      <c r="AU513" s="215">
        <f t="shared" si="330"/>
        <v>1</v>
      </c>
      <c r="AV513" s="354">
        <f t="shared" si="331"/>
        <v>1878.56</v>
      </c>
    </row>
    <row r="514" spans="1:48" s="60" customFormat="1" ht="20.100000000000001" customHeight="1" outlineLevel="1">
      <c r="A514" s="162" t="s">
        <v>1171</v>
      </c>
      <c r="B514" s="9" t="s">
        <v>416</v>
      </c>
      <c r="C514" s="9" t="s">
        <v>116</v>
      </c>
      <c r="D514" s="59" t="s">
        <v>473</v>
      </c>
      <c r="E514" s="28" t="s">
        <v>89</v>
      </c>
      <c r="F514" s="50">
        <v>1</v>
      </c>
      <c r="G514" s="150">
        <v>0</v>
      </c>
      <c r="H514" s="150">
        <f t="shared" si="321"/>
        <v>1</v>
      </c>
      <c r="I514" s="74">
        <v>384.23</v>
      </c>
      <c r="J514" s="318">
        <f t="shared" si="322"/>
        <v>469.64</v>
      </c>
      <c r="K514" s="310">
        <f t="shared" si="323"/>
        <v>469.64</v>
      </c>
      <c r="L514" s="189" t="e">
        <f>TRUNC(#REF!-(#REF!*0.07),2)</f>
        <v>#REF!</v>
      </c>
      <c r="M514" s="212"/>
      <c r="N514" s="192">
        <f t="shared" si="324"/>
        <v>0</v>
      </c>
      <c r="O514" s="215"/>
      <c r="P514" s="192"/>
      <c r="Q514" s="215"/>
      <c r="R514" s="192"/>
      <c r="S514" s="215"/>
      <c r="T514" s="192"/>
      <c r="U514" s="215"/>
      <c r="V514" s="192"/>
      <c r="W514" s="215"/>
      <c r="X514" s="192"/>
      <c r="Y514" s="215"/>
      <c r="Z514" s="192"/>
      <c r="AA514" s="215"/>
      <c r="AB514" s="192"/>
      <c r="AC514" s="215"/>
      <c r="AD514" s="192"/>
      <c r="AE514" s="215"/>
      <c r="AF514" s="192"/>
      <c r="AG514" s="215"/>
      <c r="AH514" s="192"/>
      <c r="AI514" s="215"/>
      <c r="AJ514" s="192"/>
      <c r="AK514" s="215"/>
      <c r="AL514" s="345"/>
      <c r="AM514" s="212"/>
      <c r="AN514" s="192">
        <f t="shared" si="325"/>
        <v>0</v>
      </c>
      <c r="AO514" s="215"/>
      <c r="AP514" s="192">
        <f t="shared" si="326"/>
        <v>0</v>
      </c>
      <c r="AQ514" s="215"/>
      <c r="AR514" s="192">
        <f t="shared" si="327"/>
        <v>0</v>
      </c>
      <c r="AS514" s="215">
        <f t="shared" si="328"/>
        <v>0</v>
      </c>
      <c r="AT514" s="192">
        <f t="shared" si="329"/>
        <v>0</v>
      </c>
      <c r="AU514" s="215">
        <f t="shared" si="330"/>
        <v>1</v>
      </c>
      <c r="AV514" s="354">
        <f t="shared" si="331"/>
        <v>469.64</v>
      </c>
    </row>
    <row r="515" spans="1:48" s="60" customFormat="1" ht="20.100000000000001" customHeight="1" outlineLevel="1">
      <c r="A515" s="162" t="s">
        <v>1172</v>
      </c>
      <c r="B515" s="9" t="s">
        <v>7840</v>
      </c>
      <c r="C515" s="9" t="s">
        <v>116</v>
      </c>
      <c r="D515" s="59" t="s">
        <v>530</v>
      </c>
      <c r="E515" s="28" t="s">
        <v>89</v>
      </c>
      <c r="F515" s="50">
        <v>20</v>
      </c>
      <c r="G515" s="150">
        <v>0</v>
      </c>
      <c r="H515" s="150">
        <f t="shared" si="321"/>
        <v>20</v>
      </c>
      <c r="I515" s="74">
        <v>65.930000000000007</v>
      </c>
      <c r="J515" s="318">
        <f t="shared" si="322"/>
        <v>80.58</v>
      </c>
      <c r="K515" s="310">
        <f t="shared" si="323"/>
        <v>1611.6</v>
      </c>
      <c r="L515" s="189" t="e">
        <f>TRUNC(#REF!-(#REF!*0.07),2)</f>
        <v>#REF!</v>
      </c>
      <c r="M515" s="212"/>
      <c r="N515" s="192">
        <f t="shared" si="324"/>
        <v>0</v>
      </c>
      <c r="O515" s="215"/>
      <c r="P515" s="192"/>
      <c r="Q515" s="215"/>
      <c r="R515" s="192"/>
      <c r="S515" s="215"/>
      <c r="T515" s="192"/>
      <c r="U515" s="215"/>
      <c r="V515" s="192"/>
      <c r="W515" s="215"/>
      <c r="X515" s="192"/>
      <c r="Y515" s="215"/>
      <c r="Z515" s="192"/>
      <c r="AA515" s="215"/>
      <c r="AB515" s="192"/>
      <c r="AC515" s="215"/>
      <c r="AD515" s="192"/>
      <c r="AE515" s="215"/>
      <c r="AF515" s="192"/>
      <c r="AG515" s="215"/>
      <c r="AH515" s="192"/>
      <c r="AI515" s="215"/>
      <c r="AJ515" s="192"/>
      <c r="AK515" s="215"/>
      <c r="AL515" s="345"/>
      <c r="AM515" s="212"/>
      <c r="AN515" s="192">
        <f t="shared" si="325"/>
        <v>0</v>
      </c>
      <c r="AO515" s="215"/>
      <c r="AP515" s="192">
        <f t="shared" si="326"/>
        <v>0</v>
      </c>
      <c r="AQ515" s="215"/>
      <c r="AR515" s="192">
        <f t="shared" si="327"/>
        <v>0</v>
      </c>
      <c r="AS515" s="215">
        <f t="shared" si="328"/>
        <v>0</v>
      </c>
      <c r="AT515" s="192">
        <f t="shared" si="329"/>
        <v>0</v>
      </c>
      <c r="AU515" s="215">
        <f t="shared" si="330"/>
        <v>1</v>
      </c>
      <c r="AV515" s="354">
        <f t="shared" si="331"/>
        <v>1611.6</v>
      </c>
    </row>
    <row r="516" spans="1:48" s="60" customFormat="1" ht="20.100000000000001" customHeight="1" outlineLevel="1">
      <c r="A516" s="161"/>
      <c r="B516" s="69"/>
      <c r="C516" s="69"/>
      <c r="D516" s="69"/>
      <c r="E516" s="69"/>
      <c r="F516" s="78" t="s">
        <v>253</v>
      </c>
      <c r="G516" s="148"/>
      <c r="H516" s="148"/>
      <c r="I516" s="148"/>
      <c r="J516" s="225"/>
      <c r="K516" s="221">
        <f>SUM(K443:K515)</f>
        <v>292230.14000000007</v>
      </c>
      <c r="L516" s="189" t="e">
        <f>TRUNC(#REF!-(#REF!*0.07),2)</f>
        <v>#REF!</v>
      </c>
      <c r="M516" s="219">
        <f>N516/K516</f>
        <v>0</v>
      </c>
      <c r="N516" s="148">
        <f>SUM(N443:N515)</f>
        <v>0</v>
      </c>
      <c r="O516" s="223"/>
      <c r="P516" s="225"/>
      <c r="Q516" s="223"/>
      <c r="R516" s="225"/>
      <c r="S516" s="223"/>
      <c r="T516" s="225"/>
      <c r="U516" s="223"/>
      <c r="V516" s="225"/>
      <c r="W516" s="223"/>
      <c r="X516" s="225"/>
      <c r="Y516" s="223"/>
      <c r="Z516" s="225"/>
      <c r="AA516" s="223">
        <f>AB516/K516</f>
        <v>1.4633295525232266E-3</v>
      </c>
      <c r="AB516" s="148">
        <f>SUM(AB443:AB515)</f>
        <v>427.62899999999996</v>
      </c>
      <c r="AC516" s="223"/>
      <c r="AD516" s="225"/>
      <c r="AE516" s="223"/>
      <c r="AF516" s="225"/>
      <c r="AG516" s="223"/>
      <c r="AH516" s="225"/>
      <c r="AI516" s="223">
        <f>AJ516/K516</f>
        <v>1.4633295525232266E-3</v>
      </c>
      <c r="AJ516" s="148">
        <f>SUM(AJ443:AJ515)</f>
        <v>427.62899999999996</v>
      </c>
      <c r="AK516" s="223"/>
      <c r="AL516" s="148"/>
      <c r="AM516" s="357">
        <f>AN516/K516</f>
        <v>0</v>
      </c>
      <c r="AN516" s="221">
        <f>SUM(AN443:AN515)</f>
        <v>0</v>
      </c>
      <c r="AO516" s="223">
        <f>AP516/K516</f>
        <v>3.4144356225541952E-3</v>
      </c>
      <c r="AP516" s="221">
        <f>SUM(AP443:AP515)</f>
        <v>997.80099999999993</v>
      </c>
      <c r="AQ516" s="223"/>
      <c r="AR516" s="225"/>
      <c r="AS516" s="357">
        <f t="shared" si="328"/>
        <v>3.4144356225541952E-3</v>
      </c>
      <c r="AT516" s="221">
        <f>SUM(AT443:AT515)</f>
        <v>997.80099999999993</v>
      </c>
      <c r="AU516" s="357">
        <f t="shared" si="330"/>
        <v>0.99658556437744572</v>
      </c>
      <c r="AV516" s="221">
        <f>SUM(AV443:AV515)</f>
        <v>291232.33900000004</v>
      </c>
    </row>
    <row r="517" spans="1:48" s="60" customFormat="1" ht="20.100000000000001" customHeight="1">
      <c r="A517" s="87"/>
      <c r="B517" s="61"/>
      <c r="C517" s="61"/>
      <c r="D517" s="20"/>
      <c r="E517" s="61"/>
      <c r="F517" s="42"/>
      <c r="G517" s="146"/>
      <c r="H517" s="146"/>
      <c r="I517" s="74">
        <v>0</v>
      </c>
      <c r="J517" s="315">
        <f t="shared" ref="J517:J524" si="332">TRUNC(I517+(I517*0.243),2)</f>
        <v>0</v>
      </c>
      <c r="K517" s="310"/>
      <c r="L517" s="189" t="e">
        <f>TRUNC(#REF!-(#REF!*0.07),2)</f>
        <v>#REF!</v>
      </c>
      <c r="M517" s="213"/>
      <c r="N517" s="218"/>
      <c r="O517" s="216"/>
      <c r="P517" s="218"/>
      <c r="Q517" s="216"/>
      <c r="R517" s="218"/>
      <c r="S517" s="216"/>
      <c r="T517" s="218"/>
      <c r="U517" s="216"/>
      <c r="V517" s="218"/>
      <c r="W517" s="216"/>
      <c r="X517" s="218"/>
      <c r="Y517" s="216"/>
      <c r="Z517" s="218"/>
      <c r="AA517" s="216"/>
      <c r="AB517" s="218"/>
      <c r="AC517" s="216"/>
      <c r="AD517" s="218"/>
      <c r="AE517" s="216"/>
      <c r="AF517" s="218"/>
      <c r="AG517" s="216"/>
      <c r="AH517" s="218"/>
      <c r="AI517" s="216"/>
      <c r="AJ517" s="218"/>
      <c r="AK517" s="216"/>
      <c r="AL517" s="346"/>
      <c r="AM517" s="213"/>
      <c r="AN517" s="218"/>
      <c r="AO517" s="216"/>
      <c r="AP517" s="218"/>
      <c r="AQ517" s="216"/>
      <c r="AR517" s="218"/>
      <c r="AS517" s="216"/>
      <c r="AT517" s="218"/>
      <c r="AU517" s="216"/>
      <c r="AV517" s="355"/>
    </row>
    <row r="518" spans="1:48" s="60" customFormat="1" ht="20.100000000000001" customHeight="1">
      <c r="A518" s="166">
        <v>19</v>
      </c>
      <c r="B518" s="35"/>
      <c r="C518" s="35"/>
      <c r="D518" s="33" t="s">
        <v>356</v>
      </c>
      <c r="E518" s="34"/>
      <c r="F518" s="80"/>
      <c r="G518" s="147"/>
      <c r="H518" s="147"/>
      <c r="I518" s="147"/>
      <c r="J518" s="314"/>
      <c r="K518" s="309"/>
      <c r="L518" s="191" t="e">
        <f>L523</f>
        <v>#REF!</v>
      </c>
      <c r="M518" s="213"/>
      <c r="N518" s="218"/>
      <c r="O518" s="216"/>
      <c r="P518" s="218"/>
      <c r="Q518" s="216"/>
      <c r="R518" s="218"/>
      <c r="S518" s="216"/>
      <c r="T518" s="218"/>
      <c r="U518" s="216"/>
      <c r="V518" s="218"/>
      <c r="W518" s="216"/>
      <c r="X518" s="218"/>
      <c r="Y518" s="216"/>
      <c r="Z518" s="218"/>
      <c r="AA518" s="216"/>
      <c r="AB518" s="218"/>
      <c r="AC518" s="216"/>
      <c r="AD518" s="218"/>
      <c r="AE518" s="216"/>
      <c r="AF518" s="218"/>
      <c r="AG518" s="216"/>
      <c r="AH518" s="218"/>
      <c r="AI518" s="216"/>
      <c r="AJ518" s="218"/>
      <c r="AK518" s="216"/>
      <c r="AL518" s="346"/>
      <c r="AM518" s="213"/>
      <c r="AN518" s="218"/>
      <c r="AO518" s="216"/>
      <c r="AP518" s="218"/>
      <c r="AQ518" s="216"/>
      <c r="AR518" s="218"/>
      <c r="AS518" s="216"/>
      <c r="AT518" s="218"/>
      <c r="AU518" s="216"/>
      <c r="AV518" s="355"/>
    </row>
    <row r="519" spans="1:48" s="60" customFormat="1" ht="20.100000000000001" customHeight="1" outlineLevel="1">
      <c r="A519" s="165" t="s">
        <v>28</v>
      </c>
      <c r="B519" s="66">
        <v>89446</v>
      </c>
      <c r="C519" s="22" t="s">
        <v>94</v>
      </c>
      <c r="D519" s="21" t="s">
        <v>969</v>
      </c>
      <c r="E519" s="22" t="s">
        <v>107</v>
      </c>
      <c r="F519" s="50">
        <v>76.7</v>
      </c>
      <c r="G519" s="150">
        <v>53.69</v>
      </c>
      <c r="H519" s="150">
        <f t="shared" ref="H519:H522" si="333">F519-G519</f>
        <v>23.010000000000005</v>
      </c>
      <c r="I519" s="50">
        <v>6.98</v>
      </c>
      <c r="J519" s="318">
        <f t="shared" ref="J519:J522" si="334">TRUNC(I519*(1+$F$4),2)</f>
        <v>8.5299999999999994</v>
      </c>
      <c r="K519" s="310">
        <f t="shared" ref="K519" si="335">ROUND(H519*J519,2)</f>
        <v>196.28</v>
      </c>
      <c r="L519" s="189" t="e">
        <f>TRUNC(#REF!-(#REF!*0.07),2)</f>
        <v>#REF!</v>
      </c>
      <c r="M519" s="212"/>
      <c r="N519" s="192">
        <f>M519*K519</f>
        <v>0</v>
      </c>
      <c r="O519" s="215"/>
      <c r="P519" s="192"/>
      <c r="Q519" s="215"/>
      <c r="R519" s="192"/>
      <c r="S519" s="215"/>
      <c r="T519" s="192"/>
      <c r="U519" s="215"/>
      <c r="V519" s="192"/>
      <c r="W519" s="215"/>
      <c r="X519" s="192"/>
      <c r="Y519" s="215"/>
      <c r="Z519" s="192"/>
      <c r="AA519" s="215"/>
      <c r="AB519" s="192"/>
      <c r="AC519" s="215"/>
      <c r="AD519" s="192"/>
      <c r="AE519" s="215"/>
      <c r="AF519" s="192"/>
      <c r="AG519" s="215">
        <v>0.5</v>
      </c>
      <c r="AH519" s="192">
        <f>AG519*K519</f>
        <v>98.14</v>
      </c>
      <c r="AI519" s="215"/>
      <c r="AJ519" s="192"/>
      <c r="AK519" s="215"/>
      <c r="AL519" s="345"/>
      <c r="AM519" s="212"/>
      <c r="AN519" s="192">
        <f>ROUND(AM519*K519,2)</f>
        <v>0</v>
      </c>
      <c r="AO519" s="215">
        <v>0.7</v>
      </c>
      <c r="AP519" s="192">
        <f>AO519*K519</f>
        <v>137.39599999999999</v>
      </c>
      <c r="AQ519" s="215"/>
      <c r="AR519" s="192">
        <f>AQ519*K519</f>
        <v>0</v>
      </c>
      <c r="AS519" s="215">
        <f>AT519/K519</f>
        <v>0.7</v>
      </c>
      <c r="AT519" s="192">
        <f t="shared" ref="AT519:AT522" si="336">AN519+AP519+AR519</f>
        <v>137.39599999999999</v>
      </c>
      <c r="AU519" s="215">
        <f>AV519/K519</f>
        <v>0.3000000000000001</v>
      </c>
      <c r="AV519" s="354">
        <f>K519-AT519</f>
        <v>58.884000000000015</v>
      </c>
    </row>
    <row r="520" spans="1:48" s="427" customFormat="1" ht="20.100000000000001" customHeight="1" outlineLevel="1">
      <c r="A520" s="415" t="s">
        <v>968</v>
      </c>
      <c r="B520" s="419">
        <v>89485</v>
      </c>
      <c r="C520" s="419" t="s">
        <v>94</v>
      </c>
      <c r="D520" s="435" t="s">
        <v>970</v>
      </c>
      <c r="E520" s="419" t="s">
        <v>89</v>
      </c>
      <c r="F520" s="420">
        <v>18.399999999999999</v>
      </c>
      <c r="G520" s="494" t="s">
        <v>12413</v>
      </c>
      <c r="H520" s="495"/>
      <c r="I520" s="495"/>
      <c r="J520" s="495"/>
      <c r="K520" s="496"/>
      <c r="L520" s="421" t="e">
        <f>TRUNC(#REF!-(#REF!*0.07),2)</f>
        <v>#REF!</v>
      </c>
      <c r="M520" s="422"/>
      <c r="N520" s="423">
        <f>M520*K520</f>
        <v>0</v>
      </c>
      <c r="O520" s="424"/>
      <c r="P520" s="423"/>
      <c r="Q520" s="424"/>
      <c r="R520" s="423"/>
      <c r="S520" s="424"/>
      <c r="T520" s="423"/>
      <c r="U520" s="424"/>
      <c r="V520" s="423"/>
      <c r="W520" s="424"/>
      <c r="X520" s="423"/>
      <c r="Y520" s="424"/>
      <c r="Z520" s="423"/>
      <c r="AA520" s="424"/>
      <c r="AB520" s="423"/>
      <c r="AC520" s="424"/>
      <c r="AD520" s="423"/>
      <c r="AE520" s="424"/>
      <c r="AF520" s="423"/>
      <c r="AG520" s="424">
        <v>0.2</v>
      </c>
      <c r="AH520" s="423">
        <f>AG520*K520</f>
        <v>0</v>
      </c>
      <c r="AI520" s="424"/>
      <c r="AJ520" s="423"/>
      <c r="AK520" s="424"/>
      <c r="AL520" s="425"/>
      <c r="AM520" s="422"/>
      <c r="AN520" s="423">
        <f>ROUND(AM520*K520,2)</f>
        <v>0</v>
      </c>
      <c r="AO520" s="424">
        <v>1</v>
      </c>
      <c r="AP520" s="423">
        <f>AO520*K520</f>
        <v>0</v>
      </c>
      <c r="AQ520" s="424"/>
      <c r="AR520" s="423">
        <f>AQ520*K520</f>
        <v>0</v>
      </c>
      <c r="AS520" s="424" t="e">
        <f>AT520/K520</f>
        <v>#DIV/0!</v>
      </c>
      <c r="AT520" s="423">
        <f t="shared" si="336"/>
        <v>0</v>
      </c>
      <c r="AU520" s="424" t="e">
        <f>AV520/K520</f>
        <v>#DIV/0!</v>
      </c>
      <c r="AV520" s="426">
        <f>K520-AT520</f>
        <v>0</v>
      </c>
    </row>
    <row r="521" spans="1:48" s="427" customFormat="1" ht="20.100000000000001" customHeight="1" outlineLevel="1">
      <c r="A521" s="415" t="s">
        <v>1095</v>
      </c>
      <c r="B521" s="419">
        <v>89866</v>
      </c>
      <c r="C521" s="419" t="s">
        <v>94</v>
      </c>
      <c r="D521" s="435" t="s">
        <v>1126</v>
      </c>
      <c r="E521" s="419" t="s">
        <v>89</v>
      </c>
      <c r="F521" s="420">
        <v>22.4</v>
      </c>
      <c r="G521" s="494" t="s">
        <v>12413</v>
      </c>
      <c r="H521" s="495"/>
      <c r="I521" s="495"/>
      <c r="J521" s="495"/>
      <c r="K521" s="496"/>
      <c r="L521" s="421" t="e">
        <f>TRUNC(#REF!-(#REF!*0.07),2)</f>
        <v>#REF!</v>
      </c>
      <c r="M521" s="422"/>
      <c r="N521" s="423">
        <f>M521*K521</f>
        <v>0</v>
      </c>
      <c r="O521" s="424"/>
      <c r="P521" s="423"/>
      <c r="Q521" s="424"/>
      <c r="R521" s="423"/>
      <c r="S521" s="424"/>
      <c r="T521" s="423"/>
      <c r="U521" s="424"/>
      <c r="V521" s="423"/>
      <c r="W521" s="424"/>
      <c r="X521" s="423"/>
      <c r="Y521" s="424"/>
      <c r="Z521" s="423"/>
      <c r="AA521" s="424"/>
      <c r="AB521" s="423"/>
      <c r="AC521" s="424"/>
      <c r="AD521" s="423"/>
      <c r="AE521" s="424"/>
      <c r="AF521" s="423"/>
      <c r="AG521" s="424">
        <v>0.2</v>
      </c>
      <c r="AH521" s="423">
        <f>AG521*K521</f>
        <v>0</v>
      </c>
      <c r="AI521" s="424"/>
      <c r="AJ521" s="423"/>
      <c r="AK521" s="424"/>
      <c r="AL521" s="425"/>
      <c r="AM521" s="422"/>
      <c r="AN521" s="423">
        <f>ROUND(AM521*K521,2)</f>
        <v>0</v>
      </c>
      <c r="AO521" s="424">
        <v>1</v>
      </c>
      <c r="AP521" s="423">
        <f>AO521*K521</f>
        <v>0</v>
      </c>
      <c r="AQ521" s="424"/>
      <c r="AR521" s="423">
        <f>AQ521*K521</f>
        <v>0</v>
      </c>
      <c r="AS521" s="424" t="e">
        <f>AT521/K521</f>
        <v>#DIV/0!</v>
      </c>
      <c r="AT521" s="423">
        <f t="shared" si="336"/>
        <v>0</v>
      </c>
      <c r="AU521" s="424" t="e">
        <f>AV521/K521</f>
        <v>#DIV/0!</v>
      </c>
      <c r="AV521" s="426">
        <f>K521-AT521</f>
        <v>0</v>
      </c>
    </row>
    <row r="522" spans="1:48" ht="20.100000000000001" customHeight="1" outlineLevel="1">
      <c r="A522" s="160" t="s">
        <v>1096</v>
      </c>
      <c r="B522" s="66">
        <v>97886</v>
      </c>
      <c r="C522" s="66" t="s">
        <v>94</v>
      </c>
      <c r="D522" s="67" t="s">
        <v>1127</v>
      </c>
      <c r="E522" s="66" t="s">
        <v>89</v>
      </c>
      <c r="F522" s="50">
        <v>7</v>
      </c>
      <c r="G522" s="150">
        <v>0</v>
      </c>
      <c r="H522" s="150">
        <f t="shared" si="333"/>
        <v>7</v>
      </c>
      <c r="I522" s="50">
        <v>173.06</v>
      </c>
      <c r="J522" s="318">
        <f t="shared" si="334"/>
        <v>211.53</v>
      </c>
      <c r="K522" s="310">
        <f t="shared" ref="K522" si="337">ROUND(H522*J522,2)</f>
        <v>1480.71</v>
      </c>
      <c r="L522" s="189" t="e">
        <f>TRUNC(#REF!-(#REF!*0.07),2)</f>
        <v>#REF!</v>
      </c>
      <c r="M522" s="212"/>
      <c r="N522" s="192">
        <f>M522*K522</f>
        <v>0</v>
      </c>
      <c r="O522" s="215"/>
      <c r="P522" s="192"/>
      <c r="Q522" s="215"/>
      <c r="R522" s="192"/>
      <c r="S522" s="215"/>
      <c r="T522" s="192"/>
      <c r="U522" s="215"/>
      <c r="V522" s="192"/>
      <c r="W522" s="215"/>
      <c r="X522" s="192"/>
      <c r="Y522" s="215"/>
      <c r="Z522" s="192"/>
      <c r="AA522" s="215"/>
      <c r="AB522" s="192"/>
      <c r="AC522" s="215"/>
      <c r="AD522" s="192"/>
      <c r="AE522" s="215"/>
      <c r="AF522" s="192"/>
      <c r="AG522" s="215"/>
      <c r="AH522" s="192">
        <f>AG522*K522</f>
        <v>0</v>
      </c>
      <c r="AI522" s="215"/>
      <c r="AJ522" s="192"/>
      <c r="AK522" s="215"/>
      <c r="AL522" s="345"/>
      <c r="AM522" s="212"/>
      <c r="AN522" s="192">
        <f>ROUND(AM522*K522,2)</f>
        <v>0</v>
      </c>
      <c r="AO522" s="215"/>
      <c r="AP522" s="192">
        <f>AO522*K522</f>
        <v>0</v>
      </c>
      <c r="AQ522" s="215"/>
      <c r="AR522" s="192">
        <f>AQ522*K522</f>
        <v>0</v>
      </c>
      <c r="AS522" s="215">
        <f>AT522/K522</f>
        <v>0</v>
      </c>
      <c r="AT522" s="192">
        <f t="shared" si="336"/>
        <v>0</v>
      </c>
      <c r="AU522" s="215">
        <f>AV522/K522</f>
        <v>1</v>
      </c>
      <c r="AV522" s="354">
        <f>K522-AT522</f>
        <v>1480.71</v>
      </c>
    </row>
    <row r="523" spans="1:48" s="60" customFormat="1" ht="20.100000000000001" customHeight="1" outlineLevel="1">
      <c r="A523" s="161"/>
      <c r="B523" s="69"/>
      <c r="C523" s="69"/>
      <c r="D523" s="69"/>
      <c r="E523" s="69"/>
      <c r="F523" s="78" t="s">
        <v>253</v>
      </c>
      <c r="G523" s="148"/>
      <c r="H523" s="148"/>
      <c r="I523" s="148"/>
      <c r="J523" s="225"/>
      <c r="K523" s="221">
        <f>SUM(K519:K522)</f>
        <v>1676.99</v>
      </c>
      <c r="L523" s="190" t="e">
        <f>TRUNC(#REF!-(#REF!*0.07),2)</f>
        <v>#REF!</v>
      </c>
      <c r="M523" s="219">
        <f>N523/K523</f>
        <v>0</v>
      </c>
      <c r="N523" s="148">
        <f>SUM(N519:N522)</f>
        <v>0</v>
      </c>
      <c r="O523" s="223"/>
      <c r="P523" s="225"/>
      <c r="Q523" s="223"/>
      <c r="R523" s="225"/>
      <c r="S523" s="223"/>
      <c r="T523" s="225"/>
      <c r="U523" s="223"/>
      <c r="V523" s="225"/>
      <c r="W523" s="223"/>
      <c r="X523" s="225"/>
      <c r="Y523" s="223"/>
      <c r="Z523" s="225"/>
      <c r="AA523" s="223"/>
      <c r="AB523" s="225"/>
      <c r="AC523" s="223"/>
      <c r="AD523" s="225"/>
      <c r="AE523" s="223"/>
      <c r="AF523" s="225"/>
      <c r="AG523" s="223">
        <f>AH523/K523</f>
        <v>5.8521517719246983E-2</v>
      </c>
      <c r="AH523" s="148">
        <f>SUM(AH519:AH522)</f>
        <v>98.14</v>
      </c>
      <c r="AI523" s="223"/>
      <c r="AJ523" s="148"/>
      <c r="AK523" s="223"/>
      <c r="AL523" s="148"/>
      <c r="AM523" s="357">
        <f>AN523/K523</f>
        <v>0</v>
      </c>
      <c r="AN523" s="221">
        <f>SUM(AN519:AN522)</f>
        <v>0</v>
      </c>
      <c r="AO523" s="223">
        <f>AP523/K523</f>
        <v>8.1930124806945767E-2</v>
      </c>
      <c r="AP523" s="221">
        <f>SUM(AP519:AP522)</f>
        <v>137.39599999999999</v>
      </c>
      <c r="AQ523" s="223"/>
      <c r="AR523" s="225"/>
      <c r="AS523" s="357">
        <f>AT523/K523</f>
        <v>8.1930124806945767E-2</v>
      </c>
      <c r="AT523" s="221">
        <f>SUM(AT519:AT522)</f>
        <v>137.39599999999999</v>
      </c>
      <c r="AU523" s="357">
        <f>AV523/K523</f>
        <v>0.91806987519305427</v>
      </c>
      <c r="AV523" s="221">
        <f>SUM(AV519:AV522)</f>
        <v>1539.5940000000001</v>
      </c>
    </row>
    <row r="524" spans="1:48" s="60" customFormat="1" ht="20.100000000000001" customHeight="1">
      <c r="A524" s="87"/>
      <c r="B524" s="61"/>
      <c r="C524" s="61"/>
      <c r="D524" s="20"/>
      <c r="E524" s="61"/>
      <c r="F524" s="42"/>
      <c r="G524" s="2"/>
      <c r="H524" s="2"/>
      <c r="I524" s="74">
        <v>0</v>
      </c>
      <c r="J524" s="315">
        <f t="shared" si="332"/>
        <v>0</v>
      </c>
      <c r="K524" s="310"/>
      <c r="L524" s="189" t="e">
        <f>TRUNC(#REF!-(#REF!*0.07),2)</f>
        <v>#REF!</v>
      </c>
      <c r="M524" s="213"/>
      <c r="N524" s="218"/>
      <c r="O524" s="216"/>
      <c r="P524" s="218"/>
      <c r="Q524" s="216"/>
      <c r="R524" s="218"/>
      <c r="S524" s="216"/>
      <c r="T524" s="218"/>
      <c r="U524" s="216"/>
      <c r="V524" s="218"/>
      <c r="W524" s="216"/>
      <c r="X524" s="218"/>
      <c r="Y524" s="216"/>
      <c r="Z524" s="218"/>
      <c r="AA524" s="216"/>
      <c r="AB524" s="218"/>
      <c r="AC524" s="216"/>
      <c r="AD524" s="218"/>
      <c r="AE524" s="216"/>
      <c r="AF524" s="218"/>
      <c r="AG524" s="216"/>
      <c r="AH524" s="218"/>
      <c r="AI524" s="216"/>
      <c r="AJ524" s="218"/>
      <c r="AK524" s="216"/>
      <c r="AL524" s="346"/>
      <c r="AM524" s="213"/>
      <c r="AN524" s="218"/>
      <c r="AO524" s="216"/>
      <c r="AP524" s="218"/>
      <c r="AQ524" s="216"/>
      <c r="AR524" s="218"/>
      <c r="AS524" s="216"/>
      <c r="AT524" s="218"/>
      <c r="AU524" s="216"/>
      <c r="AV524" s="355"/>
    </row>
    <row r="525" spans="1:48" s="60" customFormat="1" ht="20.100000000000001" customHeight="1">
      <c r="A525" s="166">
        <v>20</v>
      </c>
      <c r="B525" s="35"/>
      <c r="C525" s="35"/>
      <c r="D525" s="33" t="s">
        <v>15</v>
      </c>
      <c r="E525" s="34"/>
      <c r="F525" s="80"/>
      <c r="G525" s="147"/>
      <c r="H525" s="147"/>
      <c r="I525" s="147"/>
      <c r="J525" s="314"/>
      <c r="K525" s="309"/>
      <c r="L525" s="191" t="e">
        <f>L561</f>
        <v>#REF!</v>
      </c>
      <c r="M525" s="213"/>
      <c r="N525" s="218"/>
      <c r="O525" s="216"/>
      <c r="P525" s="218"/>
      <c r="Q525" s="216"/>
      <c r="R525" s="218"/>
      <c r="S525" s="216"/>
      <c r="T525" s="218"/>
      <c r="U525" s="216"/>
      <c r="V525" s="218"/>
      <c r="W525" s="216"/>
      <c r="X525" s="218"/>
      <c r="Y525" s="216"/>
      <c r="Z525" s="218"/>
      <c r="AA525" s="216"/>
      <c r="AB525" s="218"/>
      <c r="AC525" s="216"/>
      <c r="AD525" s="218"/>
      <c r="AE525" s="216"/>
      <c r="AF525" s="218"/>
      <c r="AG525" s="216"/>
      <c r="AH525" s="218"/>
      <c r="AI525" s="216"/>
      <c r="AJ525" s="218"/>
      <c r="AK525" s="216"/>
      <c r="AL525" s="346"/>
      <c r="AM525" s="213"/>
      <c r="AN525" s="218"/>
      <c r="AO525" s="216"/>
      <c r="AP525" s="218"/>
      <c r="AQ525" s="216"/>
      <c r="AR525" s="218"/>
      <c r="AS525" s="216"/>
      <c r="AT525" s="218"/>
      <c r="AU525" s="216"/>
      <c r="AV525" s="355"/>
    </row>
    <row r="526" spans="1:48" s="60" customFormat="1" ht="20.100000000000001" customHeight="1" outlineLevel="1">
      <c r="A526" s="164"/>
      <c r="B526" s="6"/>
      <c r="C526" s="6"/>
      <c r="D526" s="11" t="s">
        <v>50</v>
      </c>
      <c r="E526" s="21"/>
      <c r="F526" s="82"/>
      <c r="G526" s="150"/>
      <c r="H526" s="150"/>
      <c r="I526" s="74">
        <v>0</v>
      </c>
      <c r="J526" s="315">
        <f t="shared" ref="J526:J584" si="338">TRUNC(I526+(I526*0.243),2)</f>
        <v>0</v>
      </c>
      <c r="K526" s="310"/>
      <c r="L526" s="189" t="e">
        <f>TRUNC(#REF!-(#REF!*0.07),2)</f>
        <v>#REF!</v>
      </c>
      <c r="M526" s="213"/>
      <c r="N526" s="218"/>
      <c r="O526" s="216"/>
      <c r="P526" s="218"/>
      <c r="Q526" s="216"/>
      <c r="R526" s="218"/>
      <c r="S526" s="216"/>
      <c r="T526" s="218"/>
      <c r="U526" s="216"/>
      <c r="V526" s="218"/>
      <c r="W526" s="216"/>
      <c r="X526" s="218"/>
      <c r="Y526" s="216"/>
      <c r="Z526" s="218"/>
      <c r="AA526" s="216"/>
      <c r="AB526" s="218"/>
      <c r="AC526" s="216"/>
      <c r="AD526" s="218"/>
      <c r="AE526" s="216"/>
      <c r="AF526" s="218"/>
      <c r="AG526" s="216"/>
      <c r="AH526" s="218"/>
      <c r="AI526" s="216"/>
      <c r="AJ526" s="218"/>
      <c r="AK526" s="216"/>
      <c r="AL526" s="346"/>
      <c r="AM526" s="213"/>
      <c r="AN526" s="218"/>
      <c r="AO526" s="216"/>
      <c r="AP526" s="218"/>
      <c r="AQ526" s="216"/>
      <c r="AR526" s="218"/>
      <c r="AS526" s="216"/>
      <c r="AT526" s="218"/>
      <c r="AU526" s="216"/>
      <c r="AV526" s="355"/>
    </row>
    <row r="527" spans="1:48" s="60" customFormat="1" ht="20.100000000000001" customHeight="1" outlineLevel="1">
      <c r="A527" s="165" t="s">
        <v>30</v>
      </c>
      <c r="B527" s="9" t="s">
        <v>1093</v>
      </c>
      <c r="C527" s="9" t="s">
        <v>116</v>
      </c>
      <c r="D527" s="10" t="s">
        <v>16</v>
      </c>
      <c r="E527" s="22" t="s">
        <v>17</v>
      </c>
      <c r="F527" s="50">
        <v>2</v>
      </c>
      <c r="G527" s="150">
        <v>0</v>
      </c>
      <c r="H527" s="150">
        <f t="shared" ref="H527:H539" si="339">F527-G527</f>
        <v>2</v>
      </c>
      <c r="I527" s="74">
        <v>500.6</v>
      </c>
      <c r="J527" s="318">
        <f t="shared" ref="J527:J560" si="340">TRUNC(I527*(1+$F$4),2)</f>
        <v>611.88</v>
      </c>
      <c r="K527" s="310">
        <f t="shared" ref="K527:K539" si="341">ROUND(H527*J527,2)</f>
        <v>1223.76</v>
      </c>
      <c r="L527" s="189" t="e">
        <f>TRUNC(#REF!-(#REF!*0.07),2)</f>
        <v>#REF!</v>
      </c>
      <c r="M527" s="212"/>
      <c r="N527" s="192">
        <f t="shared" ref="N527:N539" si="342">M527*K527</f>
        <v>0</v>
      </c>
      <c r="O527" s="215"/>
      <c r="P527" s="192"/>
      <c r="Q527" s="215"/>
      <c r="R527" s="192"/>
      <c r="S527" s="215"/>
      <c r="T527" s="192"/>
      <c r="U527" s="215"/>
      <c r="V527" s="192"/>
      <c r="W527" s="215"/>
      <c r="X527" s="192"/>
      <c r="Y527" s="215"/>
      <c r="Z527" s="192"/>
      <c r="AA527" s="215"/>
      <c r="AB527" s="192"/>
      <c r="AC527" s="215"/>
      <c r="AD527" s="192"/>
      <c r="AE527" s="215"/>
      <c r="AF527" s="192"/>
      <c r="AG527" s="215"/>
      <c r="AH527" s="192"/>
      <c r="AI527" s="215"/>
      <c r="AJ527" s="192"/>
      <c r="AK527" s="215"/>
      <c r="AL527" s="345"/>
      <c r="AM527" s="212"/>
      <c r="AN527" s="192">
        <f t="shared" ref="AN527:AN539" si="343">ROUND(AM527*K527,2)</f>
        <v>0</v>
      </c>
      <c r="AO527" s="215"/>
      <c r="AP527" s="192"/>
      <c r="AQ527" s="215"/>
      <c r="AR527" s="192">
        <f t="shared" ref="AR527:AR539" si="344">AQ527*K527</f>
        <v>0</v>
      </c>
      <c r="AS527" s="215">
        <f t="shared" ref="AS527:AS539" si="345">AT527/K527</f>
        <v>0</v>
      </c>
      <c r="AT527" s="192">
        <f t="shared" ref="AT527:AT539" si="346">AN527+AP527+AR527</f>
        <v>0</v>
      </c>
      <c r="AU527" s="215">
        <f t="shared" ref="AU527:AU539" si="347">AV527/K527</f>
        <v>1</v>
      </c>
      <c r="AV527" s="354">
        <f t="shared" ref="AV527:AV539" si="348">K527-AT527</f>
        <v>1223.76</v>
      </c>
    </row>
    <row r="528" spans="1:48" ht="20.100000000000001" customHeight="1" outlineLevel="1">
      <c r="A528" s="160" t="s">
        <v>181</v>
      </c>
      <c r="B528" s="649" t="s">
        <v>1174</v>
      </c>
      <c r="C528" s="9" t="s">
        <v>1113</v>
      </c>
      <c r="D528" s="10" t="s">
        <v>1005</v>
      </c>
      <c r="E528" s="66" t="s">
        <v>17</v>
      </c>
      <c r="F528" s="50">
        <v>1</v>
      </c>
      <c r="G528" s="150">
        <v>0</v>
      </c>
      <c r="H528" s="150">
        <f t="shared" si="339"/>
        <v>1</v>
      </c>
      <c r="I528" s="74">
        <v>1456.7</v>
      </c>
      <c r="J528" s="318">
        <f t="shared" si="340"/>
        <v>1780.52</v>
      </c>
      <c r="K528" s="310">
        <f t="shared" si="341"/>
        <v>1780.52</v>
      </c>
      <c r="L528" s="189" t="e">
        <f>TRUNC(#REF!-(#REF!*0.07),2)</f>
        <v>#REF!</v>
      </c>
      <c r="M528" s="212"/>
      <c r="N528" s="192">
        <f t="shared" si="342"/>
        <v>0</v>
      </c>
      <c r="O528" s="215"/>
      <c r="P528" s="192"/>
      <c r="Q528" s="215"/>
      <c r="R528" s="192"/>
      <c r="S528" s="215"/>
      <c r="T528" s="192"/>
      <c r="U528" s="215"/>
      <c r="V528" s="192"/>
      <c r="W528" s="215"/>
      <c r="X528" s="192"/>
      <c r="Y528" s="215"/>
      <c r="Z528" s="192"/>
      <c r="AA528" s="215"/>
      <c r="AB528" s="192"/>
      <c r="AC528" s="215"/>
      <c r="AD528" s="192"/>
      <c r="AE528" s="215"/>
      <c r="AF528" s="192"/>
      <c r="AG528" s="215"/>
      <c r="AH528" s="192"/>
      <c r="AI528" s="215"/>
      <c r="AJ528" s="192"/>
      <c r="AK528" s="215"/>
      <c r="AL528" s="345"/>
      <c r="AM528" s="212"/>
      <c r="AN528" s="192">
        <f t="shared" si="343"/>
        <v>0</v>
      </c>
      <c r="AO528" s="215"/>
      <c r="AP528" s="192"/>
      <c r="AQ528" s="215"/>
      <c r="AR528" s="192">
        <f t="shared" si="344"/>
        <v>0</v>
      </c>
      <c r="AS528" s="215">
        <f t="shared" si="345"/>
        <v>0</v>
      </c>
      <c r="AT528" s="192">
        <f t="shared" si="346"/>
        <v>0</v>
      </c>
      <c r="AU528" s="215">
        <f t="shared" si="347"/>
        <v>1</v>
      </c>
      <c r="AV528" s="354">
        <f t="shared" si="348"/>
        <v>1780.52</v>
      </c>
    </row>
    <row r="529" spans="1:48" ht="20.100000000000001" customHeight="1" outlineLevel="1">
      <c r="A529" s="160" t="s">
        <v>182</v>
      </c>
      <c r="B529" s="9"/>
      <c r="C529" s="9" t="s">
        <v>4</v>
      </c>
      <c r="D529" s="10" t="s">
        <v>51</v>
      </c>
      <c r="E529" s="66" t="s">
        <v>17</v>
      </c>
      <c r="F529" s="50">
        <v>1</v>
      </c>
      <c r="G529" s="150">
        <v>0</v>
      </c>
      <c r="H529" s="150">
        <f t="shared" si="339"/>
        <v>1</v>
      </c>
      <c r="I529" s="74">
        <v>380</v>
      </c>
      <c r="J529" s="318">
        <f t="shared" si="340"/>
        <v>464.47</v>
      </c>
      <c r="K529" s="310">
        <f t="shared" si="341"/>
        <v>464.47</v>
      </c>
      <c r="L529" s="189" t="e">
        <f>TRUNC(#REF!-(#REF!*0.07),2)</f>
        <v>#REF!</v>
      </c>
      <c r="M529" s="212"/>
      <c r="N529" s="192">
        <f t="shared" si="342"/>
        <v>0</v>
      </c>
      <c r="O529" s="215"/>
      <c r="P529" s="192"/>
      <c r="Q529" s="215"/>
      <c r="R529" s="192"/>
      <c r="S529" s="215"/>
      <c r="T529" s="192"/>
      <c r="U529" s="215"/>
      <c r="V529" s="192"/>
      <c r="W529" s="215"/>
      <c r="X529" s="192"/>
      <c r="Y529" s="215"/>
      <c r="Z529" s="192"/>
      <c r="AA529" s="215"/>
      <c r="AB529" s="192"/>
      <c r="AC529" s="215"/>
      <c r="AD529" s="192"/>
      <c r="AE529" s="215"/>
      <c r="AF529" s="192"/>
      <c r="AG529" s="215"/>
      <c r="AH529" s="192"/>
      <c r="AI529" s="215"/>
      <c r="AJ529" s="192"/>
      <c r="AK529" s="215"/>
      <c r="AL529" s="345"/>
      <c r="AM529" s="212"/>
      <c r="AN529" s="192">
        <f t="shared" si="343"/>
        <v>0</v>
      </c>
      <c r="AO529" s="215"/>
      <c r="AP529" s="192"/>
      <c r="AQ529" s="215"/>
      <c r="AR529" s="192">
        <f t="shared" si="344"/>
        <v>0</v>
      </c>
      <c r="AS529" s="215">
        <f t="shared" si="345"/>
        <v>0</v>
      </c>
      <c r="AT529" s="192">
        <f t="shared" si="346"/>
        <v>0</v>
      </c>
      <c r="AU529" s="215">
        <f t="shared" si="347"/>
        <v>1</v>
      </c>
      <c r="AV529" s="354">
        <f t="shared" si="348"/>
        <v>464.47</v>
      </c>
    </row>
    <row r="530" spans="1:48" ht="20.100000000000001" customHeight="1" outlineLevel="1">
      <c r="A530" s="160" t="s">
        <v>183</v>
      </c>
      <c r="B530" s="9"/>
      <c r="C530" s="9" t="s">
        <v>4</v>
      </c>
      <c r="D530" s="10" t="s">
        <v>1020</v>
      </c>
      <c r="E530" s="66" t="s">
        <v>17</v>
      </c>
      <c r="F530" s="50">
        <v>2</v>
      </c>
      <c r="G530" s="150">
        <v>0</v>
      </c>
      <c r="H530" s="150">
        <f t="shared" si="339"/>
        <v>2</v>
      </c>
      <c r="I530" s="74">
        <v>22</v>
      </c>
      <c r="J530" s="318">
        <f t="shared" si="340"/>
        <v>26.89</v>
      </c>
      <c r="K530" s="310">
        <f t="shared" si="341"/>
        <v>53.78</v>
      </c>
      <c r="L530" s="189" t="e">
        <f>TRUNC(#REF!-(#REF!*0.07),2)</f>
        <v>#REF!</v>
      </c>
      <c r="M530" s="212"/>
      <c r="N530" s="192">
        <f t="shared" si="342"/>
        <v>0</v>
      </c>
      <c r="O530" s="215"/>
      <c r="P530" s="192"/>
      <c r="Q530" s="215"/>
      <c r="R530" s="192"/>
      <c r="S530" s="215"/>
      <c r="T530" s="192"/>
      <c r="U530" s="215"/>
      <c r="V530" s="192"/>
      <c r="W530" s="215"/>
      <c r="X530" s="192"/>
      <c r="Y530" s="215"/>
      <c r="Z530" s="192"/>
      <c r="AA530" s="215"/>
      <c r="AB530" s="192"/>
      <c r="AC530" s="215"/>
      <c r="AD530" s="192"/>
      <c r="AE530" s="215"/>
      <c r="AF530" s="192"/>
      <c r="AG530" s="215"/>
      <c r="AH530" s="192"/>
      <c r="AI530" s="215"/>
      <c r="AJ530" s="192"/>
      <c r="AK530" s="215"/>
      <c r="AL530" s="345"/>
      <c r="AM530" s="212"/>
      <c r="AN530" s="192">
        <f t="shared" si="343"/>
        <v>0</v>
      </c>
      <c r="AO530" s="215"/>
      <c r="AP530" s="192"/>
      <c r="AQ530" s="215"/>
      <c r="AR530" s="192">
        <f t="shared" si="344"/>
        <v>0</v>
      </c>
      <c r="AS530" s="215">
        <f t="shared" si="345"/>
        <v>0</v>
      </c>
      <c r="AT530" s="192">
        <f t="shared" si="346"/>
        <v>0</v>
      </c>
      <c r="AU530" s="215">
        <f t="shared" si="347"/>
        <v>1</v>
      </c>
      <c r="AV530" s="354">
        <f t="shared" si="348"/>
        <v>53.78</v>
      </c>
    </row>
    <row r="531" spans="1:48" ht="20.100000000000001" customHeight="1" outlineLevel="1">
      <c r="A531" s="160" t="s">
        <v>184</v>
      </c>
      <c r="B531" s="9"/>
      <c r="C531" s="9" t="s">
        <v>4</v>
      </c>
      <c r="D531" s="10" t="s">
        <v>18</v>
      </c>
      <c r="E531" s="66" t="s">
        <v>17</v>
      </c>
      <c r="F531" s="50">
        <v>1</v>
      </c>
      <c r="G531" s="150">
        <v>0</v>
      </c>
      <c r="H531" s="150">
        <f t="shared" si="339"/>
        <v>1</v>
      </c>
      <c r="I531" s="74">
        <v>22</v>
      </c>
      <c r="J531" s="318">
        <f t="shared" si="340"/>
        <v>26.89</v>
      </c>
      <c r="K531" s="310">
        <f t="shared" si="341"/>
        <v>26.89</v>
      </c>
      <c r="L531" s="189" t="e">
        <f>TRUNC(#REF!-(#REF!*0.07),2)</f>
        <v>#REF!</v>
      </c>
      <c r="M531" s="212"/>
      <c r="N531" s="192">
        <f t="shared" si="342"/>
        <v>0</v>
      </c>
      <c r="O531" s="215"/>
      <c r="P531" s="192"/>
      <c r="Q531" s="215"/>
      <c r="R531" s="192"/>
      <c r="S531" s="215"/>
      <c r="T531" s="192"/>
      <c r="U531" s="215"/>
      <c r="V531" s="192"/>
      <c r="W531" s="215"/>
      <c r="X531" s="192"/>
      <c r="Y531" s="215"/>
      <c r="Z531" s="192"/>
      <c r="AA531" s="215"/>
      <c r="AB531" s="192"/>
      <c r="AC531" s="215"/>
      <c r="AD531" s="192"/>
      <c r="AE531" s="215"/>
      <c r="AF531" s="192"/>
      <c r="AG531" s="215"/>
      <c r="AH531" s="192"/>
      <c r="AI531" s="215"/>
      <c r="AJ531" s="192"/>
      <c r="AK531" s="215"/>
      <c r="AL531" s="345"/>
      <c r="AM531" s="212"/>
      <c r="AN531" s="192">
        <f t="shared" si="343"/>
        <v>0</v>
      </c>
      <c r="AO531" s="215"/>
      <c r="AP531" s="192"/>
      <c r="AQ531" s="215"/>
      <c r="AR531" s="192">
        <f t="shared" si="344"/>
        <v>0</v>
      </c>
      <c r="AS531" s="215">
        <f t="shared" si="345"/>
        <v>0</v>
      </c>
      <c r="AT531" s="192">
        <f t="shared" si="346"/>
        <v>0</v>
      </c>
      <c r="AU531" s="215">
        <f t="shared" si="347"/>
        <v>1</v>
      </c>
      <c r="AV531" s="354">
        <f t="shared" si="348"/>
        <v>26.89</v>
      </c>
    </row>
    <row r="532" spans="1:48" ht="20.100000000000001" customHeight="1" outlineLevel="1">
      <c r="A532" s="160" t="s">
        <v>185</v>
      </c>
      <c r="B532" s="9"/>
      <c r="C532" s="9" t="s">
        <v>4</v>
      </c>
      <c r="D532" s="10" t="s">
        <v>1021</v>
      </c>
      <c r="E532" s="66" t="s">
        <v>17</v>
      </c>
      <c r="F532" s="50">
        <v>2</v>
      </c>
      <c r="G532" s="150">
        <v>0</v>
      </c>
      <c r="H532" s="150">
        <f t="shared" si="339"/>
        <v>2</v>
      </c>
      <c r="I532" s="74">
        <v>22</v>
      </c>
      <c r="J532" s="318">
        <f t="shared" si="340"/>
        <v>26.89</v>
      </c>
      <c r="K532" s="310">
        <f t="shared" si="341"/>
        <v>53.78</v>
      </c>
      <c r="L532" s="189" t="e">
        <f>TRUNC(#REF!-(#REF!*0.07),2)</f>
        <v>#REF!</v>
      </c>
      <c r="M532" s="212"/>
      <c r="N532" s="192">
        <f t="shared" si="342"/>
        <v>0</v>
      </c>
      <c r="O532" s="215"/>
      <c r="P532" s="192"/>
      <c r="Q532" s="215"/>
      <c r="R532" s="192"/>
      <c r="S532" s="215"/>
      <c r="T532" s="192"/>
      <c r="U532" s="215"/>
      <c r="V532" s="192"/>
      <c r="W532" s="215"/>
      <c r="X532" s="192"/>
      <c r="Y532" s="215"/>
      <c r="Z532" s="192"/>
      <c r="AA532" s="215"/>
      <c r="AB532" s="192"/>
      <c r="AC532" s="215"/>
      <c r="AD532" s="192"/>
      <c r="AE532" s="215"/>
      <c r="AF532" s="192"/>
      <c r="AG532" s="215"/>
      <c r="AH532" s="192"/>
      <c r="AI532" s="215"/>
      <c r="AJ532" s="192"/>
      <c r="AK532" s="215"/>
      <c r="AL532" s="345"/>
      <c r="AM532" s="212"/>
      <c r="AN532" s="192">
        <f t="shared" si="343"/>
        <v>0</v>
      </c>
      <c r="AO532" s="215"/>
      <c r="AP532" s="192"/>
      <c r="AQ532" s="215"/>
      <c r="AR532" s="192">
        <f t="shared" si="344"/>
        <v>0</v>
      </c>
      <c r="AS532" s="215">
        <f t="shared" si="345"/>
        <v>0</v>
      </c>
      <c r="AT532" s="192">
        <f t="shared" si="346"/>
        <v>0</v>
      </c>
      <c r="AU532" s="215">
        <f t="shared" si="347"/>
        <v>1</v>
      </c>
      <c r="AV532" s="354">
        <f t="shared" si="348"/>
        <v>53.78</v>
      </c>
    </row>
    <row r="533" spans="1:48" ht="20.100000000000001" customHeight="1" outlineLevel="1">
      <c r="A533" s="160" t="s">
        <v>186</v>
      </c>
      <c r="B533" s="9"/>
      <c r="C533" s="9" t="s">
        <v>4</v>
      </c>
      <c r="D533" s="10" t="s">
        <v>19</v>
      </c>
      <c r="E533" s="66" t="s">
        <v>17</v>
      </c>
      <c r="F533" s="50">
        <v>1</v>
      </c>
      <c r="G533" s="150">
        <v>0</v>
      </c>
      <c r="H533" s="150">
        <f t="shared" si="339"/>
        <v>1</v>
      </c>
      <c r="I533" s="74">
        <v>22</v>
      </c>
      <c r="J533" s="318">
        <f t="shared" si="340"/>
        <v>26.89</v>
      </c>
      <c r="K533" s="310">
        <f t="shared" si="341"/>
        <v>26.89</v>
      </c>
      <c r="L533" s="189" t="e">
        <f>TRUNC(#REF!-(#REF!*0.07),2)</f>
        <v>#REF!</v>
      </c>
      <c r="M533" s="212"/>
      <c r="N533" s="192">
        <f t="shared" si="342"/>
        <v>0</v>
      </c>
      <c r="O533" s="215"/>
      <c r="P533" s="192"/>
      <c r="Q533" s="215"/>
      <c r="R533" s="192"/>
      <c r="S533" s="215"/>
      <c r="T533" s="192"/>
      <c r="U533" s="215"/>
      <c r="V533" s="192"/>
      <c r="W533" s="215"/>
      <c r="X533" s="192"/>
      <c r="Y533" s="215"/>
      <c r="Z533" s="192"/>
      <c r="AA533" s="215"/>
      <c r="AB533" s="192"/>
      <c r="AC533" s="215"/>
      <c r="AD533" s="192"/>
      <c r="AE533" s="215"/>
      <c r="AF533" s="192"/>
      <c r="AG533" s="215"/>
      <c r="AH533" s="192"/>
      <c r="AI533" s="215"/>
      <c r="AJ533" s="192"/>
      <c r="AK533" s="215"/>
      <c r="AL533" s="345"/>
      <c r="AM533" s="212"/>
      <c r="AN533" s="192">
        <f t="shared" si="343"/>
        <v>0</v>
      </c>
      <c r="AO533" s="215"/>
      <c r="AP533" s="192"/>
      <c r="AQ533" s="215"/>
      <c r="AR533" s="192">
        <f t="shared" si="344"/>
        <v>0</v>
      </c>
      <c r="AS533" s="215">
        <f t="shared" si="345"/>
        <v>0</v>
      </c>
      <c r="AT533" s="192">
        <f t="shared" si="346"/>
        <v>0</v>
      </c>
      <c r="AU533" s="215">
        <f t="shared" si="347"/>
        <v>1</v>
      </c>
      <c r="AV533" s="354">
        <f t="shared" si="348"/>
        <v>26.89</v>
      </c>
    </row>
    <row r="534" spans="1:48" ht="20.100000000000001" customHeight="1" outlineLevel="1">
      <c r="A534" s="160" t="s">
        <v>187</v>
      </c>
      <c r="B534" s="9"/>
      <c r="C534" s="9" t="s">
        <v>4</v>
      </c>
      <c r="D534" s="10" t="s">
        <v>1017</v>
      </c>
      <c r="E534" s="66" t="s">
        <v>17</v>
      </c>
      <c r="F534" s="50">
        <v>1</v>
      </c>
      <c r="G534" s="150">
        <v>0</v>
      </c>
      <c r="H534" s="150">
        <f t="shared" si="339"/>
        <v>1</v>
      </c>
      <c r="I534" s="74">
        <v>390</v>
      </c>
      <c r="J534" s="318">
        <f t="shared" si="340"/>
        <v>476.69</v>
      </c>
      <c r="K534" s="310">
        <f t="shared" si="341"/>
        <v>476.69</v>
      </c>
      <c r="L534" s="189" t="e">
        <f>TRUNC(#REF!-(#REF!*0.07),2)</f>
        <v>#REF!</v>
      </c>
      <c r="M534" s="212"/>
      <c r="N534" s="192">
        <f t="shared" si="342"/>
        <v>0</v>
      </c>
      <c r="O534" s="215"/>
      <c r="P534" s="192"/>
      <c r="Q534" s="215"/>
      <c r="R534" s="192"/>
      <c r="S534" s="215"/>
      <c r="T534" s="192"/>
      <c r="U534" s="215"/>
      <c r="V534" s="192"/>
      <c r="W534" s="215"/>
      <c r="X534" s="192"/>
      <c r="Y534" s="215"/>
      <c r="Z534" s="192"/>
      <c r="AA534" s="215"/>
      <c r="AB534" s="192"/>
      <c r="AC534" s="215"/>
      <c r="AD534" s="192"/>
      <c r="AE534" s="215"/>
      <c r="AF534" s="192"/>
      <c r="AG534" s="215"/>
      <c r="AH534" s="192"/>
      <c r="AI534" s="215"/>
      <c r="AJ534" s="192"/>
      <c r="AK534" s="215"/>
      <c r="AL534" s="345"/>
      <c r="AM534" s="212"/>
      <c r="AN534" s="192">
        <f t="shared" si="343"/>
        <v>0</v>
      </c>
      <c r="AO534" s="215"/>
      <c r="AP534" s="192"/>
      <c r="AQ534" s="215"/>
      <c r="AR534" s="192">
        <f t="shared" si="344"/>
        <v>0</v>
      </c>
      <c r="AS534" s="215">
        <f t="shared" si="345"/>
        <v>0</v>
      </c>
      <c r="AT534" s="192">
        <f t="shared" si="346"/>
        <v>0</v>
      </c>
      <c r="AU534" s="215">
        <f t="shared" si="347"/>
        <v>1</v>
      </c>
      <c r="AV534" s="354">
        <f t="shared" si="348"/>
        <v>476.69</v>
      </c>
    </row>
    <row r="535" spans="1:48" ht="20.100000000000001" customHeight="1" outlineLevel="1">
      <c r="A535" s="160" t="s">
        <v>357</v>
      </c>
      <c r="B535" s="9" t="s">
        <v>1092</v>
      </c>
      <c r="C535" s="9" t="s">
        <v>116</v>
      </c>
      <c r="D535" s="10" t="s">
        <v>1018</v>
      </c>
      <c r="E535" s="66" t="s">
        <v>17</v>
      </c>
      <c r="F535" s="50">
        <v>2</v>
      </c>
      <c r="G535" s="150">
        <v>0</v>
      </c>
      <c r="H535" s="150">
        <f t="shared" si="339"/>
        <v>2</v>
      </c>
      <c r="I535" s="74">
        <v>39.56</v>
      </c>
      <c r="J535" s="318">
        <f t="shared" si="340"/>
        <v>48.35</v>
      </c>
      <c r="K535" s="310">
        <f t="shared" si="341"/>
        <v>96.7</v>
      </c>
      <c r="L535" s="189" t="e">
        <f>TRUNC(#REF!-(#REF!*0.07),2)</f>
        <v>#REF!</v>
      </c>
      <c r="M535" s="212"/>
      <c r="N535" s="192">
        <f t="shared" si="342"/>
        <v>0</v>
      </c>
      <c r="O535" s="215"/>
      <c r="P535" s="192"/>
      <c r="Q535" s="215"/>
      <c r="R535" s="192"/>
      <c r="S535" s="215"/>
      <c r="T535" s="192"/>
      <c r="U535" s="215"/>
      <c r="V535" s="192"/>
      <c r="W535" s="215"/>
      <c r="X535" s="192"/>
      <c r="Y535" s="215"/>
      <c r="Z535" s="192"/>
      <c r="AA535" s="215"/>
      <c r="AB535" s="192"/>
      <c r="AC535" s="215"/>
      <c r="AD535" s="192"/>
      <c r="AE535" s="215"/>
      <c r="AF535" s="192"/>
      <c r="AG535" s="215"/>
      <c r="AH535" s="192"/>
      <c r="AI535" s="215"/>
      <c r="AJ535" s="192"/>
      <c r="AK535" s="215"/>
      <c r="AL535" s="345"/>
      <c r="AM535" s="212"/>
      <c r="AN535" s="192">
        <f t="shared" si="343"/>
        <v>0</v>
      </c>
      <c r="AO535" s="215"/>
      <c r="AP535" s="192"/>
      <c r="AQ535" s="215"/>
      <c r="AR535" s="192">
        <f t="shared" si="344"/>
        <v>0</v>
      </c>
      <c r="AS535" s="215">
        <f t="shared" si="345"/>
        <v>0</v>
      </c>
      <c r="AT535" s="192">
        <f t="shared" si="346"/>
        <v>0</v>
      </c>
      <c r="AU535" s="215">
        <f t="shared" si="347"/>
        <v>1</v>
      </c>
      <c r="AV535" s="354">
        <f t="shared" si="348"/>
        <v>96.7</v>
      </c>
    </row>
    <row r="536" spans="1:48" ht="20.100000000000001" customHeight="1" outlineLevel="1">
      <c r="A536" s="160" t="s">
        <v>358</v>
      </c>
      <c r="B536" s="9" t="s">
        <v>1091</v>
      </c>
      <c r="C536" s="9" t="s">
        <v>116</v>
      </c>
      <c r="D536" s="10" t="s">
        <v>1019</v>
      </c>
      <c r="E536" s="66" t="s">
        <v>17</v>
      </c>
      <c r="F536" s="50">
        <v>2</v>
      </c>
      <c r="G536" s="150">
        <v>0</v>
      </c>
      <c r="H536" s="150">
        <f t="shared" si="339"/>
        <v>2</v>
      </c>
      <c r="I536" s="74">
        <v>59.86</v>
      </c>
      <c r="J536" s="318">
        <f t="shared" si="340"/>
        <v>73.16</v>
      </c>
      <c r="K536" s="310">
        <f t="shared" si="341"/>
        <v>146.32</v>
      </c>
      <c r="L536" s="189" t="e">
        <f>TRUNC(#REF!-(#REF!*0.07),2)</f>
        <v>#REF!</v>
      </c>
      <c r="M536" s="212"/>
      <c r="N536" s="192">
        <f t="shared" si="342"/>
        <v>0</v>
      </c>
      <c r="O536" s="215"/>
      <c r="P536" s="192"/>
      <c r="Q536" s="215"/>
      <c r="R536" s="192"/>
      <c r="S536" s="215"/>
      <c r="T536" s="192"/>
      <c r="U536" s="215"/>
      <c r="V536" s="192"/>
      <c r="W536" s="215"/>
      <c r="X536" s="192"/>
      <c r="Y536" s="215"/>
      <c r="Z536" s="192"/>
      <c r="AA536" s="215"/>
      <c r="AB536" s="192"/>
      <c r="AC536" s="215"/>
      <c r="AD536" s="192"/>
      <c r="AE536" s="215"/>
      <c r="AF536" s="192"/>
      <c r="AG536" s="215"/>
      <c r="AH536" s="192"/>
      <c r="AI536" s="215"/>
      <c r="AJ536" s="192"/>
      <c r="AK536" s="215"/>
      <c r="AL536" s="345"/>
      <c r="AM536" s="212"/>
      <c r="AN536" s="192">
        <f t="shared" si="343"/>
        <v>0</v>
      </c>
      <c r="AO536" s="215"/>
      <c r="AP536" s="192"/>
      <c r="AQ536" s="215"/>
      <c r="AR536" s="192">
        <f t="shared" si="344"/>
        <v>0</v>
      </c>
      <c r="AS536" s="215">
        <f t="shared" si="345"/>
        <v>0</v>
      </c>
      <c r="AT536" s="192">
        <f t="shared" si="346"/>
        <v>0</v>
      </c>
      <c r="AU536" s="215">
        <f t="shared" si="347"/>
        <v>1</v>
      </c>
      <c r="AV536" s="354">
        <f t="shared" si="348"/>
        <v>146.32</v>
      </c>
    </row>
    <row r="537" spans="1:48" ht="20.100000000000001" customHeight="1" outlineLevel="1">
      <c r="A537" s="160" t="s">
        <v>359</v>
      </c>
      <c r="B537" s="9"/>
      <c r="C537" s="9" t="s">
        <v>4</v>
      </c>
      <c r="D537" s="10" t="s">
        <v>1022</v>
      </c>
      <c r="E537" s="66" t="s">
        <v>17</v>
      </c>
      <c r="F537" s="50">
        <v>2</v>
      </c>
      <c r="G537" s="150">
        <v>0</v>
      </c>
      <c r="H537" s="150">
        <f t="shared" si="339"/>
        <v>2</v>
      </c>
      <c r="I537" s="74">
        <v>87.5</v>
      </c>
      <c r="J537" s="318">
        <f t="shared" si="340"/>
        <v>106.95</v>
      </c>
      <c r="K537" s="310">
        <f t="shared" si="341"/>
        <v>213.9</v>
      </c>
      <c r="L537" s="189" t="e">
        <f>TRUNC(#REF!-(#REF!*0.07),2)</f>
        <v>#REF!</v>
      </c>
      <c r="M537" s="212"/>
      <c r="N537" s="192">
        <f t="shared" si="342"/>
        <v>0</v>
      </c>
      <c r="O537" s="215"/>
      <c r="P537" s="192"/>
      <c r="Q537" s="215"/>
      <c r="R537" s="192"/>
      <c r="S537" s="215"/>
      <c r="T537" s="192"/>
      <c r="U537" s="215"/>
      <c r="V537" s="192"/>
      <c r="W537" s="215"/>
      <c r="X537" s="192"/>
      <c r="Y537" s="215"/>
      <c r="Z537" s="192"/>
      <c r="AA537" s="215"/>
      <c r="AB537" s="192"/>
      <c r="AC537" s="215"/>
      <c r="AD537" s="192"/>
      <c r="AE537" s="215"/>
      <c r="AF537" s="192"/>
      <c r="AG537" s="215"/>
      <c r="AH537" s="192"/>
      <c r="AI537" s="215"/>
      <c r="AJ537" s="192"/>
      <c r="AK537" s="215"/>
      <c r="AL537" s="345"/>
      <c r="AM537" s="212"/>
      <c r="AN537" s="192">
        <f t="shared" si="343"/>
        <v>0</v>
      </c>
      <c r="AO537" s="215"/>
      <c r="AP537" s="192"/>
      <c r="AQ537" s="215"/>
      <c r="AR537" s="192">
        <f t="shared" si="344"/>
        <v>0</v>
      </c>
      <c r="AS537" s="215">
        <f t="shared" si="345"/>
        <v>0</v>
      </c>
      <c r="AT537" s="192">
        <f t="shared" si="346"/>
        <v>0</v>
      </c>
      <c r="AU537" s="215">
        <f t="shared" si="347"/>
        <v>1</v>
      </c>
      <c r="AV537" s="354">
        <f t="shared" si="348"/>
        <v>213.9</v>
      </c>
    </row>
    <row r="538" spans="1:48" ht="20.100000000000001" customHeight="1" outlineLevel="1">
      <c r="A538" s="160" t="s">
        <v>360</v>
      </c>
      <c r="B538" s="84" t="s">
        <v>1150</v>
      </c>
      <c r="C538" s="9" t="s">
        <v>1113</v>
      </c>
      <c r="D538" s="10" t="s">
        <v>1148</v>
      </c>
      <c r="E538" s="66" t="s">
        <v>17</v>
      </c>
      <c r="F538" s="50">
        <v>1</v>
      </c>
      <c r="G538" s="150">
        <v>0</v>
      </c>
      <c r="H538" s="150">
        <f t="shared" si="339"/>
        <v>1</v>
      </c>
      <c r="I538" s="74">
        <v>727.75</v>
      </c>
      <c r="J538" s="318">
        <f t="shared" si="340"/>
        <v>889.52</v>
      </c>
      <c r="K538" s="310">
        <f t="shared" si="341"/>
        <v>889.52</v>
      </c>
      <c r="L538" s="189" t="e">
        <f>TRUNC(#REF!-(#REF!*0.07),2)</f>
        <v>#REF!</v>
      </c>
      <c r="M538" s="212"/>
      <c r="N538" s="192">
        <f t="shared" si="342"/>
        <v>0</v>
      </c>
      <c r="O538" s="215"/>
      <c r="P538" s="192"/>
      <c r="Q538" s="215"/>
      <c r="R538" s="192"/>
      <c r="S538" s="215"/>
      <c r="T538" s="192"/>
      <c r="U538" s="215"/>
      <c r="V538" s="192"/>
      <c r="W538" s="215"/>
      <c r="X538" s="192"/>
      <c r="Y538" s="215"/>
      <c r="Z538" s="192"/>
      <c r="AA538" s="215"/>
      <c r="AB538" s="192"/>
      <c r="AC538" s="215"/>
      <c r="AD538" s="192"/>
      <c r="AE538" s="215"/>
      <c r="AF538" s="192"/>
      <c r="AG538" s="215"/>
      <c r="AH538" s="192"/>
      <c r="AI538" s="215"/>
      <c r="AJ538" s="192"/>
      <c r="AK538" s="215"/>
      <c r="AL538" s="345"/>
      <c r="AM538" s="212"/>
      <c r="AN538" s="192">
        <f t="shared" si="343"/>
        <v>0</v>
      </c>
      <c r="AO538" s="215"/>
      <c r="AP538" s="192"/>
      <c r="AQ538" s="215"/>
      <c r="AR538" s="192">
        <f t="shared" si="344"/>
        <v>0</v>
      </c>
      <c r="AS538" s="215">
        <f t="shared" si="345"/>
        <v>0</v>
      </c>
      <c r="AT538" s="192">
        <f t="shared" si="346"/>
        <v>0</v>
      </c>
      <c r="AU538" s="215">
        <f t="shared" si="347"/>
        <v>1</v>
      </c>
      <c r="AV538" s="354">
        <f t="shared" si="348"/>
        <v>889.52</v>
      </c>
    </row>
    <row r="539" spans="1:48" ht="20.100000000000001" customHeight="1" outlineLevel="1">
      <c r="A539" s="160" t="s">
        <v>361</v>
      </c>
      <c r="B539" s="9"/>
      <c r="C539" s="9" t="s">
        <v>4</v>
      </c>
      <c r="D539" s="10" t="s">
        <v>1149</v>
      </c>
      <c r="E539" s="66" t="s">
        <v>17</v>
      </c>
      <c r="F539" s="50">
        <v>2</v>
      </c>
      <c r="G539" s="150">
        <v>0</v>
      </c>
      <c r="H539" s="150">
        <f t="shared" si="339"/>
        <v>2</v>
      </c>
      <c r="I539" s="74">
        <v>293.52</v>
      </c>
      <c r="J539" s="318">
        <f t="shared" si="340"/>
        <v>358.76</v>
      </c>
      <c r="K539" s="310">
        <f t="shared" si="341"/>
        <v>717.52</v>
      </c>
      <c r="L539" s="189" t="e">
        <f>TRUNC(#REF!-(#REF!*0.07),2)</f>
        <v>#REF!</v>
      </c>
      <c r="M539" s="212"/>
      <c r="N539" s="192">
        <f t="shared" si="342"/>
        <v>0</v>
      </c>
      <c r="O539" s="215"/>
      <c r="P539" s="192"/>
      <c r="Q539" s="215"/>
      <c r="R539" s="192"/>
      <c r="S539" s="215"/>
      <c r="T539" s="192"/>
      <c r="U539" s="215"/>
      <c r="V539" s="192"/>
      <c r="W539" s="215"/>
      <c r="X539" s="192"/>
      <c r="Y539" s="215"/>
      <c r="Z539" s="192"/>
      <c r="AA539" s="215"/>
      <c r="AB539" s="192"/>
      <c r="AC539" s="215"/>
      <c r="AD539" s="192"/>
      <c r="AE539" s="215"/>
      <c r="AF539" s="192"/>
      <c r="AG539" s="215"/>
      <c r="AH539" s="192"/>
      <c r="AI539" s="215"/>
      <c r="AJ539" s="192"/>
      <c r="AK539" s="215"/>
      <c r="AL539" s="345"/>
      <c r="AM539" s="212"/>
      <c r="AN539" s="192">
        <f t="shared" si="343"/>
        <v>0</v>
      </c>
      <c r="AO539" s="215"/>
      <c r="AP539" s="192"/>
      <c r="AQ539" s="215"/>
      <c r="AR539" s="192">
        <f t="shared" si="344"/>
        <v>0</v>
      </c>
      <c r="AS539" s="215">
        <f t="shared" si="345"/>
        <v>0</v>
      </c>
      <c r="AT539" s="192">
        <f t="shared" si="346"/>
        <v>0</v>
      </c>
      <c r="AU539" s="215">
        <f t="shared" si="347"/>
        <v>1</v>
      </c>
      <c r="AV539" s="354">
        <f t="shared" si="348"/>
        <v>717.52</v>
      </c>
    </row>
    <row r="540" spans="1:48" ht="20.100000000000001" customHeight="1" outlineLevel="1">
      <c r="A540" s="158"/>
      <c r="B540" s="6"/>
      <c r="C540" s="6"/>
      <c r="D540" s="11" t="s">
        <v>52</v>
      </c>
      <c r="E540" s="67"/>
      <c r="F540" s="50">
        <v>0</v>
      </c>
      <c r="G540" s="150"/>
      <c r="H540" s="150"/>
      <c r="I540" s="74">
        <v>0</v>
      </c>
      <c r="J540" s="318">
        <f t="shared" si="340"/>
        <v>0</v>
      </c>
      <c r="K540" s="310">
        <f t="shared" ref="K527:K553" si="349">ROUND(F540*J540,2)</f>
        <v>0</v>
      </c>
      <c r="L540" s="189" t="e">
        <f>TRUNC(#REF!-(#REF!*0.07),2)</f>
        <v>#REF!</v>
      </c>
      <c r="M540" s="212"/>
      <c r="N540" s="192"/>
      <c r="O540" s="215"/>
      <c r="P540" s="192"/>
      <c r="Q540" s="215"/>
      <c r="R540" s="192"/>
      <c r="S540" s="215"/>
      <c r="T540" s="192"/>
      <c r="U540" s="215"/>
      <c r="V540" s="192"/>
      <c r="W540" s="215"/>
      <c r="X540" s="192"/>
      <c r="Y540" s="215"/>
      <c r="Z540" s="192"/>
      <c r="AA540" s="215"/>
      <c r="AB540" s="192"/>
      <c r="AC540" s="215"/>
      <c r="AD540" s="192"/>
      <c r="AE540" s="215"/>
      <c r="AF540" s="192"/>
      <c r="AG540" s="215"/>
      <c r="AH540" s="192"/>
      <c r="AI540" s="215"/>
      <c r="AJ540" s="192"/>
      <c r="AK540" s="215"/>
      <c r="AL540" s="345"/>
      <c r="AM540" s="212"/>
      <c r="AN540" s="192"/>
      <c r="AO540" s="215"/>
      <c r="AP540" s="192"/>
      <c r="AQ540" s="215"/>
      <c r="AR540" s="192"/>
      <c r="AS540" s="215"/>
      <c r="AT540" s="192"/>
      <c r="AU540" s="215"/>
      <c r="AV540" s="354"/>
    </row>
    <row r="541" spans="1:48" s="60" customFormat="1" ht="20.100000000000001" customHeight="1" outlineLevel="1">
      <c r="A541" s="160" t="s">
        <v>1025</v>
      </c>
      <c r="B541" s="9" t="s">
        <v>1084</v>
      </c>
      <c r="C541" s="66" t="s">
        <v>116</v>
      </c>
      <c r="D541" s="59" t="s">
        <v>165</v>
      </c>
      <c r="E541" s="22" t="s">
        <v>107</v>
      </c>
      <c r="F541" s="50">
        <v>144</v>
      </c>
      <c r="G541" s="150">
        <v>0</v>
      </c>
      <c r="H541" s="150">
        <f t="shared" ref="H541:H543" si="350">F541-G541</f>
        <v>144</v>
      </c>
      <c r="I541" s="74">
        <v>12.35</v>
      </c>
      <c r="J541" s="318">
        <f t="shared" si="340"/>
        <v>15.09</v>
      </c>
      <c r="K541" s="310">
        <f t="shared" ref="K541:K543" si="351">ROUND(H541*J541,2)</f>
        <v>2172.96</v>
      </c>
      <c r="L541" s="189" t="e">
        <f>TRUNC(#REF!-(#REF!*0.07),2)</f>
        <v>#REF!</v>
      </c>
      <c r="M541" s="212"/>
      <c r="N541" s="192">
        <f>M541*K541</f>
        <v>0</v>
      </c>
      <c r="O541" s="215"/>
      <c r="P541" s="192"/>
      <c r="Q541" s="215"/>
      <c r="R541" s="192"/>
      <c r="S541" s="215"/>
      <c r="T541" s="192"/>
      <c r="U541" s="215"/>
      <c r="V541" s="192"/>
      <c r="W541" s="215"/>
      <c r="X541" s="192"/>
      <c r="Y541" s="215"/>
      <c r="Z541" s="192"/>
      <c r="AA541" s="215"/>
      <c r="AB541" s="192"/>
      <c r="AC541" s="215"/>
      <c r="AD541" s="192"/>
      <c r="AE541" s="215"/>
      <c r="AF541" s="192"/>
      <c r="AG541" s="215"/>
      <c r="AH541" s="192"/>
      <c r="AI541" s="215"/>
      <c r="AJ541" s="192"/>
      <c r="AK541" s="215"/>
      <c r="AL541" s="345"/>
      <c r="AM541" s="212"/>
      <c r="AN541" s="192">
        <f>ROUND(AM541*K541,2)</f>
        <v>0</v>
      </c>
      <c r="AO541" s="215"/>
      <c r="AP541" s="192"/>
      <c r="AQ541" s="215"/>
      <c r="AR541" s="192">
        <f>AQ541*K541</f>
        <v>0</v>
      </c>
      <c r="AS541" s="215">
        <f>AT541/K541</f>
        <v>0</v>
      </c>
      <c r="AT541" s="192">
        <f t="shared" ref="AT541:AT543" si="352">AN541+AP541+AR541</f>
        <v>0</v>
      </c>
      <c r="AU541" s="215">
        <f>AV541/K541</f>
        <v>1</v>
      </c>
      <c r="AV541" s="354">
        <f>K541-AT541</f>
        <v>2172.96</v>
      </c>
    </row>
    <row r="542" spans="1:48" s="60" customFormat="1" ht="20.100000000000001" customHeight="1" outlineLevel="1">
      <c r="A542" s="160" t="s">
        <v>1026</v>
      </c>
      <c r="B542" s="9" t="s">
        <v>1085</v>
      </c>
      <c r="C542" s="66" t="s">
        <v>116</v>
      </c>
      <c r="D542" s="59" t="s">
        <v>1006</v>
      </c>
      <c r="E542" s="22" t="s">
        <v>107</v>
      </c>
      <c r="F542" s="50">
        <v>1268.5</v>
      </c>
      <c r="G542" s="150">
        <v>0</v>
      </c>
      <c r="H542" s="150">
        <f t="shared" si="350"/>
        <v>1268.5</v>
      </c>
      <c r="I542" s="74">
        <v>12.84</v>
      </c>
      <c r="J542" s="318">
        <f t="shared" si="340"/>
        <v>15.69</v>
      </c>
      <c r="K542" s="310">
        <f t="shared" si="351"/>
        <v>19902.77</v>
      </c>
      <c r="L542" s="189" t="e">
        <f>TRUNC(#REF!-(#REF!*0.07),2)</f>
        <v>#REF!</v>
      </c>
      <c r="M542" s="212"/>
      <c r="N542" s="192">
        <f>M542*K542</f>
        <v>0</v>
      </c>
      <c r="O542" s="215"/>
      <c r="P542" s="192"/>
      <c r="Q542" s="215"/>
      <c r="R542" s="192"/>
      <c r="S542" s="215"/>
      <c r="T542" s="192"/>
      <c r="U542" s="215"/>
      <c r="V542" s="192"/>
      <c r="W542" s="215"/>
      <c r="X542" s="192"/>
      <c r="Y542" s="215"/>
      <c r="Z542" s="192"/>
      <c r="AA542" s="215"/>
      <c r="AB542" s="192"/>
      <c r="AC542" s="215"/>
      <c r="AD542" s="192"/>
      <c r="AE542" s="215"/>
      <c r="AF542" s="192"/>
      <c r="AG542" s="215"/>
      <c r="AH542" s="192"/>
      <c r="AI542" s="215"/>
      <c r="AJ542" s="192"/>
      <c r="AK542" s="215"/>
      <c r="AL542" s="345"/>
      <c r="AM542" s="212"/>
      <c r="AN542" s="192">
        <f>ROUND(AM542*K542,2)</f>
        <v>0</v>
      </c>
      <c r="AO542" s="215"/>
      <c r="AP542" s="192"/>
      <c r="AQ542" s="215"/>
      <c r="AR542" s="192">
        <f>AQ542*K542</f>
        <v>0</v>
      </c>
      <c r="AS542" s="215">
        <f>AT542/K542</f>
        <v>0</v>
      </c>
      <c r="AT542" s="192">
        <f t="shared" si="352"/>
        <v>0</v>
      </c>
      <c r="AU542" s="215">
        <f>AV542/K542</f>
        <v>1</v>
      </c>
      <c r="AV542" s="354">
        <f>K542-AT542</f>
        <v>19902.77</v>
      </c>
    </row>
    <row r="543" spans="1:48" s="60" customFormat="1" ht="20.100000000000001" customHeight="1" outlineLevel="1">
      <c r="A543" s="160" t="s">
        <v>362</v>
      </c>
      <c r="B543" s="66" t="s">
        <v>415</v>
      </c>
      <c r="C543" s="66" t="s">
        <v>116</v>
      </c>
      <c r="D543" s="10" t="s">
        <v>53</v>
      </c>
      <c r="E543" s="22" t="s">
        <v>107</v>
      </c>
      <c r="F543" s="50">
        <v>341</v>
      </c>
      <c r="G543" s="150">
        <v>0</v>
      </c>
      <c r="H543" s="150">
        <f t="shared" si="350"/>
        <v>341</v>
      </c>
      <c r="I543" s="74">
        <v>11.88</v>
      </c>
      <c r="J543" s="318">
        <f t="shared" si="340"/>
        <v>14.52</v>
      </c>
      <c r="K543" s="310">
        <f t="shared" si="351"/>
        <v>4951.32</v>
      </c>
      <c r="L543" s="189" t="e">
        <f>TRUNC(#REF!-(#REF!*0.07),2)</f>
        <v>#REF!</v>
      </c>
      <c r="M543" s="212"/>
      <c r="N543" s="192">
        <f>M543*K543</f>
        <v>0</v>
      </c>
      <c r="O543" s="215"/>
      <c r="P543" s="192"/>
      <c r="Q543" s="215"/>
      <c r="R543" s="192"/>
      <c r="S543" s="215"/>
      <c r="T543" s="192"/>
      <c r="U543" s="215"/>
      <c r="V543" s="192"/>
      <c r="W543" s="215"/>
      <c r="X543" s="192"/>
      <c r="Y543" s="215"/>
      <c r="Z543" s="192"/>
      <c r="AA543" s="215"/>
      <c r="AB543" s="192"/>
      <c r="AC543" s="215"/>
      <c r="AD543" s="192"/>
      <c r="AE543" s="215"/>
      <c r="AF543" s="192"/>
      <c r="AG543" s="215"/>
      <c r="AH543" s="192"/>
      <c r="AI543" s="215"/>
      <c r="AJ543" s="192"/>
      <c r="AK543" s="215"/>
      <c r="AL543" s="345"/>
      <c r="AM543" s="212"/>
      <c r="AN543" s="192">
        <f>ROUND(AM543*K543,2)</f>
        <v>0</v>
      </c>
      <c r="AO543" s="215"/>
      <c r="AP543" s="192"/>
      <c r="AQ543" s="215"/>
      <c r="AR543" s="192">
        <f>AQ543*K543</f>
        <v>0</v>
      </c>
      <c r="AS543" s="215">
        <f>AT543/K543</f>
        <v>0</v>
      </c>
      <c r="AT543" s="192">
        <f t="shared" si="352"/>
        <v>0</v>
      </c>
      <c r="AU543" s="215">
        <f>AV543/K543</f>
        <v>1</v>
      </c>
      <c r="AV543" s="354">
        <f>K543-AT543</f>
        <v>4951.32</v>
      </c>
    </row>
    <row r="544" spans="1:48" s="60" customFormat="1" ht="20.100000000000001" customHeight="1" outlineLevel="1">
      <c r="A544" s="158"/>
      <c r="B544" s="6"/>
      <c r="C544" s="6"/>
      <c r="D544" s="11" t="s">
        <v>54</v>
      </c>
      <c r="E544" s="67"/>
      <c r="F544" s="50">
        <v>0</v>
      </c>
      <c r="G544" s="150"/>
      <c r="H544" s="150"/>
      <c r="I544" s="74"/>
      <c r="J544" s="318">
        <f t="shared" si="340"/>
        <v>0</v>
      </c>
      <c r="K544" s="310">
        <f t="shared" si="349"/>
        <v>0</v>
      </c>
      <c r="L544" s="189" t="e">
        <f>TRUNC(#REF!-(#REF!*0.07),2)</f>
        <v>#REF!</v>
      </c>
      <c r="M544" s="212"/>
      <c r="N544" s="192"/>
      <c r="O544" s="215"/>
      <c r="P544" s="192"/>
      <c r="Q544" s="215"/>
      <c r="R544" s="192"/>
      <c r="S544" s="215"/>
      <c r="T544" s="192"/>
      <c r="U544" s="215"/>
      <c r="V544" s="192"/>
      <c r="W544" s="215"/>
      <c r="X544" s="192"/>
      <c r="Y544" s="215"/>
      <c r="Z544" s="192"/>
      <c r="AA544" s="215"/>
      <c r="AB544" s="192"/>
      <c r="AC544" s="215"/>
      <c r="AD544" s="192"/>
      <c r="AE544" s="215"/>
      <c r="AF544" s="192"/>
      <c r="AG544" s="215"/>
      <c r="AH544" s="192"/>
      <c r="AI544" s="215"/>
      <c r="AJ544" s="192"/>
      <c r="AK544" s="215"/>
      <c r="AL544" s="345"/>
      <c r="AM544" s="213"/>
      <c r="AN544" s="218"/>
      <c r="AO544" s="216"/>
      <c r="AP544" s="218"/>
      <c r="AQ544" s="216"/>
      <c r="AR544" s="218"/>
      <c r="AS544" s="216"/>
      <c r="AT544" s="218"/>
      <c r="AU544" s="216"/>
      <c r="AV544" s="355"/>
    </row>
    <row r="545" spans="1:48" s="60" customFormat="1" ht="20.100000000000001" customHeight="1" outlineLevel="1">
      <c r="A545" s="165" t="s">
        <v>363</v>
      </c>
      <c r="B545" s="66" t="s">
        <v>7841</v>
      </c>
      <c r="C545" s="66" t="s">
        <v>116</v>
      </c>
      <c r="D545" s="59" t="s">
        <v>1015</v>
      </c>
      <c r="E545" s="66" t="s">
        <v>17</v>
      </c>
      <c r="F545" s="50">
        <v>26</v>
      </c>
      <c r="G545" s="150">
        <v>0</v>
      </c>
      <c r="H545" s="150">
        <f t="shared" ref="H545:H546" si="353">F545-G545</f>
        <v>26</v>
      </c>
      <c r="I545" s="74">
        <v>20.420000000000002</v>
      </c>
      <c r="J545" s="318">
        <f t="shared" si="340"/>
        <v>24.95</v>
      </c>
      <c r="K545" s="310">
        <f t="shared" ref="K545:K546" si="354">ROUND(H545*J545,2)</f>
        <v>648.70000000000005</v>
      </c>
      <c r="L545" s="189" t="e">
        <f>TRUNC(#REF!-(#REF!*0.07),2)</f>
        <v>#REF!</v>
      </c>
      <c r="M545" s="212"/>
      <c r="N545" s="192">
        <f>M545*K545</f>
        <v>0</v>
      </c>
      <c r="O545" s="215"/>
      <c r="P545" s="192"/>
      <c r="Q545" s="215"/>
      <c r="R545" s="192"/>
      <c r="S545" s="215"/>
      <c r="T545" s="192"/>
      <c r="U545" s="215"/>
      <c r="V545" s="192"/>
      <c r="W545" s="215"/>
      <c r="X545" s="192"/>
      <c r="Y545" s="215"/>
      <c r="Z545" s="192"/>
      <c r="AA545" s="215"/>
      <c r="AB545" s="192"/>
      <c r="AC545" s="215"/>
      <c r="AD545" s="192"/>
      <c r="AE545" s="215"/>
      <c r="AF545" s="192"/>
      <c r="AG545" s="215"/>
      <c r="AH545" s="192"/>
      <c r="AI545" s="215"/>
      <c r="AJ545" s="192"/>
      <c r="AK545" s="215"/>
      <c r="AL545" s="345"/>
      <c r="AM545" s="212"/>
      <c r="AN545" s="192">
        <f>ROUND(AM545*K545,2)</f>
        <v>0</v>
      </c>
      <c r="AO545" s="215"/>
      <c r="AP545" s="192"/>
      <c r="AQ545" s="215"/>
      <c r="AR545" s="192">
        <f>AQ545*K545</f>
        <v>0</v>
      </c>
      <c r="AS545" s="215">
        <f>AT545/K545</f>
        <v>0</v>
      </c>
      <c r="AT545" s="192">
        <f t="shared" ref="AT545:AT546" si="355">AN545+AP545+AR545</f>
        <v>0</v>
      </c>
      <c r="AU545" s="215">
        <f>AV545/K545</f>
        <v>1</v>
      </c>
      <c r="AV545" s="354">
        <f>K545-AT545</f>
        <v>648.70000000000005</v>
      </c>
    </row>
    <row r="546" spans="1:48" ht="20.100000000000001" customHeight="1" outlineLevel="1">
      <c r="A546" s="160" t="s">
        <v>1027</v>
      </c>
      <c r="B546" s="66"/>
      <c r="C546" s="66" t="s">
        <v>4</v>
      </c>
      <c r="D546" s="59" t="s">
        <v>1016</v>
      </c>
      <c r="E546" s="66" t="s">
        <v>17</v>
      </c>
      <c r="F546" s="50">
        <v>48</v>
      </c>
      <c r="G546" s="150">
        <v>0</v>
      </c>
      <c r="H546" s="150">
        <f t="shared" si="353"/>
        <v>48</v>
      </c>
      <c r="I546" s="74">
        <v>83.82</v>
      </c>
      <c r="J546" s="318">
        <f t="shared" si="340"/>
        <v>102.45</v>
      </c>
      <c r="K546" s="310">
        <f t="shared" si="354"/>
        <v>4917.6000000000004</v>
      </c>
      <c r="L546" s="189" t="e">
        <f>TRUNC(#REF!-(#REF!*0.07),2)</f>
        <v>#REF!</v>
      </c>
      <c r="M546" s="212"/>
      <c r="N546" s="192">
        <f>M546*K546</f>
        <v>0</v>
      </c>
      <c r="O546" s="215"/>
      <c r="P546" s="192"/>
      <c r="Q546" s="215"/>
      <c r="R546" s="192"/>
      <c r="S546" s="215"/>
      <c r="T546" s="192"/>
      <c r="U546" s="215"/>
      <c r="V546" s="192"/>
      <c r="W546" s="215"/>
      <c r="X546" s="192"/>
      <c r="Y546" s="215"/>
      <c r="Z546" s="192"/>
      <c r="AA546" s="215"/>
      <c r="AB546" s="192"/>
      <c r="AC546" s="215"/>
      <c r="AD546" s="192"/>
      <c r="AE546" s="215"/>
      <c r="AF546" s="192"/>
      <c r="AG546" s="215"/>
      <c r="AH546" s="192"/>
      <c r="AI546" s="215"/>
      <c r="AJ546" s="192"/>
      <c r="AK546" s="215"/>
      <c r="AL546" s="345"/>
      <c r="AM546" s="212"/>
      <c r="AN546" s="192">
        <f>ROUND(AM546*K546,2)</f>
        <v>0</v>
      </c>
      <c r="AO546" s="215"/>
      <c r="AP546" s="192"/>
      <c r="AQ546" s="215"/>
      <c r="AR546" s="192">
        <f>AQ546*K546</f>
        <v>0</v>
      </c>
      <c r="AS546" s="215">
        <f>AT546/K546</f>
        <v>0</v>
      </c>
      <c r="AT546" s="192">
        <f t="shared" si="355"/>
        <v>0</v>
      </c>
      <c r="AU546" s="215">
        <f>AV546/K546</f>
        <v>1</v>
      </c>
      <c r="AV546" s="354">
        <f>K546-AT546</f>
        <v>4917.6000000000004</v>
      </c>
    </row>
    <row r="547" spans="1:48" s="60" customFormat="1" ht="20.100000000000001" customHeight="1" outlineLevel="1">
      <c r="A547" s="164"/>
      <c r="B547" s="6"/>
      <c r="C547" s="6"/>
      <c r="D547" s="11" t="s">
        <v>55</v>
      </c>
      <c r="E547" s="67"/>
      <c r="F547" s="50">
        <v>0</v>
      </c>
      <c r="G547" s="150"/>
      <c r="H547" s="150"/>
      <c r="I547" s="74"/>
      <c r="J547" s="318">
        <f t="shared" si="340"/>
        <v>0</v>
      </c>
      <c r="K547" s="310">
        <f t="shared" si="349"/>
        <v>0</v>
      </c>
      <c r="L547" s="189" t="e">
        <f>TRUNC(#REF!-(#REF!*0.07),2)</f>
        <v>#REF!</v>
      </c>
      <c r="M547" s="212"/>
      <c r="N547" s="192"/>
      <c r="O547" s="215"/>
      <c r="P547" s="192"/>
      <c r="Q547" s="215"/>
      <c r="R547" s="192"/>
      <c r="S547" s="215"/>
      <c r="T547" s="192"/>
      <c r="U547" s="215"/>
      <c r="V547" s="192"/>
      <c r="W547" s="215"/>
      <c r="X547" s="192"/>
      <c r="Y547" s="215"/>
      <c r="Z547" s="192"/>
      <c r="AA547" s="215"/>
      <c r="AB547" s="192"/>
      <c r="AC547" s="215"/>
      <c r="AD547" s="192"/>
      <c r="AE547" s="215"/>
      <c r="AF547" s="192"/>
      <c r="AG547" s="215"/>
      <c r="AH547" s="192"/>
      <c r="AI547" s="215"/>
      <c r="AJ547" s="192"/>
      <c r="AK547" s="215"/>
      <c r="AL547" s="345"/>
      <c r="AM547" s="213"/>
      <c r="AN547" s="218"/>
      <c r="AO547" s="216"/>
      <c r="AP547" s="218"/>
      <c r="AQ547" s="216"/>
      <c r="AR547" s="218"/>
      <c r="AS547" s="216"/>
      <c r="AT547" s="218"/>
      <c r="AU547" s="216"/>
      <c r="AV547" s="355"/>
    </row>
    <row r="548" spans="1:48" s="60" customFormat="1" ht="20.100000000000001" customHeight="1" outlineLevel="1">
      <c r="A548" s="165" t="s">
        <v>1028</v>
      </c>
      <c r="B548" s="66">
        <v>98307</v>
      </c>
      <c r="C548" s="66" t="s">
        <v>94</v>
      </c>
      <c r="D548" s="10" t="s">
        <v>1133</v>
      </c>
      <c r="E548" s="66" t="s">
        <v>17</v>
      </c>
      <c r="F548" s="50">
        <v>26</v>
      </c>
      <c r="G548" s="150">
        <v>0</v>
      </c>
      <c r="H548" s="150">
        <f t="shared" ref="H548:H550" si="356">F548-G548</f>
        <v>26</v>
      </c>
      <c r="I548" s="50">
        <v>42.26</v>
      </c>
      <c r="J548" s="318">
        <f t="shared" si="340"/>
        <v>51.65</v>
      </c>
      <c r="K548" s="310">
        <f t="shared" ref="K548:K550" si="357">ROUND(H548*J548,2)</f>
        <v>1342.9</v>
      </c>
      <c r="L548" s="189" t="e">
        <f>TRUNC(#REF!-(#REF!*0.07),2)</f>
        <v>#REF!</v>
      </c>
      <c r="M548" s="212"/>
      <c r="N548" s="192">
        <f>M548*K548</f>
        <v>0</v>
      </c>
      <c r="O548" s="215"/>
      <c r="P548" s="192"/>
      <c r="Q548" s="215"/>
      <c r="R548" s="192"/>
      <c r="S548" s="215"/>
      <c r="T548" s="192"/>
      <c r="U548" s="215"/>
      <c r="V548" s="192"/>
      <c r="W548" s="215"/>
      <c r="X548" s="192"/>
      <c r="Y548" s="215"/>
      <c r="Z548" s="192"/>
      <c r="AA548" s="215"/>
      <c r="AB548" s="192"/>
      <c r="AC548" s="215"/>
      <c r="AD548" s="192"/>
      <c r="AE548" s="215"/>
      <c r="AF548" s="192"/>
      <c r="AG548" s="215"/>
      <c r="AH548" s="192"/>
      <c r="AI548" s="215"/>
      <c r="AJ548" s="192"/>
      <c r="AK548" s="215"/>
      <c r="AL548" s="345"/>
      <c r="AM548" s="212"/>
      <c r="AN548" s="192">
        <f>ROUND(AM548*K548,2)</f>
        <v>0</v>
      </c>
      <c r="AO548" s="215"/>
      <c r="AP548" s="192"/>
      <c r="AQ548" s="215"/>
      <c r="AR548" s="192">
        <f>AQ548*K548</f>
        <v>0</v>
      </c>
      <c r="AS548" s="215">
        <f>AT548/K548</f>
        <v>0</v>
      </c>
      <c r="AT548" s="192">
        <f t="shared" ref="AT548:AT550" si="358">AN548+AP548+AR548</f>
        <v>0</v>
      </c>
      <c r="AU548" s="215">
        <f>AV548/K548</f>
        <v>1</v>
      </c>
      <c r="AV548" s="354">
        <f>K548-AT548</f>
        <v>1342.9</v>
      </c>
    </row>
    <row r="549" spans="1:48" ht="20.100000000000001" customHeight="1" outlineLevel="1">
      <c r="A549" s="160" t="s">
        <v>1029</v>
      </c>
      <c r="B549" s="66"/>
      <c r="C549" s="66" t="s">
        <v>4</v>
      </c>
      <c r="D549" s="10" t="s">
        <v>1134</v>
      </c>
      <c r="E549" s="66" t="s">
        <v>17</v>
      </c>
      <c r="F549" s="50">
        <v>14</v>
      </c>
      <c r="G549" s="150">
        <v>0</v>
      </c>
      <c r="H549" s="150">
        <f t="shared" si="356"/>
        <v>14</v>
      </c>
      <c r="I549" s="74">
        <v>1.55</v>
      </c>
      <c r="J549" s="318">
        <f t="shared" si="340"/>
        <v>1.89</v>
      </c>
      <c r="K549" s="310">
        <f t="shared" si="357"/>
        <v>26.46</v>
      </c>
      <c r="L549" s="189" t="e">
        <f>TRUNC(#REF!-(#REF!*0.07),2)</f>
        <v>#REF!</v>
      </c>
      <c r="M549" s="212"/>
      <c r="N549" s="192">
        <f>M549*K549</f>
        <v>0</v>
      </c>
      <c r="O549" s="215"/>
      <c r="P549" s="192"/>
      <c r="Q549" s="215"/>
      <c r="R549" s="192"/>
      <c r="S549" s="215"/>
      <c r="T549" s="192"/>
      <c r="U549" s="215"/>
      <c r="V549" s="192"/>
      <c r="W549" s="215"/>
      <c r="X549" s="192"/>
      <c r="Y549" s="215"/>
      <c r="Z549" s="192"/>
      <c r="AA549" s="215"/>
      <c r="AB549" s="192"/>
      <c r="AC549" s="215"/>
      <c r="AD549" s="192"/>
      <c r="AE549" s="215"/>
      <c r="AF549" s="192"/>
      <c r="AG549" s="215"/>
      <c r="AH549" s="192"/>
      <c r="AI549" s="215"/>
      <c r="AJ549" s="192"/>
      <c r="AK549" s="215"/>
      <c r="AL549" s="345"/>
      <c r="AM549" s="212"/>
      <c r="AN549" s="192">
        <f>ROUND(AM549*K549,2)</f>
        <v>0</v>
      </c>
      <c r="AO549" s="215"/>
      <c r="AP549" s="192"/>
      <c r="AQ549" s="215"/>
      <c r="AR549" s="192">
        <f>AQ549*K549</f>
        <v>0</v>
      </c>
      <c r="AS549" s="215">
        <f>AT549/K549</f>
        <v>0</v>
      </c>
      <c r="AT549" s="192">
        <f t="shared" si="358"/>
        <v>0</v>
      </c>
      <c r="AU549" s="215">
        <f>AV549/K549</f>
        <v>1</v>
      </c>
      <c r="AV549" s="354">
        <f>K549-AT549</f>
        <v>26.46</v>
      </c>
    </row>
    <row r="550" spans="1:48" ht="20.100000000000001" customHeight="1" outlineLevel="1">
      <c r="A550" s="160" t="s">
        <v>1030</v>
      </c>
      <c r="B550" s="66"/>
      <c r="C550" s="66" t="s">
        <v>4</v>
      </c>
      <c r="D550" s="10" t="s">
        <v>1135</v>
      </c>
      <c r="E550" s="66" t="s">
        <v>17</v>
      </c>
      <c r="F550" s="50">
        <v>1</v>
      </c>
      <c r="G550" s="150">
        <v>0</v>
      </c>
      <c r="H550" s="150">
        <f t="shared" si="356"/>
        <v>1</v>
      </c>
      <c r="I550" s="74">
        <v>1345.85</v>
      </c>
      <c r="J550" s="318">
        <f t="shared" si="340"/>
        <v>1645.03</v>
      </c>
      <c r="K550" s="310">
        <f t="shared" si="357"/>
        <v>1645.03</v>
      </c>
      <c r="L550" s="189" t="e">
        <f>TRUNC(#REF!-(#REF!*0.07),2)</f>
        <v>#REF!</v>
      </c>
      <c r="M550" s="212"/>
      <c r="N550" s="192">
        <f>M550*K550</f>
        <v>0</v>
      </c>
      <c r="O550" s="215"/>
      <c r="P550" s="192"/>
      <c r="Q550" s="215"/>
      <c r="R550" s="192"/>
      <c r="S550" s="215"/>
      <c r="T550" s="192"/>
      <c r="U550" s="215"/>
      <c r="V550" s="192"/>
      <c r="W550" s="215"/>
      <c r="X550" s="192"/>
      <c r="Y550" s="215"/>
      <c r="Z550" s="192"/>
      <c r="AA550" s="215"/>
      <c r="AB550" s="192"/>
      <c r="AC550" s="215"/>
      <c r="AD550" s="192"/>
      <c r="AE550" s="215"/>
      <c r="AF550" s="192"/>
      <c r="AG550" s="215"/>
      <c r="AH550" s="192"/>
      <c r="AI550" s="215"/>
      <c r="AJ550" s="192"/>
      <c r="AK550" s="215"/>
      <c r="AL550" s="345"/>
      <c r="AM550" s="212"/>
      <c r="AN550" s="192">
        <f>ROUND(AM550*K550,2)</f>
        <v>0</v>
      </c>
      <c r="AO550" s="215"/>
      <c r="AP550" s="192"/>
      <c r="AQ550" s="215"/>
      <c r="AR550" s="192">
        <f>AQ550*K550</f>
        <v>0</v>
      </c>
      <c r="AS550" s="215">
        <f>AT550/K550</f>
        <v>0</v>
      </c>
      <c r="AT550" s="192">
        <f t="shared" si="358"/>
        <v>0</v>
      </c>
      <c r="AU550" s="215">
        <f>AV550/K550</f>
        <v>1</v>
      </c>
      <c r="AV550" s="354">
        <f>K550-AT550</f>
        <v>1645.03</v>
      </c>
    </row>
    <row r="551" spans="1:48" s="60" customFormat="1" ht="20.100000000000001" customHeight="1" outlineLevel="1">
      <c r="A551" s="164"/>
      <c r="B551" s="6"/>
      <c r="C551" s="6"/>
      <c r="D551" s="11" t="s">
        <v>56</v>
      </c>
      <c r="E551" s="67"/>
      <c r="F551" s="50">
        <v>0</v>
      </c>
      <c r="G551" s="150"/>
      <c r="H551" s="150"/>
      <c r="I551" s="74"/>
      <c r="J551" s="318">
        <f t="shared" si="340"/>
        <v>0</v>
      </c>
      <c r="K551" s="310">
        <f t="shared" si="349"/>
        <v>0</v>
      </c>
      <c r="L551" s="189" t="e">
        <f>TRUNC(#REF!-(#REF!*0.07),2)</f>
        <v>#REF!</v>
      </c>
      <c r="M551" s="212"/>
      <c r="N551" s="192"/>
      <c r="O551" s="215"/>
      <c r="P551" s="192"/>
      <c r="Q551" s="215"/>
      <c r="R551" s="192"/>
      <c r="S551" s="215"/>
      <c r="T551" s="192"/>
      <c r="U551" s="215"/>
      <c r="V551" s="192"/>
      <c r="W551" s="215"/>
      <c r="X551" s="192"/>
      <c r="Y551" s="215"/>
      <c r="Z551" s="192"/>
      <c r="AA551" s="215"/>
      <c r="AB551" s="192"/>
      <c r="AC551" s="215"/>
      <c r="AD551" s="192"/>
      <c r="AE551" s="215"/>
      <c r="AF551" s="192"/>
      <c r="AG551" s="215"/>
      <c r="AH551" s="192"/>
      <c r="AI551" s="215"/>
      <c r="AJ551" s="192"/>
      <c r="AK551" s="215"/>
      <c r="AL551" s="345"/>
      <c r="AM551" s="213"/>
      <c r="AN551" s="218"/>
      <c r="AO551" s="216"/>
      <c r="AP551" s="218"/>
      <c r="AQ551" s="216"/>
      <c r="AR551" s="218"/>
      <c r="AS551" s="216"/>
      <c r="AT551" s="218"/>
      <c r="AU551" s="216"/>
      <c r="AV551" s="355"/>
    </row>
    <row r="552" spans="1:48" ht="25.5" outlineLevel="1">
      <c r="A552" s="160" t="s">
        <v>364</v>
      </c>
      <c r="B552" s="66" t="s">
        <v>12504</v>
      </c>
      <c r="C552" s="66" t="s">
        <v>94</v>
      </c>
      <c r="D552" s="59" t="s">
        <v>12494</v>
      </c>
      <c r="E552" s="66" t="s">
        <v>17</v>
      </c>
      <c r="F552" s="50">
        <v>5</v>
      </c>
      <c r="G552" s="150">
        <v>0</v>
      </c>
      <c r="H552" s="150">
        <f t="shared" ref="H552:H553" si="359">F552-G552</f>
        <v>5</v>
      </c>
      <c r="I552" s="50">
        <f>'Composição Unitária de Preços'!H130</f>
        <v>243.28</v>
      </c>
      <c r="J552" s="318">
        <f t="shared" si="340"/>
        <v>297.36</v>
      </c>
      <c r="K552" s="310">
        <f t="shared" ref="K552:K553" si="360">ROUND(H552*J552,2)</f>
        <v>1486.8</v>
      </c>
      <c r="L552" s="189" t="e">
        <f>TRUNC(#REF!-(#REF!*0.07),2)</f>
        <v>#REF!</v>
      </c>
      <c r="M552" s="212"/>
      <c r="N552" s="192">
        <f>M552*K552</f>
        <v>0</v>
      </c>
      <c r="O552" s="215"/>
      <c r="P552" s="192"/>
      <c r="Q552" s="215"/>
      <c r="R552" s="192"/>
      <c r="S552" s="215"/>
      <c r="T552" s="192"/>
      <c r="U552" s="215"/>
      <c r="V552" s="192"/>
      <c r="W552" s="215"/>
      <c r="X552" s="192"/>
      <c r="Y552" s="215"/>
      <c r="Z552" s="192"/>
      <c r="AA552" s="215"/>
      <c r="AB552" s="192"/>
      <c r="AC552" s="215"/>
      <c r="AD552" s="192"/>
      <c r="AE552" s="215"/>
      <c r="AF552" s="192"/>
      <c r="AG552" s="215"/>
      <c r="AH552" s="192"/>
      <c r="AI552" s="215"/>
      <c r="AJ552" s="192"/>
      <c r="AK552" s="215"/>
      <c r="AL552" s="345"/>
      <c r="AM552" s="212"/>
      <c r="AN552" s="192">
        <f>ROUND(AM552*K552,2)</f>
        <v>0</v>
      </c>
      <c r="AO552" s="215"/>
      <c r="AP552" s="192"/>
      <c r="AQ552" s="215"/>
      <c r="AR552" s="192">
        <f>AQ552*K552</f>
        <v>0</v>
      </c>
      <c r="AS552" s="215">
        <f>AT552/K552</f>
        <v>0</v>
      </c>
      <c r="AT552" s="192">
        <f t="shared" ref="AT552:AT553" si="361">AN552+AP552+AR552</f>
        <v>0</v>
      </c>
      <c r="AU552" s="215">
        <f>AV552/K552</f>
        <v>1</v>
      </c>
      <c r="AV552" s="354">
        <f>K552-AT552</f>
        <v>1486.8</v>
      </c>
    </row>
    <row r="553" spans="1:48" s="60" customFormat="1" ht="20.100000000000001" customHeight="1" outlineLevel="1">
      <c r="A553" s="165" t="s">
        <v>365</v>
      </c>
      <c r="B553" s="66">
        <v>91940</v>
      </c>
      <c r="C553" s="66" t="s">
        <v>94</v>
      </c>
      <c r="D553" s="10" t="s">
        <v>1036</v>
      </c>
      <c r="E553" s="66" t="s">
        <v>17</v>
      </c>
      <c r="F553" s="50">
        <v>41</v>
      </c>
      <c r="G553" s="150">
        <v>0</v>
      </c>
      <c r="H553" s="150">
        <f t="shared" si="359"/>
        <v>41</v>
      </c>
      <c r="I553" s="50">
        <v>14.62</v>
      </c>
      <c r="J553" s="318">
        <f t="shared" si="340"/>
        <v>17.87</v>
      </c>
      <c r="K553" s="310">
        <f t="shared" si="360"/>
        <v>732.67</v>
      </c>
      <c r="L553" s="189" t="e">
        <f>TRUNC(#REF!-(#REF!*0.07),2)</f>
        <v>#REF!</v>
      </c>
      <c r="M553" s="212"/>
      <c r="N553" s="192">
        <f>M553*K553</f>
        <v>0</v>
      </c>
      <c r="O553" s="215"/>
      <c r="P553" s="192"/>
      <c r="Q553" s="215"/>
      <c r="R553" s="192"/>
      <c r="S553" s="215"/>
      <c r="T553" s="192"/>
      <c r="U553" s="215"/>
      <c r="V553" s="192"/>
      <c r="W553" s="215"/>
      <c r="X553" s="192"/>
      <c r="Y553" s="215"/>
      <c r="Z553" s="192"/>
      <c r="AA553" s="215"/>
      <c r="AB553" s="192"/>
      <c r="AC553" s="215"/>
      <c r="AD553" s="192"/>
      <c r="AE553" s="215"/>
      <c r="AF553" s="192"/>
      <c r="AG553" s="215"/>
      <c r="AH553" s="192"/>
      <c r="AI553" s="215"/>
      <c r="AJ553" s="192"/>
      <c r="AK553" s="215"/>
      <c r="AL553" s="345"/>
      <c r="AM553" s="212"/>
      <c r="AN553" s="192">
        <f>ROUND(AM553*K553,2)</f>
        <v>0</v>
      </c>
      <c r="AO553" s="215"/>
      <c r="AP553" s="192"/>
      <c r="AQ553" s="215"/>
      <c r="AR553" s="192">
        <f>AQ553*K553</f>
        <v>0</v>
      </c>
      <c r="AS553" s="215">
        <f>AT553/K553</f>
        <v>0</v>
      </c>
      <c r="AT553" s="192">
        <f t="shared" si="361"/>
        <v>0</v>
      </c>
      <c r="AU553" s="215">
        <f>AV553/K553</f>
        <v>1</v>
      </c>
      <c r="AV553" s="354">
        <f>K553-AT553</f>
        <v>732.67</v>
      </c>
    </row>
    <row r="554" spans="1:48" s="60" customFormat="1" ht="20.100000000000001" customHeight="1" outlineLevel="1">
      <c r="A554" s="164"/>
      <c r="B554" s="6"/>
      <c r="C554" s="6"/>
      <c r="D554" s="7" t="s">
        <v>40</v>
      </c>
      <c r="E554" s="8"/>
      <c r="F554" s="50"/>
      <c r="G554" s="150"/>
      <c r="H554" s="150"/>
      <c r="I554" s="74"/>
      <c r="J554" s="318">
        <f t="shared" si="340"/>
        <v>0</v>
      </c>
      <c r="K554" s="310"/>
      <c r="L554" s="189" t="e">
        <f>TRUNC(#REF!-(#REF!*0.07),2)</f>
        <v>#REF!</v>
      </c>
      <c r="M554" s="212"/>
      <c r="N554" s="192"/>
      <c r="O554" s="215"/>
      <c r="P554" s="192"/>
      <c r="Q554" s="215"/>
      <c r="R554" s="192"/>
      <c r="S554" s="215"/>
      <c r="T554" s="192"/>
      <c r="U554" s="215"/>
      <c r="V554" s="192"/>
      <c r="W554" s="215"/>
      <c r="X554" s="192"/>
      <c r="Y554" s="215"/>
      <c r="Z554" s="192"/>
      <c r="AA554" s="215"/>
      <c r="AB554" s="192"/>
      <c r="AC554" s="215"/>
      <c r="AD554" s="192"/>
      <c r="AE554" s="215"/>
      <c r="AF554" s="192"/>
      <c r="AG554" s="215"/>
      <c r="AH554" s="192"/>
      <c r="AI554" s="215"/>
      <c r="AJ554" s="192"/>
      <c r="AK554" s="215"/>
      <c r="AL554" s="345"/>
      <c r="AM554" s="213"/>
      <c r="AN554" s="218"/>
      <c r="AO554" s="216"/>
      <c r="AP554" s="218"/>
      <c r="AQ554" s="216"/>
      <c r="AR554" s="218"/>
      <c r="AS554" s="216"/>
      <c r="AT554" s="218"/>
      <c r="AU554" s="216"/>
      <c r="AV554" s="355"/>
    </row>
    <row r="555" spans="1:48" s="60" customFormat="1" ht="20.100000000000001" customHeight="1" outlineLevel="1">
      <c r="A555" s="165" t="s">
        <v>366</v>
      </c>
      <c r="B555" s="66">
        <f>B467</f>
        <v>91834</v>
      </c>
      <c r="C555" s="66" t="s">
        <v>94</v>
      </c>
      <c r="D555" s="8" t="s">
        <v>1023</v>
      </c>
      <c r="E555" s="66" t="s">
        <v>107</v>
      </c>
      <c r="F555" s="50">
        <v>1.3</v>
      </c>
      <c r="G555" s="150">
        <v>0</v>
      </c>
      <c r="H555" s="150">
        <f t="shared" ref="H555:H560" si="362">F555-G555</f>
        <v>1.3</v>
      </c>
      <c r="I555" s="50">
        <v>9.4</v>
      </c>
      <c r="J555" s="318">
        <f t="shared" si="340"/>
        <v>11.48</v>
      </c>
      <c r="K555" s="310">
        <f t="shared" ref="K555:K560" si="363">ROUND(H555*J555,2)</f>
        <v>14.92</v>
      </c>
      <c r="L555" s="189" t="e">
        <f>TRUNC(#REF!-(#REF!*0.07),2)</f>
        <v>#REF!</v>
      </c>
      <c r="M555" s="212"/>
      <c r="N555" s="192">
        <f t="shared" ref="N555:N560" si="364">M555*K555</f>
        <v>0</v>
      </c>
      <c r="O555" s="215"/>
      <c r="P555" s="192"/>
      <c r="Q555" s="215"/>
      <c r="R555" s="192"/>
      <c r="S555" s="215"/>
      <c r="T555" s="192"/>
      <c r="U555" s="215"/>
      <c r="V555" s="192"/>
      <c r="W555" s="215"/>
      <c r="X555" s="192"/>
      <c r="Y555" s="215"/>
      <c r="Z555" s="192"/>
      <c r="AA555" s="215"/>
      <c r="AB555" s="192"/>
      <c r="AC555" s="215"/>
      <c r="AD555" s="192"/>
      <c r="AE555" s="215"/>
      <c r="AF555" s="192"/>
      <c r="AG555" s="215"/>
      <c r="AH555" s="192"/>
      <c r="AI555" s="215"/>
      <c r="AJ555" s="192"/>
      <c r="AK555" s="215"/>
      <c r="AL555" s="345"/>
      <c r="AM555" s="212"/>
      <c r="AN555" s="192">
        <f t="shared" ref="AN555:AN560" si="365">ROUND(AM555*K555,2)</f>
        <v>0</v>
      </c>
      <c r="AO555" s="215"/>
      <c r="AP555" s="192"/>
      <c r="AQ555" s="215"/>
      <c r="AR555" s="192">
        <f t="shared" ref="AR555:AR560" si="366">AQ555*K555</f>
        <v>0</v>
      </c>
      <c r="AS555" s="215">
        <f t="shared" ref="AS555:AS561" si="367">AT555/K555</f>
        <v>0</v>
      </c>
      <c r="AT555" s="192">
        <f t="shared" ref="AT555:AT560" si="368">AN555+AP555+AR555</f>
        <v>0</v>
      </c>
      <c r="AU555" s="215">
        <f t="shared" ref="AU555:AU561" si="369">AV555/K555</f>
        <v>1</v>
      </c>
      <c r="AV555" s="354">
        <f t="shared" ref="AV555:AV560" si="370">K555-AT555</f>
        <v>14.92</v>
      </c>
    </row>
    <row r="556" spans="1:48" s="60" customFormat="1" ht="20.100000000000001" customHeight="1" outlineLevel="1">
      <c r="A556" s="165" t="s">
        <v>1031</v>
      </c>
      <c r="B556" s="66">
        <f>B466</f>
        <v>91831</v>
      </c>
      <c r="C556" s="66" t="s">
        <v>94</v>
      </c>
      <c r="D556" s="8" t="s">
        <v>1024</v>
      </c>
      <c r="E556" s="66" t="s">
        <v>107</v>
      </c>
      <c r="F556" s="50">
        <v>119.3</v>
      </c>
      <c r="G556" s="150">
        <v>0</v>
      </c>
      <c r="H556" s="150">
        <f t="shared" si="362"/>
        <v>119.3</v>
      </c>
      <c r="I556" s="50">
        <v>8.49</v>
      </c>
      <c r="J556" s="318">
        <f t="shared" si="340"/>
        <v>10.37</v>
      </c>
      <c r="K556" s="310">
        <f t="shared" si="363"/>
        <v>1237.1400000000001</v>
      </c>
      <c r="L556" s="189" t="e">
        <f>TRUNC(#REF!-(#REF!*0.07),2)</f>
        <v>#REF!</v>
      </c>
      <c r="M556" s="212"/>
      <c r="N556" s="192">
        <f t="shared" si="364"/>
        <v>0</v>
      </c>
      <c r="O556" s="215"/>
      <c r="P556" s="192"/>
      <c r="Q556" s="215"/>
      <c r="R556" s="192"/>
      <c r="S556" s="215"/>
      <c r="T556" s="192"/>
      <c r="U556" s="215"/>
      <c r="V556" s="192"/>
      <c r="W556" s="215"/>
      <c r="X556" s="192"/>
      <c r="Y556" s="215"/>
      <c r="Z556" s="192"/>
      <c r="AA556" s="215"/>
      <c r="AB556" s="192"/>
      <c r="AC556" s="215"/>
      <c r="AD556" s="192"/>
      <c r="AE556" s="215"/>
      <c r="AF556" s="192"/>
      <c r="AG556" s="215"/>
      <c r="AH556" s="192"/>
      <c r="AI556" s="215"/>
      <c r="AJ556" s="192"/>
      <c r="AK556" s="215"/>
      <c r="AL556" s="345"/>
      <c r="AM556" s="212"/>
      <c r="AN556" s="192">
        <f t="shared" si="365"/>
        <v>0</v>
      </c>
      <c r="AO556" s="215"/>
      <c r="AP556" s="192"/>
      <c r="AQ556" s="215"/>
      <c r="AR556" s="192">
        <f t="shared" si="366"/>
        <v>0</v>
      </c>
      <c r="AS556" s="215">
        <f t="shared" si="367"/>
        <v>0</v>
      </c>
      <c r="AT556" s="192">
        <f t="shared" si="368"/>
        <v>0</v>
      </c>
      <c r="AU556" s="215">
        <f t="shared" si="369"/>
        <v>1</v>
      </c>
      <c r="AV556" s="354">
        <f t="shared" si="370"/>
        <v>1237.1400000000001</v>
      </c>
    </row>
    <row r="557" spans="1:48" ht="25.5" outlineLevel="1">
      <c r="A557" s="160" t="s">
        <v>1032</v>
      </c>
      <c r="B557" s="66">
        <v>95750</v>
      </c>
      <c r="C557" s="66" t="s">
        <v>94</v>
      </c>
      <c r="D557" s="59" t="s">
        <v>12506</v>
      </c>
      <c r="E557" s="66" t="s">
        <v>107</v>
      </c>
      <c r="F557" s="50">
        <v>50.4</v>
      </c>
      <c r="G557" s="150">
        <v>0</v>
      </c>
      <c r="H557" s="150">
        <f t="shared" si="362"/>
        <v>50.4</v>
      </c>
      <c r="I557" s="50">
        <f>'Composição Unitária de Preços'!H141</f>
        <v>31.65</v>
      </c>
      <c r="J557" s="318">
        <f t="shared" si="340"/>
        <v>38.68</v>
      </c>
      <c r="K557" s="310">
        <f t="shared" si="363"/>
        <v>1949.47</v>
      </c>
      <c r="L557" s="189" t="e">
        <f>TRUNC(#REF!-(#REF!*0.07),2)</f>
        <v>#REF!</v>
      </c>
      <c r="M557" s="212"/>
      <c r="N557" s="192">
        <f t="shared" si="364"/>
        <v>0</v>
      </c>
      <c r="O557" s="215"/>
      <c r="P557" s="192"/>
      <c r="Q557" s="215"/>
      <c r="R557" s="192"/>
      <c r="S557" s="215"/>
      <c r="T557" s="192"/>
      <c r="U557" s="215"/>
      <c r="V557" s="192"/>
      <c r="W557" s="215"/>
      <c r="X557" s="192"/>
      <c r="Y557" s="215"/>
      <c r="Z557" s="192"/>
      <c r="AA557" s="215"/>
      <c r="AB557" s="192"/>
      <c r="AC557" s="215"/>
      <c r="AD557" s="192"/>
      <c r="AE557" s="215"/>
      <c r="AF557" s="192"/>
      <c r="AG557" s="215"/>
      <c r="AH557" s="192"/>
      <c r="AI557" s="215"/>
      <c r="AJ557" s="192"/>
      <c r="AK557" s="215"/>
      <c r="AL557" s="345"/>
      <c r="AM557" s="212"/>
      <c r="AN557" s="192">
        <f t="shared" si="365"/>
        <v>0</v>
      </c>
      <c r="AO557" s="215"/>
      <c r="AP557" s="192"/>
      <c r="AQ557" s="215"/>
      <c r="AR557" s="192">
        <f t="shared" si="366"/>
        <v>0</v>
      </c>
      <c r="AS557" s="215">
        <f t="shared" si="367"/>
        <v>0</v>
      </c>
      <c r="AT557" s="192">
        <f t="shared" si="368"/>
        <v>0</v>
      </c>
      <c r="AU557" s="215">
        <f t="shared" si="369"/>
        <v>1</v>
      </c>
      <c r="AV557" s="354">
        <f t="shared" si="370"/>
        <v>1949.47</v>
      </c>
    </row>
    <row r="558" spans="1:48" ht="30.75" customHeight="1" outlineLevel="1">
      <c r="A558" s="160" t="s">
        <v>1033</v>
      </c>
      <c r="B558" s="66">
        <v>95751</v>
      </c>
      <c r="C558" s="66" t="s">
        <v>94</v>
      </c>
      <c r="D558" s="59" t="s">
        <v>12510</v>
      </c>
      <c r="E558" s="66" t="s">
        <v>107</v>
      </c>
      <c r="F558" s="50">
        <v>4.0999999999999996</v>
      </c>
      <c r="G558" s="150">
        <v>0</v>
      </c>
      <c r="H558" s="150">
        <f t="shared" si="362"/>
        <v>4.0999999999999996</v>
      </c>
      <c r="I558" s="50">
        <f>'Composição Unitária de Preços'!H152</f>
        <v>49.67</v>
      </c>
      <c r="J558" s="318">
        <f t="shared" si="340"/>
        <v>60.71</v>
      </c>
      <c r="K558" s="310">
        <f t="shared" si="363"/>
        <v>248.91</v>
      </c>
      <c r="L558" s="189" t="e">
        <f>TRUNC(#REF!-(#REF!*0.07),2)</f>
        <v>#REF!</v>
      </c>
      <c r="M558" s="212"/>
      <c r="N558" s="192">
        <f t="shared" si="364"/>
        <v>0</v>
      </c>
      <c r="O558" s="215"/>
      <c r="P558" s="192"/>
      <c r="Q558" s="215"/>
      <c r="R558" s="192"/>
      <c r="S558" s="215"/>
      <c r="T558" s="192"/>
      <c r="U558" s="215"/>
      <c r="V558" s="192"/>
      <c r="W558" s="215"/>
      <c r="X558" s="192"/>
      <c r="Y558" s="215"/>
      <c r="Z558" s="192"/>
      <c r="AA558" s="215"/>
      <c r="AB558" s="192"/>
      <c r="AC558" s="215"/>
      <c r="AD558" s="192"/>
      <c r="AE558" s="215"/>
      <c r="AF558" s="192"/>
      <c r="AG558" s="215"/>
      <c r="AH558" s="192"/>
      <c r="AI558" s="215"/>
      <c r="AJ558" s="192"/>
      <c r="AK558" s="215"/>
      <c r="AL558" s="345"/>
      <c r="AM558" s="212"/>
      <c r="AN558" s="192">
        <f t="shared" si="365"/>
        <v>0</v>
      </c>
      <c r="AO558" s="215"/>
      <c r="AP558" s="192"/>
      <c r="AQ558" s="215"/>
      <c r="AR558" s="192">
        <f t="shared" si="366"/>
        <v>0</v>
      </c>
      <c r="AS558" s="215">
        <f t="shared" si="367"/>
        <v>0</v>
      </c>
      <c r="AT558" s="192">
        <f t="shared" si="368"/>
        <v>0</v>
      </c>
      <c r="AU558" s="215">
        <f t="shared" si="369"/>
        <v>1</v>
      </c>
      <c r="AV558" s="354">
        <f t="shared" si="370"/>
        <v>248.91</v>
      </c>
    </row>
    <row r="559" spans="1:48" s="60" customFormat="1" ht="20.100000000000001" customHeight="1" outlineLevel="1">
      <c r="A559" s="165" t="s">
        <v>1034</v>
      </c>
      <c r="B559" s="66" t="str">
        <f>B472</f>
        <v>C1183</v>
      </c>
      <c r="C559" s="66" t="s">
        <v>116</v>
      </c>
      <c r="D559" s="59" t="s">
        <v>1147</v>
      </c>
      <c r="E559" s="66" t="s">
        <v>107</v>
      </c>
      <c r="F559" s="50">
        <v>22</v>
      </c>
      <c r="G559" s="150">
        <v>0</v>
      </c>
      <c r="H559" s="150">
        <f t="shared" si="362"/>
        <v>22</v>
      </c>
      <c r="I559" s="74">
        <v>62.03</v>
      </c>
      <c r="J559" s="318">
        <f t="shared" si="340"/>
        <v>75.81</v>
      </c>
      <c r="K559" s="310">
        <f t="shared" si="363"/>
        <v>1667.82</v>
      </c>
      <c r="L559" s="189" t="e">
        <f>TRUNC(#REF!-(#REF!*0.07),2)</f>
        <v>#REF!</v>
      </c>
      <c r="M559" s="212"/>
      <c r="N559" s="192">
        <f t="shared" si="364"/>
        <v>0</v>
      </c>
      <c r="O559" s="215"/>
      <c r="P559" s="192"/>
      <c r="Q559" s="215"/>
      <c r="R559" s="192"/>
      <c r="S559" s="215"/>
      <c r="T559" s="192"/>
      <c r="U559" s="215"/>
      <c r="V559" s="192"/>
      <c r="W559" s="215"/>
      <c r="X559" s="192"/>
      <c r="Y559" s="215"/>
      <c r="Z559" s="192"/>
      <c r="AA559" s="215"/>
      <c r="AB559" s="192"/>
      <c r="AC559" s="215"/>
      <c r="AD559" s="192"/>
      <c r="AE559" s="215"/>
      <c r="AF559" s="192"/>
      <c r="AG559" s="215"/>
      <c r="AH559" s="192"/>
      <c r="AI559" s="215"/>
      <c r="AJ559" s="192"/>
      <c r="AK559" s="215"/>
      <c r="AL559" s="345"/>
      <c r="AM559" s="212"/>
      <c r="AN559" s="192">
        <f t="shared" si="365"/>
        <v>0</v>
      </c>
      <c r="AO559" s="215"/>
      <c r="AP559" s="192"/>
      <c r="AQ559" s="215"/>
      <c r="AR559" s="192">
        <f t="shared" si="366"/>
        <v>0</v>
      </c>
      <c r="AS559" s="215">
        <f t="shared" si="367"/>
        <v>0</v>
      </c>
      <c r="AT559" s="192">
        <f t="shared" si="368"/>
        <v>0</v>
      </c>
      <c r="AU559" s="215">
        <f t="shared" si="369"/>
        <v>1</v>
      </c>
      <c r="AV559" s="354">
        <f t="shared" si="370"/>
        <v>1667.82</v>
      </c>
    </row>
    <row r="560" spans="1:48" s="60" customFormat="1" ht="20.100000000000001" customHeight="1" outlineLevel="1">
      <c r="A560" s="165" t="s">
        <v>1035</v>
      </c>
      <c r="B560" s="9" t="s">
        <v>1078</v>
      </c>
      <c r="C560" s="9" t="s">
        <v>116</v>
      </c>
      <c r="D560" s="59" t="s">
        <v>1007</v>
      </c>
      <c r="E560" s="66" t="s">
        <v>107</v>
      </c>
      <c r="F560" s="50">
        <v>77.739999999999995</v>
      </c>
      <c r="G560" s="150">
        <v>0</v>
      </c>
      <c r="H560" s="150">
        <f t="shared" si="362"/>
        <v>77.739999999999995</v>
      </c>
      <c r="I560" s="74">
        <v>52.67</v>
      </c>
      <c r="J560" s="318">
        <f t="shared" si="340"/>
        <v>64.37</v>
      </c>
      <c r="K560" s="310">
        <f t="shared" si="363"/>
        <v>5004.12</v>
      </c>
      <c r="L560" s="189" t="e">
        <f>TRUNC(#REF!-(#REF!*0.07),2)</f>
        <v>#REF!</v>
      </c>
      <c r="M560" s="212"/>
      <c r="N560" s="192">
        <f t="shared" si="364"/>
        <v>0</v>
      </c>
      <c r="O560" s="215"/>
      <c r="P560" s="192"/>
      <c r="Q560" s="215"/>
      <c r="R560" s="192"/>
      <c r="S560" s="215"/>
      <c r="T560" s="192"/>
      <c r="U560" s="215"/>
      <c r="V560" s="192"/>
      <c r="W560" s="215"/>
      <c r="X560" s="192"/>
      <c r="Y560" s="215"/>
      <c r="Z560" s="192"/>
      <c r="AA560" s="215"/>
      <c r="AB560" s="192"/>
      <c r="AC560" s="215"/>
      <c r="AD560" s="192"/>
      <c r="AE560" s="215"/>
      <c r="AF560" s="192"/>
      <c r="AG560" s="215"/>
      <c r="AH560" s="192"/>
      <c r="AI560" s="215"/>
      <c r="AJ560" s="192"/>
      <c r="AK560" s="215"/>
      <c r="AL560" s="345"/>
      <c r="AM560" s="212"/>
      <c r="AN560" s="192">
        <f t="shared" si="365"/>
        <v>0</v>
      </c>
      <c r="AO560" s="215"/>
      <c r="AP560" s="192"/>
      <c r="AQ560" s="215"/>
      <c r="AR560" s="192">
        <f t="shared" si="366"/>
        <v>0</v>
      </c>
      <c r="AS560" s="215">
        <f t="shared" si="367"/>
        <v>0</v>
      </c>
      <c r="AT560" s="192">
        <f t="shared" si="368"/>
        <v>0</v>
      </c>
      <c r="AU560" s="215">
        <f t="shared" si="369"/>
        <v>1</v>
      </c>
      <c r="AV560" s="354">
        <f t="shared" si="370"/>
        <v>5004.12</v>
      </c>
    </row>
    <row r="561" spans="1:48" s="60" customFormat="1" ht="20.100000000000001" customHeight="1" outlineLevel="1">
      <c r="A561" s="161"/>
      <c r="B561" s="69"/>
      <c r="C561" s="69"/>
      <c r="D561" s="69"/>
      <c r="E561" s="69"/>
      <c r="F561" s="78" t="s">
        <v>253</v>
      </c>
      <c r="G561" s="148"/>
      <c r="H561" s="148"/>
      <c r="I561" s="148"/>
      <c r="J561" s="225"/>
      <c r="K561" s="221">
        <f>SUM(K527:K560)</f>
        <v>54120.33</v>
      </c>
      <c r="L561" s="190" t="e">
        <f>TRUNC(#REF!-(#REF!*0.07),2)</f>
        <v>#REF!</v>
      </c>
      <c r="M561" s="219">
        <f>N561/K561</f>
        <v>0</v>
      </c>
      <c r="N561" s="148">
        <f>SUM(N527:N560)</f>
        <v>0</v>
      </c>
      <c r="O561" s="223"/>
      <c r="P561" s="225"/>
      <c r="Q561" s="223"/>
      <c r="R561" s="225"/>
      <c r="S561" s="223"/>
      <c r="T561" s="225"/>
      <c r="U561" s="223"/>
      <c r="V561" s="225"/>
      <c r="W561" s="223"/>
      <c r="X561" s="225"/>
      <c r="Y561" s="223"/>
      <c r="Z561" s="225"/>
      <c r="AA561" s="223"/>
      <c r="AB561" s="225"/>
      <c r="AC561" s="223"/>
      <c r="AD561" s="225"/>
      <c r="AE561" s="223"/>
      <c r="AF561" s="225"/>
      <c r="AG561" s="223"/>
      <c r="AH561" s="225"/>
      <c r="AI561" s="223"/>
      <c r="AJ561" s="225"/>
      <c r="AK561" s="223"/>
      <c r="AL561" s="225"/>
      <c r="AM561" s="357">
        <f>AN561/K561</f>
        <v>0</v>
      </c>
      <c r="AN561" s="221">
        <f>SUM(AN527:AN560)</f>
        <v>0</v>
      </c>
      <c r="AO561" s="223"/>
      <c r="AP561" s="148"/>
      <c r="AQ561" s="223"/>
      <c r="AR561" s="225"/>
      <c r="AS561" s="357">
        <f t="shared" si="367"/>
        <v>0</v>
      </c>
      <c r="AT561" s="221">
        <f>SUM(AT527:AT560)</f>
        <v>0</v>
      </c>
      <c r="AU561" s="357">
        <f t="shared" si="369"/>
        <v>1</v>
      </c>
      <c r="AV561" s="221">
        <f>SUM(AV527:AV560)</f>
        <v>54120.33</v>
      </c>
    </row>
    <row r="562" spans="1:48" ht="20.100000000000001" customHeight="1">
      <c r="A562" s="87"/>
      <c r="B562" s="61"/>
      <c r="C562" s="61"/>
      <c r="D562" s="20"/>
      <c r="E562" s="61"/>
      <c r="F562" s="42"/>
      <c r="G562" s="2"/>
      <c r="H562" s="2"/>
      <c r="I562" s="74">
        <v>0</v>
      </c>
      <c r="J562" s="315">
        <f t="shared" si="338"/>
        <v>0</v>
      </c>
      <c r="K562" s="310"/>
      <c r="L562" s="189" t="e">
        <f>TRUNC(#REF!-(#REF!*0.07),2)</f>
        <v>#REF!</v>
      </c>
      <c r="M562" s="212"/>
      <c r="N562" s="192"/>
      <c r="O562" s="215"/>
      <c r="P562" s="192"/>
      <c r="Q562" s="215"/>
      <c r="R562" s="192"/>
      <c r="S562" s="215"/>
      <c r="T562" s="192"/>
      <c r="U562" s="215"/>
      <c r="V562" s="192"/>
      <c r="W562" s="215"/>
      <c r="X562" s="192"/>
      <c r="Y562" s="215"/>
      <c r="Z562" s="192"/>
      <c r="AA562" s="215"/>
      <c r="AB562" s="192"/>
      <c r="AC562" s="215"/>
      <c r="AD562" s="192"/>
      <c r="AE562" s="215"/>
      <c r="AF562" s="192"/>
      <c r="AG562" s="215"/>
      <c r="AH562" s="192"/>
      <c r="AI562" s="215"/>
      <c r="AJ562" s="192"/>
      <c r="AK562" s="215"/>
      <c r="AL562" s="345"/>
      <c r="AM562" s="212"/>
      <c r="AN562" s="192"/>
      <c r="AO562" s="215"/>
      <c r="AP562" s="192"/>
      <c r="AQ562" s="215"/>
      <c r="AR562" s="192"/>
      <c r="AS562" s="215"/>
      <c r="AT562" s="192"/>
      <c r="AU562" s="215"/>
      <c r="AV562" s="354"/>
    </row>
    <row r="563" spans="1:48" ht="20.100000000000001" customHeight="1">
      <c r="A563" s="166">
        <v>21</v>
      </c>
      <c r="B563" s="35"/>
      <c r="C563" s="35"/>
      <c r="D563" s="15" t="s">
        <v>251</v>
      </c>
      <c r="E563" s="35"/>
      <c r="F563" s="75"/>
      <c r="G563" s="147"/>
      <c r="H563" s="147"/>
      <c r="I563" s="147"/>
      <c r="J563" s="314"/>
      <c r="K563" s="309"/>
      <c r="L563" s="191" t="e">
        <f>L567</f>
        <v>#REF!</v>
      </c>
      <c r="M563" s="212"/>
      <c r="N563" s="192"/>
      <c r="O563" s="215"/>
      <c r="P563" s="192"/>
      <c r="Q563" s="215"/>
      <c r="R563" s="192"/>
      <c r="S563" s="215"/>
      <c r="T563" s="192"/>
      <c r="U563" s="215"/>
      <c r="V563" s="192"/>
      <c r="W563" s="215"/>
      <c r="X563" s="192"/>
      <c r="Y563" s="215"/>
      <c r="Z563" s="192"/>
      <c r="AA563" s="215"/>
      <c r="AB563" s="192"/>
      <c r="AC563" s="215"/>
      <c r="AD563" s="192"/>
      <c r="AE563" s="215"/>
      <c r="AF563" s="192"/>
      <c r="AG563" s="215"/>
      <c r="AH563" s="192"/>
      <c r="AI563" s="215"/>
      <c r="AJ563" s="192"/>
      <c r="AK563" s="215"/>
      <c r="AL563" s="345"/>
      <c r="AM563" s="212"/>
      <c r="AN563" s="192"/>
      <c r="AO563" s="215"/>
      <c r="AP563" s="192"/>
      <c r="AQ563" s="215"/>
      <c r="AR563" s="192"/>
      <c r="AS563" s="215"/>
      <c r="AT563" s="192"/>
      <c r="AU563" s="215"/>
      <c r="AV563" s="354"/>
    </row>
    <row r="564" spans="1:48" ht="20.100000000000001" customHeight="1" outlineLevel="1">
      <c r="A564" s="160" t="s">
        <v>31</v>
      </c>
      <c r="B564" s="66"/>
      <c r="C564" s="66" t="s">
        <v>4</v>
      </c>
      <c r="D564" s="10" t="s">
        <v>726</v>
      </c>
      <c r="E564" s="66" t="s">
        <v>89</v>
      </c>
      <c r="F564" s="50">
        <v>1</v>
      </c>
      <c r="G564" s="150">
        <v>0</v>
      </c>
      <c r="H564" s="150">
        <f t="shared" ref="H564:H566" si="371">F564-G564</f>
        <v>1</v>
      </c>
      <c r="I564" s="74">
        <v>2581</v>
      </c>
      <c r="J564" s="318">
        <f t="shared" ref="J564:J566" si="372">TRUNC(I564*(1+$F$4),2)</f>
        <v>3154.75</v>
      </c>
      <c r="K564" s="310">
        <f t="shared" ref="K564:K566" si="373">ROUND(H564*J564,2)</f>
        <v>3154.75</v>
      </c>
      <c r="L564" s="189" t="e">
        <f>TRUNC(#REF!-(#REF!*0.07),2)</f>
        <v>#REF!</v>
      </c>
      <c r="M564" s="212"/>
      <c r="N564" s="192">
        <f>M564*K564</f>
        <v>0</v>
      </c>
      <c r="O564" s="215"/>
      <c r="P564" s="192"/>
      <c r="Q564" s="215"/>
      <c r="R564" s="192"/>
      <c r="S564" s="215"/>
      <c r="T564" s="192"/>
      <c r="U564" s="215"/>
      <c r="V564" s="192"/>
      <c r="W564" s="215"/>
      <c r="X564" s="192"/>
      <c r="Y564" s="215"/>
      <c r="Z564" s="192"/>
      <c r="AA564" s="215"/>
      <c r="AB564" s="192"/>
      <c r="AC564" s="215"/>
      <c r="AD564" s="192"/>
      <c r="AE564" s="215"/>
      <c r="AF564" s="192"/>
      <c r="AG564" s="215"/>
      <c r="AH564" s="192"/>
      <c r="AI564" s="215"/>
      <c r="AJ564" s="192"/>
      <c r="AK564" s="215"/>
      <c r="AL564" s="345"/>
      <c r="AM564" s="212"/>
      <c r="AN564" s="192">
        <f>ROUND(AM564*K564,2)</f>
        <v>0</v>
      </c>
      <c r="AO564" s="215"/>
      <c r="AP564" s="192"/>
      <c r="AQ564" s="215"/>
      <c r="AR564" s="192">
        <f>AQ564*K564</f>
        <v>0</v>
      </c>
      <c r="AS564" s="215">
        <f>AT564/K564</f>
        <v>0</v>
      </c>
      <c r="AT564" s="192">
        <f t="shared" ref="AT564:AT566" si="374">AN564+AP564+AR564</f>
        <v>0</v>
      </c>
      <c r="AU564" s="215">
        <f>AV564/K564</f>
        <v>1</v>
      </c>
      <c r="AV564" s="354">
        <f>K564-AT564</f>
        <v>3154.75</v>
      </c>
    </row>
    <row r="565" spans="1:48" ht="20.100000000000001" customHeight="1" outlineLevel="1">
      <c r="A565" s="160" t="s">
        <v>188</v>
      </c>
      <c r="B565" s="66"/>
      <c r="C565" s="66" t="s">
        <v>4</v>
      </c>
      <c r="D565" s="10" t="s">
        <v>727</v>
      </c>
      <c r="E565" s="66" t="s">
        <v>107</v>
      </c>
      <c r="F565" s="50">
        <v>5</v>
      </c>
      <c r="G565" s="150">
        <v>0</v>
      </c>
      <c r="H565" s="150">
        <f t="shared" si="371"/>
        <v>5</v>
      </c>
      <c r="I565" s="74">
        <v>33</v>
      </c>
      <c r="J565" s="318">
        <f t="shared" si="372"/>
        <v>40.33</v>
      </c>
      <c r="K565" s="310">
        <f t="shared" si="373"/>
        <v>201.65</v>
      </c>
      <c r="L565" s="189" t="e">
        <f>TRUNC(#REF!-(#REF!*0.07),2)</f>
        <v>#REF!</v>
      </c>
      <c r="M565" s="212"/>
      <c r="N565" s="192">
        <f>M565*K565</f>
        <v>0</v>
      </c>
      <c r="O565" s="215"/>
      <c r="P565" s="192"/>
      <c r="Q565" s="215"/>
      <c r="R565" s="192"/>
      <c r="S565" s="215"/>
      <c r="T565" s="192"/>
      <c r="U565" s="215"/>
      <c r="V565" s="192"/>
      <c r="W565" s="215"/>
      <c r="X565" s="192"/>
      <c r="Y565" s="215"/>
      <c r="Z565" s="192"/>
      <c r="AA565" s="215"/>
      <c r="AB565" s="192"/>
      <c r="AC565" s="215"/>
      <c r="AD565" s="192"/>
      <c r="AE565" s="215"/>
      <c r="AF565" s="192"/>
      <c r="AG565" s="215"/>
      <c r="AH565" s="192"/>
      <c r="AI565" s="215"/>
      <c r="AJ565" s="192"/>
      <c r="AK565" s="215"/>
      <c r="AL565" s="345"/>
      <c r="AM565" s="212"/>
      <c r="AN565" s="192">
        <f>ROUND(AM565*K565,2)</f>
        <v>0</v>
      </c>
      <c r="AO565" s="215"/>
      <c r="AP565" s="192"/>
      <c r="AQ565" s="215"/>
      <c r="AR565" s="192">
        <f>AQ565*K565</f>
        <v>0</v>
      </c>
      <c r="AS565" s="215">
        <f>AT565/K565</f>
        <v>0</v>
      </c>
      <c r="AT565" s="192">
        <f t="shared" si="374"/>
        <v>0</v>
      </c>
      <c r="AU565" s="215">
        <f>AV565/K565</f>
        <v>1</v>
      </c>
      <c r="AV565" s="354">
        <f>K565-AT565</f>
        <v>201.65</v>
      </c>
    </row>
    <row r="566" spans="1:48" ht="20.100000000000001" customHeight="1" outlineLevel="1">
      <c r="A566" s="160" t="s">
        <v>189</v>
      </c>
      <c r="B566" s="66"/>
      <c r="C566" s="66" t="s">
        <v>4</v>
      </c>
      <c r="D566" s="10" t="s">
        <v>728</v>
      </c>
      <c r="E566" s="66" t="s">
        <v>89</v>
      </c>
      <c r="F566" s="50">
        <v>1</v>
      </c>
      <c r="G566" s="150">
        <v>0</v>
      </c>
      <c r="H566" s="150">
        <f t="shared" si="371"/>
        <v>1</v>
      </c>
      <c r="I566" s="74">
        <v>280</v>
      </c>
      <c r="J566" s="318">
        <f t="shared" si="372"/>
        <v>342.24</v>
      </c>
      <c r="K566" s="310">
        <f t="shared" si="373"/>
        <v>342.24</v>
      </c>
      <c r="L566" s="189" t="e">
        <f>TRUNC(#REF!-(#REF!*0.07),2)</f>
        <v>#REF!</v>
      </c>
      <c r="M566" s="212"/>
      <c r="N566" s="192">
        <f>M566*K566</f>
        <v>0</v>
      </c>
      <c r="O566" s="215"/>
      <c r="P566" s="192"/>
      <c r="Q566" s="215"/>
      <c r="R566" s="192"/>
      <c r="S566" s="215"/>
      <c r="T566" s="192"/>
      <c r="U566" s="215"/>
      <c r="V566" s="192"/>
      <c r="W566" s="215"/>
      <c r="X566" s="192"/>
      <c r="Y566" s="215"/>
      <c r="Z566" s="192"/>
      <c r="AA566" s="215"/>
      <c r="AB566" s="192"/>
      <c r="AC566" s="215"/>
      <c r="AD566" s="192"/>
      <c r="AE566" s="215"/>
      <c r="AF566" s="192"/>
      <c r="AG566" s="215"/>
      <c r="AH566" s="192"/>
      <c r="AI566" s="215"/>
      <c r="AJ566" s="192"/>
      <c r="AK566" s="215"/>
      <c r="AL566" s="345"/>
      <c r="AM566" s="212"/>
      <c r="AN566" s="192">
        <f>ROUND(AM566*K566,2)</f>
        <v>0</v>
      </c>
      <c r="AO566" s="215"/>
      <c r="AP566" s="192"/>
      <c r="AQ566" s="215"/>
      <c r="AR566" s="192">
        <f>AQ566*K566</f>
        <v>0</v>
      </c>
      <c r="AS566" s="215">
        <f>AT566/K566</f>
        <v>0</v>
      </c>
      <c r="AT566" s="192">
        <f t="shared" si="374"/>
        <v>0</v>
      </c>
      <c r="AU566" s="215">
        <f>AV566/K566</f>
        <v>1</v>
      </c>
      <c r="AV566" s="354">
        <f>K566-AT566</f>
        <v>342.24</v>
      </c>
    </row>
    <row r="567" spans="1:48" ht="20.100000000000001" customHeight="1" outlineLevel="1">
      <c r="A567" s="161"/>
      <c r="B567" s="69"/>
      <c r="C567" s="69"/>
      <c r="D567" s="69"/>
      <c r="E567" s="69"/>
      <c r="F567" s="78" t="s">
        <v>253</v>
      </c>
      <c r="G567" s="148"/>
      <c r="H567" s="148"/>
      <c r="I567" s="148"/>
      <c r="J567" s="225"/>
      <c r="K567" s="221">
        <f>SUM(K564:K566)</f>
        <v>3698.6400000000003</v>
      </c>
      <c r="L567" s="190" t="e">
        <f>TRUNC(#REF!-(#REF!*0.07),2)</f>
        <v>#REF!</v>
      </c>
      <c r="M567" s="219">
        <f>N567/K567</f>
        <v>0</v>
      </c>
      <c r="N567" s="148">
        <f>SUM(N564:N566)</f>
        <v>0</v>
      </c>
      <c r="O567" s="223"/>
      <c r="P567" s="225"/>
      <c r="Q567" s="223"/>
      <c r="R567" s="225"/>
      <c r="S567" s="223"/>
      <c r="T567" s="225"/>
      <c r="U567" s="223"/>
      <c r="V567" s="225"/>
      <c r="W567" s="223"/>
      <c r="X567" s="225"/>
      <c r="Y567" s="223"/>
      <c r="Z567" s="225"/>
      <c r="AA567" s="223"/>
      <c r="AB567" s="225"/>
      <c r="AC567" s="223"/>
      <c r="AD567" s="225"/>
      <c r="AE567" s="223"/>
      <c r="AF567" s="225"/>
      <c r="AG567" s="223"/>
      <c r="AH567" s="225"/>
      <c r="AI567" s="223"/>
      <c r="AJ567" s="225"/>
      <c r="AK567" s="223"/>
      <c r="AL567" s="225"/>
      <c r="AM567" s="357">
        <f>AN567/K567</f>
        <v>0</v>
      </c>
      <c r="AN567" s="221">
        <f>SUM(AN564:AN566)</f>
        <v>0</v>
      </c>
      <c r="AO567" s="223"/>
      <c r="AP567" s="148"/>
      <c r="AQ567" s="223"/>
      <c r="AR567" s="225"/>
      <c r="AS567" s="357">
        <f>AT567/K567</f>
        <v>0</v>
      </c>
      <c r="AT567" s="221">
        <f>SUM(AT564:AT566)</f>
        <v>0</v>
      </c>
      <c r="AU567" s="357">
        <f>AV567/K567</f>
        <v>1</v>
      </c>
      <c r="AV567" s="221">
        <f>SUM(AV564:AV566)</f>
        <v>3698.6400000000003</v>
      </c>
    </row>
    <row r="568" spans="1:48" ht="20.100000000000001" customHeight="1">
      <c r="A568" s="87"/>
      <c r="B568" s="61"/>
      <c r="C568" s="61"/>
      <c r="D568" s="20"/>
      <c r="E568" s="61"/>
      <c r="F568" s="42"/>
      <c r="G568" s="2"/>
      <c r="H568" s="2"/>
      <c r="I568" s="74">
        <v>0</v>
      </c>
      <c r="J568" s="315">
        <f t="shared" si="338"/>
        <v>0</v>
      </c>
      <c r="K568" s="310"/>
      <c r="L568" s="189" t="e">
        <f>TRUNC(#REF!-(#REF!*0.07),2)</f>
        <v>#REF!</v>
      </c>
      <c r="M568" s="212"/>
      <c r="N568" s="192"/>
      <c r="O568" s="215"/>
      <c r="P568" s="192"/>
      <c r="Q568" s="215"/>
      <c r="R568" s="192"/>
      <c r="S568" s="215"/>
      <c r="T568" s="192"/>
      <c r="U568" s="215"/>
      <c r="V568" s="192"/>
      <c r="W568" s="215"/>
      <c r="X568" s="192"/>
      <c r="Y568" s="215"/>
      <c r="Z568" s="192"/>
      <c r="AA568" s="215"/>
      <c r="AB568" s="192"/>
      <c r="AC568" s="215"/>
      <c r="AD568" s="192"/>
      <c r="AE568" s="215"/>
      <c r="AF568" s="192"/>
      <c r="AG568" s="215"/>
      <c r="AH568" s="192"/>
      <c r="AI568" s="215"/>
      <c r="AJ568" s="192"/>
      <c r="AK568" s="215"/>
      <c r="AL568" s="345"/>
      <c r="AM568" s="212"/>
      <c r="AN568" s="192"/>
      <c r="AO568" s="215"/>
      <c r="AP568" s="192"/>
      <c r="AQ568" s="215"/>
      <c r="AR568" s="192"/>
      <c r="AS568" s="215"/>
      <c r="AT568" s="192"/>
      <c r="AU568" s="215"/>
      <c r="AV568" s="354"/>
    </row>
    <row r="569" spans="1:48" ht="20.100000000000001" customHeight="1" collapsed="1">
      <c r="A569" s="159">
        <v>22</v>
      </c>
      <c r="B569" s="35"/>
      <c r="C569" s="35"/>
      <c r="D569" s="15" t="s">
        <v>29</v>
      </c>
      <c r="E569" s="15"/>
      <c r="F569" s="70"/>
      <c r="G569" s="147"/>
      <c r="H569" s="147"/>
      <c r="I569" s="147"/>
      <c r="J569" s="314"/>
      <c r="K569" s="309"/>
      <c r="L569" s="191" t="e">
        <f>L583</f>
        <v>#REF!</v>
      </c>
      <c r="M569" s="212"/>
      <c r="N569" s="192"/>
      <c r="O569" s="215"/>
      <c r="P569" s="192"/>
      <c r="Q569" s="215"/>
      <c r="R569" s="192"/>
      <c r="S569" s="215"/>
      <c r="T569" s="192"/>
      <c r="U569" s="215"/>
      <c r="V569" s="192"/>
      <c r="W569" s="215"/>
      <c r="X569" s="192"/>
      <c r="Y569" s="215"/>
      <c r="Z569" s="192"/>
      <c r="AA569" s="215"/>
      <c r="AB569" s="192"/>
      <c r="AC569" s="215"/>
      <c r="AD569" s="192"/>
      <c r="AE569" s="215"/>
      <c r="AF569" s="192"/>
      <c r="AG569" s="215"/>
      <c r="AH569" s="192"/>
      <c r="AI569" s="215"/>
      <c r="AJ569" s="192"/>
      <c r="AK569" s="215"/>
      <c r="AL569" s="345"/>
      <c r="AM569" s="212"/>
      <c r="AN569" s="192"/>
      <c r="AO569" s="215"/>
      <c r="AP569" s="192"/>
      <c r="AQ569" s="215"/>
      <c r="AR569" s="192"/>
      <c r="AS569" s="215"/>
      <c r="AT569" s="192"/>
      <c r="AU569" s="215"/>
      <c r="AV569" s="354"/>
    </row>
    <row r="570" spans="1:48" s="60" customFormat="1" ht="20.100000000000001" customHeight="1" outlineLevel="1">
      <c r="A570" s="160" t="s">
        <v>195</v>
      </c>
      <c r="B570" s="66">
        <v>96989</v>
      </c>
      <c r="C570" s="66" t="s">
        <v>94</v>
      </c>
      <c r="D570" s="59" t="s">
        <v>79</v>
      </c>
      <c r="E570" s="22" t="s">
        <v>107</v>
      </c>
      <c r="F570" s="50">
        <v>3</v>
      </c>
      <c r="G570" s="150">
        <v>0</v>
      </c>
      <c r="H570" s="150">
        <f t="shared" ref="H570:H582" si="375">F570-G570</f>
        <v>3</v>
      </c>
      <c r="I570" s="50">
        <v>153.38999999999999</v>
      </c>
      <c r="J570" s="318">
        <f t="shared" ref="J570:J582" si="376">TRUNC(I570*(1+$F$4),2)</f>
        <v>187.48</v>
      </c>
      <c r="K570" s="310">
        <f t="shared" ref="K570:K582" si="377">ROUND(H570*J570,2)</f>
        <v>562.44000000000005</v>
      </c>
      <c r="L570" s="189" t="e">
        <f>TRUNC(#REF!-(#REF!*0.07),2)</f>
        <v>#REF!</v>
      </c>
      <c r="M570" s="212"/>
      <c r="N570" s="192">
        <f t="shared" ref="N570:N582" si="378">M570*K570</f>
        <v>0</v>
      </c>
      <c r="O570" s="215"/>
      <c r="P570" s="192"/>
      <c r="Q570" s="215"/>
      <c r="R570" s="192"/>
      <c r="S570" s="215"/>
      <c r="T570" s="192"/>
      <c r="U570" s="215"/>
      <c r="V570" s="192"/>
      <c r="W570" s="215"/>
      <c r="X570" s="192"/>
      <c r="Y570" s="215"/>
      <c r="Z570" s="192"/>
      <c r="AA570" s="215"/>
      <c r="AB570" s="192"/>
      <c r="AC570" s="215"/>
      <c r="AD570" s="192"/>
      <c r="AE570" s="215"/>
      <c r="AF570" s="192"/>
      <c r="AG570" s="215"/>
      <c r="AH570" s="192"/>
      <c r="AI570" s="215"/>
      <c r="AJ570" s="192"/>
      <c r="AK570" s="215"/>
      <c r="AL570" s="345"/>
      <c r="AM570" s="212"/>
      <c r="AN570" s="192">
        <f t="shared" ref="AN570:AN582" si="379">ROUND(AM570*K570,2)</f>
        <v>0</v>
      </c>
      <c r="AO570" s="215"/>
      <c r="AP570" s="192"/>
      <c r="AQ570" s="215"/>
      <c r="AR570" s="192">
        <f t="shared" ref="AR570:AR582" si="380">AQ570*K570</f>
        <v>0</v>
      </c>
      <c r="AS570" s="215">
        <f t="shared" ref="AS570:AS583" si="381">AT570/K570</f>
        <v>0</v>
      </c>
      <c r="AT570" s="192">
        <f t="shared" ref="AT570:AT582" si="382">AN570+AP570+AR570</f>
        <v>0</v>
      </c>
      <c r="AU570" s="215">
        <f t="shared" ref="AU570:AU583" si="383">AV570/K570</f>
        <v>1</v>
      </c>
      <c r="AV570" s="354">
        <f t="shared" ref="AV570:AV582" si="384">K570-AT570</f>
        <v>562.44000000000005</v>
      </c>
    </row>
    <row r="571" spans="1:48" s="60" customFormat="1" ht="20.100000000000001" customHeight="1" outlineLevel="1">
      <c r="A571" s="160" t="s">
        <v>196</v>
      </c>
      <c r="B571" s="66" t="s">
        <v>723</v>
      </c>
      <c r="C571" s="45" t="s">
        <v>116</v>
      </c>
      <c r="D571" s="8" t="s">
        <v>170</v>
      </c>
      <c r="E571" s="26" t="s">
        <v>107</v>
      </c>
      <c r="F571" s="50">
        <v>8.4</v>
      </c>
      <c r="G571" s="150">
        <v>0</v>
      </c>
      <c r="H571" s="150">
        <f t="shared" si="375"/>
        <v>8.4</v>
      </c>
      <c r="I571" s="74">
        <v>10.81</v>
      </c>
      <c r="J571" s="318">
        <f t="shared" si="376"/>
        <v>13.21</v>
      </c>
      <c r="K571" s="310">
        <f t="shared" si="377"/>
        <v>110.96</v>
      </c>
      <c r="L571" s="189" t="e">
        <f>TRUNC(#REF!-(#REF!*0.07),2)</f>
        <v>#REF!</v>
      </c>
      <c r="M571" s="212"/>
      <c r="N571" s="192">
        <f t="shared" si="378"/>
        <v>0</v>
      </c>
      <c r="O571" s="215">
        <v>0.3</v>
      </c>
      <c r="P571" s="192">
        <f>O571*K571</f>
        <v>33.287999999999997</v>
      </c>
      <c r="Q571" s="215"/>
      <c r="R571" s="192"/>
      <c r="S571" s="215"/>
      <c r="T571" s="192"/>
      <c r="U571" s="215"/>
      <c r="V571" s="192"/>
      <c r="W571" s="215"/>
      <c r="X571" s="192"/>
      <c r="Y571" s="215"/>
      <c r="Z571" s="192"/>
      <c r="AA571" s="215">
        <v>0.5</v>
      </c>
      <c r="AB571" s="192">
        <f>AA571*K571</f>
        <v>55.48</v>
      </c>
      <c r="AC571" s="215"/>
      <c r="AD571" s="192"/>
      <c r="AE571" s="215"/>
      <c r="AF571" s="192"/>
      <c r="AG571" s="215"/>
      <c r="AH571" s="192"/>
      <c r="AI571" s="215"/>
      <c r="AJ571" s="192"/>
      <c r="AK571" s="215"/>
      <c r="AL571" s="345"/>
      <c r="AM571" s="212"/>
      <c r="AN571" s="192">
        <f t="shared" si="379"/>
        <v>0</v>
      </c>
      <c r="AO571" s="215"/>
      <c r="AP571" s="192"/>
      <c r="AQ571" s="215"/>
      <c r="AR571" s="192">
        <f t="shared" si="380"/>
        <v>0</v>
      </c>
      <c r="AS571" s="215">
        <f t="shared" si="381"/>
        <v>0</v>
      </c>
      <c r="AT571" s="192">
        <f t="shared" si="382"/>
        <v>0</v>
      </c>
      <c r="AU571" s="215">
        <f t="shared" si="383"/>
        <v>1</v>
      </c>
      <c r="AV571" s="354">
        <f t="shared" si="384"/>
        <v>110.96</v>
      </c>
    </row>
    <row r="572" spans="1:48" s="60" customFormat="1" ht="20.100000000000001" customHeight="1" outlineLevel="1">
      <c r="A572" s="160" t="s">
        <v>198</v>
      </c>
      <c r="B572" s="66" t="s">
        <v>724</v>
      </c>
      <c r="C572" s="45" t="s">
        <v>116</v>
      </c>
      <c r="D572" s="8" t="s">
        <v>1104</v>
      </c>
      <c r="E572" s="22" t="s">
        <v>89</v>
      </c>
      <c r="F572" s="50">
        <v>12</v>
      </c>
      <c r="G572" s="150">
        <v>0</v>
      </c>
      <c r="H572" s="150">
        <f t="shared" si="375"/>
        <v>12</v>
      </c>
      <c r="I572" s="74">
        <v>11.31</v>
      </c>
      <c r="J572" s="318">
        <f t="shared" si="376"/>
        <v>13.82</v>
      </c>
      <c r="K572" s="310">
        <f t="shared" si="377"/>
        <v>165.84</v>
      </c>
      <c r="L572" s="189" t="e">
        <f>TRUNC(#REF!-(#REF!*0.07),2)</f>
        <v>#REF!</v>
      </c>
      <c r="M572" s="212"/>
      <c r="N572" s="192">
        <f t="shared" si="378"/>
        <v>0</v>
      </c>
      <c r="O572" s="215"/>
      <c r="P572" s="192"/>
      <c r="Q572" s="215"/>
      <c r="R572" s="192"/>
      <c r="S572" s="215"/>
      <c r="T572" s="192"/>
      <c r="U572" s="215"/>
      <c r="V572" s="192"/>
      <c r="W572" s="215"/>
      <c r="X572" s="192"/>
      <c r="Y572" s="215"/>
      <c r="Z572" s="192"/>
      <c r="AA572" s="215"/>
      <c r="AB572" s="192"/>
      <c r="AC572" s="215"/>
      <c r="AD572" s="192"/>
      <c r="AE572" s="215"/>
      <c r="AF572" s="192"/>
      <c r="AG572" s="215"/>
      <c r="AH572" s="192"/>
      <c r="AI572" s="215"/>
      <c r="AJ572" s="192"/>
      <c r="AK572" s="215"/>
      <c r="AL572" s="345"/>
      <c r="AM572" s="212"/>
      <c r="AN572" s="192">
        <f t="shared" si="379"/>
        <v>0</v>
      </c>
      <c r="AO572" s="215"/>
      <c r="AP572" s="192"/>
      <c r="AQ572" s="215"/>
      <c r="AR572" s="192">
        <f t="shared" si="380"/>
        <v>0</v>
      </c>
      <c r="AS572" s="215">
        <f t="shared" si="381"/>
        <v>0</v>
      </c>
      <c r="AT572" s="192">
        <f t="shared" si="382"/>
        <v>0</v>
      </c>
      <c r="AU572" s="215">
        <f t="shared" si="383"/>
        <v>1</v>
      </c>
      <c r="AV572" s="354">
        <f t="shared" si="384"/>
        <v>165.84</v>
      </c>
    </row>
    <row r="573" spans="1:48" s="60" customFormat="1" ht="20.100000000000001" customHeight="1" outlineLevel="1">
      <c r="A573" s="160" t="s">
        <v>213</v>
      </c>
      <c r="B573" s="66">
        <v>4350</v>
      </c>
      <c r="C573" s="66" t="s">
        <v>94</v>
      </c>
      <c r="D573" s="8" t="s">
        <v>725</v>
      </c>
      <c r="E573" s="22" t="s">
        <v>413</v>
      </c>
      <c r="F573" s="50">
        <v>24</v>
      </c>
      <c r="G573" s="150">
        <v>0</v>
      </c>
      <c r="H573" s="150">
        <f t="shared" si="375"/>
        <v>24</v>
      </c>
      <c r="I573" s="74">
        <v>0.71</v>
      </c>
      <c r="J573" s="318">
        <f t="shared" si="376"/>
        <v>0.86</v>
      </c>
      <c r="K573" s="310">
        <f t="shared" si="377"/>
        <v>20.64</v>
      </c>
      <c r="L573" s="189" t="e">
        <f>TRUNC(#REF!-(#REF!*0.07),2)</f>
        <v>#REF!</v>
      </c>
      <c r="M573" s="212"/>
      <c r="N573" s="192">
        <f t="shared" si="378"/>
        <v>0</v>
      </c>
      <c r="O573" s="215"/>
      <c r="P573" s="192"/>
      <c r="Q573" s="215"/>
      <c r="R573" s="192"/>
      <c r="S573" s="215"/>
      <c r="T573" s="192"/>
      <c r="U573" s="215"/>
      <c r="V573" s="192"/>
      <c r="W573" s="215"/>
      <c r="X573" s="192"/>
      <c r="Y573" s="215"/>
      <c r="Z573" s="192"/>
      <c r="AA573" s="215"/>
      <c r="AB573" s="192"/>
      <c r="AC573" s="215"/>
      <c r="AD573" s="192"/>
      <c r="AE573" s="215"/>
      <c r="AF573" s="192"/>
      <c r="AG573" s="215"/>
      <c r="AH573" s="192"/>
      <c r="AI573" s="215"/>
      <c r="AJ573" s="192"/>
      <c r="AK573" s="215"/>
      <c r="AL573" s="345"/>
      <c r="AM573" s="212"/>
      <c r="AN573" s="192">
        <f t="shared" si="379"/>
        <v>0</v>
      </c>
      <c r="AO573" s="215"/>
      <c r="AP573" s="192"/>
      <c r="AQ573" s="215"/>
      <c r="AR573" s="192">
        <f t="shared" si="380"/>
        <v>0</v>
      </c>
      <c r="AS573" s="215">
        <f t="shared" si="381"/>
        <v>0</v>
      </c>
      <c r="AT573" s="192">
        <f t="shared" si="382"/>
        <v>0</v>
      </c>
      <c r="AU573" s="215">
        <f t="shared" si="383"/>
        <v>1</v>
      </c>
      <c r="AV573" s="354">
        <f t="shared" si="384"/>
        <v>20.64</v>
      </c>
    </row>
    <row r="574" spans="1:48" ht="20.100000000000001" customHeight="1" outlineLevel="1">
      <c r="A574" s="160" t="s">
        <v>214</v>
      </c>
      <c r="B574" s="66"/>
      <c r="C574" s="66" t="s">
        <v>4</v>
      </c>
      <c r="D574" s="8" t="s">
        <v>564</v>
      </c>
      <c r="E574" s="66" t="s">
        <v>89</v>
      </c>
      <c r="F574" s="50">
        <v>24</v>
      </c>
      <c r="G574" s="150">
        <v>0</v>
      </c>
      <c r="H574" s="150">
        <f t="shared" si="375"/>
        <v>24</v>
      </c>
      <c r="I574" s="74">
        <v>2.15</v>
      </c>
      <c r="J574" s="318">
        <f t="shared" si="376"/>
        <v>2.62</v>
      </c>
      <c r="K574" s="310">
        <f t="shared" si="377"/>
        <v>62.88</v>
      </c>
      <c r="L574" s="189" t="e">
        <f>TRUNC(#REF!-(#REF!*0.07),2)</f>
        <v>#REF!</v>
      </c>
      <c r="M574" s="212"/>
      <c r="N574" s="192">
        <f t="shared" si="378"/>
        <v>0</v>
      </c>
      <c r="O574" s="215"/>
      <c r="P574" s="192"/>
      <c r="Q574" s="215"/>
      <c r="R574" s="192"/>
      <c r="S574" s="215"/>
      <c r="T574" s="192"/>
      <c r="U574" s="215"/>
      <c r="V574" s="192"/>
      <c r="W574" s="215"/>
      <c r="X574" s="192"/>
      <c r="Y574" s="215"/>
      <c r="Z574" s="192"/>
      <c r="AA574" s="215"/>
      <c r="AB574" s="192"/>
      <c r="AC574" s="215"/>
      <c r="AD574" s="192"/>
      <c r="AE574" s="215"/>
      <c r="AF574" s="192"/>
      <c r="AG574" s="215"/>
      <c r="AH574" s="192"/>
      <c r="AI574" s="215"/>
      <c r="AJ574" s="192"/>
      <c r="AK574" s="215"/>
      <c r="AL574" s="345"/>
      <c r="AM574" s="212"/>
      <c r="AN574" s="192">
        <f t="shared" si="379"/>
        <v>0</v>
      </c>
      <c r="AO574" s="215"/>
      <c r="AP574" s="192"/>
      <c r="AQ574" s="215"/>
      <c r="AR574" s="192">
        <f t="shared" si="380"/>
        <v>0</v>
      </c>
      <c r="AS574" s="215">
        <f t="shared" si="381"/>
        <v>0</v>
      </c>
      <c r="AT574" s="192">
        <f t="shared" si="382"/>
        <v>0</v>
      </c>
      <c r="AU574" s="215">
        <f t="shared" si="383"/>
        <v>1</v>
      </c>
      <c r="AV574" s="354">
        <f t="shared" si="384"/>
        <v>62.88</v>
      </c>
    </row>
    <row r="575" spans="1:48" ht="30" customHeight="1" outlineLevel="1">
      <c r="A575" s="160" t="s">
        <v>367</v>
      </c>
      <c r="B575" s="66"/>
      <c r="C575" s="66" t="s">
        <v>4</v>
      </c>
      <c r="D575" s="59" t="s">
        <v>567</v>
      </c>
      <c r="E575" s="66" t="s">
        <v>89</v>
      </c>
      <c r="F575" s="50">
        <v>1</v>
      </c>
      <c r="G575" s="150">
        <v>0</v>
      </c>
      <c r="H575" s="150">
        <f t="shared" si="375"/>
        <v>1</v>
      </c>
      <c r="I575" s="74">
        <v>310.5</v>
      </c>
      <c r="J575" s="318">
        <f t="shared" si="376"/>
        <v>379.52</v>
      </c>
      <c r="K575" s="310">
        <f t="shared" si="377"/>
        <v>379.52</v>
      </c>
      <c r="L575" s="189" t="e">
        <f>TRUNC(#REF!-(#REF!*0.07),2)</f>
        <v>#REF!</v>
      </c>
      <c r="M575" s="212"/>
      <c r="N575" s="192">
        <f t="shared" si="378"/>
        <v>0</v>
      </c>
      <c r="O575" s="215"/>
      <c r="P575" s="192"/>
      <c r="Q575" s="215"/>
      <c r="R575" s="192"/>
      <c r="S575" s="215"/>
      <c r="T575" s="192"/>
      <c r="U575" s="215"/>
      <c r="V575" s="192"/>
      <c r="W575" s="215"/>
      <c r="X575" s="192"/>
      <c r="Y575" s="215"/>
      <c r="Z575" s="192"/>
      <c r="AA575" s="215"/>
      <c r="AB575" s="192"/>
      <c r="AC575" s="215"/>
      <c r="AD575" s="192"/>
      <c r="AE575" s="215"/>
      <c r="AF575" s="192"/>
      <c r="AG575" s="215"/>
      <c r="AH575" s="192"/>
      <c r="AI575" s="215"/>
      <c r="AJ575" s="192"/>
      <c r="AK575" s="215"/>
      <c r="AL575" s="345"/>
      <c r="AM575" s="212"/>
      <c r="AN575" s="192">
        <f t="shared" si="379"/>
        <v>0</v>
      </c>
      <c r="AO575" s="215"/>
      <c r="AP575" s="192"/>
      <c r="AQ575" s="215"/>
      <c r="AR575" s="192">
        <f t="shared" si="380"/>
        <v>0</v>
      </c>
      <c r="AS575" s="215">
        <f t="shared" si="381"/>
        <v>0</v>
      </c>
      <c r="AT575" s="192">
        <f t="shared" si="382"/>
        <v>0</v>
      </c>
      <c r="AU575" s="215">
        <f t="shared" si="383"/>
        <v>1</v>
      </c>
      <c r="AV575" s="354">
        <f t="shared" si="384"/>
        <v>379.52</v>
      </c>
    </row>
    <row r="576" spans="1:48" s="60" customFormat="1" ht="20.100000000000001" customHeight="1" outlineLevel="1">
      <c r="A576" s="160" t="s">
        <v>368</v>
      </c>
      <c r="B576" s="66">
        <v>93358</v>
      </c>
      <c r="C576" s="45" t="s">
        <v>94</v>
      </c>
      <c r="D576" s="59" t="s">
        <v>722</v>
      </c>
      <c r="E576" s="22" t="s">
        <v>92</v>
      </c>
      <c r="F576" s="50">
        <v>39</v>
      </c>
      <c r="G576" s="150">
        <v>0</v>
      </c>
      <c r="H576" s="150">
        <f t="shared" si="375"/>
        <v>39</v>
      </c>
      <c r="I576" s="50">
        <v>76.94</v>
      </c>
      <c r="J576" s="318">
        <f t="shared" si="376"/>
        <v>94.04</v>
      </c>
      <c r="K576" s="310">
        <f t="shared" si="377"/>
        <v>3667.56</v>
      </c>
      <c r="L576" s="189" t="e">
        <f>TRUNC(#REF!-(#REF!*0.07),2)</f>
        <v>#REF!</v>
      </c>
      <c r="M576" s="212"/>
      <c r="N576" s="192">
        <f t="shared" si="378"/>
        <v>0</v>
      </c>
      <c r="O576" s="215"/>
      <c r="P576" s="192"/>
      <c r="Q576" s="215"/>
      <c r="R576" s="192"/>
      <c r="S576" s="215"/>
      <c r="T576" s="192"/>
      <c r="U576" s="215"/>
      <c r="V576" s="192"/>
      <c r="W576" s="215"/>
      <c r="X576" s="192"/>
      <c r="Y576" s="215"/>
      <c r="Z576" s="192"/>
      <c r="AA576" s="215"/>
      <c r="AB576" s="192"/>
      <c r="AC576" s="215"/>
      <c r="AD576" s="192"/>
      <c r="AE576" s="215"/>
      <c r="AF576" s="192"/>
      <c r="AG576" s="215"/>
      <c r="AH576" s="192"/>
      <c r="AI576" s="215"/>
      <c r="AJ576" s="192"/>
      <c r="AK576" s="215"/>
      <c r="AL576" s="345"/>
      <c r="AM576" s="212"/>
      <c r="AN576" s="192">
        <f t="shared" si="379"/>
        <v>0</v>
      </c>
      <c r="AO576" s="215"/>
      <c r="AP576" s="192"/>
      <c r="AQ576" s="215"/>
      <c r="AR576" s="192">
        <f t="shared" si="380"/>
        <v>0</v>
      </c>
      <c r="AS576" s="215">
        <f t="shared" si="381"/>
        <v>0</v>
      </c>
      <c r="AT576" s="192">
        <f t="shared" si="382"/>
        <v>0</v>
      </c>
      <c r="AU576" s="215">
        <f t="shared" si="383"/>
        <v>1</v>
      </c>
      <c r="AV576" s="354">
        <f t="shared" si="384"/>
        <v>3667.56</v>
      </c>
    </row>
    <row r="577" spans="1:48" s="60" customFormat="1" ht="20.100000000000001" customHeight="1" outlineLevel="1">
      <c r="A577" s="160" t="s">
        <v>369</v>
      </c>
      <c r="B577" s="22">
        <v>96985</v>
      </c>
      <c r="C577" s="22" t="s">
        <v>94</v>
      </c>
      <c r="D577" s="23" t="s">
        <v>565</v>
      </c>
      <c r="E577" s="22" t="s">
        <v>89</v>
      </c>
      <c r="F577" s="50">
        <v>13</v>
      </c>
      <c r="G577" s="150">
        <v>0</v>
      </c>
      <c r="H577" s="150">
        <f t="shared" si="375"/>
        <v>13</v>
      </c>
      <c r="I577" s="50">
        <v>76.36</v>
      </c>
      <c r="J577" s="318">
        <f t="shared" si="376"/>
        <v>93.33</v>
      </c>
      <c r="K577" s="310">
        <f t="shared" si="377"/>
        <v>1213.29</v>
      </c>
      <c r="L577" s="189" t="e">
        <f>TRUNC(#REF!-(#REF!*0.07),2)</f>
        <v>#REF!</v>
      </c>
      <c r="M577" s="212"/>
      <c r="N577" s="192">
        <f t="shared" si="378"/>
        <v>0</v>
      </c>
      <c r="O577" s="215"/>
      <c r="P577" s="192"/>
      <c r="Q577" s="215"/>
      <c r="R577" s="192"/>
      <c r="S577" s="215"/>
      <c r="T577" s="192"/>
      <c r="U577" s="215"/>
      <c r="V577" s="192"/>
      <c r="W577" s="215"/>
      <c r="X577" s="192"/>
      <c r="Y577" s="215"/>
      <c r="Z577" s="192"/>
      <c r="AA577" s="215"/>
      <c r="AB577" s="192"/>
      <c r="AC577" s="215"/>
      <c r="AD577" s="192"/>
      <c r="AE577" s="215"/>
      <c r="AF577" s="192"/>
      <c r="AG577" s="215"/>
      <c r="AH577" s="192"/>
      <c r="AI577" s="215"/>
      <c r="AJ577" s="192"/>
      <c r="AK577" s="215"/>
      <c r="AL577" s="345"/>
      <c r="AM577" s="212"/>
      <c r="AN577" s="192">
        <f t="shared" si="379"/>
        <v>0</v>
      </c>
      <c r="AO577" s="215"/>
      <c r="AP577" s="192"/>
      <c r="AQ577" s="215"/>
      <c r="AR577" s="192">
        <f t="shared" si="380"/>
        <v>0</v>
      </c>
      <c r="AS577" s="215">
        <f t="shared" si="381"/>
        <v>0</v>
      </c>
      <c r="AT577" s="192">
        <f t="shared" si="382"/>
        <v>0</v>
      </c>
      <c r="AU577" s="215">
        <f t="shared" si="383"/>
        <v>1</v>
      </c>
      <c r="AV577" s="354">
        <f t="shared" si="384"/>
        <v>1213.29</v>
      </c>
    </row>
    <row r="578" spans="1:48" ht="20.100000000000001" customHeight="1" outlineLevel="1">
      <c r="A578" s="160" t="s">
        <v>370</v>
      </c>
      <c r="B578" s="66">
        <v>101561</v>
      </c>
      <c r="C578" s="66" t="s">
        <v>94</v>
      </c>
      <c r="D578" s="8" t="s">
        <v>1155</v>
      </c>
      <c r="E578" s="66" t="s">
        <v>107</v>
      </c>
      <c r="F578" s="50">
        <v>5</v>
      </c>
      <c r="G578" s="150">
        <v>0</v>
      </c>
      <c r="H578" s="150">
        <f t="shared" si="375"/>
        <v>5</v>
      </c>
      <c r="I578" s="50">
        <v>15.51</v>
      </c>
      <c r="J578" s="318">
        <f t="shared" si="376"/>
        <v>18.95</v>
      </c>
      <c r="K578" s="310">
        <f t="shared" si="377"/>
        <v>94.75</v>
      </c>
      <c r="L578" s="189" t="e">
        <f>TRUNC(#REF!-(#REF!*0.07),2)</f>
        <v>#REF!</v>
      </c>
      <c r="M578" s="212"/>
      <c r="N578" s="192">
        <f t="shared" si="378"/>
        <v>0</v>
      </c>
      <c r="O578" s="215"/>
      <c r="P578" s="192"/>
      <c r="Q578" s="215"/>
      <c r="R578" s="192"/>
      <c r="S578" s="215"/>
      <c r="T578" s="192"/>
      <c r="U578" s="215"/>
      <c r="V578" s="192"/>
      <c r="W578" s="215"/>
      <c r="X578" s="192"/>
      <c r="Y578" s="215"/>
      <c r="Z578" s="192"/>
      <c r="AA578" s="215"/>
      <c r="AB578" s="192"/>
      <c r="AC578" s="215"/>
      <c r="AD578" s="192"/>
      <c r="AE578" s="215"/>
      <c r="AF578" s="192"/>
      <c r="AG578" s="215"/>
      <c r="AH578" s="192"/>
      <c r="AI578" s="215"/>
      <c r="AJ578" s="192"/>
      <c r="AK578" s="215"/>
      <c r="AL578" s="345"/>
      <c r="AM578" s="212"/>
      <c r="AN578" s="192">
        <f t="shared" si="379"/>
        <v>0</v>
      </c>
      <c r="AO578" s="215"/>
      <c r="AP578" s="192"/>
      <c r="AQ578" s="215"/>
      <c r="AR578" s="192">
        <f t="shared" si="380"/>
        <v>0</v>
      </c>
      <c r="AS578" s="215">
        <f t="shared" si="381"/>
        <v>0</v>
      </c>
      <c r="AT578" s="192">
        <f t="shared" si="382"/>
        <v>0</v>
      </c>
      <c r="AU578" s="215">
        <f t="shared" si="383"/>
        <v>1</v>
      </c>
      <c r="AV578" s="354">
        <f t="shared" si="384"/>
        <v>94.75</v>
      </c>
    </row>
    <row r="579" spans="1:48" ht="20.100000000000001" customHeight="1" outlineLevel="1">
      <c r="A579" s="160" t="s">
        <v>371</v>
      </c>
      <c r="B579" s="66">
        <v>101563</v>
      </c>
      <c r="C579" s="66" t="s">
        <v>94</v>
      </c>
      <c r="D579" s="8" t="s">
        <v>1156</v>
      </c>
      <c r="E579" s="650" t="s">
        <v>107</v>
      </c>
      <c r="F579" s="50">
        <v>330</v>
      </c>
      <c r="G579" s="150">
        <v>0</v>
      </c>
      <c r="H579" s="150">
        <f t="shared" si="375"/>
        <v>330</v>
      </c>
      <c r="I579" s="50">
        <v>33.909999999999997</v>
      </c>
      <c r="J579" s="318">
        <f t="shared" si="376"/>
        <v>41.44</v>
      </c>
      <c r="K579" s="310">
        <f t="shared" si="377"/>
        <v>13675.2</v>
      </c>
      <c r="L579" s="189" t="e">
        <f>TRUNC(#REF!-(#REF!*0.07),2)</f>
        <v>#REF!</v>
      </c>
      <c r="M579" s="212"/>
      <c r="N579" s="192">
        <f t="shared" si="378"/>
        <v>0</v>
      </c>
      <c r="O579" s="215"/>
      <c r="P579" s="192"/>
      <c r="Q579" s="215"/>
      <c r="R579" s="192"/>
      <c r="S579" s="215"/>
      <c r="T579" s="192"/>
      <c r="U579" s="215"/>
      <c r="V579" s="192"/>
      <c r="W579" s="215"/>
      <c r="X579" s="192"/>
      <c r="Y579" s="215"/>
      <c r="Z579" s="192"/>
      <c r="AA579" s="215"/>
      <c r="AB579" s="192"/>
      <c r="AC579" s="215"/>
      <c r="AD579" s="192"/>
      <c r="AE579" s="215"/>
      <c r="AF579" s="192"/>
      <c r="AG579" s="215"/>
      <c r="AH579" s="192"/>
      <c r="AI579" s="215"/>
      <c r="AJ579" s="192"/>
      <c r="AK579" s="215"/>
      <c r="AL579" s="345"/>
      <c r="AM579" s="212"/>
      <c r="AN579" s="192">
        <f t="shared" si="379"/>
        <v>0</v>
      </c>
      <c r="AO579" s="215"/>
      <c r="AP579" s="192"/>
      <c r="AQ579" s="215"/>
      <c r="AR579" s="192">
        <f t="shared" si="380"/>
        <v>0</v>
      </c>
      <c r="AS579" s="215">
        <f t="shared" si="381"/>
        <v>0</v>
      </c>
      <c r="AT579" s="192">
        <f t="shared" si="382"/>
        <v>0</v>
      </c>
      <c r="AU579" s="215">
        <f t="shared" si="383"/>
        <v>1</v>
      </c>
      <c r="AV579" s="354">
        <f t="shared" si="384"/>
        <v>13675.2</v>
      </c>
    </row>
    <row r="580" spans="1:48" ht="20.100000000000001" customHeight="1" outlineLevel="1">
      <c r="A580" s="160" t="s">
        <v>372</v>
      </c>
      <c r="B580" s="66">
        <v>101564</v>
      </c>
      <c r="C580" s="66" t="s">
        <v>94</v>
      </c>
      <c r="D580" s="8" t="s">
        <v>1157</v>
      </c>
      <c r="E580" s="650" t="s">
        <v>107</v>
      </c>
      <c r="F580" s="50">
        <v>260</v>
      </c>
      <c r="G580" s="150">
        <v>0</v>
      </c>
      <c r="H580" s="150">
        <f t="shared" si="375"/>
        <v>260</v>
      </c>
      <c r="I580" s="50">
        <v>50.1</v>
      </c>
      <c r="J580" s="318">
        <f t="shared" si="376"/>
        <v>61.23</v>
      </c>
      <c r="K580" s="310">
        <f t="shared" si="377"/>
        <v>15919.8</v>
      </c>
      <c r="L580" s="189" t="e">
        <f>TRUNC(#REF!-(#REF!*0.07),2)</f>
        <v>#REF!</v>
      </c>
      <c r="M580" s="212"/>
      <c r="N580" s="192">
        <f t="shared" si="378"/>
        <v>0</v>
      </c>
      <c r="O580" s="215"/>
      <c r="P580" s="192"/>
      <c r="Q580" s="215"/>
      <c r="R580" s="192"/>
      <c r="S580" s="215"/>
      <c r="T580" s="192"/>
      <c r="U580" s="215"/>
      <c r="V580" s="192"/>
      <c r="W580" s="215"/>
      <c r="X580" s="192"/>
      <c r="Y580" s="215"/>
      <c r="Z580" s="192"/>
      <c r="AA580" s="215"/>
      <c r="AB580" s="192"/>
      <c r="AC580" s="215"/>
      <c r="AD580" s="192"/>
      <c r="AE580" s="215"/>
      <c r="AF580" s="192"/>
      <c r="AG580" s="215"/>
      <c r="AH580" s="192"/>
      <c r="AI580" s="215"/>
      <c r="AJ580" s="192"/>
      <c r="AK580" s="215"/>
      <c r="AL580" s="345"/>
      <c r="AM580" s="212"/>
      <c r="AN580" s="192">
        <f t="shared" si="379"/>
        <v>0</v>
      </c>
      <c r="AO580" s="215"/>
      <c r="AP580" s="192"/>
      <c r="AQ580" s="215"/>
      <c r="AR580" s="192">
        <f t="shared" si="380"/>
        <v>0</v>
      </c>
      <c r="AS580" s="215">
        <f t="shared" si="381"/>
        <v>0</v>
      </c>
      <c r="AT580" s="192">
        <f t="shared" si="382"/>
        <v>0</v>
      </c>
      <c r="AU580" s="215">
        <f t="shared" si="383"/>
        <v>1</v>
      </c>
      <c r="AV580" s="354">
        <f t="shared" si="384"/>
        <v>15919.8</v>
      </c>
    </row>
    <row r="581" spans="1:48" outlineLevel="1">
      <c r="A581" s="160" t="s">
        <v>373</v>
      </c>
      <c r="B581" s="66">
        <v>100561</v>
      </c>
      <c r="C581" s="66" t="s">
        <v>94</v>
      </c>
      <c r="D581" s="59" t="s">
        <v>566</v>
      </c>
      <c r="E581" s="66" t="s">
        <v>89</v>
      </c>
      <c r="F581" s="50">
        <v>4</v>
      </c>
      <c r="G581" s="150">
        <v>0</v>
      </c>
      <c r="H581" s="150">
        <f t="shared" si="375"/>
        <v>4</v>
      </c>
      <c r="I581" s="50">
        <v>232.52</v>
      </c>
      <c r="J581" s="318">
        <f t="shared" si="376"/>
        <v>284.2</v>
      </c>
      <c r="K581" s="310">
        <f t="shared" si="377"/>
        <v>1136.8</v>
      </c>
      <c r="L581" s="189" t="e">
        <f>TRUNC(#REF!-(#REF!*0.07),2)</f>
        <v>#REF!</v>
      </c>
      <c r="M581" s="212"/>
      <c r="N581" s="192">
        <f t="shared" si="378"/>
        <v>0</v>
      </c>
      <c r="O581" s="215"/>
      <c r="P581" s="192"/>
      <c r="Q581" s="215"/>
      <c r="R581" s="192"/>
      <c r="S581" s="215"/>
      <c r="T581" s="192"/>
      <c r="U581" s="215"/>
      <c r="V581" s="192"/>
      <c r="W581" s="215"/>
      <c r="X581" s="192"/>
      <c r="Y581" s="215"/>
      <c r="Z581" s="192"/>
      <c r="AA581" s="215"/>
      <c r="AB581" s="192"/>
      <c r="AC581" s="215"/>
      <c r="AD581" s="192"/>
      <c r="AE581" s="215"/>
      <c r="AF581" s="192"/>
      <c r="AG581" s="215"/>
      <c r="AH581" s="192"/>
      <c r="AI581" s="215"/>
      <c r="AJ581" s="192"/>
      <c r="AK581" s="215"/>
      <c r="AL581" s="345"/>
      <c r="AM581" s="212"/>
      <c r="AN581" s="192">
        <f t="shared" si="379"/>
        <v>0</v>
      </c>
      <c r="AO581" s="215"/>
      <c r="AP581" s="192"/>
      <c r="AQ581" s="215"/>
      <c r="AR581" s="192">
        <f t="shared" si="380"/>
        <v>0</v>
      </c>
      <c r="AS581" s="215">
        <f t="shared" si="381"/>
        <v>0</v>
      </c>
      <c r="AT581" s="192">
        <f t="shared" si="382"/>
        <v>0</v>
      </c>
      <c r="AU581" s="215">
        <f t="shared" si="383"/>
        <v>1</v>
      </c>
      <c r="AV581" s="354">
        <f t="shared" si="384"/>
        <v>1136.8</v>
      </c>
    </row>
    <row r="582" spans="1:48" ht="20.100000000000001" customHeight="1" outlineLevel="1">
      <c r="A582" s="160" t="s">
        <v>568</v>
      </c>
      <c r="B582" s="66" t="s">
        <v>12514</v>
      </c>
      <c r="C582" s="66" t="s">
        <v>94</v>
      </c>
      <c r="D582" s="8" t="s">
        <v>525</v>
      </c>
      <c r="E582" s="66" t="s">
        <v>89</v>
      </c>
      <c r="F582" s="50">
        <v>12</v>
      </c>
      <c r="G582" s="150">
        <v>0</v>
      </c>
      <c r="H582" s="150">
        <f t="shared" si="375"/>
        <v>12</v>
      </c>
      <c r="I582" s="50">
        <v>27</v>
      </c>
      <c r="J582" s="318">
        <f t="shared" si="376"/>
        <v>33</v>
      </c>
      <c r="K582" s="310">
        <f t="shared" si="377"/>
        <v>396</v>
      </c>
      <c r="L582" s="189" t="e">
        <f>TRUNC(#REF!-(#REF!*0.07),2)</f>
        <v>#REF!</v>
      </c>
      <c r="M582" s="212"/>
      <c r="N582" s="192">
        <f t="shared" si="378"/>
        <v>0</v>
      </c>
      <c r="O582" s="215"/>
      <c r="P582" s="192"/>
      <c r="Q582" s="215"/>
      <c r="R582" s="192"/>
      <c r="S582" s="215"/>
      <c r="T582" s="192"/>
      <c r="U582" s="215"/>
      <c r="V582" s="192"/>
      <c r="W582" s="215"/>
      <c r="X582" s="192"/>
      <c r="Y582" s="215"/>
      <c r="Z582" s="192"/>
      <c r="AA582" s="215"/>
      <c r="AB582" s="192"/>
      <c r="AC582" s="215"/>
      <c r="AD582" s="192"/>
      <c r="AE582" s="215"/>
      <c r="AF582" s="192"/>
      <c r="AG582" s="215"/>
      <c r="AH582" s="192"/>
      <c r="AI582" s="215"/>
      <c r="AJ582" s="192"/>
      <c r="AK582" s="215"/>
      <c r="AL582" s="345"/>
      <c r="AM582" s="212"/>
      <c r="AN582" s="192">
        <f t="shared" si="379"/>
        <v>0</v>
      </c>
      <c r="AO582" s="215"/>
      <c r="AP582" s="192"/>
      <c r="AQ582" s="215"/>
      <c r="AR582" s="192">
        <f t="shared" si="380"/>
        <v>0</v>
      </c>
      <c r="AS582" s="215">
        <f t="shared" si="381"/>
        <v>0</v>
      </c>
      <c r="AT582" s="192">
        <f t="shared" si="382"/>
        <v>0</v>
      </c>
      <c r="AU582" s="215">
        <f t="shared" si="383"/>
        <v>1</v>
      </c>
      <c r="AV582" s="354">
        <f t="shared" si="384"/>
        <v>396</v>
      </c>
    </row>
    <row r="583" spans="1:48" ht="20.100000000000001" customHeight="1" outlineLevel="1">
      <c r="A583" s="161"/>
      <c r="B583" s="69"/>
      <c r="C583" s="69"/>
      <c r="D583" s="69"/>
      <c r="E583" s="69"/>
      <c r="F583" s="78" t="s">
        <v>253</v>
      </c>
      <c r="G583" s="148"/>
      <c r="H583" s="148"/>
      <c r="I583" s="148"/>
      <c r="J583" s="225"/>
      <c r="K583" s="221">
        <f>SUM(K570:K582)</f>
        <v>37405.680000000008</v>
      </c>
      <c r="L583" s="190" t="e">
        <f>TRUNC(#REF!-(#REF!*0.07),2)</f>
        <v>#REF!</v>
      </c>
      <c r="M583" s="219">
        <f>N583/K583</f>
        <v>0</v>
      </c>
      <c r="N583" s="148">
        <f>SUM(N570:N582)</f>
        <v>0</v>
      </c>
      <c r="O583" s="223">
        <f>P583/K583</f>
        <v>8.8991832256491506E-4</v>
      </c>
      <c r="P583" s="148">
        <f>SUM(P570:P582)</f>
        <v>33.287999999999997</v>
      </c>
      <c r="Q583" s="223"/>
      <c r="R583" s="225"/>
      <c r="S583" s="223"/>
      <c r="T583" s="225"/>
      <c r="U583" s="223"/>
      <c r="V583" s="225"/>
      <c r="W583" s="223"/>
      <c r="X583" s="225"/>
      <c r="Y583" s="223"/>
      <c r="Z583" s="225"/>
      <c r="AA583" s="223">
        <f>AB583/K583</f>
        <v>1.4831972042748584E-3</v>
      </c>
      <c r="AB583" s="148">
        <f>SUM(AB570:AB582)</f>
        <v>55.48</v>
      </c>
      <c r="AC583" s="223"/>
      <c r="AD583" s="225"/>
      <c r="AE583" s="223"/>
      <c r="AF583" s="225"/>
      <c r="AG583" s="223"/>
      <c r="AH583" s="225"/>
      <c r="AI583" s="223"/>
      <c r="AJ583" s="225"/>
      <c r="AK583" s="223"/>
      <c r="AL583" s="225"/>
      <c r="AM583" s="357">
        <f>AN583/K583</f>
        <v>0</v>
      </c>
      <c r="AN583" s="221">
        <f>SUM(AN570:AN582)</f>
        <v>0</v>
      </c>
      <c r="AO583" s="223"/>
      <c r="AP583" s="148"/>
      <c r="AQ583" s="223"/>
      <c r="AR583" s="225"/>
      <c r="AS583" s="357">
        <f t="shared" si="381"/>
        <v>0</v>
      </c>
      <c r="AT583" s="221">
        <f>SUM(AT570:AT582)</f>
        <v>0</v>
      </c>
      <c r="AU583" s="357">
        <f t="shared" si="383"/>
        <v>1</v>
      </c>
      <c r="AV583" s="221">
        <f>SUM(AV570:AV582)</f>
        <v>37405.680000000008</v>
      </c>
    </row>
    <row r="584" spans="1:48" ht="20.100000000000001" customHeight="1">
      <c r="A584" s="87"/>
      <c r="B584" s="61"/>
      <c r="C584" s="61"/>
      <c r="D584" s="20"/>
      <c r="E584" s="61"/>
      <c r="F584" s="42"/>
      <c r="G584" s="2"/>
      <c r="H584" s="2"/>
      <c r="I584" s="74">
        <v>0</v>
      </c>
      <c r="J584" s="315">
        <f t="shared" si="338"/>
        <v>0</v>
      </c>
      <c r="K584" s="310"/>
      <c r="L584" s="189" t="e">
        <f>TRUNC(#REF!-(#REF!*0.07),2)</f>
        <v>#REF!</v>
      </c>
      <c r="M584" s="212"/>
      <c r="N584" s="192"/>
      <c r="O584" s="215"/>
      <c r="P584" s="192"/>
      <c r="Q584" s="215"/>
      <c r="R584" s="192"/>
      <c r="S584" s="215"/>
      <c r="T584" s="192"/>
      <c r="U584" s="215"/>
      <c r="V584" s="192"/>
      <c r="W584" s="215"/>
      <c r="X584" s="192"/>
      <c r="Y584" s="215"/>
      <c r="Z584" s="192"/>
      <c r="AA584" s="215"/>
      <c r="AB584" s="192"/>
      <c r="AC584" s="215"/>
      <c r="AD584" s="192"/>
      <c r="AE584" s="215"/>
      <c r="AF584" s="192"/>
      <c r="AG584" s="215"/>
      <c r="AH584" s="192"/>
      <c r="AI584" s="215"/>
      <c r="AJ584" s="192"/>
      <c r="AK584" s="215"/>
      <c r="AL584" s="345"/>
      <c r="AM584" s="212"/>
      <c r="AN584" s="192"/>
      <c r="AO584" s="215"/>
      <c r="AP584" s="192"/>
      <c r="AQ584" s="215"/>
      <c r="AR584" s="192"/>
      <c r="AS584" s="215"/>
      <c r="AT584" s="192"/>
      <c r="AU584" s="215"/>
      <c r="AV584" s="354"/>
    </row>
    <row r="585" spans="1:48" ht="20.100000000000001" customHeight="1">
      <c r="A585" s="159">
        <v>23</v>
      </c>
      <c r="B585" s="36"/>
      <c r="C585" s="36"/>
      <c r="D585" s="15" t="s">
        <v>248</v>
      </c>
      <c r="E585" s="15"/>
      <c r="F585" s="70"/>
      <c r="G585" s="147"/>
      <c r="H585" s="147"/>
      <c r="I585" s="147"/>
      <c r="J585" s="314"/>
      <c r="K585" s="309"/>
      <c r="L585" s="191" t="e">
        <f>L606</f>
        <v>#REF!</v>
      </c>
      <c r="M585" s="212"/>
      <c r="N585" s="192"/>
      <c r="O585" s="215"/>
      <c r="P585" s="192"/>
      <c r="Q585" s="215"/>
      <c r="R585" s="192"/>
      <c r="S585" s="215"/>
      <c r="T585" s="192"/>
      <c r="U585" s="215"/>
      <c r="V585" s="192"/>
      <c r="W585" s="215"/>
      <c r="X585" s="192"/>
      <c r="Y585" s="215"/>
      <c r="Z585" s="192"/>
      <c r="AA585" s="215"/>
      <c r="AB585" s="192"/>
      <c r="AC585" s="215"/>
      <c r="AD585" s="192"/>
      <c r="AE585" s="215"/>
      <c r="AF585" s="192"/>
      <c r="AG585" s="215"/>
      <c r="AH585" s="192"/>
      <c r="AI585" s="215"/>
      <c r="AJ585" s="192"/>
      <c r="AK585" s="215"/>
      <c r="AL585" s="345"/>
      <c r="AM585" s="212"/>
      <c r="AN585" s="192"/>
      <c r="AO585" s="215"/>
      <c r="AP585" s="192"/>
      <c r="AQ585" s="215"/>
      <c r="AR585" s="192"/>
      <c r="AS585" s="215"/>
      <c r="AT585" s="192"/>
      <c r="AU585" s="215"/>
      <c r="AV585" s="354"/>
    </row>
    <row r="586" spans="1:48" ht="30" customHeight="1" outlineLevel="1">
      <c r="A586" s="162" t="s">
        <v>200</v>
      </c>
      <c r="B586" s="45" t="s">
        <v>417</v>
      </c>
      <c r="C586" s="45" t="s">
        <v>116</v>
      </c>
      <c r="D586" s="59" t="s">
        <v>470</v>
      </c>
      <c r="E586" s="66" t="s">
        <v>89</v>
      </c>
      <c r="F586" s="50">
        <v>1</v>
      </c>
      <c r="G586" s="150">
        <v>0</v>
      </c>
      <c r="H586" s="150">
        <f t="shared" ref="H586:H592" si="385">F586-G586</f>
        <v>1</v>
      </c>
      <c r="I586" s="74">
        <v>3797.59</v>
      </c>
      <c r="J586" s="318">
        <f t="shared" ref="J586:J605" si="386">TRUNC(I586*(1+$F$4),2)</f>
        <v>4641.79</v>
      </c>
      <c r="K586" s="310">
        <f t="shared" ref="K586:K592" si="387">ROUND(H586*J586,2)</f>
        <v>4641.79</v>
      </c>
      <c r="L586" s="189" t="e">
        <f>TRUNC(#REF!-(#REF!*0.07),2)</f>
        <v>#REF!</v>
      </c>
      <c r="M586" s="212"/>
      <c r="N586" s="192">
        <f t="shared" ref="N586:N592" si="388">M586*K586</f>
        <v>0</v>
      </c>
      <c r="O586" s="215"/>
      <c r="P586" s="192"/>
      <c r="Q586" s="215"/>
      <c r="R586" s="192"/>
      <c r="S586" s="215"/>
      <c r="T586" s="192"/>
      <c r="U586" s="215"/>
      <c r="V586" s="192"/>
      <c r="W586" s="215"/>
      <c r="X586" s="192"/>
      <c r="Y586" s="215"/>
      <c r="Z586" s="192"/>
      <c r="AA586" s="215"/>
      <c r="AB586" s="192"/>
      <c r="AC586" s="215"/>
      <c r="AD586" s="192"/>
      <c r="AE586" s="215"/>
      <c r="AF586" s="192"/>
      <c r="AG586" s="215"/>
      <c r="AH586" s="192"/>
      <c r="AI586" s="215"/>
      <c r="AJ586" s="192"/>
      <c r="AK586" s="215"/>
      <c r="AL586" s="345"/>
      <c r="AM586" s="212"/>
      <c r="AN586" s="192">
        <f t="shared" ref="AN586:AN592" si="389">ROUND(AM586*K586,2)</f>
        <v>0</v>
      </c>
      <c r="AO586" s="215"/>
      <c r="AP586" s="192"/>
      <c r="AQ586" s="215"/>
      <c r="AR586" s="192">
        <f t="shared" ref="AR586:AR592" si="390">AQ586*K586</f>
        <v>0</v>
      </c>
      <c r="AS586" s="215">
        <f t="shared" ref="AS586:AS592" si="391">AT586/K586</f>
        <v>0</v>
      </c>
      <c r="AT586" s="192">
        <f t="shared" ref="AT586:AT592" si="392">AN586+AP586+AR586</f>
        <v>0</v>
      </c>
      <c r="AU586" s="215">
        <f t="shared" ref="AU586:AU592" si="393">AV586/K586</f>
        <v>1</v>
      </c>
      <c r="AV586" s="354">
        <f t="shared" ref="AV586:AV592" si="394">K586-AT586</f>
        <v>4641.79</v>
      </c>
    </row>
    <row r="587" spans="1:48" ht="20.100000000000001" customHeight="1" outlineLevel="1">
      <c r="A587" s="162" t="s">
        <v>374</v>
      </c>
      <c r="B587" s="66" t="s">
        <v>488</v>
      </c>
      <c r="C587" s="66" t="s">
        <v>116</v>
      </c>
      <c r="D587" s="10" t="s">
        <v>76</v>
      </c>
      <c r="E587" s="66" t="s">
        <v>95</v>
      </c>
      <c r="F587" s="50">
        <v>48.53</v>
      </c>
      <c r="G587" s="150">
        <v>0</v>
      </c>
      <c r="H587" s="150">
        <f t="shared" si="385"/>
        <v>48.53</v>
      </c>
      <c r="I587" s="74">
        <v>312.39</v>
      </c>
      <c r="J587" s="318">
        <f t="shared" si="386"/>
        <v>381.83</v>
      </c>
      <c r="K587" s="310">
        <f t="shared" si="387"/>
        <v>18530.21</v>
      </c>
      <c r="L587" s="189" t="e">
        <f>TRUNC(#REF!-(#REF!*0.07),2)</f>
        <v>#REF!</v>
      </c>
      <c r="M587" s="212"/>
      <c r="N587" s="192">
        <f t="shared" si="388"/>
        <v>0</v>
      </c>
      <c r="O587" s="215"/>
      <c r="P587" s="192"/>
      <c r="Q587" s="215"/>
      <c r="R587" s="192"/>
      <c r="S587" s="215"/>
      <c r="T587" s="192"/>
      <c r="U587" s="215"/>
      <c r="V587" s="192"/>
      <c r="W587" s="215"/>
      <c r="X587" s="192"/>
      <c r="Y587" s="215"/>
      <c r="Z587" s="192"/>
      <c r="AA587" s="215"/>
      <c r="AB587" s="192"/>
      <c r="AC587" s="215"/>
      <c r="AD587" s="192"/>
      <c r="AE587" s="215"/>
      <c r="AF587" s="192"/>
      <c r="AG587" s="215"/>
      <c r="AH587" s="192"/>
      <c r="AI587" s="215"/>
      <c r="AJ587" s="192"/>
      <c r="AK587" s="215"/>
      <c r="AL587" s="345"/>
      <c r="AM587" s="212"/>
      <c r="AN587" s="192">
        <f t="shared" si="389"/>
        <v>0</v>
      </c>
      <c r="AO587" s="215"/>
      <c r="AP587" s="192"/>
      <c r="AQ587" s="215"/>
      <c r="AR587" s="192">
        <f t="shared" si="390"/>
        <v>0</v>
      </c>
      <c r="AS587" s="215">
        <f t="shared" si="391"/>
        <v>0</v>
      </c>
      <c r="AT587" s="192">
        <f t="shared" si="392"/>
        <v>0</v>
      </c>
      <c r="AU587" s="215">
        <f t="shared" si="393"/>
        <v>1</v>
      </c>
      <c r="AV587" s="354">
        <f t="shared" si="394"/>
        <v>18530.21</v>
      </c>
    </row>
    <row r="588" spans="1:48" ht="27.75" customHeight="1" outlineLevel="1">
      <c r="A588" s="162" t="s">
        <v>375</v>
      </c>
      <c r="B588" s="66" t="s">
        <v>488</v>
      </c>
      <c r="C588" s="66" t="s">
        <v>116</v>
      </c>
      <c r="D588" s="59" t="s">
        <v>623</v>
      </c>
      <c r="E588" s="66" t="s">
        <v>95</v>
      </c>
      <c r="F588" s="50">
        <v>56.26</v>
      </c>
      <c r="G588" s="150">
        <v>0</v>
      </c>
      <c r="H588" s="150">
        <f t="shared" si="385"/>
        <v>56.26</v>
      </c>
      <c r="I588" s="74">
        <v>312.39</v>
      </c>
      <c r="J588" s="318">
        <f t="shared" si="386"/>
        <v>381.83</v>
      </c>
      <c r="K588" s="310">
        <f t="shared" si="387"/>
        <v>21481.759999999998</v>
      </c>
      <c r="L588" s="189" t="e">
        <f>TRUNC(#REF!-(#REF!*0.07),2)</f>
        <v>#REF!</v>
      </c>
      <c r="M588" s="212"/>
      <c r="N588" s="192">
        <f t="shared" si="388"/>
        <v>0</v>
      </c>
      <c r="O588" s="215"/>
      <c r="P588" s="192"/>
      <c r="Q588" s="215"/>
      <c r="R588" s="192"/>
      <c r="S588" s="215"/>
      <c r="T588" s="192"/>
      <c r="U588" s="215"/>
      <c r="V588" s="192"/>
      <c r="W588" s="215"/>
      <c r="X588" s="192"/>
      <c r="Y588" s="215"/>
      <c r="Z588" s="192"/>
      <c r="AA588" s="215"/>
      <c r="AB588" s="192"/>
      <c r="AC588" s="215"/>
      <c r="AD588" s="192"/>
      <c r="AE588" s="215"/>
      <c r="AF588" s="192"/>
      <c r="AG588" s="215"/>
      <c r="AH588" s="192"/>
      <c r="AI588" s="215"/>
      <c r="AJ588" s="192"/>
      <c r="AK588" s="215"/>
      <c r="AL588" s="345"/>
      <c r="AM588" s="212"/>
      <c r="AN588" s="192">
        <f t="shared" si="389"/>
        <v>0</v>
      </c>
      <c r="AO588" s="215"/>
      <c r="AP588" s="192"/>
      <c r="AQ588" s="215"/>
      <c r="AR588" s="192">
        <f t="shared" si="390"/>
        <v>0</v>
      </c>
      <c r="AS588" s="215">
        <f t="shared" si="391"/>
        <v>0</v>
      </c>
      <c r="AT588" s="192">
        <f t="shared" si="392"/>
        <v>0</v>
      </c>
      <c r="AU588" s="215">
        <f t="shared" si="393"/>
        <v>1</v>
      </c>
      <c r="AV588" s="354">
        <f t="shared" si="394"/>
        <v>21481.759999999998</v>
      </c>
    </row>
    <row r="589" spans="1:48" s="12" customFormat="1" ht="20.100000000000001" customHeight="1" outlineLevel="1">
      <c r="A589" s="162" t="s">
        <v>471</v>
      </c>
      <c r="B589" s="66" t="s">
        <v>408</v>
      </c>
      <c r="C589" s="66" t="s">
        <v>116</v>
      </c>
      <c r="D589" s="46" t="s">
        <v>409</v>
      </c>
      <c r="E589" s="45" t="s">
        <v>95</v>
      </c>
      <c r="F589" s="50">
        <v>48.02</v>
      </c>
      <c r="G589" s="150">
        <v>0</v>
      </c>
      <c r="H589" s="150">
        <f t="shared" si="385"/>
        <v>48.02</v>
      </c>
      <c r="I589" s="74">
        <v>144.91999999999999</v>
      </c>
      <c r="J589" s="318">
        <f t="shared" si="386"/>
        <v>177.13</v>
      </c>
      <c r="K589" s="310">
        <f t="shared" si="387"/>
        <v>8505.7800000000007</v>
      </c>
      <c r="L589" s="189" t="e">
        <f>TRUNC(#REF!-(#REF!*0.07),2)</f>
        <v>#REF!</v>
      </c>
      <c r="M589" s="212"/>
      <c r="N589" s="192">
        <f t="shared" si="388"/>
        <v>0</v>
      </c>
      <c r="O589" s="215"/>
      <c r="P589" s="192"/>
      <c r="Q589" s="215"/>
      <c r="R589" s="192"/>
      <c r="S589" s="215"/>
      <c r="T589" s="192"/>
      <c r="U589" s="215"/>
      <c r="V589" s="192"/>
      <c r="W589" s="215"/>
      <c r="X589" s="192"/>
      <c r="Y589" s="215"/>
      <c r="Z589" s="192"/>
      <c r="AA589" s="215"/>
      <c r="AB589" s="192"/>
      <c r="AC589" s="215"/>
      <c r="AD589" s="192"/>
      <c r="AE589" s="215"/>
      <c r="AF589" s="192"/>
      <c r="AG589" s="215"/>
      <c r="AH589" s="192"/>
      <c r="AI589" s="215"/>
      <c r="AJ589" s="192"/>
      <c r="AK589" s="215"/>
      <c r="AL589" s="345"/>
      <c r="AM589" s="212"/>
      <c r="AN589" s="192">
        <f t="shared" si="389"/>
        <v>0</v>
      </c>
      <c r="AO589" s="215"/>
      <c r="AP589" s="192"/>
      <c r="AQ589" s="215"/>
      <c r="AR589" s="192">
        <f t="shared" si="390"/>
        <v>0</v>
      </c>
      <c r="AS589" s="215">
        <f t="shared" si="391"/>
        <v>0</v>
      </c>
      <c r="AT589" s="192">
        <f t="shared" si="392"/>
        <v>0</v>
      </c>
      <c r="AU589" s="215">
        <f t="shared" si="393"/>
        <v>1</v>
      </c>
      <c r="AV589" s="354">
        <f t="shared" si="394"/>
        <v>8505.7800000000007</v>
      </c>
    </row>
    <row r="590" spans="1:48" s="12" customFormat="1" ht="20.100000000000001" customHeight="1" outlineLevel="1">
      <c r="A590" s="162" t="s">
        <v>472</v>
      </c>
      <c r="B590" s="66" t="s">
        <v>490</v>
      </c>
      <c r="C590" s="45" t="s">
        <v>116</v>
      </c>
      <c r="D590" s="46" t="s">
        <v>580</v>
      </c>
      <c r="E590" s="45" t="s">
        <v>95</v>
      </c>
      <c r="F590" s="50">
        <v>7.22</v>
      </c>
      <c r="G590" s="150">
        <v>0</v>
      </c>
      <c r="H590" s="150">
        <f t="shared" si="385"/>
        <v>7.22</v>
      </c>
      <c r="I590" s="74">
        <v>183.63</v>
      </c>
      <c r="J590" s="318">
        <f t="shared" si="386"/>
        <v>224.45</v>
      </c>
      <c r="K590" s="310">
        <f t="shared" si="387"/>
        <v>1620.53</v>
      </c>
      <c r="L590" s="189" t="e">
        <f>TRUNC(#REF!-(#REF!*0.07),2)</f>
        <v>#REF!</v>
      </c>
      <c r="M590" s="212"/>
      <c r="N590" s="192">
        <f t="shared" si="388"/>
        <v>0</v>
      </c>
      <c r="O590" s="215"/>
      <c r="P590" s="192"/>
      <c r="Q590" s="215"/>
      <c r="R590" s="192"/>
      <c r="S590" s="215"/>
      <c r="T590" s="192"/>
      <c r="U590" s="215"/>
      <c r="V590" s="192"/>
      <c r="W590" s="215"/>
      <c r="X590" s="192"/>
      <c r="Y590" s="215"/>
      <c r="Z590" s="192"/>
      <c r="AA590" s="215"/>
      <c r="AB590" s="192"/>
      <c r="AC590" s="215"/>
      <c r="AD590" s="192"/>
      <c r="AE590" s="215"/>
      <c r="AF590" s="192"/>
      <c r="AG590" s="215"/>
      <c r="AH590" s="192"/>
      <c r="AI590" s="215"/>
      <c r="AJ590" s="192"/>
      <c r="AK590" s="215"/>
      <c r="AL590" s="345"/>
      <c r="AM590" s="212"/>
      <c r="AN590" s="192">
        <f t="shared" si="389"/>
        <v>0</v>
      </c>
      <c r="AO590" s="215"/>
      <c r="AP590" s="192"/>
      <c r="AQ590" s="215"/>
      <c r="AR590" s="192">
        <f t="shared" si="390"/>
        <v>0</v>
      </c>
      <c r="AS590" s="215">
        <f t="shared" si="391"/>
        <v>0</v>
      </c>
      <c r="AT590" s="192">
        <f t="shared" si="392"/>
        <v>0</v>
      </c>
      <c r="AU590" s="215">
        <f t="shared" si="393"/>
        <v>1</v>
      </c>
      <c r="AV590" s="354">
        <f t="shared" si="394"/>
        <v>1620.53</v>
      </c>
    </row>
    <row r="591" spans="1:48" s="12" customFormat="1" ht="20.100000000000001" customHeight="1" outlineLevel="1">
      <c r="A591" s="162" t="s">
        <v>667</v>
      </c>
      <c r="B591" s="66" t="s">
        <v>488</v>
      </c>
      <c r="C591" s="45" t="s">
        <v>116</v>
      </c>
      <c r="D591" s="46" t="s">
        <v>618</v>
      </c>
      <c r="E591" s="45" t="s">
        <v>95</v>
      </c>
      <c r="F591" s="50">
        <v>3.62</v>
      </c>
      <c r="G591" s="150">
        <v>0</v>
      </c>
      <c r="H591" s="150">
        <f t="shared" si="385"/>
        <v>3.62</v>
      </c>
      <c r="I591" s="74">
        <v>312.39</v>
      </c>
      <c r="J591" s="318">
        <f t="shared" si="386"/>
        <v>381.83</v>
      </c>
      <c r="K591" s="310">
        <f t="shared" si="387"/>
        <v>1382.22</v>
      </c>
      <c r="L591" s="189" t="e">
        <f>TRUNC(#REF!-(#REF!*0.07),2)</f>
        <v>#REF!</v>
      </c>
      <c r="M591" s="212"/>
      <c r="N591" s="192">
        <f t="shared" si="388"/>
        <v>0</v>
      </c>
      <c r="O591" s="215"/>
      <c r="P591" s="192"/>
      <c r="Q591" s="215"/>
      <c r="R591" s="192"/>
      <c r="S591" s="215"/>
      <c r="T591" s="192"/>
      <c r="U591" s="215"/>
      <c r="V591" s="192"/>
      <c r="W591" s="215"/>
      <c r="X591" s="192"/>
      <c r="Y591" s="215"/>
      <c r="Z591" s="192"/>
      <c r="AA591" s="215"/>
      <c r="AB591" s="192"/>
      <c r="AC591" s="215"/>
      <c r="AD591" s="192"/>
      <c r="AE591" s="215"/>
      <c r="AF591" s="192"/>
      <c r="AG591" s="215"/>
      <c r="AH591" s="192"/>
      <c r="AI591" s="215"/>
      <c r="AJ591" s="192"/>
      <c r="AK591" s="215"/>
      <c r="AL591" s="345"/>
      <c r="AM591" s="212"/>
      <c r="AN591" s="192">
        <f t="shared" si="389"/>
        <v>0</v>
      </c>
      <c r="AO591" s="215"/>
      <c r="AP591" s="192"/>
      <c r="AQ591" s="215"/>
      <c r="AR591" s="192">
        <f t="shared" si="390"/>
        <v>0</v>
      </c>
      <c r="AS591" s="215">
        <f t="shared" si="391"/>
        <v>0</v>
      </c>
      <c r="AT591" s="192">
        <f t="shared" si="392"/>
        <v>0</v>
      </c>
      <c r="AU591" s="215">
        <f t="shared" si="393"/>
        <v>1</v>
      </c>
      <c r="AV591" s="354">
        <f t="shared" si="394"/>
        <v>1382.22</v>
      </c>
    </row>
    <row r="592" spans="1:48" s="12" customFormat="1" ht="20.100000000000001" customHeight="1" outlineLevel="1">
      <c r="A592" s="162" t="s">
        <v>376</v>
      </c>
      <c r="B592" s="66" t="s">
        <v>414</v>
      </c>
      <c r="C592" s="9" t="s">
        <v>116</v>
      </c>
      <c r="D592" s="59" t="s">
        <v>36</v>
      </c>
      <c r="E592" s="9" t="s">
        <v>107</v>
      </c>
      <c r="F592" s="50">
        <v>106.8</v>
      </c>
      <c r="G592" s="150">
        <v>0</v>
      </c>
      <c r="H592" s="150">
        <f t="shared" si="385"/>
        <v>106.8</v>
      </c>
      <c r="I592" s="74">
        <v>86.86</v>
      </c>
      <c r="J592" s="318">
        <f t="shared" si="386"/>
        <v>106.16</v>
      </c>
      <c r="K592" s="310">
        <f t="shared" si="387"/>
        <v>11337.89</v>
      </c>
      <c r="L592" s="189" t="e">
        <f>TRUNC(#REF!-(#REF!*0.07),2)</f>
        <v>#REF!</v>
      </c>
      <c r="M592" s="212"/>
      <c r="N592" s="192">
        <f t="shared" si="388"/>
        <v>0</v>
      </c>
      <c r="O592" s="215"/>
      <c r="P592" s="192"/>
      <c r="Q592" s="215"/>
      <c r="R592" s="192"/>
      <c r="S592" s="215"/>
      <c r="T592" s="192"/>
      <c r="U592" s="215"/>
      <c r="V592" s="192"/>
      <c r="W592" s="215"/>
      <c r="X592" s="192"/>
      <c r="Y592" s="215"/>
      <c r="Z592" s="192"/>
      <c r="AA592" s="215"/>
      <c r="AB592" s="192"/>
      <c r="AC592" s="215"/>
      <c r="AD592" s="192"/>
      <c r="AE592" s="215"/>
      <c r="AF592" s="192"/>
      <c r="AG592" s="215"/>
      <c r="AH592" s="192"/>
      <c r="AI592" s="215"/>
      <c r="AJ592" s="192"/>
      <c r="AK592" s="215"/>
      <c r="AL592" s="345"/>
      <c r="AM592" s="212"/>
      <c r="AN592" s="192">
        <f t="shared" si="389"/>
        <v>0</v>
      </c>
      <c r="AO592" s="215"/>
      <c r="AP592" s="192"/>
      <c r="AQ592" s="215"/>
      <c r="AR592" s="192">
        <f t="shared" si="390"/>
        <v>0</v>
      </c>
      <c r="AS592" s="215">
        <f t="shared" si="391"/>
        <v>0</v>
      </c>
      <c r="AT592" s="192">
        <f t="shared" si="392"/>
        <v>0</v>
      </c>
      <c r="AU592" s="215">
        <f t="shared" si="393"/>
        <v>1</v>
      </c>
      <c r="AV592" s="354">
        <f t="shared" si="394"/>
        <v>11337.89</v>
      </c>
    </row>
    <row r="593" spans="1:48" s="12" customFormat="1" ht="20.100000000000001" customHeight="1" outlineLevel="1">
      <c r="A593" s="158"/>
      <c r="B593" s="6"/>
      <c r="C593" s="6"/>
      <c r="D593" s="7" t="s">
        <v>569</v>
      </c>
      <c r="E593" s="7"/>
      <c r="F593" s="50">
        <v>0</v>
      </c>
      <c r="G593" s="150"/>
      <c r="H593" s="150"/>
      <c r="I593" s="74"/>
      <c r="J593" s="318">
        <f t="shared" si="386"/>
        <v>0</v>
      </c>
      <c r="K593" s="310">
        <f t="shared" ref="K586:K605" si="395">ROUND(F593*J593,2)</f>
        <v>0</v>
      </c>
      <c r="L593" s="189" t="e">
        <f>TRUNC(#REF!-(#REF!*0.07),2)</f>
        <v>#REF!</v>
      </c>
      <c r="M593" s="212"/>
      <c r="N593" s="192"/>
      <c r="O593" s="215"/>
      <c r="P593" s="192"/>
      <c r="Q593" s="215"/>
      <c r="R593" s="192"/>
      <c r="S593" s="215"/>
      <c r="T593" s="192"/>
      <c r="U593" s="215"/>
      <c r="V593" s="192"/>
      <c r="W593" s="215"/>
      <c r="X593" s="192"/>
      <c r="Y593" s="215"/>
      <c r="Z593" s="192"/>
      <c r="AA593" s="215"/>
      <c r="AB593" s="192"/>
      <c r="AC593" s="215"/>
      <c r="AD593" s="192"/>
      <c r="AE593" s="215"/>
      <c r="AF593" s="192"/>
      <c r="AG593" s="215"/>
      <c r="AH593" s="192"/>
      <c r="AI593" s="215"/>
      <c r="AJ593" s="192"/>
      <c r="AK593" s="215"/>
      <c r="AL593" s="345"/>
      <c r="AM593" s="349"/>
      <c r="AN593" s="352"/>
      <c r="AO593" s="350"/>
      <c r="AP593" s="352"/>
      <c r="AQ593" s="350"/>
      <c r="AR593" s="352"/>
      <c r="AS593" s="350"/>
      <c r="AT593" s="352"/>
      <c r="AU593" s="350"/>
      <c r="AV593" s="356"/>
    </row>
    <row r="594" spans="1:48" s="12" customFormat="1" ht="20.100000000000001" hidden="1" customHeight="1" outlineLevel="1">
      <c r="A594" s="162" t="s">
        <v>511</v>
      </c>
      <c r="B594" s="66"/>
      <c r="C594" s="66" t="s">
        <v>4</v>
      </c>
      <c r="D594" s="56" t="s">
        <v>512</v>
      </c>
      <c r="E594" s="9" t="s">
        <v>89</v>
      </c>
      <c r="F594" s="50">
        <v>0</v>
      </c>
      <c r="G594" s="150"/>
      <c r="H594" s="150"/>
      <c r="I594" s="74"/>
      <c r="J594" s="318">
        <f t="shared" si="386"/>
        <v>0</v>
      </c>
      <c r="K594" s="310">
        <f t="shared" si="395"/>
        <v>0</v>
      </c>
      <c r="L594" s="189" t="e">
        <f>TRUNC(#REF!-(#REF!*0.07),2)</f>
        <v>#REF!</v>
      </c>
      <c r="M594" s="212"/>
      <c r="N594" s="192">
        <f t="shared" ref="N594:N605" si="396">M594*K594</f>
        <v>0</v>
      </c>
      <c r="O594" s="215"/>
      <c r="P594" s="192"/>
      <c r="Q594" s="215"/>
      <c r="R594" s="192"/>
      <c r="S594" s="215">
        <v>1</v>
      </c>
      <c r="T594" s="192">
        <f t="shared" ref="T594:T605" si="397">S594*K594</f>
        <v>0</v>
      </c>
      <c r="U594" s="215"/>
      <c r="V594" s="192"/>
      <c r="W594" s="215"/>
      <c r="X594" s="192"/>
      <c r="Y594" s="215"/>
      <c r="Z594" s="192"/>
      <c r="AA594" s="215"/>
      <c r="AB594" s="192"/>
      <c r="AC594" s="215"/>
      <c r="AD594" s="192"/>
      <c r="AE594" s="215"/>
      <c r="AF594" s="192"/>
      <c r="AG594" s="215"/>
      <c r="AH594" s="192"/>
      <c r="AI594" s="215"/>
      <c r="AJ594" s="192"/>
      <c r="AK594" s="215"/>
      <c r="AL594" s="345"/>
      <c r="AM594" s="349"/>
      <c r="AN594" s="352"/>
      <c r="AO594" s="350"/>
      <c r="AP594" s="352"/>
      <c r="AQ594" s="350"/>
      <c r="AR594" s="352"/>
      <c r="AS594" s="350"/>
      <c r="AT594" s="352"/>
      <c r="AU594" s="350"/>
      <c r="AV594" s="356"/>
    </row>
    <row r="595" spans="1:48" s="12" customFormat="1" ht="20.100000000000001" hidden="1" customHeight="1" outlineLevel="1">
      <c r="A595" s="162" t="s">
        <v>668</v>
      </c>
      <c r="B595" s="66"/>
      <c r="C595" s="66" t="s">
        <v>4</v>
      </c>
      <c r="D595" s="56" t="s">
        <v>514</v>
      </c>
      <c r="E595" s="9" t="s">
        <v>89</v>
      </c>
      <c r="F595" s="50">
        <v>0</v>
      </c>
      <c r="G595" s="150"/>
      <c r="H595" s="150"/>
      <c r="I595" s="74"/>
      <c r="J595" s="318">
        <f t="shared" si="386"/>
        <v>0</v>
      </c>
      <c r="K595" s="310">
        <f t="shared" si="395"/>
        <v>0</v>
      </c>
      <c r="L595" s="189" t="e">
        <f>TRUNC(#REF!-(#REF!*0.07),2)</f>
        <v>#REF!</v>
      </c>
      <c r="M595" s="212"/>
      <c r="N595" s="192">
        <f t="shared" si="396"/>
        <v>0</v>
      </c>
      <c r="O595" s="215"/>
      <c r="P595" s="192"/>
      <c r="Q595" s="215"/>
      <c r="R595" s="192"/>
      <c r="S595" s="215">
        <v>1</v>
      </c>
      <c r="T595" s="192">
        <f t="shared" si="397"/>
        <v>0</v>
      </c>
      <c r="U595" s="215"/>
      <c r="V595" s="192"/>
      <c r="W595" s="215"/>
      <c r="X595" s="192"/>
      <c r="Y595" s="215"/>
      <c r="Z595" s="192"/>
      <c r="AA595" s="215"/>
      <c r="AB595" s="192"/>
      <c r="AC595" s="215"/>
      <c r="AD595" s="192"/>
      <c r="AE595" s="215"/>
      <c r="AF595" s="192"/>
      <c r="AG595" s="215"/>
      <c r="AH595" s="192"/>
      <c r="AI595" s="215"/>
      <c r="AJ595" s="192"/>
      <c r="AK595" s="215"/>
      <c r="AL595" s="345"/>
      <c r="AM595" s="349"/>
      <c r="AN595" s="352"/>
      <c r="AO595" s="350"/>
      <c r="AP595" s="352"/>
      <c r="AQ595" s="350"/>
      <c r="AR595" s="352"/>
      <c r="AS595" s="350"/>
      <c r="AT595" s="352"/>
      <c r="AU595" s="350"/>
      <c r="AV595" s="356"/>
    </row>
    <row r="596" spans="1:48" s="12" customFormat="1" ht="20.100000000000001" hidden="1" customHeight="1" outlineLevel="1">
      <c r="A596" s="162" t="s">
        <v>513</v>
      </c>
      <c r="B596" s="66"/>
      <c r="C596" s="66" t="s">
        <v>4</v>
      </c>
      <c r="D596" s="56" t="s">
        <v>516</v>
      </c>
      <c r="E596" s="9" t="s">
        <v>89</v>
      </c>
      <c r="F596" s="50">
        <v>0</v>
      </c>
      <c r="G596" s="150"/>
      <c r="H596" s="150"/>
      <c r="I596" s="74"/>
      <c r="J596" s="318">
        <f t="shared" si="386"/>
        <v>0</v>
      </c>
      <c r="K596" s="310">
        <f t="shared" si="395"/>
        <v>0</v>
      </c>
      <c r="L596" s="189" t="e">
        <f>TRUNC(#REF!-(#REF!*0.07),2)</f>
        <v>#REF!</v>
      </c>
      <c r="M596" s="212"/>
      <c r="N596" s="192">
        <f t="shared" si="396"/>
        <v>0</v>
      </c>
      <c r="O596" s="215"/>
      <c r="P596" s="192"/>
      <c r="Q596" s="215"/>
      <c r="R596" s="192"/>
      <c r="S596" s="215">
        <v>1</v>
      </c>
      <c r="T596" s="192">
        <f t="shared" si="397"/>
        <v>0</v>
      </c>
      <c r="U596" s="215"/>
      <c r="V596" s="192"/>
      <c r="W596" s="215"/>
      <c r="X596" s="192"/>
      <c r="Y596" s="215"/>
      <c r="Z596" s="192"/>
      <c r="AA596" s="215"/>
      <c r="AB596" s="192"/>
      <c r="AC596" s="215"/>
      <c r="AD596" s="192"/>
      <c r="AE596" s="215"/>
      <c r="AF596" s="192"/>
      <c r="AG596" s="215"/>
      <c r="AH596" s="192"/>
      <c r="AI596" s="215"/>
      <c r="AJ596" s="192"/>
      <c r="AK596" s="215"/>
      <c r="AL596" s="345"/>
      <c r="AM596" s="349"/>
      <c r="AN596" s="352"/>
      <c r="AO596" s="350"/>
      <c r="AP596" s="352"/>
      <c r="AQ596" s="350"/>
      <c r="AR596" s="352"/>
      <c r="AS596" s="350"/>
      <c r="AT596" s="352"/>
      <c r="AU596" s="350"/>
      <c r="AV596" s="356"/>
    </row>
    <row r="597" spans="1:48" s="12" customFormat="1" ht="20.100000000000001" hidden="1" customHeight="1" outlineLevel="1">
      <c r="A597" s="162" t="s">
        <v>515</v>
      </c>
      <c r="B597" s="66"/>
      <c r="C597" s="66" t="s">
        <v>4</v>
      </c>
      <c r="D597" s="56" t="s">
        <v>518</v>
      </c>
      <c r="E597" s="9" t="s">
        <v>89</v>
      </c>
      <c r="F597" s="50">
        <v>0</v>
      </c>
      <c r="G597" s="150"/>
      <c r="H597" s="150"/>
      <c r="I597" s="74"/>
      <c r="J597" s="318">
        <f t="shared" si="386"/>
        <v>0</v>
      </c>
      <c r="K597" s="310">
        <f t="shared" si="395"/>
        <v>0</v>
      </c>
      <c r="L597" s="189" t="e">
        <f>TRUNC(#REF!-(#REF!*0.07),2)</f>
        <v>#REF!</v>
      </c>
      <c r="M597" s="212"/>
      <c r="N597" s="192">
        <f t="shared" si="396"/>
        <v>0</v>
      </c>
      <c r="O597" s="215"/>
      <c r="P597" s="192"/>
      <c r="Q597" s="215"/>
      <c r="R597" s="192"/>
      <c r="S597" s="215">
        <v>1</v>
      </c>
      <c r="T597" s="192">
        <f t="shared" si="397"/>
        <v>0</v>
      </c>
      <c r="U597" s="215"/>
      <c r="V597" s="192"/>
      <c r="W597" s="215"/>
      <c r="X597" s="192"/>
      <c r="Y597" s="215"/>
      <c r="Z597" s="192"/>
      <c r="AA597" s="215"/>
      <c r="AB597" s="192"/>
      <c r="AC597" s="215"/>
      <c r="AD597" s="192"/>
      <c r="AE597" s="215"/>
      <c r="AF597" s="192"/>
      <c r="AG597" s="215"/>
      <c r="AH597" s="192"/>
      <c r="AI597" s="215"/>
      <c r="AJ597" s="192"/>
      <c r="AK597" s="215"/>
      <c r="AL597" s="345"/>
      <c r="AM597" s="349"/>
      <c r="AN597" s="352"/>
      <c r="AO597" s="350"/>
      <c r="AP597" s="352"/>
      <c r="AQ597" s="350"/>
      <c r="AR597" s="352"/>
      <c r="AS597" s="350"/>
      <c r="AT597" s="352"/>
      <c r="AU597" s="350"/>
      <c r="AV597" s="356"/>
    </row>
    <row r="598" spans="1:48" s="12" customFormat="1" ht="20.100000000000001" hidden="1" customHeight="1" outlineLevel="1">
      <c r="A598" s="162" t="s">
        <v>517</v>
      </c>
      <c r="B598" s="57">
        <v>73665</v>
      </c>
      <c r="C598" s="66" t="s">
        <v>94</v>
      </c>
      <c r="D598" s="58" t="s">
        <v>521</v>
      </c>
      <c r="E598" s="9" t="s">
        <v>107</v>
      </c>
      <c r="F598" s="50">
        <v>0</v>
      </c>
      <c r="G598" s="150"/>
      <c r="H598" s="150"/>
      <c r="I598" s="74"/>
      <c r="J598" s="318">
        <f t="shared" si="386"/>
        <v>0</v>
      </c>
      <c r="K598" s="310">
        <f t="shared" si="395"/>
        <v>0</v>
      </c>
      <c r="L598" s="189" t="e">
        <f>TRUNC(#REF!-(#REF!*0.07),2)</f>
        <v>#REF!</v>
      </c>
      <c r="M598" s="212"/>
      <c r="N598" s="192">
        <f t="shared" si="396"/>
        <v>0</v>
      </c>
      <c r="O598" s="215"/>
      <c r="P598" s="192"/>
      <c r="Q598" s="215"/>
      <c r="R598" s="192"/>
      <c r="S598" s="215">
        <v>1</v>
      </c>
      <c r="T598" s="192">
        <f t="shared" si="397"/>
        <v>0</v>
      </c>
      <c r="U598" s="215"/>
      <c r="V598" s="192"/>
      <c r="W598" s="215"/>
      <c r="X598" s="192"/>
      <c r="Y598" s="215"/>
      <c r="Z598" s="192"/>
      <c r="AA598" s="215"/>
      <c r="AB598" s="192"/>
      <c r="AC598" s="215"/>
      <c r="AD598" s="192"/>
      <c r="AE598" s="215"/>
      <c r="AF598" s="192"/>
      <c r="AG598" s="215"/>
      <c r="AH598" s="192"/>
      <c r="AI598" s="215"/>
      <c r="AJ598" s="192"/>
      <c r="AK598" s="215"/>
      <c r="AL598" s="345"/>
      <c r="AM598" s="349"/>
      <c r="AN598" s="352"/>
      <c r="AO598" s="350"/>
      <c r="AP598" s="352"/>
      <c r="AQ598" s="350"/>
      <c r="AR598" s="352"/>
      <c r="AS598" s="350"/>
      <c r="AT598" s="352"/>
      <c r="AU598" s="350"/>
      <c r="AV598" s="356"/>
    </row>
    <row r="599" spans="1:48" s="12" customFormat="1" ht="20.100000000000001" hidden="1" customHeight="1" outlineLevel="1">
      <c r="A599" s="162" t="s">
        <v>519</v>
      </c>
      <c r="B599" s="55" t="s">
        <v>424</v>
      </c>
      <c r="C599" s="66" t="s">
        <v>94</v>
      </c>
      <c r="D599" s="58" t="s">
        <v>1047</v>
      </c>
      <c r="E599" s="66" t="s">
        <v>107</v>
      </c>
      <c r="F599" s="50">
        <v>0</v>
      </c>
      <c r="G599" s="150"/>
      <c r="H599" s="150"/>
      <c r="I599" s="74"/>
      <c r="J599" s="318">
        <f t="shared" si="386"/>
        <v>0</v>
      </c>
      <c r="K599" s="310">
        <f t="shared" si="395"/>
        <v>0</v>
      </c>
      <c r="L599" s="189" t="e">
        <f>TRUNC(#REF!-(#REF!*0.07),2)</f>
        <v>#REF!</v>
      </c>
      <c r="M599" s="212"/>
      <c r="N599" s="192">
        <f t="shared" si="396"/>
        <v>0</v>
      </c>
      <c r="O599" s="215"/>
      <c r="P599" s="192"/>
      <c r="Q599" s="215"/>
      <c r="R599" s="192"/>
      <c r="S599" s="215">
        <v>1</v>
      </c>
      <c r="T599" s="192">
        <f t="shared" si="397"/>
        <v>0</v>
      </c>
      <c r="U599" s="215"/>
      <c r="V599" s="192"/>
      <c r="W599" s="215"/>
      <c r="X599" s="192"/>
      <c r="Y599" s="215"/>
      <c r="Z599" s="192"/>
      <c r="AA599" s="215"/>
      <c r="AB599" s="192"/>
      <c r="AC599" s="215"/>
      <c r="AD599" s="192"/>
      <c r="AE599" s="215"/>
      <c r="AF599" s="192"/>
      <c r="AG599" s="215"/>
      <c r="AH599" s="192"/>
      <c r="AI599" s="215"/>
      <c r="AJ599" s="192"/>
      <c r="AK599" s="215"/>
      <c r="AL599" s="345"/>
      <c r="AM599" s="349"/>
      <c r="AN599" s="352"/>
      <c r="AO599" s="350"/>
      <c r="AP599" s="352"/>
      <c r="AQ599" s="350"/>
      <c r="AR599" s="352"/>
      <c r="AS599" s="350"/>
      <c r="AT599" s="352"/>
      <c r="AU599" s="350"/>
      <c r="AV599" s="356"/>
    </row>
    <row r="600" spans="1:48" s="12" customFormat="1" ht="30" hidden="1" customHeight="1" outlineLevel="1">
      <c r="A600" s="162" t="s">
        <v>520</v>
      </c>
      <c r="B600" s="55"/>
      <c r="C600" s="55" t="s">
        <v>4</v>
      </c>
      <c r="D600" s="58" t="s">
        <v>523</v>
      </c>
      <c r="E600" s="9" t="s">
        <v>104</v>
      </c>
      <c r="F600" s="50">
        <v>0</v>
      </c>
      <c r="G600" s="150"/>
      <c r="H600" s="150"/>
      <c r="I600" s="74"/>
      <c r="J600" s="318">
        <f t="shared" si="386"/>
        <v>0</v>
      </c>
      <c r="K600" s="310">
        <f t="shared" si="395"/>
        <v>0</v>
      </c>
      <c r="L600" s="189" t="e">
        <f>TRUNC(#REF!-(#REF!*0.07),2)</f>
        <v>#REF!</v>
      </c>
      <c r="M600" s="212"/>
      <c r="N600" s="192">
        <f t="shared" si="396"/>
        <v>0</v>
      </c>
      <c r="O600" s="215"/>
      <c r="P600" s="192"/>
      <c r="Q600" s="215"/>
      <c r="R600" s="192"/>
      <c r="S600" s="215">
        <v>1</v>
      </c>
      <c r="T600" s="192">
        <f t="shared" si="397"/>
        <v>0</v>
      </c>
      <c r="U600" s="215"/>
      <c r="V600" s="192"/>
      <c r="W600" s="215"/>
      <c r="X600" s="192"/>
      <c r="Y600" s="215"/>
      <c r="Z600" s="192"/>
      <c r="AA600" s="215"/>
      <c r="AB600" s="192"/>
      <c r="AC600" s="215"/>
      <c r="AD600" s="192"/>
      <c r="AE600" s="215"/>
      <c r="AF600" s="192"/>
      <c r="AG600" s="215"/>
      <c r="AH600" s="192"/>
      <c r="AI600" s="215"/>
      <c r="AJ600" s="192"/>
      <c r="AK600" s="215"/>
      <c r="AL600" s="345"/>
      <c r="AM600" s="349"/>
      <c r="AN600" s="352"/>
      <c r="AO600" s="350"/>
      <c r="AP600" s="352"/>
      <c r="AQ600" s="350"/>
      <c r="AR600" s="352"/>
      <c r="AS600" s="350"/>
      <c r="AT600" s="352"/>
      <c r="AU600" s="350"/>
      <c r="AV600" s="356"/>
    </row>
    <row r="601" spans="1:48" s="12" customFormat="1" ht="20.100000000000001" hidden="1" customHeight="1" outlineLevel="1">
      <c r="A601" s="162" t="s">
        <v>522</v>
      </c>
      <c r="B601" s="55"/>
      <c r="C601" s="55" t="s">
        <v>4</v>
      </c>
      <c r="D601" s="56" t="s">
        <v>1173</v>
      </c>
      <c r="E601" s="9" t="s">
        <v>89</v>
      </c>
      <c r="F601" s="50">
        <v>0</v>
      </c>
      <c r="G601" s="150"/>
      <c r="H601" s="150"/>
      <c r="I601" s="74"/>
      <c r="J601" s="318">
        <f t="shared" si="386"/>
        <v>0</v>
      </c>
      <c r="K601" s="310">
        <f t="shared" si="395"/>
        <v>0</v>
      </c>
      <c r="L601" s="189" t="e">
        <f>TRUNC(#REF!-(#REF!*0.07),2)</f>
        <v>#REF!</v>
      </c>
      <c r="M601" s="212"/>
      <c r="N601" s="192">
        <f t="shared" si="396"/>
        <v>0</v>
      </c>
      <c r="O601" s="215"/>
      <c r="P601" s="192"/>
      <c r="Q601" s="215"/>
      <c r="R601" s="192"/>
      <c r="S601" s="215">
        <v>1</v>
      </c>
      <c r="T601" s="192">
        <f t="shared" si="397"/>
        <v>0</v>
      </c>
      <c r="U601" s="215"/>
      <c r="V601" s="192"/>
      <c r="W601" s="215"/>
      <c r="X601" s="192"/>
      <c r="Y601" s="215"/>
      <c r="Z601" s="192"/>
      <c r="AA601" s="215"/>
      <c r="AB601" s="192"/>
      <c r="AC601" s="215"/>
      <c r="AD601" s="192"/>
      <c r="AE601" s="215"/>
      <c r="AF601" s="192"/>
      <c r="AG601" s="215"/>
      <c r="AH601" s="192"/>
      <c r="AI601" s="215"/>
      <c r="AJ601" s="192"/>
      <c r="AK601" s="215"/>
      <c r="AL601" s="345"/>
      <c r="AM601" s="349"/>
      <c r="AN601" s="352"/>
      <c r="AO601" s="350"/>
      <c r="AP601" s="352"/>
      <c r="AQ601" s="350"/>
      <c r="AR601" s="352"/>
      <c r="AS601" s="350"/>
      <c r="AT601" s="352"/>
      <c r="AU601" s="350"/>
      <c r="AV601" s="356"/>
    </row>
    <row r="602" spans="1:48" s="12" customFormat="1" ht="30" customHeight="1" outlineLevel="1">
      <c r="A602" s="162" t="s">
        <v>1055</v>
      </c>
      <c r="B602" s="9" t="s">
        <v>1052</v>
      </c>
      <c r="C602" s="9" t="s">
        <v>116</v>
      </c>
      <c r="D602" s="59" t="s">
        <v>1048</v>
      </c>
      <c r="E602" s="9" t="s">
        <v>95</v>
      </c>
      <c r="F602" s="50">
        <v>72.88</v>
      </c>
      <c r="G602" s="150">
        <v>0</v>
      </c>
      <c r="H602" s="150">
        <f t="shared" ref="H602:H605" si="398">F602-G602</f>
        <v>72.88</v>
      </c>
      <c r="I602" s="74">
        <v>73.8</v>
      </c>
      <c r="J602" s="318">
        <f t="shared" si="386"/>
        <v>90.2</v>
      </c>
      <c r="K602" s="310">
        <f t="shared" ref="K602" si="399">ROUND(H602*J602,2)</f>
        <v>6573.78</v>
      </c>
      <c r="L602" s="189" t="e">
        <f>TRUNC(#REF!-(#REF!*0.07),2)</f>
        <v>#REF!</v>
      </c>
      <c r="M602" s="212"/>
      <c r="N602" s="192">
        <f t="shared" si="396"/>
        <v>0</v>
      </c>
      <c r="O602" s="215"/>
      <c r="P602" s="192"/>
      <c r="Q602" s="215"/>
      <c r="R602" s="192"/>
      <c r="S602" s="215">
        <v>0.5</v>
      </c>
      <c r="T602" s="192">
        <f t="shared" si="397"/>
        <v>3286.89</v>
      </c>
      <c r="U602" s="215"/>
      <c r="V602" s="192"/>
      <c r="W602" s="215"/>
      <c r="X602" s="192"/>
      <c r="Y602" s="215"/>
      <c r="Z602" s="192"/>
      <c r="AA602" s="215"/>
      <c r="AB602" s="192"/>
      <c r="AC602" s="215"/>
      <c r="AD602" s="192"/>
      <c r="AE602" s="215"/>
      <c r="AF602" s="192"/>
      <c r="AG602" s="215"/>
      <c r="AH602" s="192"/>
      <c r="AI602" s="215"/>
      <c r="AJ602" s="192"/>
      <c r="AK602" s="215"/>
      <c r="AL602" s="345"/>
      <c r="AM602" s="212"/>
      <c r="AN602" s="192">
        <f>ROUND(AM602*K602,2)</f>
        <v>0</v>
      </c>
      <c r="AO602" s="215"/>
      <c r="AP602" s="192"/>
      <c r="AQ602" s="215"/>
      <c r="AR602" s="192">
        <f>AQ602*K602</f>
        <v>0</v>
      </c>
      <c r="AS602" s="215">
        <f>AT602/K602</f>
        <v>0</v>
      </c>
      <c r="AT602" s="192">
        <f t="shared" ref="AT602:AT605" si="400">AN602+AP602+AR602</f>
        <v>0</v>
      </c>
      <c r="AU602" s="215">
        <f>AV602/K602</f>
        <v>1</v>
      </c>
      <c r="AV602" s="354">
        <f>K602-AT602</f>
        <v>6573.78</v>
      </c>
    </row>
    <row r="603" spans="1:48" s="12" customFormat="1" ht="20.100000000000001" hidden="1" customHeight="1" outlineLevel="1">
      <c r="A603" s="162" t="s">
        <v>1056</v>
      </c>
      <c r="B603" s="9" t="s">
        <v>1053</v>
      </c>
      <c r="C603" s="9" t="s">
        <v>116</v>
      </c>
      <c r="D603" s="59" t="s">
        <v>1049</v>
      </c>
      <c r="E603" s="9" t="s">
        <v>95</v>
      </c>
      <c r="F603" s="50">
        <v>0</v>
      </c>
      <c r="G603" s="150" t="e">
        <f t="shared" ref="G602:G605" si="401">F603*AS603</f>
        <v>#DIV/0!</v>
      </c>
      <c r="H603" s="150" t="e">
        <f t="shared" si="398"/>
        <v>#DIV/0!</v>
      </c>
      <c r="I603" s="74"/>
      <c r="J603" s="318">
        <f t="shared" si="386"/>
        <v>0</v>
      </c>
      <c r="K603" s="310">
        <f t="shared" si="395"/>
        <v>0</v>
      </c>
      <c r="L603" s="189" t="e">
        <f>TRUNC(#REF!-(#REF!*0.07),2)</f>
        <v>#REF!</v>
      </c>
      <c r="M603" s="212"/>
      <c r="N603" s="192">
        <f t="shared" si="396"/>
        <v>0</v>
      </c>
      <c r="O603" s="215"/>
      <c r="P603" s="192"/>
      <c r="Q603" s="215"/>
      <c r="R603" s="192"/>
      <c r="S603" s="215"/>
      <c r="T603" s="192">
        <f t="shared" si="397"/>
        <v>0</v>
      </c>
      <c r="U603" s="215"/>
      <c r="V603" s="192"/>
      <c r="W603" s="215"/>
      <c r="X603" s="192"/>
      <c r="Y603" s="215"/>
      <c r="Z603" s="192"/>
      <c r="AA603" s="215"/>
      <c r="AB603" s="192"/>
      <c r="AC603" s="215"/>
      <c r="AD603" s="192"/>
      <c r="AE603" s="215"/>
      <c r="AF603" s="192"/>
      <c r="AG603" s="215">
        <v>1</v>
      </c>
      <c r="AH603" s="192">
        <f>AG603*K603</f>
        <v>0</v>
      </c>
      <c r="AI603" s="215"/>
      <c r="AJ603" s="192"/>
      <c r="AK603" s="215"/>
      <c r="AL603" s="345"/>
      <c r="AM603" s="212"/>
      <c r="AN603" s="192">
        <f>ROUND(AM603*K603,2)</f>
        <v>0</v>
      </c>
      <c r="AO603" s="215"/>
      <c r="AP603" s="192"/>
      <c r="AQ603" s="215"/>
      <c r="AR603" s="192">
        <f>AQ603*K603</f>
        <v>0</v>
      </c>
      <c r="AS603" s="215" t="e">
        <f>AT603/K603</f>
        <v>#DIV/0!</v>
      </c>
      <c r="AT603" s="192">
        <f t="shared" si="400"/>
        <v>0</v>
      </c>
      <c r="AU603" s="215" t="e">
        <f>AV603/K603</f>
        <v>#DIV/0!</v>
      </c>
      <c r="AV603" s="354">
        <f>K603-AT603</f>
        <v>0</v>
      </c>
    </row>
    <row r="604" spans="1:48" ht="29.25" customHeight="1" outlineLevel="1">
      <c r="A604" s="162" t="s">
        <v>1057</v>
      </c>
      <c r="B604" s="9" t="s">
        <v>12517</v>
      </c>
      <c r="C604" s="9" t="s">
        <v>94</v>
      </c>
      <c r="D604" s="59" t="s">
        <v>12516</v>
      </c>
      <c r="E604" s="9" t="s">
        <v>95</v>
      </c>
      <c r="F604" s="50">
        <v>69.08</v>
      </c>
      <c r="G604" s="150">
        <v>0</v>
      </c>
      <c r="H604" s="150">
        <f t="shared" si="398"/>
        <v>69.08</v>
      </c>
      <c r="I604" s="50">
        <f>'Composição Unitária de Preços'!H162</f>
        <v>58.35</v>
      </c>
      <c r="J604" s="318">
        <f t="shared" si="386"/>
        <v>71.319999999999993</v>
      </c>
      <c r="K604" s="310">
        <f t="shared" ref="K604:K605" si="402">ROUND(H604*J604,2)</f>
        <v>4926.79</v>
      </c>
      <c r="L604" s="189" t="e">
        <f>TRUNC(#REF!-(#REF!*0.07),2)</f>
        <v>#REF!</v>
      </c>
      <c r="M604" s="212"/>
      <c r="N604" s="192">
        <f t="shared" si="396"/>
        <v>0</v>
      </c>
      <c r="O604" s="215"/>
      <c r="P604" s="192"/>
      <c r="Q604" s="215"/>
      <c r="R604" s="192"/>
      <c r="S604" s="215"/>
      <c r="T604" s="192">
        <f t="shared" si="397"/>
        <v>0</v>
      </c>
      <c r="U604" s="215"/>
      <c r="V604" s="192"/>
      <c r="W604" s="215"/>
      <c r="X604" s="192"/>
      <c r="Y604" s="215"/>
      <c r="Z604" s="192"/>
      <c r="AA604" s="215"/>
      <c r="AB604" s="192"/>
      <c r="AC604" s="215"/>
      <c r="AD604" s="192"/>
      <c r="AE604" s="215"/>
      <c r="AF604" s="192"/>
      <c r="AG604" s="215"/>
      <c r="AH604" s="192"/>
      <c r="AI604" s="215"/>
      <c r="AJ604" s="192"/>
      <c r="AK604" s="215"/>
      <c r="AL604" s="345"/>
      <c r="AM604" s="212"/>
      <c r="AN604" s="192">
        <f>ROUND(AM604*K604,2)</f>
        <v>0</v>
      </c>
      <c r="AO604" s="215"/>
      <c r="AP604" s="192"/>
      <c r="AQ604" s="215"/>
      <c r="AR604" s="192">
        <f>AQ604*K604</f>
        <v>0</v>
      </c>
      <c r="AS604" s="215">
        <f>AT604/K604</f>
        <v>0</v>
      </c>
      <c r="AT604" s="192">
        <f t="shared" si="400"/>
        <v>0</v>
      </c>
      <c r="AU604" s="215">
        <f>AV604/K604</f>
        <v>1</v>
      </c>
      <c r="AV604" s="354">
        <f>K604-AT604</f>
        <v>4926.79</v>
      </c>
    </row>
    <row r="605" spans="1:48" s="12" customFormat="1" ht="20.100000000000001" customHeight="1" outlineLevel="1">
      <c r="A605" s="162" t="s">
        <v>1058</v>
      </c>
      <c r="B605" s="9" t="s">
        <v>1054</v>
      </c>
      <c r="C605" s="9" t="s">
        <v>116</v>
      </c>
      <c r="D605" s="59" t="s">
        <v>1051</v>
      </c>
      <c r="E605" s="9" t="s">
        <v>95</v>
      </c>
      <c r="F605" s="50">
        <v>69.08</v>
      </c>
      <c r="G605" s="150">
        <v>0</v>
      </c>
      <c r="H605" s="150">
        <f t="shared" si="398"/>
        <v>69.08</v>
      </c>
      <c r="I605" s="74">
        <v>13</v>
      </c>
      <c r="J605" s="318">
        <f t="shared" si="386"/>
        <v>15.88</v>
      </c>
      <c r="K605" s="310">
        <f t="shared" si="402"/>
        <v>1096.99</v>
      </c>
      <c r="L605" s="189" t="e">
        <f>TRUNC(#REF!-(#REF!*0.07),2)</f>
        <v>#REF!</v>
      </c>
      <c r="M605" s="212"/>
      <c r="N605" s="192">
        <f t="shared" si="396"/>
        <v>0</v>
      </c>
      <c r="O605" s="215"/>
      <c r="P605" s="192"/>
      <c r="Q605" s="215"/>
      <c r="R605" s="192"/>
      <c r="S605" s="215"/>
      <c r="T605" s="192">
        <f t="shared" si="397"/>
        <v>0</v>
      </c>
      <c r="U605" s="215"/>
      <c r="V605" s="192"/>
      <c r="W605" s="215"/>
      <c r="X605" s="192"/>
      <c r="Y605" s="215"/>
      <c r="Z605" s="192"/>
      <c r="AA605" s="215"/>
      <c r="AB605" s="192"/>
      <c r="AC605" s="215"/>
      <c r="AD605" s="192"/>
      <c r="AE605" s="215"/>
      <c r="AF605" s="192"/>
      <c r="AG605" s="215"/>
      <c r="AH605" s="192"/>
      <c r="AI605" s="215"/>
      <c r="AJ605" s="192"/>
      <c r="AK605" s="215"/>
      <c r="AL605" s="345"/>
      <c r="AM605" s="212"/>
      <c r="AN605" s="192">
        <f>ROUND(AM605*K605,2)</f>
        <v>0</v>
      </c>
      <c r="AO605" s="215"/>
      <c r="AP605" s="192"/>
      <c r="AQ605" s="215"/>
      <c r="AR605" s="192">
        <f>AQ605*K605</f>
        <v>0</v>
      </c>
      <c r="AS605" s="215">
        <f>AT605/K605</f>
        <v>0</v>
      </c>
      <c r="AT605" s="192">
        <f t="shared" si="400"/>
        <v>0</v>
      </c>
      <c r="AU605" s="215">
        <f>AV605/K605</f>
        <v>1</v>
      </c>
      <c r="AV605" s="354">
        <f>K605-AT605</f>
        <v>1096.99</v>
      </c>
    </row>
    <row r="606" spans="1:48" ht="20.100000000000001" customHeight="1" outlineLevel="1">
      <c r="A606" s="161"/>
      <c r="B606" s="69"/>
      <c r="C606" s="69"/>
      <c r="D606" s="69"/>
      <c r="E606" s="69"/>
      <c r="F606" s="78" t="s">
        <v>253</v>
      </c>
      <c r="G606" s="148"/>
      <c r="H606" s="148"/>
      <c r="I606" s="148"/>
      <c r="J606" s="225"/>
      <c r="K606" s="221">
        <f>SUM(K586:K605)</f>
        <v>80097.739999999991</v>
      </c>
      <c r="L606" s="190" t="e">
        <f>TRUNC(#REF!-(#REF!*0.07),2)</f>
        <v>#REF!</v>
      </c>
      <c r="M606" s="219">
        <f>N606/K606</f>
        <v>0</v>
      </c>
      <c r="N606" s="148">
        <f>SUM(N586:N605)</f>
        <v>0</v>
      </c>
      <c r="O606" s="223"/>
      <c r="P606" s="225"/>
      <c r="Q606" s="223"/>
      <c r="R606" s="225"/>
      <c r="S606" s="223"/>
      <c r="T606" s="148">
        <f>SUM(T586:T605)</f>
        <v>3286.89</v>
      </c>
      <c r="U606" s="223"/>
      <c r="V606" s="148"/>
      <c r="W606" s="223"/>
      <c r="X606" s="225"/>
      <c r="Y606" s="223"/>
      <c r="Z606" s="225"/>
      <c r="AA606" s="223"/>
      <c r="AB606" s="225"/>
      <c r="AC606" s="223"/>
      <c r="AD606" s="225"/>
      <c r="AE606" s="223"/>
      <c r="AF606" s="225"/>
      <c r="AG606" s="223">
        <f>AH606/K606</f>
        <v>0</v>
      </c>
      <c r="AH606" s="148">
        <f>SUM(AH586:AH605)</f>
        <v>0</v>
      </c>
      <c r="AI606" s="223"/>
      <c r="AJ606" s="148"/>
      <c r="AK606" s="223"/>
      <c r="AL606" s="148"/>
      <c r="AM606" s="357">
        <f>AN606/K606</f>
        <v>0</v>
      </c>
      <c r="AN606" s="221">
        <f>SUM(AN586:AN605)</f>
        <v>0</v>
      </c>
      <c r="AO606" s="223"/>
      <c r="AP606" s="148"/>
      <c r="AQ606" s="223"/>
      <c r="AR606" s="225"/>
      <c r="AS606" s="357">
        <f>AT606/K606</f>
        <v>0</v>
      </c>
      <c r="AT606" s="221">
        <f>SUM(AT586:AT605)</f>
        <v>0</v>
      </c>
      <c r="AU606" s="357">
        <f>AV606/K606</f>
        <v>1</v>
      </c>
      <c r="AV606" s="221">
        <f>SUM(AV586:AV605)</f>
        <v>80097.739999999991</v>
      </c>
    </row>
    <row r="607" spans="1:48" ht="20.100000000000001" customHeight="1">
      <c r="A607" s="87"/>
      <c r="B607" s="61"/>
      <c r="C607" s="61"/>
      <c r="D607" s="20"/>
      <c r="E607" s="61"/>
      <c r="F607" s="42"/>
      <c r="G607" s="2"/>
      <c r="H607" s="2"/>
      <c r="I607" s="74">
        <v>0</v>
      </c>
      <c r="J607" s="315">
        <f t="shared" ref="J607:J608" si="403">TRUNC(I607+(I607*0.243),2)</f>
        <v>0</v>
      </c>
      <c r="K607" s="310"/>
      <c r="L607" s="189" t="e">
        <f>TRUNC(#REF!-(#REF!*0.07),2)</f>
        <v>#REF!</v>
      </c>
      <c r="M607" s="212"/>
      <c r="N607" s="192"/>
      <c r="O607" s="215"/>
      <c r="P607" s="192"/>
      <c r="Q607" s="215"/>
      <c r="R607" s="192"/>
      <c r="S607" s="215"/>
      <c r="T607" s="192"/>
      <c r="U607" s="215"/>
      <c r="V607" s="192"/>
      <c r="W607" s="215"/>
      <c r="X607" s="192"/>
      <c r="Y607" s="215"/>
      <c r="Z607" s="192"/>
      <c r="AA607" s="215"/>
      <c r="AB607" s="192"/>
      <c r="AC607" s="215"/>
      <c r="AD607" s="192"/>
      <c r="AE607" s="215"/>
      <c r="AF607" s="192"/>
      <c r="AG607" s="215"/>
      <c r="AH607" s="192"/>
      <c r="AI607" s="215"/>
      <c r="AJ607" s="192"/>
      <c r="AK607" s="215"/>
      <c r="AL607" s="345"/>
      <c r="AM607" s="212"/>
      <c r="AN607" s="192"/>
      <c r="AO607" s="215"/>
      <c r="AP607" s="192"/>
      <c r="AQ607" s="215"/>
      <c r="AR607" s="192"/>
      <c r="AS607" s="215"/>
      <c r="AT607" s="192"/>
      <c r="AU607" s="215"/>
      <c r="AV607" s="354"/>
    </row>
    <row r="608" spans="1:48" ht="20.100000000000001" customHeight="1">
      <c r="A608" s="159">
        <v>24</v>
      </c>
      <c r="B608" s="36"/>
      <c r="C608" s="36"/>
      <c r="D608" s="15" t="s">
        <v>32</v>
      </c>
      <c r="E608" s="15"/>
      <c r="F608" s="70"/>
      <c r="G608" s="147"/>
      <c r="H608" s="147"/>
      <c r="I608" s="81">
        <v>0</v>
      </c>
      <c r="J608" s="316">
        <f t="shared" si="403"/>
        <v>0</v>
      </c>
      <c r="K608" s="311"/>
      <c r="L608" s="191" t="e">
        <f>L610</f>
        <v>#REF!</v>
      </c>
      <c r="M608" s="212"/>
      <c r="N608" s="192"/>
      <c r="O608" s="215"/>
      <c r="P608" s="192"/>
      <c r="Q608" s="215"/>
      <c r="R608" s="192"/>
      <c r="S608" s="215"/>
      <c r="T608" s="192"/>
      <c r="U608" s="215"/>
      <c r="V608" s="192"/>
      <c r="W608" s="215"/>
      <c r="X608" s="192"/>
      <c r="Y608" s="215"/>
      <c r="Z608" s="192"/>
      <c r="AA608" s="215"/>
      <c r="AB608" s="192"/>
      <c r="AC608" s="215"/>
      <c r="AD608" s="192"/>
      <c r="AE608" s="215"/>
      <c r="AF608" s="192"/>
      <c r="AG608" s="215"/>
      <c r="AH608" s="192"/>
      <c r="AI608" s="215"/>
      <c r="AJ608" s="192"/>
      <c r="AK608" s="215"/>
      <c r="AL608" s="345"/>
      <c r="AM608" s="212"/>
      <c r="AN608" s="192"/>
      <c r="AO608" s="215"/>
      <c r="AP608" s="192"/>
      <c r="AQ608" s="215"/>
      <c r="AR608" s="192"/>
      <c r="AS608" s="215"/>
      <c r="AT608" s="192"/>
      <c r="AU608" s="215"/>
      <c r="AV608" s="354"/>
    </row>
    <row r="609" spans="1:48" ht="20.100000000000001" customHeight="1" outlineLevel="1">
      <c r="A609" s="162" t="s">
        <v>201</v>
      </c>
      <c r="B609" s="9" t="s">
        <v>12520</v>
      </c>
      <c r="C609" s="9" t="s">
        <v>94</v>
      </c>
      <c r="D609" s="17" t="s">
        <v>12521</v>
      </c>
      <c r="E609" s="9" t="s">
        <v>95</v>
      </c>
      <c r="F609" s="50">
        <v>1510.23</v>
      </c>
      <c r="G609" s="150">
        <v>0</v>
      </c>
      <c r="H609" s="150">
        <f t="shared" ref="H609" si="404">F609-G609</f>
        <v>1510.23</v>
      </c>
      <c r="I609" s="50">
        <f>'Composição Unitária de Preços'!H169</f>
        <v>3.4</v>
      </c>
      <c r="J609" s="318">
        <f t="shared" ref="J609" si="405">TRUNC(I609*(1+$F$4),2)</f>
        <v>4.1500000000000004</v>
      </c>
      <c r="K609" s="310">
        <f t="shared" ref="K609:K610" si="406">ROUND(H609*J609,2)</f>
        <v>6267.45</v>
      </c>
      <c r="L609" s="189" t="e">
        <f>TRUNC(#REF!-(#REF!*0.07),2)</f>
        <v>#REF!</v>
      </c>
      <c r="M609" s="212"/>
      <c r="N609" s="192"/>
      <c r="O609" s="215"/>
      <c r="P609" s="192"/>
      <c r="Q609" s="215"/>
      <c r="R609" s="192"/>
      <c r="S609" s="215"/>
      <c r="T609" s="192"/>
      <c r="U609" s="215"/>
      <c r="V609" s="192"/>
      <c r="W609" s="215"/>
      <c r="X609" s="192"/>
      <c r="Y609" s="215"/>
      <c r="Z609" s="192"/>
      <c r="AA609" s="215"/>
      <c r="AB609" s="192"/>
      <c r="AC609" s="215"/>
      <c r="AD609" s="192"/>
      <c r="AE609" s="215"/>
      <c r="AF609" s="192"/>
      <c r="AG609" s="215"/>
      <c r="AH609" s="192"/>
      <c r="AI609" s="215"/>
      <c r="AJ609" s="192"/>
      <c r="AK609" s="215"/>
      <c r="AL609" s="345"/>
      <c r="AM609" s="212"/>
      <c r="AN609" s="192">
        <f>ROUND(AM609*K609,2)</f>
        <v>0</v>
      </c>
      <c r="AO609" s="215"/>
      <c r="AP609" s="192"/>
      <c r="AQ609" s="215"/>
      <c r="AR609" s="192">
        <f>AQ609*K609</f>
        <v>0</v>
      </c>
      <c r="AS609" s="215">
        <f>AT609/K609</f>
        <v>0</v>
      </c>
      <c r="AT609" s="192">
        <f t="shared" ref="AT609" si="407">AN609+AP609+AR609</f>
        <v>0</v>
      </c>
      <c r="AU609" s="215">
        <f>AV609/K609</f>
        <v>1</v>
      </c>
      <c r="AV609" s="354">
        <f>K609-AT609</f>
        <v>6267.45</v>
      </c>
    </row>
    <row r="610" spans="1:48" ht="20.100000000000001" customHeight="1" outlineLevel="1">
      <c r="A610" s="161"/>
      <c r="B610" s="69"/>
      <c r="C610" s="69"/>
      <c r="D610" s="69"/>
      <c r="E610" s="69"/>
      <c r="F610" s="78" t="s">
        <v>253</v>
      </c>
      <c r="G610" s="148"/>
      <c r="H610" s="148"/>
      <c r="I610" s="74"/>
      <c r="J610" s="315"/>
      <c r="K610" s="310">
        <f t="shared" si="406"/>
        <v>0</v>
      </c>
      <c r="L610" s="77" t="e">
        <f>SUM(L609)</f>
        <v>#REF!</v>
      </c>
      <c r="M610" s="212"/>
      <c r="N610" s="192"/>
      <c r="O610" s="215"/>
      <c r="P610" s="192"/>
      <c r="Q610" s="215"/>
      <c r="R610" s="192"/>
      <c r="S610" s="215"/>
      <c r="T610" s="192"/>
      <c r="U610" s="215"/>
      <c r="V610" s="192"/>
      <c r="W610" s="215"/>
      <c r="X610" s="192"/>
      <c r="Y610" s="215"/>
      <c r="Z610" s="192"/>
      <c r="AA610" s="215"/>
      <c r="AB610" s="192"/>
      <c r="AC610" s="215"/>
      <c r="AD610" s="192"/>
      <c r="AE610" s="215"/>
      <c r="AF610" s="192"/>
      <c r="AG610" s="215"/>
      <c r="AH610" s="192"/>
      <c r="AI610" s="215"/>
      <c r="AJ610" s="192"/>
      <c r="AK610" s="215"/>
      <c r="AL610" s="345"/>
      <c r="AM610" s="357" t="e">
        <f>AN610/K610</f>
        <v>#DIV/0!</v>
      </c>
      <c r="AN610" s="312">
        <f>SUM(AN609)</f>
        <v>0</v>
      </c>
      <c r="AO610" s="367"/>
      <c r="AP610" s="365"/>
      <c r="AQ610" s="367"/>
      <c r="AR610" s="370"/>
      <c r="AS610" s="357" t="e">
        <f>AT610/K610</f>
        <v>#DIV/0!</v>
      </c>
      <c r="AT610" s="312">
        <f>SUM(AT609)</f>
        <v>0</v>
      </c>
      <c r="AU610" s="357" t="e">
        <f>AV610/K610</f>
        <v>#DIV/0!</v>
      </c>
      <c r="AV610" s="312">
        <f>SUM(AV609)</f>
        <v>6267.45</v>
      </c>
    </row>
    <row r="611" spans="1:48" ht="15" customHeight="1" thickBot="1">
      <c r="A611" s="87"/>
      <c r="B611" s="61"/>
      <c r="C611" s="61"/>
      <c r="D611" s="20"/>
      <c r="E611" s="61"/>
      <c r="F611" s="42"/>
      <c r="G611" s="2"/>
      <c r="H611" s="2"/>
      <c r="I611" s="8"/>
      <c r="J611" s="192"/>
      <c r="K611" s="310"/>
      <c r="L611" s="189" t="e">
        <f>TRUNC(#REF!-(#REF!*0.07),2)</f>
        <v>#REF!</v>
      </c>
      <c r="M611" s="212"/>
      <c r="N611" s="192"/>
      <c r="O611" s="215"/>
      <c r="P611" s="192"/>
      <c r="Q611" s="215"/>
      <c r="R611" s="192"/>
      <c r="S611" s="215"/>
      <c r="T611" s="192"/>
      <c r="U611" s="215"/>
      <c r="V611" s="192"/>
      <c r="W611" s="215"/>
      <c r="X611" s="192"/>
      <c r="Y611" s="215"/>
      <c r="Z611" s="192"/>
      <c r="AA611" s="215"/>
      <c r="AB611" s="192"/>
      <c r="AC611" s="215"/>
      <c r="AD611" s="192"/>
      <c r="AE611" s="215"/>
      <c r="AF611" s="192"/>
      <c r="AG611" s="215"/>
      <c r="AH611" s="192"/>
      <c r="AI611" s="215"/>
      <c r="AJ611" s="192"/>
      <c r="AK611" s="215"/>
      <c r="AL611" s="345"/>
      <c r="AM611" s="358"/>
      <c r="AN611" s="359"/>
      <c r="AO611" s="360"/>
      <c r="AP611" s="359"/>
      <c r="AQ611" s="360"/>
      <c r="AR611" s="359"/>
      <c r="AS611" s="360"/>
      <c r="AT611" s="359"/>
      <c r="AU611" s="360"/>
      <c r="AV611" s="361"/>
    </row>
    <row r="612" spans="1:48" ht="20.100000000000001" customHeight="1" thickBot="1">
      <c r="A612" s="169"/>
      <c r="B612" s="170"/>
      <c r="C612" s="170"/>
      <c r="D612" s="170"/>
      <c r="E612" s="170"/>
      <c r="F612" s="326" t="s">
        <v>12422</v>
      </c>
      <c r="G612" s="173"/>
      <c r="H612" s="173"/>
      <c r="I612" s="173">
        <v>0</v>
      </c>
      <c r="J612" s="317">
        <f>J11+J22+J37+J70+J90+J103+J152+J161+J165+J180+J203+J212+J296+J310+J353+J385+J409+J441+J518+J525+J563+J569++J585+J608</f>
        <v>0</v>
      </c>
      <c r="K612" s="313">
        <f>K606+K583+K567+K561+K523+K516+K439+K407+K383+K351+K308+K294+K210+K201+K178+K163+K159+K150+K101+K88+K68+K35+K20+K610</f>
        <v>1404781.55</v>
      </c>
      <c r="L612" s="209" t="e">
        <f>L11+L22+L37+L70+L90+L103+L152+L161+L165+L180+L203+L212+L296+L310+L353+L385+L409+L441+L518+L525+L563+L569++L585+L608</f>
        <v>#REF!</v>
      </c>
      <c r="M612" s="222">
        <f>N612/K612</f>
        <v>1.4226553587637879E-3</v>
      </c>
      <c r="N612" s="193">
        <f>N606+N583+N567+N561+N523+N516+N439+N407+N383+N351+N308+N294+N210+N201+N178+N163+N159+N150+N101+N88+N68+N35+N20</f>
        <v>1998.52</v>
      </c>
      <c r="O612" s="224">
        <f>P612/K612</f>
        <v>1.0875167744052448E-3</v>
      </c>
      <c r="P612" s="193">
        <f>P606+P583+P567+P561+P523+P516+P439+P407+P383+P351+P308+P294+P210+P201+P178+P163+P159+P150+P101+P88+P68+P35+P20</f>
        <v>1527.7235000000001</v>
      </c>
      <c r="Q612" s="224">
        <f>R612/K612</f>
        <v>2.2216642865219866E-3</v>
      </c>
      <c r="R612" s="193">
        <f>R606+R583+R567+R561+R523+R516+R439+R407+R383+R351+R308+R294+R210+R201+R178+R163+R159+R150+R101+R88+R68+R35+R20</f>
        <v>3120.9530000000004</v>
      </c>
      <c r="S612" s="224">
        <f>T612/K612</f>
        <v>2.7426018657491619E-3</v>
      </c>
      <c r="T612" s="193">
        <f>T606+T583+T567+T561+T523+T516+T439+T407+T383+T351+T308+T294+T210+T201+T178+T163+T159+T150+T101+T88+T68+T35+T20</f>
        <v>3852.7565</v>
      </c>
      <c r="U612" s="224">
        <f>V612/K612</f>
        <v>1.7219897997663763E-3</v>
      </c>
      <c r="V612" s="193">
        <f>V606+V583+V567+V561+V523+V516+V439+V407+V383+V351+V308+V294+V210+V201+V178+V163+V159+V150+V101+V88+V68+V35+V20</f>
        <v>2419.0194999999999</v>
      </c>
      <c r="W612" s="224">
        <f>X612/K612</f>
        <v>1.6376524876768204E-3</v>
      </c>
      <c r="X612" s="193">
        <f>X606+X583+X567+X561+X523+X516+X439+X407+X383+X351+X308+X294+X210+X201+X178+X163+X159+X150+X101+X88+X68+X35+X20</f>
        <v>2300.5439999999999</v>
      </c>
      <c r="Y612" s="224">
        <f>Z612/K612</f>
        <v>2.8738190646083015E-3</v>
      </c>
      <c r="Z612" s="193">
        <f>Z606+Z583+Z567+Z561+Z523+Z516+Z439+Z407+Z383+Z351+Z308+Z294+Z210+Z201+Z178+Z163+Z159+Z150+Z101+Z88+Z68+Z35+Z20</f>
        <v>4037.0879999999997</v>
      </c>
      <c r="AA612" s="224">
        <f>AB612/K612</f>
        <v>3.261880112249481E-3</v>
      </c>
      <c r="AB612" s="193">
        <f>AB606+AB583+AB567+AB561+AB523+AB516+AB439+AB407+AB383+AB351+AB308+AB294+AB210+AB201+AB178+AB163+AB159+AB150+AB101+AB88+AB68+AB35+AB20</f>
        <v>4582.2290000000003</v>
      </c>
      <c r="AC612" s="224">
        <f>AD612/K612</f>
        <v>6.6218302767430284E-4</v>
      </c>
      <c r="AD612" s="193">
        <f>AD606+AD583+AD567+AD561+AD523+AD516+AD439+AD407+AD383+AD351+AD308+AD294+AD210+AD201+AD178+AD163+AD159+AD150+AD101+AD88+AD68+AD35+AD20</f>
        <v>930.22250000000008</v>
      </c>
      <c r="AE612" s="224">
        <f>AF612/K612</f>
        <v>8.5315293327991107E-4</v>
      </c>
      <c r="AF612" s="193">
        <f>AF606+AF583+AF567+AF561+AF523+AF516+AF439+AF407+AF383+AF351+AF308+AF294+AF210+AF201+AF178+AF163+AF159+AF150+AF101+AF88+AF68+AF35+AF20</f>
        <v>1198.4935</v>
      </c>
      <c r="AG612" s="224">
        <f>AH612/K612</f>
        <v>8.5293325499612369E-3</v>
      </c>
      <c r="AH612" s="193">
        <f>AH606+AH583+AH567+AH561+AH523+AH516+AH439+AH407+AH383+AH351+AH308+AH294+AH210+AH201+AH178+AH163+AH159+AH150+AH101+AH88+AH68+AH35+AH20</f>
        <v>11981.848999999998</v>
      </c>
      <c r="AI612" s="224">
        <f>AJ612/K612</f>
        <v>2.6623602082473247E-3</v>
      </c>
      <c r="AJ612" s="193">
        <f>AJ606+AJ583+AJ567+AJ561+AJ523+AJ516+AJ439+AJ407+AJ383+AJ351+AJ308+AJ294+AJ210+AJ201+AJ178+AJ163+AJ159+AJ150+AJ101+AJ88+AJ68+AJ35+AJ20</f>
        <v>3740.0344999999998</v>
      </c>
      <c r="AK612" s="224">
        <f>AL612/K612</f>
        <v>4.6386183673895768E-3</v>
      </c>
      <c r="AL612" s="194">
        <f>AL606+AL583+AL567+AL561+AL523+AL516+AL439+AL407+AL383+AL351+AL308+AL294+AL210+AL201+AL178+AL163+AL159+AL150+AL101+AL88+AL68+AL35+AL20</f>
        <v>6516.2454999999991</v>
      </c>
      <c r="AM612" s="362">
        <f>AN612/K612</f>
        <v>0</v>
      </c>
      <c r="AN612" s="363">
        <f>AN606+AN583+AN567+AN561+AN523+AN516+AN439+AN407+AN383+AN351+AN308+AN294+AN210+AN201+AN178+AN163+AN159+AN150+AN101+AN88+AN68+AN35+AN20+AN610</f>
        <v>0</v>
      </c>
      <c r="AO612" s="368">
        <f>AP612/K612</f>
        <v>3.0638511518036378E-2</v>
      </c>
      <c r="AP612" s="363">
        <f>AP606+AP583+AP567+AP561+AP523+AP516+AP439+AP407+AP383+AP351+AP308+AP294+AP210+AP201+AP178+AP163+AP159+AP150+AP101+AP88+AP68+AP35+AP20+AP610</f>
        <v>43040.415699999998</v>
      </c>
      <c r="AQ612" s="368">
        <f>AR612/K612</f>
        <v>3.7158802377494214E-2</v>
      </c>
      <c r="AR612" s="371">
        <f>SUM(AR18:AR610)</f>
        <v>52200.000000000007</v>
      </c>
      <c r="AS612" s="364">
        <f>AT612/K612</f>
        <v>6.7797313895530592E-2</v>
      </c>
      <c r="AT612" s="363">
        <f>AT606+AT583+AT567+AT561+AT523+AT516+AT439+AT407+AT383+AT351+AT308+AT294+AT210+AT201+AT178+AT163+AT159+AT150+AT101+AT88+AT68+AT35+AT20+AT610</f>
        <v>95240.415699999998</v>
      </c>
      <c r="AU612" s="364">
        <f>AV612/K612</f>
        <v>0.93524154292886319</v>
      </c>
      <c r="AV612" s="363">
        <f>AV606+AV583+AV567+AV561+AV523+AV516+AV439+AV407+AV383+AV351+AV308+AV294+AV210+AV201+AV178+AV163+AV159+AV150+AV101+AV88+AV68+AV35+AV20+AV610</f>
        <v>1313810.0643</v>
      </c>
    </row>
    <row r="616" spans="1:48">
      <c r="AT616" s="351">
        <f>AN612+AP612+AR612</f>
        <v>95240.415700000012</v>
      </c>
    </row>
  </sheetData>
  <mergeCells count="102">
    <mergeCell ref="G153:K153"/>
    <mergeCell ref="G392:K392"/>
    <mergeCell ref="G417:K417"/>
    <mergeCell ref="G520:K520"/>
    <mergeCell ref="G521:K521"/>
    <mergeCell ref="G13:K13"/>
    <mergeCell ref="G14:K14"/>
    <mergeCell ref="G15:K15"/>
    <mergeCell ref="G16:K16"/>
    <mergeCell ref="G17:K17"/>
    <mergeCell ref="G18:K18"/>
    <mergeCell ref="G325:K325"/>
    <mergeCell ref="G326:K326"/>
    <mergeCell ref="G343:K343"/>
    <mergeCell ref="G346:K346"/>
    <mergeCell ref="G389:K389"/>
    <mergeCell ref="G320:K320"/>
    <mergeCell ref="G321:K321"/>
    <mergeCell ref="G322:K322"/>
    <mergeCell ref="G323:K323"/>
    <mergeCell ref="G324:K324"/>
    <mergeCell ref="G304:K304"/>
    <mergeCell ref="G316:K316"/>
    <mergeCell ref="G317:K317"/>
    <mergeCell ref="G318:K318"/>
    <mergeCell ref="G319:K319"/>
    <mergeCell ref="G289:K289"/>
    <mergeCell ref="G300:K300"/>
    <mergeCell ref="G301:K301"/>
    <mergeCell ref="G302:K302"/>
    <mergeCell ref="G303:K303"/>
    <mergeCell ref="G251:K251"/>
    <mergeCell ref="G252:K252"/>
    <mergeCell ref="G253:K253"/>
    <mergeCell ref="G254:K254"/>
    <mergeCell ref="G255:K255"/>
    <mergeCell ref="G246:K246"/>
    <mergeCell ref="G247:K247"/>
    <mergeCell ref="G248:K248"/>
    <mergeCell ref="G249:K249"/>
    <mergeCell ref="G250:K250"/>
    <mergeCell ref="G241:K241"/>
    <mergeCell ref="G242:K242"/>
    <mergeCell ref="G243:K243"/>
    <mergeCell ref="G244:K244"/>
    <mergeCell ref="G245:K245"/>
    <mergeCell ref="G236:K236"/>
    <mergeCell ref="G237:K237"/>
    <mergeCell ref="G238:K238"/>
    <mergeCell ref="G239:K239"/>
    <mergeCell ref="G240:K240"/>
    <mergeCell ref="G230:K230"/>
    <mergeCell ref="G231:K231"/>
    <mergeCell ref="G232:K232"/>
    <mergeCell ref="G234:K234"/>
    <mergeCell ref="G235:K235"/>
    <mergeCell ref="G223:K223"/>
    <mergeCell ref="G225:K225"/>
    <mergeCell ref="G227:K227"/>
    <mergeCell ref="G228:K228"/>
    <mergeCell ref="G229:K229"/>
    <mergeCell ref="AQ8:AR8"/>
    <mergeCell ref="AS8:AT8"/>
    <mergeCell ref="AU8:AV8"/>
    <mergeCell ref="AM2:AV7"/>
    <mergeCell ref="W9:X9"/>
    <mergeCell ref="AE9:AF9"/>
    <mergeCell ref="Y9:Z9"/>
    <mergeCell ref="AC9:AD9"/>
    <mergeCell ref="AK2:AL2"/>
    <mergeCell ref="AK4:AL4"/>
    <mergeCell ref="AK7:AL7"/>
    <mergeCell ref="AK3:AL3"/>
    <mergeCell ref="AA9:AB9"/>
    <mergeCell ref="AG9:AH9"/>
    <mergeCell ref="AI9:AJ9"/>
    <mergeCell ref="AK9:AL9"/>
    <mergeCell ref="AO8:AP8"/>
    <mergeCell ref="U9:V9"/>
    <mergeCell ref="A6:K6"/>
    <mergeCell ref="A4:D4"/>
    <mergeCell ref="O9:P9"/>
    <mergeCell ref="Q9:R9"/>
    <mergeCell ref="S9:T9"/>
    <mergeCell ref="M9:N9"/>
    <mergeCell ref="A1:K1"/>
    <mergeCell ref="A2:K2"/>
    <mergeCell ref="A3:K3"/>
    <mergeCell ref="A5:D5"/>
    <mergeCell ref="AM8:AN8"/>
    <mergeCell ref="G24:K24"/>
    <mergeCell ref="G25:K25"/>
    <mergeCell ref="G26:K26"/>
    <mergeCell ref="G39:K39"/>
    <mergeCell ref="G40:K40"/>
    <mergeCell ref="G47:K47"/>
    <mergeCell ref="G48:K48"/>
    <mergeCell ref="G41:K41"/>
    <mergeCell ref="G42:K42"/>
    <mergeCell ref="G43:K43"/>
    <mergeCell ref="G45:K45"/>
    <mergeCell ref="G46:K46"/>
  </mergeCells>
  <conditionalFormatting sqref="F104 I9:J9 F9 F608 F585">
    <cfRule type="cellIs" dxfId="0" priority="245" stopIfTrue="1" operator="equal">
      <formula>0</formula>
    </cfRule>
  </conditionalFormatting>
  <hyperlinks>
    <hyperlink ref="B528" r:id="rId1" display="http://187.17.2.135/orse/composicao.asp?font_sg_fonte=ORSE&amp;serv_nr_codigo=4291&amp;peri_nr_ano=2015&amp;peri_nr_mes=5&amp;peri_nr_ordem=1" xr:uid="{00000000-0004-0000-0100-000000000000}"/>
  </hyperlinks>
  <printOptions horizontalCentered="1"/>
  <pageMargins left="0.27559055118110237" right="0.35433070866141736" top="0.39370078740157483" bottom="0.78740157480314965" header="0.35433070866141736" footer="0.19685039370078741"/>
  <pageSetup paperSize="9" scale="66" fitToHeight="0" orientation="landscape" r:id="rId2"/>
  <headerFooter alignWithMargins="0">
    <oddFooter>Página &amp;P de &amp;N</oddFooter>
  </headerFooter>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5A546-7456-429E-A130-D06DEED77800}">
  <sheetPr>
    <tabColor rgb="FFFFFF00"/>
    <pageSetUpPr fitToPage="1"/>
  </sheetPr>
  <dimension ref="B1:N169"/>
  <sheetViews>
    <sheetView view="pageBreakPreview" topLeftCell="A138" zoomScaleNormal="100" zoomScaleSheetLayoutView="100" workbookViewId="0">
      <selection activeCell="D6" sqref="D6:H6"/>
    </sheetView>
  </sheetViews>
  <sheetFormatPr defaultRowHeight="15"/>
  <cols>
    <col min="1" max="1" width="9" style="373"/>
    <col min="2" max="2" width="12.375" style="411" customWidth="1"/>
    <col min="3" max="3" width="12.125" style="411" customWidth="1"/>
    <col min="4" max="4" width="74.375" style="412" customWidth="1"/>
    <col min="5" max="5" width="8.125" style="411" customWidth="1"/>
    <col min="6" max="6" width="14.875" style="413" customWidth="1"/>
    <col min="7" max="7" width="12.75" style="414" customWidth="1"/>
    <col min="8" max="8" width="10" style="414" customWidth="1"/>
    <col min="9" max="10" width="9" style="373"/>
    <col min="11" max="11" width="8.875" style="373" bestFit="1" customWidth="1"/>
    <col min="12" max="12" width="11.125" style="373" customWidth="1"/>
    <col min="13" max="257" width="9" style="373"/>
    <col min="258" max="258" width="11" style="373" customWidth="1"/>
    <col min="259" max="259" width="12.125" style="373" customWidth="1"/>
    <col min="260" max="260" width="74.375" style="373" customWidth="1"/>
    <col min="261" max="261" width="8.125" style="373" customWidth="1"/>
    <col min="262" max="262" width="14.875" style="373" customWidth="1"/>
    <col min="263" max="263" width="12.75" style="373" customWidth="1"/>
    <col min="264" max="264" width="10" style="373" customWidth="1"/>
    <col min="265" max="266" width="9" style="373"/>
    <col min="267" max="267" width="8.875" style="373" bestFit="1" customWidth="1"/>
    <col min="268" max="268" width="11.125" style="373" customWidth="1"/>
    <col min="269" max="513" width="9" style="373"/>
    <col min="514" max="514" width="11" style="373" customWidth="1"/>
    <col min="515" max="515" width="12.125" style="373" customWidth="1"/>
    <col min="516" max="516" width="74.375" style="373" customWidth="1"/>
    <col min="517" max="517" width="8.125" style="373" customWidth="1"/>
    <col min="518" max="518" width="14.875" style="373" customWidth="1"/>
    <col min="519" max="519" width="12.75" style="373" customWidth="1"/>
    <col min="520" max="520" width="10" style="373" customWidth="1"/>
    <col min="521" max="522" width="9" style="373"/>
    <col min="523" max="523" width="8.875" style="373" bestFit="1" customWidth="1"/>
    <col min="524" max="524" width="11.125" style="373" customWidth="1"/>
    <col min="525" max="769" width="9" style="373"/>
    <col min="770" max="770" width="11" style="373" customWidth="1"/>
    <col min="771" max="771" width="12.125" style="373" customWidth="1"/>
    <col min="772" max="772" width="74.375" style="373" customWidth="1"/>
    <col min="773" max="773" width="8.125" style="373" customWidth="1"/>
    <col min="774" max="774" width="14.875" style="373" customWidth="1"/>
    <col min="775" max="775" width="12.75" style="373" customWidth="1"/>
    <col min="776" max="776" width="10" style="373" customWidth="1"/>
    <col min="777" max="778" width="9" style="373"/>
    <col min="779" max="779" width="8.875" style="373" bestFit="1" customWidth="1"/>
    <col min="780" max="780" width="11.125" style="373" customWidth="1"/>
    <col min="781" max="1025" width="9" style="373"/>
    <col min="1026" max="1026" width="11" style="373" customWidth="1"/>
    <col min="1027" max="1027" width="12.125" style="373" customWidth="1"/>
    <col min="1028" max="1028" width="74.375" style="373" customWidth="1"/>
    <col min="1029" max="1029" width="8.125" style="373" customWidth="1"/>
    <col min="1030" max="1030" width="14.875" style="373" customWidth="1"/>
    <col min="1031" max="1031" width="12.75" style="373" customWidth="1"/>
    <col min="1032" max="1032" width="10" style="373" customWidth="1"/>
    <col min="1033" max="1034" width="9" style="373"/>
    <col min="1035" max="1035" width="8.875" style="373" bestFit="1" customWidth="1"/>
    <col min="1036" max="1036" width="11.125" style="373" customWidth="1"/>
    <col min="1037" max="1281" width="9" style="373"/>
    <col min="1282" max="1282" width="11" style="373" customWidth="1"/>
    <col min="1283" max="1283" width="12.125" style="373" customWidth="1"/>
    <col min="1284" max="1284" width="74.375" style="373" customWidth="1"/>
    <col min="1285" max="1285" width="8.125" style="373" customWidth="1"/>
    <col min="1286" max="1286" width="14.875" style="373" customWidth="1"/>
    <col min="1287" max="1287" width="12.75" style="373" customWidth="1"/>
    <col min="1288" max="1288" width="10" style="373" customWidth="1"/>
    <col min="1289" max="1290" width="9" style="373"/>
    <col min="1291" max="1291" width="8.875" style="373" bestFit="1" customWidth="1"/>
    <col min="1292" max="1292" width="11.125" style="373" customWidth="1"/>
    <col min="1293" max="1537" width="9" style="373"/>
    <col min="1538" max="1538" width="11" style="373" customWidth="1"/>
    <col min="1539" max="1539" width="12.125" style="373" customWidth="1"/>
    <col min="1540" max="1540" width="74.375" style="373" customWidth="1"/>
    <col min="1541" max="1541" width="8.125" style="373" customWidth="1"/>
    <col min="1542" max="1542" width="14.875" style="373" customWidth="1"/>
    <col min="1543" max="1543" width="12.75" style="373" customWidth="1"/>
    <col min="1544" max="1544" width="10" style="373" customWidth="1"/>
    <col min="1545" max="1546" width="9" style="373"/>
    <col min="1547" max="1547" width="8.875" style="373" bestFit="1" customWidth="1"/>
    <col min="1548" max="1548" width="11.125" style="373" customWidth="1"/>
    <col min="1549" max="1793" width="9" style="373"/>
    <col min="1794" max="1794" width="11" style="373" customWidth="1"/>
    <col min="1795" max="1795" width="12.125" style="373" customWidth="1"/>
    <col min="1796" max="1796" width="74.375" style="373" customWidth="1"/>
    <col min="1797" max="1797" width="8.125" style="373" customWidth="1"/>
    <col min="1798" max="1798" width="14.875" style="373" customWidth="1"/>
    <col min="1799" max="1799" width="12.75" style="373" customWidth="1"/>
    <col min="1800" max="1800" width="10" style="373" customWidth="1"/>
    <col min="1801" max="1802" width="9" style="373"/>
    <col min="1803" max="1803" width="8.875" style="373" bestFit="1" customWidth="1"/>
    <col min="1804" max="1804" width="11.125" style="373" customWidth="1"/>
    <col min="1805" max="2049" width="9" style="373"/>
    <col min="2050" max="2050" width="11" style="373" customWidth="1"/>
    <col min="2051" max="2051" width="12.125" style="373" customWidth="1"/>
    <col min="2052" max="2052" width="74.375" style="373" customWidth="1"/>
    <col min="2053" max="2053" width="8.125" style="373" customWidth="1"/>
    <col min="2054" max="2054" width="14.875" style="373" customWidth="1"/>
    <col min="2055" max="2055" width="12.75" style="373" customWidth="1"/>
    <col min="2056" max="2056" width="10" style="373" customWidth="1"/>
    <col min="2057" max="2058" width="9" style="373"/>
    <col min="2059" max="2059" width="8.875" style="373" bestFit="1" customWidth="1"/>
    <col min="2060" max="2060" width="11.125" style="373" customWidth="1"/>
    <col min="2061" max="2305" width="9" style="373"/>
    <col min="2306" max="2306" width="11" style="373" customWidth="1"/>
    <col min="2307" max="2307" width="12.125" style="373" customWidth="1"/>
    <col min="2308" max="2308" width="74.375" style="373" customWidth="1"/>
    <col min="2309" max="2309" width="8.125" style="373" customWidth="1"/>
    <col min="2310" max="2310" width="14.875" style="373" customWidth="1"/>
    <col min="2311" max="2311" width="12.75" style="373" customWidth="1"/>
    <col min="2312" max="2312" width="10" style="373" customWidth="1"/>
    <col min="2313" max="2314" width="9" style="373"/>
    <col min="2315" max="2315" width="8.875" style="373" bestFit="1" customWidth="1"/>
    <col min="2316" max="2316" width="11.125" style="373" customWidth="1"/>
    <col min="2317" max="2561" width="9" style="373"/>
    <col min="2562" max="2562" width="11" style="373" customWidth="1"/>
    <col min="2563" max="2563" width="12.125" style="373" customWidth="1"/>
    <col min="2564" max="2564" width="74.375" style="373" customWidth="1"/>
    <col min="2565" max="2565" width="8.125" style="373" customWidth="1"/>
    <col min="2566" max="2566" width="14.875" style="373" customWidth="1"/>
    <col min="2567" max="2567" width="12.75" style="373" customWidth="1"/>
    <col min="2568" max="2568" width="10" style="373" customWidth="1"/>
    <col min="2569" max="2570" width="9" style="373"/>
    <col min="2571" max="2571" width="8.875" style="373" bestFit="1" customWidth="1"/>
    <col min="2572" max="2572" width="11.125" style="373" customWidth="1"/>
    <col min="2573" max="2817" width="9" style="373"/>
    <col min="2818" max="2818" width="11" style="373" customWidth="1"/>
    <col min="2819" max="2819" width="12.125" style="373" customWidth="1"/>
    <col min="2820" max="2820" width="74.375" style="373" customWidth="1"/>
    <col min="2821" max="2821" width="8.125" style="373" customWidth="1"/>
    <col min="2822" max="2822" width="14.875" style="373" customWidth="1"/>
    <col min="2823" max="2823" width="12.75" style="373" customWidth="1"/>
    <col min="2824" max="2824" width="10" style="373" customWidth="1"/>
    <col min="2825" max="2826" width="9" style="373"/>
    <col min="2827" max="2827" width="8.875" style="373" bestFit="1" customWidth="1"/>
    <col min="2828" max="2828" width="11.125" style="373" customWidth="1"/>
    <col min="2829" max="3073" width="9" style="373"/>
    <col min="3074" max="3074" width="11" style="373" customWidth="1"/>
    <col min="3075" max="3075" width="12.125" style="373" customWidth="1"/>
    <col min="3076" max="3076" width="74.375" style="373" customWidth="1"/>
    <col min="3077" max="3077" width="8.125" style="373" customWidth="1"/>
    <col min="3078" max="3078" width="14.875" style="373" customWidth="1"/>
    <col min="3079" max="3079" width="12.75" style="373" customWidth="1"/>
    <col min="3080" max="3080" width="10" style="373" customWidth="1"/>
    <col min="3081" max="3082" width="9" style="373"/>
    <col min="3083" max="3083" width="8.875" style="373" bestFit="1" customWidth="1"/>
    <col min="3084" max="3084" width="11.125" style="373" customWidth="1"/>
    <col min="3085" max="3329" width="9" style="373"/>
    <col min="3330" max="3330" width="11" style="373" customWidth="1"/>
    <col min="3331" max="3331" width="12.125" style="373" customWidth="1"/>
    <col min="3332" max="3332" width="74.375" style="373" customWidth="1"/>
    <col min="3333" max="3333" width="8.125" style="373" customWidth="1"/>
    <col min="3334" max="3334" width="14.875" style="373" customWidth="1"/>
    <col min="3335" max="3335" width="12.75" style="373" customWidth="1"/>
    <col min="3336" max="3336" width="10" style="373" customWidth="1"/>
    <col min="3337" max="3338" width="9" style="373"/>
    <col min="3339" max="3339" width="8.875" style="373" bestFit="1" customWidth="1"/>
    <col min="3340" max="3340" width="11.125" style="373" customWidth="1"/>
    <col min="3341" max="3585" width="9" style="373"/>
    <col min="3586" max="3586" width="11" style="373" customWidth="1"/>
    <col min="3587" max="3587" width="12.125" style="373" customWidth="1"/>
    <col min="3588" max="3588" width="74.375" style="373" customWidth="1"/>
    <col min="3589" max="3589" width="8.125" style="373" customWidth="1"/>
    <col min="3590" max="3590" width="14.875" style="373" customWidth="1"/>
    <col min="3591" max="3591" width="12.75" style="373" customWidth="1"/>
    <col min="3592" max="3592" width="10" style="373" customWidth="1"/>
    <col min="3593" max="3594" width="9" style="373"/>
    <col min="3595" max="3595" width="8.875" style="373" bestFit="1" customWidth="1"/>
    <col min="3596" max="3596" width="11.125" style="373" customWidth="1"/>
    <col min="3597" max="3841" width="9" style="373"/>
    <col min="3842" max="3842" width="11" style="373" customWidth="1"/>
    <col min="3843" max="3843" width="12.125" style="373" customWidth="1"/>
    <col min="3844" max="3844" width="74.375" style="373" customWidth="1"/>
    <col min="3845" max="3845" width="8.125" style="373" customWidth="1"/>
    <col min="3846" max="3846" width="14.875" style="373" customWidth="1"/>
    <col min="3847" max="3847" width="12.75" style="373" customWidth="1"/>
    <col min="3848" max="3848" width="10" style="373" customWidth="1"/>
    <col min="3849" max="3850" width="9" style="373"/>
    <col min="3851" max="3851" width="8.875" style="373" bestFit="1" customWidth="1"/>
    <col min="3852" max="3852" width="11.125" style="373" customWidth="1"/>
    <col min="3853" max="4097" width="9" style="373"/>
    <col min="4098" max="4098" width="11" style="373" customWidth="1"/>
    <col min="4099" max="4099" width="12.125" style="373" customWidth="1"/>
    <col min="4100" max="4100" width="74.375" style="373" customWidth="1"/>
    <col min="4101" max="4101" width="8.125" style="373" customWidth="1"/>
    <col min="4102" max="4102" width="14.875" style="373" customWidth="1"/>
    <col min="4103" max="4103" width="12.75" style="373" customWidth="1"/>
    <col min="4104" max="4104" width="10" style="373" customWidth="1"/>
    <col min="4105" max="4106" width="9" style="373"/>
    <col min="4107" max="4107" width="8.875" style="373" bestFit="1" customWidth="1"/>
    <col min="4108" max="4108" width="11.125" style="373" customWidth="1"/>
    <col min="4109" max="4353" width="9" style="373"/>
    <col min="4354" max="4354" width="11" style="373" customWidth="1"/>
    <col min="4355" max="4355" width="12.125" style="373" customWidth="1"/>
    <col min="4356" max="4356" width="74.375" style="373" customWidth="1"/>
    <col min="4357" max="4357" width="8.125" style="373" customWidth="1"/>
    <col min="4358" max="4358" width="14.875" style="373" customWidth="1"/>
    <col min="4359" max="4359" width="12.75" style="373" customWidth="1"/>
    <col min="4360" max="4360" width="10" style="373" customWidth="1"/>
    <col min="4361" max="4362" width="9" style="373"/>
    <col min="4363" max="4363" width="8.875" style="373" bestFit="1" customWidth="1"/>
    <col min="4364" max="4364" width="11.125" style="373" customWidth="1"/>
    <col min="4365" max="4609" width="9" style="373"/>
    <col min="4610" max="4610" width="11" style="373" customWidth="1"/>
    <col min="4611" max="4611" width="12.125" style="373" customWidth="1"/>
    <col min="4612" max="4612" width="74.375" style="373" customWidth="1"/>
    <col min="4613" max="4613" width="8.125" style="373" customWidth="1"/>
    <col min="4614" max="4614" width="14.875" style="373" customWidth="1"/>
    <col min="4615" max="4615" width="12.75" style="373" customWidth="1"/>
    <col min="4616" max="4616" width="10" style="373" customWidth="1"/>
    <col min="4617" max="4618" width="9" style="373"/>
    <col min="4619" max="4619" width="8.875" style="373" bestFit="1" customWidth="1"/>
    <col min="4620" max="4620" width="11.125" style="373" customWidth="1"/>
    <col min="4621" max="4865" width="9" style="373"/>
    <col min="4866" max="4866" width="11" style="373" customWidth="1"/>
    <col min="4867" max="4867" width="12.125" style="373" customWidth="1"/>
    <col min="4868" max="4868" width="74.375" style="373" customWidth="1"/>
    <col min="4869" max="4869" width="8.125" style="373" customWidth="1"/>
    <col min="4870" max="4870" width="14.875" style="373" customWidth="1"/>
    <col min="4871" max="4871" width="12.75" style="373" customWidth="1"/>
    <col min="4872" max="4872" width="10" style="373" customWidth="1"/>
    <col min="4873" max="4874" width="9" style="373"/>
    <col min="4875" max="4875" width="8.875" style="373" bestFit="1" customWidth="1"/>
    <col min="4876" max="4876" width="11.125" style="373" customWidth="1"/>
    <col min="4877" max="5121" width="9" style="373"/>
    <col min="5122" max="5122" width="11" style="373" customWidth="1"/>
    <col min="5123" max="5123" width="12.125" style="373" customWidth="1"/>
    <col min="5124" max="5124" width="74.375" style="373" customWidth="1"/>
    <col min="5125" max="5125" width="8.125" style="373" customWidth="1"/>
    <col min="5126" max="5126" width="14.875" style="373" customWidth="1"/>
    <col min="5127" max="5127" width="12.75" style="373" customWidth="1"/>
    <col min="5128" max="5128" width="10" style="373" customWidth="1"/>
    <col min="5129" max="5130" width="9" style="373"/>
    <col min="5131" max="5131" width="8.875" style="373" bestFit="1" customWidth="1"/>
    <col min="5132" max="5132" width="11.125" style="373" customWidth="1"/>
    <col min="5133" max="5377" width="9" style="373"/>
    <col min="5378" max="5378" width="11" style="373" customWidth="1"/>
    <col min="5379" max="5379" width="12.125" style="373" customWidth="1"/>
    <col min="5380" max="5380" width="74.375" style="373" customWidth="1"/>
    <col min="5381" max="5381" width="8.125" style="373" customWidth="1"/>
    <col min="5382" max="5382" width="14.875" style="373" customWidth="1"/>
    <col min="5383" max="5383" width="12.75" style="373" customWidth="1"/>
    <col min="5384" max="5384" width="10" style="373" customWidth="1"/>
    <col min="5385" max="5386" width="9" style="373"/>
    <col min="5387" max="5387" width="8.875" style="373" bestFit="1" customWidth="1"/>
    <col min="5388" max="5388" width="11.125" style="373" customWidth="1"/>
    <col min="5389" max="5633" width="9" style="373"/>
    <col min="5634" max="5634" width="11" style="373" customWidth="1"/>
    <col min="5635" max="5635" width="12.125" style="373" customWidth="1"/>
    <col min="5636" max="5636" width="74.375" style="373" customWidth="1"/>
    <col min="5637" max="5637" width="8.125" style="373" customWidth="1"/>
    <col min="5638" max="5638" width="14.875" style="373" customWidth="1"/>
    <col min="5639" max="5639" width="12.75" style="373" customWidth="1"/>
    <col min="5640" max="5640" width="10" style="373" customWidth="1"/>
    <col min="5641" max="5642" width="9" style="373"/>
    <col min="5643" max="5643" width="8.875" style="373" bestFit="1" customWidth="1"/>
    <col min="5644" max="5644" width="11.125" style="373" customWidth="1"/>
    <col min="5645" max="5889" width="9" style="373"/>
    <col min="5890" max="5890" width="11" style="373" customWidth="1"/>
    <col min="5891" max="5891" width="12.125" style="373" customWidth="1"/>
    <col min="5892" max="5892" width="74.375" style="373" customWidth="1"/>
    <col min="5893" max="5893" width="8.125" style="373" customWidth="1"/>
    <col min="5894" max="5894" width="14.875" style="373" customWidth="1"/>
    <col min="5895" max="5895" width="12.75" style="373" customWidth="1"/>
    <col min="5896" max="5896" width="10" style="373" customWidth="1"/>
    <col min="5897" max="5898" width="9" style="373"/>
    <col min="5899" max="5899" width="8.875" style="373" bestFit="1" customWidth="1"/>
    <col min="5900" max="5900" width="11.125" style="373" customWidth="1"/>
    <col min="5901" max="6145" width="9" style="373"/>
    <col min="6146" max="6146" width="11" style="373" customWidth="1"/>
    <col min="6147" max="6147" width="12.125" style="373" customWidth="1"/>
    <col min="6148" max="6148" width="74.375" style="373" customWidth="1"/>
    <col min="6149" max="6149" width="8.125" style="373" customWidth="1"/>
    <col min="6150" max="6150" width="14.875" style="373" customWidth="1"/>
    <col min="6151" max="6151" width="12.75" style="373" customWidth="1"/>
    <col min="6152" max="6152" width="10" style="373" customWidth="1"/>
    <col min="6153" max="6154" width="9" style="373"/>
    <col min="6155" max="6155" width="8.875" style="373" bestFit="1" customWidth="1"/>
    <col min="6156" max="6156" width="11.125" style="373" customWidth="1"/>
    <col min="6157" max="6401" width="9" style="373"/>
    <col min="6402" max="6402" width="11" style="373" customWidth="1"/>
    <col min="6403" max="6403" width="12.125" style="373" customWidth="1"/>
    <col min="6404" max="6404" width="74.375" style="373" customWidth="1"/>
    <col min="6405" max="6405" width="8.125" style="373" customWidth="1"/>
    <col min="6406" max="6406" width="14.875" style="373" customWidth="1"/>
    <col min="6407" max="6407" width="12.75" style="373" customWidth="1"/>
    <col min="6408" max="6408" width="10" style="373" customWidth="1"/>
    <col min="6409" max="6410" width="9" style="373"/>
    <col min="6411" max="6411" width="8.875" style="373" bestFit="1" customWidth="1"/>
    <col min="6412" max="6412" width="11.125" style="373" customWidth="1"/>
    <col min="6413" max="6657" width="9" style="373"/>
    <col min="6658" max="6658" width="11" style="373" customWidth="1"/>
    <col min="6659" max="6659" width="12.125" style="373" customWidth="1"/>
    <col min="6660" max="6660" width="74.375" style="373" customWidth="1"/>
    <col min="6661" max="6661" width="8.125" style="373" customWidth="1"/>
    <col min="6662" max="6662" width="14.875" style="373" customWidth="1"/>
    <col min="6663" max="6663" width="12.75" style="373" customWidth="1"/>
    <col min="6664" max="6664" width="10" style="373" customWidth="1"/>
    <col min="6665" max="6666" width="9" style="373"/>
    <col min="6667" max="6667" width="8.875" style="373" bestFit="1" customWidth="1"/>
    <col min="6668" max="6668" width="11.125" style="373" customWidth="1"/>
    <col min="6669" max="6913" width="9" style="373"/>
    <col min="6914" max="6914" width="11" style="373" customWidth="1"/>
    <col min="6915" max="6915" width="12.125" style="373" customWidth="1"/>
    <col min="6916" max="6916" width="74.375" style="373" customWidth="1"/>
    <col min="6917" max="6917" width="8.125" style="373" customWidth="1"/>
    <col min="6918" max="6918" width="14.875" style="373" customWidth="1"/>
    <col min="6919" max="6919" width="12.75" style="373" customWidth="1"/>
    <col min="6920" max="6920" width="10" style="373" customWidth="1"/>
    <col min="6921" max="6922" width="9" style="373"/>
    <col min="6923" max="6923" width="8.875" style="373" bestFit="1" customWidth="1"/>
    <col min="6924" max="6924" width="11.125" style="373" customWidth="1"/>
    <col min="6925" max="7169" width="9" style="373"/>
    <col min="7170" max="7170" width="11" style="373" customWidth="1"/>
    <col min="7171" max="7171" width="12.125" style="373" customWidth="1"/>
    <col min="7172" max="7172" width="74.375" style="373" customWidth="1"/>
    <col min="7173" max="7173" width="8.125" style="373" customWidth="1"/>
    <col min="7174" max="7174" width="14.875" style="373" customWidth="1"/>
    <col min="7175" max="7175" width="12.75" style="373" customWidth="1"/>
    <col min="7176" max="7176" width="10" style="373" customWidth="1"/>
    <col min="7177" max="7178" width="9" style="373"/>
    <col min="7179" max="7179" width="8.875" style="373" bestFit="1" customWidth="1"/>
    <col min="7180" max="7180" width="11.125" style="373" customWidth="1"/>
    <col min="7181" max="7425" width="9" style="373"/>
    <col min="7426" max="7426" width="11" style="373" customWidth="1"/>
    <col min="7427" max="7427" width="12.125" style="373" customWidth="1"/>
    <col min="7428" max="7428" width="74.375" style="373" customWidth="1"/>
    <col min="7429" max="7429" width="8.125" style="373" customWidth="1"/>
    <col min="7430" max="7430" width="14.875" style="373" customWidth="1"/>
    <col min="7431" max="7431" width="12.75" style="373" customWidth="1"/>
    <col min="7432" max="7432" width="10" style="373" customWidth="1"/>
    <col min="7433" max="7434" width="9" style="373"/>
    <col min="7435" max="7435" width="8.875" style="373" bestFit="1" customWidth="1"/>
    <col min="7436" max="7436" width="11.125" style="373" customWidth="1"/>
    <col min="7437" max="7681" width="9" style="373"/>
    <col min="7682" max="7682" width="11" style="373" customWidth="1"/>
    <col min="7683" max="7683" width="12.125" style="373" customWidth="1"/>
    <col min="7684" max="7684" width="74.375" style="373" customWidth="1"/>
    <col min="7685" max="7685" width="8.125" style="373" customWidth="1"/>
    <col min="7686" max="7686" width="14.875" style="373" customWidth="1"/>
    <col min="7687" max="7687" width="12.75" style="373" customWidth="1"/>
    <col min="7688" max="7688" width="10" style="373" customWidth="1"/>
    <col min="7689" max="7690" width="9" style="373"/>
    <col min="7691" max="7691" width="8.875" style="373" bestFit="1" customWidth="1"/>
    <col min="7692" max="7692" width="11.125" style="373" customWidth="1"/>
    <col min="7693" max="7937" width="9" style="373"/>
    <col min="7938" max="7938" width="11" style="373" customWidth="1"/>
    <col min="7939" max="7939" width="12.125" style="373" customWidth="1"/>
    <col min="7940" max="7940" width="74.375" style="373" customWidth="1"/>
    <col min="7941" max="7941" width="8.125" style="373" customWidth="1"/>
    <col min="7942" max="7942" width="14.875" style="373" customWidth="1"/>
    <col min="7943" max="7943" width="12.75" style="373" customWidth="1"/>
    <col min="7944" max="7944" width="10" style="373" customWidth="1"/>
    <col min="7945" max="7946" width="9" style="373"/>
    <col min="7947" max="7947" width="8.875" style="373" bestFit="1" customWidth="1"/>
    <col min="7948" max="7948" width="11.125" style="373" customWidth="1"/>
    <col min="7949" max="8193" width="9" style="373"/>
    <col min="8194" max="8194" width="11" style="373" customWidth="1"/>
    <col min="8195" max="8195" width="12.125" style="373" customWidth="1"/>
    <col min="8196" max="8196" width="74.375" style="373" customWidth="1"/>
    <col min="8197" max="8197" width="8.125" style="373" customWidth="1"/>
    <col min="8198" max="8198" width="14.875" style="373" customWidth="1"/>
    <col min="8199" max="8199" width="12.75" style="373" customWidth="1"/>
    <col min="8200" max="8200" width="10" style="373" customWidth="1"/>
    <col min="8201" max="8202" width="9" style="373"/>
    <col min="8203" max="8203" width="8.875" style="373" bestFit="1" customWidth="1"/>
    <col min="8204" max="8204" width="11.125" style="373" customWidth="1"/>
    <col min="8205" max="8449" width="9" style="373"/>
    <col min="8450" max="8450" width="11" style="373" customWidth="1"/>
    <col min="8451" max="8451" width="12.125" style="373" customWidth="1"/>
    <col min="8452" max="8452" width="74.375" style="373" customWidth="1"/>
    <col min="8453" max="8453" width="8.125" style="373" customWidth="1"/>
    <col min="8454" max="8454" width="14.875" style="373" customWidth="1"/>
    <col min="8455" max="8455" width="12.75" style="373" customWidth="1"/>
    <col min="8456" max="8456" width="10" style="373" customWidth="1"/>
    <col min="8457" max="8458" width="9" style="373"/>
    <col min="8459" max="8459" width="8.875" style="373" bestFit="1" customWidth="1"/>
    <col min="8460" max="8460" width="11.125" style="373" customWidth="1"/>
    <col min="8461" max="8705" width="9" style="373"/>
    <col min="8706" max="8706" width="11" style="373" customWidth="1"/>
    <col min="8707" max="8707" width="12.125" style="373" customWidth="1"/>
    <col min="8708" max="8708" width="74.375" style="373" customWidth="1"/>
    <col min="8709" max="8709" width="8.125" style="373" customWidth="1"/>
    <col min="8710" max="8710" width="14.875" style="373" customWidth="1"/>
    <col min="8711" max="8711" width="12.75" style="373" customWidth="1"/>
    <col min="8712" max="8712" width="10" style="373" customWidth="1"/>
    <col min="8713" max="8714" width="9" style="373"/>
    <col min="8715" max="8715" width="8.875" style="373" bestFit="1" customWidth="1"/>
    <col min="8716" max="8716" width="11.125" style="373" customWidth="1"/>
    <col min="8717" max="8961" width="9" style="373"/>
    <col min="8962" max="8962" width="11" style="373" customWidth="1"/>
    <col min="8963" max="8963" width="12.125" style="373" customWidth="1"/>
    <col min="8964" max="8964" width="74.375" style="373" customWidth="1"/>
    <col min="8965" max="8965" width="8.125" style="373" customWidth="1"/>
    <col min="8966" max="8966" width="14.875" style="373" customWidth="1"/>
    <col min="8967" max="8967" width="12.75" style="373" customWidth="1"/>
    <col min="8968" max="8968" width="10" style="373" customWidth="1"/>
    <col min="8969" max="8970" width="9" style="373"/>
    <col min="8971" max="8971" width="8.875" style="373" bestFit="1" customWidth="1"/>
    <col min="8972" max="8972" width="11.125" style="373" customWidth="1"/>
    <col min="8973" max="9217" width="9" style="373"/>
    <col min="9218" max="9218" width="11" style="373" customWidth="1"/>
    <col min="9219" max="9219" width="12.125" style="373" customWidth="1"/>
    <col min="9220" max="9220" width="74.375" style="373" customWidth="1"/>
    <col min="9221" max="9221" width="8.125" style="373" customWidth="1"/>
    <col min="9222" max="9222" width="14.875" style="373" customWidth="1"/>
    <col min="9223" max="9223" width="12.75" style="373" customWidth="1"/>
    <col min="9224" max="9224" width="10" style="373" customWidth="1"/>
    <col min="9225" max="9226" width="9" style="373"/>
    <col min="9227" max="9227" width="8.875" style="373" bestFit="1" customWidth="1"/>
    <col min="9228" max="9228" width="11.125" style="373" customWidth="1"/>
    <col min="9229" max="9473" width="9" style="373"/>
    <col min="9474" max="9474" width="11" style="373" customWidth="1"/>
    <col min="9475" max="9475" width="12.125" style="373" customWidth="1"/>
    <col min="9476" max="9476" width="74.375" style="373" customWidth="1"/>
    <col min="9477" max="9477" width="8.125" style="373" customWidth="1"/>
    <col min="9478" max="9478" width="14.875" style="373" customWidth="1"/>
    <col min="9479" max="9479" width="12.75" style="373" customWidth="1"/>
    <col min="9480" max="9480" width="10" style="373" customWidth="1"/>
    <col min="9481" max="9482" width="9" style="373"/>
    <col min="9483" max="9483" width="8.875" style="373" bestFit="1" customWidth="1"/>
    <col min="9484" max="9484" width="11.125" style="373" customWidth="1"/>
    <col min="9485" max="9729" width="9" style="373"/>
    <col min="9730" max="9730" width="11" style="373" customWidth="1"/>
    <col min="9731" max="9731" width="12.125" style="373" customWidth="1"/>
    <col min="9732" max="9732" width="74.375" style="373" customWidth="1"/>
    <col min="9733" max="9733" width="8.125" style="373" customWidth="1"/>
    <col min="9734" max="9734" width="14.875" style="373" customWidth="1"/>
    <col min="9735" max="9735" width="12.75" style="373" customWidth="1"/>
    <col min="9736" max="9736" width="10" style="373" customWidth="1"/>
    <col min="9737" max="9738" width="9" style="373"/>
    <col min="9739" max="9739" width="8.875" style="373" bestFit="1" customWidth="1"/>
    <col min="9740" max="9740" width="11.125" style="373" customWidth="1"/>
    <col min="9741" max="9985" width="9" style="373"/>
    <col min="9986" max="9986" width="11" style="373" customWidth="1"/>
    <col min="9987" max="9987" width="12.125" style="373" customWidth="1"/>
    <col min="9988" max="9988" width="74.375" style="373" customWidth="1"/>
    <col min="9989" max="9989" width="8.125" style="373" customWidth="1"/>
    <col min="9990" max="9990" width="14.875" style="373" customWidth="1"/>
    <col min="9991" max="9991" width="12.75" style="373" customWidth="1"/>
    <col min="9992" max="9992" width="10" style="373" customWidth="1"/>
    <col min="9993" max="9994" width="9" style="373"/>
    <col min="9995" max="9995" width="8.875" style="373" bestFit="1" customWidth="1"/>
    <col min="9996" max="9996" width="11.125" style="373" customWidth="1"/>
    <col min="9997" max="10241" width="9" style="373"/>
    <col min="10242" max="10242" width="11" style="373" customWidth="1"/>
    <col min="10243" max="10243" width="12.125" style="373" customWidth="1"/>
    <col min="10244" max="10244" width="74.375" style="373" customWidth="1"/>
    <col min="10245" max="10245" width="8.125" style="373" customWidth="1"/>
    <col min="10246" max="10246" width="14.875" style="373" customWidth="1"/>
    <col min="10247" max="10247" width="12.75" style="373" customWidth="1"/>
    <col min="10248" max="10248" width="10" style="373" customWidth="1"/>
    <col min="10249" max="10250" width="9" style="373"/>
    <col min="10251" max="10251" width="8.875" style="373" bestFit="1" customWidth="1"/>
    <col min="10252" max="10252" width="11.125" style="373" customWidth="1"/>
    <col min="10253" max="10497" width="9" style="373"/>
    <col min="10498" max="10498" width="11" style="373" customWidth="1"/>
    <col min="10499" max="10499" width="12.125" style="373" customWidth="1"/>
    <col min="10500" max="10500" width="74.375" style="373" customWidth="1"/>
    <col min="10501" max="10501" width="8.125" style="373" customWidth="1"/>
    <col min="10502" max="10502" width="14.875" style="373" customWidth="1"/>
    <col min="10503" max="10503" width="12.75" style="373" customWidth="1"/>
    <col min="10504" max="10504" width="10" style="373" customWidth="1"/>
    <col min="10505" max="10506" width="9" style="373"/>
    <col min="10507" max="10507" width="8.875" style="373" bestFit="1" customWidth="1"/>
    <col min="10508" max="10508" width="11.125" style="373" customWidth="1"/>
    <col min="10509" max="10753" width="9" style="373"/>
    <col min="10754" max="10754" width="11" style="373" customWidth="1"/>
    <col min="10755" max="10755" width="12.125" style="373" customWidth="1"/>
    <col min="10756" max="10756" width="74.375" style="373" customWidth="1"/>
    <col min="10757" max="10757" width="8.125" style="373" customWidth="1"/>
    <col min="10758" max="10758" width="14.875" style="373" customWidth="1"/>
    <col min="10759" max="10759" width="12.75" style="373" customWidth="1"/>
    <col min="10760" max="10760" width="10" style="373" customWidth="1"/>
    <col min="10761" max="10762" width="9" style="373"/>
    <col min="10763" max="10763" width="8.875" style="373" bestFit="1" customWidth="1"/>
    <col min="10764" max="10764" width="11.125" style="373" customWidth="1"/>
    <col min="10765" max="11009" width="9" style="373"/>
    <col min="11010" max="11010" width="11" style="373" customWidth="1"/>
    <col min="11011" max="11011" width="12.125" style="373" customWidth="1"/>
    <col min="11012" max="11012" width="74.375" style="373" customWidth="1"/>
    <col min="11013" max="11013" width="8.125" style="373" customWidth="1"/>
    <col min="11014" max="11014" width="14.875" style="373" customWidth="1"/>
    <col min="11015" max="11015" width="12.75" style="373" customWidth="1"/>
    <col min="11016" max="11016" width="10" style="373" customWidth="1"/>
    <col min="11017" max="11018" width="9" style="373"/>
    <col min="11019" max="11019" width="8.875" style="373" bestFit="1" customWidth="1"/>
    <col min="11020" max="11020" width="11.125" style="373" customWidth="1"/>
    <col min="11021" max="11265" width="9" style="373"/>
    <col min="11266" max="11266" width="11" style="373" customWidth="1"/>
    <col min="11267" max="11267" width="12.125" style="373" customWidth="1"/>
    <col min="11268" max="11268" width="74.375" style="373" customWidth="1"/>
    <col min="11269" max="11269" width="8.125" style="373" customWidth="1"/>
    <col min="11270" max="11270" width="14.875" style="373" customWidth="1"/>
    <col min="11271" max="11271" width="12.75" style="373" customWidth="1"/>
    <col min="11272" max="11272" width="10" style="373" customWidth="1"/>
    <col min="11273" max="11274" width="9" style="373"/>
    <col min="11275" max="11275" width="8.875" style="373" bestFit="1" customWidth="1"/>
    <col min="11276" max="11276" width="11.125" style="373" customWidth="1"/>
    <col min="11277" max="11521" width="9" style="373"/>
    <col min="11522" max="11522" width="11" style="373" customWidth="1"/>
    <col min="11523" max="11523" width="12.125" style="373" customWidth="1"/>
    <col min="11524" max="11524" width="74.375" style="373" customWidth="1"/>
    <col min="11525" max="11525" width="8.125" style="373" customWidth="1"/>
    <col min="11526" max="11526" width="14.875" style="373" customWidth="1"/>
    <col min="11527" max="11527" width="12.75" style="373" customWidth="1"/>
    <col min="11528" max="11528" width="10" style="373" customWidth="1"/>
    <col min="11529" max="11530" width="9" style="373"/>
    <col min="11531" max="11531" width="8.875" style="373" bestFit="1" customWidth="1"/>
    <col min="11532" max="11532" width="11.125" style="373" customWidth="1"/>
    <col min="11533" max="11777" width="9" style="373"/>
    <col min="11778" max="11778" width="11" style="373" customWidth="1"/>
    <col min="11779" max="11779" width="12.125" style="373" customWidth="1"/>
    <col min="11780" max="11780" width="74.375" style="373" customWidth="1"/>
    <col min="11781" max="11781" width="8.125" style="373" customWidth="1"/>
    <col min="11782" max="11782" width="14.875" style="373" customWidth="1"/>
    <col min="11783" max="11783" width="12.75" style="373" customWidth="1"/>
    <col min="11784" max="11784" width="10" style="373" customWidth="1"/>
    <col min="11785" max="11786" width="9" style="373"/>
    <col min="11787" max="11787" width="8.875" style="373" bestFit="1" customWidth="1"/>
    <col min="11788" max="11788" width="11.125" style="373" customWidth="1"/>
    <col min="11789" max="12033" width="9" style="373"/>
    <col min="12034" max="12034" width="11" style="373" customWidth="1"/>
    <col min="12035" max="12035" width="12.125" style="373" customWidth="1"/>
    <col min="12036" max="12036" width="74.375" style="373" customWidth="1"/>
    <col min="12037" max="12037" width="8.125" style="373" customWidth="1"/>
    <col min="12038" max="12038" width="14.875" style="373" customWidth="1"/>
    <col min="12039" max="12039" width="12.75" style="373" customWidth="1"/>
    <col min="12040" max="12040" width="10" style="373" customWidth="1"/>
    <col min="12041" max="12042" width="9" style="373"/>
    <col min="12043" max="12043" width="8.875" style="373" bestFit="1" customWidth="1"/>
    <col min="12044" max="12044" width="11.125" style="373" customWidth="1"/>
    <col min="12045" max="12289" width="9" style="373"/>
    <col min="12290" max="12290" width="11" style="373" customWidth="1"/>
    <col min="12291" max="12291" width="12.125" style="373" customWidth="1"/>
    <col min="12292" max="12292" width="74.375" style="373" customWidth="1"/>
    <col min="12293" max="12293" width="8.125" style="373" customWidth="1"/>
    <col min="12294" max="12294" width="14.875" style="373" customWidth="1"/>
    <col min="12295" max="12295" width="12.75" style="373" customWidth="1"/>
    <col min="12296" max="12296" width="10" style="373" customWidth="1"/>
    <col min="12297" max="12298" width="9" style="373"/>
    <col min="12299" max="12299" width="8.875" style="373" bestFit="1" customWidth="1"/>
    <col min="12300" max="12300" width="11.125" style="373" customWidth="1"/>
    <col min="12301" max="12545" width="9" style="373"/>
    <col min="12546" max="12546" width="11" style="373" customWidth="1"/>
    <col min="12547" max="12547" width="12.125" style="373" customWidth="1"/>
    <col min="12548" max="12548" width="74.375" style="373" customWidth="1"/>
    <col min="12549" max="12549" width="8.125" style="373" customWidth="1"/>
    <col min="12550" max="12550" width="14.875" style="373" customWidth="1"/>
    <col min="12551" max="12551" width="12.75" style="373" customWidth="1"/>
    <col min="12552" max="12552" width="10" style="373" customWidth="1"/>
    <col min="12553" max="12554" width="9" style="373"/>
    <col min="12555" max="12555" width="8.875" style="373" bestFit="1" customWidth="1"/>
    <col min="12556" max="12556" width="11.125" style="373" customWidth="1"/>
    <col min="12557" max="12801" width="9" style="373"/>
    <col min="12802" max="12802" width="11" style="373" customWidth="1"/>
    <col min="12803" max="12803" width="12.125" style="373" customWidth="1"/>
    <col min="12804" max="12804" width="74.375" style="373" customWidth="1"/>
    <col min="12805" max="12805" width="8.125" style="373" customWidth="1"/>
    <col min="12806" max="12806" width="14.875" style="373" customWidth="1"/>
    <col min="12807" max="12807" width="12.75" style="373" customWidth="1"/>
    <col min="12808" max="12808" width="10" style="373" customWidth="1"/>
    <col min="12809" max="12810" width="9" style="373"/>
    <col min="12811" max="12811" width="8.875" style="373" bestFit="1" customWidth="1"/>
    <col min="12812" max="12812" width="11.125" style="373" customWidth="1"/>
    <col min="12813" max="13057" width="9" style="373"/>
    <col min="13058" max="13058" width="11" style="373" customWidth="1"/>
    <col min="13059" max="13059" width="12.125" style="373" customWidth="1"/>
    <col min="13060" max="13060" width="74.375" style="373" customWidth="1"/>
    <col min="13061" max="13061" width="8.125" style="373" customWidth="1"/>
    <col min="13062" max="13062" width="14.875" style="373" customWidth="1"/>
    <col min="13063" max="13063" width="12.75" style="373" customWidth="1"/>
    <col min="13064" max="13064" width="10" style="373" customWidth="1"/>
    <col min="13065" max="13066" width="9" style="373"/>
    <col min="13067" max="13067" width="8.875" style="373" bestFit="1" customWidth="1"/>
    <col min="13068" max="13068" width="11.125" style="373" customWidth="1"/>
    <col min="13069" max="13313" width="9" style="373"/>
    <col min="13314" max="13314" width="11" style="373" customWidth="1"/>
    <col min="13315" max="13315" width="12.125" style="373" customWidth="1"/>
    <col min="13316" max="13316" width="74.375" style="373" customWidth="1"/>
    <col min="13317" max="13317" width="8.125" style="373" customWidth="1"/>
    <col min="13318" max="13318" width="14.875" style="373" customWidth="1"/>
    <col min="13319" max="13319" width="12.75" style="373" customWidth="1"/>
    <col min="13320" max="13320" width="10" style="373" customWidth="1"/>
    <col min="13321" max="13322" width="9" style="373"/>
    <col min="13323" max="13323" width="8.875" style="373" bestFit="1" customWidth="1"/>
    <col min="13324" max="13324" width="11.125" style="373" customWidth="1"/>
    <col min="13325" max="13569" width="9" style="373"/>
    <col min="13570" max="13570" width="11" style="373" customWidth="1"/>
    <col min="13571" max="13571" width="12.125" style="373" customWidth="1"/>
    <col min="13572" max="13572" width="74.375" style="373" customWidth="1"/>
    <col min="13573" max="13573" width="8.125" style="373" customWidth="1"/>
    <col min="13574" max="13574" width="14.875" style="373" customWidth="1"/>
    <col min="13575" max="13575" width="12.75" style="373" customWidth="1"/>
    <col min="13576" max="13576" width="10" style="373" customWidth="1"/>
    <col min="13577" max="13578" width="9" style="373"/>
    <col min="13579" max="13579" width="8.875" style="373" bestFit="1" customWidth="1"/>
    <col min="13580" max="13580" width="11.125" style="373" customWidth="1"/>
    <col min="13581" max="13825" width="9" style="373"/>
    <col min="13826" max="13826" width="11" style="373" customWidth="1"/>
    <col min="13827" max="13827" width="12.125" style="373" customWidth="1"/>
    <col min="13828" max="13828" width="74.375" style="373" customWidth="1"/>
    <col min="13829" max="13829" width="8.125" style="373" customWidth="1"/>
    <col min="13830" max="13830" width="14.875" style="373" customWidth="1"/>
    <col min="13831" max="13831" width="12.75" style="373" customWidth="1"/>
    <col min="13832" max="13832" width="10" style="373" customWidth="1"/>
    <col min="13833" max="13834" width="9" style="373"/>
    <col min="13835" max="13835" width="8.875" style="373" bestFit="1" customWidth="1"/>
    <col min="13836" max="13836" width="11.125" style="373" customWidth="1"/>
    <col min="13837" max="14081" width="9" style="373"/>
    <col min="14082" max="14082" width="11" style="373" customWidth="1"/>
    <col min="14083" max="14083" width="12.125" style="373" customWidth="1"/>
    <col min="14084" max="14084" width="74.375" style="373" customWidth="1"/>
    <col min="14085" max="14085" width="8.125" style="373" customWidth="1"/>
    <col min="14086" max="14086" width="14.875" style="373" customWidth="1"/>
    <col min="14087" max="14087" width="12.75" style="373" customWidth="1"/>
    <col min="14088" max="14088" width="10" style="373" customWidth="1"/>
    <col min="14089" max="14090" width="9" style="373"/>
    <col min="14091" max="14091" width="8.875" style="373" bestFit="1" customWidth="1"/>
    <col min="14092" max="14092" width="11.125" style="373" customWidth="1"/>
    <col min="14093" max="14337" width="9" style="373"/>
    <col min="14338" max="14338" width="11" style="373" customWidth="1"/>
    <col min="14339" max="14339" width="12.125" style="373" customWidth="1"/>
    <col min="14340" max="14340" width="74.375" style="373" customWidth="1"/>
    <col min="14341" max="14341" width="8.125" style="373" customWidth="1"/>
    <col min="14342" max="14342" width="14.875" style="373" customWidth="1"/>
    <col min="14343" max="14343" width="12.75" style="373" customWidth="1"/>
    <col min="14344" max="14344" width="10" style="373" customWidth="1"/>
    <col min="14345" max="14346" width="9" style="373"/>
    <col min="14347" max="14347" width="8.875" style="373" bestFit="1" customWidth="1"/>
    <col min="14348" max="14348" width="11.125" style="373" customWidth="1"/>
    <col min="14349" max="14593" width="9" style="373"/>
    <col min="14594" max="14594" width="11" style="373" customWidth="1"/>
    <col min="14595" max="14595" width="12.125" style="373" customWidth="1"/>
    <col min="14596" max="14596" width="74.375" style="373" customWidth="1"/>
    <col min="14597" max="14597" width="8.125" style="373" customWidth="1"/>
    <col min="14598" max="14598" width="14.875" style="373" customWidth="1"/>
    <col min="14599" max="14599" width="12.75" style="373" customWidth="1"/>
    <col min="14600" max="14600" width="10" style="373" customWidth="1"/>
    <col min="14601" max="14602" width="9" style="373"/>
    <col min="14603" max="14603" width="8.875" style="373" bestFit="1" customWidth="1"/>
    <col min="14604" max="14604" width="11.125" style="373" customWidth="1"/>
    <col min="14605" max="14849" width="9" style="373"/>
    <col min="14850" max="14850" width="11" style="373" customWidth="1"/>
    <col min="14851" max="14851" width="12.125" style="373" customWidth="1"/>
    <col min="14852" max="14852" width="74.375" style="373" customWidth="1"/>
    <col min="14853" max="14853" width="8.125" style="373" customWidth="1"/>
    <col min="14854" max="14854" width="14.875" style="373" customWidth="1"/>
    <col min="14855" max="14855" width="12.75" style="373" customWidth="1"/>
    <col min="14856" max="14856" width="10" style="373" customWidth="1"/>
    <col min="14857" max="14858" width="9" style="373"/>
    <col min="14859" max="14859" width="8.875" style="373" bestFit="1" customWidth="1"/>
    <col min="14860" max="14860" width="11.125" style="373" customWidth="1"/>
    <col min="14861" max="15105" width="9" style="373"/>
    <col min="15106" max="15106" width="11" style="373" customWidth="1"/>
    <col min="15107" max="15107" width="12.125" style="373" customWidth="1"/>
    <col min="15108" max="15108" width="74.375" style="373" customWidth="1"/>
    <col min="15109" max="15109" width="8.125" style="373" customWidth="1"/>
    <col min="15110" max="15110" width="14.875" style="373" customWidth="1"/>
    <col min="15111" max="15111" width="12.75" style="373" customWidth="1"/>
    <col min="15112" max="15112" width="10" style="373" customWidth="1"/>
    <col min="15113" max="15114" width="9" style="373"/>
    <col min="15115" max="15115" width="8.875" style="373" bestFit="1" customWidth="1"/>
    <col min="15116" max="15116" width="11.125" style="373" customWidth="1"/>
    <col min="15117" max="15361" width="9" style="373"/>
    <col min="15362" max="15362" width="11" style="373" customWidth="1"/>
    <col min="15363" max="15363" width="12.125" style="373" customWidth="1"/>
    <col min="15364" max="15364" width="74.375" style="373" customWidth="1"/>
    <col min="15365" max="15365" width="8.125" style="373" customWidth="1"/>
    <col min="15366" max="15366" width="14.875" style="373" customWidth="1"/>
    <col min="15367" max="15367" width="12.75" style="373" customWidth="1"/>
    <col min="15368" max="15368" width="10" style="373" customWidth="1"/>
    <col min="15369" max="15370" width="9" style="373"/>
    <col min="15371" max="15371" width="8.875" style="373" bestFit="1" customWidth="1"/>
    <col min="15372" max="15372" width="11.125" style="373" customWidth="1"/>
    <col min="15373" max="15617" width="9" style="373"/>
    <col min="15618" max="15618" width="11" style="373" customWidth="1"/>
    <col min="15619" max="15619" width="12.125" style="373" customWidth="1"/>
    <col min="15620" max="15620" width="74.375" style="373" customWidth="1"/>
    <col min="15621" max="15621" width="8.125" style="373" customWidth="1"/>
    <col min="15622" max="15622" width="14.875" style="373" customWidth="1"/>
    <col min="15623" max="15623" width="12.75" style="373" customWidth="1"/>
    <col min="15624" max="15624" width="10" style="373" customWidth="1"/>
    <col min="15625" max="15626" width="9" style="373"/>
    <col min="15627" max="15627" width="8.875" style="373" bestFit="1" customWidth="1"/>
    <col min="15628" max="15628" width="11.125" style="373" customWidth="1"/>
    <col min="15629" max="15873" width="9" style="373"/>
    <col min="15874" max="15874" width="11" style="373" customWidth="1"/>
    <col min="15875" max="15875" width="12.125" style="373" customWidth="1"/>
    <col min="15876" max="15876" width="74.375" style="373" customWidth="1"/>
    <col min="15877" max="15877" width="8.125" style="373" customWidth="1"/>
    <col min="15878" max="15878" width="14.875" style="373" customWidth="1"/>
    <col min="15879" max="15879" width="12.75" style="373" customWidth="1"/>
    <col min="15880" max="15880" width="10" style="373" customWidth="1"/>
    <col min="15881" max="15882" width="9" style="373"/>
    <col min="15883" max="15883" width="8.875" style="373" bestFit="1" customWidth="1"/>
    <col min="15884" max="15884" width="11.125" style="373" customWidth="1"/>
    <col min="15885" max="16129" width="9" style="373"/>
    <col min="16130" max="16130" width="11" style="373" customWidth="1"/>
    <col min="16131" max="16131" width="12.125" style="373" customWidth="1"/>
    <col min="16132" max="16132" width="74.375" style="373" customWidth="1"/>
    <col min="16133" max="16133" width="8.125" style="373" customWidth="1"/>
    <col min="16134" max="16134" width="14.875" style="373" customWidth="1"/>
    <col min="16135" max="16135" width="12.75" style="373" customWidth="1"/>
    <col min="16136" max="16136" width="10" style="373" customWidth="1"/>
    <col min="16137" max="16138" width="9" style="373"/>
    <col min="16139" max="16139" width="8.875" style="373" bestFit="1" customWidth="1"/>
    <col min="16140" max="16140" width="11.125" style="373" customWidth="1"/>
    <col min="16141" max="16384" width="9" style="373"/>
  </cols>
  <sheetData>
    <row r="1" spans="2:14" ht="36.75" customHeight="1">
      <c r="B1" s="538" t="s">
        <v>1199</v>
      </c>
      <c r="C1" s="539"/>
      <c r="D1" s="539"/>
      <c r="E1" s="539"/>
      <c r="F1" s="539"/>
      <c r="G1" s="539"/>
      <c r="H1" s="540"/>
    </row>
    <row r="2" spans="2:14" ht="15" customHeight="1">
      <c r="B2" s="541" t="s">
        <v>12416</v>
      </c>
      <c r="C2" s="542"/>
      <c r="D2" s="542"/>
      <c r="E2" s="542"/>
      <c r="F2" s="542"/>
      <c r="G2" s="542"/>
      <c r="H2" s="543"/>
    </row>
    <row r="3" spans="2:14" ht="15" customHeight="1">
      <c r="B3" s="541" t="s">
        <v>12417</v>
      </c>
      <c r="C3" s="542"/>
      <c r="D3" s="542"/>
      <c r="E3" s="542"/>
      <c r="F3" s="542"/>
      <c r="G3" s="542"/>
      <c r="H3" s="543"/>
    </row>
    <row r="4" spans="2:14" ht="21" thickBot="1">
      <c r="B4" s="374"/>
      <c r="C4" s="375"/>
      <c r="D4" s="375"/>
      <c r="E4" s="375"/>
      <c r="F4" s="375"/>
      <c r="G4" s="375"/>
      <c r="H4" s="376"/>
    </row>
    <row r="5" spans="2:14" ht="15" customHeight="1">
      <c r="B5" s="377"/>
      <c r="C5" s="378"/>
      <c r="D5" s="378"/>
      <c r="E5" s="378"/>
      <c r="F5" s="378"/>
      <c r="G5" s="378"/>
      <c r="H5" s="379"/>
    </row>
    <row r="6" spans="2:14" ht="15" customHeight="1">
      <c r="B6" s="544" t="s">
        <v>12418</v>
      </c>
      <c r="C6" s="545"/>
      <c r="D6" s="546" t="str">
        <f>[7]Resumo!B6</f>
        <v>PREFEITURA MUNICIPAL DE JUÍNA</v>
      </c>
      <c r="E6" s="546"/>
      <c r="F6" s="546"/>
      <c r="G6" s="546"/>
      <c r="H6" s="547"/>
    </row>
    <row r="7" spans="2:14" ht="15" customHeight="1">
      <c r="B7" s="544" t="s">
        <v>1229</v>
      </c>
      <c r="C7" s="545"/>
      <c r="D7" s="546" t="s">
        <v>12440</v>
      </c>
      <c r="E7" s="546"/>
      <c r="F7" s="546"/>
      <c r="G7" s="546"/>
      <c r="H7" s="547"/>
    </row>
    <row r="8" spans="2:14" ht="15" customHeight="1">
      <c r="B8" s="548" t="s">
        <v>1227</v>
      </c>
      <c r="C8" s="549"/>
      <c r="D8" s="550" t="s">
        <v>12441</v>
      </c>
      <c r="E8" s="550"/>
      <c r="F8" s="550"/>
      <c r="G8" s="550"/>
      <c r="H8" s="551"/>
    </row>
    <row r="9" spans="2:14" ht="15" customHeight="1">
      <c r="B9" s="544" t="s">
        <v>1228</v>
      </c>
      <c r="C9" s="545"/>
      <c r="D9" s="546" t="s">
        <v>12442</v>
      </c>
      <c r="E9" s="546"/>
      <c r="F9" s="546"/>
      <c r="G9" s="546"/>
      <c r="H9" s="547"/>
    </row>
    <row r="10" spans="2:14" ht="15" customHeight="1" thickBot="1">
      <c r="B10" s="552" t="s">
        <v>12443</v>
      </c>
      <c r="C10" s="553"/>
      <c r="D10" s="553"/>
      <c r="E10" s="553"/>
      <c r="F10" s="553"/>
      <c r="G10" s="380"/>
      <c r="H10" s="381"/>
    </row>
    <row r="11" spans="2:14">
      <c r="B11" s="532" t="s">
        <v>12419</v>
      </c>
      <c r="C11" s="533"/>
      <c r="D11" s="533"/>
      <c r="E11" s="533"/>
      <c r="F11" s="533"/>
      <c r="G11" s="533"/>
      <c r="H11" s="534"/>
    </row>
    <row r="12" spans="2:14" ht="15" customHeight="1" thickBot="1">
      <c r="B12" s="535"/>
      <c r="C12" s="536"/>
      <c r="D12" s="536"/>
      <c r="E12" s="536"/>
      <c r="F12" s="536"/>
      <c r="G12" s="536"/>
      <c r="H12" s="537"/>
    </row>
    <row r="13" spans="2:14" s="387" customFormat="1" ht="15" customHeight="1" thickBot="1">
      <c r="B13" s="382"/>
      <c r="C13" s="383"/>
      <c r="D13" s="384"/>
      <c r="E13" s="385"/>
      <c r="F13" s="386"/>
      <c r="G13" s="557"/>
      <c r="H13" s="558"/>
    </row>
    <row r="14" spans="2:14" s="388" customFormat="1" ht="15" customHeight="1">
      <c r="B14" s="559" t="s">
        <v>81</v>
      </c>
      <c r="C14" s="561" t="s">
        <v>82</v>
      </c>
      <c r="D14" s="563" t="s">
        <v>12420</v>
      </c>
      <c r="E14" s="561" t="s">
        <v>85</v>
      </c>
      <c r="F14" s="565" t="s">
        <v>86</v>
      </c>
      <c r="G14" s="567" t="s">
        <v>12421</v>
      </c>
      <c r="H14" s="569" t="s">
        <v>12422</v>
      </c>
      <c r="J14" s="389"/>
      <c r="K14" s="390"/>
      <c r="M14" s="391"/>
      <c r="N14" s="387"/>
    </row>
    <row r="15" spans="2:14" s="388" customFormat="1" ht="15" customHeight="1" thickBot="1">
      <c r="B15" s="560"/>
      <c r="C15" s="562"/>
      <c r="D15" s="564"/>
      <c r="E15" s="562"/>
      <c r="F15" s="566"/>
      <c r="G15" s="568"/>
      <c r="H15" s="570"/>
      <c r="J15" s="392"/>
      <c r="K15" s="387"/>
      <c r="M15" s="391"/>
      <c r="N15" s="387"/>
    </row>
    <row r="16" spans="2:14" s="388" customFormat="1" ht="15" customHeight="1" thickBot="1">
      <c r="B16" s="554" t="s">
        <v>12423</v>
      </c>
      <c r="C16" s="555"/>
      <c r="D16" s="555"/>
      <c r="E16" s="555"/>
      <c r="F16" s="555"/>
      <c r="G16" s="555"/>
      <c r="H16" s="556"/>
      <c r="J16" s="392"/>
      <c r="K16" s="387"/>
      <c r="M16" s="391"/>
      <c r="N16" s="387"/>
    </row>
    <row r="17" spans="2:14" s="388" customFormat="1" ht="15" customHeight="1" thickBot="1">
      <c r="B17" s="554" t="s">
        <v>12424</v>
      </c>
      <c r="C17" s="555"/>
      <c r="D17" s="555"/>
      <c r="E17" s="555"/>
      <c r="F17" s="555"/>
      <c r="G17" s="555"/>
      <c r="H17" s="556"/>
      <c r="J17" s="392"/>
      <c r="K17" s="387"/>
      <c r="M17" s="391"/>
      <c r="N17" s="387"/>
    </row>
    <row r="18" spans="2:14" s="388" customFormat="1" ht="15.75" thickBot="1">
      <c r="B18" s="393" t="str">
        <f>'Planilha Orçamentária'!A12</f>
        <v>1.1</v>
      </c>
      <c r="C18" s="394" t="s">
        <v>12415</v>
      </c>
      <c r="D18" s="395" t="s">
        <v>12425</v>
      </c>
      <c r="E18" s="526" t="s">
        <v>95</v>
      </c>
      <c r="F18" s="527"/>
      <c r="G18" s="527"/>
      <c r="H18" s="528"/>
      <c r="J18" s="392"/>
      <c r="K18" s="387"/>
      <c r="M18" s="391"/>
      <c r="N18" s="387"/>
    </row>
    <row r="19" spans="2:14" s="388" customFormat="1" ht="12.75" customHeight="1">
      <c r="B19" s="396">
        <v>4417</v>
      </c>
      <c r="C19" s="397" t="s">
        <v>12426</v>
      </c>
      <c r="D19" s="398" t="s">
        <v>12427</v>
      </c>
      <c r="E19" s="397" t="s">
        <v>107</v>
      </c>
      <c r="F19" s="399">
        <v>1</v>
      </c>
      <c r="G19" s="400">
        <v>6.93</v>
      </c>
      <c r="H19" s="401">
        <f t="shared" ref="H19:H25" si="0">TRUNC(F19*G19,2)</f>
        <v>6.93</v>
      </c>
      <c r="J19" s="392"/>
      <c r="K19" s="387"/>
      <c r="M19" s="391"/>
      <c r="N19" s="387"/>
    </row>
    <row r="20" spans="2:14" s="388" customFormat="1" ht="12.75" customHeight="1">
      <c r="B20" s="396">
        <v>4491</v>
      </c>
      <c r="C20" s="402" t="s">
        <v>12426</v>
      </c>
      <c r="D20" s="403" t="s">
        <v>12428</v>
      </c>
      <c r="E20" s="402" t="s">
        <v>107</v>
      </c>
      <c r="F20" s="404">
        <v>4</v>
      </c>
      <c r="G20" s="405">
        <v>11.67</v>
      </c>
      <c r="H20" s="401">
        <f t="shared" si="0"/>
        <v>46.68</v>
      </c>
      <c r="J20" s="392"/>
      <c r="K20" s="387"/>
      <c r="M20" s="391"/>
      <c r="N20" s="387"/>
    </row>
    <row r="21" spans="2:14" s="388" customFormat="1" ht="12.75" customHeight="1">
      <c r="B21" s="396">
        <v>4813</v>
      </c>
      <c r="C21" s="402" t="s">
        <v>12426</v>
      </c>
      <c r="D21" s="403" t="s">
        <v>12429</v>
      </c>
      <c r="E21" s="402" t="s">
        <v>95</v>
      </c>
      <c r="F21" s="404">
        <v>1</v>
      </c>
      <c r="G21" s="405">
        <v>400</v>
      </c>
      <c r="H21" s="401">
        <f t="shared" si="0"/>
        <v>400</v>
      </c>
      <c r="J21" s="392"/>
      <c r="K21" s="387"/>
      <c r="M21" s="391"/>
      <c r="N21" s="387"/>
    </row>
    <row r="22" spans="2:14" s="388" customFormat="1">
      <c r="B22" s="396">
        <v>5075</v>
      </c>
      <c r="C22" s="402" t="s">
        <v>12426</v>
      </c>
      <c r="D22" s="403" t="s">
        <v>12430</v>
      </c>
      <c r="E22" s="402" t="s">
        <v>104</v>
      </c>
      <c r="F22" s="404">
        <v>0.11</v>
      </c>
      <c r="G22" s="405">
        <v>25.89</v>
      </c>
      <c r="H22" s="401">
        <f t="shared" si="0"/>
        <v>2.84</v>
      </c>
      <c r="J22" s="392"/>
      <c r="K22" s="387"/>
      <c r="M22" s="391"/>
      <c r="N22" s="387"/>
    </row>
    <row r="23" spans="2:14" s="388" customFormat="1">
      <c r="B23" s="396">
        <v>88262</v>
      </c>
      <c r="C23" s="402" t="s">
        <v>12431</v>
      </c>
      <c r="D23" s="403" t="s">
        <v>12432</v>
      </c>
      <c r="E23" s="402" t="s">
        <v>1876</v>
      </c>
      <c r="F23" s="404">
        <v>1</v>
      </c>
      <c r="G23" s="405">
        <v>24.32</v>
      </c>
      <c r="H23" s="401">
        <f t="shared" si="0"/>
        <v>24.32</v>
      </c>
      <c r="J23" s="392"/>
      <c r="K23" s="387"/>
      <c r="M23" s="391"/>
      <c r="N23" s="387"/>
    </row>
    <row r="24" spans="2:14" s="388" customFormat="1">
      <c r="B24" s="396">
        <v>88316</v>
      </c>
      <c r="C24" s="402" t="s">
        <v>12431</v>
      </c>
      <c r="D24" s="403" t="s">
        <v>7683</v>
      </c>
      <c r="E24" s="402" t="s">
        <v>1876</v>
      </c>
      <c r="F24" s="404">
        <v>2</v>
      </c>
      <c r="G24" s="405">
        <v>19.45</v>
      </c>
      <c r="H24" s="401">
        <f t="shared" si="0"/>
        <v>38.9</v>
      </c>
      <c r="J24" s="392"/>
      <c r="K24" s="387"/>
      <c r="M24" s="391"/>
      <c r="N24" s="387"/>
    </row>
    <row r="25" spans="2:14" s="388" customFormat="1" ht="25.5">
      <c r="B25" s="406">
        <v>94962</v>
      </c>
      <c r="C25" s="402" t="s">
        <v>12433</v>
      </c>
      <c r="D25" s="403" t="s">
        <v>12434</v>
      </c>
      <c r="E25" s="402" t="s">
        <v>92</v>
      </c>
      <c r="F25" s="404">
        <v>0.01</v>
      </c>
      <c r="G25" s="405">
        <v>438.71</v>
      </c>
      <c r="H25" s="401">
        <f t="shared" si="0"/>
        <v>4.38</v>
      </c>
      <c r="J25" s="392"/>
      <c r="K25" s="387"/>
      <c r="M25" s="391"/>
      <c r="N25" s="387"/>
    </row>
    <row r="26" spans="2:14" s="388" customFormat="1" ht="15.75" thickBot="1">
      <c r="B26" s="406"/>
      <c r="C26" s="402"/>
      <c r="D26" s="403"/>
      <c r="E26" s="402"/>
      <c r="F26" s="404"/>
      <c r="G26" s="405"/>
      <c r="H26" s="401"/>
      <c r="J26" s="392"/>
      <c r="K26" s="387"/>
      <c r="M26" s="391"/>
      <c r="N26" s="387"/>
    </row>
    <row r="27" spans="2:14" s="388" customFormat="1" ht="15.75" thickBot="1">
      <c r="B27" s="529" t="s">
        <v>12435</v>
      </c>
      <c r="C27" s="530"/>
      <c r="D27" s="530"/>
      <c r="E27" s="530"/>
      <c r="F27" s="530"/>
      <c r="G27" s="531"/>
      <c r="H27" s="407">
        <f>H19+H20+H21+H25+H22</f>
        <v>460.83</v>
      </c>
      <c r="J27" s="392"/>
      <c r="K27" s="387"/>
      <c r="M27" s="391"/>
      <c r="N27" s="387"/>
    </row>
    <row r="28" spans="2:14" s="388" customFormat="1" ht="15" customHeight="1" thickBot="1">
      <c r="B28" s="529" t="s">
        <v>12436</v>
      </c>
      <c r="C28" s="530"/>
      <c r="D28" s="530"/>
      <c r="E28" s="530"/>
      <c r="F28" s="530"/>
      <c r="G28" s="531"/>
      <c r="H28" s="407">
        <f>H23+H24</f>
        <v>63.22</v>
      </c>
      <c r="J28" s="392"/>
      <c r="K28" s="387"/>
      <c r="M28" s="391"/>
      <c r="N28" s="387"/>
    </row>
    <row r="29" spans="2:14">
      <c r="B29" s="523" t="s">
        <v>12437</v>
      </c>
      <c r="C29" s="524"/>
      <c r="D29" s="524"/>
      <c r="E29" s="524"/>
      <c r="F29" s="524"/>
      <c r="G29" s="525"/>
      <c r="H29" s="407">
        <f>TRUNC(H27+H28,2)</f>
        <v>524.04999999999995</v>
      </c>
      <c r="J29" s="408"/>
      <c r="N29" s="387"/>
    </row>
    <row r="30" spans="2:14" ht="15.75" thickBot="1">
      <c r="B30" s="406"/>
      <c r="C30" s="402"/>
      <c r="D30" s="403"/>
      <c r="E30" s="402"/>
      <c r="F30" s="409"/>
      <c r="G30" s="405"/>
      <c r="H30" s="410"/>
      <c r="J30" s="408"/>
      <c r="N30" s="387"/>
    </row>
    <row r="31" spans="2:14" ht="15.75" thickBot="1">
      <c r="B31" s="393" t="str">
        <f>'Planilha Orçamentária'!A146</f>
        <v>6.37</v>
      </c>
      <c r="C31" s="394" t="s">
        <v>12444</v>
      </c>
      <c r="D31" s="395" t="s">
        <v>12445</v>
      </c>
      <c r="E31" s="526" t="s">
        <v>95</v>
      </c>
      <c r="F31" s="527"/>
      <c r="G31" s="527"/>
      <c r="H31" s="528"/>
    </row>
    <row r="32" spans="2:14" ht="26.25">
      <c r="B32" s="396">
        <v>442</v>
      </c>
      <c r="C32" s="397" t="s">
        <v>12426</v>
      </c>
      <c r="D32" s="398" t="s">
        <v>12446</v>
      </c>
      <c r="E32" s="397" t="s">
        <v>12438</v>
      </c>
      <c r="F32" s="399">
        <v>4</v>
      </c>
      <c r="G32" s="400">
        <v>5.79</v>
      </c>
      <c r="H32" s="401">
        <f t="shared" ref="H32:H35" si="1">TRUNC(F32*G32,2)</f>
        <v>23.16</v>
      </c>
    </row>
    <row r="33" spans="2:8">
      <c r="B33" s="396">
        <v>11186</v>
      </c>
      <c r="C33" s="402" t="s">
        <v>12426</v>
      </c>
      <c r="D33" s="403" t="s">
        <v>12447</v>
      </c>
      <c r="E33" s="402" t="s">
        <v>95</v>
      </c>
      <c r="F33" s="404">
        <v>1</v>
      </c>
      <c r="G33" s="405">
        <v>668.87</v>
      </c>
      <c r="H33" s="401">
        <f t="shared" si="1"/>
        <v>668.87</v>
      </c>
    </row>
    <row r="34" spans="2:8">
      <c r="B34" s="396">
        <v>88316</v>
      </c>
      <c r="C34" s="402" t="s">
        <v>12431</v>
      </c>
      <c r="D34" s="403" t="s">
        <v>7683</v>
      </c>
      <c r="E34" s="402" t="s">
        <v>1876</v>
      </c>
      <c r="F34" s="404">
        <v>0.4</v>
      </c>
      <c r="G34" s="405">
        <v>19.45</v>
      </c>
      <c r="H34" s="401">
        <f t="shared" si="1"/>
        <v>7.78</v>
      </c>
    </row>
    <row r="35" spans="2:8">
      <c r="B35" s="396">
        <v>88325</v>
      </c>
      <c r="C35" s="402" t="s">
        <v>12431</v>
      </c>
      <c r="D35" s="403" t="s">
        <v>7691</v>
      </c>
      <c r="E35" s="402" t="s">
        <v>1876</v>
      </c>
      <c r="F35" s="404">
        <v>2</v>
      </c>
      <c r="G35" s="405">
        <v>21.78</v>
      </c>
      <c r="H35" s="401">
        <f t="shared" si="1"/>
        <v>43.56</v>
      </c>
    </row>
    <row r="36" spans="2:8" ht="15.75" thickBot="1">
      <c r="B36" s="406"/>
      <c r="C36" s="402"/>
      <c r="D36" s="403"/>
      <c r="E36" s="402"/>
      <c r="F36" s="404"/>
      <c r="G36" s="405"/>
      <c r="H36" s="401"/>
    </row>
    <row r="37" spans="2:8" ht="15.75" thickBot="1">
      <c r="B37" s="529" t="s">
        <v>12435</v>
      </c>
      <c r="C37" s="530"/>
      <c r="D37" s="530"/>
      <c r="E37" s="530"/>
      <c r="F37" s="530"/>
      <c r="G37" s="531"/>
      <c r="H37" s="407">
        <f>H32+H33</f>
        <v>692.03</v>
      </c>
    </row>
    <row r="38" spans="2:8" ht="15.75" thickBot="1">
      <c r="B38" s="529" t="s">
        <v>12436</v>
      </c>
      <c r="C38" s="530"/>
      <c r="D38" s="530"/>
      <c r="E38" s="530"/>
      <c r="F38" s="530"/>
      <c r="G38" s="531"/>
      <c r="H38" s="407">
        <f>H34+H35</f>
        <v>51.34</v>
      </c>
    </row>
    <row r="39" spans="2:8">
      <c r="B39" s="523" t="s">
        <v>12437</v>
      </c>
      <c r="C39" s="524"/>
      <c r="D39" s="524"/>
      <c r="E39" s="524"/>
      <c r="F39" s="524"/>
      <c r="G39" s="525"/>
      <c r="H39" s="407">
        <f>TRUNC(H37+H38,2)</f>
        <v>743.37</v>
      </c>
    </row>
    <row r="40" spans="2:8" ht="15.75" thickBot="1"/>
    <row r="41" spans="2:8" ht="27" thickBot="1">
      <c r="B41" s="393" t="str">
        <f>'Planilha Orçamentária'!A149</f>
        <v>6.39</v>
      </c>
      <c r="C41" s="394" t="s">
        <v>12448</v>
      </c>
      <c r="D41" s="395" t="str">
        <f>'Planilha Orçamentária'!D149</f>
        <v>Portão de abrir com gradil metálico e tela de aço galvanizado, inclusive pintura - fornecimento e instalação (referência 74238/2)</v>
      </c>
      <c r="E41" s="526" t="s">
        <v>95</v>
      </c>
      <c r="F41" s="527"/>
      <c r="G41" s="527"/>
      <c r="H41" s="528"/>
    </row>
    <row r="42" spans="2:8">
      <c r="B42" s="396">
        <v>7167</v>
      </c>
      <c r="C42" s="397" t="s">
        <v>12426</v>
      </c>
      <c r="D42" s="398" t="s">
        <v>12450</v>
      </c>
      <c r="E42" s="397" t="s">
        <v>12439</v>
      </c>
      <c r="F42" s="399">
        <v>1.1000000000000001</v>
      </c>
      <c r="G42" s="400">
        <v>30.51</v>
      </c>
      <c r="H42" s="401">
        <f t="shared" ref="H42:H50" si="2">TRUNC(F42*G42,2)</f>
        <v>33.56</v>
      </c>
    </row>
    <row r="43" spans="2:8" ht="26.25">
      <c r="B43" s="396">
        <v>7697</v>
      </c>
      <c r="C43" s="402" t="s">
        <v>12426</v>
      </c>
      <c r="D43" s="403" t="s">
        <v>12451</v>
      </c>
      <c r="E43" s="402" t="s">
        <v>107</v>
      </c>
      <c r="F43" s="404">
        <v>1.4318</v>
      </c>
      <c r="G43" s="405">
        <v>57.67</v>
      </c>
      <c r="H43" s="401">
        <f t="shared" si="2"/>
        <v>82.57</v>
      </c>
    </row>
    <row r="44" spans="2:8">
      <c r="B44" s="396">
        <v>10997</v>
      </c>
      <c r="C44" s="402" t="s">
        <v>12426</v>
      </c>
      <c r="D44" s="403" t="s">
        <v>12452</v>
      </c>
      <c r="E44" s="402" t="s">
        <v>1495</v>
      </c>
      <c r="F44" s="404">
        <v>3.37</v>
      </c>
      <c r="G44" s="405">
        <v>29.77</v>
      </c>
      <c r="H44" s="401">
        <f t="shared" si="2"/>
        <v>100.32</v>
      </c>
    </row>
    <row r="45" spans="2:8" ht="26.25">
      <c r="B45" s="396">
        <v>21010</v>
      </c>
      <c r="C45" s="402" t="s">
        <v>12426</v>
      </c>
      <c r="D45" s="403" t="s">
        <v>12453</v>
      </c>
      <c r="E45" s="402" t="s">
        <v>1265</v>
      </c>
      <c r="F45" s="404">
        <v>6.7407000000000004</v>
      </c>
      <c r="G45" s="405">
        <v>35.770000000000003</v>
      </c>
      <c r="H45" s="401">
        <f t="shared" si="2"/>
        <v>241.11</v>
      </c>
    </row>
    <row r="46" spans="2:8" ht="26.25">
      <c r="B46" s="396">
        <v>83765</v>
      </c>
      <c r="C46" s="402" t="s">
        <v>12433</v>
      </c>
      <c r="D46" s="403" t="s">
        <v>1633</v>
      </c>
      <c r="E46" s="402" t="s">
        <v>1592</v>
      </c>
      <c r="F46" s="404">
        <v>3.82</v>
      </c>
      <c r="G46" s="405">
        <v>99.55</v>
      </c>
      <c r="H46" s="401">
        <f t="shared" si="2"/>
        <v>380.28</v>
      </c>
    </row>
    <row r="47" spans="2:8" ht="26.25">
      <c r="B47" s="396">
        <v>83766</v>
      </c>
      <c r="C47" s="402" t="s">
        <v>12433</v>
      </c>
      <c r="D47" s="403" t="s">
        <v>1772</v>
      </c>
      <c r="E47" s="402" t="s">
        <v>1734</v>
      </c>
      <c r="F47" s="404">
        <v>0.67</v>
      </c>
      <c r="G47" s="405">
        <v>35.65</v>
      </c>
      <c r="H47" s="401">
        <f t="shared" si="2"/>
        <v>23.88</v>
      </c>
    </row>
    <row r="48" spans="2:8">
      <c r="B48" s="396">
        <v>88315</v>
      </c>
      <c r="C48" s="402" t="s">
        <v>12431</v>
      </c>
      <c r="D48" s="403" t="s">
        <v>7682</v>
      </c>
      <c r="E48" s="402" t="s">
        <v>1876</v>
      </c>
      <c r="F48" s="404">
        <v>7</v>
      </c>
      <c r="G48" s="405">
        <v>24.44</v>
      </c>
      <c r="H48" s="401">
        <f t="shared" si="2"/>
        <v>171.08</v>
      </c>
    </row>
    <row r="49" spans="2:8">
      <c r="B49" s="396">
        <v>88316</v>
      </c>
      <c r="C49" s="402" t="s">
        <v>12431</v>
      </c>
      <c r="D49" s="403" t="s">
        <v>7683</v>
      </c>
      <c r="E49" s="402" t="s">
        <v>1876</v>
      </c>
      <c r="F49" s="404">
        <v>11.5</v>
      </c>
      <c r="G49" s="405">
        <v>19.45</v>
      </c>
      <c r="H49" s="401">
        <f t="shared" si="2"/>
        <v>223.67</v>
      </c>
    </row>
    <row r="50" spans="2:8">
      <c r="B50" s="396">
        <v>88317</v>
      </c>
      <c r="C50" s="402" t="s">
        <v>12431</v>
      </c>
      <c r="D50" s="403" t="s">
        <v>7684</v>
      </c>
      <c r="E50" s="402" t="s">
        <v>1876</v>
      </c>
      <c r="F50" s="404">
        <v>4.5</v>
      </c>
      <c r="G50" s="405">
        <v>25.26</v>
      </c>
      <c r="H50" s="401">
        <f t="shared" si="2"/>
        <v>113.67</v>
      </c>
    </row>
    <row r="51" spans="2:8" ht="15.75" thickBot="1">
      <c r="B51" s="406"/>
      <c r="C51" s="402"/>
      <c r="D51" s="403"/>
      <c r="E51" s="402"/>
      <c r="F51" s="404"/>
      <c r="G51" s="405"/>
      <c r="H51" s="401"/>
    </row>
    <row r="52" spans="2:8" ht="15.75" thickBot="1">
      <c r="B52" s="529" t="s">
        <v>12435</v>
      </c>
      <c r="C52" s="530"/>
      <c r="D52" s="530"/>
      <c r="E52" s="530"/>
      <c r="F52" s="530"/>
      <c r="G52" s="531"/>
      <c r="H52" s="407">
        <f>H42+H43+H44+H45+H46+H47</f>
        <v>861.71999999999991</v>
      </c>
    </row>
    <row r="53" spans="2:8" ht="15.75" thickBot="1">
      <c r="B53" s="529" t="s">
        <v>12436</v>
      </c>
      <c r="C53" s="530"/>
      <c r="D53" s="530"/>
      <c r="E53" s="530"/>
      <c r="F53" s="530"/>
      <c r="G53" s="531"/>
      <c r="H53" s="407">
        <f>H48+H49+H50</f>
        <v>508.42</v>
      </c>
    </row>
    <row r="54" spans="2:8">
      <c r="B54" s="523" t="s">
        <v>12437</v>
      </c>
      <c r="C54" s="524"/>
      <c r="D54" s="524"/>
      <c r="E54" s="524"/>
      <c r="F54" s="524"/>
      <c r="G54" s="525"/>
      <c r="H54" s="407">
        <f>TRUNC(H52+H53,2)</f>
        <v>1370.14</v>
      </c>
    </row>
    <row r="55" spans="2:8" ht="15.75" thickBot="1"/>
    <row r="56" spans="2:8" ht="15.75" thickBot="1">
      <c r="B56" s="393" t="str">
        <f>'Planilha Orçamentária'!A153</f>
        <v>7.1</v>
      </c>
      <c r="C56" s="394" t="s">
        <v>12454</v>
      </c>
      <c r="D56" s="395"/>
      <c r="E56" s="526" t="s">
        <v>95</v>
      </c>
      <c r="F56" s="527"/>
      <c r="G56" s="527"/>
      <c r="H56" s="528"/>
    </row>
    <row r="57" spans="2:8">
      <c r="B57" s="396">
        <v>43132</v>
      </c>
      <c r="C57" s="397" t="s">
        <v>12426</v>
      </c>
      <c r="D57" s="398" t="s">
        <v>12456</v>
      </c>
      <c r="E57" s="397" t="s">
        <v>1495</v>
      </c>
      <c r="F57" s="399">
        <v>0.02</v>
      </c>
      <c r="G57" s="400">
        <v>24.9</v>
      </c>
      <c r="H57" s="401">
        <f t="shared" ref="H57:H65" si="3">TRUNC(F57*G57,2)</f>
        <v>0.49</v>
      </c>
    </row>
    <row r="58" spans="2:8" ht="26.25">
      <c r="B58" s="396">
        <v>1346</v>
      </c>
      <c r="C58" s="402" t="s">
        <v>12426</v>
      </c>
      <c r="D58" s="403" t="s">
        <v>12457</v>
      </c>
      <c r="E58" s="402" t="s">
        <v>12439</v>
      </c>
      <c r="F58" s="404">
        <v>0.2</v>
      </c>
      <c r="G58" s="405">
        <v>77.52</v>
      </c>
      <c r="H58" s="401">
        <f t="shared" si="3"/>
        <v>15.5</v>
      </c>
    </row>
    <row r="59" spans="2:8">
      <c r="B59" s="396">
        <v>5075</v>
      </c>
      <c r="C59" s="402" t="s">
        <v>12426</v>
      </c>
      <c r="D59" s="403" t="s">
        <v>12458</v>
      </c>
      <c r="E59" s="402" t="s">
        <v>1495</v>
      </c>
      <c r="F59" s="404">
        <v>0.02</v>
      </c>
      <c r="G59" s="405">
        <v>25.89</v>
      </c>
      <c r="H59" s="401">
        <f t="shared" si="3"/>
        <v>0.51</v>
      </c>
    </row>
    <row r="60" spans="2:8">
      <c r="B60" s="396">
        <v>6189</v>
      </c>
      <c r="C60" s="402" t="s">
        <v>12426</v>
      </c>
      <c r="D60" s="403" t="s">
        <v>12459</v>
      </c>
      <c r="E60" s="402" t="s">
        <v>95</v>
      </c>
      <c r="F60" s="404">
        <v>0.13</v>
      </c>
      <c r="G60" s="405">
        <v>26.29</v>
      </c>
      <c r="H60" s="401">
        <f t="shared" si="3"/>
        <v>3.41</v>
      </c>
    </row>
    <row r="61" spans="2:8">
      <c r="B61" s="396">
        <v>10567</v>
      </c>
      <c r="C61" s="402" t="s">
        <v>12426</v>
      </c>
      <c r="D61" s="403" t="s">
        <v>12460</v>
      </c>
      <c r="E61" s="402" t="s">
        <v>95</v>
      </c>
      <c r="F61" s="404">
        <v>0.18</v>
      </c>
      <c r="G61" s="405">
        <v>13.19</v>
      </c>
      <c r="H61" s="401">
        <f t="shared" si="3"/>
        <v>2.37</v>
      </c>
    </row>
    <row r="62" spans="2:8">
      <c r="B62" s="396">
        <v>88262</v>
      </c>
      <c r="C62" s="402" t="s">
        <v>12431</v>
      </c>
      <c r="D62" s="403" t="s">
        <v>7636</v>
      </c>
      <c r="E62" s="402" t="s">
        <v>1876</v>
      </c>
      <c r="F62" s="404">
        <v>0.13</v>
      </c>
      <c r="G62" s="405">
        <v>24.32</v>
      </c>
      <c r="H62" s="401">
        <f t="shared" si="3"/>
        <v>3.16</v>
      </c>
    </row>
    <row r="63" spans="2:8">
      <c r="B63" s="396">
        <v>88309</v>
      </c>
      <c r="C63" s="402" t="s">
        <v>12431</v>
      </c>
      <c r="D63" s="403" t="s">
        <v>7676</v>
      </c>
      <c r="E63" s="402" t="s">
        <v>1876</v>
      </c>
      <c r="F63" s="404">
        <v>0.3</v>
      </c>
      <c r="G63" s="405">
        <v>24.59</v>
      </c>
      <c r="H63" s="401">
        <f t="shared" si="3"/>
        <v>7.37</v>
      </c>
    </row>
    <row r="64" spans="2:8">
      <c r="B64" s="396">
        <v>88316</v>
      </c>
      <c r="C64" s="402" t="s">
        <v>12431</v>
      </c>
      <c r="D64" s="403" t="s">
        <v>7683</v>
      </c>
      <c r="E64" s="402" t="s">
        <v>1876</v>
      </c>
      <c r="F64" s="404">
        <v>0.45</v>
      </c>
      <c r="G64" s="405">
        <v>19.45</v>
      </c>
      <c r="H64" s="401">
        <f t="shared" si="3"/>
        <v>8.75</v>
      </c>
    </row>
    <row r="65" spans="2:8" ht="26.25">
      <c r="B65" s="396">
        <v>94969</v>
      </c>
      <c r="C65" s="402" t="s">
        <v>12433</v>
      </c>
      <c r="D65" s="403" t="s">
        <v>3571</v>
      </c>
      <c r="E65" s="402" t="s">
        <v>92</v>
      </c>
      <c r="F65" s="404">
        <v>1.4E-2</v>
      </c>
      <c r="G65" s="405">
        <v>48.35</v>
      </c>
      <c r="H65" s="401">
        <f t="shared" si="3"/>
        <v>0.67</v>
      </c>
    </row>
    <row r="66" spans="2:8" ht="15.75" thickBot="1">
      <c r="B66" s="406"/>
      <c r="C66" s="402"/>
      <c r="D66" s="403"/>
      <c r="E66" s="402"/>
      <c r="F66" s="404"/>
      <c r="G66" s="405"/>
      <c r="H66" s="401"/>
    </row>
    <row r="67" spans="2:8" ht="15.75" thickBot="1">
      <c r="B67" s="529" t="s">
        <v>12435</v>
      </c>
      <c r="C67" s="530"/>
      <c r="D67" s="530"/>
      <c r="E67" s="530"/>
      <c r="F67" s="530"/>
      <c r="G67" s="531"/>
      <c r="H67" s="407">
        <f>H57+H58+H59+H60+H61+H65</f>
        <v>22.950000000000003</v>
      </c>
    </row>
    <row r="68" spans="2:8" ht="15.75" thickBot="1">
      <c r="B68" s="529" t="s">
        <v>12436</v>
      </c>
      <c r="C68" s="530"/>
      <c r="D68" s="530"/>
      <c r="E68" s="530"/>
      <c r="F68" s="530"/>
      <c r="G68" s="531"/>
      <c r="H68" s="407">
        <f>H62+H63+H64</f>
        <v>19.28</v>
      </c>
    </row>
    <row r="69" spans="2:8">
      <c r="B69" s="523" t="s">
        <v>12437</v>
      </c>
      <c r="C69" s="524"/>
      <c r="D69" s="524"/>
      <c r="E69" s="524"/>
      <c r="F69" s="524"/>
      <c r="G69" s="525"/>
      <c r="H69" s="407">
        <f>TRUNC(H67+H68,2)</f>
        <v>42.23</v>
      </c>
    </row>
    <row r="70" spans="2:8" ht="15.75" thickBot="1"/>
    <row r="71" spans="2:8" ht="27" thickBot="1">
      <c r="B71" s="393" t="str">
        <f>'Planilha Orçamentária'!A177</f>
        <v>9.12</v>
      </c>
      <c r="C71" s="394" t="s">
        <v>12463</v>
      </c>
      <c r="D71" s="395" t="str">
        <f>'Planilha Orçamentária'!D177</f>
        <v>Forro em fibra mineral removível (1250x625x16mm) apoiado sobre perfil metálico "T" invertido 24mm (referência SINAPI maio/2018 Código 96115)</v>
      </c>
      <c r="E71" s="526" t="s">
        <v>95</v>
      </c>
      <c r="F71" s="527"/>
      <c r="G71" s="527"/>
      <c r="H71" s="528"/>
    </row>
    <row r="72" spans="2:8">
      <c r="B72" s="396">
        <v>43130</v>
      </c>
      <c r="C72" s="397" t="s">
        <v>12426</v>
      </c>
      <c r="D72" s="398" t="s">
        <v>12465</v>
      </c>
      <c r="E72" s="397" t="s">
        <v>1495</v>
      </c>
      <c r="F72" s="399">
        <v>3.27E-2</v>
      </c>
      <c r="G72" s="400">
        <v>24.9</v>
      </c>
      <c r="H72" s="401">
        <f t="shared" ref="H72:H79" si="4">TRUNC(F72*G72,2)</f>
        <v>0.81</v>
      </c>
    </row>
    <row r="73" spans="2:8" ht="26.25">
      <c r="B73" s="396">
        <v>39430</v>
      </c>
      <c r="C73" s="402" t="s">
        <v>12426</v>
      </c>
      <c r="D73" s="403" t="s">
        <v>12466</v>
      </c>
      <c r="E73" s="402" t="s">
        <v>12438</v>
      </c>
      <c r="F73" s="404">
        <v>1.0183</v>
      </c>
      <c r="G73" s="405">
        <v>2.64</v>
      </c>
      <c r="H73" s="401">
        <f t="shared" si="4"/>
        <v>2.68</v>
      </c>
    </row>
    <row r="74" spans="2:8" ht="26.25">
      <c r="B74" s="396">
        <v>39443</v>
      </c>
      <c r="C74" s="402" t="s">
        <v>12426</v>
      </c>
      <c r="D74" s="403" t="s">
        <v>12467</v>
      </c>
      <c r="E74" s="402" t="s">
        <v>12438</v>
      </c>
      <c r="F74" s="404">
        <v>1.0092000000000001</v>
      </c>
      <c r="G74" s="405">
        <v>0.27</v>
      </c>
      <c r="H74" s="401">
        <f t="shared" si="4"/>
        <v>0.27</v>
      </c>
    </row>
    <row r="75" spans="2:8" ht="26.25">
      <c r="B75" s="396">
        <v>39514</v>
      </c>
      <c r="C75" s="402" t="s">
        <v>12426</v>
      </c>
      <c r="D75" s="403" t="s">
        <v>12468</v>
      </c>
      <c r="E75" s="402" t="s">
        <v>12438</v>
      </c>
      <c r="F75" s="404">
        <v>2.7391999999999999</v>
      </c>
      <c r="G75" s="405">
        <v>27.98</v>
      </c>
      <c r="H75" s="401">
        <f t="shared" si="4"/>
        <v>76.64</v>
      </c>
    </row>
    <row r="76" spans="2:8" ht="26.25">
      <c r="B76" s="396">
        <v>39570</v>
      </c>
      <c r="C76" s="402" t="s">
        <v>12426</v>
      </c>
      <c r="D76" s="403" t="s">
        <v>12469</v>
      </c>
      <c r="E76" s="402" t="s">
        <v>107</v>
      </c>
      <c r="F76" s="404">
        <v>1.01E-2</v>
      </c>
      <c r="G76" s="405">
        <v>6.24</v>
      </c>
      <c r="H76" s="401">
        <f t="shared" si="4"/>
        <v>0.06</v>
      </c>
    </row>
    <row r="77" spans="2:8" ht="26.25">
      <c r="B77" s="396">
        <v>39571</v>
      </c>
      <c r="C77" s="402" t="s">
        <v>12426</v>
      </c>
      <c r="D77" s="403" t="s">
        <v>12470</v>
      </c>
      <c r="E77" s="402" t="s">
        <v>107</v>
      </c>
      <c r="F77" s="404">
        <v>1.0092000000000001</v>
      </c>
      <c r="G77" s="405">
        <v>6.36</v>
      </c>
      <c r="H77" s="401">
        <f t="shared" si="4"/>
        <v>6.41</v>
      </c>
    </row>
    <row r="78" spans="2:8">
      <c r="B78" s="396">
        <v>40547</v>
      </c>
      <c r="C78" s="402" t="s">
        <v>12426</v>
      </c>
      <c r="D78" s="403" t="s">
        <v>12471</v>
      </c>
      <c r="E78" s="402" t="s">
        <v>12472</v>
      </c>
      <c r="F78" s="404">
        <v>1.01E-2</v>
      </c>
      <c r="G78" s="405">
        <v>30.42</v>
      </c>
      <c r="H78" s="401">
        <f t="shared" si="4"/>
        <v>0.3</v>
      </c>
    </row>
    <row r="79" spans="2:8">
      <c r="B79" s="396">
        <v>88278</v>
      </c>
      <c r="C79" s="402" t="s">
        <v>12433</v>
      </c>
      <c r="D79" s="403" t="s">
        <v>12473</v>
      </c>
      <c r="E79" s="402" t="s">
        <v>1876</v>
      </c>
      <c r="F79" s="404">
        <v>0.54090000000000005</v>
      </c>
      <c r="G79" s="405">
        <v>17.66</v>
      </c>
      <c r="H79" s="401">
        <f t="shared" si="4"/>
        <v>9.5500000000000007</v>
      </c>
    </row>
    <row r="80" spans="2:8" ht="15.75" thickBot="1">
      <c r="B80" s="406"/>
      <c r="C80" s="402"/>
      <c r="D80" s="403"/>
      <c r="E80" s="402"/>
      <c r="F80" s="404"/>
      <c r="G80" s="405"/>
      <c r="H80" s="401"/>
    </row>
    <row r="81" spans="2:8" ht="15.75" thickBot="1">
      <c r="B81" s="529" t="s">
        <v>12435</v>
      </c>
      <c r="C81" s="530"/>
      <c r="D81" s="530"/>
      <c r="E81" s="530"/>
      <c r="F81" s="530"/>
      <c r="G81" s="531"/>
      <c r="H81" s="407">
        <f>H72+H73+H74+H75+H76+H77+H78</f>
        <v>87.17</v>
      </c>
    </row>
    <row r="82" spans="2:8" ht="15.75" thickBot="1">
      <c r="B82" s="529" t="s">
        <v>12436</v>
      </c>
      <c r="C82" s="530"/>
      <c r="D82" s="530"/>
      <c r="E82" s="530"/>
      <c r="F82" s="530"/>
      <c r="G82" s="531"/>
      <c r="H82" s="407">
        <f>H79</f>
        <v>9.5500000000000007</v>
      </c>
    </row>
    <row r="83" spans="2:8">
      <c r="B83" s="523" t="s">
        <v>12437</v>
      </c>
      <c r="C83" s="524"/>
      <c r="D83" s="524"/>
      <c r="E83" s="524"/>
      <c r="F83" s="524"/>
      <c r="G83" s="525"/>
      <c r="H83" s="407">
        <f>TRUNC(H81+H82,2)</f>
        <v>96.72</v>
      </c>
    </row>
    <row r="84" spans="2:8" ht="15.75" thickBot="1"/>
    <row r="85" spans="2:8" ht="15.75" thickBot="1">
      <c r="B85" s="393" t="str">
        <f>'Planilha Orçamentária'!A206</f>
        <v>11.3</v>
      </c>
      <c r="C85" s="394" t="s">
        <v>12475</v>
      </c>
      <c r="D85" s="395" t="str">
        <f>'Planilha Orçamentária'!D206</f>
        <v>Pintura em latex PVA 02 demãos sobre teto (referencia SINAPI maio/2018 código 88486)</v>
      </c>
      <c r="E85" s="526" t="s">
        <v>95</v>
      </c>
      <c r="F85" s="527"/>
      <c r="G85" s="527"/>
      <c r="H85" s="528"/>
    </row>
    <row r="86" spans="2:8">
      <c r="B86" s="396">
        <v>7345</v>
      </c>
      <c r="C86" s="397" t="s">
        <v>12426</v>
      </c>
      <c r="D86" s="398" t="s">
        <v>12477</v>
      </c>
      <c r="E86" s="397" t="s">
        <v>7154</v>
      </c>
      <c r="F86" s="399">
        <v>0.33</v>
      </c>
      <c r="G86" s="400">
        <v>26.87</v>
      </c>
      <c r="H86" s="401">
        <f t="shared" ref="H86:H88" si="5">TRUNC(F86*G86,2)</f>
        <v>8.86</v>
      </c>
    </row>
    <row r="87" spans="2:8">
      <c r="B87" s="396">
        <v>88310</v>
      </c>
      <c r="C87" s="402" t="s">
        <v>12431</v>
      </c>
      <c r="D87" s="403" t="s">
        <v>12478</v>
      </c>
      <c r="E87" s="402" t="s">
        <v>1876</v>
      </c>
      <c r="F87" s="404">
        <v>0.17</v>
      </c>
      <c r="G87" s="405">
        <v>25.64</v>
      </c>
      <c r="H87" s="401">
        <f t="shared" si="5"/>
        <v>4.3499999999999996</v>
      </c>
    </row>
    <row r="88" spans="2:8">
      <c r="B88" s="396">
        <v>88316</v>
      </c>
      <c r="C88" s="402" t="s">
        <v>12431</v>
      </c>
      <c r="D88" s="403" t="s">
        <v>7683</v>
      </c>
      <c r="E88" s="402" t="s">
        <v>1876</v>
      </c>
      <c r="F88" s="404">
        <v>6.2E-2</v>
      </c>
      <c r="G88" s="405">
        <v>19.45</v>
      </c>
      <c r="H88" s="401">
        <f t="shared" si="5"/>
        <v>1.2</v>
      </c>
    </row>
    <row r="89" spans="2:8" ht="15.75" thickBot="1">
      <c r="B89" s="406"/>
      <c r="C89" s="402"/>
      <c r="D89" s="403"/>
      <c r="E89" s="402"/>
      <c r="F89" s="404"/>
      <c r="G89" s="405"/>
      <c r="H89" s="401"/>
    </row>
    <row r="90" spans="2:8" ht="15.75" thickBot="1">
      <c r="B90" s="529" t="s">
        <v>12435</v>
      </c>
      <c r="C90" s="530"/>
      <c r="D90" s="530"/>
      <c r="E90" s="530"/>
      <c r="F90" s="530"/>
      <c r="G90" s="531"/>
      <c r="H90" s="407">
        <f>H86</f>
        <v>8.86</v>
      </c>
    </row>
    <row r="91" spans="2:8" ht="15.75" thickBot="1">
      <c r="B91" s="529" t="s">
        <v>12436</v>
      </c>
      <c r="C91" s="530"/>
      <c r="D91" s="530"/>
      <c r="E91" s="530"/>
      <c r="F91" s="530"/>
      <c r="G91" s="531"/>
      <c r="H91" s="407">
        <f>H87+H88</f>
        <v>5.55</v>
      </c>
    </row>
    <row r="92" spans="2:8">
      <c r="B92" s="523" t="s">
        <v>12437</v>
      </c>
      <c r="C92" s="524"/>
      <c r="D92" s="524"/>
      <c r="E92" s="524"/>
      <c r="F92" s="524"/>
      <c r="G92" s="525"/>
      <c r="H92" s="407">
        <f>TRUNC(H90+H91,2)</f>
        <v>14.41</v>
      </c>
    </row>
    <row r="93" spans="2:8" ht="15.75" thickBot="1"/>
    <row r="94" spans="2:8" ht="27" thickBot="1">
      <c r="B94" s="393" t="str">
        <f>'Planilha Orçamentária'!A382</f>
        <v>15.29</v>
      </c>
      <c r="C94" s="394" t="s">
        <v>12479</v>
      </c>
      <c r="D94" s="395" t="str">
        <f>'Planilha Orçamentária'!D382</f>
        <v>Barra metálica com pintura azul para proteção dos espelhos e chuveiro infantil d=1 1/4" (referência SINAPI maio/2018 código 74072/3)</v>
      </c>
      <c r="E94" s="526" t="s">
        <v>95</v>
      </c>
      <c r="F94" s="527"/>
      <c r="G94" s="527"/>
      <c r="H94" s="528"/>
    </row>
    <row r="95" spans="2:8">
      <c r="B95" s="396">
        <v>395</v>
      </c>
      <c r="C95" s="397" t="s">
        <v>12426</v>
      </c>
      <c r="D95" s="398" t="s">
        <v>12482</v>
      </c>
      <c r="E95" s="397" t="s">
        <v>12483</v>
      </c>
      <c r="F95" s="399">
        <v>2</v>
      </c>
      <c r="G95" s="400">
        <v>4.4800000000000004</v>
      </c>
      <c r="H95" s="401">
        <f t="shared" ref="H95:H98" si="6">TRUNC(F95*G95,2)</f>
        <v>8.9600000000000009</v>
      </c>
    </row>
    <row r="96" spans="2:8" ht="26.25">
      <c r="B96" s="396">
        <v>7698</v>
      </c>
      <c r="C96" s="402" t="s">
        <v>12426</v>
      </c>
      <c r="D96" s="403" t="s">
        <v>12484</v>
      </c>
      <c r="E96" s="402" t="s">
        <v>1265</v>
      </c>
      <c r="F96" s="404">
        <v>1</v>
      </c>
      <c r="G96" s="405">
        <v>49.64</v>
      </c>
      <c r="H96" s="401">
        <f t="shared" si="6"/>
        <v>49.64</v>
      </c>
    </row>
    <row r="97" spans="2:8">
      <c r="B97" s="396">
        <v>88316</v>
      </c>
      <c r="C97" s="402" t="s">
        <v>12431</v>
      </c>
      <c r="D97" s="403" t="s">
        <v>7683</v>
      </c>
      <c r="E97" s="402" t="s">
        <v>1876</v>
      </c>
      <c r="F97" s="404">
        <v>3.3</v>
      </c>
      <c r="G97" s="405">
        <v>19.45</v>
      </c>
      <c r="H97" s="401">
        <f t="shared" si="6"/>
        <v>64.180000000000007</v>
      </c>
    </row>
    <row r="98" spans="2:8">
      <c r="B98" s="396">
        <v>88631</v>
      </c>
      <c r="C98" s="402" t="s">
        <v>12433</v>
      </c>
      <c r="D98" s="403" t="s">
        <v>7110</v>
      </c>
      <c r="E98" s="402" t="s">
        <v>92</v>
      </c>
      <c r="F98" s="404">
        <v>3.0000000000000001E-3</v>
      </c>
      <c r="G98" s="405">
        <v>671.15</v>
      </c>
      <c r="H98" s="401">
        <f t="shared" si="6"/>
        <v>2.0099999999999998</v>
      </c>
    </row>
    <row r="99" spans="2:8" ht="15.75" thickBot="1">
      <c r="B99" s="406"/>
      <c r="C99" s="402"/>
      <c r="D99" s="403"/>
      <c r="E99" s="402"/>
      <c r="F99" s="404"/>
      <c r="G99" s="405"/>
      <c r="H99" s="401"/>
    </row>
    <row r="100" spans="2:8" ht="15.75" thickBot="1">
      <c r="B100" s="529" t="s">
        <v>12435</v>
      </c>
      <c r="C100" s="530"/>
      <c r="D100" s="530"/>
      <c r="E100" s="530"/>
      <c r="F100" s="530"/>
      <c r="G100" s="531"/>
      <c r="H100" s="407">
        <f>H95+H96+H98</f>
        <v>60.61</v>
      </c>
    </row>
    <row r="101" spans="2:8" ht="15.75" thickBot="1">
      <c r="B101" s="529" t="s">
        <v>12436</v>
      </c>
      <c r="C101" s="530"/>
      <c r="D101" s="530"/>
      <c r="E101" s="530"/>
      <c r="F101" s="530"/>
      <c r="G101" s="531"/>
      <c r="H101" s="407">
        <f>H97</f>
        <v>64.180000000000007</v>
      </c>
    </row>
    <row r="102" spans="2:8">
      <c r="B102" s="523" t="s">
        <v>12437</v>
      </c>
      <c r="C102" s="524"/>
      <c r="D102" s="524"/>
      <c r="E102" s="524"/>
      <c r="F102" s="524"/>
      <c r="G102" s="525"/>
      <c r="H102" s="407">
        <f>TRUNC(H100+H101,2)</f>
        <v>124.79</v>
      </c>
    </row>
    <row r="103" spans="2:8" ht="15.75" thickBot="1"/>
    <row r="104" spans="2:8" ht="13.5" customHeight="1" thickBot="1">
      <c r="B104" s="393" t="str">
        <f>'Planilha Orçamentária'!A387</f>
        <v>16.2</v>
      </c>
      <c r="C104" s="394" t="s">
        <v>12485</v>
      </c>
      <c r="D104" s="395" t="str">
        <f>'Planilha Orçamentária'!D387</f>
        <v>Tela metálica para ventilação com requadro em alumínio (referência SINAPI 05/2018 código 85014)</v>
      </c>
      <c r="E104" s="526" t="s">
        <v>95</v>
      </c>
      <c r="F104" s="527"/>
      <c r="G104" s="527"/>
      <c r="H104" s="528"/>
    </row>
    <row r="105" spans="2:8" ht="26.25">
      <c r="B105" s="396">
        <v>599</v>
      </c>
      <c r="C105" s="397" t="s">
        <v>12426</v>
      </c>
      <c r="D105" s="398" t="s">
        <v>12488</v>
      </c>
      <c r="E105" s="397" t="s">
        <v>95</v>
      </c>
      <c r="F105" s="399">
        <v>1</v>
      </c>
      <c r="G105" s="400">
        <v>719.9</v>
      </c>
      <c r="H105" s="401">
        <f t="shared" ref="H105:H110" si="7">TRUNC(F105*G105,2)</f>
        <v>719.9</v>
      </c>
    </row>
    <row r="106" spans="2:8" ht="26.25">
      <c r="B106" s="396">
        <v>7167</v>
      </c>
      <c r="C106" s="397" t="s">
        <v>12426</v>
      </c>
      <c r="D106" s="398" t="s">
        <v>12489</v>
      </c>
      <c r="E106" s="397" t="s">
        <v>12439</v>
      </c>
      <c r="F106" s="399">
        <v>1</v>
      </c>
      <c r="G106" s="400">
        <v>30.51</v>
      </c>
      <c r="H106" s="401">
        <f t="shared" si="7"/>
        <v>30.51</v>
      </c>
    </row>
    <row r="107" spans="2:8">
      <c r="B107" s="396">
        <v>88309</v>
      </c>
      <c r="C107" s="397" t="s">
        <v>12431</v>
      </c>
      <c r="D107" s="398" t="s">
        <v>7676</v>
      </c>
      <c r="E107" s="397" t="s">
        <v>1876</v>
      </c>
      <c r="F107" s="399">
        <v>0.8</v>
      </c>
      <c r="G107" s="400">
        <v>24.59</v>
      </c>
      <c r="H107" s="401">
        <f t="shared" si="7"/>
        <v>19.670000000000002</v>
      </c>
    </row>
    <row r="108" spans="2:8">
      <c r="B108" s="396">
        <v>88315</v>
      </c>
      <c r="C108" s="402" t="s">
        <v>12431</v>
      </c>
      <c r="D108" s="403" t="s">
        <v>7682</v>
      </c>
      <c r="E108" s="402" t="s">
        <v>1876</v>
      </c>
      <c r="F108" s="404">
        <v>1.2</v>
      </c>
      <c r="G108" s="405">
        <v>24.44</v>
      </c>
      <c r="H108" s="401">
        <f t="shared" si="7"/>
        <v>29.32</v>
      </c>
    </row>
    <row r="109" spans="2:8">
      <c r="B109" s="396">
        <v>88316</v>
      </c>
      <c r="C109" s="402" t="s">
        <v>12431</v>
      </c>
      <c r="D109" s="403" t="s">
        <v>7683</v>
      </c>
      <c r="E109" s="402" t="s">
        <v>1876</v>
      </c>
      <c r="F109" s="404">
        <v>2</v>
      </c>
      <c r="G109" s="405">
        <v>19.45</v>
      </c>
      <c r="H109" s="401">
        <f t="shared" si="7"/>
        <v>38.9</v>
      </c>
    </row>
    <row r="110" spans="2:8" ht="26.25">
      <c r="B110" s="396">
        <v>88267</v>
      </c>
      <c r="C110" s="402" t="s">
        <v>12433</v>
      </c>
      <c r="D110" s="403" t="s">
        <v>12490</v>
      </c>
      <c r="E110" s="402" t="s">
        <v>92</v>
      </c>
      <c r="F110" s="404">
        <v>6.0000000000000001E-3</v>
      </c>
      <c r="G110" s="405">
        <v>24.64</v>
      </c>
      <c r="H110" s="401">
        <f t="shared" si="7"/>
        <v>0.14000000000000001</v>
      </c>
    </row>
    <row r="111" spans="2:8" ht="15.75" thickBot="1">
      <c r="B111" s="406"/>
      <c r="C111" s="402"/>
      <c r="D111" s="403"/>
      <c r="E111" s="402"/>
      <c r="F111" s="404"/>
      <c r="G111" s="405"/>
      <c r="H111" s="401"/>
    </row>
    <row r="112" spans="2:8" ht="15.75" thickBot="1">
      <c r="B112" s="529" t="s">
        <v>12435</v>
      </c>
      <c r="C112" s="530"/>
      <c r="D112" s="530"/>
      <c r="E112" s="530"/>
      <c r="F112" s="530"/>
      <c r="G112" s="531"/>
      <c r="H112" s="407">
        <f>H105+H106+H110</f>
        <v>750.55</v>
      </c>
    </row>
    <row r="113" spans="2:8" ht="15.75" thickBot="1">
      <c r="B113" s="529" t="s">
        <v>12436</v>
      </c>
      <c r="C113" s="530"/>
      <c r="D113" s="530"/>
      <c r="E113" s="530"/>
      <c r="F113" s="530"/>
      <c r="G113" s="531"/>
      <c r="H113" s="407">
        <f>H107+H108+H109</f>
        <v>87.89</v>
      </c>
    </row>
    <row r="114" spans="2:8">
      <c r="B114" s="523" t="s">
        <v>12437</v>
      </c>
      <c r="C114" s="524"/>
      <c r="D114" s="524"/>
      <c r="E114" s="524"/>
      <c r="F114" s="524"/>
      <c r="G114" s="525"/>
      <c r="H114" s="407">
        <f>TRUNC(H112+H113,2)</f>
        <v>838.44</v>
      </c>
    </row>
    <row r="115" spans="2:8" ht="15.75" thickBot="1"/>
    <row r="116" spans="2:8" ht="27" thickBot="1">
      <c r="B116" s="393" t="str">
        <f>'Planilha Orçamentária'!A552</f>
        <v>20.22</v>
      </c>
      <c r="C116" s="394" t="s">
        <v>12493</v>
      </c>
      <c r="D116" s="395" t="str">
        <f>'Planilha Orçamentária'!D552</f>
        <v>Caixa de passagem em alvenaria 30x30x12 com tampa de ferro fundido (referência SINAPI maio/2018 - código 83446</v>
      </c>
      <c r="E116" s="526" t="s">
        <v>12438</v>
      </c>
      <c r="F116" s="527"/>
      <c r="G116" s="527"/>
      <c r="H116" s="528"/>
    </row>
    <row r="117" spans="2:8">
      <c r="B117" s="396">
        <v>43059</v>
      </c>
      <c r="C117" s="397" t="s">
        <v>12426</v>
      </c>
      <c r="D117" s="398" t="s">
        <v>12495</v>
      </c>
      <c r="E117" s="397" t="s">
        <v>1495</v>
      </c>
      <c r="F117" s="399">
        <v>2.1560000000000001</v>
      </c>
      <c r="G117" s="400">
        <v>10.08</v>
      </c>
      <c r="H117" s="401">
        <f t="shared" ref="H117:H126" si="8">TRUNC(F117*G117,2)</f>
        <v>21.73</v>
      </c>
    </row>
    <row r="118" spans="2:8">
      <c r="B118" s="396">
        <v>370</v>
      </c>
      <c r="C118" s="397" t="s">
        <v>12426</v>
      </c>
      <c r="D118" s="398" t="s">
        <v>12496</v>
      </c>
      <c r="E118" s="397" t="s">
        <v>12497</v>
      </c>
      <c r="F118" s="399">
        <v>6.5299999999999997E-2</v>
      </c>
      <c r="G118" s="400">
        <v>125</v>
      </c>
      <c r="H118" s="401">
        <f t="shared" si="8"/>
        <v>8.16</v>
      </c>
    </row>
    <row r="119" spans="2:8">
      <c r="B119" s="396">
        <v>1106</v>
      </c>
      <c r="C119" s="397" t="s">
        <v>12426</v>
      </c>
      <c r="D119" s="398" t="s">
        <v>12498</v>
      </c>
      <c r="E119" s="397" t="s">
        <v>1495</v>
      </c>
      <c r="F119" s="399">
        <v>3.0095999999999998</v>
      </c>
      <c r="G119" s="400">
        <v>0.95</v>
      </c>
      <c r="H119" s="401">
        <f t="shared" si="8"/>
        <v>2.85</v>
      </c>
    </row>
    <row r="120" spans="2:8">
      <c r="B120" s="396">
        <v>1358</v>
      </c>
      <c r="C120" s="397" t="s">
        <v>12426</v>
      </c>
      <c r="D120" s="398" t="s">
        <v>12499</v>
      </c>
      <c r="E120" s="397" t="s">
        <v>1572</v>
      </c>
      <c r="F120" s="399">
        <v>0.06</v>
      </c>
      <c r="G120" s="400">
        <v>78.69</v>
      </c>
      <c r="H120" s="401">
        <f t="shared" si="8"/>
        <v>4.72</v>
      </c>
    </row>
    <row r="121" spans="2:8">
      <c r="B121" s="396">
        <v>1379</v>
      </c>
      <c r="C121" s="397" t="s">
        <v>12426</v>
      </c>
      <c r="D121" s="398" t="s">
        <v>12500</v>
      </c>
      <c r="E121" s="397" t="s">
        <v>1495</v>
      </c>
      <c r="F121" s="399">
        <v>18.508400000000002</v>
      </c>
      <c r="G121" s="400">
        <v>0.94</v>
      </c>
      <c r="H121" s="401">
        <f t="shared" si="8"/>
        <v>17.39</v>
      </c>
    </row>
    <row r="122" spans="2:8">
      <c r="B122" s="396">
        <v>4721</v>
      </c>
      <c r="C122" s="397" t="s">
        <v>12426</v>
      </c>
      <c r="D122" s="398" t="s">
        <v>12502</v>
      </c>
      <c r="E122" s="397" t="s">
        <v>12497</v>
      </c>
      <c r="F122" s="399">
        <v>3.6499999999999998E-2</v>
      </c>
      <c r="G122" s="400">
        <v>107.61</v>
      </c>
      <c r="H122" s="401">
        <f t="shared" si="8"/>
        <v>3.92</v>
      </c>
    </row>
    <row r="123" spans="2:8">
      <c r="B123" s="396">
        <v>4722</v>
      </c>
      <c r="C123" s="402" t="s">
        <v>12426</v>
      </c>
      <c r="D123" s="403" t="s">
        <v>12501</v>
      </c>
      <c r="E123" s="402" t="s">
        <v>12497</v>
      </c>
      <c r="F123" s="404">
        <v>4.0000000000000001E-3</v>
      </c>
      <c r="G123" s="405">
        <v>101.65</v>
      </c>
      <c r="H123" s="401">
        <f t="shared" si="8"/>
        <v>0.4</v>
      </c>
    </row>
    <row r="124" spans="2:8">
      <c r="B124" s="396">
        <v>7258</v>
      </c>
      <c r="C124" s="402" t="s">
        <v>12426</v>
      </c>
      <c r="D124" s="403" t="s">
        <v>12503</v>
      </c>
      <c r="E124" s="402" t="s">
        <v>12438</v>
      </c>
      <c r="F124" s="404">
        <v>60.48</v>
      </c>
      <c r="G124" s="405">
        <v>0.92</v>
      </c>
      <c r="H124" s="401">
        <f t="shared" si="8"/>
        <v>55.64</v>
      </c>
    </row>
    <row r="125" spans="2:8">
      <c r="B125" s="396">
        <v>88309</v>
      </c>
      <c r="C125" s="402" t="s">
        <v>12431</v>
      </c>
      <c r="D125" s="403" t="s">
        <v>7676</v>
      </c>
      <c r="E125" s="402" t="s">
        <v>1876</v>
      </c>
      <c r="F125" s="404">
        <v>1.6789000000000001</v>
      </c>
      <c r="G125" s="405">
        <v>24.59</v>
      </c>
      <c r="H125" s="401">
        <f t="shared" si="8"/>
        <v>41.28</v>
      </c>
    </row>
    <row r="126" spans="2:8">
      <c r="B126" s="396">
        <v>88316</v>
      </c>
      <c r="C126" s="402" t="s">
        <v>12431</v>
      </c>
      <c r="D126" s="403" t="s">
        <v>7683</v>
      </c>
      <c r="E126" s="402" t="s">
        <v>1876</v>
      </c>
      <c r="F126" s="404">
        <v>4.4832000000000001</v>
      </c>
      <c r="G126" s="405">
        <v>19.45</v>
      </c>
      <c r="H126" s="401">
        <f t="shared" si="8"/>
        <v>87.19</v>
      </c>
    </row>
    <row r="127" spans="2:8" ht="15.75" thickBot="1">
      <c r="B127" s="406"/>
      <c r="C127" s="402"/>
      <c r="D127" s="403"/>
      <c r="E127" s="402"/>
      <c r="F127" s="404"/>
      <c r="G127" s="405"/>
      <c r="H127" s="401"/>
    </row>
    <row r="128" spans="2:8" ht="15.75" thickBot="1">
      <c r="B128" s="529" t="s">
        <v>12435</v>
      </c>
      <c r="C128" s="530"/>
      <c r="D128" s="530"/>
      <c r="E128" s="530"/>
      <c r="F128" s="530"/>
      <c r="G128" s="531"/>
      <c r="H128" s="407">
        <f>H117+H118+H119+H120+H121+H122+H123+H124</f>
        <v>114.81</v>
      </c>
    </row>
    <row r="129" spans="2:8" ht="15.75" thickBot="1">
      <c r="B129" s="529" t="s">
        <v>12436</v>
      </c>
      <c r="C129" s="530"/>
      <c r="D129" s="530"/>
      <c r="E129" s="530"/>
      <c r="F129" s="530"/>
      <c r="G129" s="531"/>
      <c r="H129" s="407">
        <f>H125+H126</f>
        <v>128.47</v>
      </c>
    </row>
    <row r="130" spans="2:8">
      <c r="B130" s="523" t="s">
        <v>12437</v>
      </c>
      <c r="C130" s="524"/>
      <c r="D130" s="524"/>
      <c r="E130" s="524"/>
      <c r="F130" s="524"/>
      <c r="G130" s="525"/>
      <c r="H130" s="407">
        <f>TRUNC(H128+H129,2)</f>
        <v>243.28</v>
      </c>
    </row>
    <row r="131" spans="2:8" ht="15.75" thickBot="1"/>
    <row r="132" spans="2:8" ht="27" thickBot="1">
      <c r="B132" s="393" t="str">
        <f>'Planilha Orçamentária'!A557</f>
        <v>20.26</v>
      </c>
      <c r="C132" s="394" t="s">
        <v>12505</v>
      </c>
      <c r="D132" s="395" t="str">
        <f>'Planilha Orçamentária'!D557</f>
        <v>Eletroduto Aço Galvanizado , Ø 1", fornecimento e instalação (referência SINAPI maio/2018 - Código 95750</v>
      </c>
      <c r="E132" s="526" t="s">
        <v>12438</v>
      </c>
      <c r="F132" s="527"/>
      <c r="G132" s="527"/>
      <c r="H132" s="528"/>
    </row>
    <row r="133" spans="2:8">
      <c r="B133" s="396">
        <v>21136</v>
      </c>
      <c r="C133" s="397" t="s">
        <v>12426</v>
      </c>
      <c r="D133" s="398" t="s">
        <v>12507</v>
      </c>
      <c r="E133" s="397" t="s">
        <v>1265</v>
      </c>
      <c r="F133" s="399">
        <v>1.05</v>
      </c>
      <c r="G133" s="400">
        <v>16.579999999999998</v>
      </c>
      <c r="H133" s="401">
        <f t="shared" ref="H133:H137" si="9">TRUNC(F133*G133,2)</f>
        <v>17.399999999999999</v>
      </c>
    </row>
    <row r="134" spans="2:8">
      <c r="B134" s="396">
        <v>88247</v>
      </c>
      <c r="C134" s="397" t="s">
        <v>12431</v>
      </c>
      <c r="D134" s="398" t="s">
        <v>7622</v>
      </c>
      <c r="E134" s="397" t="s">
        <v>1876</v>
      </c>
      <c r="F134" s="399">
        <v>0.21629999999999999</v>
      </c>
      <c r="G134" s="400">
        <v>21</v>
      </c>
      <c r="H134" s="401">
        <f t="shared" si="9"/>
        <v>4.54</v>
      </c>
    </row>
    <row r="135" spans="2:8">
      <c r="B135" s="396">
        <v>88264</v>
      </c>
      <c r="C135" s="397" t="s">
        <v>12431</v>
      </c>
      <c r="D135" s="398" t="s">
        <v>7638</v>
      </c>
      <c r="E135" s="397" t="s">
        <v>1876</v>
      </c>
      <c r="F135" s="399">
        <v>0.21629999999999999</v>
      </c>
      <c r="G135" s="400">
        <v>25.54</v>
      </c>
      <c r="H135" s="401">
        <f t="shared" si="9"/>
        <v>5.52</v>
      </c>
    </row>
    <row r="136" spans="2:8" ht="26.25">
      <c r="B136" s="396">
        <v>91173</v>
      </c>
      <c r="C136" s="397" t="s">
        <v>12433</v>
      </c>
      <c r="D136" s="398" t="s">
        <v>12508</v>
      </c>
      <c r="E136" s="397" t="s">
        <v>1265</v>
      </c>
      <c r="F136" s="399">
        <v>2</v>
      </c>
      <c r="G136" s="400">
        <v>1.71</v>
      </c>
      <c r="H136" s="401">
        <f t="shared" si="9"/>
        <v>3.42</v>
      </c>
    </row>
    <row r="137" spans="2:8" ht="26.25">
      <c r="B137" s="396">
        <v>95758</v>
      </c>
      <c r="C137" s="397" t="s">
        <v>12433</v>
      </c>
      <c r="D137" s="398" t="s">
        <v>3807</v>
      </c>
      <c r="E137" s="397" t="s">
        <v>12483</v>
      </c>
      <c r="F137" s="399">
        <v>0.33329999999999999</v>
      </c>
      <c r="G137" s="400">
        <v>2.33</v>
      </c>
      <c r="H137" s="401">
        <f t="shared" si="9"/>
        <v>0.77</v>
      </c>
    </row>
    <row r="138" spans="2:8" ht="15.75" thickBot="1">
      <c r="B138" s="406"/>
      <c r="C138" s="402"/>
      <c r="D138" s="403"/>
      <c r="E138" s="402"/>
      <c r="F138" s="404"/>
      <c r="G138" s="405"/>
      <c r="H138" s="401"/>
    </row>
    <row r="139" spans="2:8" ht="15.75" thickBot="1">
      <c r="B139" s="529" t="s">
        <v>12435</v>
      </c>
      <c r="C139" s="530"/>
      <c r="D139" s="530"/>
      <c r="E139" s="530"/>
      <c r="F139" s="530"/>
      <c r="G139" s="531"/>
      <c r="H139" s="407">
        <f>H133+H136+H137</f>
        <v>21.59</v>
      </c>
    </row>
    <row r="140" spans="2:8" ht="15.75" thickBot="1">
      <c r="B140" s="529" t="s">
        <v>12436</v>
      </c>
      <c r="C140" s="530"/>
      <c r="D140" s="530"/>
      <c r="E140" s="530"/>
      <c r="F140" s="530"/>
      <c r="G140" s="531"/>
      <c r="H140" s="407">
        <f>H134+H135</f>
        <v>10.059999999999999</v>
      </c>
    </row>
    <row r="141" spans="2:8">
      <c r="B141" s="523" t="s">
        <v>12437</v>
      </c>
      <c r="C141" s="524"/>
      <c r="D141" s="524"/>
      <c r="E141" s="524"/>
      <c r="F141" s="524"/>
      <c r="G141" s="525"/>
      <c r="H141" s="407">
        <f>TRUNC(H139+H140,2)</f>
        <v>31.65</v>
      </c>
    </row>
    <row r="142" spans="2:8" ht="15.75" thickBot="1"/>
    <row r="143" spans="2:8" ht="27" thickBot="1">
      <c r="B143" s="393" t="str">
        <f>'Planilha Orçamentária'!A558</f>
        <v>20.27</v>
      </c>
      <c r="C143" s="394" t="s">
        <v>12509</v>
      </c>
      <c r="D143" s="395" t="str">
        <f>'Planilha Orçamentária'!D558</f>
        <v>Eletroduto Aço Galvanizado , Ø 1.1/4", fornecimento e instalação (referência SINAPI maio/2018 - Código - 95751)</v>
      </c>
      <c r="E143" s="526" t="s">
        <v>12438</v>
      </c>
      <c r="F143" s="527"/>
      <c r="G143" s="527"/>
      <c r="H143" s="528"/>
    </row>
    <row r="144" spans="2:8">
      <c r="B144" s="396">
        <v>21135</v>
      </c>
      <c r="C144" s="397" t="s">
        <v>12426</v>
      </c>
      <c r="D144" s="398" t="s">
        <v>12511</v>
      </c>
      <c r="E144" s="397" t="s">
        <v>1265</v>
      </c>
      <c r="F144" s="399">
        <v>1.05</v>
      </c>
      <c r="G144" s="400">
        <v>31.9</v>
      </c>
      <c r="H144" s="401">
        <f t="shared" ref="H144:H148" si="10">TRUNC(F144*G144,2)</f>
        <v>33.49</v>
      </c>
    </row>
    <row r="145" spans="2:8">
      <c r="B145" s="396">
        <v>88247</v>
      </c>
      <c r="C145" s="397" t="s">
        <v>12431</v>
      </c>
      <c r="D145" s="398" t="s">
        <v>7622</v>
      </c>
      <c r="E145" s="397" t="s">
        <v>1876</v>
      </c>
      <c r="F145" s="399">
        <v>0.247</v>
      </c>
      <c r="G145" s="400">
        <v>21</v>
      </c>
      <c r="H145" s="401">
        <f t="shared" si="10"/>
        <v>5.18</v>
      </c>
    </row>
    <row r="146" spans="2:8">
      <c r="B146" s="396">
        <v>88264</v>
      </c>
      <c r="C146" s="397" t="s">
        <v>12431</v>
      </c>
      <c r="D146" s="398" t="s">
        <v>7638</v>
      </c>
      <c r="E146" s="397" t="s">
        <v>1876</v>
      </c>
      <c r="F146" s="399">
        <v>0.247</v>
      </c>
      <c r="G146" s="400">
        <v>25.54</v>
      </c>
      <c r="H146" s="401">
        <f t="shared" si="10"/>
        <v>6.3</v>
      </c>
    </row>
    <row r="147" spans="2:8" ht="26.25">
      <c r="B147" s="396">
        <v>91173</v>
      </c>
      <c r="C147" s="397" t="s">
        <v>12433</v>
      </c>
      <c r="D147" s="398" t="s">
        <v>12512</v>
      </c>
      <c r="E147" s="397" t="s">
        <v>1265</v>
      </c>
      <c r="F147" s="399">
        <v>2</v>
      </c>
      <c r="G147" s="400">
        <v>1.71</v>
      </c>
      <c r="H147" s="401">
        <f t="shared" si="10"/>
        <v>3.42</v>
      </c>
    </row>
    <row r="148" spans="2:8" ht="26.25">
      <c r="B148" s="396">
        <v>95759</v>
      </c>
      <c r="C148" s="397" t="s">
        <v>12433</v>
      </c>
      <c r="D148" s="398" t="s">
        <v>12513</v>
      </c>
      <c r="E148" s="397" t="s">
        <v>12438</v>
      </c>
      <c r="F148" s="399">
        <v>0.33329999999999999</v>
      </c>
      <c r="G148" s="400">
        <v>3.85</v>
      </c>
      <c r="H148" s="401">
        <f t="shared" si="10"/>
        <v>1.28</v>
      </c>
    </row>
    <row r="149" spans="2:8" ht="15.75" thickBot="1">
      <c r="B149" s="406"/>
      <c r="C149" s="402"/>
      <c r="D149" s="403"/>
      <c r="E149" s="402"/>
      <c r="F149" s="404"/>
      <c r="G149" s="405"/>
      <c r="H149" s="401"/>
    </row>
    <row r="150" spans="2:8" ht="15.75" thickBot="1">
      <c r="B150" s="529" t="s">
        <v>12435</v>
      </c>
      <c r="C150" s="530"/>
      <c r="D150" s="530"/>
      <c r="E150" s="530"/>
      <c r="F150" s="530"/>
      <c r="G150" s="531"/>
      <c r="H150" s="407">
        <f>H144+H147+H148</f>
        <v>38.190000000000005</v>
      </c>
    </row>
    <row r="151" spans="2:8" ht="15.75" thickBot="1">
      <c r="B151" s="529" t="s">
        <v>12436</v>
      </c>
      <c r="C151" s="530"/>
      <c r="D151" s="530"/>
      <c r="E151" s="530"/>
      <c r="F151" s="530"/>
      <c r="G151" s="531"/>
      <c r="H151" s="407">
        <f>H145+H146</f>
        <v>11.48</v>
      </c>
    </row>
    <row r="152" spans="2:8">
      <c r="B152" s="523" t="s">
        <v>12437</v>
      </c>
      <c r="C152" s="524"/>
      <c r="D152" s="524"/>
      <c r="E152" s="524"/>
      <c r="F152" s="524"/>
      <c r="G152" s="525"/>
      <c r="H152" s="407">
        <f>TRUNC(H150+H151,2)</f>
        <v>49.67</v>
      </c>
    </row>
    <row r="153" spans="2:8" ht="15.75" thickBot="1"/>
    <row r="154" spans="2:8" ht="27" thickBot="1">
      <c r="B154" s="393" t="str">
        <f>'Planilha Orçamentária'!A604</f>
        <v>23.18</v>
      </c>
      <c r="C154" s="394" t="s">
        <v>12515</v>
      </c>
      <c r="D154" s="395" t="str">
        <f>'Planilha Orçamentária'!D604</f>
        <v>Acabamento externo: uma demão de espessura seca de primer Epóxi (referência SINAPI maio/2018 - Código 79460)</v>
      </c>
      <c r="E154" s="526" t="s">
        <v>12438</v>
      </c>
      <c r="F154" s="527"/>
      <c r="G154" s="527"/>
      <c r="H154" s="528"/>
    </row>
    <row r="155" spans="2:8">
      <c r="B155" s="396">
        <v>5318</v>
      </c>
      <c r="C155" s="397" t="s">
        <v>12426</v>
      </c>
      <c r="D155" s="398" t="s">
        <v>12518</v>
      </c>
      <c r="E155" s="397" t="s">
        <v>7154</v>
      </c>
      <c r="F155" s="399">
        <v>0.05</v>
      </c>
      <c r="G155" s="400">
        <v>18</v>
      </c>
      <c r="H155" s="401">
        <f t="shared" ref="H155:H158" si="11">TRUNC(F155*G155,2)</f>
        <v>0.9</v>
      </c>
    </row>
    <row r="156" spans="2:8">
      <c r="B156" s="396">
        <v>7304</v>
      </c>
      <c r="C156" s="397" t="s">
        <v>12426</v>
      </c>
      <c r="D156" s="398" t="s">
        <v>12519</v>
      </c>
      <c r="E156" s="397" t="s">
        <v>7154</v>
      </c>
      <c r="F156" s="399">
        <v>0.5</v>
      </c>
      <c r="G156" s="400">
        <v>80.81</v>
      </c>
      <c r="H156" s="401">
        <f t="shared" si="11"/>
        <v>40.4</v>
      </c>
    </row>
    <row r="157" spans="2:8">
      <c r="B157" s="396">
        <v>88310</v>
      </c>
      <c r="C157" s="397" t="s">
        <v>12431</v>
      </c>
      <c r="D157" s="398" t="s">
        <v>7677</v>
      </c>
      <c r="E157" s="397" t="s">
        <v>1876</v>
      </c>
      <c r="F157" s="399">
        <v>0.4</v>
      </c>
      <c r="G157" s="400">
        <v>25.64</v>
      </c>
      <c r="H157" s="401">
        <f t="shared" si="11"/>
        <v>10.25</v>
      </c>
    </row>
    <row r="158" spans="2:8">
      <c r="B158" s="396">
        <v>88316</v>
      </c>
      <c r="C158" s="397" t="s">
        <v>12431</v>
      </c>
      <c r="D158" s="398" t="s">
        <v>7683</v>
      </c>
      <c r="E158" s="397" t="s">
        <v>1876</v>
      </c>
      <c r="F158" s="399">
        <v>0.35</v>
      </c>
      <c r="G158" s="400">
        <v>19.45</v>
      </c>
      <c r="H158" s="401">
        <f t="shared" si="11"/>
        <v>6.8</v>
      </c>
    </row>
    <row r="159" spans="2:8" ht="15.75" thickBot="1">
      <c r="B159" s="406"/>
      <c r="C159" s="402"/>
      <c r="D159" s="403"/>
      <c r="E159" s="402"/>
      <c r="F159" s="404"/>
      <c r="G159" s="405"/>
      <c r="H159" s="401"/>
    </row>
    <row r="160" spans="2:8" ht="15.75" thickBot="1">
      <c r="B160" s="529" t="s">
        <v>12435</v>
      </c>
      <c r="C160" s="530"/>
      <c r="D160" s="530"/>
      <c r="E160" s="530"/>
      <c r="F160" s="530"/>
      <c r="G160" s="531"/>
      <c r="H160" s="407">
        <f>H155+H156</f>
        <v>41.3</v>
      </c>
    </row>
    <row r="161" spans="2:8" ht="15.75" thickBot="1">
      <c r="B161" s="529" t="s">
        <v>12436</v>
      </c>
      <c r="C161" s="530"/>
      <c r="D161" s="530"/>
      <c r="E161" s="530"/>
      <c r="F161" s="530"/>
      <c r="G161" s="531"/>
      <c r="H161" s="407">
        <f>H157+H158</f>
        <v>17.05</v>
      </c>
    </row>
    <row r="162" spans="2:8">
      <c r="B162" s="523" t="s">
        <v>12437</v>
      </c>
      <c r="C162" s="524"/>
      <c r="D162" s="524"/>
      <c r="E162" s="524"/>
      <c r="F162" s="524"/>
      <c r="G162" s="525"/>
      <c r="H162" s="407">
        <f>TRUNC(H160+H161,2)</f>
        <v>58.35</v>
      </c>
    </row>
    <row r="163" spans="2:8" ht="15.75" thickBot="1"/>
    <row r="164" spans="2:8" ht="15.75" thickBot="1">
      <c r="B164" s="393" t="str">
        <f>'Planilha Orçamentária'!B609</f>
        <v>COMP. PMJ 013</v>
      </c>
      <c r="C164" s="394" t="s">
        <v>12520</v>
      </c>
      <c r="D164" s="438" t="str">
        <f>'Planilha Orçamentária'!D609</f>
        <v>Limpeza final da obra (referência SINAPI maio/2018 - Código 9537)</v>
      </c>
      <c r="E164" s="526" t="s">
        <v>12438</v>
      </c>
      <c r="F164" s="527"/>
      <c r="G164" s="527"/>
      <c r="H164" s="528"/>
    </row>
    <row r="165" spans="2:8">
      <c r="B165" s="396">
        <v>3</v>
      </c>
      <c r="C165" s="397" t="s">
        <v>12426</v>
      </c>
      <c r="D165" s="398" t="s">
        <v>12522</v>
      </c>
      <c r="E165" s="397" t="s">
        <v>7154</v>
      </c>
      <c r="F165" s="399">
        <v>0.05</v>
      </c>
      <c r="G165" s="400">
        <v>13.67</v>
      </c>
      <c r="H165" s="401">
        <f t="shared" ref="H165:H166" si="12">TRUNC(F165*G165,2)</f>
        <v>0.68</v>
      </c>
    </row>
    <row r="166" spans="2:8" ht="15.75" thickBot="1">
      <c r="B166" s="396">
        <v>88316</v>
      </c>
      <c r="C166" s="397" t="s">
        <v>12431</v>
      </c>
      <c r="D166" s="398" t="s">
        <v>7683</v>
      </c>
      <c r="E166" s="397" t="s">
        <v>1876</v>
      </c>
      <c r="F166" s="399">
        <v>0.14000000000000001</v>
      </c>
      <c r="G166" s="400">
        <v>19.45</v>
      </c>
      <c r="H166" s="401">
        <f t="shared" si="12"/>
        <v>2.72</v>
      </c>
    </row>
    <row r="167" spans="2:8" ht="15.75" thickBot="1">
      <c r="B167" s="529" t="s">
        <v>12435</v>
      </c>
      <c r="C167" s="530"/>
      <c r="D167" s="530"/>
      <c r="E167" s="530"/>
      <c r="F167" s="530"/>
      <c r="G167" s="531"/>
      <c r="H167" s="407">
        <f>H165</f>
        <v>0.68</v>
      </c>
    </row>
    <row r="168" spans="2:8" ht="15.75" thickBot="1">
      <c r="B168" s="529" t="s">
        <v>12436</v>
      </c>
      <c r="C168" s="530"/>
      <c r="D168" s="530"/>
      <c r="E168" s="530"/>
      <c r="F168" s="530"/>
      <c r="G168" s="531"/>
      <c r="H168" s="407">
        <f>H166</f>
        <v>2.72</v>
      </c>
    </row>
    <row r="169" spans="2:8">
      <c r="B169" s="523" t="s">
        <v>12437</v>
      </c>
      <c r="C169" s="524"/>
      <c r="D169" s="524"/>
      <c r="E169" s="524"/>
      <c r="F169" s="524"/>
      <c r="G169" s="525"/>
      <c r="H169" s="407">
        <f>TRUNC(H167+H168,2)</f>
        <v>3.4</v>
      </c>
    </row>
  </sheetData>
  <mergeCells count="75">
    <mergeCell ref="B112:G112"/>
    <mergeCell ref="B113:G113"/>
    <mergeCell ref="B114:G114"/>
    <mergeCell ref="B81:G81"/>
    <mergeCell ref="E85:H85"/>
    <mergeCell ref="B90:G90"/>
    <mergeCell ref="B91:G91"/>
    <mergeCell ref="B92:G92"/>
    <mergeCell ref="E94:H94"/>
    <mergeCell ref="E31:H31"/>
    <mergeCell ref="B37:G37"/>
    <mergeCell ref="B38:G38"/>
    <mergeCell ref="B39:G39"/>
    <mergeCell ref="E41:H41"/>
    <mergeCell ref="B52:G52"/>
    <mergeCell ref="B100:G100"/>
    <mergeCell ref="B101:G101"/>
    <mergeCell ref="B102:G102"/>
    <mergeCell ref="E104:H104"/>
    <mergeCell ref="B83:G83"/>
    <mergeCell ref="B82:G82"/>
    <mergeCell ref="B67:G67"/>
    <mergeCell ref="B68:G68"/>
    <mergeCell ref="B69:G69"/>
    <mergeCell ref="E71:H71"/>
    <mergeCell ref="E56:H56"/>
    <mergeCell ref="B53:G53"/>
    <mergeCell ref="B54:G54"/>
    <mergeCell ref="B29:G29"/>
    <mergeCell ref="B17:H17"/>
    <mergeCell ref="E18:H18"/>
    <mergeCell ref="B27:G27"/>
    <mergeCell ref="B28:G28"/>
    <mergeCell ref="B16:H16"/>
    <mergeCell ref="G13:H13"/>
    <mergeCell ref="B14:B15"/>
    <mergeCell ref="C14:C15"/>
    <mergeCell ref="D14:D15"/>
    <mergeCell ref="E14:E15"/>
    <mergeCell ref="F14:F15"/>
    <mergeCell ref="G14:G15"/>
    <mergeCell ref="H14:H15"/>
    <mergeCell ref="B11:H12"/>
    <mergeCell ref="B1:H1"/>
    <mergeCell ref="B2:H2"/>
    <mergeCell ref="B3:H3"/>
    <mergeCell ref="B6:C6"/>
    <mergeCell ref="D6:H6"/>
    <mergeCell ref="B7:C7"/>
    <mergeCell ref="D7:H7"/>
    <mergeCell ref="B8:C8"/>
    <mergeCell ref="D8:H8"/>
    <mergeCell ref="B9:C9"/>
    <mergeCell ref="D9:H9"/>
    <mergeCell ref="B10:F10"/>
    <mergeCell ref="E116:H116"/>
    <mergeCell ref="B128:G128"/>
    <mergeCell ref="B129:G129"/>
    <mergeCell ref="B130:G130"/>
    <mergeCell ref="E132:H132"/>
    <mergeCell ref="B139:G139"/>
    <mergeCell ref="B140:G140"/>
    <mergeCell ref="B141:G141"/>
    <mergeCell ref="E143:H143"/>
    <mergeCell ref="B150:G150"/>
    <mergeCell ref="B151:G151"/>
    <mergeCell ref="B152:G152"/>
    <mergeCell ref="E154:H154"/>
    <mergeCell ref="B160:G160"/>
    <mergeCell ref="B161:G161"/>
    <mergeCell ref="B162:G162"/>
    <mergeCell ref="E164:H164"/>
    <mergeCell ref="B167:G167"/>
    <mergeCell ref="B168:G168"/>
    <mergeCell ref="B169:G169"/>
  </mergeCells>
  <pageMargins left="0.51181102362204722" right="0.51181102362204722" top="0.78740157480314965" bottom="0.78740157480314965" header="0.31496062992125984" footer="0.31496062992125984"/>
  <pageSetup paperSize="9" scale="86" fitToHeight="0" orientation="landscape" r:id="rId1"/>
  <headerFooter>
    <oddFooter>&amp;RPág. &amp;P de &amp;N</oddFooter>
  </headerFooter>
  <rowBreaks count="1" manualBreakCount="1">
    <brk id="35" min="1" max="7"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pageSetUpPr fitToPage="1"/>
  </sheetPr>
  <dimension ref="A1:N49"/>
  <sheetViews>
    <sheetView tabSelected="1" view="pageBreakPreview" topLeftCell="E1" zoomScale="70" zoomScaleNormal="100" zoomScaleSheetLayoutView="70" workbookViewId="0">
      <selection activeCell="O15" sqref="O15"/>
    </sheetView>
  </sheetViews>
  <sheetFormatPr defaultRowHeight="12.75"/>
  <cols>
    <col min="1" max="4" width="0" style="227" hidden="1" customWidth="1"/>
    <col min="5" max="5" width="10.625" style="227" customWidth="1"/>
    <col min="6" max="6" width="12.125" style="227" customWidth="1"/>
    <col min="7" max="7" width="65.875" style="227" customWidth="1"/>
    <col min="8" max="8" width="19.625" style="227" customWidth="1"/>
    <col min="9" max="9" width="7.375" style="227" customWidth="1"/>
    <col min="10" max="10" width="8.875" style="227" customWidth="1"/>
    <col min="11" max="11" width="11.25" style="227" customWidth="1"/>
    <col min="12" max="12" width="15" style="227" customWidth="1"/>
    <col min="13" max="13" width="16.625" style="227" bestFit="1" customWidth="1"/>
    <col min="14" max="14" width="0" style="227" hidden="1" customWidth="1"/>
    <col min="15" max="16384" width="9" style="227"/>
  </cols>
  <sheetData>
    <row r="1" spans="1:14" ht="21.6" customHeight="1" thickBot="1">
      <c r="B1" s="228"/>
      <c r="D1" s="229"/>
    </row>
    <row r="2" spans="1:14" ht="16.149999999999999" customHeight="1" thickTop="1">
      <c r="A2" s="230"/>
      <c r="B2" s="231">
        <f>1+K16/100+K18/100+K19/100+K20/100</f>
        <v>1.0607</v>
      </c>
      <c r="D2" s="229"/>
    </row>
    <row r="3" spans="1:14" ht="13.5" thickBot="1">
      <c r="A3" s="230"/>
      <c r="B3" s="232">
        <f>1+K17/100</f>
        <v>1.0123</v>
      </c>
      <c r="D3" s="229"/>
    </row>
    <row r="4" spans="1:14" s="233" customFormat="1" ht="6.75" thickBot="1">
      <c r="D4" s="234"/>
      <c r="E4" s="235"/>
      <c r="F4" s="236"/>
      <c r="G4" s="237"/>
      <c r="H4" s="236"/>
      <c r="I4" s="238"/>
      <c r="J4" s="238"/>
      <c r="K4" s="238"/>
      <c r="L4" s="239"/>
      <c r="M4" s="240"/>
      <c r="N4" s="241"/>
    </row>
    <row r="5" spans="1:14" s="242" customFormat="1" ht="67.5" customHeight="1">
      <c r="D5" s="243"/>
      <c r="E5" s="657" t="str">
        <f>'Planilha Orçamentária'!A1</f>
        <v>PREFEITURA MUNICIPAL DE JUÍNA</v>
      </c>
      <c r="F5" s="658"/>
      <c r="G5" s="659"/>
      <c r="H5" s="624" t="s">
        <v>12402</v>
      </c>
      <c r="I5" s="625"/>
      <c r="J5" s="626"/>
      <c r="K5" s="627"/>
      <c r="L5" s="628"/>
      <c r="M5" s="244"/>
      <c r="N5" s="245"/>
    </row>
    <row r="6" spans="1:14" s="242" customFormat="1" ht="49.5" customHeight="1" thickBot="1">
      <c r="D6" s="246"/>
      <c r="E6" s="660"/>
      <c r="F6" s="661"/>
      <c r="G6" s="662"/>
      <c r="H6" s="247" t="s">
        <v>1226</v>
      </c>
      <c r="I6" s="631">
        <f>K32</f>
        <v>0.22226164190779008</v>
      </c>
      <c r="J6" s="632"/>
      <c r="K6" s="629"/>
      <c r="L6" s="630"/>
      <c r="M6" s="325"/>
      <c r="N6" s="245"/>
    </row>
    <row r="7" spans="1:14" s="248" customFormat="1" ht="18.75" customHeight="1" thickBot="1">
      <c r="D7" s="249"/>
      <c r="E7" s="633" t="s">
        <v>12403</v>
      </c>
      <c r="F7" s="634"/>
      <c r="G7" s="634"/>
      <c r="H7" s="634"/>
      <c r="I7" s="634"/>
      <c r="J7" s="634"/>
      <c r="K7" s="634"/>
      <c r="L7" s="635"/>
      <c r="M7" s="250"/>
      <c r="N7" s="251"/>
    </row>
    <row r="8" spans="1:14" s="233" customFormat="1" ht="6.75" thickBot="1">
      <c r="D8" s="234"/>
      <c r="E8" s="235"/>
      <c r="F8" s="252"/>
      <c r="G8" s="253"/>
      <c r="H8" s="252"/>
      <c r="I8" s="254"/>
      <c r="J8" s="254"/>
      <c r="K8" s="254"/>
      <c r="L8" s="255"/>
      <c r="M8" s="240"/>
      <c r="N8" s="241"/>
    </row>
    <row r="9" spans="1:14" s="248" customFormat="1" ht="18">
      <c r="D9" s="249"/>
      <c r="E9" s="256" t="s">
        <v>1227</v>
      </c>
      <c r="F9" s="576" t="s">
        <v>1261</v>
      </c>
      <c r="G9" s="576"/>
      <c r="H9" s="576"/>
      <c r="I9" s="576"/>
      <c r="J9" s="576"/>
      <c r="K9" s="257" t="s">
        <v>1228</v>
      </c>
      <c r="L9" s="258">
        <v>43277</v>
      </c>
      <c r="M9" s="259"/>
      <c r="N9" s="251"/>
    </row>
    <row r="10" spans="1:14" s="248" customFormat="1" ht="18">
      <c r="D10" s="249"/>
      <c r="E10" s="260" t="s">
        <v>1229</v>
      </c>
      <c r="F10" s="636" t="s">
        <v>1262</v>
      </c>
      <c r="G10" s="636"/>
      <c r="H10" s="636"/>
      <c r="I10" s="636"/>
      <c r="J10" s="637" t="s">
        <v>1230</v>
      </c>
      <c r="K10" s="637"/>
      <c r="L10" s="261">
        <f>'[8]ORÇAMENTO '!J8</f>
        <v>0.90010000000000001</v>
      </c>
      <c r="M10" s="262"/>
      <c r="N10" s="251"/>
    </row>
    <row r="11" spans="1:14" s="248" customFormat="1" ht="6" customHeight="1" thickBot="1">
      <c r="D11" s="249"/>
      <c r="E11" s="260"/>
      <c r="F11" s="636"/>
      <c r="G11" s="636"/>
      <c r="H11" s="636"/>
      <c r="I11" s="636"/>
      <c r="J11" s="263"/>
      <c r="K11" s="263"/>
      <c r="L11" s="264"/>
      <c r="M11" s="262"/>
      <c r="N11" s="251"/>
    </row>
    <row r="12" spans="1:14" s="248" customFormat="1" ht="24" thickBot="1">
      <c r="D12" s="249"/>
      <c r="E12" s="638" t="s">
        <v>1226</v>
      </c>
      <c r="F12" s="639"/>
      <c r="G12" s="639"/>
      <c r="H12" s="639"/>
      <c r="I12" s="639"/>
      <c r="J12" s="639"/>
      <c r="K12" s="639"/>
      <c r="L12" s="640"/>
      <c r="M12" s="250"/>
      <c r="N12" s="251"/>
    </row>
    <row r="13" spans="1:14" ht="15.75">
      <c r="D13" s="229"/>
      <c r="E13" s="641" t="s">
        <v>81</v>
      </c>
      <c r="F13" s="643" t="s">
        <v>1231</v>
      </c>
      <c r="G13" s="643"/>
      <c r="H13" s="643"/>
      <c r="I13" s="643"/>
      <c r="J13" s="643"/>
      <c r="K13" s="645" t="s">
        <v>1232</v>
      </c>
      <c r="L13" s="646"/>
    </row>
    <row r="14" spans="1:14" ht="15.75">
      <c r="D14" s="229"/>
      <c r="E14" s="642"/>
      <c r="F14" s="644"/>
      <c r="G14" s="644"/>
      <c r="H14" s="644"/>
      <c r="I14" s="644"/>
      <c r="J14" s="644"/>
      <c r="K14" s="647" t="s">
        <v>1233</v>
      </c>
      <c r="L14" s="648"/>
    </row>
    <row r="15" spans="1:14" ht="16.5" thickBot="1">
      <c r="B15" s="265" t="s">
        <v>1234</v>
      </c>
      <c r="C15" s="265" t="s">
        <v>1235</v>
      </c>
      <c r="D15" s="266"/>
      <c r="E15" s="267">
        <v>1</v>
      </c>
      <c r="F15" s="621" t="s">
        <v>1236</v>
      </c>
      <c r="G15" s="621"/>
      <c r="H15" s="621"/>
      <c r="I15" s="621"/>
      <c r="J15" s="621"/>
      <c r="K15" s="622">
        <f>K16+K17+K18+K19+K20</f>
        <v>7.3</v>
      </c>
      <c r="L15" s="623"/>
    </row>
    <row r="16" spans="1:14" ht="15.75" customHeight="1" thickBot="1">
      <c r="B16" s="268">
        <v>5.5</v>
      </c>
      <c r="C16" s="269">
        <v>3</v>
      </c>
      <c r="D16" s="270"/>
      <c r="E16" s="271" t="s">
        <v>88</v>
      </c>
      <c r="F16" s="604" t="s">
        <v>1237</v>
      </c>
      <c r="G16" s="604"/>
      <c r="H16" s="604"/>
      <c r="I16" s="604"/>
      <c r="J16" s="604"/>
      <c r="K16" s="605">
        <v>4</v>
      </c>
      <c r="L16" s="606"/>
      <c r="N16" s="227">
        <f>1+K16/100+K18/100+K19/100+K20/100</f>
        <v>1.0607</v>
      </c>
    </row>
    <row r="17" spans="2:14" ht="15.75" customHeight="1" thickBot="1">
      <c r="B17" s="268">
        <v>1.39</v>
      </c>
      <c r="C17" s="269">
        <v>0.59</v>
      </c>
      <c r="D17" s="270"/>
      <c r="E17" s="271" t="s">
        <v>115</v>
      </c>
      <c r="F17" s="604" t="s">
        <v>1238</v>
      </c>
      <c r="G17" s="604"/>
      <c r="H17" s="604"/>
      <c r="I17" s="604"/>
      <c r="J17" s="604"/>
      <c r="K17" s="605">
        <v>1.23</v>
      </c>
      <c r="L17" s="606"/>
      <c r="N17" s="227">
        <f>1+K22/100</f>
        <v>1.0740000000000001</v>
      </c>
    </row>
    <row r="18" spans="2:14" ht="15.75" customHeight="1" thickBot="1">
      <c r="B18" s="268">
        <v>1.27</v>
      </c>
      <c r="C18" s="269">
        <v>0.97</v>
      </c>
      <c r="D18" s="270"/>
      <c r="E18" s="271" t="s">
        <v>118</v>
      </c>
      <c r="F18" s="604" t="s">
        <v>1239</v>
      </c>
      <c r="G18" s="604"/>
      <c r="H18" s="604"/>
      <c r="I18" s="604"/>
      <c r="J18" s="604"/>
      <c r="K18" s="605">
        <v>1.27</v>
      </c>
      <c r="L18" s="606"/>
      <c r="N18" s="227">
        <f>1+K17/100</f>
        <v>1.0123</v>
      </c>
    </row>
    <row r="19" spans="2:14" ht="15" customHeight="1">
      <c r="B19" s="272"/>
      <c r="C19" s="273"/>
      <c r="D19" s="270"/>
      <c r="E19" s="271" t="s">
        <v>120</v>
      </c>
      <c r="F19" s="604" t="s">
        <v>12524</v>
      </c>
      <c r="G19" s="604"/>
      <c r="H19" s="604"/>
      <c r="I19" s="604"/>
      <c r="J19" s="604"/>
      <c r="K19" s="605">
        <v>0.8</v>
      </c>
      <c r="L19" s="606"/>
      <c r="N19" s="227">
        <f>1-K25/100</f>
        <v>0.94350000000000001</v>
      </c>
    </row>
    <row r="20" spans="2:14" ht="15.75" customHeight="1" thickBot="1">
      <c r="B20" s="272"/>
      <c r="C20" s="273"/>
      <c r="D20" s="270"/>
      <c r="E20" s="274"/>
      <c r="F20" s="607"/>
      <c r="G20" s="607"/>
      <c r="H20" s="607"/>
      <c r="I20" s="607"/>
      <c r="J20" s="607"/>
      <c r="K20" s="608"/>
      <c r="L20" s="609"/>
      <c r="N20" s="227">
        <f>N16*N17*N18/N19</f>
        <v>1.2222616419077901</v>
      </c>
    </row>
    <row r="21" spans="2:14" ht="15.75" customHeight="1" thickBot="1">
      <c r="B21" s="275"/>
      <c r="C21" s="275"/>
      <c r="D21" s="276"/>
      <c r="E21" s="612"/>
      <c r="F21" s="613"/>
      <c r="G21" s="613"/>
      <c r="H21" s="613"/>
      <c r="I21" s="613"/>
      <c r="J21" s="613"/>
      <c r="K21" s="613"/>
      <c r="L21" s="614"/>
      <c r="N21" s="277">
        <f>N20-1</f>
        <v>0.22226164190779008</v>
      </c>
    </row>
    <row r="22" spans="2:14" ht="15.75" customHeight="1" thickBot="1">
      <c r="D22" s="229"/>
      <c r="E22" s="278" t="s">
        <v>1240</v>
      </c>
      <c r="F22" s="615" t="s">
        <v>1241</v>
      </c>
      <c r="G22" s="615"/>
      <c r="H22" s="615"/>
      <c r="I22" s="615"/>
      <c r="J22" s="615"/>
      <c r="K22" s="616">
        <f>K23</f>
        <v>7.4</v>
      </c>
      <c r="L22" s="617"/>
    </row>
    <row r="23" spans="2:14" ht="15.75" customHeight="1" thickBot="1">
      <c r="B23" s="268">
        <v>8.9600000000000009</v>
      </c>
      <c r="C23" s="269">
        <v>6.16</v>
      </c>
      <c r="D23" s="270"/>
      <c r="E23" s="274" t="s">
        <v>90</v>
      </c>
      <c r="F23" s="618" t="s">
        <v>1242</v>
      </c>
      <c r="G23" s="619"/>
      <c r="H23" s="619"/>
      <c r="I23" s="619"/>
      <c r="J23" s="620"/>
      <c r="K23" s="608">
        <v>7.4</v>
      </c>
      <c r="L23" s="609"/>
    </row>
    <row r="24" spans="2:14" ht="15.75" customHeight="1" thickBot="1">
      <c r="D24" s="229"/>
      <c r="E24" s="612"/>
      <c r="F24" s="613"/>
      <c r="G24" s="613"/>
      <c r="H24" s="613"/>
      <c r="I24" s="613"/>
      <c r="J24" s="613"/>
      <c r="K24" s="613"/>
      <c r="L24" s="614"/>
    </row>
    <row r="25" spans="2:14" ht="15.75" customHeight="1">
      <c r="D25" s="229"/>
      <c r="E25" s="278" t="s">
        <v>1243</v>
      </c>
      <c r="F25" s="615" t="s">
        <v>1244</v>
      </c>
      <c r="G25" s="615"/>
      <c r="H25" s="615"/>
      <c r="I25" s="615"/>
      <c r="J25" s="615"/>
      <c r="K25" s="616">
        <f>K26+K27+K28+K29</f>
        <v>5.65</v>
      </c>
      <c r="L25" s="617"/>
    </row>
    <row r="26" spans="2:14" ht="15">
      <c r="C26" s="279"/>
      <c r="D26" s="280"/>
      <c r="E26" s="271" t="s">
        <v>91</v>
      </c>
      <c r="F26" s="604" t="s">
        <v>1245</v>
      </c>
      <c r="G26" s="604"/>
      <c r="H26" s="604"/>
      <c r="I26" s="604"/>
      <c r="J26" s="604"/>
      <c r="K26" s="610">
        <v>2</v>
      </c>
      <c r="L26" s="611"/>
    </row>
    <row r="27" spans="2:14" ht="15" customHeight="1">
      <c r="B27" s="232">
        <f>1+K23/100</f>
        <v>1.0740000000000001</v>
      </c>
      <c r="D27" s="229"/>
      <c r="E27" s="271" t="s">
        <v>108</v>
      </c>
      <c r="F27" s="604" t="s">
        <v>1246</v>
      </c>
      <c r="G27" s="604"/>
      <c r="H27" s="604"/>
      <c r="I27" s="604"/>
      <c r="J27" s="604"/>
      <c r="K27" s="605">
        <v>3</v>
      </c>
      <c r="L27" s="606"/>
    </row>
    <row r="28" spans="2:14" ht="15" customHeight="1">
      <c r="B28" s="232">
        <f>1-K25/100</f>
        <v>0.94350000000000001</v>
      </c>
      <c r="D28" s="229"/>
      <c r="E28" s="271" t="s">
        <v>257</v>
      </c>
      <c r="F28" s="604" t="s">
        <v>1247</v>
      </c>
      <c r="G28" s="604"/>
      <c r="H28" s="604"/>
      <c r="I28" s="604"/>
      <c r="J28" s="604"/>
      <c r="K28" s="605">
        <v>0.65</v>
      </c>
      <c r="L28" s="606"/>
    </row>
    <row r="29" spans="2:14" ht="15.75" customHeight="1" thickBot="1">
      <c r="B29" s="232">
        <f>B2*B3*B27</f>
        <v>1.15320385914</v>
      </c>
      <c r="D29" s="229"/>
      <c r="E29" s="274" t="s">
        <v>258</v>
      </c>
      <c r="F29" s="607" t="s">
        <v>1248</v>
      </c>
      <c r="G29" s="607"/>
      <c r="H29" s="607"/>
      <c r="I29" s="607"/>
      <c r="J29" s="607"/>
      <c r="K29" s="608">
        <v>0</v>
      </c>
      <c r="L29" s="609"/>
    </row>
    <row r="30" spans="2:14" ht="15.75" customHeight="1">
      <c r="B30" s="232">
        <f>B29/B28</f>
        <v>1.2222616419077901</v>
      </c>
      <c r="D30" s="229"/>
      <c r="E30" s="584" t="s">
        <v>1249</v>
      </c>
      <c r="F30" s="585"/>
      <c r="G30" s="585"/>
      <c r="H30" s="585"/>
      <c r="I30" s="585"/>
      <c r="J30" s="585"/>
      <c r="K30" s="585"/>
      <c r="L30" s="586"/>
    </row>
    <row r="31" spans="2:14" ht="26.25" customHeight="1" thickBot="1">
      <c r="B31" s="232">
        <f>B30-1</f>
        <v>0.22226164190779008</v>
      </c>
      <c r="D31" s="229"/>
      <c r="E31" s="587" t="s">
        <v>1250</v>
      </c>
      <c r="F31" s="588"/>
      <c r="G31" s="588"/>
      <c r="H31" s="588"/>
      <c r="I31" s="588"/>
      <c r="J31" s="588"/>
      <c r="K31" s="588"/>
      <c r="L31" s="589"/>
    </row>
    <row r="32" spans="2:14" ht="19.5" customHeight="1" thickBot="1">
      <c r="B32" s="281">
        <f>B31</f>
        <v>0.22226164190779008</v>
      </c>
      <c r="D32" s="229"/>
      <c r="E32" s="590" t="s">
        <v>1251</v>
      </c>
      <c r="F32" s="591"/>
      <c r="G32" s="591"/>
      <c r="H32" s="591"/>
      <c r="I32" s="591"/>
      <c r="J32" s="592"/>
      <c r="K32" s="596">
        <f>N21</f>
        <v>0.22226164190779008</v>
      </c>
      <c r="L32" s="597"/>
    </row>
    <row r="33" spans="1:13" ht="20.25" customHeight="1" thickTop="1" thickBot="1">
      <c r="D33" s="229"/>
      <c r="E33" s="593"/>
      <c r="F33" s="594"/>
      <c r="G33" s="594"/>
      <c r="H33" s="594"/>
      <c r="I33" s="594"/>
      <c r="J33" s="595"/>
      <c r="K33" s="598"/>
      <c r="L33" s="599"/>
    </row>
    <row r="34" spans="1:13" ht="15.75" customHeight="1" thickBot="1">
      <c r="D34" s="229"/>
      <c r="E34" s="600" t="s">
        <v>1252</v>
      </c>
      <c r="F34" s="601"/>
      <c r="G34" s="601"/>
      <c r="H34" s="601"/>
      <c r="I34" s="601"/>
      <c r="J34" s="601"/>
      <c r="K34" s="602">
        <f>'Planilha Orçamentária'!K612</f>
        <v>1404781.55</v>
      </c>
      <c r="L34" s="603"/>
      <c r="M34" s="333"/>
    </row>
    <row r="35" spans="1:13" ht="15.75" customHeight="1" thickBot="1">
      <c r="D35" s="229"/>
      <c r="E35" s="571" t="s">
        <v>1253</v>
      </c>
      <c r="F35" s="572"/>
      <c r="G35" s="572"/>
      <c r="H35" s="572"/>
      <c r="I35" s="572"/>
      <c r="J35" s="572"/>
      <c r="K35" s="572"/>
      <c r="L35" s="573"/>
      <c r="M35" s="333"/>
    </row>
    <row r="36" spans="1:13" ht="16.5" customHeight="1" thickBot="1">
      <c r="D36" s="229"/>
      <c r="E36" s="577" t="s">
        <v>1254</v>
      </c>
      <c r="F36" s="578"/>
      <c r="G36" s="578"/>
      <c r="H36" s="578"/>
      <c r="I36" s="578"/>
      <c r="J36" s="578"/>
      <c r="K36" s="578"/>
      <c r="L36" s="579"/>
    </row>
    <row r="37" spans="1:13" ht="15.75">
      <c r="A37" s="282"/>
      <c r="B37" s="282"/>
      <c r="C37" s="282"/>
      <c r="D37" s="283"/>
      <c r="E37" s="284"/>
      <c r="F37" s="285"/>
      <c r="G37" s="286"/>
      <c r="H37" s="286"/>
      <c r="I37" s="286"/>
      <c r="J37" s="286"/>
      <c r="K37" s="286"/>
      <c r="L37" s="287"/>
    </row>
    <row r="38" spans="1:13">
      <c r="D38" s="229"/>
      <c r="E38" s="288"/>
      <c r="F38" s="580" t="s">
        <v>1255</v>
      </c>
      <c r="G38" s="581" t="s">
        <v>1256</v>
      </c>
      <c r="H38" s="581"/>
      <c r="I38" s="581"/>
      <c r="J38" s="581"/>
      <c r="K38" s="582">
        <v>-1</v>
      </c>
      <c r="L38" s="289"/>
    </row>
    <row r="39" spans="1:13">
      <c r="D39" s="229"/>
      <c r="E39" s="288"/>
      <c r="F39" s="580"/>
      <c r="G39" s="583" t="s">
        <v>1257</v>
      </c>
      <c r="H39" s="583"/>
      <c r="I39" s="583"/>
      <c r="J39" s="583"/>
      <c r="K39" s="582"/>
      <c r="L39" s="289"/>
    </row>
    <row r="40" spans="1:13" ht="15.75" thickBot="1">
      <c r="D40" s="229"/>
      <c r="E40" s="288"/>
      <c r="F40" s="290"/>
      <c r="G40" s="291"/>
      <c r="H40" s="292"/>
      <c r="I40" s="282"/>
      <c r="J40" s="282"/>
      <c r="K40" s="282"/>
      <c r="L40" s="289"/>
    </row>
    <row r="41" spans="1:13" ht="16.5" thickBot="1">
      <c r="D41" s="229"/>
      <c r="E41" s="288"/>
      <c r="F41" s="571" t="s">
        <v>1258</v>
      </c>
      <c r="G41" s="572"/>
      <c r="H41" s="572"/>
      <c r="I41" s="572"/>
      <c r="J41" s="572"/>
      <c r="K41" s="573"/>
      <c r="L41" s="289"/>
    </row>
    <row r="42" spans="1:13" ht="15.75" thickBot="1">
      <c r="E42" s="288"/>
      <c r="F42" s="293">
        <v>0.05</v>
      </c>
      <c r="G42" s="574" t="s">
        <v>1259</v>
      </c>
      <c r="H42" s="574"/>
      <c r="I42" s="574"/>
      <c r="J42" s="574"/>
      <c r="K42" s="575"/>
      <c r="L42" s="289"/>
    </row>
    <row r="43" spans="1:13" s="294" customFormat="1" ht="6" customHeight="1" thickBot="1">
      <c r="E43" s="295"/>
      <c r="F43" s="296"/>
      <c r="G43" s="297"/>
      <c r="H43" s="297"/>
      <c r="I43" s="297"/>
      <c r="J43" s="297"/>
      <c r="K43" s="297"/>
      <c r="L43" s="298"/>
    </row>
    <row r="44" spans="1:13" ht="13.15" customHeight="1" thickBot="1">
      <c r="E44" s="288"/>
      <c r="F44" s="299">
        <v>0.4</v>
      </c>
      <c r="G44" s="574" t="s">
        <v>1260</v>
      </c>
      <c r="H44" s="574"/>
      <c r="I44" s="574"/>
      <c r="J44" s="574"/>
      <c r="K44" s="575"/>
      <c r="L44" s="289"/>
    </row>
    <row r="45" spans="1:13" ht="13.15" customHeight="1" thickBot="1">
      <c r="E45" s="300"/>
      <c r="F45" s="301"/>
      <c r="G45" s="302"/>
      <c r="H45" s="303"/>
      <c r="I45" s="304"/>
      <c r="J45" s="304"/>
      <c r="K45" s="304"/>
      <c r="L45" s="305"/>
    </row>
    <row r="46" spans="1:13" ht="13.15" customHeight="1"/>
    <row r="47" spans="1:13" ht="21.6" customHeight="1"/>
    <row r="48" spans="1:13" ht="17.45" customHeight="1"/>
    <row r="49" ht="26.45" customHeight="1"/>
  </sheetData>
  <mergeCells count="56">
    <mergeCell ref="F15:J15"/>
    <mergeCell ref="K15:L15"/>
    <mergeCell ref="H5:J5"/>
    <mergeCell ref="K5:L6"/>
    <mergeCell ref="I6:J6"/>
    <mergeCell ref="E7:L7"/>
    <mergeCell ref="F10:I11"/>
    <mergeCell ref="J10:K10"/>
    <mergeCell ref="E12:L12"/>
    <mergeCell ref="E13:E14"/>
    <mergeCell ref="F13:J14"/>
    <mergeCell ref="K13:L13"/>
    <mergeCell ref="K14:L14"/>
    <mergeCell ref="E5:G6"/>
    <mergeCell ref="F16:J16"/>
    <mergeCell ref="K16:L16"/>
    <mergeCell ref="F17:J17"/>
    <mergeCell ref="K17:L17"/>
    <mergeCell ref="F18:J18"/>
    <mergeCell ref="K18:L18"/>
    <mergeCell ref="F26:J26"/>
    <mergeCell ref="K26:L26"/>
    <mergeCell ref="F19:J19"/>
    <mergeCell ref="K19:L19"/>
    <mergeCell ref="F20:J20"/>
    <mergeCell ref="K20:L20"/>
    <mergeCell ref="E21:L21"/>
    <mergeCell ref="F22:J22"/>
    <mergeCell ref="K22:L22"/>
    <mergeCell ref="F23:J23"/>
    <mergeCell ref="K23:L23"/>
    <mergeCell ref="E24:L24"/>
    <mergeCell ref="F25:J25"/>
    <mergeCell ref="K25:L25"/>
    <mergeCell ref="F27:J27"/>
    <mergeCell ref="K27:L27"/>
    <mergeCell ref="F28:J28"/>
    <mergeCell ref="K28:L28"/>
    <mergeCell ref="F29:J29"/>
    <mergeCell ref="K29:L29"/>
    <mergeCell ref="F41:K41"/>
    <mergeCell ref="G42:K42"/>
    <mergeCell ref="G44:K44"/>
    <mergeCell ref="F9:J9"/>
    <mergeCell ref="E35:L35"/>
    <mergeCell ref="E36:L36"/>
    <mergeCell ref="F38:F39"/>
    <mergeCell ref="G38:J38"/>
    <mergeCell ref="K38:K39"/>
    <mergeCell ref="G39:J39"/>
    <mergeCell ref="E30:L30"/>
    <mergeCell ref="E31:L31"/>
    <mergeCell ref="E32:J33"/>
    <mergeCell ref="K32:L33"/>
    <mergeCell ref="E34:J34"/>
    <mergeCell ref="K34:L34"/>
  </mergeCells>
  <printOptions horizontalCentered="1" verticalCentered="1"/>
  <pageMargins left="0.78740157480314965" right="0.19685039370078741" top="0.39370078740157483" bottom="0.78740157480314965" header="0.19685039370078741" footer="0.19685039370078741"/>
  <pageSetup paperSize="9" scale="56" orientation="portrait" r:id="rId1"/>
  <headerFooter scaleWithDoc="0" alignWithMargins="0">
    <oddFooter>Página &amp;P de &amp;N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33"/>
  </sheetPr>
  <dimension ref="A2:D6431"/>
  <sheetViews>
    <sheetView showZeros="0" view="pageBreakPreview" topLeftCell="A4759" zoomScaleSheetLayoutView="100" workbookViewId="0">
      <selection activeCell="A4759" sqref="A1:A1048576"/>
    </sheetView>
  </sheetViews>
  <sheetFormatPr defaultColWidth="10" defaultRowHeight="12.75"/>
  <cols>
    <col min="1" max="1" width="9.5" style="142" customWidth="1"/>
    <col min="2" max="2" width="54.625" style="142" customWidth="1"/>
    <col min="3" max="3" width="4.625" style="143" customWidth="1"/>
    <col min="4" max="4" width="9.75" style="142" customWidth="1"/>
    <col min="5" max="5" width="1.875" style="142" customWidth="1"/>
    <col min="6" max="6" width="6.875" style="142" customWidth="1"/>
    <col min="7" max="233" width="10" style="142"/>
    <col min="234" max="234" width="6.375" style="142" customWidth="1"/>
    <col min="235" max="235" width="16.625" style="142" customWidth="1"/>
    <col min="236" max="236" width="55.25" style="142" customWidth="1"/>
    <col min="237" max="237" width="4.625" style="142" customWidth="1"/>
    <col min="238" max="238" width="5.125" style="142" customWidth="1"/>
    <col min="239" max="239" width="4.125" style="142" customWidth="1"/>
    <col min="240" max="240" width="4.25" style="142" customWidth="1"/>
    <col min="241" max="241" width="5.375" style="142" customWidth="1"/>
    <col min="242" max="242" width="4.5" style="142" customWidth="1"/>
    <col min="243" max="243" width="5.25" style="142" customWidth="1"/>
    <col min="244" max="244" width="4.375" style="142" customWidth="1"/>
    <col min="245" max="245" width="7.125" style="142" customWidth="1"/>
    <col min="246" max="246" width="3.375" style="142" customWidth="1"/>
    <col min="247" max="247" width="2.625" style="142" customWidth="1"/>
    <col min="248" max="248" width="2.75" style="142" customWidth="1"/>
    <col min="249" max="249" width="2" style="142" customWidth="1"/>
    <col min="250" max="250" width="5" style="142" customWidth="1"/>
    <col min="251" max="251" width="2" style="142" customWidth="1"/>
    <col min="252" max="252" width="1.875" style="142" customWidth="1"/>
    <col min="253" max="253" width="2.125" style="142" customWidth="1"/>
    <col min="254" max="254" width="6" style="142" customWidth="1"/>
    <col min="255" max="255" width="0.875" style="142" customWidth="1"/>
    <col min="256" max="257" width="1.25" style="142" customWidth="1"/>
    <col min="258" max="258" width="9.875" style="142" customWidth="1"/>
    <col min="259" max="259" width="1.5" style="142" customWidth="1"/>
    <col min="260" max="260" width="1.375" style="142" customWidth="1"/>
    <col min="261" max="261" width="1.875" style="142" customWidth="1"/>
    <col min="262" max="262" width="6.875" style="142" customWidth="1"/>
    <col min="263" max="489" width="10" style="142"/>
    <col min="490" max="490" width="6.375" style="142" customWidth="1"/>
    <col min="491" max="491" width="16.625" style="142" customWidth="1"/>
    <col min="492" max="492" width="55.25" style="142" customWidth="1"/>
    <col min="493" max="493" width="4.625" style="142" customWidth="1"/>
    <col min="494" max="494" width="5.125" style="142" customWidth="1"/>
    <col min="495" max="495" width="4.125" style="142" customWidth="1"/>
    <col min="496" max="496" width="4.25" style="142" customWidth="1"/>
    <col min="497" max="497" width="5.375" style="142" customWidth="1"/>
    <col min="498" max="498" width="4.5" style="142" customWidth="1"/>
    <col min="499" max="499" width="5.25" style="142" customWidth="1"/>
    <col min="500" max="500" width="4.375" style="142" customWidth="1"/>
    <col min="501" max="501" width="7.125" style="142" customWidth="1"/>
    <col min="502" max="502" width="3.375" style="142" customWidth="1"/>
    <col min="503" max="503" width="2.625" style="142" customWidth="1"/>
    <col min="504" max="504" width="2.75" style="142" customWidth="1"/>
    <col min="505" max="505" width="2" style="142" customWidth="1"/>
    <col min="506" max="506" width="5" style="142" customWidth="1"/>
    <col min="507" max="507" width="2" style="142" customWidth="1"/>
    <col min="508" max="508" width="1.875" style="142" customWidth="1"/>
    <col min="509" max="509" width="2.125" style="142" customWidth="1"/>
    <col min="510" max="510" width="6" style="142" customWidth="1"/>
    <col min="511" max="511" width="0.875" style="142" customWidth="1"/>
    <col min="512" max="513" width="1.25" style="142" customWidth="1"/>
    <col min="514" max="514" width="9.875" style="142" customWidth="1"/>
    <col min="515" max="515" width="1.5" style="142" customWidth="1"/>
    <col min="516" max="516" width="1.375" style="142" customWidth="1"/>
    <col min="517" max="517" width="1.875" style="142" customWidth="1"/>
    <col min="518" max="518" width="6.875" style="142" customWidth="1"/>
    <col min="519" max="745" width="10" style="142"/>
    <col min="746" max="746" width="6.375" style="142" customWidth="1"/>
    <col min="747" max="747" width="16.625" style="142" customWidth="1"/>
    <col min="748" max="748" width="55.25" style="142" customWidth="1"/>
    <col min="749" max="749" width="4.625" style="142" customWidth="1"/>
    <col min="750" max="750" width="5.125" style="142" customWidth="1"/>
    <col min="751" max="751" width="4.125" style="142" customWidth="1"/>
    <col min="752" max="752" width="4.25" style="142" customWidth="1"/>
    <col min="753" max="753" width="5.375" style="142" customWidth="1"/>
    <col min="754" max="754" width="4.5" style="142" customWidth="1"/>
    <col min="755" max="755" width="5.25" style="142" customWidth="1"/>
    <col min="756" max="756" width="4.375" style="142" customWidth="1"/>
    <col min="757" max="757" width="7.125" style="142" customWidth="1"/>
    <col min="758" max="758" width="3.375" style="142" customWidth="1"/>
    <col min="759" max="759" width="2.625" style="142" customWidth="1"/>
    <col min="760" max="760" width="2.75" style="142" customWidth="1"/>
    <col min="761" max="761" width="2" style="142" customWidth="1"/>
    <col min="762" max="762" width="5" style="142" customWidth="1"/>
    <col min="763" max="763" width="2" style="142" customWidth="1"/>
    <col min="764" max="764" width="1.875" style="142" customWidth="1"/>
    <col min="765" max="765" width="2.125" style="142" customWidth="1"/>
    <col min="766" max="766" width="6" style="142" customWidth="1"/>
    <col min="767" max="767" width="0.875" style="142" customWidth="1"/>
    <col min="768" max="769" width="1.25" style="142" customWidth="1"/>
    <col min="770" max="770" width="9.875" style="142" customWidth="1"/>
    <col min="771" max="771" width="1.5" style="142" customWidth="1"/>
    <col min="772" max="772" width="1.375" style="142" customWidth="1"/>
    <col min="773" max="773" width="1.875" style="142" customWidth="1"/>
    <col min="774" max="774" width="6.875" style="142" customWidth="1"/>
    <col min="775" max="1001" width="10" style="142"/>
    <col min="1002" max="1002" width="6.375" style="142" customWidth="1"/>
    <col min="1003" max="1003" width="16.625" style="142" customWidth="1"/>
    <col min="1004" max="1004" width="55.25" style="142" customWidth="1"/>
    <col min="1005" max="1005" width="4.625" style="142" customWidth="1"/>
    <col min="1006" max="1006" width="5.125" style="142" customWidth="1"/>
    <col min="1007" max="1007" width="4.125" style="142" customWidth="1"/>
    <col min="1008" max="1008" width="4.25" style="142" customWidth="1"/>
    <col min="1009" max="1009" width="5.375" style="142" customWidth="1"/>
    <col min="1010" max="1010" width="4.5" style="142" customWidth="1"/>
    <col min="1011" max="1011" width="5.25" style="142" customWidth="1"/>
    <col min="1012" max="1012" width="4.375" style="142" customWidth="1"/>
    <col min="1013" max="1013" width="7.125" style="142" customWidth="1"/>
    <col min="1014" max="1014" width="3.375" style="142" customWidth="1"/>
    <col min="1015" max="1015" width="2.625" style="142" customWidth="1"/>
    <col min="1016" max="1016" width="2.75" style="142" customWidth="1"/>
    <col min="1017" max="1017" width="2" style="142" customWidth="1"/>
    <col min="1018" max="1018" width="5" style="142" customWidth="1"/>
    <col min="1019" max="1019" width="2" style="142" customWidth="1"/>
    <col min="1020" max="1020" width="1.875" style="142" customWidth="1"/>
    <col min="1021" max="1021" width="2.125" style="142" customWidth="1"/>
    <col min="1022" max="1022" width="6" style="142" customWidth="1"/>
    <col min="1023" max="1023" width="0.875" style="142" customWidth="1"/>
    <col min="1024" max="1025" width="1.25" style="142" customWidth="1"/>
    <col min="1026" max="1026" width="9.875" style="142" customWidth="1"/>
    <col min="1027" max="1027" width="1.5" style="142" customWidth="1"/>
    <col min="1028" max="1028" width="1.375" style="142" customWidth="1"/>
    <col min="1029" max="1029" width="1.875" style="142" customWidth="1"/>
    <col min="1030" max="1030" width="6.875" style="142" customWidth="1"/>
    <col min="1031" max="1257" width="10" style="142"/>
    <col min="1258" max="1258" width="6.375" style="142" customWidth="1"/>
    <col min="1259" max="1259" width="16.625" style="142" customWidth="1"/>
    <col min="1260" max="1260" width="55.25" style="142" customWidth="1"/>
    <col min="1261" max="1261" width="4.625" style="142" customWidth="1"/>
    <col min="1262" max="1262" width="5.125" style="142" customWidth="1"/>
    <col min="1263" max="1263" width="4.125" style="142" customWidth="1"/>
    <col min="1264" max="1264" width="4.25" style="142" customWidth="1"/>
    <col min="1265" max="1265" width="5.375" style="142" customWidth="1"/>
    <col min="1266" max="1266" width="4.5" style="142" customWidth="1"/>
    <col min="1267" max="1267" width="5.25" style="142" customWidth="1"/>
    <col min="1268" max="1268" width="4.375" style="142" customWidth="1"/>
    <col min="1269" max="1269" width="7.125" style="142" customWidth="1"/>
    <col min="1270" max="1270" width="3.375" style="142" customWidth="1"/>
    <col min="1271" max="1271" width="2.625" style="142" customWidth="1"/>
    <col min="1272" max="1272" width="2.75" style="142" customWidth="1"/>
    <col min="1273" max="1273" width="2" style="142" customWidth="1"/>
    <col min="1274" max="1274" width="5" style="142" customWidth="1"/>
    <col min="1275" max="1275" width="2" style="142" customWidth="1"/>
    <col min="1276" max="1276" width="1.875" style="142" customWidth="1"/>
    <col min="1277" max="1277" width="2.125" style="142" customWidth="1"/>
    <col min="1278" max="1278" width="6" style="142" customWidth="1"/>
    <col min="1279" max="1279" width="0.875" style="142" customWidth="1"/>
    <col min="1280" max="1281" width="1.25" style="142" customWidth="1"/>
    <col min="1282" max="1282" width="9.875" style="142" customWidth="1"/>
    <col min="1283" max="1283" width="1.5" style="142" customWidth="1"/>
    <col min="1284" max="1284" width="1.375" style="142" customWidth="1"/>
    <col min="1285" max="1285" width="1.875" style="142" customWidth="1"/>
    <col min="1286" max="1286" width="6.875" style="142" customWidth="1"/>
    <col min="1287" max="1513" width="10" style="142"/>
    <col min="1514" max="1514" width="6.375" style="142" customWidth="1"/>
    <col min="1515" max="1515" width="16.625" style="142" customWidth="1"/>
    <col min="1516" max="1516" width="55.25" style="142" customWidth="1"/>
    <col min="1517" max="1517" width="4.625" style="142" customWidth="1"/>
    <col min="1518" max="1518" width="5.125" style="142" customWidth="1"/>
    <col min="1519" max="1519" width="4.125" style="142" customWidth="1"/>
    <col min="1520" max="1520" width="4.25" style="142" customWidth="1"/>
    <col min="1521" max="1521" width="5.375" style="142" customWidth="1"/>
    <col min="1522" max="1522" width="4.5" style="142" customWidth="1"/>
    <col min="1523" max="1523" width="5.25" style="142" customWidth="1"/>
    <col min="1524" max="1524" width="4.375" style="142" customWidth="1"/>
    <col min="1525" max="1525" width="7.125" style="142" customWidth="1"/>
    <col min="1526" max="1526" width="3.375" style="142" customWidth="1"/>
    <col min="1527" max="1527" width="2.625" style="142" customWidth="1"/>
    <col min="1528" max="1528" width="2.75" style="142" customWidth="1"/>
    <col min="1529" max="1529" width="2" style="142" customWidth="1"/>
    <col min="1530" max="1530" width="5" style="142" customWidth="1"/>
    <col min="1531" max="1531" width="2" style="142" customWidth="1"/>
    <col min="1532" max="1532" width="1.875" style="142" customWidth="1"/>
    <col min="1533" max="1533" width="2.125" style="142" customWidth="1"/>
    <col min="1534" max="1534" width="6" style="142" customWidth="1"/>
    <col min="1535" max="1535" width="0.875" style="142" customWidth="1"/>
    <col min="1536" max="1537" width="1.25" style="142" customWidth="1"/>
    <col min="1538" max="1538" width="9.875" style="142" customWidth="1"/>
    <col min="1539" max="1539" width="1.5" style="142" customWidth="1"/>
    <col min="1540" max="1540" width="1.375" style="142" customWidth="1"/>
    <col min="1541" max="1541" width="1.875" style="142" customWidth="1"/>
    <col min="1542" max="1542" width="6.875" style="142" customWidth="1"/>
    <col min="1543" max="1769" width="10" style="142"/>
    <col min="1770" max="1770" width="6.375" style="142" customWidth="1"/>
    <col min="1771" max="1771" width="16.625" style="142" customWidth="1"/>
    <col min="1772" max="1772" width="55.25" style="142" customWidth="1"/>
    <col min="1773" max="1773" width="4.625" style="142" customWidth="1"/>
    <col min="1774" max="1774" width="5.125" style="142" customWidth="1"/>
    <col min="1775" max="1775" width="4.125" style="142" customWidth="1"/>
    <col min="1776" max="1776" width="4.25" style="142" customWidth="1"/>
    <col min="1777" max="1777" width="5.375" style="142" customWidth="1"/>
    <col min="1778" max="1778" width="4.5" style="142" customWidth="1"/>
    <col min="1779" max="1779" width="5.25" style="142" customWidth="1"/>
    <col min="1780" max="1780" width="4.375" style="142" customWidth="1"/>
    <col min="1781" max="1781" width="7.125" style="142" customWidth="1"/>
    <col min="1782" max="1782" width="3.375" style="142" customWidth="1"/>
    <col min="1783" max="1783" width="2.625" style="142" customWidth="1"/>
    <col min="1784" max="1784" width="2.75" style="142" customWidth="1"/>
    <col min="1785" max="1785" width="2" style="142" customWidth="1"/>
    <col min="1786" max="1786" width="5" style="142" customWidth="1"/>
    <col min="1787" max="1787" width="2" style="142" customWidth="1"/>
    <col min="1788" max="1788" width="1.875" style="142" customWidth="1"/>
    <col min="1789" max="1789" width="2.125" style="142" customWidth="1"/>
    <col min="1790" max="1790" width="6" style="142" customWidth="1"/>
    <col min="1791" max="1791" width="0.875" style="142" customWidth="1"/>
    <col min="1792" max="1793" width="1.25" style="142" customWidth="1"/>
    <col min="1794" max="1794" width="9.875" style="142" customWidth="1"/>
    <col min="1795" max="1795" width="1.5" style="142" customWidth="1"/>
    <col min="1796" max="1796" width="1.375" style="142" customWidth="1"/>
    <col min="1797" max="1797" width="1.875" style="142" customWidth="1"/>
    <col min="1798" max="1798" width="6.875" style="142" customWidth="1"/>
    <col min="1799" max="2025" width="10" style="142"/>
    <col min="2026" max="2026" width="6.375" style="142" customWidth="1"/>
    <col min="2027" max="2027" width="16.625" style="142" customWidth="1"/>
    <col min="2028" max="2028" width="55.25" style="142" customWidth="1"/>
    <col min="2029" max="2029" width="4.625" style="142" customWidth="1"/>
    <col min="2030" max="2030" width="5.125" style="142" customWidth="1"/>
    <col min="2031" max="2031" width="4.125" style="142" customWidth="1"/>
    <col min="2032" max="2032" width="4.25" style="142" customWidth="1"/>
    <col min="2033" max="2033" width="5.375" style="142" customWidth="1"/>
    <col min="2034" max="2034" width="4.5" style="142" customWidth="1"/>
    <col min="2035" max="2035" width="5.25" style="142" customWidth="1"/>
    <col min="2036" max="2036" width="4.375" style="142" customWidth="1"/>
    <col min="2037" max="2037" width="7.125" style="142" customWidth="1"/>
    <col min="2038" max="2038" width="3.375" style="142" customWidth="1"/>
    <col min="2039" max="2039" width="2.625" style="142" customWidth="1"/>
    <col min="2040" max="2040" width="2.75" style="142" customWidth="1"/>
    <col min="2041" max="2041" width="2" style="142" customWidth="1"/>
    <col min="2042" max="2042" width="5" style="142" customWidth="1"/>
    <col min="2043" max="2043" width="2" style="142" customWidth="1"/>
    <col min="2044" max="2044" width="1.875" style="142" customWidth="1"/>
    <col min="2045" max="2045" width="2.125" style="142" customWidth="1"/>
    <col min="2046" max="2046" width="6" style="142" customWidth="1"/>
    <col min="2047" max="2047" width="0.875" style="142" customWidth="1"/>
    <col min="2048" max="2049" width="1.25" style="142" customWidth="1"/>
    <col min="2050" max="2050" width="9.875" style="142" customWidth="1"/>
    <col min="2051" max="2051" width="1.5" style="142" customWidth="1"/>
    <col min="2052" max="2052" width="1.375" style="142" customWidth="1"/>
    <col min="2053" max="2053" width="1.875" style="142" customWidth="1"/>
    <col min="2054" max="2054" width="6.875" style="142" customWidth="1"/>
    <col min="2055" max="2281" width="10" style="142"/>
    <col min="2282" max="2282" width="6.375" style="142" customWidth="1"/>
    <col min="2283" max="2283" width="16.625" style="142" customWidth="1"/>
    <col min="2284" max="2284" width="55.25" style="142" customWidth="1"/>
    <col min="2285" max="2285" width="4.625" style="142" customWidth="1"/>
    <col min="2286" max="2286" width="5.125" style="142" customWidth="1"/>
    <col min="2287" max="2287" width="4.125" style="142" customWidth="1"/>
    <col min="2288" max="2288" width="4.25" style="142" customWidth="1"/>
    <col min="2289" max="2289" width="5.375" style="142" customWidth="1"/>
    <col min="2290" max="2290" width="4.5" style="142" customWidth="1"/>
    <col min="2291" max="2291" width="5.25" style="142" customWidth="1"/>
    <col min="2292" max="2292" width="4.375" style="142" customWidth="1"/>
    <col min="2293" max="2293" width="7.125" style="142" customWidth="1"/>
    <col min="2294" max="2294" width="3.375" style="142" customWidth="1"/>
    <col min="2295" max="2295" width="2.625" style="142" customWidth="1"/>
    <col min="2296" max="2296" width="2.75" style="142" customWidth="1"/>
    <col min="2297" max="2297" width="2" style="142" customWidth="1"/>
    <col min="2298" max="2298" width="5" style="142" customWidth="1"/>
    <col min="2299" max="2299" width="2" style="142" customWidth="1"/>
    <col min="2300" max="2300" width="1.875" style="142" customWidth="1"/>
    <col min="2301" max="2301" width="2.125" style="142" customWidth="1"/>
    <col min="2302" max="2302" width="6" style="142" customWidth="1"/>
    <col min="2303" max="2303" width="0.875" style="142" customWidth="1"/>
    <col min="2304" max="2305" width="1.25" style="142" customWidth="1"/>
    <col min="2306" max="2306" width="9.875" style="142" customWidth="1"/>
    <col min="2307" max="2307" width="1.5" style="142" customWidth="1"/>
    <col min="2308" max="2308" width="1.375" style="142" customWidth="1"/>
    <col min="2309" max="2309" width="1.875" style="142" customWidth="1"/>
    <col min="2310" max="2310" width="6.875" style="142" customWidth="1"/>
    <col min="2311" max="2537" width="10" style="142"/>
    <col min="2538" max="2538" width="6.375" style="142" customWidth="1"/>
    <col min="2539" max="2539" width="16.625" style="142" customWidth="1"/>
    <col min="2540" max="2540" width="55.25" style="142" customWidth="1"/>
    <col min="2541" max="2541" width="4.625" style="142" customWidth="1"/>
    <col min="2542" max="2542" width="5.125" style="142" customWidth="1"/>
    <col min="2543" max="2543" width="4.125" style="142" customWidth="1"/>
    <col min="2544" max="2544" width="4.25" style="142" customWidth="1"/>
    <col min="2545" max="2545" width="5.375" style="142" customWidth="1"/>
    <col min="2546" max="2546" width="4.5" style="142" customWidth="1"/>
    <col min="2547" max="2547" width="5.25" style="142" customWidth="1"/>
    <col min="2548" max="2548" width="4.375" style="142" customWidth="1"/>
    <col min="2549" max="2549" width="7.125" style="142" customWidth="1"/>
    <col min="2550" max="2550" width="3.375" style="142" customWidth="1"/>
    <col min="2551" max="2551" width="2.625" style="142" customWidth="1"/>
    <col min="2552" max="2552" width="2.75" style="142" customWidth="1"/>
    <col min="2553" max="2553" width="2" style="142" customWidth="1"/>
    <col min="2554" max="2554" width="5" style="142" customWidth="1"/>
    <col min="2555" max="2555" width="2" style="142" customWidth="1"/>
    <col min="2556" max="2556" width="1.875" style="142" customWidth="1"/>
    <col min="2557" max="2557" width="2.125" style="142" customWidth="1"/>
    <col min="2558" max="2558" width="6" style="142" customWidth="1"/>
    <col min="2559" max="2559" width="0.875" style="142" customWidth="1"/>
    <col min="2560" max="2561" width="1.25" style="142" customWidth="1"/>
    <col min="2562" max="2562" width="9.875" style="142" customWidth="1"/>
    <col min="2563" max="2563" width="1.5" style="142" customWidth="1"/>
    <col min="2564" max="2564" width="1.375" style="142" customWidth="1"/>
    <col min="2565" max="2565" width="1.875" style="142" customWidth="1"/>
    <col min="2566" max="2566" width="6.875" style="142" customWidth="1"/>
    <col min="2567" max="2793" width="10" style="142"/>
    <col min="2794" max="2794" width="6.375" style="142" customWidth="1"/>
    <col min="2795" max="2795" width="16.625" style="142" customWidth="1"/>
    <col min="2796" max="2796" width="55.25" style="142" customWidth="1"/>
    <col min="2797" max="2797" width="4.625" style="142" customWidth="1"/>
    <col min="2798" max="2798" width="5.125" style="142" customWidth="1"/>
    <col min="2799" max="2799" width="4.125" style="142" customWidth="1"/>
    <col min="2800" max="2800" width="4.25" style="142" customWidth="1"/>
    <col min="2801" max="2801" width="5.375" style="142" customWidth="1"/>
    <col min="2802" max="2802" width="4.5" style="142" customWidth="1"/>
    <col min="2803" max="2803" width="5.25" style="142" customWidth="1"/>
    <col min="2804" max="2804" width="4.375" style="142" customWidth="1"/>
    <col min="2805" max="2805" width="7.125" style="142" customWidth="1"/>
    <col min="2806" max="2806" width="3.375" style="142" customWidth="1"/>
    <col min="2807" max="2807" width="2.625" style="142" customWidth="1"/>
    <col min="2808" max="2808" width="2.75" style="142" customWidth="1"/>
    <col min="2809" max="2809" width="2" style="142" customWidth="1"/>
    <col min="2810" max="2810" width="5" style="142" customWidth="1"/>
    <col min="2811" max="2811" width="2" style="142" customWidth="1"/>
    <col min="2812" max="2812" width="1.875" style="142" customWidth="1"/>
    <col min="2813" max="2813" width="2.125" style="142" customWidth="1"/>
    <col min="2814" max="2814" width="6" style="142" customWidth="1"/>
    <col min="2815" max="2815" width="0.875" style="142" customWidth="1"/>
    <col min="2816" max="2817" width="1.25" style="142" customWidth="1"/>
    <col min="2818" max="2818" width="9.875" style="142" customWidth="1"/>
    <col min="2819" max="2819" width="1.5" style="142" customWidth="1"/>
    <col min="2820" max="2820" width="1.375" style="142" customWidth="1"/>
    <col min="2821" max="2821" width="1.875" style="142" customWidth="1"/>
    <col min="2822" max="2822" width="6.875" style="142" customWidth="1"/>
    <col min="2823" max="3049" width="10" style="142"/>
    <col min="3050" max="3050" width="6.375" style="142" customWidth="1"/>
    <col min="3051" max="3051" width="16.625" style="142" customWidth="1"/>
    <col min="3052" max="3052" width="55.25" style="142" customWidth="1"/>
    <col min="3053" max="3053" width="4.625" style="142" customWidth="1"/>
    <col min="3054" max="3054" width="5.125" style="142" customWidth="1"/>
    <col min="3055" max="3055" width="4.125" style="142" customWidth="1"/>
    <col min="3056" max="3056" width="4.25" style="142" customWidth="1"/>
    <col min="3057" max="3057" width="5.375" style="142" customWidth="1"/>
    <col min="3058" max="3058" width="4.5" style="142" customWidth="1"/>
    <col min="3059" max="3059" width="5.25" style="142" customWidth="1"/>
    <col min="3060" max="3060" width="4.375" style="142" customWidth="1"/>
    <col min="3061" max="3061" width="7.125" style="142" customWidth="1"/>
    <col min="3062" max="3062" width="3.375" style="142" customWidth="1"/>
    <col min="3063" max="3063" width="2.625" style="142" customWidth="1"/>
    <col min="3064" max="3064" width="2.75" style="142" customWidth="1"/>
    <col min="3065" max="3065" width="2" style="142" customWidth="1"/>
    <col min="3066" max="3066" width="5" style="142" customWidth="1"/>
    <col min="3067" max="3067" width="2" style="142" customWidth="1"/>
    <col min="3068" max="3068" width="1.875" style="142" customWidth="1"/>
    <col min="3069" max="3069" width="2.125" style="142" customWidth="1"/>
    <col min="3070" max="3070" width="6" style="142" customWidth="1"/>
    <col min="3071" max="3071" width="0.875" style="142" customWidth="1"/>
    <col min="3072" max="3073" width="1.25" style="142" customWidth="1"/>
    <col min="3074" max="3074" width="9.875" style="142" customWidth="1"/>
    <col min="3075" max="3075" width="1.5" style="142" customWidth="1"/>
    <col min="3076" max="3076" width="1.375" style="142" customWidth="1"/>
    <col min="3077" max="3077" width="1.875" style="142" customWidth="1"/>
    <col min="3078" max="3078" width="6.875" style="142" customWidth="1"/>
    <col min="3079" max="3305" width="10" style="142"/>
    <col min="3306" max="3306" width="6.375" style="142" customWidth="1"/>
    <col min="3307" max="3307" width="16.625" style="142" customWidth="1"/>
    <col min="3308" max="3308" width="55.25" style="142" customWidth="1"/>
    <col min="3309" max="3309" width="4.625" style="142" customWidth="1"/>
    <col min="3310" max="3310" width="5.125" style="142" customWidth="1"/>
    <col min="3311" max="3311" width="4.125" style="142" customWidth="1"/>
    <col min="3312" max="3312" width="4.25" style="142" customWidth="1"/>
    <col min="3313" max="3313" width="5.375" style="142" customWidth="1"/>
    <col min="3314" max="3314" width="4.5" style="142" customWidth="1"/>
    <col min="3315" max="3315" width="5.25" style="142" customWidth="1"/>
    <col min="3316" max="3316" width="4.375" style="142" customWidth="1"/>
    <col min="3317" max="3317" width="7.125" style="142" customWidth="1"/>
    <col min="3318" max="3318" width="3.375" style="142" customWidth="1"/>
    <col min="3319" max="3319" width="2.625" style="142" customWidth="1"/>
    <col min="3320" max="3320" width="2.75" style="142" customWidth="1"/>
    <col min="3321" max="3321" width="2" style="142" customWidth="1"/>
    <col min="3322" max="3322" width="5" style="142" customWidth="1"/>
    <col min="3323" max="3323" width="2" style="142" customWidth="1"/>
    <col min="3324" max="3324" width="1.875" style="142" customWidth="1"/>
    <col min="3325" max="3325" width="2.125" style="142" customWidth="1"/>
    <col min="3326" max="3326" width="6" style="142" customWidth="1"/>
    <col min="3327" max="3327" width="0.875" style="142" customWidth="1"/>
    <col min="3328" max="3329" width="1.25" style="142" customWidth="1"/>
    <col min="3330" max="3330" width="9.875" style="142" customWidth="1"/>
    <col min="3331" max="3331" width="1.5" style="142" customWidth="1"/>
    <col min="3332" max="3332" width="1.375" style="142" customWidth="1"/>
    <col min="3333" max="3333" width="1.875" style="142" customWidth="1"/>
    <col min="3334" max="3334" width="6.875" style="142" customWidth="1"/>
    <col min="3335" max="3561" width="10" style="142"/>
    <col min="3562" max="3562" width="6.375" style="142" customWidth="1"/>
    <col min="3563" max="3563" width="16.625" style="142" customWidth="1"/>
    <col min="3564" max="3564" width="55.25" style="142" customWidth="1"/>
    <col min="3565" max="3565" width="4.625" style="142" customWidth="1"/>
    <col min="3566" max="3566" width="5.125" style="142" customWidth="1"/>
    <col min="3567" max="3567" width="4.125" style="142" customWidth="1"/>
    <col min="3568" max="3568" width="4.25" style="142" customWidth="1"/>
    <col min="3569" max="3569" width="5.375" style="142" customWidth="1"/>
    <col min="3570" max="3570" width="4.5" style="142" customWidth="1"/>
    <col min="3571" max="3571" width="5.25" style="142" customWidth="1"/>
    <col min="3572" max="3572" width="4.375" style="142" customWidth="1"/>
    <col min="3573" max="3573" width="7.125" style="142" customWidth="1"/>
    <col min="3574" max="3574" width="3.375" style="142" customWidth="1"/>
    <col min="3575" max="3575" width="2.625" style="142" customWidth="1"/>
    <col min="3576" max="3576" width="2.75" style="142" customWidth="1"/>
    <col min="3577" max="3577" width="2" style="142" customWidth="1"/>
    <col min="3578" max="3578" width="5" style="142" customWidth="1"/>
    <col min="3579" max="3579" width="2" style="142" customWidth="1"/>
    <col min="3580" max="3580" width="1.875" style="142" customWidth="1"/>
    <col min="3581" max="3581" width="2.125" style="142" customWidth="1"/>
    <col min="3582" max="3582" width="6" style="142" customWidth="1"/>
    <col min="3583" max="3583" width="0.875" style="142" customWidth="1"/>
    <col min="3584" max="3585" width="1.25" style="142" customWidth="1"/>
    <col min="3586" max="3586" width="9.875" style="142" customWidth="1"/>
    <col min="3587" max="3587" width="1.5" style="142" customWidth="1"/>
    <col min="3588" max="3588" width="1.375" style="142" customWidth="1"/>
    <col min="3589" max="3589" width="1.875" style="142" customWidth="1"/>
    <col min="3590" max="3590" width="6.875" style="142" customWidth="1"/>
    <col min="3591" max="3817" width="10" style="142"/>
    <col min="3818" max="3818" width="6.375" style="142" customWidth="1"/>
    <col min="3819" max="3819" width="16.625" style="142" customWidth="1"/>
    <col min="3820" max="3820" width="55.25" style="142" customWidth="1"/>
    <col min="3821" max="3821" width="4.625" style="142" customWidth="1"/>
    <col min="3822" max="3822" width="5.125" style="142" customWidth="1"/>
    <col min="3823" max="3823" width="4.125" style="142" customWidth="1"/>
    <col min="3824" max="3824" width="4.25" style="142" customWidth="1"/>
    <col min="3825" max="3825" width="5.375" style="142" customWidth="1"/>
    <col min="3826" max="3826" width="4.5" style="142" customWidth="1"/>
    <col min="3827" max="3827" width="5.25" style="142" customWidth="1"/>
    <col min="3828" max="3828" width="4.375" style="142" customWidth="1"/>
    <col min="3829" max="3829" width="7.125" style="142" customWidth="1"/>
    <col min="3830" max="3830" width="3.375" style="142" customWidth="1"/>
    <col min="3831" max="3831" width="2.625" style="142" customWidth="1"/>
    <col min="3832" max="3832" width="2.75" style="142" customWidth="1"/>
    <col min="3833" max="3833" width="2" style="142" customWidth="1"/>
    <col min="3834" max="3834" width="5" style="142" customWidth="1"/>
    <col min="3835" max="3835" width="2" style="142" customWidth="1"/>
    <col min="3836" max="3836" width="1.875" style="142" customWidth="1"/>
    <col min="3837" max="3837" width="2.125" style="142" customWidth="1"/>
    <col min="3838" max="3838" width="6" style="142" customWidth="1"/>
    <col min="3839" max="3839" width="0.875" style="142" customWidth="1"/>
    <col min="3840" max="3841" width="1.25" style="142" customWidth="1"/>
    <col min="3842" max="3842" width="9.875" style="142" customWidth="1"/>
    <col min="3843" max="3843" width="1.5" style="142" customWidth="1"/>
    <col min="3844" max="3844" width="1.375" style="142" customWidth="1"/>
    <col min="3845" max="3845" width="1.875" style="142" customWidth="1"/>
    <col min="3846" max="3846" width="6.875" style="142" customWidth="1"/>
    <col min="3847" max="4073" width="10" style="142"/>
    <col min="4074" max="4074" width="6.375" style="142" customWidth="1"/>
    <col min="4075" max="4075" width="16.625" style="142" customWidth="1"/>
    <col min="4076" max="4076" width="55.25" style="142" customWidth="1"/>
    <col min="4077" max="4077" width="4.625" style="142" customWidth="1"/>
    <col min="4078" max="4078" width="5.125" style="142" customWidth="1"/>
    <col min="4079" max="4079" width="4.125" style="142" customWidth="1"/>
    <col min="4080" max="4080" width="4.25" style="142" customWidth="1"/>
    <col min="4081" max="4081" width="5.375" style="142" customWidth="1"/>
    <col min="4082" max="4082" width="4.5" style="142" customWidth="1"/>
    <col min="4083" max="4083" width="5.25" style="142" customWidth="1"/>
    <col min="4084" max="4084" width="4.375" style="142" customWidth="1"/>
    <col min="4085" max="4085" width="7.125" style="142" customWidth="1"/>
    <col min="4086" max="4086" width="3.375" style="142" customWidth="1"/>
    <col min="4087" max="4087" width="2.625" style="142" customWidth="1"/>
    <col min="4088" max="4088" width="2.75" style="142" customWidth="1"/>
    <col min="4089" max="4089" width="2" style="142" customWidth="1"/>
    <col min="4090" max="4090" width="5" style="142" customWidth="1"/>
    <col min="4091" max="4091" width="2" style="142" customWidth="1"/>
    <col min="4092" max="4092" width="1.875" style="142" customWidth="1"/>
    <col min="4093" max="4093" width="2.125" style="142" customWidth="1"/>
    <col min="4094" max="4094" width="6" style="142" customWidth="1"/>
    <col min="4095" max="4095" width="0.875" style="142" customWidth="1"/>
    <col min="4096" max="4097" width="1.25" style="142" customWidth="1"/>
    <col min="4098" max="4098" width="9.875" style="142" customWidth="1"/>
    <col min="4099" max="4099" width="1.5" style="142" customWidth="1"/>
    <col min="4100" max="4100" width="1.375" style="142" customWidth="1"/>
    <col min="4101" max="4101" width="1.875" style="142" customWidth="1"/>
    <col min="4102" max="4102" width="6.875" style="142" customWidth="1"/>
    <col min="4103" max="4329" width="10" style="142"/>
    <col min="4330" max="4330" width="6.375" style="142" customWidth="1"/>
    <col min="4331" max="4331" width="16.625" style="142" customWidth="1"/>
    <col min="4332" max="4332" width="55.25" style="142" customWidth="1"/>
    <col min="4333" max="4333" width="4.625" style="142" customWidth="1"/>
    <col min="4334" max="4334" width="5.125" style="142" customWidth="1"/>
    <col min="4335" max="4335" width="4.125" style="142" customWidth="1"/>
    <col min="4336" max="4336" width="4.25" style="142" customWidth="1"/>
    <col min="4337" max="4337" width="5.375" style="142" customWidth="1"/>
    <col min="4338" max="4338" width="4.5" style="142" customWidth="1"/>
    <col min="4339" max="4339" width="5.25" style="142" customWidth="1"/>
    <col min="4340" max="4340" width="4.375" style="142" customWidth="1"/>
    <col min="4341" max="4341" width="7.125" style="142" customWidth="1"/>
    <col min="4342" max="4342" width="3.375" style="142" customWidth="1"/>
    <col min="4343" max="4343" width="2.625" style="142" customWidth="1"/>
    <col min="4344" max="4344" width="2.75" style="142" customWidth="1"/>
    <col min="4345" max="4345" width="2" style="142" customWidth="1"/>
    <col min="4346" max="4346" width="5" style="142" customWidth="1"/>
    <col min="4347" max="4347" width="2" style="142" customWidth="1"/>
    <col min="4348" max="4348" width="1.875" style="142" customWidth="1"/>
    <col min="4349" max="4349" width="2.125" style="142" customWidth="1"/>
    <col min="4350" max="4350" width="6" style="142" customWidth="1"/>
    <col min="4351" max="4351" width="0.875" style="142" customWidth="1"/>
    <col min="4352" max="4353" width="1.25" style="142" customWidth="1"/>
    <col min="4354" max="4354" width="9.875" style="142" customWidth="1"/>
    <col min="4355" max="4355" width="1.5" style="142" customWidth="1"/>
    <col min="4356" max="4356" width="1.375" style="142" customWidth="1"/>
    <col min="4357" max="4357" width="1.875" style="142" customWidth="1"/>
    <col min="4358" max="4358" width="6.875" style="142" customWidth="1"/>
    <col min="4359" max="4585" width="10" style="142"/>
    <col min="4586" max="4586" width="6.375" style="142" customWidth="1"/>
    <col min="4587" max="4587" width="16.625" style="142" customWidth="1"/>
    <col min="4588" max="4588" width="55.25" style="142" customWidth="1"/>
    <col min="4589" max="4589" width="4.625" style="142" customWidth="1"/>
    <col min="4590" max="4590" width="5.125" style="142" customWidth="1"/>
    <col min="4591" max="4591" width="4.125" style="142" customWidth="1"/>
    <col min="4592" max="4592" width="4.25" style="142" customWidth="1"/>
    <col min="4593" max="4593" width="5.375" style="142" customWidth="1"/>
    <col min="4594" max="4594" width="4.5" style="142" customWidth="1"/>
    <col min="4595" max="4595" width="5.25" style="142" customWidth="1"/>
    <col min="4596" max="4596" width="4.375" style="142" customWidth="1"/>
    <col min="4597" max="4597" width="7.125" style="142" customWidth="1"/>
    <col min="4598" max="4598" width="3.375" style="142" customWidth="1"/>
    <col min="4599" max="4599" width="2.625" style="142" customWidth="1"/>
    <col min="4600" max="4600" width="2.75" style="142" customWidth="1"/>
    <col min="4601" max="4601" width="2" style="142" customWidth="1"/>
    <col min="4602" max="4602" width="5" style="142" customWidth="1"/>
    <col min="4603" max="4603" width="2" style="142" customWidth="1"/>
    <col min="4604" max="4604" width="1.875" style="142" customWidth="1"/>
    <col min="4605" max="4605" width="2.125" style="142" customWidth="1"/>
    <col min="4606" max="4606" width="6" style="142" customWidth="1"/>
    <col min="4607" max="4607" width="0.875" style="142" customWidth="1"/>
    <col min="4608" max="4609" width="1.25" style="142" customWidth="1"/>
    <col min="4610" max="4610" width="9.875" style="142" customWidth="1"/>
    <col min="4611" max="4611" width="1.5" style="142" customWidth="1"/>
    <col min="4612" max="4612" width="1.375" style="142" customWidth="1"/>
    <col min="4613" max="4613" width="1.875" style="142" customWidth="1"/>
    <col min="4614" max="4614" width="6.875" style="142" customWidth="1"/>
    <col min="4615" max="4841" width="10" style="142"/>
    <col min="4842" max="4842" width="6.375" style="142" customWidth="1"/>
    <col min="4843" max="4843" width="16.625" style="142" customWidth="1"/>
    <col min="4844" max="4844" width="55.25" style="142" customWidth="1"/>
    <col min="4845" max="4845" width="4.625" style="142" customWidth="1"/>
    <col min="4846" max="4846" width="5.125" style="142" customWidth="1"/>
    <col min="4847" max="4847" width="4.125" style="142" customWidth="1"/>
    <col min="4848" max="4848" width="4.25" style="142" customWidth="1"/>
    <col min="4849" max="4849" width="5.375" style="142" customWidth="1"/>
    <col min="4850" max="4850" width="4.5" style="142" customWidth="1"/>
    <col min="4851" max="4851" width="5.25" style="142" customWidth="1"/>
    <col min="4852" max="4852" width="4.375" style="142" customWidth="1"/>
    <col min="4853" max="4853" width="7.125" style="142" customWidth="1"/>
    <col min="4854" max="4854" width="3.375" style="142" customWidth="1"/>
    <col min="4855" max="4855" width="2.625" style="142" customWidth="1"/>
    <col min="4856" max="4856" width="2.75" style="142" customWidth="1"/>
    <col min="4857" max="4857" width="2" style="142" customWidth="1"/>
    <col min="4858" max="4858" width="5" style="142" customWidth="1"/>
    <col min="4859" max="4859" width="2" style="142" customWidth="1"/>
    <col min="4860" max="4860" width="1.875" style="142" customWidth="1"/>
    <col min="4861" max="4861" width="2.125" style="142" customWidth="1"/>
    <col min="4862" max="4862" width="6" style="142" customWidth="1"/>
    <col min="4863" max="4863" width="0.875" style="142" customWidth="1"/>
    <col min="4864" max="4865" width="1.25" style="142" customWidth="1"/>
    <col min="4866" max="4866" width="9.875" style="142" customWidth="1"/>
    <col min="4867" max="4867" width="1.5" style="142" customWidth="1"/>
    <col min="4868" max="4868" width="1.375" style="142" customWidth="1"/>
    <col min="4869" max="4869" width="1.875" style="142" customWidth="1"/>
    <col min="4870" max="4870" width="6.875" style="142" customWidth="1"/>
    <col min="4871" max="5097" width="10" style="142"/>
    <col min="5098" max="5098" width="6.375" style="142" customWidth="1"/>
    <col min="5099" max="5099" width="16.625" style="142" customWidth="1"/>
    <col min="5100" max="5100" width="55.25" style="142" customWidth="1"/>
    <col min="5101" max="5101" width="4.625" style="142" customWidth="1"/>
    <col min="5102" max="5102" width="5.125" style="142" customWidth="1"/>
    <col min="5103" max="5103" width="4.125" style="142" customWidth="1"/>
    <col min="5104" max="5104" width="4.25" style="142" customWidth="1"/>
    <col min="5105" max="5105" width="5.375" style="142" customWidth="1"/>
    <col min="5106" max="5106" width="4.5" style="142" customWidth="1"/>
    <col min="5107" max="5107" width="5.25" style="142" customWidth="1"/>
    <col min="5108" max="5108" width="4.375" style="142" customWidth="1"/>
    <col min="5109" max="5109" width="7.125" style="142" customWidth="1"/>
    <col min="5110" max="5110" width="3.375" style="142" customWidth="1"/>
    <col min="5111" max="5111" width="2.625" style="142" customWidth="1"/>
    <col min="5112" max="5112" width="2.75" style="142" customWidth="1"/>
    <col min="5113" max="5113" width="2" style="142" customWidth="1"/>
    <col min="5114" max="5114" width="5" style="142" customWidth="1"/>
    <col min="5115" max="5115" width="2" style="142" customWidth="1"/>
    <col min="5116" max="5116" width="1.875" style="142" customWidth="1"/>
    <col min="5117" max="5117" width="2.125" style="142" customWidth="1"/>
    <col min="5118" max="5118" width="6" style="142" customWidth="1"/>
    <col min="5119" max="5119" width="0.875" style="142" customWidth="1"/>
    <col min="5120" max="5121" width="1.25" style="142" customWidth="1"/>
    <col min="5122" max="5122" width="9.875" style="142" customWidth="1"/>
    <col min="5123" max="5123" width="1.5" style="142" customWidth="1"/>
    <col min="5124" max="5124" width="1.375" style="142" customWidth="1"/>
    <col min="5125" max="5125" width="1.875" style="142" customWidth="1"/>
    <col min="5126" max="5126" width="6.875" style="142" customWidth="1"/>
    <col min="5127" max="5353" width="10" style="142"/>
    <col min="5354" max="5354" width="6.375" style="142" customWidth="1"/>
    <col min="5355" max="5355" width="16.625" style="142" customWidth="1"/>
    <col min="5356" max="5356" width="55.25" style="142" customWidth="1"/>
    <col min="5357" max="5357" width="4.625" style="142" customWidth="1"/>
    <col min="5358" max="5358" width="5.125" style="142" customWidth="1"/>
    <col min="5359" max="5359" width="4.125" style="142" customWidth="1"/>
    <col min="5360" max="5360" width="4.25" style="142" customWidth="1"/>
    <col min="5361" max="5361" width="5.375" style="142" customWidth="1"/>
    <col min="5362" max="5362" width="4.5" style="142" customWidth="1"/>
    <col min="5363" max="5363" width="5.25" style="142" customWidth="1"/>
    <col min="5364" max="5364" width="4.375" style="142" customWidth="1"/>
    <col min="5365" max="5365" width="7.125" style="142" customWidth="1"/>
    <col min="5366" max="5366" width="3.375" style="142" customWidth="1"/>
    <col min="5367" max="5367" width="2.625" style="142" customWidth="1"/>
    <col min="5368" max="5368" width="2.75" style="142" customWidth="1"/>
    <col min="5369" max="5369" width="2" style="142" customWidth="1"/>
    <col min="5370" max="5370" width="5" style="142" customWidth="1"/>
    <col min="5371" max="5371" width="2" style="142" customWidth="1"/>
    <col min="5372" max="5372" width="1.875" style="142" customWidth="1"/>
    <col min="5373" max="5373" width="2.125" style="142" customWidth="1"/>
    <col min="5374" max="5374" width="6" style="142" customWidth="1"/>
    <col min="5375" max="5375" width="0.875" style="142" customWidth="1"/>
    <col min="5376" max="5377" width="1.25" style="142" customWidth="1"/>
    <col min="5378" max="5378" width="9.875" style="142" customWidth="1"/>
    <col min="5379" max="5379" width="1.5" style="142" customWidth="1"/>
    <col min="5380" max="5380" width="1.375" style="142" customWidth="1"/>
    <col min="5381" max="5381" width="1.875" style="142" customWidth="1"/>
    <col min="5382" max="5382" width="6.875" style="142" customWidth="1"/>
    <col min="5383" max="5609" width="10" style="142"/>
    <col min="5610" max="5610" width="6.375" style="142" customWidth="1"/>
    <col min="5611" max="5611" width="16.625" style="142" customWidth="1"/>
    <col min="5612" max="5612" width="55.25" style="142" customWidth="1"/>
    <col min="5613" max="5613" width="4.625" style="142" customWidth="1"/>
    <col min="5614" max="5614" width="5.125" style="142" customWidth="1"/>
    <col min="5615" max="5615" width="4.125" style="142" customWidth="1"/>
    <col min="5616" max="5616" width="4.25" style="142" customWidth="1"/>
    <col min="5617" max="5617" width="5.375" style="142" customWidth="1"/>
    <col min="5618" max="5618" width="4.5" style="142" customWidth="1"/>
    <col min="5619" max="5619" width="5.25" style="142" customWidth="1"/>
    <col min="5620" max="5620" width="4.375" style="142" customWidth="1"/>
    <col min="5621" max="5621" width="7.125" style="142" customWidth="1"/>
    <col min="5622" max="5622" width="3.375" style="142" customWidth="1"/>
    <col min="5623" max="5623" width="2.625" style="142" customWidth="1"/>
    <col min="5624" max="5624" width="2.75" style="142" customWidth="1"/>
    <col min="5625" max="5625" width="2" style="142" customWidth="1"/>
    <col min="5626" max="5626" width="5" style="142" customWidth="1"/>
    <col min="5627" max="5627" width="2" style="142" customWidth="1"/>
    <col min="5628" max="5628" width="1.875" style="142" customWidth="1"/>
    <col min="5629" max="5629" width="2.125" style="142" customWidth="1"/>
    <col min="5630" max="5630" width="6" style="142" customWidth="1"/>
    <col min="5631" max="5631" width="0.875" style="142" customWidth="1"/>
    <col min="5632" max="5633" width="1.25" style="142" customWidth="1"/>
    <col min="5634" max="5634" width="9.875" style="142" customWidth="1"/>
    <col min="5635" max="5635" width="1.5" style="142" customWidth="1"/>
    <col min="5636" max="5636" width="1.375" style="142" customWidth="1"/>
    <col min="5637" max="5637" width="1.875" style="142" customWidth="1"/>
    <col min="5638" max="5638" width="6.875" style="142" customWidth="1"/>
    <col min="5639" max="5865" width="10" style="142"/>
    <col min="5866" max="5866" width="6.375" style="142" customWidth="1"/>
    <col min="5867" max="5867" width="16.625" style="142" customWidth="1"/>
    <col min="5868" max="5868" width="55.25" style="142" customWidth="1"/>
    <col min="5869" max="5869" width="4.625" style="142" customWidth="1"/>
    <col min="5870" max="5870" width="5.125" style="142" customWidth="1"/>
    <col min="5871" max="5871" width="4.125" style="142" customWidth="1"/>
    <col min="5872" max="5872" width="4.25" style="142" customWidth="1"/>
    <col min="5873" max="5873" width="5.375" style="142" customWidth="1"/>
    <col min="5874" max="5874" width="4.5" style="142" customWidth="1"/>
    <col min="5875" max="5875" width="5.25" style="142" customWidth="1"/>
    <col min="5876" max="5876" width="4.375" style="142" customWidth="1"/>
    <col min="5877" max="5877" width="7.125" style="142" customWidth="1"/>
    <col min="5878" max="5878" width="3.375" style="142" customWidth="1"/>
    <col min="5879" max="5879" width="2.625" style="142" customWidth="1"/>
    <col min="5880" max="5880" width="2.75" style="142" customWidth="1"/>
    <col min="5881" max="5881" width="2" style="142" customWidth="1"/>
    <col min="5882" max="5882" width="5" style="142" customWidth="1"/>
    <col min="5883" max="5883" width="2" style="142" customWidth="1"/>
    <col min="5884" max="5884" width="1.875" style="142" customWidth="1"/>
    <col min="5885" max="5885" width="2.125" style="142" customWidth="1"/>
    <col min="5886" max="5886" width="6" style="142" customWidth="1"/>
    <col min="5887" max="5887" width="0.875" style="142" customWidth="1"/>
    <col min="5888" max="5889" width="1.25" style="142" customWidth="1"/>
    <col min="5890" max="5890" width="9.875" style="142" customWidth="1"/>
    <col min="5891" max="5891" width="1.5" style="142" customWidth="1"/>
    <col min="5892" max="5892" width="1.375" style="142" customWidth="1"/>
    <col min="5893" max="5893" width="1.875" style="142" customWidth="1"/>
    <col min="5894" max="5894" width="6.875" style="142" customWidth="1"/>
    <col min="5895" max="6121" width="10" style="142"/>
    <col min="6122" max="6122" width="6.375" style="142" customWidth="1"/>
    <col min="6123" max="6123" width="16.625" style="142" customWidth="1"/>
    <col min="6124" max="6124" width="55.25" style="142" customWidth="1"/>
    <col min="6125" max="6125" width="4.625" style="142" customWidth="1"/>
    <col min="6126" max="6126" width="5.125" style="142" customWidth="1"/>
    <col min="6127" max="6127" width="4.125" style="142" customWidth="1"/>
    <col min="6128" max="6128" width="4.25" style="142" customWidth="1"/>
    <col min="6129" max="6129" width="5.375" style="142" customWidth="1"/>
    <col min="6130" max="6130" width="4.5" style="142" customWidth="1"/>
    <col min="6131" max="6131" width="5.25" style="142" customWidth="1"/>
    <col min="6132" max="6132" width="4.375" style="142" customWidth="1"/>
    <col min="6133" max="6133" width="7.125" style="142" customWidth="1"/>
    <col min="6134" max="6134" width="3.375" style="142" customWidth="1"/>
    <col min="6135" max="6135" width="2.625" style="142" customWidth="1"/>
    <col min="6136" max="6136" width="2.75" style="142" customWidth="1"/>
    <col min="6137" max="6137" width="2" style="142" customWidth="1"/>
    <col min="6138" max="6138" width="5" style="142" customWidth="1"/>
    <col min="6139" max="6139" width="2" style="142" customWidth="1"/>
    <col min="6140" max="6140" width="1.875" style="142" customWidth="1"/>
    <col min="6141" max="6141" width="2.125" style="142" customWidth="1"/>
    <col min="6142" max="6142" width="6" style="142" customWidth="1"/>
    <col min="6143" max="6143" width="0.875" style="142" customWidth="1"/>
    <col min="6144" max="6145" width="1.25" style="142" customWidth="1"/>
    <col min="6146" max="6146" width="9.875" style="142" customWidth="1"/>
    <col min="6147" max="6147" width="1.5" style="142" customWidth="1"/>
    <col min="6148" max="6148" width="1.375" style="142" customWidth="1"/>
    <col min="6149" max="6149" width="1.875" style="142" customWidth="1"/>
    <col min="6150" max="6150" width="6.875" style="142" customWidth="1"/>
    <col min="6151" max="6377" width="10" style="142"/>
    <col min="6378" max="6378" width="6.375" style="142" customWidth="1"/>
    <col min="6379" max="6379" width="16.625" style="142" customWidth="1"/>
    <col min="6380" max="6380" width="55.25" style="142" customWidth="1"/>
    <col min="6381" max="6381" width="4.625" style="142" customWidth="1"/>
    <col min="6382" max="6382" width="5.125" style="142" customWidth="1"/>
    <col min="6383" max="6383" width="4.125" style="142" customWidth="1"/>
    <col min="6384" max="6384" width="4.25" style="142" customWidth="1"/>
    <col min="6385" max="6385" width="5.375" style="142" customWidth="1"/>
    <col min="6386" max="6386" width="4.5" style="142" customWidth="1"/>
    <col min="6387" max="6387" width="5.25" style="142" customWidth="1"/>
    <col min="6388" max="6388" width="4.375" style="142" customWidth="1"/>
    <col min="6389" max="6389" width="7.125" style="142" customWidth="1"/>
    <col min="6390" max="6390" width="3.375" style="142" customWidth="1"/>
    <col min="6391" max="6391" width="2.625" style="142" customWidth="1"/>
    <col min="6392" max="6392" width="2.75" style="142" customWidth="1"/>
    <col min="6393" max="6393" width="2" style="142" customWidth="1"/>
    <col min="6394" max="6394" width="5" style="142" customWidth="1"/>
    <col min="6395" max="6395" width="2" style="142" customWidth="1"/>
    <col min="6396" max="6396" width="1.875" style="142" customWidth="1"/>
    <col min="6397" max="6397" width="2.125" style="142" customWidth="1"/>
    <col min="6398" max="6398" width="6" style="142" customWidth="1"/>
    <col min="6399" max="6399" width="0.875" style="142" customWidth="1"/>
    <col min="6400" max="6401" width="1.25" style="142" customWidth="1"/>
    <col min="6402" max="6402" width="9.875" style="142" customWidth="1"/>
    <col min="6403" max="6403" width="1.5" style="142" customWidth="1"/>
    <col min="6404" max="6404" width="1.375" style="142" customWidth="1"/>
    <col min="6405" max="6405" width="1.875" style="142" customWidth="1"/>
    <col min="6406" max="6406" width="6.875" style="142" customWidth="1"/>
    <col min="6407" max="6633" width="10" style="142"/>
    <col min="6634" max="6634" width="6.375" style="142" customWidth="1"/>
    <col min="6635" max="6635" width="16.625" style="142" customWidth="1"/>
    <col min="6636" max="6636" width="55.25" style="142" customWidth="1"/>
    <col min="6637" max="6637" width="4.625" style="142" customWidth="1"/>
    <col min="6638" max="6638" width="5.125" style="142" customWidth="1"/>
    <col min="6639" max="6639" width="4.125" style="142" customWidth="1"/>
    <col min="6640" max="6640" width="4.25" style="142" customWidth="1"/>
    <col min="6641" max="6641" width="5.375" style="142" customWidth="1"/>
    <col min="6642" max="6642" width="4.5" style="142" customWidth="1"/>
    <col min="6643" max="6643" width="5.25" style="142" customWidth="1"/>
    <col min="6644" max="6644" width="4.375" style="142" customWidth="1"/>
    <col min="6645" max="6645" width="7.125" style="142" customWidth="1"/>
    <col min="6646" max="6646" width="3.375" style="142" customWidth="1"/>
    <col min="6647" max="6647" width="2.625" style="142" customWidth="1"/>
    <col min="6648" max="6648" width="2.75" style="142" customWidth="1"/>
    <col min="6649" max="6649" width="2" style="142" customWidth="1"/>
    <col min="6650" max="6650" width="5" style="142" customWidth="1"/>
    <col min="6651" max="6651" width="2" style="142" customWidth="1"/>
    <col min="6652" max="6652" width="1.875" style="142" customWidth="1"/>
    <col min="6653" max="6653" width="2.125" style="142" customWidth="1"/>
    <col min="6654" max="6654" width="6" style="142" customWidth="1"/>
    <col min="6655" max="6655" width="0.875" style="142" customWidth="1"/>
    <col min="6656" max="6657" width="1.25" style="142" customWidth="1"/>
    <col min="6658" max="6658" width="9.875" style="142" customWidth="1"/>
    <col min="6659" max="6659" width="1.5" style="142" customWidth="1"/>
    <col min="6660" max="6660" width="1.375" style="142" customWidth="1"/>
    <col min="6661" max="6661" width="1.875" style="142" customWidth="1"/>
    <col min="6662" max="6662" width="6.875" style="142" customWidth="1"/>
    <col min="6663" max="6889" width="10" style="142"/>
    <col min="6890" max="6890" width="6.375" style="142" customWidth="1"/>
    <col min="6891" max="6891" width="16.625" style="142" customWidth="1"/>
    <col min="6892" max="6892" width="55.25" style="142" customWidth="1"/>
    <col min="6893" max="6893" width="4.625" style="142" customWidth="1"/>
    <col min="6894" max="6894" width="5.125" style="142" customWidth="1"/>
    <col min="6895" max="6895" width="4.125" style="142" customWidth="1"/>
    <col min="6896" max="6896" width="4.25" style="142" customWidth="1"/>
    <col min="6897" max="6897" width="5.375" style="142" customWidth="1"/>
    <col min="6898" max="6898" width="4.5" style="142" customWidth="1"/>
    <col min="6899" max="6899" width="5.25" style="142" customWidth="1"/>
    <col min="6900" max="6900" width="4.375" style="142" customWidth="1"/>
    <col min="6901" max="6901" width="7.125" style="142" customWidth="1"/>
    <col min="6902" max="6902" width="3.375" style="142" customWidth="1"/>
    <col min="6903" max="6903" width="2.625" style="142" customWidth="1"/>
    <col min="6904" max="6904" width="2.75" style="142" customWidth="1"/>
    <col min="6905" max="6905" width="2" style="142" customWidth="1"/>
    <col min="6906" max="6906" width="5" style="142" customWidth="1"/>
    <col min="6907" max="6907" width="2" style="142" customWidth="1"/>
    <col min="6908" max="6908" width="1.875" style="142" customWidth="1"/>
    <col min="6909" max="6909" width="2.125" style="142" customWidth="1"/>
    <col min="6910" max="6910" width="6" style="142" customWidth="1"/>
    <col min="6911" max="6911" width="0.875" style="142" customWidth="1"/>
    <col min="6912" max="6913" width="1.25" style="142" customWidth="1"/>
    <col min="6914" max="6914" width="9.875" style="142" customWidth="1"/>
    <col min="6915" max="6915" width="1.5" style="142" customWidth="1"/>
    <col min="6916" max="6916" width="1.375" style="142" customWidth="1"/>
    <col min="6917" max="6917" width="1.875" style="142" customWidth="1"/>
    <col min="6918" max="6918" width="6.875" style="142" customWidth="1"/>
    <col min="6919" max="7145" width="10" style="142"/>
    <col min="7146" max="7146" width="6.375" style="142" customWidth="1"/>
    <col min="7147" max="7147" width="16.625" style="142" customWidth="1"/>
    <col min="7148" max="7148" width="55.25" style="142" customWidth="1"/>
    <col min="7149" max="7149" width="4.625" style="142" customWidth="1"/>
    <col min="7150" max="7150" width="5.125" style="142" customWidth="1"/>
    <col min="7151" max="7151" width="4.125" style="142" customWidth="1"/>
    <col min="7152" max="7152" width="4.25" style="142" customWidth="1"/>
    <col min="7153" max="7153" width="5.375" style="142" customWidth="1"/>
    <col min="7154" max="7154" width="4.5" style="142" customWidth="1"/>
    <col min="7155" max="7155" width="5.25" style="142" customWidth="1"/>
    <col min="7156" max="7156" width="4.375" style="142" customWidth="1"/>
    <col min="7157" max="7157" width="7.125" style="142" customWidth="1"/>
    <col min="7158" max="7158" width="3.375" style="142" customWidth="1"/>
    <col min="7159" max="7159" width="2.625" style="142" customWidth="1"/>
    <col min="7160" max="7160" width="2.75" style="142" customWidth="1"/>
    <col min="7161" max="7161" width="2" style="142" customWidth="1"/>
    <col min="7162" max="7162" width="5" style="142" customWidth="1"/>
    <col min="7163" max="7163" width="2" style="142" customWidth="1"/>
    <col min="7164" max="7164" width="1.875" style="142" customWidth="1"/>
    <col min="7165" max="7165" width="2.125" style="142" customWidth="1"/>
    <col min="7166" max="7166" width="6" style="142" customWidth="1"/>
    <col min="7167" max="7167" width="0.875" style="142" customWidth="1"/>
    <col min="7168" max="7169" width="1.25" style="142" customWidth="1"/>
    <col min="7170" max="7170" width="9.875" style="142" customWidth="1"/>
    <col min="7171" max="7171" width="1.5" style="142" customWidth="1"/>
    <col min="7172" max="7172" width="1.375" style="142" customWidth="1"/>
    <col min="7173" max="7173" width="1.875" style="142" customWidth="1"/>
    <col min="7174" max="7174" width="6.875" style="142" customWidth="1"/>
    <col min="7175" max="7401" width="10" style="142"/>
    <col min="7402" max="7402" width="6.375" style="142" customWidth="1"/>
    <col min="7403" max="7403" width="16.625" style="142" customWidth="1"/>
    <col min="7404" max="7404" width="55.25" style="142" customWidth="1"/>
    <col min="7405" max="7405" width="4.625" style="142" customWidth="1"/>
    <col min="7406" max="7406" width="5.125" style="142" customWidth="1"/>
    <col min="7407" max="7407" width="4.125" style="142" customWidth="1"/>
    <col min="7408" max="7408" width="4.25" style="142" customWidth="1"/>
    <col min="7409" max="7409" width="5.375" style="142" customWidth="1"/>
    <col min="7410" max="7410" width="4.5" style="142" customWidth="1"/>
    <col min="7411" max="7411" width="5.25" style="142" customWidth="1"/>
    <col min="7412" max="7412" width="4.375" style="142" customWidth="1"/>
    <col min="7413" max="7413" width="7.125" style="142" customWidth="1"/>
    <col min="7414" max="7414" width="3.375" style="142" customWidth="1"/>
    <col min="7415" max="7415" width="2.625" style="142" customWidth="1"/>
    <col min="7416" max="7416" width="2.75" style="142" customWidth="1"/>
    <col min="7417" max="7417" width="2" style="142" customWidth="1"/>
    <col min="7418" max="7418" width="5" style="142" customWidth="1"/>
    <col min="7419" max="7419" width="2" style="142" customWidth="1"/>
    <col min="7420" max="7420" width="1.875" style="142" customWidth="1"/>
    <col min="7421" max="7421" width="2.125" style="142" customWidth="1"/>
    <col min="7422" max="7422" width="6" style="142" customWidth="1"/>
    <col min="7423" max="7423" width="0.875" style="142" customWidth="1"/>
    <col min="7424" max="7425" width="1.25" style="142" customWidth="1"/>
    <col min="7426" max="7426" width="9.875" style="142" customWidth="1"/>
    <col min="7427" max="7427" width="1.5" style="142" customWidth="1"/>
    <col min="7428" max="7428" width="1.375" style="142" customWidth="1"/>
    <col min="7429" max="7429" width="1.875" style="142" customWidth="1"/>
    <col min="7430" max="7430" width="6.875" style="142" customWidth="1"/>
    <col min="7431" max="7657" width="10" style="142"/>
    <col min="7658" max="7658" width="6.375" style="142" customWidth="1"/>
    <col min="7659" max="7659" width="16.625" style="142" customWidth="1"/>
    <col min="7660" max="7660" width="55.25" style="142" customWidth="1"/>
    <col min="7661" max="7661" width="4.625" style="142" customWidth="1"/>
    <col min="7662" max="7662" width="5.125" style="142" customWidth="1"/>
    <col min="7663" max="7663" width="4.125" style="142" customWidth="1"/>
    <col min="7664" max="7664" width="4.25" style="142" customWidth="1"/>
    <col min="7665" max="7665" width="5.375" style="142" customWidth="1"/>
    <col min="7666" max="7666" width="4.5" style="142" customWidth="1"/>
    <col min="7667" max="7667" width="5.25" style="142" customWidth="1"/>
    <col min="7668" max="7668" width="4.375" style="142" customWidth="1"/>
    <col min="7669" max="7669" width="7.125" style="142" customWidth="1"/>
    <col min="7670" max="7670" width="3.375" style="142" customWidth="1"/>
    <col min="7671" max="7671" width="2.625" style="142" customWidth="1"/>
    <col min="7672" max="7672" width="2.75" style="142" customWidth="1"/>
    <col min="7673" max="7673" width="2" style="142" customWidth="1"/>
    <col min="7674" max="7674" width="5" style="142" customWidth="1"/>
    <col min="7675" max="7675" width="2" style="142" customWidth="1"/>
    <col min="7676" max="7676" width="1.875" style="142" customWidth="1"/>
    <col min="7677" max="7677" width="2.125" style="142" customWidth="1"/>
    <col min="7678" max="7678" width="6" style="142" customWidth="1"/>
    <col min="7679" max="7679" width="0.875" style="142" customWidth="1"/>
    <col min="7680" max="7681" width="1.25" style="142" customWidth="1"/>
    <col min="7682" max="7682" width="9.875" style="142" customWidth="1"/>
    <col min="7683" max="7683" width="1.5" style="142" customWidth="1"/>
    <col min="7684" max="7684" width="1.375" style="142" customWidth="1"/>
    <col min="7685" max="7685" width="1.875" style="142" customWidth="1"/>
    <col min="7686" max="7686" width="6.875" style="142" customWidth="1"/>
    <col min="7687" max="7913" width="10" style="142"/>
    <col min="7914" max="7914" width="6.375" style="142" customWidth="1"/>
    <col min="7915" max="7915" width="16.625" style="142" customWidth="1"/>
    <col min="7916" max="7916" width="55.25" style="142" customWidth="1"/>
    <col min="7917" max="7917" width="4.625" style="142" customWidth="1"/>
    <col min="7918" max="7918" width="5.125" style="142" customWidth="1"/>
    <col min="7919" max="7919" width="4.125" style="142" customWidth="1"/>
    <col min="7920" max="7920" width="4.25" style="142" customWidth="1"/>
    <col min="7921" max="7921" width="5.375" style="142" customWidth="1"/>
    <col min="7922" max="7922" width="4.5" style="142" customWidth="1"/>
    <col min="7923" max="7923" width="5.25" style="142" customWidth="1"/>
    <col min="7924" max="7924" width="4.375" style="142" customWidth="1"/>
    <col min="7925" max="7925" width="7.125" style="142" customWidth="1"/>
    <col min="7926" max="7926" width="3.375" style="142" customWidth="1"/>
    <col min="7927" max="7927" width="2.625" style="142" customWidth="1"/>
    <col min="7928" max="7928" width="2.75" style="142" customWidth="1"/>
    <col min="7929" max="7929" width="2" style="142" customWidth="1"/>
    <col min="7930" max="7930" width="5" style="142" customWidth="1"/>
    <col min="7931" max="7931" width="2" style="142" customWidth="1"/>
    <col min="7932" max="7932" width="1.875" style="142" customWidth="1"/>
    <col min="7933" max="7933" width="2.125" style="142" customWidth="1"/>
    <col min="7934" max="7934" width="6" style="142" customWidth="1"/>
    <col min="7935" max="7935" width="0.875" style="142" customWidth="1"/>
    <col min="7936" max="7937" width="1.25" style="142" customWidth="1"/>
    <col min="7938" max="7938" width="9.875" style="142" customWidth="1"/>
    <col min="7939" max="7939" width="1.5" style="142" customWidth="1"/>
    <col min="7940" max="7940" width="1.375" style="142" customWidth="1"/>
    <col min="7941" max="7941" width="1.875" style="142" customWidth="1"/>
    <col min="7942" max="7942" width="6.875" style="142" customWidth="1"/>
    <col min="7943" max="8169" width="10" style="142"/>
    <col min="8170" max="8170" width="6.375" style="142" customWidth="1"/>
    <col min="8171" max="8171" width="16.625" style="142" customWidth="1"/>
    <col min="8172" max="8172" width="55.25" style="142" customWidth="1"/>
    <col min="8173" max="8173" width="4.625" style="142" customWidth="1"/>
    <col min="8174" max="8174" width="5.125" style="142" customWidth="1"/>
    <col min="8175" max="8175" width="4.125" style="142" customWidth="1"/>
    <col min="8176" max="8176" width="4.25" style="142" customWidth="1"/>
    <col min="8177" max="8177" width="5.375" style="142" customWidth="1"/>
    <col min="8178" max="8178" width="4.5" style="142" customWidth="1"/>
    <col min="8179" max="8179" width="5.25" style="142" customWidth="1"/>
    <col min="8180" max="8180" width="4.375" style="142" customWidth="1"/>
    <col min="8181" max="8181" width="7.125" style="142" customWidth="1"/>
    <col min="8182" max="8182" width="3.375" style="142" customWidth="1"/>
    <col min="8183" max="8183" width="2.625" style="142" customWidth="1"/>
    <col min="8184" max="8184" width="2.75" style="142" customWidth="1"/>
    <col min="8185" max="8185" width="2" style="142" customWidth="1"/>
    <col min="8186" max="8186" width="5" style="142" customWidth="1"/>
    <col min="8187" max="8187" width="2" style="142" customWidth="1"/>
    <col min="8188" max="8188" width="1.875" style="142" customWidth="1"/>
    <col min="8189" max="8189" width="2.125" style="142" customWidth="1"/>
    <col min="8190" max="8190" width="6" style="142" customWidth="1"/>
    <col min="8191" max="8191" width="0.875" style="142" customWidth="1"/>
    <col min="8192" max="8193" width="1.25" style="142" customWidth="1"/>
    <col min="8194" max="8194" width="9.875" style="142" customWidth="1"/>
    <col min="8195" max="8195" width="1.5" style="142" customWidth="1"/>
    <col min="8196" max="8196" width="1.375" style="142" customWidth="1"/>
    <col min="8197" max="8197" width="1.875" style="142" customWidth="1"/>
    <col min="8198" max="8198" width="6.875" style="142" customWidth="1"/>
    <col min="8199" max="8425" width="10" style="142"/>
    <col min="8426" max="8426" width="6.375" style="142" customWidth="1"/>
    <col min="8427" max="8427" width="16.625" style="142" customWidth="1"/>
    <col min="8428" max="8428" width="55.25" style="142" customWidth="1"/>
    <col min="8429" max="8429" width="4.625" style="142" customWidth="1"/>
    <col min="8430" max="8430" width="5.125" style="142" customWidth="1"/>
    <col min="8431" max="8431" width="4.125" style="142" customWidth="1"/>
    <col min="8432" max="8432" width="4.25" style="142" customWidth="1"/>
    <col min="8433" max="8433" width="5.375" style="142" customWidth="1"/>
    <col min="8434" max="8434" width="4.5" style="142" customWidth="1"/>
    <col min="8435" max="8435" width="5.25" style="142" customWidth="1"/>
    <col min="8436" max="8436" width="4.375" style="142" customWidth="1"/>
    <col min="8437" max="8437" width="7.125" style="142" customWidth="1"/>
    <col min="8438" max="8438" width="3.375" style="142" customWidth="1"/>
    <col min="8439" max="8439" width="2.625" style="142" customWidth="1"/>
    <col min="8440" max="8440" width="2.75" style="142" customWidth="1"/>
    <col min="8441" max="8441" width="2" style="142" customWidth="1"/>
    <col min="8442" max="8442" width="5" style="142" customWidth="1"/>
    <col min="8443" max="8443" width="2" style="142" customWidth="1"/>
    <col min="8444" max="8444" width="1.875" style="142" customWidth="1"/>
    <col min="8445" max="8445" width="2.125" style="142" customWidth="1"/>
    <col min="8446" max="8446" width="6" style="142" customWidth="1"/>
    <col min="8447" max="8447" width="0.875" style="142" customWidth="1"/>
    <col min="8448" max="8449" width="1.25" style="142" customWidth="1"/>
    <col min="8450" max="8450" width="9.875" style="142" customWidth="1"/>
    <col min="8451" max="8451" width="1.5" style="142" customWidth="1"/>
    <col min="8452" max="8452" width="1.375" style="142" customWidth="1"/>
    <col min="8453" max="8453" width="1.875" style="142" customWidth="1"/>
    <col min="8454" max="8454" width="6.875" style="142" customWidth="1"/>
    <col min="8455" max="8681" width="10" style="142"/>
    <col min="8682" max="8682" width="6.375" style="142" customWidth="1"/>
    <col min="8683" max="8683" width="16.625" style="142" customWidth="1"/>
    <col min="8684" max="8684" width="55.25" style="142" customWidth="1"/>
    <col min="8685" max="8685" width="4.625" style="142" customWidth="1"/>
    <col min="8686" max="8686" width="5.125" style="142" customWidth="1"/>
    <col min="8687" max="8687" width="4.125" style="142" customWidth="1"/>
    <col min="8688" max="8688" width="4.25" style="142" customWidth="1"/>
    <col min="8689" max="8689" width="5.375" style="142" customWidth="1"/>
    <col min="8690" max="8690" width="4.5" style="142" customWidth="1"/>
    <col min="8691" max="8691" width="5.25" style="142" customWidth="1"/>
    <col min="8692" max="8692" width="4.375" style="142" customWidth="1"/>
    <col min="8693" max="8693" width="7.125" style="142" customWidth="1"/>
    <col min="8694" max="8694" width="3.375" style="142" customWidth="1"/>
    <col min="8695" max="8695" width="2.625" style="142" customWidth="1"/>
    <col min="8696" max="8696" width="2.75" style="142" customWidth="1"/>
    <col min="8697" max="8697" width="2" style="142" customWidth="1"/>
    <col min="8698" max="8698" width="5" style="142" customWidth="1"/>
    <col min="8699" max="8699" width="2" style="142" customWidth="1"/>
    <col min="8700" max="8700" width="1.875" style="142" customWidth="1"/>
    <col min="8701" max="8701" width="2.125" style="142" customWidth="1"/>
    <col min="8702" max="8702" width="6" style="142" customWidth="1"/>
    <col min="8703" max="8703" width="0.875" style="142" customWidth="1"/>
    <col min="8704" max="8705" width="1.25" style="142" customWidth="1"/>
    <col min="8706" max="8706" width="9.875" style="142" customWidth="1"/>
    <col min="8707" max="8707" width="1.5" style="142" customWidth="1"/>
    <col min="8708" max="8708" width="1.375" style="142" customWidth="1"/>
    <col min="8709" max="8709" width="1.875" style="142" customWidth="1"/>
    <col min="8710" max="8710" width="6.875" style="142" customWidth="1"/>
    <col min="8711" max="8937" width="10" style="142"/>
    <col min="8938" max="8938" width="6.375" style="142" customWidth="1"/>
    <col min="8939" max="8939" width="16.625" style="142" customWidth="1"/>
    <col min="8940" max="8940" width="55.25" style="142" customWidth="1"/>
    <col min="8941" max="8941" width="4.625" style="142" customWidth="1"/>
    <col min="8942" max="8942" width="5.125" style="142" customWidth="1"/>
    <col min="8943" max="8943" width="4.125" style="142" customWidth="1"/>
    <col min="8944" max="8944" width="4.25" style="142" customWidth="1"/>
    <col min="8945" max="8945" width="5.375" style="142" customWidth="1"/>
    <col min="8946" max="8946" width="4.5" style="142" customWidth="1"/>
    <col min="8947" max="8947" width="5.25" style="142" customWidth="1"/>
    <col min="8948" max="8948" width="4.375" style="142" customWidth="1"/>
    <col min="8949" max="8949" width="7.125" style="142" customWidth="1"/>
    <col min="8950" max="8950" width="3.375" style="142" customWidth="1"/>
    <col min="8951" max="8951" width="2.625" style="142" customWidth="1"/>
    <col min="8952" max="8952" width="2.75" style="142" customWidth="1"/>
    <col min="8953" max="8953" width="2" style="142" customWidth="1"/>
    <col min="8954" max="8954" width="5" style="142" customWidth="1"/>
    <col min="8955" max="8955" width="2" style="142" customWidth="1"/>
    <col min="8956" max="8956" width="1.875" style="142" customWidth="1"/>
    <col min="8957" max="8957" width="2.125" style="142" customWidth="1"/>
    <col min="8958" max="8958" width="6" style="142" customWidth="1"/>
    <col min="8959" max="8959" width="0.875" style="142" customWidth="1"/>
    <col min="8960" max="8961" width="1.25" style="142" customWidth="1"/>
    <col min="8962" max="8962" width="9.875" style="142" customWidth="1"/>
    <col min="8963" max="8963" width="1.5" style="142" customWidth="1"/>
    <col min="8964" max="8964" width="1.375" style="142" customWidth="1"/>
    <col min="8965" max="8965" width="1.875" style="142" customWidth="1"/>
    <col min="8966" max="8966" width="6.875" style="142" customWidth="1"/>
    <col min="8967" max="9193" width="10" style="142"/>
    <col min="9194" max="9194" width="6.375" style="142" customWidth="1"/>
    <col min="9195" max="9195" width="16.625" style="142" customWidth="1"/>
    <col min="9196" max="9196" width="55.25" style="142" customWidth="1"/>
    <col min="9197" max="9197" width="4.625" style="142" customWidth="1"/>
    <col min="9198" max="9198" width="5.125" style="142" customWidth="1"/>
    <col min="9199" max="9199" width="4.125" style="142" customWidth="1"/>
    <col min="9200" max="9200" width="4.25" style="142" customWidth="1"/>
    <col min="9201" max="9201" width="5.375" style="142" customWidth="1"/>
    <col min="9202" max="9202" width="4.5" style="142" customWidth="1"/>
    <col min="9203" max="9203" width="5.25" style="142" customWidth="1"/>
    <col min="9204" max="9204" width="4.375" style="142" customWidth="1"/>
    <col min="9205" max="9205" width="7.125" style="142" customWidth="1"/>
    <col min="9206" max="9206" width="3.375" style="142" customWidth="1"/>
    <col min="9207" max="9207" width="2.625" style="142" customWidth="1"/>
    <col min="9208" max="9208" width="2.75" style="142" customWidth="1"/>
    <col min="9209" max="9209" width="2" style="142" customWidth="1"/>
    <col min="9210" max="9210" width="5" style="142" customWidth="1"/>
    <col min="9211" max="9211" width="2" style="142" customWidth="1"/>
    <col min="9212" max="9212" width="1.875" style="142" customWidth="1"/>
    <col min="9213" max="9213" width="2.125" style="142" customWidth="1"/>
    <col min="9214" max="9214" width="6" style="142" customWidth="1"/>
    <col min="9215" max="9215" width="0.875" style="142" customWidth="1"/>
    <col min="9216" max="9217" width="1.25" style="142" customWidth="1"/>
    <col min="9218" max="9218" width="9.875" style="142" customWidth="1"/>
    <col min="9219" max="9219" width="1.5" style="142" customWidth="1"/>
    <col min="9220" max="9220" width="1.375" style="142" customWidth="1"/>
    <col min="9221" max="9221" width="1.875" style="142" customWidth="1"/>
    <col min="9222" max="9222" width="6.875" style="142" customWidth="1"/>
    <col min="9223" max="9449" width="10" style="142"/>
    <col min="9450" max="9450" width="6.375" style="142" customWidth="1"/>
    <col min="9451" max="9451" width="16.625" style="142" customWidth="1"/>
    <col min="9452" max="9452" width="55.25" style="142" customWidth="1"/>
    <col min="9453" max="9453" width="4.625" style="142" customWidth="1"/>
    <col min="9454" max="9454" width="5.125" style="142" customWidth="1"/>
    <col min="9455" max="9455" width="4.125" style="142" customWidth="1"/>
    <col min="9456" max="9456" width="4.25" style="142" customWidth="1"/>
    <col min="9457" max="9457" width="5.375" style="142" customWidth="1"/>
    <col min="9458" max="9458" width="4.5" style="142" customWidth="1"/>
    <col min="9459" max="9459" width="5.25" style="142" customWidth="1"/>
    <col min="9460" max="9460" width="4.375" style="142" customWidth="1"/>
    <col min="9461" max="9461" width="7.125" style="142" customWidth="1"/>
    <col min="9462" max="9462" width="3.375" style="142" customWidth="1"/>
    <col min="9463" max="9463" width="2.625" style="142" customWidth="1"/>
    <col min="9464" max="9464" width="2.75" style="142" customWidth="1"/>
    <col min="9465" max="9465" width="2" style="142" customWidth="1"/>
    <col min="9466" max="9466" width="5" style="142" customWidth="1"/>
    <col min="9467" max="9467" width="2" style="142" customWidth="1"/>
    <col min="9468" max="9468" width="1.875" style="142" customWidth="1"/>
    <col min="9469" max="9469" width="2.125" style="142" customWidth="1"/>
    <col min="9470" max="9470" width="6" style="142" customWidth="1"/>
    <col min="9471" max="9471" width="0.875" style="142" customWidth="1"/>
    <col min="9472" max="9473" width="1.25" style="142" customWidth="1"/>
    <col min="9474" max="9474" width="9.875" style="142" customWidth="1"/>
    <col min="9475" max="9475" width="1.5" style="142" customWidth="1"/>
    <col min="9476" max="9476" width="1.375" style="142" customWidth="1"/>
    <col min="9477" max="9477" width="1.875" style="142" customWidth="1"/>
    <col min="9478" max="9478" width="6.875" style="142" customWidth="1"/>
    <col min="9479" max="9705" width="10" style="142"/>
    <col min="9706" max="9706" width="6.375" style="142" customWidth="1"/>
    <col min="9707" max="9707" width="16.625" style="142" customWidth="1"/>
    <col min="9708" max="9708" width="55.25" style="142" customWidth="1"/>
    <col min="9709" max="9709" width="4.625" style="142" customWidth="1"/>
    <col min="9710" max="9710" width="5.125" style="142" customWidth="1"/>
    <col min="9711" max="9711" width="4.125" style="142" customWidth="1"/>
    <col min="9712" max="9712" width="4.25" style="142" customWidth="1"/>
    <col min="9713" max="9713" width="5.375" style="142" customWidth="1"/>
    <col min="9714" max="9714" width="4.5" style="142" customWidth="1"/>
    <col min="9715" max="9715" width="5.25" style="142" customWidth="1"/>
    <col min="9716" max="9716" width="4.375" style="142" customWidth="1"/>
    <col min="9717" max="9717" width="7.125" style="142" customWidth="1"/>
    <col min="9718" max="9718" width="3.375" style="142" customWidth="1"/>
    <col min="9719" max="9719" width="2.625" style="142" customWidth="1"/>
    <col min="9720" max="9720" width="2.75" style="142" customWidth="1"/>
    <col min="9721" max="9721" width="2" style="142" customWidth="1"/>
    <col min="9722" max="9722" width="5" style="142" customWidth="1"/>
    <col min="9723" max="9723" width="2" style="142" customWidth="1"/>
    <col min="9724" max="9724" width="1.875" style="142" customWidth="1"/>
    <col min="9725" max="9725" width="2.125" style="142" customWidth="1"/>
    <col min="9726" max="9726" width="6" style="142" customWidth="1"/>
    <col min="9727" max="9727" width="0.875" style="142" customWidth="1"/>
    <col min="9728" max="9729" width="1.25" style="142" customWidth="1"/>
    <col min="9730" max="9730" width="9.875" style="142" customWidth="1"/>
    <col min="9731" max="9731" width="1.5" style="142" customWidth="1"/>
    <col min="9732" max="9732" width="1.375" style="142" customWidth="1"/>
    <col min="9733" max="9733" width="1.875" style="142" customWidth="1"/>
    <col min="9734" max="9734" width="6.875" style="142" customWidth="1"/>
    <col min="9735" max="9961" width="10" style="142"/>
    <col min="9962" max="9962" width="6.375" style="142" customWidth="1"/>
    <col min="9963" max="9963" width="16.625" style="142" customWidth="1"/>
    <col min="9964" max="9964" width="55.25" style="142" customWidth="1"/>
    <col min="9965" max="9965" width="4.625" style="142" customWidth="1"/>
    <col min="9966" max="9966" width="5.125" style="142" customWidth="1"/>
    <col min="9967" max="9967" width="4.125" style="142" customWidth="1"/>
    <col min="9968" max="9968" width="4.25" style="142" customWidth="1"/>
    <col min="9969" max="9969" width="5.375" style="142" customWidth="1"/>
    <col min="9970" max="9970" width="4.5" style="142" customWidth="1"/>
    <col min="9971" max="9971" width="5.25" style="142" customWidth="1"/>
    <col min="9972" max="9972" width="4.375" style="142" customWidth="1"/>
    <col min="9973" max="9973" width="7.125" style="142" customWidth="1"/>
    <col min="9974" max="9974" width="3.375" style="142" customWidth="1"/>
    <col min="9975" max="9975" width="2.625" style="142" customWidth="1"/>
    <col min="9976" max="9976" width="2.75" style="142" customWidth="1"/>
    <col min="9977" max="9977" width="2" style="142" customWidth="1"/>
    <col min="9978" max="9978" width="5" style="142" customWidth="1"/>
    <col min="9979" max="9979" width="2" style="142" customWidth="1"/>
    <col min="9980" max="9980" width="1.875" style="142" customWidth="1"/>
    <col min="9981" max="9981" width="2.125" style="142" customWidth="1"/>
    <col min="9982" max="9982" width="6" style="142" customWidth="1"/>
    <col min="9983" max="9983" width="0.875" style="142" customWidth="1"/>
    <col min="9984" max="9985" width="1.25" style="142" customWidth="1"/>
    <col min="9986" max="9986" width="9.875" style="142" customWidth="1"/>
    <col min="9987" max="9987" width="1.5" style="142" customWidth="1"/>
    <col min="9988" max="9988" width="1.375" style="142" customWidth="1"/>
    <col min="9989" max="9989" width="1.875" style="142" customWidth="1"/>
    <col min="9990" max="9990" width="6.875" style="142" customWidth="1"/>
    <col min="9991" max="10217" width="10" style="142"/>
    <col min="10218" max="10218" width="6.375" style="142" customWidth="1"/>
    <col min="10219" max="10219" width="16.625" style="142" customWidth="1"/>
    <col min="10220" max="10220" width="55.25" style="142" customWidth="1"/>
    <col min="10221" max="10221" width="4.625" style="142" customWidth="1"/>
    <col min="10222" max="10222" width="5.125" style="142" customWidth="1"/>
    <col min="10223" max="10223" width="4.125" style="142" customWidth="1"/>
    <col min="10224" max="10224" width="4.25" style="142" customWidth="1"/>
    <col min="10225" max="10225" width="5.375" style="142" customWidth="1"/>
    <col min="10226" max="10226" width="4.5" style="142" customWidth="1"/>
    <col min="10227" max="10227" width="5.25" style="142" customWidth="1"/>
    <col min="10228" max="10228" width="4.375" style="142" customWidth="1"/>
    <col min="10229" max="10229" width="7.125" style="142" customWidth="1"/>
    <col min="10230" max="10230" width="3.375" style="142" customWidth="1"/>
    <col min="10231" max="10231" width="2.625" style="142" customWidth="1"/>
    <col min="10232" max="10232" width="2.75" style="142" customWidth="1"/>
    <col min="10233" max="10233" width="2" style="142" customWidth="1"/>
    <col min="10234" max="10234" width="5" style="142" customWidth="1"/>
    <col min="10235" max="10235" width="2" style="142" customWidth="1"/>
    <col min="10236" max="10236" width="1.875" style="142" customWidth="1"/>
    <col min="10237" max="10237" width="2.125" style="142" customWidth="1"/>
    <col min="10238" max="10238" width="6" style="142" customWidth="1"/>
    <col min="10239" max="10239" width="0.875" style="142" customWidth="1"/>
    <col min="10240" max="10241" width="1.25" style="142" customWidth="1"/>
    <col min="10242" max="10242" width="9.875" style="142" customWidth="1"/>
    <col min="10243" max="10243" width="1.5" style="142" customWidth="1"/>
    <col min="10244" max="10244" width="1.375" style="142" customWidth="1"/>
    <col min="10245" max="10245" width="1.875" style="142" customWidth="1"/>
    <col min="10246" max="10246" width="6.875" style="142" customWidth="1"/>
    <col min="10247" max="10473" width="10" style="142"/>
    <col min="10474" max="10474" width="6.375" style="142" customWidth="1"/>
    <col min="10475" max="10475" width="16.625" style="142" customWidth="1"/>
    <col min="10476" max="10476" width="55.25" style="142" customWidth="1"/>
    <col min="10477" max="10477" width="4.625" style="142" customWidth="1"/>
    <col min="10478" max="10478" width="5.125" style="142" customWidth="1"/>
    <col min="10479" max="10479" width="4.125" style="142" customWidth="1"/>
    <col min="10480" max="10480" width="4.25" style="142" customWidth="1"/>
    <col min="10481" max="10481" width="5.375" style="142" customWidth="1"/>
    <col min="10482" max="10482" width="4.5" style="142" customWidth="1"/>
    <col min="10483" max="10483" width="5.25" style="142" customWidth="1"/>
    <col min="10484" max="10484" width="4.375" style="142" customWidth="1"/>
    <col min="10485" max="10485" width="7.125" style="142" customWidth="1"/>
    <col min="10486" max="10486" width="3.375" style="142" customWidth="1"/>
    <col min="10487" max="10487" width="2.625" style="142" customWidth="1"/>
    <col min="10488" max="10488" width="2.75" style="142" customWidth="1"/>
    <col min="10489" max="10489" width="2" style="142" customWidth="1"/>
    <col min="10490" max="10490" width="5" style="142" customWidth="1"/>
    <col min="10491" max="10491" width="2" style="142" customWidth="1"/>
    <col min="10492" max="10492" width="1.875" style="142" customWidth="1"/>
    <col min="10493" max="10493" width="2.125" style="142" customWidth="1"/>
    <col min="10494" max="10494" width="6" style="142" customWidth="1"/>
    <col min="10495" max="10495" width="0.875" style="142" customWidth="1"/>
    <col min="10496" max="10497" width="1.25" style="142" customWidth="1"/>
    <col min="10498" max="10498" width="9.875" style="142" customWidth="1"/>
    <col min="10499" max="10499" width="1.5" style="142" customWidth="1"/>
    <col min="10500" max="10500" width="1.375" style="142" customWidth="1"/>
    <col min="10501" max="10501" width="1.875" style="142" customWidth="1"/>
    <col min="10502" max="10502" width="6.875" style="142" customWidth="1"/>
    <col min="10503" max="10729" width="10" style="142"/>
    <col min="10730" max="10730" width="6.375" style="142" customWidth="1"/>
    <col min="10731" max="10731" width="16.625" style="142" customWidth="1"/>
    <col min="10732" max="10732" width="55.25" style="142" customWidth="1"/>
    <col min="10733" max="10733" width="4.625" style="142" customWidth="1"/>
    <col min="10734" max="10734" width="5.125" style="142" customWidth="1"/>
    <col min="10735" max="10735" width="4.125" style="142" customWidth="1"/>
    <col min="10736" max="10736" width="4.25" style="142" customWidth="1"/>
    <col min="10737" max="10737" width="5.375" style="142" customWidth="1"/>
    <col min="10738" max="10738" width="4.5" style="142" customWidth="1"/>
    <col min="10739" max="10739" width="5.25" style="142" customWidth="1"/>
    <col min="10740" max="10740" width="4.375" style="142" customWidth="1"/>
    <col min="10741" max="10741" width="7.125" style="142" customWidth="1"/>
    <col min="10742" max="10742" width="3.375" style="142" customWidth="1"/>
    <col min="10743" max="10743" width="2.625" style="142" customWidth="1"/>
    <col min="10744" max="10744" width="2.75" style="142" customWidth="1"/>
    <col min="10745" max="10745" width="2" style="142" customWidth="1"/>
    <col min="10746" max="10746" width="5" style="142" customWidth="1"/>
    <col min="10747" max="10747" width="2" style="142" customWidth="1"/>
    <col min="10748" max="10748" width="1.875" style="142" customWidth="1"/>
    <col min="10749" max="10749" width="2.125" style="142" customWidth="1"/>
    <col min="10750" max="10750" width="6" style="142" customWidth="1"/>
    <col min="10751" max="10751" width="0.875" style="142" customWidth="1"/>
    <col min="10752" max="10753" width="1.25" style="142" customWidth="1"/>
    <col min="10754" max="10754" width="9.875" style="142" customWidth="1"/>
    <col min="10755" max="10755" width="1.5" style="142" customWidth="1"/>
    <col min="10756" max="10756" width="1.375" style="142" customWidth="1"/>
    <col min="10757" max="10757" width="1.875" style="142" customWidth="1"/>
    <col min="10758" max="10758" width="6.875" style="142" customWidth="1"/>
    <col min="10759" max="10985" width="10" style="142"/>
    <col min="10986" max="10986" width="6.375" style="142" customWidth="1"/>
    <col min="10987" max="10987" width="16.625" style="142" customWidth="1"/>
    <col min="10988" max="10988" width="55.25" style="142" customWidth="1"/>
    <col min="10989" max="10989" width="4.625" style="142" customWidth="1"/>
    <col min="10990" max="10990" width="5.125" style="142" customWidth="1"/>
    <col min="10991" max="10991" width="4.125" style="142" customWidth="1"/>
    <col min="10992" max="10992" width="4.25" style="142" customWidth="1"/>
    <col min="10993" max="10993" width="5.375" style="142" customWidth="1"/>
    <col min="10994" max="10994" width="4.5" style="142" customWidth="1"/>
    <col min="10995" max="10995" width="5.25" style="142" customWidth="1"/>
    <col min="10996" max="10996" width="4.375" style="142" customWidth="1"/>
    <col min="10997" max="10997" width="7.125" style="142" customWidth="1"/>
    <col min="10998" max="10998" width="3.375" style="142" customWidth="1"/>
    <col min="10999" max="10999" width="2.625" style="142" customWidth="1"/>
    <col min="11000" max="11000" width="2.75" style="142" customWidth="1"/>
    <col min="11001" max="11001" width="2" style="142" customWidth="1"/>
    <col min="11002" max="11002" width="5" style="142" customWidth="1"/>
    <col min="11003" max="11003" width="2" style="142" customWidth="1"/>
    <col min="11004" max="11004" width="1.875" style="142" customWidth="1"/>
    <col min="11005" max="11005" width="2.125" style="142" customWidth="1"/>
    <col min="11006" max="11006" width="6" style="142" customWidth="1"/>
    <col min="11007" max="11007" width="0.875" style="142" customWidth="1"/>
    <col min="11008" max="11009" width="1.25" style="142" customWidth="1"/>
    <col min="11010" max="11010" width="9.875" style="142" customWidth="1"/>
    <col min="11011" max="11011" width="1.5" style="142" customWidth="1"/>
    <col min="11012" max="11012" width="1.375" style="142" customWidth="1"/>
    <col min="11013" max="11013" width="1.875" style="142" customWidth="1"/>
    <col min="11014" max="11014" width="6.875" style="142" customWidth="1"/>
    <col min="11015" max="11241" width="10" style="142"/>
    <col min="11242" max="11242" width="6.375" style="142" customWidth="1"/>
    <col min="11243" max="11243" width="16.625" style="142" customWidth="1"/>
    <col min="11244" max="11244" width="55.25" style="142" customWidth="1"/>
    <col min="11245" max="11245" width="4.625" style="142" customWidth="1"/>
    <col min="11246" max="11246" width="5.125" style="142" customWidth="1"/>
    <col min="11247" max="11247" width="4.125" style="142" customWidth="1"/>
    <col min="11248" max="11248" width="4.25" style="142" customWidth="1"/>
    <col min="11249" max="11249" width="5.375" style="142" customWidth="1"/>
    <col min="11250" max="11250" width="4.5" style="142" customWidth="1"/>
    <col min="11251" max="11251" width="5.25" style="142" customWidth="1"/>
    <col min="11252" max="11252" width="4.375" style="142" customWidth="1"/>
    <col min="11253" max="11253" width="7.125" style="142" customWidth="1"/>
    <col min="11254" max="11254" width="3.375" style="142" customWidth="1"/>
    <col min="11255" max="11255" width="2.625" style="142" customWidth="1"/>
    <col min="11256" max="11256" width="2.75" style="142" customWidth="1"/>
    <col min="11257" max="11257" width="2" style="142" customWidth="1"/>
    <col min="11258" max="11258" width="5" style="142" customWidth="1"/>
    <col min="11259" max="11259" width="2" style="142" customWidth="1"/>
    <col min="11260" max="11260" width="1.875" style="142" customWidth="1"/>
    <col min="11261" max="11261" width="2.125" style="142" customWidth="1"/>
    <col min="11262" max="11262" width="6" style="142" customWidth="1"/>
    <col min="11263" max="11263" width="0.875" style="142" customWidth="1"/>
    <col min="11264" max="11265" width="1.25" style="142" customWidth="1"/>
    <col min="11266" max="11266" width="9.875" style="142" customWidth="1"/>
    <col min="11267" max="11267" width="1.5" style="142" customWidth="1"/>
    <col min="11268" max="11268" width="1.375" style="142" customWidth="1"/>
    <col min="11269" max="11269" width="1.875" style="142" customWidth="1"/>
    <col min="11270" max="11270" width="6.875" style="142" customWidth="1"/>
    <col min="11271" max="11497" width="10" style="142"/>
    <col min="11498" max="11498" width="6.375" style="142" customWidth="1"/>
    <col min="11499" max="11499" width="16.625" style="142" customWidth="1"/>
    <col min="11500" max="11500" width="55.25" style="142" customWidth="1"/>
    <col min="11501" max="11501" width="4.625" style="142" customWidth="1"/>
    <col min="11502" max="11502" width="5.125" style="142" customWidth="1"/>
    <col min="11503" max="11503" width="4.125" style="142" customWidth="1"/>
    <col min="11504" max="11504" width="4.25" style="142" customWidth="1"/>
    <col min="11505" max="11505" width="5.375" style="142" customWidth="1"/>
    <col min="11506" max="11506" width="4.5" style="142" customWidth="1"/>
    <col min="11507" max="11507" width="5.25" style="142" customWidth="1"/>
    <col min="11508" max="11508" width="4.375" style="142" customWidth="1"/>
    <col min="11509" max="11509" width="7.125" style="142" customWidth="1"/>
    <col min="11510" max="11510" width="3.375" style="142" customWidth="1"/>
    <col min="11511" max="11511" width="2.625" style="142" customWidth="1"/>
    <col min="11512" max="11512" width="2.75" style="142" customWidth="1"/>
    <col min="11513" max="11513" width="2" style="142" customWidth="1"/>
    <col min="11514" max="11514" width="5" style="142" customWidth="1"/>
    <col min="11515" max="11515" width="2" style="142" customWidth="1"/>
    <col min="11516" max="11516" width="1.875" style="142" customWidth="1"/>
    <col min="11517" max="11517" width="2.125" style="142" customWidth="1"/>
    <col min="11518" max="11518" width="6" style="142" customWidth="1"/>
    <col min="11519" max="11519" width="0.875" style="142" customWidth="1"/>
    <col min="11520" max="11521" width="1.25" style="142" customWidth="1"/>
    <col min="11522" max="11522" width="9.875" style="142" customWidth="1"/>
    <col min="11523" max="11523" width="1.5" style="142" customWidth="1"/>
    <col min="11524" max="11524" width="1.375" style="142" customWidth="1"/>
    <col min="11525" max="11525" width="1.875" style="142" customWidth="1"/>
    <col min="11526" max="11526" width="6.875" style="142" customWidth="1"/>
    <col min="11527" max="11753" width="10" style="142"/>
    <col min="11754" max="11754" width="6.375" style="142" customWidth="1"/>
    <col min="11755" max="11755" width="16.625" style="142" customWidth="1"/>
    <col min="11756" max="11756" width="55.25" style="142" customWidth="1"/>
    <col min="11757" max="11757" width="4.625" style="142" customWidth="1"/>
    <col min="11758" max="11758" width="5.125" style="142" customWidth="1"/>
    <col min="11759" max="11759" width="4.125" style="142" customWidth="1"/>
    <col min="11760" max="11760" width="4.25" style="142" customWidth="1"/>
    <col min="11761" max="11761" width="5.375" style="142" customWidth="1"/>
    <col min="11762" max="11762" width="4.5" style="142" customWidth="1"/>
    <col min="11763" max="11763" width="5.25" style="142" customWidth="1"/>
    <col min="11764" max="11764" width="4.375" style="142" customWidth="1"/>
    <col min="11765" max="11765" width="7.125" style="142" customWidth="1"/>
    <col min="11766" max="11766" width="3.375" style="142" customWidth="1"/>
    <col min="11767" max="11767" width="2.625" style="142" customWidth="1"/>
    <col min="11768" max="11768" width="2.75" style="142" customWidth="1"/>
    <col min="11769" max="11769" width="2" style="142" customWidth="1"/>
    <col min="11770" max="11770" width="5" style="142" customWidth="1"/>
    <col min="11771" max="11771" width="2" style="142" customWidth="1"/>
    <col min="11772" max="11772" width="1.875" style="142" customWidth="1"/>
    <col min="11773" max="11773" width="2.125" style="142" customWidth="1"/>
    <col min="11774" max="11774" width="6" style="142" customWidth="1"/>
    <col min="11775" max="11775" width="0.875" style="142" customWidth="1"/>
    <col min="11776" max="11777" width="1.25" style="142" customWidth="1"/>
    <col min="11778" max="11778" width="9.875" style="142" customWidth="1"/>
    <col min="11779" max="11779" width="1.5" style="142" customWidth="1"/>
    <col min="11780" max="11780" width="1.375" style="142" customWidth="1"/>
    <col min="11781" max="11781" width="1.875" style="142" customWidth="1"/>
    <col min="11782" max="11782" width="6.875" style="142" customWidth="1"/>
    <col min="11783" max="12009" width="10" style="142"/>
    <col min="12010" max="12010" width="6.375" style="142" customWidth="1"/>
    <col min="12011" max="12011" width="16.625" style="142" customWidth="1"/>
    <col min="12012" max="12012" width="55.25" style="142" customWidth="1"/>
    <col min="12013" max="12013" width="4.625" style="142" customWidth="1"/>
    <col min="12014" max="12014" width="5.125" style="142" customWidth="1"/>
    <col min="12015" max="12015" width="4.125" style="142" customWidth="1"/>
    <col min="12016" max="12016" width="4.25" style="142" customWidth="1"/>
    <col min="12017" max="12017" width="5.375" style="142" customWidth="1"/>
    <col min="12018" max="12018" width="4.5" style="142" customWidth="1"/>
    <col min="12019" max="12019" width="5.25" style="142" customWidth="1"/>
    <col min="12020" max="12020" width="4.375" style="142" customWidth="1"/>
    <col min="12021" max="12021" width="7.125" style="142" customWidth="1"/>
    <col min="12022" max="12022" width="3.375" style="142" customWidth="1"/>
    <col min="12023" max="12023" width="2.625" style="142" customWidth="1"/>
    <col min="12024" max="12024" width="2.75" style="142" customWidth="1"/>
    <col min="12025" max="12025" width="2" style="142" customWidth="1"/>
    <col min="12026" max="12026" width="5" style="142" customWidth="1"/>
    <col min="12027" max="12027" width="2" style="142" customWidth="1"/>
    <col min="12028" max="12028" width="1.875" style="142" customWidth="1"/>
    <col min="12029" max="12029" width="2.125" style="142" customWidth="1"/>
    <col min="12030" max="12030" width="6" style="142" customWidth="1"/>
    <col min="12031" max="12031" width="0.875" style="142" customWidth="1"/>
    <col min="12032" max="12033" width="1.25" style="142" customWidth="1"/>
    <col min="12034" max="12034" width="9.875" style="142" customWidth="1"/>
    <col min="12035" max="12035" width="1.5" style="142" customWidth="1"/>
    <col min="12036" max="12036" width="1.375" style="142" customWidth="1"/>
    <col min="12037" max="12037" width="1.875" style="142" customWidth="1"/>
    <col min="12038" max="12038" width="6.875" style="142" customWidth="1"/>
    <col min="12039" max="12265" width="10" style="142"/>
    <col min="12266" max="12266" width="6.375" style="142" customWidth="1"/>
    <col min="12267" max="12267" width="16.625" style="142" customWidth="1"/>
    <col min="12268" max="12268" width="55.25" style="142" customWidth="1"/>
    <col min="12269" max="12269" width="4.625" style="142" customWidth="1"/>
    <col min="12270" max="12270" width="5.125" style="142" customWidth="1"/>
    <col min="12271" max="12271" width="4.125" style="142" customWidth="1"/>
    <col min="12272" max="12272" width="4.25" style="142" customWidth="1"/>
    <col min="12273" max="12273" width="5.375" style="142" customWidth="1"/>
    <col min="12274" max="12274" width="4.5" style="142" customWidth="1"/>
    <col min="12275" max="12275" width="5.25" style="142" customWidth="1"/>
    <col min="12276" max="12276" width="4.375" style="142" customWidth="1"/>
    <col min="12277" max="12277" width="7.125" style="142" customWidth="1"/>
    <col min="12278" max="12278" width="3.375" style="142" customWidth="1"/>
    <col min="12279" max="12279" width="2.625" style="142" customWidth="1"/>
    <col min="12280" max="12280" width="2.75" style="142" customWidth="1"/>
    <col min="12281" max="12281" width="2" style="142" customWidth="1"/>
    <col min="12282" max="12282" width="5" style="142" customWidth="1"/>
    <col min="12283" max="12283" width="2" style="142" customWidth="1"/>
    <col min="12284" max="12284" width="1.875" style="142" customWidth="1"/>
    <col min="12285" max="12285" width="2.125" style="142" customWidth="1"/>
    <col min="12286" max="12286" width="6" style="142" customWidth="1"/>
    <col min="12287" max="12287" width="0.875" style="142" customWidth="1"/>
    <col min="12288" max="12289" width="1.25" style="142" customWidth="1"/>
    <col min="12290" max="12290" width="9.875" style="142" customWidth="1"/>
    <col min="12291" max="12291" width="1.5" style="142" customWidth="1"/>
    <col min="12292" max="12292" width="1.375" style="142" customWidth="1"/>
    <col min="12293" max="12293" width="1.875" style="142" customWidth="1"/>
    <col min="12294" max="12294" width="6.875" style="142" customWidth="1"/>
    <col min="12295" max="12521" width="10" style="142"/>
    <col min="12522" max="12522" width="6.375" style="142" customWidth="1"/>
    <col min="12523" max="12523" width="16.625" style="142" customWidth="1"/>
    <col min="12524" max="12524" width="55.25" style="142" customWidth="1"/>
    <col min="12525" max="12525" width="4.625" style="142" customWidth="1"/>
    <col min="12526" max="12526" width="5.125" style="142" customWidth="1"/>
    <col min="12527" max="12527" width="4.125" style="142" customWidth="1"/>
    <col min="12528" max="12528" width="4.25" style="142" customWidth="1"/>
    <col min="12529" max="12529" width="5.375" style="142" customWidth="1"/>
    <col min="12530" max="12530" width="4.5" style="142" customWidth="1"/>
    <col min="12531" max="12531" width="5.25" style="142" customWidth="1"/>
    <col min="12532" max="12532" width="4.375" style="142" customWidth="1"/>
    <col min="12533" max="12533" width="7.125" style="142" customWidth="1"/>
    <col min="12534" max="12534" width="3.375" style="142" customWidth="1"/>
    <col min="12535" max="12535" width="2.625" style="142" customWidth="1"/>
    <col min="12536" max="12536" width="2.75" style="142" customWidth="1"/>
    <col min="12537" max="12537" width="2" style="142" customWidth="1"/>
    <col min="12538" max="12538" width="5" style="142" customWidth="1"/>
    <col min="12539" max="12539" width="2" style="142" customWidth="1"/>
    <col min="12540" max="12540" width="1.875" style="142" customWidth="1"/>
    <col min="12541" max="12541" width="2.125" style="142" customWidth="1"/>
    <col min="12542" max="12542" width="6" style="142" customWidth="1"/>
    <col min="12543" max="12543" width="0.875" style="142" customWidth="1"/>
    <col min="12544" max="12545" width="1.25" style="142" customWidth="1"/>
    <col min="12546" max="12546" width="9.875" style="142" customWidth="1"/>
    <col min="12547" max="12547" width="1.5" style="142" customWidth="1"/>
    <col min="12548" max="12548" width="1.375" style="142" customWidth="1"/>
    <col min="12549" max="12549" width="1.875" style="142" customWidth="1"/>
    <col min="12550" max="12550" width="6.875" style="142" customWidth="1"/>
    <col min="12551" max="12777" width="10" style="142"/>
    <col min="12778" max="12778" width="6.375" style="142" customWidth="1"/>
    <col min="12779" max="12779" width="16.625" style="142" customWidth="1"/>
    <col min="12780" max="12780" width="55.25" style="142" customWidth="1"/>
    <col min="12781" max="12781" width="4.625" style="142" customWidth="1"/>
    <col min="12782" max="12782" width="5.125" style="142" customWidth="1"/>
    <col min="12783" max="12783" width="4.125" style="142" customWidth="1"/>
    <col min="12784" max="12784" width="4.25" style="142" customWidth="1"/>
    <col min="12785" max="12785" width="5.375" style="142" customWidth="1"/>
    <col min="12786" max="12786" width="4.5" style="142" customWidth="1"/>
    <col min="12787" max="12787" width="5.25" style="142" customWidth="1"/>
    <col min="12788" max="12788" width="4.375" style="142" customWidth="1"/>
    <col min="12789" max="12789" width="7.125" style="142" customWidth="1"/>
    <col min="12790" max="12790" width="3.375" style="142" customWidth="1"/>
    <col min="12791" max="12791" width="2.625" style="142" customWidth="1"/>
    <col min="12792" max="12792" width="2.75" style="142" customWidth="1"/>
    <col min="12793" max="12793" width="2" style="142" customWidth="1"/>
    <col min="12794" max="12794" width="5" style="142" customWidth="1"/>
    <col min="12795" max="12795" width="2" style="142" customWidth="1"/>
    <col min="12796" max="12796" width="1.875" style="142" customWidth="1"/>
    <col min="12797" max="12797" width="2.125" style="142" customWidth="1"/>
    <col min="12798" max="12798" width="6" style="142" customWidth="1"/>
    <col min="12799" max="12799" width="0.875" style="142" customWidth="1"/>
    <col min="12800" max="12801" width="1.25" style="142" customWidth="1"/>
    <col min="12802" max="12802" width="9.875" style="142" customWidth="1"/>
    <col min="12803" max="12803" width="1.5" style="142" customWidth="1"/>
    <col min="12804" max="12804" width="1.375" style="142" customWidth="1"/>
    <col min="12805" max="12805" width="1.875" style="142" customWidth="1"/>
    <col min="12806" max="12806" width="6.875" style="142" customWidth="1"/>
    <col min="12807" max="13033" width="10" style="142"/>
    <col min="13034" max="13034" width="6.375" style="142" customWidth="1"/>
    <col min="13035" max="13035" width="16.625" style="142" customWidth="1"/>
    <col min="13036" max="13036" width="55.25" style="142" customWidth="1"/>
    <col min="13037" max="13037" width="4.625" style="142" customWidth="1"/>
    <col min="13038" max="13038" width="5.125" style="142" customWidth="1"/>
    <col min="13039" max="13039" width="4.125" style="142" customWidth="1"/>
    <col min="13040" max="13040" width="4.25" style="142" customWidth="1"/>
    <col min="13041" max="13041" width="5.375" style="142" customWidth="1"/>
    <col min="13042" max="13042" width="4.5" style="142" customWidth="1"/>
    <col min="13043" max="13043" width="5.25" style="142" customWidth="1"/>
    <col min="13044" max="13044" width="4.375" style="142" customWidth="1"/>
    <col min="13045" max="13045" width="7.125" style="142" customWidth="1"/>
    <col min="13046" max="13046" width="3.375" style="142" customWidth="1"/>
    <col min="13047" max="13047" width="2.625" style="142" customWidth="1"/>
    <col min="13048" max="13048" width="2.75" style="142" customWidth="1"/>
    <col min="13049" max="13049" width="2" style="142" customWidth="1"/>
    <col min="13050" max="13050" width="5" style="142" customWidth="1"/>
    <col min="13051" max="13051" width="2" style="142" customWidth="1"/>
    <col min="13052" max="13052" width="1.875" style="142" customWidth="1"/>
    <col min="13053" max="13053" width="2.125" style="142" customWidth="1"/>
    <col min="13054" max="13054" width="6" style="142" customWidth="1"/>
    <col min="13055" max="13055" width="0.875" style="142" customWidth="1"/>
    <col min="13056" max="13057" width="1.25" style="142" customWidth="1"/>
    <col min="13058" max="13058" width="9.875" style="142" customWidth="1"/>
    <col min="13059" max="13059" width="1.5" style="142" customWidth="1"/>
    <col min="13060" max="13060" width="1.375" style="142" customWidth="1"/>
    <col min="13061" max="13061" width="1.875" style="142" customWidth="1"/>
    <col min="13062" max="13062" width="6.875" style="142" customWidth="1"/>
    <col min="13063" max="13289" width="10" style="142"/>
    <col min="13290" max="13290" width="6.375" style="142" customWidth="1"/>
    <col min="13291" max="13291" width="16.625" style="142" customWidth="1"/>
    <col min="13292" max="13292" width="55.25" style="142" customWidth="1"/>
    <col min="13293" max="13293" width="4.625" style="142" customWidth="1"/>
    <col min="13294" max="13294" width="5.125" style="142" customWidth="1"/>
    <col min="13295" max="13295" width="4.125" style="142" customWidth="1"/>
    <col min="13296" max="13296" width="4.25" style="142" customWidth="1"/>
    <col min="13297" max="13297" width="5.375" style="142" customWidth="1"/>
    <col min="13298" max="13298" width="4.5" style="142" customWidth="1"/>
    <col min="13299" max="13299" width="5.25" style="142" customWidth="1"/>
    <col min="13300" max="13300" width="4.375" style="142" customWidth="1"/>
    <col min="13301" max="13301" width="7.125" style="142" customWidth="1"/>
    <col min="13302" max="13302" width="3.375" style="142" customWidth="1"/>
    <col min="13303" max="13303" width="2.625" style="142" customWidth="1"/>
    <col min="13304" max="13304" width="2.75" style="142" customWidth="1"/>
    <col min="13305" max="13305" width="2" style="142" customWidth="1"/>
    <col min="13306" max="13306" width="5" style="142" customWidth="1"/>
    <col min="13307" max="13307" width="2" style="142" customWidth="1"/>
    <col min="13308" max="13308" width="1.875" style="142" customWidth="1"/>
    <col min="13309" max="13309" width="2.125" style="142" customWidth="1"/>
    <col min="13310" max="13310" width="6" style="142" customWidth="1"/>
    <col min="13311" max="13311" width="0.875" style="142" customWidth="1"/>
    <col min="13312" max="13313" width="1.25" style="142" customWidth="1"/>
    <col min="13314" max="13314" width="9.875" style="142" customWidth="1"/>
    <col min="13315" max="13315" width="1.5" style="142" customWidth="1"/>
    <col min="13316" max="13316" width="1.375" style="142" customWidth="1"/>
    <col min="13317" max="13317" width="1.875" style="142" customWidth="1"/>
    <col min="13318" max="13318" width="6.875" style="142" customWidth="1"/>
    <col min="13319" max="13545" width="10" style="142"/>
    <col min="13546" max="13546" width="6.375" style="142" customWidth="1"/>
    <col min="13547" max="13547" width="16.625" style="142" customWidth="1"/>
    <col min="13548" max="13548" width="55.25" style="142" customWidth="1"/>
    <col min="13549" max="13549" width="4.625" style="142" customWidth="1"/>
    <col min="13550" max="13550" width="5.125" style="142" customWidth="1"/>
    <col min="13551" max="13551" width="4.125" style="142" customWidth="1"/>
    <col min="13552" max="13552" width="4.25" style="142" customWidth="1"/>
    <col min="13553" max="13553" width="5.375" style="142" customWidth="1"/>
    <col min="13554" max="13554" width="4.5" style="142" customWidth="1"/>
    <col min="13555" max="13555" width="5.25" style="142" customWidth="1"/>
    <col min="13556" max="13556" width="4.375" style="142" customWidth="1"/>
    <col min="13557" max="13557" width="7.125" style="142" customWidth="1"/>
    <col min="13558" max="13558" width="3.375" style="142" customWidth="1"/>
    <col min="13559" max="13559" width="2.625" style="142" customWidth="1"/>
    <col min="13560" max="13560" width="2.75" style="142" customWidth="1"/>
    <col min="13561" max="13561" width="2" style="142" customWidth="1"/>
    <col min="13562" max="13562" width="5" style="142" customWidth="1"/>
    <col min="13563" max="13563" width="2" style="142" customWidth="1"/>
    <col min="13564" max="13564" width="1.875" style="142" customWidth="1"/>
    <col min="13565" max="13565" width="2.125" style="142" customWidth="1"/>
    <col min="13566" max="13566" width="6" style="142" customWidth="1"/>
    <col min="13567" max="13567" width="0.875" style="142" customWidth="1"/>
    <col min="13568" max="13569" width="1.25" style="142" customWidth="1"/>
    <col min="13570" max="13570" width="9.875" style="142" customWidth="1"/>
    <col min="13571" max="13571" width="1.5" style="142" customWidth="1"/>
    <col min="13572" max="13572" width="1.375" style="142" customWidth="1"/>
    <col min="13573" max="13573" width="1.875" style="142" customWidth="1"/>
    <col min="13574" max="13574" width="6.875" style="142" customWidth="1"/>
    <col min="13575" max="13801" width="10" style="142"/>
    <col min="13802" max="13802" width="6.375" style="142" customWidth="1"/>
    <col min="13803" max="13803" width="16.625" style="142" customWidth="1"/>
    <col min="13804" max="13804" width="55.25" style="142" customWidth="1"/>
    <col min="13805" max="13805" width="4.625" style="142" customWidth="1"/>
    <col min="13806" max="13806" width="5.125" style="142" customWidth="1"/>
    <col min="13807" max="13807" width="4.125" style="142" customWidth="1"/>
    <col min="13808" max="13808" width="4.25" style="142" customWidth="1"/>
    <col min="13809" max="13809" width="5.375" style="142" customWidth="1"/>
    <col min="13810" max="13810" width="4.5" style="142" customWidth="1"/>
    <col min="13811" max="13811" width="5.25" style="142" customWidth="1"/>
    <col min="13812" max="13812" width="4.375" style="142" customWidth="1"/>
    <col min="13813" max="13813" width="7.125" style="142" customWidth="1"/>
    <col min="13814" max="13814" width="3.375" style="142" customWidth="1"/>
    <col min="13815" max="13815" width="2.625" style="142" customWidth="1"/>
    <col min="13816" max="13816" width="2.75" style="142" customWidth="1"/>
    <col min="13817" max="13817" width="2" style="142" customWidth="1"/>
    <col min="13818" max="13818" width="5" style="142" customWidth="1"/>
    <col min="13819" max="13819" width="2" style="142" customWidth="1"/>
    <col min="13820" max="13820" width="1.875" style="142" customWidth="1"/>
    <col min="13821" max="13821" width="2.125" style="142" customWidth="1"/>
    <col min="13822" max="13822" width="6" style="142" customWidth="1"/>
    <col min="13823" max="13823" width="0.875" style="142" customWidth="1"/>
    <col min="13824" max="13825" width="1.25" style="142" customWidth="1"/>
    <col min="13826" max="13826" width="9.875" style="142" customWidth="1"/>
    <col min="13827" max="13827" width="1.5" style="142" customWidth="1"/>
    <col min="13828" max="13828" width="1.375" style="142" customWidth="1"/>
    <col min="13829" max="13829" width="1.875" style="142" customWidth="1"/>
    <col min="13830" max="13830" width="6.875" style="142" customWidth="1"/>
    <col min="13831" max="14057" width="10" style="142"/>
    <col min="14058" max="14058" width="6.375" style="142" customWidth="1"/>
    <col min="14059" max="14059" width="16.625" style="142" customWidth="1"/>
    <col min="14060" max="14060" width="55.25" style="142" customWidth="1"/>
    <col min="14061" max="14061" width="4.625" style="142" customWidth="1"/>
    <col min="14062" max="14062" width="5.125" style="142" customWidth="1"/>
    <col min="14063" max="14063" width="4.125" style="142" customWidth="1"/>
    <col min="14064" max="14064" width="4.25" style="142" customWidth="1"/>
    <col min="14065" max="14065" width="5.375" style="142" customWidth="1"/>
    <col min="14066" max="14066" width="4.5" style="142" customWidth="1"/>
    <col min="14067" max="14067" width="5.25" style="142" customWidth="1"/>
    <col min="14068" max="14068" width="4.375" style="142" customWidth="1"/>
    <col min="14069" max="14069" width="7.125" style="142" customWidth="1"/>
    <col min="14070" max="14070" width="3.375" style="142" customWidth="1"/>
    <col min="14071" max="14071" width="2.625" style="142" customWidth="1"/>
    <col min="14072" max="14072" width="2.75" style="142" customWidth="1"/>
    <col min="14073" max="14073" width="2" style="142" customWidth="1"/>
    <col min="14074" max="14074" width="5" style="142" customWidth="1"/>
    <col min="14075" max="14075" width="2" style="142" customWidth="1"/>
    <col min="14076" max="14076" width="1.875" style="142" customWidth="1"/>
    <col min="14077" max="14077" width="2.125" style="142" customWidth="1"/>
    <col min="14078" max="14078" width="6" style="142" customWidth="1"/>
    <col min="14079" max="14079" width="0.875" style="142" customWidth="1"/>
    <col min="14080" max="14081" width="1.25" style="142" customWidth="1"/>
    <col min="14082" max="14082" width="9.875" style="142" customWidth="1"/>
    <col min="14083" max="14083" width="1.5" style="142" customWidth="1"/>
    <col min="14084" max="14084" width="1.375" style="142" customWidth="1"/>
    <col min="14085" max="14085" width="1.875" style="142" customWidth="1"/>
    <col min="14086" max="14086" width="6.875" style="142" customWidth="1"/>
    <col min="14087" max="14313" width="10" style="142"/>
    <col min="14314" max="14314" width="6.375" style="142" customWidth="1"/>
    <col min="14315" max="14315" width="16.625" style="142" customWidth="1"/>
    <col min="14316" max="14316" width="55.25" style="142" customWidth="1"/>
    <col min="14317" max="14317" width="4.625" style="142" customWidth="1"/>
    <col min="14318" max="14318" width="5.125" style="142" customWidth="1"/>
    <col min="14319" max="14319" width="4.125" style="142" customWidth="1"/>
    <col min="14320" max="14320" width="4.25" style="142" customWidth="1"/>
    <col min="14321" max="14321" width="5.375" style="142" customWidth="1"/>
    <col min="14322" max="14322" width="4.5" style="142" customWidth="1"/>
    <col min="14323" max="14323" width="5.25" style="142" customWidth="1"/>
    <col min="14324" max="14324" width="4.375" style="142" customWidth="1"/>
    <col min="14325" max="14325" width="7.125" style="142" customWidth="1"/>
    <col min="14326" max="14326" width="3.375" style="142" customWidth="1"/>
    <col min="14327" max="14327" width="2.625" style="142" customWidth="1"/>
    <col min="14328" max="14328" width="2.75" style="142" customWidth="1"/>
    <col min="14329" max="14329" width="2" style="142" customWidth="1"/>
    <col min="14330" max="14330" width="5" style="142" customWidth="1"/>
    <col min="14331" max="14331" width="2" style="142" customWidth="1"/>
    <col min="14332" max="14332" width="1.875" style="142" customWidth="1"/>
    <col min="14333" max="14333" width="2.125" style="142" customWidth="1"/>
    <col min="14334" max="14334" width="6" style="142" customWidth="1"/>
    <col min="14335" max="14335" width="0.875" style="142" customWidth="1"/>
    <col min="14336" max="14337" width="1.25" style="142" customWidth="1"/>
    <col min="14338" max="14338" width="9.875" style="142" customWidth="1"/>
    <col min="14339" max="14339" width="1.5" style="142" customWidth="1"/>
    <col min="14340" max="14340" width="1.375" style="142" customWidth="1"/>
    <col min="14341" max="14341" width="1.875" style="142" customWidth="1"/>
    <col min="14342" max="14342" width="6.875" style="142" customWidth="1"/>
    <col min="14343" max="14569" width="10" style="142"/>
    <col min="14570" max="14570" width="6.375" style="142" customWidth="1"/>
    <col min="14571" max="14571" width="16.625" style="142" customWidth="1"/>
    <col min="14572" max="14572" width="55.25" style="142" customWidth="1"/>
    <col min="14573" max="14573" width="4.625" style="142" customWidth="1"/>
    <col min="14574" max="14574" width="5.125" style="142" customWidth="1"/>
    <col min="14575" max="14575" width="4.125" style="142" customWidth="1"/>
    <col min="14576" max="14576" width="4.25" style="142" customWidth="1"/>
    <col min="14577" max="14577" width="5.375" style="142" customWidth="1"/>
    <col min="14578" max="14578" width="4.5" style="142" customWidth="1"/>
    <col min="14579" max="14579" width="5.25" style="142" customWidth="1"/>
    <col min="14580" max="14580" width="4.375" style="142" customWidth="1"/>
    <col min="14581" max="14581" width="7.125" style="142" customWidth="1"/>
    <col min="14582" max="14582" width="3.375" style="142" customWidth="1"/>
    <col min="14583" max="14583" width="2.625" style="142" customWidth="1"/>
    <col min="14584" max="14584" width="2.75" style="142" customWidth="1"/>
    <col min="14585" max="14585" width="2" style="142" customWidth="1"/>
    <col min="14586" max="14586" width="5" style="142" customWidth="1"/>
    <col min="14587" max="14587" width="2" style="142" customWidth="1"/>
    <col min="14588" max="14588" width="1.875" style="142" customWidth="1"/>
    <col min="14589" max="14589" width="2.125" style="142" customWidth="1"/>
    <col min="14590" max="14590" width="6" style="142" customWidth="1"/>
    <col min="14591" max="14591" width="0.875" style="142" customWidth="1"/>
    <col min="14592" max="14593" width="1.25" style="142" customWidth="1"/>
    <col min="14594" max="14594" width="9.875" style="142" customWidth="1"/>
    <col min="14595" max="14595" width="1.5" style="142" customWidth="1"/>
    <col min="14596" max="14596" width="1.375" style="142" customWidth="1"/>
    <col min="14597" max="14597" width="1.875" style="142" customWidth="1"/>
    <col min="14598" max="14598" width="6.875" style="142" customWidth="1"/>
    <col min="14599" max="14825" width="10" style="142"/>
    <col min="14826" max="14826" width="6.375" style="142" customWidth="1"/>
    <col min="14827" max="14827" width="16.625" style="142" customWidth="1"/>
    <col min="14828" max="14828" width="55.25" style="142" customWidth="1"/>
    <col min="14829" max="14829" width="4.625" style="142" customWidth="1"/>
    <col min="14830" max="14830" width="5.125" style="142" customWidth="1"/>
    <col min="14831" max="14831" width="4.125" style="142" customWidth="1"/>
    <col min="14832" max="14832" width="4.25" style="142" customWidth="1"/>
    <col min="14833" max="14833" width="5.375" style="142" customWidth="1"/>
    <col min="14834" max="14834" width="4.5" style="142" customWidth="1"/>
    <col min="14835" max="14835" width="5.25" style="142" customWidth="1"/>
    <col min="14836" max="14836" width="4.375" style="142" customWidth="1"/>
    <col min="14837" max="14837" width="7.125" style="142" customWidth="1"/>
    <col min="14838" max="14838" width="3.375" style="142" customWidth="1"/>
    <col min="14839" max="14839" width="2.625" style="142" customWidth="1"/>
    <col min="14840" max="14840" width="2.75" style="142" customWidth="1"/>
    <col min="14841" max="14841" width="2" style="142" customWidth="1"/>
    <col min="14842" max="14842" width="5" style="142" customWidth="1"/>
    <col min="14843" max="14843" width="2" style="142" customWidth="1"/>
    <col min="14844" max="14844" width="1.875" style="142" customWidth="1"/>
    <col min="14845" max="14845" width="2.125" style="142" customWidth="1"/>
    <col min="14846" max="14846" width="6" style="142" customWidth="1"/>
    <col min="14847" max="14847" width="0.875" style="142" customWidth="1"/>
    <col min="14848" max="14849" width="1.25" style="142" customWidth="1"/>
    <col min="14850" max="14850" width="9.875" style="142" customWidth="1"/>
    <col min="14851" max="14851" width="1.5" style="142" customWidth="1"/>
    <col min="14852" max="14852" width="1.375" style="142" customWidth="1"/>
    <col min="14853" max="14853" width="1.875" style="142" customWidth="1"/>
    <col min="14854" max="14854" width="6.875" style="142" customWidth="1"/>
    <col min="14855" max="15081" width="10" style="142"/>
    <col min="15082" max="15082" width="6.375" style="142" customWidth="1"/>
    <col min="15083" max="15083" width="16.625" style="142" customWidth="1"/>
    <col min="15084" max="15084" width="55.25" style="142" customWidth="1"/>
    <col min="15085" max="15085" width="4.625" style="142" customWidth="1"/>
    <col min="15086" max="15086" width="5.125" style="142" customWidth="1"/>
    <col min="15087" max="15087" width="4.125" style="142" customWidth="1"/>
    <col min="15088" max="15088" width="4.25" style="142" customWidth="1"/>
    <col min="15089" max="15089" width="5.375" style="142" customWidth="1"/>
    <col min="15090" max="15090" width="4.5" style="142" customWidth="1"/>
    <col min="15091" max="15091" width="5.25" style="142" customWidth="1"/>
    <col min="15092" max="15092" width="4.375" style="142" customWidth="1"/>
    <col min="15093" max="15093" width="7.125" style="142" customWidth="1"/>
    <col min="15094" max="15094" width="3.375" style="142" customWidth="1"/>
    <col min="15095" max="15095" width="2.625" style="142" customWidth="1"/>
    <col min="15096" max="15096" width="2.75" style="142" customWidth="1"/>
    <col min="15097" max="15097" width="2" style="142" customWidth="1"/>
    <col min="15098" max="15098" width="5" style="142" customWidth="1"/>
    <col min="15099" max="15099" width="2" style="142" customWidth="1"/>
    <col min="15100" max="15100" width="1.875" style="142" customWidth="1"/>
    <col min="15101" max="15101" width="2.125" style="142" customWidth="1"/>
    <col min="15102" max="15102" width="6" style="142" customWidth="1"/>
    <col min="15103" max="15103" width="0.875" style="142" customWidth="1"/>
    <col min="15104" max="15105" width="1.25" style="142" customWidth="1"/>
    <col min="15106" max="15106" width="9.875" style="142" customWidth="1"/>
    <col min="15107" max="15107" width="1.5" style="142" customWidth="1"/>
    <col min="15108" max="15108" width="1.375" style="142" customWidth="1"/>
    <col min="15109" max="15109" width="1.875" style="142" customWidth="1"/>
    <col min="15110" max="15110" width="6.875" style="142" customWidth="1"/>
    <col min="15111" max="15337" width="10" style="142"/>
    <col min="15338" max="15338" width="6.375" style="142" customWidth="1"/>
    <col min="15339" max="15339" width="16.625" style="142" customWidth="1"/>
    <col min="15340" max="15340" width="55.25" style="142" customWidth="1"/>
    <col min="15341" max="15341" width="4.625" style="142" customWidth="1"/>
    <col min="15342" max="15342" width="5.125" style="142" customWidth="1"/>
    <col min="15343" max="15343" width="4.125" style="142" customWidth="1"/>
    <col min="15344" max="15344" width="4.25" style="142" customWidth="1"/>
    <col min="15345" max="15345" width="5.375" style="142" customWidth="1"/>
    <col min="15346" max="15346" width="4.5" style="142" customWidth="1"/>
    <col min="15347" max="15347" width="5.25" style="142" customWidth="1"/>
    <col min="15348" max="15348" width="4.375" style="142" customWidth="1"/>
    <col min="15349" max="15349" width="7.125" style="142" customWidth="1"/>
    <col min="15350" max="15350" width="3.375" style="142" customWidth="1"/>
    <col min="15351" max="15351" width="2.625" style="142" customWidth="1"/>
    <col min="15352" max="15352" width="2.75" style="142" customWidth="1"/>
    <col min="15353" max="15353" width="2" style="142" customWidth="1"/>
    <col min="15354" max="15354" width="5" style="142" customWidth="1"/>
    <col min="15355" max="15355" width="2" style="142" customWidth="1"/>
    <col min="15356" max="15356" width="1.875" style="142" customWidth="1"/>
    <col min="15357" max="15357" width="2.125" style="142" customWidth="1"/>
    <col min="15358" max="15358" width="6" style="142" customWidth="1"/>
    <col min="15359" max="15359" width="0.875" style="142" customWidth="1"/>
    <col min="15360" max="15361" width="1.25" style="142" customWidth="1"/>
    <col min="15362" max="15362" width="9.875" style="142" customWidth="1"/>
    <col min="15363" max="15363" width="1.5" style="142" customWidth="1"/>
    <col min="15364" max="15364" width="1.375" style="142" customWidth="1"/>
    <col min="15365" max="15365" width="1.875" style="142" customWidth="1"/>
    <col min="15366" max="15366" width="6.875" style="142" customWidth="1"/>
    <col min="15367" max="15593" width="10" style="142"/>
    <col min="15594" max="15594" width="6.375" style="142" customWidth="1"/>
    <col min="15595" max="15595" width="16.625" style="142" customWidth="1"/>
    <col min="15596" max="15596" width="55.25" style="142" customWidth="1"/>
    <col min="15597" max="15597" width="4.625" style="142" customWidth="1"/>
    <col min="15598" max="15598" width="5.125" style="142" customWidth="1"/>
    <col min="15599" max="15599" width="4.125" style="142" customWidth="1"/>
    <col min="15600" max="15600" width="4.25" style="142" customWidth="1"/>
    <col min="15601" max="15601" width="5.375" style="142" customWidth="1"/>
    <col min="15602" max="15602" width="4.5" style="142" customWidth="1"/>
    <col min="15603" max="15603" width="5.25" style="142" customWidth="1"/>
    <col min="15604" max="15604" width="4.375" style="142" customWidth="1"/>
    <col min="15605" max="15605" width="7.125" style="142" customWidth="1"/>
    <col min="15606" max="15606" width="3.375" style="142" customWidth="1"/>
    <col min="15607" max="15607" width="2.625" style="142" customWidth="1"/>
    <col min="15608" max="15608" width="2.75" style="142" customWidth="1"/>
    <col min="15609" max="15609" width="2" style="142" customWidth="1"/>
    <col min="15610" max="15610" width="5" style="142" customWidth="1"/>
    <col min="15611" max="15611" width="2" style="142" customWidth="1"/>
    <col min="15612" max="15612" width="1.875" style="142" customWidth="1"/>
    <col min="15613" max="15613" width="2.125" style="142" customWidth="1"/>
    <col min="15614" max="15614" width="6" style="142" customWidth="1"/>
    <col min="15615" max="15615" width="0.875" style="142" customWidth="1"/>
    <col min="15616" max="15617" width="1.25" style="142" customWidth="1"/>
    <col min="15618" max="15618" width="9.875" style="142" customWidth="1"/>
    <col min="15619" max="15619" width="1.5" style="142" customWidth="1"/>
    <col min="15620" max="15620" width="1.375" style="142" customWidth="1"/>
    <col min="15621" max="15621" width="1.875" style="142" customWidth="1"/>
    <col min="15622" max="15622" width="6.875" style="142" customWidth="1"/>
    <col min="15623" max="15849" width="10" style="142"/>
    <col min="15850" max="15850" width="6.375" style="142" customWidth="1"/>
    <col min="15851" max="15851" width="16.625" style="142" customWidth="1"/>
    <col min="15852" max="15852" width="55.25" style="142" customWidth="1"/>
    <col min="15853" max="15853" width="4.625" style="142" customWidth="1"/>
    <col min="15854" max="15854" width="5.125" style="142" customWidth="1"/>
    <col min="15855" max="15855" width="4.125" style="142" customWidth="1"/>
    <col min="15856" max="15856" width="4.25" style="142" customWidth="1"/>
    <col min="15857" max="15857" width="5.375" style="142" customWidth="1"/>
    <col min="15858" max="15858" width="4.5" style="142" customWidth="1"/>
    <col min="15859" max="15859" width="5.25" style="142" customWidth="1"/>
    <col min="15860" max="15860" width="4.375" style="142" customWidth="1"/>
    <col min="15861" max="15861" width="7.125" style="142" customWidth="1"/>
    <col min="15862" max="15862" width="3.375" style="142" customWidth="1"/>
    <col min="15863" max="15863" width="2.625" style="142" customWidth="1"/>
    <col min="15864" max="15864" width="2.75" style="142" customWidth="1"/>
    <col min="15865" max="15865" width="2" style="142" customWidth="1"/>
    <col min="15866" max="15866" width="5" style="142" customWidth="1"/>
    <col min="15867" max="15867" width="2" style="142" customWidth="1"/>
    <col min="15868" max="15868" width="1.875" style="142" customWidth="1"/>
    <col min="15869" max="15869" width="2.125" style="142" customWidth="1"/>
    <col min="15870" max="15870" width="6" style="142" customWidth="1"/>
    <col min="15871" max="15871" width="0.875" style="142" customWidth="1"/>
    <col min="15872" max="15873" width="1.25" style="142" customWidth="1"/>
    <col min="15874" max="15874" width="9.875" style="142" customWidth="1"/>
    <col min="15875" max="15875" width="1.5" style="142" customWidth="1"/>
    <col min="15876" max="15876" width="1.375" style="142" customWidth="1"/>
    <col min="15877" max="15877" width="1.875" style="142" customWidth="1"/>
    <col min="15878" max="15878" width="6.875" style="142" customWidth="1"/>
    <col min="15879" max="16105" width="10" style="142"/>
    <col min="16106" max="16106" width="6.375" style="142" customWidth="1"/>
    <col min="16107" max="16107" width="16.625" style="142" customWidth="1"/>
    <col min="16108" max="16108" width="55.25" style="142" customWidth="1"/>
    <col min="16109" max="16109" width="4.625" style="142" customWidth="1"/>
    <col min="16110" max="16110" width="5.125" style="142" customWidth="1"/>
    <col min="16111" max="16111" width="4.125" style="142" customWidth="1"/>
    <col min="16112" max="16112" width="4.25" style="142" customWidth="1"/>
    <col min="16113" max="16113" width="5.375" style="142" customWidth="1"/>
    <col min="16114" max="16114" width="4.5" style="142" customWidth="1"/>
    <col min="16115" max="16115" width="5.25" style="142" customWidth="1"/>
    <col min="16116" max="16116" width="4.375" style="142" customWidth="1"/>
    <col min="16117" max="16117" width="7.125" style="142" customWidth="1"/>
    <col min="16118" max="16118" width="3.375" style="142" customWidth="1"/>
    <col min="16119" max="16119" width="2.625" style="142" customWidth="1"/>
    <col min="16120" max="16120" width="2.75" style="142" customWidth="1"/>
    <col min="16121" max="16121" width="2" style="142" customWidth="1"/>
    <col min="16122" max="16122" width="5" style="142" customWidth="1"/>
    <col min="16123" max="16123" width="2" style="142" customWidth="1"/>
    <col min="16124" max="16124" width="1.875" style="142" customWidth="1"/>
    <col min="16125" max="16125" width="2.125" style="142" customWidth="1"/>
    <col min="16126" max="16126" width="6" style="142" customWidth="1"/>
    <col min="16127" max="16127" width="0.875" style="142" customWidth="1"/>
    <col min="16128" max="16129" width="1.25" style="142" customWidth="1"/>
    <col min="16130" max="16130" width="9.875" style="142" customWidth="1"/>
    <col min="16131" max="16131" width="1.5" style="142" customWidth="1"/>
    <col min="16132" max="16132" width="1.375" style="142" customWidth="1"/>
    <col min="16133" max="16133" width="1.875" style="142" customWidth="1"/>
    <col min="16134" max="16134" width="6.875" style="142" customWidth="1"/>
    <col min="16135" max="16384" width="10" style="142"/>
  </cols>
  <sheetData>
    <row r="2" spans="1:4" ht="11.1" customHeight="1">
      <c r="A2" s="322">
        <v>97141</v>
      </c>
      <c r="B2" s="319" t="s">
        <v>1264</v>
      </c>
      <c r="C2" s="319" t="s">
        <v>1265</v>
      </c>
      <c r="D2" s="321">
        <v>5.37</v>
      </c>
    </row>
    <row r="3" spans="1:4" ht="11.1" customHeight="1">
      <c r="A3" s="322">
        <v>97142</v>
      </c>
      <c r="B3" s="319" t="s">
        <v>1266</v>
      </c>
      <c r="C3" s="319" t="s">
        <v>1265</v>
      </c>
      <c r="D3" s="321">
        <v>5.97</v>
      </c>
    </row>
    <row r="4" spans="1:4" ht="11.1" customHeight="1">
      <c r="A4" s="322">
        <v>97143</v>
      </c>
      <c r="B4" s="319" t="s">
        <v>1267</v>
      </c>
      <c r="C4" s="319" t="s">
        <v>1265</v>
      </c>
      <c r="D4" s="321">
        <v>7.52</v>
      </c>
    </row>
    <row r="5" spans="1:4" ht="11.1" customHeight="1">
      <c r="A5" s="322">
        <v>97144</v>
      </c>
      <c r="B5" s="319" t="s">
        <v>1268</v>
      </c>
      <c r="C5" s="319" t="s">
        <v>1265</v>
      </c>
      <c r="D5" s="321">
        <v>9.0500000000000007</v>
      </c>
    </row>
    <row r="6" spans="1:4" ht="11.1" customHeight="1">
      <c r="A6" s="322">
        <v>97145</v>
      </c>
      <c r="B6" s="319" t="s">
        <v>1269</v>
      </c>
      <c r="C6" s="319" t="s">
        <v>1265</v>
      </c>
      <c r="D6" s="321">
        <v>10.61</v>
      </c>
    </row>
    <row r="7" spans="1:4" ht="13.5">
      <c r="A7" s="322">
        <v>97146</v>
      </c>
      <c r="B7" s="319" t="s">
        <v>1270</v>
      </c>
      <c r="C7" s="319" t="s">
        <v>1265</v>
      </c>
      <c r="D7" s="321">
        <v>12.17</v>
      </c>
    </row>
    <row r="8" spans="1:4" ht="13.5">
      <c r="A8" s="322">
        <v>97147</v>
      </c>
      <c r="B8" s="319" t="s">
        <v>1271</v>
      </c>
      <c r="C8" s="319" t="s">
        <v>1265</v>
      </c>
      <c r="D8" s="321">
        <v>13.72</v>
      </c>
    </row>
    <row r="9" spans="1:4" ht="13.5">
      <c r="A9" s="322">
        <v>97148</v>
      </c>
      <c r="B9" s="319" t="s">
        <v>1272</v>
      </c>
      <c r="C9" s="319" t="s">
        <v>1265</v>
      </c>
      <c r="D9" s="321">
        <v>15.28</v>
      </c>
    </row>
    <row r="10" spans="1:4" ht="13.5">
      <c r="A10" s="322">
        <v>97149</v>
      </c>
      <c r="B10" s="319" t="s">
        <v>1273</v>
      </c>
      <c r="C10" s="319" t="s">
        <v>1265</v>
      </c>
      <c r="D10" s="321">
        <v>16.84</v>
      </c>
    </row>
    <row r="11" spans="1:4" ht="13.5">
      <c r="A11" s="322">
        <v>97150</v>
      </c>
      <c r="B11" s="319" t="s">
        <v>1274</v>
      </c>
      <c r="C11" s="319" t="s">
        <v>1265</v>
      </c>
      <c r="D11" s="321">
        <v>20.72</v>
      </c>
    </row>
    <row r="12" spans="1:4" ht="13.5">
      <c r="A12" s="322">
        <v>97151</v>
      </c>
      <c r="B12" s="319" t="s">
        <v>1275</v>
      </c>
      <c r="C12" s="319" t="s">
        <v>1265</v>
      </c>
      <c r="D12" s="321">
        <v>24.17</v>
      </c>
    </row>
    <row r="13" spans="1:4" ht="13.5">
      <c r="A13" s="322">
        <v>97152</v>
      </c>
      <c r="B13" s="319" t="s">
        <v>1276</v>
      </c>
      <c r="C13" s="319" t="s">
        <v>1265</v>
      </c>
      <c r="D13" s="321">
        <v>27.46</v>
      </c>
    </row>
    <row r="14" spans="1:4" ht="13.5">
      <c r="A14" s="322">
        <v>97153</v>
      </c>
      <c r="B14" s="319" t="s">
        <v>1277</v>
      </c>
      <c r="C14" s="319" t="s">
        <v>1265</v>
      </c>
      <c r="D14" s="321">
        <v>30.86</v>
      </c>
    </row>
    <row r="15" spans="1:4" ht="13.5">
      <c r="A15" s="322">
        <v>97154</v>
      </c>
      <c r="B15" s="319" t="s">
        <v>1278</v>
      </c>
      <c r="C15" s="319" t="s">
        <v>1265</v>
      </c>
      <c r="D15" s="321">
        <v>34.270000000000003</v>
      </c>
    </row>
    <row r="16" spans="1:4" ht="13.5">
      <c r="A16" s="322">
        <v>97155</v>
      </c>
      <c r="B16" s="319" t="s">
        <v>1279</v>
      </c>
      <c r="C16" s="319" t="s">
        <v>1265</v>
      </c>
      <c r="D16" s="321">
        <v>37.71</v>
      </c>
    </row>
    <row r="17" spans="1:4" ht="13.5">
      <c r="A17" s="322">
        <v>97156</v>
      </c>
      <c r="B17" s="319" t="s">
        <v>1280</v>
      </c>
      <c r="C17" s="319" t="s">
        <v>1265</v>
      </c>
      <c r="D17" s="321">
        <v>44.83</v>
      </c>
    </row>
    <row r="18" spans="1:4" ht="13.5">
      <c r="A18" s="322">
        <v>97157</v>
      </c>
      <c r="B18" s="319" t="s">
        <v>1281</v>
      </c>
      <c r="C18" s="319" t="s">
        <v>1265</v>
      </c>
      <c r="D18" s="321">
        <v>3.32</v>
      </c>
    </row>
    <row r="19" spans="1:4" ht="13.5">
      <c r="A19" s="322">
        <v>97158</v>
      </c>
      <c r="B19" s="319" t="s">
        <v>1282</v>
      </c>
      <c r="C19" s="319" t="s">
        <v>1265</v>
      </c>
      <c r="D19" s="321">
        <v>3.71</v>
      </c>
    </row>
    <row r="20" spans="1:4" ht="13.5">
      <c r="A20" s="322">
        <v>97159</v>
      </c>
      <c r="B20" s="319" t="s">
        <v>1283</v>
      </c>
      <c r="C20" s="319" t="s">
        <v>1265</v>
      </c>
      <c r="D20" s="321">
        <v>4.6500000000000004</v>
      </c>
    </row>
    <row r="21" spans="1:4" ht="13.5">
      <c r="A21" s="322">
        <v>97160</v>
      </c>
      <c r="B21" s="319" t="s">
        <v>1284</v>
      </c>
      <c r="C21" s="319" t="s">
        <v>1265</v>
      </c>
      <c r="D21" s="321">
        <v>5.59</v>
      </c>
    </row>
    <row r="22" spans="1:4" ht="13.5">
      <c r="A22" s="322">
        <v>97161</v>
      </c>
      <c r="B22" s="319" t="s">
        <v>1285</v>
      </c>
      <c r="C22" s="319" t="s">
        <v>1265</v>
      </c>
      <c r="D22" s="321">
        <v>6.58</v>
      </c>
    </row>
    <row r="23" spans="1:4" ht="13.5">
      <c r="A23" s="322">
        <v>97162</v>
      </c>
      <c r="B23" s="319" t="s">
        <v>1286</v>
      </c>
      <c r="C23" s="319" t="s">
        <v>1265</v>
      </c>
      <c r="D23" s="321">
        <v>7.54</v>
      </c>
    </row>
    <row r="24" spans="1:4" ht="13.5">
      <c r="A24" s="322">
        <v>97163</v>
      </c>
      <c r="B24" s="319" t="s">
        <v>1287</v>
      </c>
      <c r="C24" s="319" t="s">
        <v>1265</v>
      </c>
      <c r="D24" s="321">
        <v>8.51</v>
      </c>
    </row>
    <row r="25" spans="1:4" ht="13.5">
      <c r="A25" s="322">
        <v>97164</v>
      </c>
      <c r="B25" s="319" t="s">
        <v>1288</v>
      </c>
      <c r="C25" s="319" t="s">
        <v>1265</v>
      </c>
      <c r="D25" s="321">
        <v>9.49</v>
      </c>
    </row>
    <row r="26" spans="1:4" ht="13.5">
      <c r="A26" s="322">
        <v>97165</v>
      </c>
      <c r="B26" s="319" t="s">
        <v>1289</v>
      </c>
      <c r="C26" s="319" t="s">
        <v>1265</v>
      </c>
      <c r="D26" s="321">
        <v>10.48</v>
      </c>
    </row>
    <row r="27" spans="1:4" ht="13.5">
      <c r="A27" s="322">
        <v>97166</v>
      </c>
      <c r="B27" s="319" t="s">
        <v>1290</v>
      </c>
      <c r="C27" s="319" t="s">
        <v>1265</v>
      </c>
      <c r="D27" s="321">
        <v>12.87</v>
      </c>
    </row>
    <row r="28" spans="1:4" ht="13.5">
      <c r="A28" s="322">
        <v>97167</v>
      </c>
      <c r="B28" s="319" t="s">
        <v>1291</v>
      </c>
      <c r="C28" s="319" t="s">
        <v>1265</v>
      </c>
      <c r="D28" s="321">
        <v>15.04</v>
      </c>
    </row>
    <row r="29" spans="1:4" ht="13.5">
      <c r="A29" s="322">
        <v>97168</v>
      </c>
      <c r="B29" s="319" t="s">
        <v>1292</v>
      </c>
      <c r="C29" s="319" t="s">
        <v>1265</v>
      </c>
      <c r="D29" s="321">
        <v>17.03</v>
      </c>
    </row>
    <row r="30" spans="1:4" ht="13.5">
      <c r="A30" s="322">
        <v>97169</v>
      </c>
      <c r="B30" s="319" t="s">
        <v>1293</v>
      </c>
      <c r="C30" s="319" t="s">
        <v>1265</v>
      </c>
      <c r="D30" s="321">
        <v>19.13</v>
      </c>
    </row>
    <row r="31" spans="1:4" ht="13.5">
      <c r="A31" s="322">
        <v>97170</v>
      </c>
      <c r="B31" s="319" t="s">
        <v>1294</v>
      </c>
      <c r="C31" s="319" t="s">
        <v>1265</v>
      </c>
      <c r="D31" s="321">
        <v>21.25</v>
      </c>
    </row>
    <row r="32" spans="1:4" ht="13.5">
      <c r="A32" s="322">
        <v>97171</v>
      </c>
      <c r="B32" s="319" t="s">
        <v>1295</v>
      </c>
      <c r="C32" s="319" t="s">
        <v>1265</v>
      </c>
      <c r="D32" s="321">
        <v>23.38</v>
      </c>
    </row>
    <row r="33" spans="1:4" ht="13.5">
      <c r="A33" s="322">
        <v>97172</v>
      </c>
      <c r="B33" s="319" t="s">
        <v>1296</v>
      </c>
      <c r="C33" s="319" t="s">
        <v>1265</v>
      </c>
      <c r="D33" s="321">
        <v>27.93</v>
      </c>
    </row>
    <row r="34" spans="1:4" ht="13.5">
      <c r="A34" s="322">
        <v>97173</v>
      </c>
      <c r="B34" s="319" t="s">
        <v>1297</v>
      </c>
      <c r="C34" s="319" t="s">
        <v>1265</v>
      </c>
      <c r="D34" s="321">
        <v>21.29</v>
      </c>
    </row>
    <row r="35" spans="1:4" ht="13.5">
      <c r="A35" s="322">
        <v>97174</v>
      </c>
      <c r="B35" s="319" t="s">
        <v>1298</v>
      </c>
      <c r="C35" s="319" t="s">
        <v>1265</v>
      </c>
      <c r="D35" s="321">
        <v>24.61</v>
      </c>
    </row>
    <row r="36" spans="1:4" ht="13.5">
      <c r="A36" s="322">
        <v>97175</v>
      </c>
      <c r="B36" s="319" t="s">
        <v>1299</v>
      </c>
      <c r="C36" s="319" t="s">
        <v>1265</v>
      </c>
      <c r="D36" s="321">
        <v>27.94</v>
      </c>
    </row>
    <row r="37" spans="1:4" ht="13.5">
      <c r="A37" s="322">
        <v>97176</v>
      </c>
      <c r="B37" s="319" t="s">
        <v>1300</v>
      </c>
      <c r="C37" s="319" t="s">
        <v>1265</v>
      </c>
      <c r="D37" s="321">
        <v>31.26</v>
      </c>
    </row>
    <row r="38" spans="1:4" ht="13.5">
      <c r="A38" s="322">
        <v>97177</v>
      </c>
      <c r="B38" s="319" t="s">
        <v>1301</v>
      </c>
      <c r="C38" s="319" t="s">
        <v>1265</v>
      </c>
      <c r="D38" s="321">
        <v>37.92</v>
      </c>
    </row>
    <row r="39" spans="1:4" ht="13.5">
      <c r="A39" s="322">
        <v>97178</v>
      </c>
      <c r="B39" s="319" t="s">
        <v>1302</v>
      </c>
      <c r="C39" s="319" t="s">
        <v>1265</v>
      </c>
      <c r="D39" s="321">
        <v>44.57</v>
      </c>
    </row>
    <row r="40" spans="1:4" ht="13.5">
      <c r="A40" s="322">
        <v>97179</v>
      </c>
      <c r="B40" s="319" t="s">
        <v>1303</v>
      </c>
      <c r="C40" s="319" t="s">
        <v>1265</v>
      </c>
      <c r="D40" s="321">
        <v>51.22</v>
      </c>
    </row>
    <row r="41" spans="1:4" ht="13.5">
      <c r="A41" s="322">
        <v>97180</v>
      </c>
      <c r="B41" s="319" t="s">
        <v>1304</v>
      </c>
      <c r="C41" s="319" t="s">
        <v>1265</v>
      </c>
      <c r="D41" s="321">
        <v>57.87</v>
      </c>
    </row>
    <row r="42" spans="1:4" ht="13.5">
      <c r="A42" s="322">
        <v>97181</v>
      </c>
      <c r="B42" s="319" t="s">
        <v>1305</v>
      </c>
      <c r="C42" s="319" t="s">
        <v>1265</v>
      </c>
      <c r="D42" s="321">
        <v>67.540000000000006</v>
      </c>
    </row>
    <row r="43" spans="1:4" ht="13.5">
      <c r="A43" s="322">
        <v>97182</v>
      </c>
      <c r="B43" s="319" t="s">
        <v>1306</v>
      </c>
      <c r="C43" s="319" t="s">
        <v>1265</v>
      </c>
      <c r="D43" s="321">
        <v>74.52</v>
      </c>
    </row>
    <row r="44" spans="1:4" ht="13.5">
      <c r="A44" s="322">
        <v>97183</v>
      </c>
      <c r="B44" s="319" t="s">
        <v>1307</v>
      </c>
      <c r="C44" s="319" t="s">
        <v>1265</v>
      </c>
      <c r="D44" s="321">
        <v>17.190000000000001</v>
      </c>
    </row>
    <row r="45" spans="1:4" ht="13.5">
      <c r="A45" s="322">
        <v>97184</v>
      </c>
      <c r="B45" s="319" t="s">
        <v>1308</v>
      </c>
      <c r="C45" s="319" t="s">
        <v>1265</v>
      </c>
      <c r="D45" s="321">
        <v>19.91</v>
      </c>
    </row>
    <row r="46" spans="1:4" ht="13.5">
      <c r="A46" s="322">
        <v>97185</v>
      </c>
      <c r="B46" s="319" t="s">
        <v>1309</v>
      </c>
      <c r="C46" s="319" t="s">
        <v>1265</v>
      </c>
      <c r="D46" s="321">
        <v>22.66</v>
      </c>
    </row>
    <row r="47" spans="1:4" ht="13.5">
      <c r="A47" s="322">
        <v>97186</v>
      </c>
      <c r="B47" s="319" t="s">
        <v>1310</v>
      </c>
      <c r="C47" s="319" t="s">
        <v>1265</v>
      </c>
      <c r="D47" s="321">
        <v>25.39</v>
      </c>
    </row>
    <row r="48" spans="1:4" ht="13.5">
      <c r="A48" s="322">
        <v>97187</v>
      </c>
      <c r="B48" s="319" t="s">
        <v>1301</v>
      </c>
      <c r="C48" s="319" t="s">
        <v>1265</v>
      </c>
      <c r="D48" s="321">
        <v>30.85</v>
      </c>
    </row>
    <row r="49" spans="1:4" ht="13.5">
      <c r="A49" s="322">
        <v>97188</v>
      </c>
      <c r="B49" s="319" t="s">
        <v>1311</v>
      </c>
      <c r="C49" s="319" t="s">
        <v>1265</v>
      </c>
      <c r="D49" s="321">
        <v>36.32</v>
      </c>
    </row>
    <row r="50" spans="1:4" ht="13.5">
      <c r="A50" s="322">
        <v>97189</v>
      </c>
      <c r="B50" s="319" t="s">
        <v>1312</v>
      </c>
      <c r="C50" s="319" t="s">
        <v>1265</v>
      </c>
      <c r="D50" s="321">
        <v>41.78</v>
      </c>
    </row>
    <row r="51" spans="1:4" ht="13.5">
      <c r="A51" s="322">
        <v>97190</v>
      </c>
      <c r="B51" s="319" t="s">
        <v>1313</v>
      </c>
      <c r="C51" s="319" t="s">
        <v>1265</v>
      </c>
      <c r="D51" s="321">
        <v>47.23</v>
      </c>
    </row>
    <row r="52" spans="1:4" ht="13.5">
      <c r="A52" s="322">
        <v>97191</v>
      </c>
      <c r="B52" s="319" t="s">
        <v>1314</v>
      </c>
      <c r="C52" s="319" t="s">
        <v>1265</v>
      </c>
      <c r="D52" s="321">
        <v>55.08</v>
      </c>
    </row>
    <row r="53" spans="1:4" ht="13.5">
      <c r="A53" s="322">
        <v>97192</v>
      </c>
      <c r="B53" s="319" t="s">
        <v>1315</v>
      </c>
      <c r="C53" s="319" t="s">
        <v>1265</v>
      </c>
      <c r="D53" s="321">
        <v>60.79</v>
      </c>
    </row>
    <row r="54" spans="1:4" ht="13.5">
      <c r="A54" s="322">
        <v>90694</v>
      </c>
      <c r="B54" s="319" t="s">
        <v>1316</v>
      </c>
      <c r="C54" s="319" t="s">
        <v>1265</v>
      </c>
      <c r="D54" s="321">
        <v>19.260000000000002</v>
      </c>
    </row>
    <row r="55" spans="1:4" ht="13.5">
      <c r="A55" s="322">
        <v>90695</v>
      </c>
      <c r="B55" s="319" t="s">
        <v>1317</v>
      </c>
      <c r="C55" s="319" t="s">
        <v>1265</v>
      </c>
      <c r="D55" s="321">
        <v>39.65</v>
      </c>
    </row>
    <row r="56" spans="1:4" ht="13.5">
      <c r="A56" s="322">
        <v>90696</v>
      </c>
      <c r="B56" s="319" t="s">
        <v>1318</v>
      </c>
      <c r="C56" s="319" t="s">
        <v>1265</v>
      </c>
      <c r="D56" s="321">
        <v>60.99</v>
      </c>
    </row>
    <row r="57" spans="1:4" ht="13.5">
      <c r="A57" s="322">
        <v>90697</v>
      </c>
      <c r="B57" s="319" t="s">
        <v>1319</v>
      </c>
      <c r="C57" s="319" t="s">
        <v>1265</v>
      </c>
      <c r="D57" s="321">
        <v>101.85</v>
      </c>
    </row>
    <row r="58" spans="1:4" ht="13.5">
      <c r="A58" s="322">
        <v>90698</v>
      </c>
      <c r="B58" s="319" t="s">
        <v>1320</v>
      </c>
      <c r="C58" s="319" t="s">
        <v>1265</v>
      </c>
      <c r="D58" s="321">
        <v>163.46</v>
      </c>
    </row>
    <row r="59" spans="1:4" ht="13.5">
      <c r="A59" s="322">
        <v>90699</v>
      </c>
      <c r="B59" s="319" t="s">
        <v>1321</v>
      </c>
      <c r="C59" s="319" t="s">
        <v>1265</v>
      </c>
      <c r="D59" s="321">
        <v>202.25</v>
      </c>
    </row>
    <row r="60" spans="1:4" ht="13.5">
      <c r="A60" s="322">
        <v>90700</v>
      </c>
      <c r="B60" s="319" t="s">
        <v>1322</v>
      </c>
      <c r="C60" s="319" t="s">
        <v>1265</v>
      </c>
      <c r="D60" s="321">
        <v>267.86</v>
      </c>
    </row>
    <row r="61" spans="1:4" ht="13.5">
      <c r="A61" s="322">
        <v>90701</v>
      </c>
      <c r="B61" s="319" t="s">
        <v>1323</v>
      </c>
      <c r="C61" s="319" t="s">
        <v>1265</v>
      </c>
      <c r="D61" s="321">
        <v>37.35</v>
      </c>
    </row>
    <row r="62" spans="1:4" ht="13.5">
      <c r="A62" s="322">
        <v>90702</v>
      </c>
      <c r="B62" s="319" t="s">
        <v>1324</v>
      </c>
      <c r="C62" s="319" t="s">
        <v>1265</v>
      </c>
      <c r="D62" s="321">
        <v>56.45</v>
      </c>
    </row>
    <row r="63" spans="1:4" ht="13.5">
      <c r="A63" s="322">
        <v>90703</v>
      </c>
      <c r="B63" s="319" t="s">
        <v>1325</v>
      </c>
      <c r="C63" s="319" t="s">
        <v>1265</v>
      </c>
      <c r="D63" s="321">
        <v>92.92</v>
      </c>
    </row>
    <row r="64" spans="1:4" ht="13.5">
      <c r="A64" s="322">
        <v>90704</v>
      </c>
      <c r="B64" s="319" t="s">
        <v>1326</v>
      </c>
      <c r="C64" s="319" t="s">
        <v>1265</v>
      </c>
      <c r="D64" s="321">
        <v>145.44</v>
      </c>
    </row>
    <row r="65" spans="1:4" ht="13.5">
      <c r="A65" s="322">
        <v>90705</v>
      </c>
      <c r="B65" s="319" t="s">
        <v>1327</v>
      </c>
      <c r="C65" s="319" t="s">
        <v>1265</v>
      </c>
      <c r="D65" s="321">
        <v>213.11</v>
      </c>
    </row>
    <row r="66" spans="1:4" ht="13.5">
      <c r="A66" s="322">
        <v>90706</v>
      </c>
      <c r="B66" s="319" t="s">
        <v>1328</v>
      </c>
      <c r="C66" s="319" t="s">
        <v>1265</v>
      </c>
      <c r="D66" s="321">
        <v>259.52</v>
      </c>
    </row>
    <row r="67" spans="1:4" ht="13.5">
      <c r="A67" s="322">
        <v>90708</v>
      </c>
      <c r="B67" s="319" t="s">
        <v>1329</v>
      </c>
      <c r="C67" s="319" t="s">
        <v>1265</v>
      </c>
      <c r="D67" s="321">
        <v>417.6</v>
      </c>
    </row>
    <row r="68" spans="1:4" ht="13.5">
      <c r="A68" s="322">
        <v>90709</v>
      </c>
      <c r="B68" s="319" t="s">
        <v>1330</v>
      </c>
      <c r="C68" s="319" t="s">
        <v>1265</v>
      </c>
      <c r="D68" s="321">
        <v>20.68</v>
      </c>
    </row>
    <row r="69" spans="1:4" ht="13.5">
      <c r="A69" s="322">
        <v>90710</v>
      </c>
      <c r="B69" s="319" t="s">
        <v>1331</v>
      </c>
      <c r="C69" s="319" t="s">
        <v>1265</v>
      </c>
      <c r="D69" s="321">
        <v>41.07</v>
      </c>
    </row>
    <row r="70" spans="1:4" ht="13.5">
      <c r="A70" s="322">
        <v>90711</v>
      </c>
      <c r="B70" s="319" t="s">
        <v>1332</v>
      </c>
      <c r="C70" s="319" t="s">
        <v>1265</v>
      </c>
      <c r="D70" s="321">
        <v>62.4</v>
      </c>
    </row>
    <row r="71" spans="1:4" ht="13.5">
      <c r="A71" s="322">
        <v>90712</v>
      </c>
      <c r="B71" s="319" t="s">
        <v>1333</v>
      </c>
      <c r="C71" s="319" t="s">
        <v>1265</v>
      </c>
      <c r="D71" s="321">
        <v>103.27</v>
      </c>
    </row>
    <row r="72" spans="1:4" ht="13.5">
      <c r="A72" s="322">
        <v>90713</v>
      </c>
      <c r="B72" s="319" t="s">
        <v>1334</v>
      </c>
      <c r="C72" s="319" t="s">
        <v>1265</v>
      </c>
      <c r="D72" s="321">
        <v>164.88</v>
      </c>
    </row>
    <row r="73" spans="1:4" ht="13.5">
      <c r="A73" s="322">
        <v>90714</v>
      </c>
      <c r="B73" s="319" t="s">
        <v>1335</v>
      </c>
      <c r="C73" s="319" t="s">
        <v>1265</v>
      </c>
      <c r="D73" s="321">
        <v>203.67</v>
      </c>
    </row>
    <row r="74" spans="1:4" ht="13.5">
      <c r="A74" s="322">
        <v>90715</v>
      </c>
      <c r="B74" s="319" t="s">
        <v>1336</v>
      </c>
      <c r="C74" s="319" t="s">
        <v>1265</v>
      </c>
      <c r="D74" s="321">
        <v>271.12</v>
      </c>
    </row>
    <row r="75" spans="1:4" ht="13.5">
      <c r="A75" s="322">
        <v>90716</v>
      </c>
      <c r="B75" s="319" t="s">
        <v>1337</v>
      </c>
      <c r="C75" s="319" t="s">
        <v>1265</v>
      </c>
      <c r="D75" s="321">
        <v>38.76</v>
      </c>
    </row>
    <row r="76" spans="1:4" ht="13.5">
      <c r="A76" s="322">
        <v>90717</v>
      </c>
      <c r="B76" s="319" t="s">
        <v>1338</v>
      </c>
      <c r="C76" s="319" t="s">
        <v>1265</v>
      </c>
      <c r="D76" s="321">
        <v>57.85</v>
      </c>
    </row>
    <row r="77" spans="1:4" ht="13.5">
      <c r="A77" s="322">
        <v>90718</v>
      </c>
      <c r="B77" s="319" t="s">
        <v>1339</v>
      </c>
      <c r="C77" s="319" t="s">
        <v>1265</v>
      </c>
      <c r="D77" s="321">
        <v>94.33</v>
      </c>
    </row>
    <row r="78" spans="1:4" ht="13.5">
      <c r="A78" s="322">
        <v>90719</v>
      </c>
      <c r="B78" s="319" t="s">
        <v>1340</v>
      </c>
      <c r="C78" s="319" t="s">
        <v>1265</v>
      </c>
      <c r="D78" s="321">
        <v>146.85</v>
      </c>
    </row>
    <row r="79" spans="1:4" ht="13.5">
      <c r="A79" s="322">
        <v>90720</v>
      </c>
      <c r="B79" s="319" t="s">
        <v>1341</v>
      </c>
      <c r="C79" s="319" t="s">
        <v>1265</v>
      </c>
      <c r="D79" s="321">
        <v>214.52</v>
      </c>
    </row>
    <row r="80" spans="1:4" ht="13.5">
      <c r="A80" s="322">
        <v>90721</v>
      </c>
      <c r="B80" s="319" t="s">
        <v>1342</v>
      </c>
      <c r="C80" s="319" t="s">
        <v>1265</v>
      </c>
      <c r="D80" s="321">
        <v>262.77999999999997</v>
      </c>
    </row>
    <row r="81" spans="1:4" ht="13.5">
      <c r="A81" s="322">
        <v>90723</v>
      </c>
      <c r="B81" s="319" t="s">
        <v>1343</v>
      </c>
      <c r="C81" s="319" t="s">
        <v>1265</v>
      </c>
      <c r="D81" s="321">
        <v>419.64</v>
      </c>
    </row>
    <row r="82" spans="1:4" ht="13.5">
      <c r="A82" s="322">
        <v>90724</v>
      </c>
      <c r="B82" s="319" t="s">
        <v>1344</v>
      </c>
      <c r="C82" s="319" t="s">
        <v>1345</v>
      </c>
      <c r="D82" s="321">
        <v>16.649999999999999</v>
      </c>
    </row>
    <row r="83" spans="1:4" ht="13.5">
      <c r="A83" s="322">
        <v>90725</v>
      </c>
      <c r="B83" s="319" t="s">
        <v>1346</v>
      </c>
      <c r="C83" s="319" t="s">
        <v>1345</v>
      </c>
      <c r="D83" s="321">
        <v>20.59</v>
      </c>
    </row>
    <row r="84" spans="1:4" ht="13.5">
      <c r="A84" s="322">
        <v>90726</v>
      </c>
      <c r="B84" s="319" t="s">
        <v>1347</v>
      </c>
      <c r="C84" s="319" t="s">
        <v>1345</v>
      </c>
      <c r="D84" s="321">
        <v>24.52</v>
      </c>
    </row>
    <row r="85" spans="1:4" ht="13.5">
      <c r="A85" s="322">
        <v>90727</v>
      </c>
      <c r="B85" s="319" t="s">
        <v>1348</v>
      </c>
      <c r="C85" s="319" t="s">
        <v>1345</v>
      </c>
      <c r="D85" s="321">
        <v>28.46</v>
      </c>
    </row>
    <row r="86" spans="1:4" ht="13.5">
      <c r="A86" s="322">
        <v>90728</v>
      </c>
      <c r="B86" s="319" t="s">
        <v>1349</v>
      </c>
      <c r="C86" s="319" t="s">
        <v>1345</v>
      </c>
      <c r="D86" s="321">
        <v>32.4</v>
      </c>
    </row>
    <row r="87" spans="1:4" ht="13.5">
      <c r="A87" s="322">
        <v>90729</v>
      </c>
      <c r="B87" s="319" t="s">
        <v>1350</v>
      </c>
      <c r="C87" s="319" t="s">
        <v>1345</v>
      </c>
      <c r="D87" s="321">
        <v>36.340000000000003</v>
      </c>
    </row>
    <row r="88" spans="1:4" ht="13.5">
      <c r="A88" s="322">
        <v>90730</v>
      </c>
      <c r="B88" s="319" t="s">
        <v>1351</v>
      </c>
      <c r="C88" s="319" t="s">
        <v>1345</v>
      </c>
      <c r="D88" s="321">
        <v>40.32</v>
      </c>
    </row>
    <row r="89" spans="1:4" ht="13.5">
      <c r="A89" s="322">
        <v>90731</v>
      </c>
      <c r="B89" s="319" t="s">
        <v>1352</v>
      </c>
      <c r="C89" s="319" t="s">
        <v>1345</v>
      </c>
      <c r="D89" s="321">
        <v>44.26</v>
      </c>
    </row>
    <row r="90" spans="1:4" ht="13.5">
      <c r="A90" s="322">
        <v>90732</v>
      </c>
      <c r="B90" s="319" t="s">
        <v>1353</v>
      </c>
      <c r="C90" s="319" t="s">
        <v>1345</v>
      </c>
      <c r="D90" s="321">
        <v>56.06</v>
      </c>
    </row>
    <row r="91" spans="1:4" ht="13.5">
      <c r="A91" s="322">
        <v>90733</v>
      </c>
      <c r="B91" s="319" t="s">
        <v>1354</v>
      </c>
      <c r="C91" s="319" t="s">
        <v>1265</v>
      </c>
      <c r="D91" s="321">
        <v>1.78</v>
      </c>
    </row>
    <row r="92" spans="1:4" ht="13.5">
      <c r="A92" s="322">
        <v>90734</v>
      </c>
      <c r="B92" s="319" t="s">
        <v>1355</v>
      </c>
      <c r="C92" s="319" t="s">
        <v>1265</v>
      </c>
      <c r="D92" s="321">
        <v>2.17</v>
      </c>
    </row>
    <row r="93" spans="1:4" ht="13.5">
      <c r="A93" s="322">
        <v>90735</v>
      </c>
      <c r="B93" s="319" t="s">
        <v>1356</v>
      </c>
      <c r="C93" s="319" t="s">
        <v>1265</v>
      </c>
      <c r="D93" s="321">
        <v>2.58</v>
      </c>
    </row>
    <row r="94" spans="1:4" ht="13.5">
      <c r="A94" s="322">
        <v>90736</v>
      </c>
      <c r="B94" s="319" t="s">
        <v>1357</v>
      </c>
      <c r="C94" s="319" t="s">
        <v>1265</v>
      </c>
      <c r="D94" s="321">
        <v>2.97</v>
      </c>
    </row>
    <row r="95" spans="1:4" ht="13.5">
      <c r="A95" s="322">
        <v>90737</v>
      </c>
      <c r="B95" s="319" t="s">
        <v>1358</v>
      </c>
      <c r="C95" s="319" t="s">
        <v>1265</v>
      </c>
      <c r="D95" s="321">
        <v>3.37</v>
      </c>
    </row>
    <row r="96" spans="1:4" ht="13.5">
      <c r="A96" s="322">
        <v>90738</v>
      </c>
      <c r="B96" s="319" t="s">
        <v>1359</v>
      </c>
      <c r="C96" s="319" t="s">
        <v>1265</v>
      </c>
      <c r="D96" s="321">
        <v>3.77</v>
      </c>
    </row>
    <row r="97" spans="1:4" ht="13.5">
      <c r="A97" s="322">
        <v>90739</v>
      </c>
      <c r="B97" s="319" t="s">
        <v>1360</v>
      </c>
      <c r="C97" s="319" t="s">
        <v>1265</v>
      </c>
      <c r="D97" s="321">
        <v>9.6300000000000008</v>
      </c>
    </row>
    <row r="98" spans="1:4" ht="13.5">
      <c r="A98" s="322">
        <v>90740</v>
      </c>
      <c r="B98" s="319" t="s">
        <v>1361</v>
      </c>
      <c r="C98" s="319" t="s">
        <v>1265</v>
      </c>
      <c r="D98" s="321">
        <v>3.98</v>
      </c>
    </row>
    <row r="99" spans="1:4" ht="13.5">
      <c r="A99" s="322">
        <v>90741</v>
      </c>
      <c r="B99" s="319" t="s">
        <v>1362</v>
      </c>
      <c r="C99" s="319" t="s">
        <v>1265</v>
      </c>
      <c r="D99" s="321">
        <v>4.38</v>
      </c>
    </row>
    <row r="100" spans="1:4" ht="13.5">
      <c r="A100" s="322">
        <v>90742</v>
      </c>
      <c r="B100" s="319" t="s">
        <v>1363</v>
      </c>
      <c r="C100" s="319" t="s">
        <v>1265</v>
      </c>
      <c r="D100" s="321">
        <v>4.7699999999999996</v>
      </c>
    </row>
    <row r="101" spans="1:4" ht="13.5">
      <c r="A101" s="322">
        <v>90743</v>
      </c>
      <c r="B101" s="319" t="s">
        <v>1364</v>
      </c>
      <c r="C101" s="319" t="s">
        <v>1265</v>
      </c>
      <c r="D101" s="321">
        <v>5.17</v>
      </c>
    </row>
    <row r="102" spans="1:4" ht="13.5">
      <c r="A102" s="322">
        <v>90744</v>
      </c>
      <c r="B102" s="319" t="s">
        <v>1365</v>
      </c>
      <c r="C102" s="319" t="s">
        <v>1265</v>
      </c>
      <c r="D102" s="321">
        <v>5.57</v>
      </c>
    </row>
    <row r="103" spans="1:4" ht="13.5">
      <c r="A103" s="322">
        <v>90745</v>
      </c>
      <c r="B103" s="319" t="s">
        <v>1366</v>
      </c>
      <c r="C103" s="319" t="s">
        <v>1265</v>
      </c>
      <c r="D103" s="321">
        <v>13.77</v>
      </c>
    </row>
    <row r="104" spans="1:4" ht="13.5">
      <c r="A104" s="322">
        <v>90746</v>
      </c>
      <c r="B104" s="319" t="s">
        <v>1367</v>
      </c>
      <c r="C104" s="319" t="s">
        <v>1265</v>
      </c>
      <c r="D104" s="321">
        <v>2.42</v>
      </c>
    </row>
    <row r="105" spans="1:4" ht="13.5">
      <c r="A105" s="322">
        <v>90747</v>
      </c>
      <c r="B105" s="319" t="s">
        <v>1368</v>
      </c>
      <c r="C105" s="319" t="s">
        <v>1265</v>
      </c>
      <c r="D105" s="321">
        <v>10.73</v>
      </c>
    </row>
    <row r="106" spans="1:4" ht="13.5">
      <c r="A106" s="322">
        <v>90748</v>
      </c>
      <c r="B106" s="319" t="s">
        <v>1369</v>
      </c>
      <c r="C106" s="319" t="s">
        <v>1265</v>
      </c>
      <c r="D106" s="321">
        <v>3.2</v>
      </c>
    </row>
    <row r="107" spans="1:4" ht="13.5">
      <c r="A107" s="322">
        <v>90749</v>
      </c>
      <c r="B107" s="319" t="s">
        <v>1370</v>
      </c>
      <c r="C107" s="319" t="s">
        <v>1265</v>
      </c>
      <c r="D107" s="321">
        <v>3.59</v>
      </c>
    </row>
    <row r="108" spans="1:4" ht="13.5">
      <c r="A108" s="322">
        <v>90750</v>
      </c>
      <c r="B108" s="319" t="s">
        <v>1371</v>
      </c>
      <c r="C108" s="319" t="s">
        <v>1265</v>
      </c>
      <c r="D108" s="321">
        <v>3.99</v>
      </c>
    </row>
    <row r="109" spans="1:4" ht="13.5">
      <c r="A109" s="322">
        <v>90751</v>
      </c>
      <c r="B109" s="319" t="s">
        <v>1372</v>
      </c>
      <c r="C109" s="319" t="s">
        <v>1265</v>
      </c>
      <c r="D109" s="321">
        <v>4.3899999999999997</v>
      </c>
    </row>
    <row r="110" spans="1:4" ht="13.5">
      <c r="A110" s="322">
        <v>90752</v>
      </c>
      <c r="B110" s="319" t="s">
        <v>1373</v>
      </c>
      <c r="C110" s="319" t="s">
        <v>1265</v>
      </c>
      <c r="D110" s="321">
        <v>4.79</v>
      </c>
    </row>
    <row r="111" spans="1:4" ht="13.5">
      <c r="A111" s="322">
        <v>90753</v>
      </c>
      <c r="B111" s="319" t="s">
        <v>1374</v>
      </c>
      <c r="C111" s="319" t="s">
        <v>1265</v>
      </c>
      <c r="D111" s="321">
        <v>5.19</v>
      </c>
    </row>
    <row r="112" spans="1:4" ht="13.5">
      <c r="A112" s="322">
        <v>90754</v>
      </c>
      <c r="B112" s="319" t="s">
        <v>1375</v>
      </c>
      <c r="C112" s="319" t="s">
        <v>1265</v>
      </c>
      <c r="D112" s="321">
        <v>12.89</v>
      </c>
    </row>
    <row r="113" spans="1:4" ht="13.5">
      <c r="A113" s="322">
        <v>90755</v>
      </c>
      <c r="B113" s="319" t="s">
        <v>1376</v>
      </c>
      <c r="C113" s="319" t="s">
        <v>1265</v>
      </c>
      <c r="D113" s="321">
        <v>5.39</v>
      </c>
    </row>
    <row r="114" spans="1:4" ht="13.5">
      <c r="A114" s="322">
        <v>90756</v>
      </c>
      <c r="B114" s="319" t="s">
        <v>1377</v>
      </c>
      <c r="C114" s="319" t="s">
        <v>1265</v>
      </c>
      <c r="D114" s="321">
        <v>5.78</v>
      </c>
    </row>
    <row r="115" spans="1:4" ht="13.5">
      <c r="A115" s="322">
        <v>90757</v>
      </c>
      <c r="B115" s="319" t="s">
        <v>1378</v>
      </c>
      <c r="C115" s="319" t="s">
        <v>1265</v>
      </c>
      <c r="D115" s="321">
        <v>6.18</v>
      </c>
    </row>
    <row r="116" spans="1:4" ht="13.5">
      <c r="A116" s="322">
        <v>90758</v>
      </c>
      <c r="B116" s="319" t="s">
        <v>1379</v>
      </c>
      <c r="C116" s="319" t="s">
        <v>1265</v>
      </c>
      <c r="D116" s="321">
        <v>6.58</v>
      </c>
    </row>
    <row r="117" spans="1:4" ht="13.5">
      <c r="A117" s="322">
        <v>90759</v>
      </c>
      <c r="B117" s="319" t="s">
        <v>1380</v>
      </c>
      <c r="C117" s="319" t="s">
        <v>1265</v>
      </c>
      <c r="D117" s="321">
        <v>6.98</v>
      </c>
    </row>
    <row r="118" spans="1:4" ht="13.5">
      <c r="A118" s="322">
        <v>90760</v>
      </c>
      <c r="B118" s="319" t="s">
        <v>1381</v>
      </c>
      <c r="C118" s="319" t="s">
        <v>1265</v>
      </c>
      <c r="D118" s="321">
        <v>17.03</v>
      </c>
    </row>
    <row r="119" spans="1:4" ht="13.5">
      <c r="A119" s="322">
        <v>90761</v>
      </c>
      <c r="B119" s="319" t="s">
        <v>1382</v>
      </c>
      <c r="C119" s="319" t="s">
        <v>1265</v>
      </c>
      <c r="D119" s="321">
        <v>2.97</v>
      </c>
    </row>
    <row r="120" spans="1:4" ht="13.5">
      <c r="A120" s="322">
        <v>90762</v>
      </c>
      <c r="B120" s="319" t="s">
        <v>1383</v>
      </c>
      <c r="C120" s="319" t="s">
        <v>1265</v>
      </c>
      <c r="D120" s="321">
        <v>12.77</v>
      </c>
    </row>
    <row r="121" spans="1:4" ht="13.5">
      <c r="A121" s="322">
        <v>94869</v>
      </c>
      <c r="B121" s="319" t="s">
        <v>1384</v>
      </c>
      <c r="C121" s="319" t="s">
        <v>1265</v>
      </c>
      <c r="D121" s="321">
        <v>71.69</v>
      </c>
    </row>
    <row r="122" spans="1:4" ht="13.5">
      <c r="A122" s="322">
        <v>94870</v>
      </c>
      <c r="B122" s="319" t="s">
        <v>1385</v>
      </c>
      <c r="C122" s="319" t="s">
        <v>1265</v>
      </c>
      <c r="D122" s="321">
        <v>0.59</v>
      </c>
    </row>
    <row r="123" spans="1:4" ht="13.5">
      <c r="A123" s="322">
        <v>94871</v>
      </c>
      <c r="B123" s="319" t="s">
        <v>1386</v>
      </c>
      <c r="C123" s="319" t="s">
        <v>1265</v>
      </c>
      <c r="D123" s="321">
        <v>105.99</v>
      </c>
    </row>
    <row r="124" spans="1:4" ht="13.5">
      <c r="A124" s="322">
        <v>94872</v>
      </c>
      <c r="B124" s="319" t="s">
        <v>1387</v>
      </c>
      <c r="C124" s="319" t="s">
        <v>1265</v>
      </c>
      <c r="D124" s="321">
        <v>1.03</v>
      </c>
    </row>
    <row r="125" spans="1:4" ht="13.5">
      <c r="A125" s="322">
        <v>94875</v>
      </c>
      <c r="B125" s="319" t="s">
        <v>1388</v>
      </c>
      <c r="C125" s="319" t="s">
        <v>1265</v>
      </c>
      <c r="D125" s="321">
        <v>619.71</v>
      </c>
    </row>
    <row r="126" spans="1:4" ht="13.5">
      <c r="A126" s="322">
        <v>94876</v>
      </c>
      <c r="B126" s="319" t="s">
        <v>1389</v>
      </c>
      <c r="C126" s="319" t="s">
        <v>1265</v>
      </c>
      <c r="D126" s="321">
        <v>16.25</v>
      </c>
    </row>
    <row r="127" spans="1:4" ht="13.5">
      <c r="A127" s="322">
        <v>94878</v>
      </c>
      <c r="B127" s="319" t="s">
        <v>1390</v>
      </c>
      <c r="C127" s="319" t="s">
        <v>1265</v>
      </c>
      <c r="D127" s="321">
        <v>19.07</v>
      </c>
    </row>
    <row r="128" spans="1:4" ht="13.5">
      <c r="A128" s="322">
        <v>94879</v>
      </c>
      <c r="B128" s="319" t="s">
        <v>1391</v>
      </c>
      <c r="C128" s="319" t="s">
        <v>1265</v>
      </c>
      <c r="D128" s="321">
        <v>938.7</v>
      </c>
    </row>
    <row r="129" spans="1:4" ht="13.5">
      <c r="A129" s="322">
        <v>94880</v>
      </c>
      <c r="B129" s="319" t="s">
        <v>1392</v>
      </c>
      <c r="C129" s="319" t="s">
        <v>1265</v>
      </c>
      <c r="D129" s="321">
        <v>23.35</v>
      </c>
    </row>
    <row r="130" spans="1:4" ht="13.5">
      <c r="A130" s="322">
        <v>94881</v>
      </c>
      <c r="B130" s="319" t="s">
        <v>1393</v>
      </c>
      <c r="C130" s="319" t="s">
        <v>1265</v>
      </c>
      <c r="D130" s="323">
        <v>1336.93</v>
      </c>
    </row>
    <row r="131" spans="1:4" ht="13.5">
      <c r="A131" s="322">
        <v>94882</v>
      </c>
      <c r="B131" s="319" t="s">
        <v>1394</v>
      </c>
      <c r="C131" s="319" t="s">
        <v>1265</v>
      </c>
      <c r="D131" s="321">
        <v>27.71</v>
      </c>
    </row>
    <row r="132" spans="1:4" ht="13.5">
      <c r="A132" s="322">
        <v>94884</v>
      </c>
      <c r="B132" s="319" t="s">
        <v>1395</v>
      </c>
      <c r="C132" s="319" t="s">
        <v>1265</v>
      </c>
      <c r="D132" s="321">
        <v>36.53</v>
      </c>
    </row>
    <row r="133" spans="1:4" ht="13.5">
      <c r="A133" s="322">
        <v>94885</v>
      </c>
      <c r="B133" s="319" t="s">
        <v>1396</v>
      </c>
      <c r="C133" s="319" t="s">
        <v>1265</v>
      </c>
      <c r="D133" s="321">
        <v>71.86</v>
      </c>
    </row>
    <row r="134" spans="1:4" ht="13.5">
      <c r="A134" s="322">
        <v>94886</v>
      </c>
      <c r="B134" s="319" t="s">
        <v>1397</v>
      </c>
      <c r="C134" s="319" t="s">
        <v>1265</v>
      </c>
      <c r="D134" s="321">
        <v>0.76</v>
      </c>
    </row>
    <row r="135" spans="1:4" ht="13.5">
      <c r="A135" s="322">
        <v>94887</v>
      </c>
      <c r="B135" s="319" t="s">
        <v>1398</v>
      </c>
      <c r="C135" s="319" t="s">
        <v>1265</v>
      </c>
      <c r="D135" s="321">
        <v>106.27</v>
      </c>
    </row>
    <row r="136" spans="1:4" ht="13.5">
      <c r="A136" s="322">
        <v>94888</v>
      </c>
      <c r="B136" s="319" t="s">
        <v>1399</v>
      </c>
      <c r="C136" s="319" t="s">
        <v>1265</v>
      </c>
      <c r="D136" s="321">
        <v>1.31</v>
      </c>
    </row>
    <row r="137" spans="1:4" ht="13.5">
      <c r="A137" s="322">
        <v>94891</v>
      </c>
      <c r="B137" s="319" t="s">
        <v>1400</v>
      </c>
      <c r="C137" s="319" t="s">
        <v>1265</v>
      </c>
      <c r="D137" s="321">
        <v>622.32000000000005</v>
      </c>
    </row>
    <row r="138" spans="1:4" ht="13.5">
      <c r="A138" s="322">
        <v>94892</v>
      </c>
      <c r="B138" s="319" t="s">
        <v>1401</v>
      </c>
      <c r="C138" s="319" t="s">
        <v>1265</v>
      </c>
      <c r="D138" s="321">
        <v>18.86</v>
      </c>
    </row>
    <row r="139" spans="1:4" ht="13.5">
      <c r="A139" s="322">
        <v>94894</v>
      </c>
      <c r="B139" s="319" t="s">
        <v>1402</v>
      </c>
      <c r="C139" s="319" t="s">
        <v>1265</v>
      </c>
      <c r="D139" s="321">
        <v>21.91</v>
      </c>
    </row>
    <row r="140" spans="1:4" ht="13.5">
      <c r="A140" s="322">
        <v>94895</v>
      </c>
      <c r="B140" s="319" t="s">
        <v>1403</v>
      </c>
      <c r="C140" s="319" t="s">
        <v>1265</v>
      </c>
      <c r="D140" s="321">
        <v>941.84</v>
      </c>
    </row>
    <row r="141" spans="1:4" ht="13.5">
      <c r="A141" s="322">
        <v>94896</v>
      </c>
      <c r="B141" s="319" t="s">
        <v>1404</v>
      </c>
      <c r="C141" s="319" t="s">
        <v>1265</v>
      </c>
      <c r="D141" s="321">
        <v>26.49</v>
      </c>
    </row>
    <row r="142" spans="1:4" ht="13.5">
      <c r="A142" s="322">
        <v>94897</v>
      </c>
      <c r="B142" s="319" t="s">
        <v>1405</v>
      </c>
      <c r="C142" s="319" t="s">
        <v>1265</v>
      </c>
      <c r="D142" s="323">
        <v>1340.27</v>
      </c>
    </row>
    <row r="143" spans="1:4" ht="13.5">
      <c r="A143" s="322">
        <v>94898</v>
      </c>
      <c r="B143" s="319" t="s">
        <v>1406</v>
      </c>
      <c r="C143" s="319" t="s">
        <v>1265</v>
      </c>
      <c r="D143" s="321">
        <v>31.05</v>
      </c>
    </row>
    <row r="144" spans="1:4" ht="13.5">
      <c r="A144" s="322">
        <v>94900</v>
      </c>
      <c r="B144" s="319" t="s">
        <v>1407</v>
      </c>
      <c r="C144" s="319" t="s">
        <v>1265</v>
      </c>
      <c r="D144" s="321">
        <v>40.19</v>
      </c>
    </row>
    <row r="145" spans="1:4" ht="13.5">
      <c r="A145" s="322">
        <v>97121</v>
      </c>
      <c r="B145" s="319" t="s">
        <v>1408</v>
      </c>
      <c r="C145" s="319" t="s">
        <v>1265</v>
      </c>
      <c r="D145" s="321">
        <v>1.33</v>
      </c>
    </row>
    <row r="146" spans="1:4" ht="13.5">
      <c r="A146" s="322">
        <v>97122</v>
      </c>
      <c r="B146" s="319" t="s">
        <v>1409</v>
      </c>
      <c r="C146" s="319" t="s">
        <v>1265</v>
      </c>
      <c r="D146" s="321">
        <v>1.86</v>
      </c>
    </row>
    <row r="147" spans="1:4" ht="13.5">
      <c r="A147" s="322">
        <v>97123</v>
      </c>
      <c r="B147" s="319" t="s">
        <v>1410</v>
      </c>
      <c r="C147" s="319" t="s">
        <v>1265</v>
      </c>
      <c r="D147" s="321">
        <v>2.36</v>
      </c>
    </row>
    <row r="148" spans="1:4" ht="13.5">
      <c r="A148" s="322">
        <v>97124</v>
      </c>
      <c r="B148" s="319" t="s">
        <v>1411</v>
      </c>
      <c r="C148" s="319" t="s">
        <v>1265</v>
      </c>
      <c r="D148" s="321">
        <v>0.57999999999999996</v>
      </c>
    </row>
    <row r="149" spans="1:4" ht="13.5">
      <c r="A149" s="322">
        <v>97125</v>
      </c>
      <c r="B149" s="319" t="s">
        <v>1412</v>
      </c>
      <c r="C149" s="319" t="s">
        <v>1265</v>
      </c>
      <c r="D149" s="321">
        <v>0.84</v>
      </c>
    </row>
    <row r="150" spans="1:4" ht="13.5">
      <c r="A150" s="322">
        <v>97126</v>
      </c>
      <c r="B150" s="319" t="s">
        <v>1413</v>
      </c>
      <c r="C150" s="319" t="s">
        <v>1265</v>
      </c>
      <c r="D150" s="321">
        <v>1.07</v>
      </c>
    </row>
    <row r="151" spans="1:4" ht="13.5">
      <c r="A151" s="322">
        <v>92833</v>
      </c>
      <c r="B151" s="319" t="s">
        <v>1414</v>
      </c>
      <c r="C151" s="319" t="s">
        <v>1265</v>
      </c>
      <c r="D151" s="321">
        <v>92.39</v>
      </c>
    </row>
    <row r="152" spans="1:4" ht="13.5">
      <c r="A152" s="322">
        <v>92834</v>
      </c>
      <c r="B152" s="319" t="s">
        <v>1415</v>
      </c>
      <c r="C152" s="319" t="s">
        <v>1265</v>
      </c>
      <c r="D152" s="321">
        <v>5.73</v>
      </c>
    </row>
    <row r="153" spans="1:4" ht="13.5">
      <c r="A153" s="322">
        <v>92835</v>
      </c>
      <c r="B153" s="319" t="s">
        <v>1416</v>
      </c>
      <c r="C153" s="319" t="s">
        <v>1265</v>
      </c>
      <c r="D153" s="321">
        <v>121.49</v>
      </c>
    </row>
    <row r="154" spans="1:4" ht="13.5">
      <c r="A154" s="322">
        <v>92836</v>
      </c>
      <c r="B154" s="319" t="s">
        <v>1417</v>
      </c>
      <c r="C154" s="319" t="s">
        <v>1265</v>
      </c>
      <c r="D154" s="321">
        <v>7.31</v>
      </c>
    </row>
    <row r="155" spans="1:4" ht="13.5">
      <c r="A155" s="322">
        <v>92837</v>
      </c>
      <c r="B155" s="319" t="s">
        <v>1418</v>
      </c>
      <c r="C155" s="319" t="s">
        <v>1265</v>
      </c>
      <c r="D155" s="321">
        <v>153.04</v>
      </c>
    </row>
    <row r="156" spans="1:4" ht="13.5">
      <c r="A156" s="322">
        <v>92838</v>
      </c>
      <c r="B156" s="319" t="s">
        <v>1419</v>
      </c>
      <c r="C156" s="319" t="s">
        <v>1265</v>
      </c>
      <c r="D156" s="321">
        <v>8.7799999999999994</v>
      </c>
    </row>
    <row r="157" spans="1:4" ht="13.5">
      <c r="A157" s="322">
        <v>92839</v>
      </c>
      <c r="B157" s="319" t="s">
        <v>1420</v>
      </c>
      <c r="C157" s="319" t="s">
        <v>1265</v>
      </c>
      <c r="D157" s="321">
        <v>200.59</v>
      </c>
    </row>
    <row r="158" spans="1:4" ht="13.5">
      <c r="A158" s="322">
        <v>92840</v>
      </c>
      <c r="B158" s="319" t="s">
        <v>1421</v>
      </c>
      <c r="C158" s="319" t="s">
        <v>1265</v>
      </c>
      <c r="D158" s="321">
        <v>10.41</v>
      </c>
    </row>
    <row r="159" spans="1:4" ht="13.5">
      <c r="A159" s="322">
        <v>92841</v>
      </c>
      <c r="B159" s="319" t="s">
        <v>1422</v>
      </c>
      <c r="C159" s="319" t="s">
        <v>1265</v>
      </c>
      <c r="D159" s="321">
        <v>227.16</v>
      </c>
    </row>
    <row r="160" spans="1:4" ht="13.5">
      <c r="A160" s="322">
        <v>92842</v>
      </c>
      <c r="B160" s="319" t="s">
        <v>1423</v>
      </c>
      <c r="C160" s="319" t="s">
        <v>1265</v>
      </c>
      <c r="D160" s="321">
        <v>11.87</v>
      </c>
    </row>
    <row r="161" spans="1:4" ht="13.5">
      <c r="A161" s="322">
        <v>92844</v>
      </c>
      <c r="B161" s="319" t="s">
        <v>1424</v>
      </c>
      <c r="C161" s="319" t="s">
        <v>1265</v>
      </c>
      <c r="D161" s="321">
        <v>13.5</v>
      </c>
    </row>
    <row r="162" spans="1:4" ht="13.5">
      <c r="A162" s="322">
        <v>92846</v>
      </c>
      <c r="B162" s="319" t="s">
        <v>1425</v>
      </c>
      <c r="C162" s="319" t="s">
        <v>1265</v>
      </c>
      <c r="D162" s="321">
        <v>14.96</v>
      </c>
    </row>
    <row r="163" spans="1:4" ht="13.5">
      <c r="A163" s="322">
        <v>92847</v>
      </c>
      <c r="B163" s="319" t="s">
        <v>1426</v>
      </c>
      <c r="C163" s="319" t="s">
        <v>1265</v>
      </c>
      <c r="D163" s="321">
        <v>395.38</v>
      </c>
    </row>
    <row r="164" spans="1:4" ht="13.5">
      <c r="A164" s="322">
        <v>92848</v>
      </c>
      <c r="B164" s="319" t="s">
        <v>1427</v>
      </c>
      <c r="C164" s="319" t="s">
        <v>1265</v>
      </c>
      <c r="D164" s="321">
        <v>16.600000000000001</v>
      </c>
    </row>
    <row r="165" spans="1:4" ht="13.5">
      <c r="A165" s="322">
        <v>92849</v>
      </c>
      <c r="B165" s="319" t="s">
        <v>1428</v>
      </c>
      <c r="C165" s="319" t="s">
        <v>1265</v>
      </c>
      <c r="D165" s="321">
        <v>97.43</v>
      </c>
    </row>
    <row r="166" spans="1:4" ht="13.5">
      <c r="A166" s="322">
        <v>92850</v>
      </c>
      <c r="B166" s="319" t="s">
        <v>1429</v>
      </c>
      <c r="C166" s="319" t="s">
        <v>1265</v>
      </c>
      <c r="D166" s="321">
        <v>10.84</v>
      </c>
    </row>
    <row r="167" spans="1:4" ht="13.5">
      <c r="A167" s="322">
        <v>92851</v>
      </c>
      <c r="B167" s="319" t="s">
        <v>1430</v>
      </c>
      <c r="C167" s="319" t="s">
        <v>1265</v>
      </c>
      <c r="D167" s="321">
        <v>127.76</v>
      </c>
    </row>
    <row r="168" spans="1:4" ht="13.5">
      <c r="A168" s="322">
        <v>92852</v>
      </c>
      <c r="B168" s="319" t="s">
        <v>1431</v>
      </c>
      <c r="C168" s="319" t="s">
        <v>1265</v>
      </c>
      <c r="D168" s="321">
        <v>13.67</v>
      </c>
    </row>
    <row r="169" spans="1:4" ht="13.5">
      <c r="A169" s="322">
        <v>92853</v>
      </c>
      <c r="B169" s="319" t="s">
        <v>1432</v>
      </c>
      <c r="C169" s="319" t="s">
        <v>1265</v>
      </c>
      <c r="D169" s="321">
        <v>160.81</v>
      </c>
    </row>
    <row r="170" spans="1:4" ht="13.5">
      <c r="A170" s="322">
        <v>92854</v>
      </c>
      <c r="B170" s="319" t="s">
        <v>1433</v>
      </c>
      <c r="C170" s="319" t="s">
        <v>1265</v>
      </c>
      <c r="D170" s="321">
        <v>16.649999999999999</v>
      </c>
    </row>
    <row r="171" spans="1:4" ht="13.5">
      <c r="A171" s="322">
        <v>92855</v>
      </c>
      <c r="B171" s="319" t="s">
        <v>1434</v>
      </c>
      <c r="C171" s="319" t="s">
        <v>1265</v>
      </c>
      <c r="D171" s="321">
        <v>209.71</v>
      </c>
    </row>
    <row r="172" spans="1:4" ht="13.5">
      <c r="A172" s="322">
        <v>92856</v>
      </c>
      <c r="B172" s="319" t="s">
        <v>1435</v>
      </c>
      <c r="C172" s="319" t="s">
        <v>1265</v>
      </c>
      <c r="D172" s="321">
        <v>19.649999999999999</v>
      </c>
    </row>
    <row r="173" spans="1:4" ht="13.5">
      <c r="A173" s="322">
        <v>92857</v>
      </c>
      <c r="B173" s="319" t="s">
        <v>1436</v>
      </c>
      <c r="C173" s="319" t="s">
        <v>1265</v>
      </c>
      <c r="D173" s="321">
        <v>237.61</v>
      </c>
    </row>
    <row r="174" spans="1:4" ht="13.5">
      <c r="A174" s="322">
        <v>92858</v>
      </c>
      <c r="B174" s="319" t="s">
        <v>1437</v>
      </c>
      <c r="C174" s="319" t="s">
        <v>1265</v>
      </c>
      <c r="D174" s="321">
        <v>22.47</v>
      </c>
    </row>
    <row r="175" spans="1:4" ht="13.5">
      <c r="A175" s="322">
        <v>92860</v>
      </c>
      <c r="B175" s="319" t="s">
        <v>1438</v>
      </c>
      <c r="C175" s="319" t="s">
        <v>1265</v>
      </c>
      <c r="D175" s="321">
        <v>25.51</v>
      </c>
    </row>
    <row r="176" spans="1:4" ht="13.5">
      <c r="A176" s="322">
        <v>92862</v>
      </c>
      <c r="B176" s="319" t="s">
        <v>1439</v>
      </c>
      <c r="C176" s="319" t="s">
        <v>1265</v>
      </c>
      <c r="D176" s="321">
        <v>28.49</v>
      </c>
    </row>
    <row r="177" spans="1:4" ht="13.5">
      <c r="A177" s="322">
        <v>92863</v>
      </c>
      <c r="B177" s="319" t="s">
        <v>1440</v>
      </c>
      <c r="C177" s="319" t="s">
        <v>1265</v>
      </c>
      <c r="D177" s="321">
        <v>410.04</v>
      </c>
    </row>
    <row r="178" spans="1:4" ht="13.5">
      <c r="A178" s="322">
        <v>92864</v>
      </c>
      <c r="B178" s="319" t="s">
        <v>1441</v>
      </c>
      <c r="C178" s="319" t="s">
        <v>1265</v>
      </c>
      <c r="D178" s="321">
        <v>31.46</v>
      </c>
    </row>
    <row r="179" spans="1:4" ht="13.5">
      <c r="A179" s="322">
        <v>92210</v>
      </c>
      <c r="B179" s="319" t="s">
        <v>1442</v>
      </c>
      <c r="C179" s="319" t="s">
        <v>1265</v>
      </c>
      <c r="D179" s="321">
        <v>81.45</v>
      </c>
    </row>
    <row r="180" spans="1:4" ht="13.5">
      <c r="A180" s="322">
        <v>92211</v>
      </c>
      <c r="B180" s="319" t="s">
        <v>1443</v>
      </c>
      <c r="C180" s="319" t="s">
        <v>1265</v>
      </c>
      <c r="D180" s="321">
        <v>104.13</v>
      </c>
    </row>
    <row r="181" spans="1:4" ht="13.5">
      <c r="A181" s="322">
        <v>92212</v>
      </c>
      <c r="B181" s="319" t="s">
        <v>1444</v>
      </c>
      <c r="C181" s="319" t="s">
        <v>1265</v>
      </c>
      <c r="D181" s="321">
        <v>132.46</v>
      </c>
    </row>
    <row r="182" spans="1:4" ht="13.5">
      <c r="A182" s="322">
        <v>92213</v>
      </c>
      <c r="B182" s="319" t="s">
        <v>1445</v>
      </c>
      <c r="C182" s="319" t="s">
        <v>1265</v>
      </c>
      <c r="D182" s="321">
        <v>174.14</v>
      </c>
    </row>
    <row r="183" spans="1:4" ht="13.5">
      <c r="A183" s="322">
        <v>92214</v>
      </c>
      <c r="B183" s="319" t="s">
        <v>1446</v>
      </c>
      <c r="C183" s="319" t="s">
        <v>1265</v>
      </c>
      <c r="D183" s="321">
        <v>198.93</v>
      </c>
    </row>
    <row r="184" spans="1:4" ht="13.5">
      <c r="A184" s="322">
        <v>92215</v>
      </c>
      <c r="B184" s="319" t="s">
        <v>1447</v>
      </c>
      <c r="C184" s="319" t="s">
        <v>1265</v>
      </c>
      <c r="D184" s="321">
        <v>239.79</v>
      </c>
    </row>
    <row r="185" spans="1:4" ht="13.5">
      <c r="A185" s="322">
        <v>92216</v>
      </c>
      <c r="B185" s="319" t="s">
        <v>1448</v>
      </c>
      <c r="C185" s="319" t="s">
        <v>1265</v>
      </c>
      <c r="D185" s="321">
        <v>269.07</v>
      </c>
    </row>
    <row r="186" spans="1:4" ht="13.5">
      <c r="A186" s="322">
        <v>92219</v>
      </c>
      <c r="B186" s="319" t="s">
        <v>1449</v>
      </c>
      <c r="C186" s="319" t="s">
        <v>1265</v>
      </c>
      <c r="D186" s="321">
        <v>87.82</v>
      </c>
    </row>
    <row r="187" spans="1:4" ht="13.5">
      <c r="A187" s="322">
        <v>92220</v>
      </c>
      <c r="B187" s="319" t="s">
        <v>1450</v>
      </c>
      <c r="C187" s="319" t="s">
        <v>1265</v>
      </c>
      <c r="D187" s="321">
        <v>112.02</v>
      </c>
    </row>
    <row r="188" spans="1:4" ht="13.5">
      <c r="A188" s="322">
        <v>92221</v>
      </c>
      <c r="B188" s="319" t="s">
        <v>1451</v>
      </c>
      <c r="C188" s="319" t="s">
        <v>1265</v>
      </c>
      <c r="D188" s="321">
        <v>141.69999999999999</v>
      </c>
    </row>
    <row r="189" spans="1:4" ht="13.5">
      <c r="A189" s="322">
        <v>92222</v>
      </c>
      <c r="B189" s="319" t="s">
        <v>1452</v>
      </c>
      <c r="C189" s="319" t="s">
        <v>1265</v>
      </c>
      <c r="D189" s="321">
        <v>184.88</v>
      </c>
    </row>
    <row r="190" spans="1:4" ht="13.5">
      <c r="A190" s="322">
        <v>92223</v>
      </c>
      <c r="B190" s="319" t="s">
        <v>1453</v>
      </c>
      <c r="C190" s="319" t="s">
        <v>1265</v>
      </c>
      <c r="D190" s="321">
        <v>210.95</v>
      </c>
    </row>
    <row r="191" spans="1:4" ht="13.5">
      <c r="A191" s="322">
        <v>92224</v>
      </c>
      <c r="B191" s="319" t="s">
        <v>1454</v>
      </c>
      <c r="C191" s="319" t="s">
        <v>1265</v>
      </c>
      <c r="D191" s="321">
        <v>253.13</v>
      </c>
    </row>
    <row r="192" spans="1:4" ht="13.5">
      <c r="A192" s="322">
        <v>92226</v>
      </c>
      <c r="B192" s="319" t="s">
        <v>1455</v>
      </c>
      <c r="C192" s="319" t="s">
        <v>1265</v>
      </c>
      <c r="D192" s="321">
        <v>284</v>
      </c>
    </row>
    <row r="193" spans="1:4" ht="13.5">
      <c r="A193" s="322">
        <v>92808</v>
      </c>
      <c r="B193" s="319" t="s">
        <v>1456</v>
      </c>
      <c r="C193" s="319" t="s">
        <v>1265</v>
      </c>
      <c r="D193" s="321">
        <v>25.81</v>
      </c>
    </row>
    <row r="194" spans="1:4" ht="13.5">
      <c r="A194" s="322">
        <v>92809</v>
      </c>
      <c r="B194" s="319" t="s">
        <v>1457</v>
      </c>
      <c r="C194" s="319" t="s">
        <v>1265</v>
      </c>
      <c r="D194" s="321">
        <v>33.11</v>
      </c>
    </row>
    <row r="195" spans="1:4" ht="13.5">
      <c r="A195" s="322">
        <v>92810</v>
      </c>
      <c r="B195" s="319" t="s">
        <v>1458</v>
      </c>
      <c r="C195" s="319" t="s">
        <v>1265</v>
      </c>
      <c r="D195" s="321">
        <v>40.299999999999997</v>
      </c>
    </row>
    <row r="196" spans="1:4" ht="13.5">
      <c r="A196" s="322">
        <v>92811</v>
      </c>
      <c r="B196" s="319" t="s">
        <v>1459</v>
      </c>
      <c r="C196" s="319" t="s">
        <v>1265</v>
      </c>
      <c r="D196" s="321">
        <v>48</v>
      </c>
    </row>
    <row r="197" spans="1:4" ht="13.5">
      <c r="A197" s="322">
        <v>92812</v>
      </c>
      <c r="B197" s="319" t="s">
        <v>1460</v>
      </c>
      <c r="C197" s="319" t="s">
        <v>1265</v>
      </c>
      <c r="D197" s="321">
        <v>55.59</v>
      </c>
    </row>
    <row r="198" spans="1:4" ht="13.5">
      <c r="A198" s="322">
        <v>92813</v>
      </c>
      <c r="B198" s="319" t="s">
        <v>1461</v>
      </c>
      <c r="C198" s="319" t="s">
        <v>1265</v>
      </c>
      <c r="D198" s="321">
        <v>64.5</v>
      </c>
    </row>
    <row r="199" spans="1:4" ht="13.5">
      <c r="A199" s="322">
        <v>92814</v>
      </c>
      <c r="B199" s="319" t="s">
        <v>1462</v>
      </c>
      <c r="C199" s="319" t="s">
        <v>1265</v>
      </c>
      <c r="D199" s="321">
        <v>73.819999999999993</v>
      </c>
    </row>
    <row r="200" spans="1:4" ht="13.5">
      <c r="A200" s="322">
        <v>92815</v>
      </c>
      <c r="B200" s="319" t="s">
        <v>1463</v>
      </c>
      <c r="C200" s="319" t="s">
        <v>1265</v>
      </c>
      <c r="D200" s="321">
        <v>84.55</v>
      </c>
    </row>
    <row r="201" spans="1:4" ht="13.5">
      <c r="A201" s="322">
        <v>92816</v>
      </c>
      <c r="B201" s="319" t="s">
        <v>1464</v>
      </c>
      <c r="C201" s="319" t="s">
        <v>1265</v>
      </c>
      <c r="D201" s="321">
        <v>367.31</v>
      </c>
    </row>
    <row r="202" spans="1:4" ht="13.5">
      <c r="A202" s="322">
        <v>92817</v>
      </c>
      <c r="B202" s="319" t="s">
        <v>1465</v>
      </c>
      <c r="C202" s="319" t="s">
        <v>1265</v>
      </c>
      <c r="D202" s="321">
        <v>105.81</v>
      </c>
    </row>
    <row r="203" spans="1:4" ht="13.5">
      <c r="A203" s="322">
        <v>92818</v>
      </c>
      <c r="B203" s="319" t="s">
        <v>1466</v>
      </c>
      <c r="C203" s="319" t="s">
        <v>1265</v>
      </c>
      <c r="D203" s="321">
        <v>531.4</v>
      </c>
    </row>
    <row r="204" spans="1:4" ht="13.5">
      <c r="A204" s="322">
        <v>92819</v>
      </c>
      <c r="B204" s="319" t="s">
        <v>1467</v>
      </c>
      <c r="C204" s="319" t="s">
        <v>1265</v>
      </c>
      <c r="D204" s="321">
        <v>142.43</v>
      </c>
    </row>
    <row r="205" spans="1:4" ht="13.5">
      <c r="A205" s="322">
        <v>92820</v>
      </c>
      <c r="B205" s="319" t="s">
        <v>1468</v>
      </c>
      <c r="C205" s="319" t="s">
        <v>1265</v>
      </c>
      <c r="D205" s="321">
        <v>30.8</v>
      </c>
    </row>
    <row r="206" spans="1:4" ht="13.5">
      <c r="A206" s="322">
        <v>92821</v>
      </c>
      <c r="B206" s="319" t="s">
        <v>1469</v>
      </c>
      <c r="C206" s="319" t="s">
        <v>1265</v>
      </c>
      <c r="D206" s="321">
        <v>39.479999999999997</v>
      </c>
    </row>
    <row r="207" spans="1:4" ht="13.5">
      <c r="A207" s="322">
        <v>92822</v>
      </c>
      <c r="B207" s="319" t="s">
        <v>1470</v>
      </c>
      <c r="C207" s="319" t="s">
        <v>1265</v>
      </c>
      <c r="D207" s="321">
        <v>48.19</v>
      </c>
    </row>
    <row r="208" spans="1:4" ht="13.5">
      <c r="A208" s="322">
        <v>92824</v>
      </c>
      <c r="B208" s="319" t="s">
        <v>1471</v>
      </c>
      <c r="C208" s="319" t="s">
        <v>1265</v>
      </c>
      <c r="D208" s="321">
        <v>57.24</v>
      </c>
    </row>
    <row r="209" spans="1:4" ht="13.5">
      <c r="A209" s="322">
        <v>92825</v>
      </c>
      <c r="B209" s="319" t="s">
        <v>1472</v>
      </c>
      <c r="C209" s="319" t="s">
        <v>1265</v>
      </c>
      <c r="D209" s="321">
        <v>66.33</v>
      </c>
    </row>
    <row r="210" spans="1:4" ht="13.5">
      <c r="A210" s="322">
        <v>92826</v>
      </c>
      <c r="B210" s="319" t="s">
        <v>1473</v>
      </c>
      <c r="C210" s="319" t="s">
        <v>1265</v>
      </c>
      <c r="D210" s="321">
        <v>76.52</v>
      </c>
    </row>
    <row r="211" spans="1:4" ht="13.5">
      <c r="A211" s="322">
        <v>92827</v>
      </c>
      <c r="B211" s="319" t="s">
        <v>1474</v>
      </c>
      <c r="C211" s="319" t="s">
        <v>1265</v>
      </c>
      <c r="D211" s="321">
        <v>87.16</v>
      </c>
    </row>
    <row r="212" spans="1:4" ht="13.5">
      <c r="A212" s="322">
        <v>92828</v>
      </c>
      <c r="B212" s="319" t="s">
        <v>1475</v>
      </c>
      <c r="C212" s="319" t="s">
        <v>1265</v>
      </c>
      <c r="D212" s="321">
        <v>99.48</v>
      </c>
    </row>
    <row r="213" spans="1:4" ht="13.5">
      <c r="A213" s="322">
        <v>92829</v>
      </c>
      <c r="B213" s="319" t="s">
        <v>1476</v>
      </c>
      <c r="C213" s="319" t="s">
        <v>1265</v>
      </c>
      <c r="D213" s="321">
        <v>384.91</v>
      </c>
    </row>
    <row r="214" spans="1:4" ht="13.5">
      <c r="A214" s="322">
        <v>92830</v>
      </c>
      <c r="B214" s="319" t="s">
        <v>1477</v>
      </c>
      <c r="C214" s="319" t="s">
        <v>1265</v>
      </c>
      <c r="D214" s="321">
        <v>123.41</v>
      </c>
    </row>
    <row r="215" spans="1:4" ht="13.5">
      <c r="A215" s="322">
        <v>92831</v>
      </c>
      <c r="B215" s="319" t="s">
        <v>1478</v>
      </c>
      <c r="C215" s="319" t="s">
        <v>1265</v>
      </c>
      <c r="D215" s="321">
        <v>553.01</v>
      </c>
    </row>
    <row r="216" spans="1:4" ht="13.5">
      <c r="A216" s="322">
        <v>92832</v>
      </c>
      <c r="B216" s="319" t="s">
        <v>1479</v>
      </c>
      <c r="C216" s="319" t="s">
        <v>1265</v>
      </c>
      <c r="D216" s="321">
        <v>164.04</v>
      </c>
    </row>
    <row r="217" spans="1:4" ht="13.5">
      <c r="A217" s="322">
        <v>95565</v>
      </c>
      <c r="B217" s="319" t="s">
        <v>1480</v>
      </c>
      <c r="C217" s="319" t="s">
        <v>1265</v>
      </c>
      <c r="D217" s="321">
        <v>71.209999999999994</v>
      </c>
    </row>
    <row r="218" spans="1:4" ht="13.5">
      <c r="A218" s="322">
        <v>95566</v>
      </c>
      <c r="B218" s="319" t="s">
        <v>1481</v>
      </c>
      <c r="C218" s="319" t="s">
        <v>1265</v>
      </c>
      <c r="D218" s="321">
        <v>76.13</v>
      </c>
    </row>
    <row r="219" spans="1:4" ht="13.5">
      <c r="A219" s="322">
        <v>95567</v>
      </c>
      <c r="B219" s="319" t="s">
        <v>1482</v>
      </c>
      <c r="C219" s="319" t="s">
        <v>1265</v>
      </c>
      <c r="D219" s="321">
        <v>55.77</v>
      </c>
    </row>
    <row r="220" spans="1:4" ht="13.5">
      <c r="A220" s="322">
        <v>95568</v>
      </c>
      <c r="B220" s="319" t="s">
        <v>1483</v>
      </c>
      <c r="C220" s="319" t="s">
        <v>1265</v>
      </c>
      <c r="D220" s="321">
        <v>72.73</v>
      </c>
    </row>
    <row r="221" spans="1:4" ht="13.5">
      <c r="A221" s="322">
        <v>95569</v>
      </c>
      <c r="B221" s="319" t="s">
        <v>1484</v>
      </c>
      <c r="C221" s="319" t="s">
        <v>1265</v>
      </c>
      <c r="D221" s="321">
        <v>97.82</v>
      </c>
    </row>
    <row r="222" spans="1:4" ht="13.5">
      <c r="A222" s="322">
        <v>95570</v>
      </c>
      <c r="B222" s="319" t="s">
        <v>1485</v>
      </c>
      <c r="C222" s="319" t="s">
        <v>1265</v>
      </c>
      <c r="D222" s="321">
        <v>60.69</v>
      </c>
    </row>
    <row r="223" spans="1:4" ht="13.5">
      <c r="A223" s="322">
        <v>95571</v>
      </c>
      <c r="B223" s="319" t="s">
        <v>1486</v>
      </c>
      <c r="C223" s="319" t="s">
        <v>1265</v>
      </c>
      <c r="D223" s="321">
        <v>79.010000000000005</v>
      </c>
    </row>
    <row r="224" spans="1:4" ht="13.5">
      <c r="A224" s="322">
        <v>95572</v>
      </c>
      <c r="B224" s="319" t="s">
        <v>1487</v>
      </c>
      <c r="C224" s="319" t="s">
        <v>1265</v>
      </c>
      <c r="D224" s="321">
        <v>105.6</v>
      </c>
    </row>
    <row r="225" spans="1:4" ht="13.5">
      <c r="A225" s="322">
        <v>73606</v>
      </c>
      <c r="B225" s="319" t="s">
        <v>1488</v>
      </c>
      <c r="C225" s="319" t="s">
        <v>1345</v>
      </c>
      <c r="D225" s="321">
        <v>108.49</v>
      </c>
    </row>
    <row r="226" spans="1:4" ht="13.5">
      <c r="A226" s="322">
        <v>73607</v>
      </c>
      <c r="B226" s="319" t="s">
        <v>1489</v>
      </c>
      <c r="C226" s="319" t="s">
        <v>1345</v>
      </c>
      <c r="D226" s="321">
        <v>72.33</v>
      </c>
    </row>
    <row r="227" spans="1:4" ht="13.5">
      <c r="A227" s="322">
        <v>83623</v>
      </c>
      <c r="B227" s="319" t="s">
        <v>1490</v>
      </c>
      <c r="C227" s="319" t="s">
        <v>1265</v>
      </c>
      <c r="D227" s="321">
        <v>234.93</v>
      </c>
    </row>
    <row r="228" spans="1:4" ht="13.5">
      <c r="A228" s="322">
        <v>83624</v>
      </c>
      <c r="B228" s="319" t="s">
        <v>1491</v>
      </c>
      <c r="C228" s="319" t="s">
        <v>1265</v>
      </c>
      <c r="D228" s="321">
        <v>165.39</v>
      </c>
    </row>
    <row r="229" spans="1:4" ht="13.5">
      <c r="A229" s="322">
        <v>83626</v>
      </c>
      <c r="B229" s="319" t="s">
        <v>1492</v>
      </c>
      <c r="C229" s="319" t="s">
        <v>1265</v>
      </c>
      <c r="D229" s="321">
        <v>130.63</v>
      </c>
    </row>
    <row r="230" spans="1:4" ht="13.5">
      <c r="A230" s="322">
        <v>83627</v>
      </c>
      <c r="B230" s="319" t="s">
        <v>1493</v>
      </c>
      <c r="C230" s="319" t="s">
        <v>1345</v>
      </c>
      <c r="D230" s="321">
        <v>444.4</v>
      </c>
    </row>
    <row r="231" spans="1:4" ht="13.5">
      <c r="A231" s="322">
        <v>83724</v>
      </c>
      <c r="B231" s="319" t="s">
        <v>1494</v>
      </c>
      <c r="C231" s="319" t="s">
        <v>1495</v>
      </c>
      <c r="D231" s="321">
        <v>1.27</v>
      </c>
    </row>
    <row r="232" spans="1:4" ht="13.5">
      <c r="A232" s="322">
        <v>83725</v>
      </c>
      <c r="B232" s="319" t="s">
        <v>1496</v>
      </c>
      <c r="C232" s="319" t="s">
        <v>1495</v>
      </c>
      <c r="D232" s="321">
        <v>0.87</v>
      </c>
    </row>
    <row r="233" spans="1:4" ht="13.5">
      <c r="A233" s="322">
        <v>83726</v>
      </c>
      <c r="B233" s="319" t="s">
        <v>1497</v>
      </c>
      <c r="C233" s="319" t="s">
        <v>1495</v>
      </c>
      <c r="D233" s="321">
        <v>0.63</v>
      </c>
    </row>
    <row r="234" spans="1:4" ht="13.5">
      <c r="A234" s="322">
        <v>97127</v>
      </c>
      <c r="B234" s="319" t="s">
        <v>1498</v>
      </c>
      <c r="C234" s="319" t="s">
        <v>1265</v>
      </c>
      <c r="D234" s="321">
        <v>3.39</v>
      </c>
    </row>
    <row r="235" spans="1:4" ht="13.5">
      <c r="A235" s="322">
        <v>97128</v>
      </c>
      <c r="B235" s="319" t="s">
        <v>1499</v>
      </c>
      <c r="C235" s="319" t="s">
        <v>1265</v>
      </c>
      <c r="D235" s="321">
        <v>6.65</v>
      </c>
    </row>
    <row r="236" spans="1:4" ht="13.5">
      <c r="A236" s="322">
        <v>97129</v>
      </c>
      <c r="B236" s="319" t="s">
        <v>1500</v>
      </c>
      <c r="C236" s="319" t="s">
        <v>1265</v>
      </c>
      <c r="D236" s="321">
        <v>8.19</v>
      </c>
    </row>
    <row r="237" spans="1:4" ht="13.5">
      <c r="A237" s="322">
        <v>97130</v>
      </c>
      <c r="B237" s="319" t="s">
        <v>1501</v>
      </c>
      <c r="C237" s="319" t="s">
        <v>1265</v>
      </c>
      <c r="D237" s="321">
        <v>9.6999999999999993</v>
      </c>
    </row>
    <row r="238" spans="1:4" ht="13.5">
      <c r="A238" s="322">
        <v>97131</v>
      </c>
      <c r="B238" s="319" t="s">
        <v>1502</v>
      </c>
      <c r="C238" s="319" t="s">
        <v>1265</v>
      </c>
      <c r="D238" s="321">
        <v>11.23</v>
      </c>
    </row>
    <row r="239" spans="1:4" ht="13.5">
      <c r="A239" s="322">
        <v>97132</v>
      </c>
      <c r="B239" s="319" t="s">
        <v>1503</v>
      </c>
      <c r="C239" s="319" t="s">
        <v>1265</v>
      </c>
      <c r="D239" s="321">
        <v>12.76</v>
      </c>
    </row>
    <row r="240" spans="1:4" ht="13.5">
      <c r="A240" s="322">
        <v>97133</v>
      </c>
      <c r="B240" s="319" t="s">
        <v>1504</v>
      </c>
      <c r="C240" s="319" t="s">
        <v>1265</v>
      </c>
      <c r="D240" s="321">
        <v>15.82</v>
      </c>
    </row>
    <row r="241" spans="1:4" ht="13.5">
      <c r="A241" s="322">
        <v>97134</v>
      </c>
      <c r="B241" s="319" t="s">
        <v>1505</v>
      </c>
      <c r="C241" s="319" t="s">
        <v>1265</v>
      </c>
      <c r="D241" s="321">
        <v>1.55</v>
      </c>
    </row>
    <row r="242" spans="1:4" ht="13.5">
      <c r="A242" s="322">
        <v>97135</v>
      </c>
      <c r="B242" s="319" t="s">
        <v>1506</v>
      </c>
      <c r="C242" s="319" t="s">
        <v>1265</v>
      </c>
      <c r="D242" s="321">
        <v>3.43</v>
      </c>
    </row>
    <row r="243" spans="1:4" ht="13.5">
      <c r="A243" s="322">
        <v>97136</v>
      </c>
      <c r="B243" s="319" t="s">
        <v>1507</v>
      </c>
      <c r="C243" s="319" t="s">
        <v>1265</v>
      </c>
      <c r="D243" s="321">
        <v>4.22</v>
      </c>
    </row>
    <row r="244" spans="1:4" ht="13.5">
      <c r="A244" s="322">
        <v>97137</v>
      </c>
      <c r="B244" s="319" t="s">
        <v>1508</v>
      </c>
      <c r="C244" s="319" t="s">
        <v>1265</v>
      </c>
      <c r="D244" s="321">
        <v>5</v>
      </c>
    </row>
    <row r="245" spans="1:4" ht="13.5">
      <c r="A245" s="322">
        <v>97138</v>
      </c>
      <c r="B245" s="319" t="s">
        <v>1509</v>
      </c>
      <c r="C245" s="319" t="s">
        <v>1265</v>
      </c>
      <c r="D245" s="321">
        <v>5.79</v>
      </c>
    </row>
    <row r="246" spans="1:4" ht="13.5">
      <c r="A246" s="322">
        <v>97139</v>
      </c>
      <c r="B246" s="319" t="s">
        <v>1510</v>
      </c>
      <c r="C246" s="319" t="s">
        <v>1265</v>
      </c>
      <c r="D246" s="321">
        <v>6.57</v>
      </c>
    </row>
    <row r="247" spans="1:4" ht="13.5">
      <c r="A247" s="322">
        <v>97140</v>
      </c>
      <c r="B247" s="319" t="s">
        <v>1511</v>
      </c>
      <c r="C247" s="319" t="s">
        <v>1265</v>
      </c>
      <c r="D247" s="321">
        <v>8.17</v>
      </c>
    </row>
    <row r="248" spans="1:4" ht="13.5">
      <c r="A248" s="322">
        <v>83520</v>
      </c>
      <c r="B248" s="319" t="s">
        <v>1512</v>
      </c>
      <c r="C248" s="319" t="s">
        <v>1345</v>
      </c>
      <c r="D248" s="321">
        <v>104.45</v>
      </c>
    </row>
    <row r="249" spans="1:4" ht="13.5">
      <c r="A249" s="322">
        <v>83531</v>
      </c>
      <c r="B249" s="319" t="s">
        <v>1513</v>
      </c>
      <c r="C249" s="319" t="s">
        <v>1345</v>
      </c>
      <c r="D249" s="321">
        <v>276.63</v>
      </c>
    </row>
    <row r="250" spans="1:4" ht="13.5">
      <c r="A250" s="322">
        <v>83535</v>
      </c>
      <c r="B250" s="319" t="s">
        <v>1514</v>
      </c>
      <c r="C250" s="319" t="s">
        <v>1345</v>
      </c>
      <c r="D250" s="321">
        <v>228.79</v>
      </c>
    </row>
    <row r="251" spans="1:4" ht="13.5">
      <c r="A251" s="319" t="s">
        <v>1515</v>
      </c>
      <c r="B251" s="319" t="s">
        <v>1516</v>
      </c>
      <c r="C251" s="319" t="s">
        <v>1345</v>
      </c>
      <c r="D251" s="321">
        <v>40.04</v>
      </c>
    </row>
    <row r="252" spans="1:4" ht="13.5">
      <c r="A252" s="319" t="s">
        <v>1517</v>
      </c>
      <c r="B252" s="319" t="s">
        <v>1518</v>
      </c>
      <c r="C252" s="319" t="s">
        <v>1345</v>
      </c>
      <c r="D252" s="321">
        <v>68.45</v>
      </c>
    </row>
    <row r="253" spans="1:4" ht="13.5">
      <c r="A253" s="319" t="s">
        <v>1519</v>
      </c>
      <c r="B253" s="319" t="s">
        <v>1520</v>
      </c>
      <c r="C253" s="319" t="s">
        <v>1345</v>
      </c>
      <c r="D253" s="321">
        <v>85.58</v>
      </c>
    </row>
    <row r="254" spans="1:4" ht="13.5">
      <c r="A254" s="319" t="s">
        <v>1521</v>
      </c>
      <c r="B254" s="319" t="s">
        <v>1522</v>
      </c>
      <c r="C254" s="319" t="s">
        <v>1345</v>
      </c>
      <c r="D254" s="321">
        <v>443.74</v>
      </c>
    </row>
    <row r="255" spans="1:4" ht="13.5">
      <c r="A255" s="319" t="s">
        <v>1523</v>
      </c>
      <c r="B255" s="319" t="s">
        <v>1524</v>
      </c>
      <c r="C255" s="319" t="s">
        <v>1345</v>
      </c>
      <c r="D255" s="321">
        <v>517.70000000000005</v>
      </c>
    </row>
    <row r="256" spans="1:4" ht="13.5">
      <c r="A256" s="319" t="s">
        <v>1525</v>
      </c>
      <c r="B256" s="319" t="s">
        <v>1526</v>
      </c>
      <c r="C256" s="319" t="s">
        <v>1345</v>
      </c>
      <c r="D256" s="321">
        <v>628.64</v>
      </c>
    </row>
    <row r="257" spans="1:4" ht="13.5">
      <c r="A257" s="319" t="s">
        <v>1527</v>
      </c>
      <c r="B257" s="319" t="s">
        <v>1528</v>
      </c>
      <c r="C257" s="319" t="s">
        <v>1345</v>
      </c>
      <c r="D257" s="321">
        <v>702.6</v>
      </c>
    </row>
    <row r="258" spans="1:4" ht="13.5">
      <c r="A258" s="319" t="s">
        <v>1529</v>
      </c>
      <c r="B258" s="319" t="s">
        <v>1530</v>
      </c>
      <c r="C258" s="319" t="s">
        <v>1345</v>
      </c>
      <c r="D258" s="321">
        <v>739.6</v>
      </c>
    </row>
    <row r="259" spans="1:4" ht="13.5">
      <c r="A259" s="319" t="s">
        <v>1531</v>
      </c>
      <c r="B259" s="319" t="s">
        <v>1532</v>
      </c>
      <c r="C259" s="319" t="s">
        <v>1345</v>
      </c>
      <c r="D259" s="321">
        <v>813.54</v>
      </c>
    </row>
    <row r="260" spans="1:4" ht="13.5">
      <c r="A260" s="319" t="s">
        <v>1533</v>
      </c>
      <c r="B260" s="319" t="s">
        <v>1534</v>
      </c>
      <c r="C260" s="319" t="s">
        <v>1345</v>
      </c>
      <c r="D260" s="321">
        <v>850.53</v>
      </c>
    </row>
    <row r="261" spans="1:4" ht="13.5">
      <c r="A261" s="319" t="s">
        <v>1535</v>
      </c>
      <c r="B261" s="319" t="s">
        <v>1536</v>
      </c>
      <c r="C261" s="319" t="s">
        <v>1345</v>
      </c>
      <c r="D261" s="321">
        <v>924.5</v>
      </c>
    </row>
    <row r="262" spans="1:4" ht="13.5">
      <c r="A262" s="319" t="s">
        <v>1537</v>
      </c>
      <c r="B262" s="319" t="s">
        <v>1538</v>
      </c>
      <c r="C262" s="319" t="s">
        <v>1345</v>
      </c>
      <c r="D262" s="321">
        <v>998.44</v>
      </c>
    </row>
    <row r="263" spans="1:4" ht="13.5">
      <c r="A263" s="319" t="s">
        <v>1539</v>
      </c>
      <c r="B263" s="319" t="s">
        <v>1540</v>
      </c>
      <c r="C263" s="319" t="s">
        <v>1345</v>
      </c>
      <c r="D263" s="323">
        <v>1114.72</v>
      </c>
    </row>
    <row r="264" spans="1:4" ht="13.5">
      <c r="A264" s="319" t="s">
        <v>1541</v>
      </c>
      <c r="B264" s="319" t="s">
        <v>1542</v>
      </c>
      <c r="C264" s="319" t="s">
        <v>1345</v>
      </c>
      <c r="D264" s="323">
        <v>1114.72</v>
      </c>
    </row>
    <row r="265" spans="1:4" ht="13.5">
      <c r="A265" s="319" t="s">
        <v>1543</v>
      </c>
      <c r="B265" s="319" t="s">
        <v>1544</v>
      </c>
      <c r="C265" s="319" t="s">
        <v>1345</v>
      </c>
      <c r="D265" s="323">
        <v>1126.0999999999999</v>
      </c>
    </row>
    <row r="266" spans="1:4" ht="13.5">
      <c r="A266" s="319" t="s">
        <v>1545</v>
      </c>
      <c r="B266" s="319" t="s">
        <v>1546</v>
      </c>
      <c r="C266" s="319" t="s">
        <v>1345</v>
      </c>
      <c r="D266" s="323">
        <v>1273.97</v>
      </c>
    </row>
    <row r="267" spans="1:4" ht="13.5">
      <c r="A267" s="319" t="s">
        <v>1547</v>
      </c>
      <c r="B267" s="319" t="s">
        <v>1548</v>
      </c>
      <c r="C267" s="319" t="s">
        <v>1345</v>
      </c>
      <c r="D267" s="321">
        <v>21.36</v>
      </c>
    </row>
    <row r="268" spans="1:4" ht="13.5">
      <c r="A268" s="319" t="s">
        <v>1549</v>
      </c>
      <c r="B268" s="319" t="s">
        <v>1550</v>
      </c>
      <c r="C268" s="319" t="s">
        <v>1345</v>
      </c>
      <c r="D268" s="321">
        <v>25.66</v>
      </c>
    </row>
    <row r="269" spans="1:4" ht="13.5">
      <c r="A269" s="319" t="s">
        <v>1551</v>
      </c>
      <c r="B269" s="319" t="s">
        <v>1552</v>
      </c>
      <c r="C269" s="319" t="s">
        <v>1345</v>
      </c>
      <c r="D269" s="321">
        <v>29.08</v>
      </c>
    </row>
    <row r="270" spans="1:4" ht="13.5">
      <c r="A270" s="319" t="s">
        <v>1553</v>
      </c>
      <c r="B270" s="319" t="s">
        <v>1554</v>
      </c>
      <c r="C270" s="319" t="s">
        <v>1345</v>
      </c>
      <c r="D270" s="321">
        <v>162.69999999999999</v>
      </c>
    </row>
    <row r="271" spans="1:4" ht="13.5">
      <c r="A271" s="319" t="s">
        <v>1555</v>
      </c>
      <c r="B271" s="319" t="s">
        <v>1556</v>
      </c>
      <c r="C271" s="319" t="s">
        <v>1345</v>
      </c>
      <c r="D271" s="321">
        <v>210.77</v>
      </c>
    </row>
    <row r="272" spans="1:4" ht="13.5">
      <c r="A272" s="319" t="s">
        <v>1557</v>
      </c>
      <c r="B272" s="319" t="s">
        <v>1558</v>
      </c>
      <c r="C272" s="319" t="s">
        <v>1345</v>
      </c>
      <c r="D272" s="321">
        <v>247.74</v>
      </c>
    </row>
    <row r="273" spans="1:4" ht="13.5">
      <c r="A273" s="319" t="s">
        <v>1559</v>
      </c>
      <c r="B273" s="319" t="s">
        <v>1560</v>
      </c>
      <c r="C273" s="319" t="s">
        <v>1345</v>
      </c>
      <c r="D273" s="321">
        <v>269.93</v>
      </c>
    </row>
    <row r="274" spans="1:4" ht="13.5">
      <c r="A274" s="319" t="s">
        <v>1561</v>
      </c>
      <c r="B274" s="319" t="s">
        <v>1562</v>
      </c>
      <c r="C274" s="319" t="s">
        <v>1345</v>
      </c>
      <c r="D274" s="321">
        <v>295.83</v>
      </c>
    </row>
    <row r="275" spans="1:4" ht="13.5">
      <c r="A275" s="319" t="s">
        <v>1563</v>
      </c>
      <c r="B275" s="319" t="s">
        <v>1564</v>
      </c>
      <c r="C275" s="319" t="s">
        <v>1345</v>
      </c>
      <c r="D275" s="321">
        <v>325.41000000000003</v>
      </c>
    </row>
    <row r="276" spans="1:4" ht="13.5">
      <c r="A276" s="319" t="s">
        <v>1565</v>
      </c>
      <c r="B276" s="319" t="s">
        <v>1566</v>
      </c>
      <c r="C276" s="319" t="s">
        <v>1345</v>
      </c>
      <c r="D276" s="321">
        <v>351.29</v>
      </c>
    </row>
    <row r="277" spans="1:4" ht="13.5">
      <c r="A277" s="319" t="s">
        <v>1567</v>
      </c>
      <c r="B277" s="319" t="s">
        <v>1568</v>
      </c>
      <c r="C277" s="319" t="s">
        <v>1345</v>
      </c>
      <c r="D277" s="321">
        <v>369.8</v>
      </c>
    </row>
    <row r="278" spans="1:4" ht="13.5">
      <c r="A278" s="319" t="s">
        <v>1569</v>
      </c>
      <c r="B278" s="319" t="s">
        <v>1570</v>
      </c>
      <c r="C278" s="319" t="s">
        <v>1345</v>
      </c>
      <c r="D278" s="321">
        <v>421.55</v>
      </c>
    </row>
    <row r="279" spans="1:4" ht="13.5">
      <c r="A279" s="322">
        <v>92235</v>
      </c>
      <c r="B279" s="319" t="s">
        <v>1571</v>
      </c>
      <c r="C279" s="319" t="s">
        <v>1572</v>
      </c>
      <c r="D279" s="321">
        <v>49.86</v>
      </c>
    </row>
    <row r="280" spans="1:4" ht="13.5">
      <c r="A280" s="322">
        <v>93206</v>
      </c>
      <c r="B280" s="319" t="s">
        <v>1573</v>
      </c>
      <c r="C280" s="319" t="s">
        <v>1572</v>
      </c>
      <c r="D280" s="321">
        <v>718.63</v>
      </c>
    </row>
    <row r="281" spans="1:4" ht="13.5">
      <c r="A281" s="322">
        <v>93207</v>
      </c>
      <c r="B281" s="319" t="s">
        <v>1574</v>
      </c>
      <c r="C281" s="319" t="s">
        <v>1572</v>
      </c>
      <c r="D281" s="321">
        <v>597.55999999999995</v>
      </c>
    </row>
    <row r="282" spans="1:4" ht="13.5">
      <c r="A282" s="322">
        <v>93208</v>
      </c>
      <c r="B282" s="319" t="s">
        <v>1575</v>
      </c>
      <c r="C282" s="319" t="s">
        <v>1572</v>
      </c>
      <c r="D282" s="321">
        <v>435.46</v>
      </c>
    </row>
    <row r="283" spans="1:4" ht="13.5">
      <c r="A283" s="322">
        <v>93209</v>
      </c>
      <c r="B283" s="319" t="s">
        <v>1576</v>
      </c>
      <c r="C283" s="319" t="s">
        <v>1572</v>
      </c>
      <c r="D283" s="321">
        <v>551.62</v>
      </c>
    </row>
    <row r="284" spans="1:4" ht="13.5">
      <c r="A284" s="322">
        <v>93210</v>
      </c>
      <c r="B284" s="319" t="s">
        <v>1577</v>
      </c>
      <c r="C284" s="319" t="s">
        <v>1572</v>
      </c>
      <c r="D284" s="321">
        <v>325.77</v>
      </c>
    </row>
    <row r="285" spans="1:4" ht="13.5">
      <c r="A285" s="322">
        <v>93211</v>
      </c>
      <c r="B285" s="319" t="s">
        <v>1578</v>
      </c>
      <c r="C285" s="319" t="s">
        <v>1572</v>
      </c>
      <c r="D285" s="321">
        <v>349.38</v>
      </c>
    </row>
    <row r="286" spans="1:4" ht="13.5">
      <c r="A286" s="322">
        <v>93212</v>
      </c>
      <c r="B286" s="319" t="s">
        <v>1579</v>
      </c>
      <c r="C286" s="319" t="s">
        <v>1572</v>
      </c>
      <c r="D286" s="321">
        <v>556.92999999999995</v>
      </c>
    </row>
    <row r="287" spans="1:4" ht="13.5">
      <c r="A287" s="322">
        <v>93213</v>
      </c>
      <c r="B287" s="319" t="s">
        <v>1580</v>
      </c>
      <c r="C287" s="319" t="s">
        <v>1572</v>
      </c>
      <c r="D287" s="321">
        <v>658.07</v>
      </c>
    </row>
    <row r="288" spans="1:4" ht="13.5">
      <c r="A288" s="322">
        <v>93214</v>
      </c>
      <c r="B288" s="319" t="s">
        <v>1581</v>
      </c>
      <c r="C288" s="319" t="s">
        <v>1345</v>
      </c>
      <c r="D288" s="323">
        <v>2624.03</v>
      </c>
    </row>
    <row r="289" spans="1:4" ht="13.5">
      <c r="A289" s="322">
        <v>93243</v>
      </c>
      <c r="B289" s="319" t="s">
        <v>1582</v>
      </c>
      <c r="C289" s="319" t="s">
        <v>1345</v>
      </c>
      <c r="D289" s="323">
        <v>4013.16</v>
      </c>
    </row>
    <row r="290" spans="1:4" ht="13.5">
      <c r="A290" s="322">
        <v>93582</v>
      </c>
      <c r="B290" s="319" t="s">
        <v>1583</v>
      </c>
      <c r="C290" s="319" t="s">
        <v>1572</v>
      </c>
      <c r="D290" s="321">
        <v>150.79</v>
      </c>
    </row>
    <row r="291" spans="1:4" ht="13.5">
      <c r="A291" s="322">
        <v>93583</v>
      </c>
      <c r="B291" s="319" t="s">
        <v>1584</v>
      </c>
      <c r="C291" s="319" t="s">
        <v>1572</v>
      </c>
      <c r="D291" s="321">
        <v>260.88</v>
      </c>
    </row>
    <row r="292" spans="1:4" ht="13.5">
      <c r="A292" s="322">
        <v>93584</v>
      </c>
      <c r="B292" s="319" t="s">
        <v>1585</v>
      </c>
      <c r="C292" s="319" t="s">
        <v>1572</v>
      </c>
      <c r="D292" s="321">
        <v>442.82</v>
      </c>
    </row>
    <row r="293" spans="1:4" ht="13.5">
      <c r="A293" s="322">
        <v>93585</v>
      </c>
      <c r="B293" s="319" t="s">
        <v>1586</v>
      </c>
      <c r="C293" s="319" t="s">
        <v>1572</v>
      </c>
      <c r="D293" s="321">
        <v>595.59</v>
      </c>
    </row>
    <row r="294" spans="1:4" ht="13.5">
      <c r="A294" s="322">
        <v>98441</v>
      </c>
      <c r="B294" s="319" t="s">
        <v>7915</v>
      </c>
      <c r="C294" s="319" t="s">
        <v>1572</v>
      </c>
      <c r="D294" s="321">
        <v>57.21</v>
      </c>
    </row>
    <row r="295" spans="1:4" ht="13.5">
      <c r="A295" s="322">
        <v>98442</v>
      </c>
      <c r="B295" s="319" t="s">
        <v>7917</v>
      </c>
      <c r="C295" s="319" t="s">
        <v>1572</v>
      </c>
      <c r="D295" s="321">
        <v>59.45</v>
      </c>
    </row>
    <row r="296" spans="1:4" ht="13.5">
      <c r="A296" s="322">
        <v>98443</v>
      </c>
      <c r="B296" s="319" t="s">
        <v>7918</v>
      </c>
      <c r="C296" s="319" t="s">
        <v>1572</v>
      </c>
      <c r="D296" s="321">
        <v>47.03</v>
      </c>
    </row>
    <row r="297" spans="1:4" ht="13.5">
      <c r="A297" s="322">
        <v>98444</v>
      </c>
      <c r="B297" s="319" t="s">
        <v>7919</v>
      </c>
      <c r="C297" s="319" t="s">
        <v>1572</v>
      </c>
      <c r="D297" s="321">
        <v>48.63</v>
      </c>
    </row>
    <row r="298" spans="1:4" ht="13.5">
      <c r="A298" s="322">
        <v>98445</v>
      </c>
      <c r="B298" s="319" t="s">
        <v>7920</v>
      </c>
      <c r="C298" s="319" t="s">
        <v>1572</v>
      </c>
      <c r="D298" s="321">
        <v>70.11</v>
      </c>
    </row>
    <row r="299" spans="1:4" ht="13.5">
      <c r="A299" s="322">
        <v>98446</v>
      </c>
      <c r="B299" s="319" t="s">
        <v>7921</v>
      </c>
      <c r="C299" s="319" t="s">
        <v>1572</v>
      </c>
      <c r="D299" s="321">
        <v>93.62</v>
      </c>
    </row>
    <row r="300" spans="1:4" ht="13.5">
      <c r="A300" s="322">
        <v>98447</v>
      </c>
      <c r="B300" s="319" t="s">
        <v>7923</v>
      </c>
      <c r="C300" s="319" t="s">
        <v>1572</v>
      </c>
      <c r="D300" s="321">
        <v>56.1</v>
      </c>
    </row>
    <row r="301" spans="1:4" ht="13.5">
      <c r="A301" s="322">
        <v>98448</v>
      </c>
      <c r="B301" s="319" t="s">
        <v>7925</v>
      </c>
      <c r="C301" s="319" t="s">
        <v>1572</v>
      </c>
      <c r="D301" s="321">
        <v>73.52</v>
      </c>
    </row>
    <row r="302" spans="1:4" ht="13.5">
      <c r="A302" s="322">
        <v>98449</v>
      </c>
      <c r="B302" s="319" t="s">
        <v>7926</v>
      </c>
      <c r="C302" s="319" t="s">
        <v>1572</v>
      </c>
      <c r="D302" s="321">
        <v>77.010000000000005</v>
      </c>
    </row>
    <row r="303" spans="1:4" ht="13.5">
      <c r="A303" s="322">
        <v>98450</v>
      </c>
      <c r="B303" s="319" t="s">
        <v>7927</v>
      </c>
      <c r="C303" s="319" t="s">
        <v>1572</v>
      </c>
      <c r="D303" s="321">
        <v>80.260000000000005</v>
      </c>
    </row>
    <row r="304" spans="1:4" ht="13.5">
      <c r="A304" s="322">
        <v>98451</v>
      </c>
      <c r="B304" s="319" t="s">
        <v>7928</v>
      </c>
      <c r="C304" s="319" t="s">
        <v>1572</v>
      </c>
      <c r="D304" s="321">
        <v>64.930000000000007</v>
      </c>
    </row>
    <row r="305" spans="1:4" ht="13.5">
      <c r="A305" s="322">
        <v>98452</v>
      </c>
      <c r="B305" s="319" t="s">
        <v>7929</v>
      </c>
      <c r="C305" s="319" t="s">
        <v>1572</v>
      </c>
      <c r="D305" s="321">
        <v>66.900000000000006</v>
      </c>
    </row>
    <row r="306" spans="1:4" ht="13.5">
      <c r="A306" s="322">
        <v>98453</v>
      </c>
      <c r="B306" s="319" t="s">
        <v>7930</v>
      </c>
      <c r="C306" s="319" t="s">
        <v>1572</v>
      </c>
      <c r="D306" s="321">
        <v>93.64</v>
      </c>
    </row>
    <row r="307" spans="1:4" ht="13.5">
      <c r="A307" s="322">
        <v>98454</v>
      </c>
      <c r="B307" s="319" t="s">
        <v>7931</v>
      </c>
      <c r="C307" s="319" t="s">
        <v>1572</v>
      </c>
      <c r="D307" s="321">
        <v>126.35</v>
      </c>
    </row>
    <row r="308" spans="1:4" ht="13.5">
      <c r="A308" s="322">
        <v>98455</v>
      </c>
      <c r="B308" s="319" t="s">
        <v>7933</v>
      </c>
      <c r="C308" s="319" t="s">
        <v>1572</v>
      </c>
      <c r="D308" s="321">
        <v>77.72</v>
      </c>
    </row>
    <row r="309" spans="1:4" ht="13.5">
      <c r="A309" s="322">
        <v>98456</v>
      </c>
      <c r="B309" s="319" t="s">
        <v>7934</v>
      </c>
      <c r="C309" s="319" t="s">
        <v>1572</v>
      </c>
      <c r="D309" s="321">
        <v>103.7</v>
      </c>
    </row>
    <row r="310" spans="1:4" ht="13.5">
      <c r="A310" s="322">
        <v>98458</v>
      </c>
      <c r="B310" s="319" t="s">
        <v>7935</v>
      </c>
      <c r="C310" s="319" t="s">
        <v>1572</v>
      </c>
      <c r="D310" s="321">
        <v>53.6</v>
      </c>
    </row>
    <row r="311" spans="1:4" ht="13.5">
      <c r="A311" s="322">
        <v>98459</v>
      </c>
      <c r="B311" s="319" t="s">
        <v>7936</v>
      </c>
      <c r="C311" s="319" t="s">
        <v>1572</v>
      </c>
      <c r="D311" s="321">
        <v>60.22</v>
      </c>
    </row>
    <row r="312" spans="1:4" ht="13.5">
      <c r="A312" s="322">
        <v>98460</v>
      </c>
      <c r="B312" s="319" t="s">
        <v>7937</v>
      </c>
      <c r="C312" s="319" t="s">
        <v>1572</v>
      </c>
      <c r="D312" s="321">
        <v>56.84</v>
      </c>
    </row>
    <row r="313" spans="1:4" ht="13.5">
      <c r="A313" s="322">
        <v>98461</v>
      </c>
      <c r="B313" s="319" t="s">
        <v>7938</v>
      </c>
      <c r="C313" s="319" t="s">
        <v>1345</v>
      </c>
      <c r="D313" s="323">
        <v>2098.94</v>
      </c>
    </row>
    <row r="314" spans="1:4" ht="13.5">
      <c r="A314" s="322">
        <v>98462</v>
      </c>
      <c r="B314" s="319" t="s">
        <v>7939</v>
      </c>
      <c r="C314" s="319" t="s">
        <v>1345</v>
      </c>
      <c r="D314" s="323">
        <v>3120.76</v>
      </c>
    </row>
    <row r="315" spans="1:4" ht="13.5">
      <c r="A315" s="319" t="s">
        <v>238</v>
      </c>
      <c r="B315" s="319" t="s">
        <v>1587</v>
      </c>
      <c r="C315" s="319" t="s">
        <v>1572</v>
      </c>
      <c r="D315" s="321">
        <v>469.13</v>
      </c>
    </row>
    <row r="316" spans="1:4" ht="13.5">
      <c r="A316" s="319" t="s">
        <v>1588</v>
      </c>
      <c r="B316" s="319" t="s">
        <v>1589</v>
      </c>
      <c r="C316" s="319" t="s">
        <v>1590</v>
      </c>
      <c r="D316" s="321">
        <v>394.53</v>
      </c>
    </row>
    <row r="317" spans="1:4" ht="13.5">
      <c r="A317" s="322">
        <v>5631</v>
      </c>
      <c r="B317" s="319" t="s">
        <v>1591</v>
      </c>
      <c r="C317" s="319" t="s">
        <v>1592</v>
      </c>
      <c r="D317" s="321">
        <v>133.86000000000001</v>
      </c>
    </row>
    <row r="318" spans="1:4" ht="13.5">
      <c r="A318" s="322">
        <v>5678</v>
      </c>
      <c r="B318" s="319" t="s">
        <v>1593</v>
      </c>
      <c r="C318" s="319" t="s">
        <v>1592</v>
      </c>
      <c r="D318" s="321">
        <v>99.14</v>
      </c>
    </row>
    <row r="319" spans="1:4" ht="13.5">
      <c r="A319" s="322">
        <v>5680</v>
      </c>
      <c r="B319" s="319" t="s">
        <v>1594</v>
      </c>
      <c r="C319" s="319" t="s">
        <v>1592</v>
      </c>
      <c r="D319" s="321">
        <v>91.69</v>
      </c>
    </row>
    <row r="320" spans="1:4" ht="13.5">
      <c r="A320" s="322">
        <v>5684</v>
      </c>
      <c r="B320" s="319" t="s">
        <v>1595</v>
      </c>
      <c r="C320" s="319" t="s">
        <v>1592</v>
      </c>
      <c r="D320" s="321">
        <v>89.04</v>
      </c>
    </row>
    <row r="321" spans="1:4" ht="13.5">
      <c r="A321" s="322">
        <v>5689</v>
      </c>
      <c r="B321" s="319" t="s">
        <v>1596</v>
      </c>
      <c r="C321" s="319" t="s">
        <v>1592</v>
      </c>
      <c r="D321" s="321">
        <v>2.86</v>
      </c>
    </row>
    <row r="322" spans="1:4" ht="13.5">
      <c r="A322" s="322">
        <v>5795</v>
      </c>
      <c r="B322" s="319" t="s">
        <v>1597</v>
      </c>
      <c r="C322" s="319" t="s">
        <v>1592</v>
      </c>
      <c r="D322" s="321">
        <v>14.77</v>
      </c>
    </row>
    <row r="323" spans="1:4" ht="13.5">
      <c r="A323" s="322">
        <v>5811</v>
      </c>
      <c r="B323" s="319" t="s">
        <v>1598</v>
      </c>
      <c r="C323" s="319" t="s">
        <v>1592</v>
      </c>
      <c r="D323" s="321">
        <v>168.28</v>
      </c>
    </row>
    <row r="324" spans="1:4" ht="13.5">
      <c r="A324" s="322">
        <v>5823</v>
      </c>
      <c r="B324" s="319" t="s">
        <v>1599</v>
      </c>
      <c r="C324" s="319" t="s">
        <v>1592</v>
      </c>
      <c r="D324" s="321">
        <v>159.02000000000001</v>
      </c>
    </row>
    <row r="325" spans="1:4" ht="13.5">
      <c r="A325" s="322">
        <v>5824</v>
      </c>
      <c r="B325" s="319" t="s">
        <v>1600</v>
      </c>
      <c r="C325" s="319" t="s">
        <v>1592</v>
      </c>
      <c r="D325" s="321">
        <v>134.32</v>
      </c>
    </row>
    <row r="326" spans="1:4" ht="13.5">
      <c r="A326" s="322">
        <v>5835</v>
      </c>
      <c r="B326" s="319" t="s">
        <v>1601</v>
      </c>
      <c r="C326" s="319" t="s">
        <v>1592</v>
      </c>
      <c r="D326" s="321">
        <v>189.57</v>
      </c>
    </row>
    <row r="327" spans="1:4" ht="13.5">
      <c r="A327" s="322">
        <v>5839</v>
      </c>
      <c r="B327" s="319" t="s">
        <v>1602</v>
      </c>
      <c r="C327" s="319" t="s">
        <v>1592</v>
      </c>
      <c r="D327" s="321">
        <v>4.2300000000000004</v>
      </c>
    </row>
    <row r="328" spans="1:4" ht="13.5">
      <c r="A328" s="322">
        <v>5843</v>
      </c>
      <c r="B328" s="319" t="s">
        <v>1603</v>
      </c>
      <c r="C328" s="319" t="s">
        <v>1592</v>
      </c>
      <c r="D328" s="321">
        <v>100.32</v>
      </c>
    </row>
    <row r="329" spans="1:4" ht="13.5">
      <c r="A329" s="322">
        <v>5847</v>
      </c>
      <c r="B329" s="319" t="s">
        <v>1604</v>
      </c>
      <c r="C329" s="319" t="s">
        <v>1592</v>
      </c>
      <c r="D329" s="321">
        <v>170.27</v>
      </c>
    </row>
    <row r="330" spans="1:4" ht="13.5">
      <c r="A330" s="322">
        <v>5851</v>
      </c>
      <c r="B330" s="319" t="s">
        <v>1605</v>
      </c>
      <c r="C330" s="319" t="s">
        <v>1592</v>
      </c>
      <c r="D330" s="321">
        <v>160.22</v>
      </c>
    </row>
    <row r="331" spans="1:4" ht="13.5">
      <c r="A331" s="322">
        <v>5855</v>
      </c>
      <c r="B331" s="319" t="s">
        <v>1606</v>
      </c>
      <c r="C331" s="319" t="s">
        <v>1592</v>
      </c>
      <c r="D331" s="321">
        <v>416.75</v>
      </c>
    </row>
    <row r="332" spans="1:4" ht="13.5">
      <c r="A332" s="322">
        <v>5863</v>
      </c>
      <c r="B332" s="319" t="s">
        <v>1607</v>
      </c>
      <c r="C332" s="319" t="s">
        <v>1592</v>
      </c>
      <c r="D332" s="321">
        <v>10.08</v>
      </c>
    </row>
    <row r="333" spans="1:4" ht="13.5">
      <c r="A333" s="322">
        <v>5867</v>
      </c>
      <c r="B333" s="319" t="s">
        <v>1608</v>
      </c>
      <c r="C333" s="319" t="s">
        <v>1592</v>
      </c>
      <c r="D333" s="321">
        <v>85.18</v>
      </c>
    </row>
    <row r="334" spans="1:4" ht="13.5">
      <c r="A334" s="322">
        <v>5875</v>
      </c>
      <c r="B334" s="319" t="s">
        <v>1609</v>
      </c>
      <c r="C334" s="319" t="s">
        <v>1592</v>
      </c>
      <c r="D334" s="321">
        <v>90.62</v>
      </c>
    </row>
    <row r="335" spans="1:4" ht="13.5">
      <c r="A335" s="322">
        <v>5879</v>
      </c>
      <c r="B335" s="319" t="s">
        <v>1610</v>
      </c>
      <c r="C335" s="319" t="s">
        <v>1592</v>
      </c>
      <c r="D335" s="321">
        <v>68.27</v>
      </c>
    </row>
    <row r="336" spans="1:4" ht="13.5">
      <c r="A336" s="322">
        <v>5882</v>
      </c>
      <c r="B336" s="319" t="s">
        <v>1611</v>
      </c>
      <c r="C336" s="319" t="s">
        <v>1592</v>
      </c>
      <c r="D336" s="321">
        <v>73</v>
      </c>
    </row>
    <row r="337" spans="1:4" ht="13.5">
      <c r="A337" s="322">
        <v>5890</v>
      </c>
      <c r="B337" s="319" t="s">
        <v>1612</v>
      </c>
      <c r="C337" s="319" t="s">
        <v>1592</v>
      </c>
      <c r="D337" s="321">
        <v>134.66999999999999</v>
      </c>
    </row>
    <row r="338" spans="1:4" ht="13.5">
      <c r="A338" s="322">
        <v>5894</v>
      </c>
      <c r="B338" s="319" t="s">
        <v>1613</v>
      </c>
      <c r="C338" s="319" t="s">
        <v>1592</v>
      </c>
      <c r="D338" s="321">
        <v>132.68</v>
      </c>
    </row>
    <row r="339" spans="1:4" ht="13.5">
      <c r="A339" s="322">
        <v>5901</v>
      </c>
      <c r="B339" s="319" t="s">
        <v>1614</v>
      </c>
      <c r="C339" s="319" t="s">
        <v>1592</v>
      </c>
      <c r="D339" s="321">
        <v>168.62</v>
      </c>
    </row>
    <row r="340" spans="1:4" ht="13.5">
      <c r="A340" s="322">
        <v>5909</v>
      </c>
      <c r="B340" s="319" t="s">
        <v>1615</v>
      </c>
      <c r="C340" s="319" t="s">
        <v>1592</v>
      </c>
      <c r="D340" s="321">
        <v>20.91</v>
      </c>
    </row>
    <row r="341" spans="1:4" ht="13.5">
      <c r="A341" s="322">
        <v>5921</v>
      </c>
      <c r="B341" s="319" t="s">
        <v>1616</v>
      </c>
      <c r="C341" s="319" t="s">
        <v>1592</v>
      </c>
      <c r="D341" s="321">
        <v>2.2400000000000002</v>
      </c>
    </row>
    <row r="342" spans="1:4" ht="13.5">
      <c r="A342" s="322">
        <v>5928</v>
      </c>
      <c r="B342" s="319" t="s">
        <v>1617</v>
      </c>
      <c r="C342" s="319" t="s">
        <v>1592</v>
      </c>
      <c r="D342" s="321">
        <v>142.16999999999999</v>
      </c>
    </row>
    <row r="343" spans="1:4" ht="13.5">
      <c r="A343" s="322">
        <v>5932</v>
      </c>
      <c r="B343" s="319" t="s">
        <v>1618</v>
      </c>
      <c r="C343" s="319" t="s">
        <v>1592</v>
      </c>
      <c r="D343" s="321">
        <v>148.65</v>
      </c>
    </row>
    <row r="344" spans="1:4" ht="13.5">
      <c r="A344" s="322">
        <v>5940</v>
      </c>
      <c r="B344" s="319" t="s">
        <v>1619</v>
      </c>
      <c r="C344" s="319" t="s">
        <v>1592</v>
      </c>
      <c r="D344" s="321">
        <v>118.08</v>
      </c>
    </row>
    <row r="345" spans="1:4" ht="13.5">
      <c r="A345" s="322">
        <v>5944</v>
      </c>
      <c r="B345" s="319" t="s">
        <v>1620</v>
      </c>
      <c r="C345" s="319" t="s">
        <v>1592</v>
      </c>
      <c r="D345" s="321">
        <v>168.21</v>
      </c>
    </row>
    <row r="346" spans="1:4" ht="13.5">
      <c r="A346" s="322">
        <v>5953</v>
      </c>
      <c r="B346" s="319" t="s">
        <v>1621</v>
      </c>
      <c r="C346" s="319" t="s">
        <v>1592</v>
      </c>
      <c r="D346" s="321">
        <v>37.299999999999997</v>
      </c>
    </row>
    <row r="347" spans="1:4" ht="13.5">
      <c r="A347" s="322">
        <v>6259</v>
      </c>
      <c r="B347" s="319" t="s">
        <v>1622</v>
      </c>
      <c r="C347" s="319" t="s">
        <v>1592</v>
      </c>
      <c r="D347" s="321">
        <v>139.4</v>
      </c>
    </row>
    <row r="348" spans="1:4" ht="13.5">
      <c r="A348" s="322">
        <v>6879</v>
      </c>
      <c r="B348" s="319" t="s">
        <v>1623</v>
      </c>
      <c r="C348" s="319" t="s">
        <v>1592</v>
      </c>
      <c r="D348" s="321">
        <v>124.08</v>
      </c>
    </row>
    <row r="349" spans="1:4" ht="13.5">
      <c r="A349" s="322">
        <v>7030</v>
      </c>
      <c r="B349" s="319" t="s">
        <v>1624</v>
      </c>
      <c r="C349" s="319" t="s">
        <v>1592</v>
      </c>
      <c r="D349" s="321">
        <v>174.24</v>
      </c>
    </row>
    <row r="350" spans="1:4" ht="13.5">
      <c r="A350" s="322">
        <v>7042</v>
      </c>
      <c r="B350" s="319" t="s">
        <v>1625</v>
      </c>
      <c r="C350" s="319" t="s">
        <v>1592</v>
      </c>
      <c r="D350" s="321">
        <v>4.53</v>
      </c>
    </row>
    <row r="351" spans="1:4" ht="13.5">
      <c r="A351" s="322">
        <v>7049</v>
      </c>
      <c r="B351" s="319" t="s">
        <v>1626</v>
      </c>
      <c r="C351" s="319" t="s">
        <v>1592</v>
      </c>
      <c r="D351" s="321">
        <v>125.49</v>
      </c>
    </row>
    <row r="352" spans="1:4" ht="13.5">
      <c r="A352" s="322">
        <v>67826</v>
      </c>
      <c r="B352" s="319" t="s">
        <v>1627</v>
      </c>
      <c r="C352" s="319" t="s">
        <v>1592</v>
      </c>
      <c r="D352" s="321">
        <v>143.43</v>
      </c>
    </row>
    <row r="353" spans="1:4" ht="13.5">
      <c r="A353" s="322">
        <v>73417</v>
      </c>
      <c r="B353" s="319" t="s">
        <v>1628</v>
      </c>
      <c r="C353" s="319" t="s">
        <v>1592</v>
      </c>
      <c r="D353" s="321">
        <v>115.59</v>
      </c>
    </row>
    <row r="354" spans="1:4" ht="13.5">
      <c r="A354" s="322">
        <v>73436</v>
      </c>
      <c r="B354" s="319" t="s">
        <v>1629</v>
      </c>
      <c r="C354" s="319" t="s">
        <v>1592</v>
      </c>
      <c r="D354" s="321">
        <v>118.04</v>
      </c>
    </row>
    <row r="355" spans="1:4" ht="13.5">
      <c r="A355" s="322">
        <v>73467</v>
      </c>
      <c r="B355" s="319" t="s">
        <v>1630</v>
      </c>
      <c r="C355" s="319" t="s">
        <v>1592</v>
      </c>
      <c r="D355" s="321">
        <v>136.66999999999999</v>
      </c>
    </row>
    <row r="356" spans="1:4" ht="13.5">
      <c r="A356" s="322">
        <v>73536</v>
      </c>
      <c r="B356" s="319" t="s">
        <v>1631</v>
      </c>
      <c r="C356" s="319" t="s">
        <v>1592</v>
      </c>
      <c r="D356" s="321">
        <v>3.81</v>
      </c>
    </row>
    <row r="357" spans="1:4" ht="13.5">
      <c r="A357" s="322">
        <v>83362</v>
      </c>
      <c r="B357" s="319" t="s">
        <v>1632</v>
      </c>
      <c r="C357" s="319" t="s">
        <v>1592</v>
      </c>
      <c r="D357" s="321">
        <v>174.16</v>
      </c>
    </row>
    <row r="358" spans="1:4" ht="13.5">
      <c r="A358" s="322">
        <v>83765</v>
      </c>
      <c r="B358" s="319" t="s">
        <v>1633</v>
      </c>
      <c r="C358" s="319" t="s">
        <v>1592</v>
      </c>
      <c r="D358" s="321">
        <v>64.72</v>
      </c>
    </row>
    <row r="359" spans="1:4" ht="13.5">
      <c r="A359" s="322">
        <v>87445</v>
      </c>
      <c r="B359" s="319" t="s">
        <v>1634</v>
      </c>
      <c r="C359" s="319" t="s">
        <v>1592</v>
      </c>
      <c r="D359" s="321">
        <v>3.24</v>
      </c>
    </row>
    <row r="360" spans="1:4" ht="13.5">
      <c r="A360" s="322">
        <v>88386</v>
      </c>
      <c r="B360" s="319" t="s">
        <v>1635</v>
      </c>
      <c r="C360" s="319" t="s">
        <v>1592</v>
      </c>
      <c r="D360" s="321">
        <v>2.91</v>
      </c>
    </row>
    <row r="361" spans="1:4" ht="13.5">
      <c r="A361" s="322">
        <v>88393</v>
      </c>
      <c r="B361" s="319" t="s">
        <v>1636</v>
      </c>
      <c r="C361" s="319" t="s">
        <v>1592</v>
      </c>
      <c r="D361" s="321">
        <v>3.91</v>
      </c>
    </row>
    <row r="362" spans="1:4" ht="13.5">
      <c r="A362" s="322">
        <v>88399</v>
      </c>
      <c r="B362" s="319" t="s">
        <v>1637</v>
      </c>
      <c r="C362" s="319" t="s">
        <v>1592</v>
      </c>
      <c r="D362" s="321">
        <v>2.2400000000000002</v>
      </c>
    </row>
    <row r="363" spans="1:4" ht="13.5">
      <c r="A363" s="322">
        <v>88418</v>
      </c>
      <c r="B363" s="319" t="s">
        <v>1638</v>
      </c>
      <c r="C363" s="319" t="s">
        <v>1592</v>
      </c>
      <c r="D363" s="321">
        <v>10.57</v>
      </c>
    </row>
    <row r="364" spans="1:4" ht="13.5">
      <c r="A364" s="322">
        <v>88433</v>
      </c>
      <c r="B364" s="319" t="s">
        <v>1639</v>
      </c>
      <c r="C364" s="319" t="s">
        <v>1592</v>
      </c>
      <c r="D364" s="321">
        <v>13.29</v>
      </c>
    </row>
    <row r="365" spans="1:4" ht="13.5">
      <c r="A365" s="322">
        <v>88830</v>
      </c>
      <c r="B365" s="319" t="s">
        <v>1640</v>
      </c>
      <c r="C365" s="319" t="s">
        <v>1592</v>
      </c>
      <c r="D365" s="321">
        <v>1.04</v>
      </c>
    </row>
    <row r="366" spans="1:4" ht="13.5">
      <c r="A366" s="322">
        <v>88843</v>
      </c>
      <c r="B366" s="319" t="s">
        <v>1641</v>
      </c>
      <c r="C366" s="319" t="s">
        <v>1592</v>
      </c>
      <c r="D366" s="321">
        <v>134.16999999999999</v>
      </c>
    </row>
    <row r="367" spans="1:4" ht="13.5">
      <c r="A367" s="322">
        <v>88907</v>
      </c>
      <c r="B367" s="319" t="s">
        <v>1642</v>
      </c>
      <c r="C367" s="319" t="s">
        <v>1592</v>
      </c>
      <c r="D367" s="321">
        <v>163.44</v>
      </c>
    </row>
    <row r="368" spans="1:4" ht="13.5">
      <c r="A368" s="322">
        <v>89021</v>
      </c>
      <c r="B368" s="319" t="s">
        <v>1643</v>
      </c>
      <c r="C368" s="319" t="s">
        <v>1592</v>
      </c>
      <c r="D368" s="321">
        <v>1.41</v>
      </c>
    </row>
    <row r="369" spans="1:4" ht="13.5">
      <c r="A369" s="322">
        <v>89028</v>
      </c>
      <c r="B369" s="319" t="s">
        <v>1644</v>
      </c>
      <c r="C369" s="319" t="s">
        <v>1592</v>
      </c>
      <c r="D369" s="321">
        <v>161.47</v>
      </c>
    </row>
    <row r="370" spans="1:4" ht="13.5">
      <c r="A370" s="322">
        <v>89032</v>
      </c>
      <c r="B370" s="319" t="s">
        <v>1645</v>
      </c>
      <c r="C370" s="319" t="s">
        <v>1592</v>
      </c>
      <c r="D370" s="321">
        <v>118.68</v>
      </c>
    </row>
    <row r="371" spans="1:4" ht="13.5">
      <c r="A371" s="322">
        <v>89035</v>
      </c>
      <c r="B371" s="319" t="s">
        <v>1646</v>
      </c>
      <c r="C371" s="319" t="s">
        <v>1592</v>
      </c>
      <c r="D371" s="321">
        <v>75.099999999999994</v>
      </c>
    </row>
    <row r="372" spans="1:4" ht="13.5">
      <c r="A372" s="322">
        <v>89225</v>
      </c>
      <c r="B372" s="319" t="s">
        <v>1647</v>
      </c>
      <c r="C372" s="319" t="s">
        <v>1592</v>
      </c>
      <c r="D372" s="321">
        <v>3.1</v>
      </c>
    </row>
    <row r="373" spans="1:4" ht="13.5">
      <c r="A373" s="322">
        <v>89234</v>
      </c>
      <c r="B373" s="319" t="s">
        <v>1648</v>
      </c>
      <c r="C373" s="319" t="s">
        <v>1592</v>
      </c>
      <c r="D373" s="321">
        <v>297.61</v>
      </c>
    </row>
    <row r="374" spans="1:4" ht="13.5">
      <c r="A374" s="322">
        <v>89242</v>
      </c>
      <c r="B374" s="319" t="s">
        <v>1649</v>
      </c>
      <c r="C374" s="319" t="s">
        <v>1592</v>
      </c>
      <c r="D374" s="321">
        <v>706.91</v>
      </c>
    </row>
    <row r="375" spans="1:4" ht="13.5">
      <c r="A375" s="322">
        <v>89250</v>
      </c>
      <c r="B375" s="319" t="s">
        <v>1650</v>
      </c>
      <c r="C375" s="319" t="s">
        <v>1592</v>
      </c>
      <c r="D375" s="321">
        <v>587.19000000000005</v>
      </c>
    </row>
    <row r="376" spans="1:4" ht="13.5">
      <c r="A376" s="322">
        <v>89257</v>
      </c>
      <c r="B376" s="319" t="s">
        <v>1651</v>
      </c>
      <c r="C376" s="319" t="s">
        <v>1592</v>
      </c>
      <c r="D376" s="321">
        <v>165.61</v>
      </c>
    </row>
    <row r="377" spans="1:4" ht="13.5">
      <c r="A377" s="322">
        <v>89272</v>
      </c>
      <c r="B377" s="319" t="s">
        <v>1652</v>
      </c>
      <c r="C377" s="319" t="s">
        <v>1592</v>
      </c>
      <c r="D377" s="321">
        <v>153.71</v>
      </c>
    </row>
    <row r="378" spans="1:4" ht="13.5">
      <c r="A378" s="322">
        <v>89278</v>
      </c>
      <c r="B378" s="319" t="s">
        <v>1653</v>
      </c>
      <c r="C378" s="319" t="s">
        <v>1592</v>
      </c>
      <c r="D378" s="321">
        <v>7.56</v>
      </c>
    </row>
    <row r="379" spans="1:4" ht="13.5">
      <c r="A379" s="322">
        <v>89843</v>
      </c>
      <c r="B379" s="319" t="s">
        <v>1654</v>
      </c>
      <c r="C379" s="319" t="s">
        <v>1592</v>
      </c>
      <c r="D379" s="321">
        <v>144.46</v>
      </c>
    </row>
    <row r="380" spans="1:4" ht="13.5">
      <c r="A380" s="322">
        <v>89876</v>
      </c>
      <c r="B380" s="319" t="s">
        <v>1655</v>
      </c>
      <c r="C380" s="319" t="s">
        <v>1592</v>
      </c>
      <c r="D380" s="321">
        <v>220.13</v>
      </c>
    </row>
    <row r="381" spans="1:4" ht="13.5">
      <c r="A381" s="322">
        <v>89883</v>
      </c>
      <c r="B381" s="319" t="s">
        <v>1656</v>
      </c>
      <c r="C381" s="319" t="s">
        <v>1592</v>
      </c>
      <c r="D381" s="321">
        <v>245.84</v>
      </c>
    </row>
    <row r="382" spans="1:4" ht="13.5">
      <c r="A382" s="322">
        <v>90586</v>
      </c>
      <c r="B382" s="319" t="s">
        <v>1657</v>
      </c>
      <c r="C382" s="319" t="s">
        <v>1592</v>
      </c>
      <c r="D382" s="321">
        <v>1.07</v>
      </c>
    </row>
    <row r="383" spans="1:4" ht="13.5">
      <c r="A383" s="322">
        <v>90625</v>
      </c>
      <c r="B383" s="319" t="s">
        <v>1658</v>
      </c>
      <c r="C383" s="319" t="s">
        <v>1592</v>
      </c>
      <c r="D383" s="321">
        <v>5.47</v>
      </c>
    </row>
    <row r="384" spans="1:4" ht="13.5">
      <c r="A384" s="322">
        <v>90631</v>
      </c>
      <c r="B384" s="319" t="s">
        <v>1659</v>
      </c>
      <c r="C384" s="319" t="s">
        <v>1592</v>
      </c>
      <c r="D384" s="321">
        <v>79.98</v>
      </c>
    </row>
    <row r="385" spans="1:4" ht="13.5">
      <c r="A385" s="322">
        <v>90637</v>
      </c>
      <c r="B385" s="319" t="s">
        <v>1660</v>
      </c>
      <c r="C385" s="319" t="s">
        <v>1592</v>
      </c>
      <c r="D385" s="321">
        <v>9.36</v>
      </c>
    </row>
    <row r="386" spans="1:4" ht="13.5">
      <c r="A386" s="322">
        <v>90643</v>
      </c>
      <c r="B386" s="319" t="s">
        <v>1661</v>
      </c>
      <c r="C386" s="319" t="s">
        <v>1592</v>
      </c>
      <c r="D386" s="321">
        <v>15.25</v>
      </c>
    </row>
    <row r="387" spans="1:4" ht="13.5">
      <c r="A387" s="322">
        <v>90650</v>
      </c>
      <c r="B387" s="319" t="s">
        <v>1662</v>
      </c>
      <c r="C387" s="319" t="s">
        <v>1592</v>
      </c>
      <c r="D387" s="321">
        <v>5.86</v>
      </c>
    </row>
    <row r="388" spans="1:4" ht="13.5">
      <c r="A388" s="322">
        <v>90656</v>
      </c>
      <c r="B388" s="319" t="s">
        <v>1663</v>
      </c>
      <c r="C388" s="319" t="s">
        <v>1592</v>
      </c>
      <c r="D388" s="321">
        <v>9.23</v>
      </c>
    </row>
    <row r="389" spans="1:4" ht="13.5">
      <c r="A389" s="322">
        <v>90662</v>
      </c>
      <c r="B389" s="319" t="s">
        <v>1664</v>
      </c>
      <c r="C389" s="319" t="s">
        <v>1592</v>
      </c>
      <c r="D389" s="321">
        <v>9.67</v>
      </c>
    </row>
    <row r="390" spans="1:4" ht="13.5">
      <c r="A390" s="322">
        <v>90668</v>
      </c>
      <c r="B390" s="319" t="s">
        <v>1665</v>
      </c>
      <c r="C390" s="319" t="s">
        <v>1592</v>
      </c>
      <c r="D390" s="321">
        <v>17.489999999999998</v>
      </c>
    </row>
    <row r="391" spans="1:4" ht="13.5">
      <c r="A391" s="322">
        <v>90674</v>
      </c>
      <c r="B391" s="319" t="s">
        <v>1666</v>
      </c>
      <c r="C391" s="319" t="s">
        <v>1592</v>
      </c>
      <c r="D391" s="321">
        <v>430.05</v>
      </c>
    </row>
    <row r="392" spans="1:4" ht="13.5">
      <c r="A392" s="322">
        <v>90680</v>
      </c>
      <c r="B392" s="319" t="s">
        <v>1667</v>
      </c>
      <c r="C392" s="319" t="s">
        <v>1592</v>
      </c>
      <c r="D392" s="321">
        <v>230.33</v>
      </c>
    </row>
    <row r="393" spans="1:4" ht="13.5">
      <c r="A393" s="322">
        <v>90686</v>
      </c>
      <c r="B393" s="319" t="s">
        <v>1668</v>
      </c>
      <c r="C393" s="319" t="s">
        <v>1592</v>
      </c>
      <c r="D393" s="321">
        <v>115.26</v>
      </c>
    </row>
    <row r="394" spans="1:4" ht="13.5">
      <c r="A394" s="322">
        <v>90692</v>
      </c>
      <c r="B394" s="319" t="s">
        <v>1669</v>
      </c>
      <c r="C394" s="319" t="s">
        <v>1592</v>
      </c>
      <c r="D394" s="321">
        <v>67.59</v>
      </c>
    </row>
    <row r="395" spans="1:4" ht="13.5">
      <c r="A395" s="322">
        <v>90964</v>
      </c>
      <c r="B395" s="319" t="s">
        <v>1670</v>
      </c>
      <c r="C395" s="319" t="s">
        <v>1592</v>
      </c>
      <c r="D395" s="321">
        <v>16.739999999999998</v>
      </c>
    </row>
    <row r="396" spans="1:4" ht="13.5">
      <c r="A396" s="322">
        <v>90972</v>
      </c>
      <c r="B396" s="319" t="s">
        <v>1671</v>
      </c>
      <c r="C396" s="319" t="s">
        <v>1592</v>
      </c>
      <c r="D396" s="321">
        <v>48.19</v>
      </c>
    </row>
    <row r="397" spans="1:4" ht="13.5">
      <c r="A397" s="322">
        <v>90979</v>
      </c>
      <c r="B397" s="319" t="s">
        <v>1672</v>
      </c>
      <c r="C397" s="319" t="s">
        <v>1592</v>
      </c>
      <c r="D397" s="321">
        <v>124.64</v>
      </c>
    </row>
    <row r="398" spans="1:4" ht="13.5">
      <c r="A398" s="322">
        <v>90991</v>
      </c>
      <c r="B398" s="319" t="s">
        <v>1673</v>
      </c>
      <c r="C398" s="319" t="s">
        <v>1592</v>
      </c>
      <c r="D398" s="321">
        <v>130.62</v>
      </c>
    </row>
    <row r="399" spans="1:4" ht="13.5">
      <c r="A399" s="322">
        <v>90999</v>
      </c>
      <c r="B399" s="319" t="s">
        <v>1674</v>
      </c>
      <c r="C399" s="319" t="s">
        <v>1592</v>
      </c>
      <c r="D399" s="321">
        <v>64.34</v>
      </c>
    </row>
    <row r="400" spans="1:4" ht="13.5">
      <c r="A400" s="322">
        <v>91031</v>
      </c>
      <c r="B400" s="319" t="s">
        <v>1675</v>
      </c>
      <c r="C400" s="319" t="s">
        <v>1592</v>
      </c>
      <c r="D400" s="321">
        <v>165.67</v>
      </c>
    </row>
    <row r="401" spans="1:4" ht="13.5">
      <c r="A401" s="322">
        <v>91277</v>
      </c>
      <c r="B401" s="319" t="s">
        <v>1676</v>
      </c>
      <c r="C401" s="319" t="s">
        <v>1592</v>
      </c>
      <c r="D401" s="321">
        <v>4.53</v>
      </c>
    </row>
    <row r="402" spans="1:4" ht="13.5">
      <c r="A402" s="322">
        <v>91283</v>
      </c>
      <c r="B402" s="319" t="s">
        <v>1677</v>
      </c>
      <c r="C402" s="319" t="s">
        <v>1592</v>
      </c>
      <c r="D402" s="321">
        <v>9.5</v>
      </c>
    </row>
    <row r="403" spans="1:4" ht="13.5">
      <c r="A403" s="322">
        <v>91386</v>
      </c>
      <c r="B403" s="319" t="s">
        <v>1678</v>
      </c>
      <c r="C403" s="319" t="s">
        <v>1592</v>
      </c>
      <c r="D403" s="321">
        <v>172.99</v>
      </c>
    </row>
    <row r="404" spans="1:4" ht="13.5">
      <c r="A404" s="322">
        <v>91533</v>
      </c>
      <c r="B404" s="319" t="s">
        <v>1679</v>
      </c>
      <c r="C404" s="319" t="s">
        <v>1592</v>
      </c>
      <c r="D404" s="321">
        <v>17.97</v>
      </c>
    </row>
    <row r="405" spans="1:4" ht="13.5">
      <c r="A405" s="322">
        <v>91634</v>
      </c>
      <c r="B405" s="319" t="s">
        <v>1680</v>
      </c>
      <c r="C405" s="319" t="s">
        <v>1592</v>
      </c>
      <c r="D405" s="321">
        <v>125.03</v>
      </c>
    </row>
    <row r="406" spans="1:4" ht="13.5">
      <c r="A406" s="322">
        <v>91645</v>
      </c>
      <c r="B406" s="319" t="s">
        <v>1681</v>
      </c>
      <c r="C406" s="319" t="s">
        <v>1592</v>
      </c>
      <c r="D406" s="321">
        <v>266.67</v>
      </c>
    </row>
    <row r="407" spans="1:4" ht="13.5">
      <c r="A407" s="322">
        <v>91692</v>
      </c>
      <c r="B407" s="319" t="s">
        <v>1682</v>
      </c>
      <c r="C407" s="319" t="s">
        <v>1592</v>
      </c>
      <c r="D407" s="321">
        <v>15.44</v>
      </c>
    </row>
    <row r="408" spans="1:4" ht="13.5">
      <c r="A408" s="322">
        <v>92043</v>
      </c>
      <c r="B408" s="319" t="s">
        <v>1683</v>
      </c>
      <c r="C408" s="319" t="s">
        <v>1592</v>
      </c>
      <c r="D408" s="321">
        <v>7.37</v>
      </c>
    </row>
    <row r="409" spans="1:4" ht="13.5">
      <c r="A409" s="322">
        <v>92106</v>
      </c>
      <c r="B409" s="319" t="s">
        <v>1684</v>
      </c>
      <c r="C409" s="319" t="s">
        <v>1592</v>
      </c>
      <c r="D409" s="321">
        <v>172.17</v>
      </c>
    </row>
    <row r="410" spans="1:4" ht="13.5">
      <c r="A410" s="322">
        <v>92112</v>
      </c>
      <c r="B410" s="319" t="s">
        <v>1685</v>
      </c>
      <c r="C410" s="319" t="s">
        <v>1592</v>
      </c>
      <c r="D410" s="321">
        <v>1.86</v>
      </c>
    </row>
    <row r="411" spans="1:4" ht="13.5">
      <c r="A411" s="322">
        <v>92118</v>
      </c>
      <c r="B411" s="319" t="s">
        <v>1686</v>
      </c>
      <c r="C411" s="319" t="s">
        <v>1592</v>
      </c>
      <c r="D411" s="321">
        <v>0.17</v>
      </c>
    </row>
    <row r="412" spans="1:4" ht="13.5">
      <c r="A412" s="322">
        <v>92138</v>
      </c>
      <c r="B412" s="319" t="s">
        <v>1687</v>
      </c>
      <c r="C412" s="319" t="s">
        <v>1592</v>
      </c>
      <c r="D412" s="321">
        <v>124.71</v>
      </c>
    </row>
    <row r="413" spans="1:4" ht="13.5">
      <c r="A413" s="322">
        <v>92145</v>
      </c>
      <c r="B413" s="319" t="s">
        <v>1688</v>
      </c>
      <c r="C413" s="319" t="s">
        <v>1592</v>
      </c>
      <c r="D413" s="321">
        <v>82.13</v>
      </c>
    </row>
    <row r="414" spans="1:4" ht="13.5">
      <c r="A414" s="322">
        <v>92242</v>
      </c>
      <c r="B414" s="319" t="s">
        <v>1689</v>
      </c>
      <c r="C414" s="319" t="s">
        <v>1592</v>
      </c>
      <c r="D414" s="321">
        <v>233.86</v>
      </c>
    </row>
    <row r="415" spans="1:4" ht="13.5">
      <c r="A415" s="322">
        <v>92716</v>
      </c>
      <c r="B415" s="319" t="s">
        <v>1690</v>
      </c>
      <c r="C415" s="319" t="s">
        <v>1592</v>
      </c>
      <c r="D415" s="321">
        <v>22.3</v>
      </c>
    </row>
    <row r="416" spans="1:4" ht="13.5">
      <c r="A416" s="322">
        <v>92960</v>
      </c>
      <c r="B416" s="319" t="s">
        <v>1691</v>
      </c>
      <c r="C416" s="319" t="s">
        <v>1592</v>
      </c>
      <c r="D416" s="321">
        <v>15.81</v>
      </c>
    </row>
    <row r="417" spans="1:4" ht="13.5">
      <c r="A417" s="322">
        <v>92966</v>
      </c>
      <c r="B417" s="319" t="s">
        <v>1692</v>
      </c>
      <c r="C417" s="319" t="s">
        <v>1592</v>
      </c>
      <c r="D417" s="321">
        <v>14.86</v>
      </c>
    </row>
    <row r="418" spans="1:4" ht="13.5">
      <c r="A418" s="322">
        <v>93224</v>
      </c>
      <c r="B418" s="319" t="s">
        <v>1693</v>
      </c>
      <c r="C418" s="319" t="s">
        <v>1592</v>
      </c>
      <c r="D418" s="321">
        <v>626.19000000000005</v>
      </c>
    </row>
    <row r="419" spans="1:4" ht="13.5">
      <c r="A419" s="322">
        <v>93233</v>
      </c>
      <c r="B419" s="319" t="s">
        <v>1694</v>
      </c>
      <c r="C419" s="319" t="s">
        <v>1592</v>
      </c>
      <c r="D419" s="321">
        <v>4.08</v>
      </c>
    </row>
    <row r="420" spans="1:4" ht="13.5">
      <c r="A420" s="322">
        <v>93272</v>
      </c>
      <c r="B420" s="319" t="s">
        <v>1695</v>
      </c>
      <c r="C420" s="319" t="s">
        <v>1592</v>
      </c>
      <c r="D420" s="321">
        <v>68.819999999999993</v>
      </c>
    </row>
    <row r="421" spans="1:4" ht="13.5">
      <c r="A421" s="322">
        <v>93281</v>
      </c>
      <c r="B421" s="319" t="s">
        <v>1696</v>
      </c>
      <c r="C421" s="319" t="s">
        <v>1592</v>
      </c>
      <c r="D421" s="321">
        <v>14.29</v>
      </c>
    </row>
    <row r="422" spans="1:4" ht="13.5">
      <c r="A422" s="322">
        <v>93287</v>
      </c>
      <c r="B422" s="319" t="s">
        <v>1697</v>
      </c>
      <c r="C422" s="319" t="s">
        <v>1592</v>
      </c>
      <c r="D422" s="321">
        <v>255.99</v>
      </c>
    </row>
    <row r="423" spans="1:4" ht="13.5">
      <c r="A423" s="322">
        <v>93402</v>
      </c>
      <c r="B423" s="319" t="s">
        <v>1698</v>
      </c>
      <c r="C423" s="319" t="s">
        <v>1592</v>
      </c>
      <c r="D423" s="321">
        <v>139.97</v>
      </c>
    </row>
    <row r="424" spans="1:4" ht="13.5">
      <c r="A424" s="322">
        <v>93408</v>
      </c>
      <c r="B424" s="319" t="s">
        <v>1699</v>
      </c>
      <c r="C424" s="319" t="s">
        <v>1592</v>
      </c>
      <c r="D424" s="321">
        <v>59.45</v>
      </c>
    </row>
    <row r="425" spans="1:4" ht="13.5">
      <c r="A425" s="322">
        <v>93415</v>
      </c>
      <c r="B425" s="319" t="s">
        <v>1700</v>
      </c>
      <c r="C425" s="319" t="s">
        <v>1592</v>
      </c>
      <c r="D425" s="321">
        <v>8.48</v>
      </c>
    </row>
    <row r="426" spans="1:4" ht="13.5">
      <c r="A426" s="322">
        <v>93421</v>
      </c>
      <c r="B426" s="319" t="s">
        <v>1701</v>
      </c>
      <c r="C426" s="319" t="s">
        <v>1592</v>
      </c>
      <c r="D426" s="321">
        <v>45.69</v>
      </c>
    </row>
    <row r="427" spans="1:4" ht="13.5">
      <c r="A427" s="322">
        <v>93427</v>
      </c>
      <c r="B427" s="319" t="s">
        <v>1702</v>
      </c>
      <c r="C427" s="319" t="s">
        <v>1592</v>
      </c>
      <c r="D427" s="321">
        <v>104.92</v>
      </c>
    </row>
    <row r="428" spans="1:4" ht="13.5">
      <c r="A428" s="322">
        <v>93433</v>
      </c>
      <c r="B428" s="319" t="s">
        <v>1703</v>
      </c>
      <c r="C428" s="319" t="s">
        <v>1592</v>
      </c>
      <c r="D428" s="323">
        <v>2128.4299999999998</v>
      </c>
    </row>
    <row r="429" spans="1:4" ht="13.5">
      <c r="A429" s="322">
        <v>93439</v>
      </c>
      <c r="B429" s="319" t="s">
        <v>1704</v>
      </c>
      <c r="C429" s="319" t="s">
        <v>1592</v>
      </c>
      <c r="D429" s="321">
        <v>100.98</v>
      </c>
    </row>
    <row r="430" spans="1:4" ht="13.5">
      <c r="A430" s="322">
        <v>95121</v>
      </c>
      <c r="B430" s="319" t="s">
        <v>1705</v>
      </c>
      <c r="C430" s="319" t="s">
        <v>1592</v>
      </c>
      <c r="D430" s="321">
        <v>187.33</v>
      </c>
    </row>
    <row r="431" spans="1:4" ht="13.5">
      <c r="A431" s="322">
        <v>95127</v>
      </c>
      <c r="B431" s="319" t="s">
        <v>1706</v>
      </c>
      <c r="C431" s="319" t="s">
        <v>1592</v>
      </c>
      <c r="D431" s="321">
        <v>128.54</v>
      </c>
    </row>
    <row r="432" spans="1:4" ht="13.5">
      <c r="A432" s="322">
        <v>95133</v>
      </c>
      <c r="B432" s="319" t="s">
        <v>1707</v>
      </c>
      <c r="C432" s="319" t="s">
        <v>1592</v>
      </c>
      <c r="D432" s="321">
        <v>92.9</v>
      </c>
    </row>
    <row r="433" spans="1:4" ht="13.5">
      <c r="A433" s="322">
        <v>95139</v>
      </c>
      <c r="B433" s="319" t="s">
        <v>1708</v>
      </c>
      <c r="C433" s="319" t="s">
        <v>1592</v>
      </c>
      <c r="D433" s="321">
        <v>0.06</v>
      </c>
    </row>
    <row r="434" spans="1:4" ht="13.5">
      <c r="A434" s="322">
        <v>95212</v>
      </c>
      <c r="B434" s="319" t="s">
        <v>1709</v>
      </c>
      <c r="C434" s="319" t="s">
        <v>1592</v>
      </c>
      <c r="D434" s="321">
        <v>75.540000000000006</v>
      </c>
    </row>
    <row r="435" spans="1:4" ht="13.5">
      <c r="A435" s="322">
        <v>95218</v>
      </c>
      <c r="B435" s="319" t="s">
        <v>1710</v>
      </c>
      <c r="C435" s="319" t="s">
        <v>1592</v>
      </c>
      <c r="D435" s="321">
        <v>19.149999999999999</v>
      </c>
    </row>
    <row r="436" spans="1:4" ht="13.5">
      <c r="A436" s="322">
        <v>95258</v>
      </c>
      <c r="B436" s="319" t="s">
        <v>1711</v>
      </c>
      <c r="C436" s="319" t="s">
        <v>1592</v>
      </c>
      <c r="D436" s="321">
        <v>14.44</v>
      </c>
    </row>
    <row r="437" spans="1:4" ht="13.5">
      <c r="A437" s="322">
        <v>95264</v>
      </c>
      <c r="B437" s="319" t="s">
        <v>1712</v>
      </c>
      <c r="C437" s="319" t="s">
        <v>1592</v>
      </c>
      <c r="D437" s="321">
        <v>3.73</v>
      </c>
    </row>
    <row r="438" spans="1:4" ht="13.5">
      <c r="A438" s="322">
        <v>95270</v>
      </c>
      <c r="B438" s="319" t="s">
        <v>1713</v>
      </c>
      <c r="C438" s="319" t="s">
        <v>1592</v>
      </c>
      <c r="D438" s="321">
        <v>4.3899999999999997</v>
      </c>
    </row>
    <row r="439" spans="1:4" ht="13.5">
      <c r="A439" s="322">
        <v>95276</v>
      </c>
      <c r="B439" s="319" t="s">
        <v>1714</v>
      </c>
      <c r="C439" s="319" t="s">
        <v>1592</v>
      </c>
      <c r="D439" s="321">
        <v>1.99</v>
      </c>
    </row>
    <row r="440" spans="1:4" ht="13.5">
      <c r="A440" s="322">
        <v>95282</v>
      </c>
      <c r="B440" s="319" t="s">
        <v>1715</v>
      </c>
      <c r="C440" s="319" t="s">
        <v>1592</v>
      </c>
      <c r="D440" s="321">
        <v>4.37</v>
      </c>
    </row>
    <row r="441" spans="1:4" ht="13.5">
      <c r="A441" s="322">
        <v>95620</v>
      </c>
      <c r="B441" s="319" t="s">
        <v>1716</v>
      </c>
      <c r="C441" s="319" t="s">
        <v>1592</v>
      </c>
      <c r="D441" s="321">
        <v>13.94</v>
      </c>
    </row>
    <row r="442" spans="1:4" ht="13.5">
      <c r="A442" s="322">
        <v>95631</v>
      </c>
      <c r="B442" s="319" t="s">
        <v>1717</v>
      </c>
      <c r="C442" s="319" t="s">
        <v>1592</v>
      </c>
      <c r="D442" s="321">
        <v>129.15</v>
      </c>
    </row>
    <row r="443" spans="1:4" ht="13.5">
      <c r="A443" s="322">
        <v>95702</v>
      </c>
      <c r="B443" s="319" t="s">
        <v>1718</v>
      </c>
      <c r="C443" s="319" t="s">
        <v>1592</v>
      </c>
      <c r="D443" s="321">
        <v>24.21</v>
      </c>
    </row>
    <row r="444" spans="1:4" ht="13.5">
      <c r="A444" s="322">
        <v>95708</v>
      </c>
      <c r="B444" s="319" t="s">
        <v>1719</v>
      </c>
      <c r="C444" s="319" t="s">
        <v>1592</v>
      </c>
      <c r="D444" s="321">
        <v>87.92</v>
      </c>
    </row>
    <row r="445" spans="1:4" ht="13.5">
      <c r="A445" s="322">
        <v>95714</v>
      </c>
      <c r="B445" s="319" t="s">
        <v>1720</v>
      </c>
      <c r="C445" s="319" t="s">
        <v>1592</v>
      </c>
      <c r="D445" s="321">
        <v>166.99</v>
      </c>
    </row>
    <row r="446" spans="1:4" ht="13.5">
      <c r="A446" s="322">
        <v>95720</v>
      </c>
      <c r="B446" s="319" t="s">
        <v>1721</v>
      </c>
      <c r="C446" s="319" t="s">
        <v>1592</v>
      </c>
      <c r="D446" s="321">
        <v>164.4</v>
      </c>
    </row>
    <row r="447" spans="1:4" ht="13.5">
      <c r="A447" s="322">
        <v>95872</v>
      </c>
      <c r="B447" s="319" t="s">
        <v>1722</v>
      </c>
      <c r="C447" s="319" t="s">
        <v>1592</v>
      </c>
      <c r="D447" s="321">
        <v>178.12</v>
      </c>
    </row>
    <row r="448" spans="1:4" ht="13.5">
      <c r="A448" s="322">
        <v>96013</v>
      </c>
      <c r="B448" s="319" t="s">
        <v>1723</v>
      </c>
      <c r="C448" s="319" t="s">
        <v>1592</v>
      </c>
      <c r="D448" s="321">
        <v>104.11</v>
      </c>
    </row>
    <row r="449" spans="1:4" ht="13.5">
      <c r="A449" s="322">
        <v>96020</v>
      </c>
      <c r="B449" s="319" t="s">
        <v>1724</v>
      </c>
      <c r="C449" s="319" t="s">
        <v>1592</v>
      </c>
      <c r="D449" s="321">
        <v>103.89</v>
      </c>
    </row>
    <row r="450" spans="1:4" ht="13.5">
      <c r="A450" s="322">
        <v>96028</v>
      </c>
      <c r="B450" s="319" t="s">
        <v>1725</v>
      </c>
      <c r="C450" s="319" t="s">
        <v>1592</v>
      </c>
      <c r="D450" s="321">
        <v>78.67</v>
      </c>
    </row>
    <row r="451" spans="1:4" ht="13.5">
      <c r="A451" s="322">
        <v>96035</v>
      </c>
      <c r="B451" s="319" t="s">
        <v>1726</v>
      </c>
      <c r="C451" s="319" t="s">
        <v>1592</v>
      </c>
      <c r="D451" s="321">
        <v>179.62</v>
      </c>
    </row>
    <row r="452" spans="1:4" ht="13.5">
      <c r="A452" s="322">
        <v>96157</v>
      </c>
      <c r="B452" s="319" t="s">
        <v>1727</v>
      </c>
      <c r="C452" s="319" t="s">
        <v>1592</v>
      </c>
      <c r="D452" s="321">
        <v>78.89</v>
      </c>
    </row>
    <row r="453" spans="1:4" ht="13.5">
      <c r="A453" s="322">
        <v>96158</v>
      </c>
      <c r="B453" s="319" t="s">
        <v>1728</v>
      </c>
      <c r="C453" s="319" t="s">
        <v>1592</v>
      </c>
      <c r="D453" s="321">
        <v>73.489999999999995</v>
      </c>
    </row>
    <row r="454" spans="1:4" ht="13.5">
      <c r="A454" s="322">
        <v>96245</v>
      </c>
      <c r="B454" s="319" t="s">
        <v>1729</v>
      </c>
      <c r="C454" s="319" t="s">
        <v>1592</v>
      </c>
      <c r="D454" s="321">
        <v>63.46</v>
      </c>
    </row>
    <row r="455" spans="1:4" ht="13.5">
      <c r="A455" s="322">
        <v>96303</v>
      </c>
      <c r="B455" s="319" t="s">
        <v>1730</v>
      </c>
      <c r="C455" s="319" t="s">
        <v>1592</v>
      </c>
      <c r="D455" s="321">
        <v>161.35</v>
      </c>
    </row>
    <row r="456" spans="1:4" ht="13.5">
      <c r="A456" s="322">
        <v>96309</v>
      </c>
      <c r="B456" s="319" t="s">
        <v>1731</v>
      </c>
      <c r="C456" s="319" t="s">
        <v>1592</v>
      </c>
      <c r="D456" s="321">
        <v>0.81</v>
      </c>
    </row>
    <row r="457" spans="1:4" ht="13.5">
      <c r="A457" s="322">
        <v>96463</v>
      </c>
      <c r="B457" s="319" t="s">
        <v>1732</v>
      </c>
      <c r="C457" s="319" t="s">
        <v>1592</v>
      </c>
      <c r="D457" s="321">
        <v>126.75</v>
      </c>
    </row>
    <row r="458" spans="1:4" ht="13.5">
      <c r="A458" s="322">
        <v>5632</v>
      </c>
      <c r="B458" s="319" t="s">
        <v>1733</v>
      </c>
      <c r="C458" s="319" t="s">
        <v>1734</v>
      </c>
      <c r="D458" s="321">
        <v>46.47</v>
      </c>
    </row>
    <row r="459" spans="1:4" ht="13.5">
      <c r="A459" s="322">
        <v>5679</v>
      </c>
      <c r="B459" s="319" t="s">
        <v>1735</v>
      </c>
      <c r="C459" s="319" t="s">
        <v>1734</v>
      </c>
      <c r="D459" s="321">
        <v>34.049999999999997</v>
      </c>
    </row>
    <row r="460" spans="1:4" ht="13.5">
      <c r="A460" s="322">
        <v>5681</v>
      </c>
      <c r="B460" s="319" t="s">
        <v>1736</v>
      </c>
      <c r="C460" s="319" t="s">
        <v>1734</v>
      </c>
      <c r="D460" s="321">
        <v>32.15</v>
      </c>
    </row>
    <row r="461" spans="1:4" ht="13.5">
      <c r="A461" s="322">
        <v>5685</v>
      </c>
      <c r="B461" s="319" t="s">
        <v>1737</v>
      </c>
      <c r="C461" s="319" t="s">
        <v>1734</v>
      </c>
      <c r="D461" s="321">
        <v>30.63</v>
      </c>
    </row>
    <row r="462" spans="1:4" ht="13.5">
      <c r="A462" s="322">
        <v>5690</v>
      </c>
      <c r="B462" s="319" t="s">
        <v>1738</v>
      </c>
      <c r="C462" s="319" t="s">
        <v>1734</v>
      </c>
      <c r="D462" s="321">
        <v>1.85</v>
      </c>
    </row>
    <row r="463" spans="1:4" ht="13.5">
      <c r="A463" s="322">
        <v>5806</v>
      </c>
      <c r="B463" s="319" t="s">
        <v>1739</v>
      </c>
      <c r="C463" s="319" t="s">
        <v>1734</v>
      </c>
      <c r="D463" s="321">
        <v>0.19</v>
      </c>
    </row>
    <row r="464" spans="1:4" ht="13.5">
      <c r="A464" s="322">
        <v>5826</v>
      </c>
      <c r="B464" s="319" t="s">
        <v>1740</v>
      </c>
      <c r="C464" s="319" t="s">
        <v>1734</v>
      </c>
      <c r="D464" s="321">
        <v>23.88</v>
      </c>
    </row>
    <row r="465" spans="1:4" ht="13.5">
      <c r="A465" s="322">
        <v>5829</v>
      </c>
      <c r="B465" s="319" t="s">
        <v>1741</v>
      </c>
      <c r="C465" s="319" t="s">
        <v>1734</v>
      </c>
      <c r="D465" s="321">
        <v>112.84</v>
      </c>
    </row>
    <row r="466" spans="1:4" ht="13.5">
      <c r="A466" s="322">
        <v>5837</v>
      </c>
      <c r="B466" s="319" t="s">
        <v>1742</v>
      </c>
      <c r="C466" s="319" t="s">
        <v>1734</v>
      </c>
      <c r="D466" s="321">
        <v>70.22</v>
      </c>
    </row>
    <row r="467" spans="1:4" ht="13.5">
      <c r="A467" s="322">
        <v>5841</v>
      </c>
      <c r="B467" s="319" t="s">
        <v>1743</v>
      </c>
      <c r="C467" s="319" t="s">
        <v>1734</v>
      </c>
      <c r="D467" s="321">
        <v>2.12</v>
      </c>
    </row>
    <row r="468" spans="1:4" ht="13.5">
      <c r="A468" s="322">
        <v>5845</v>
      </c>
      <c r="B468" s="319" t="s">
        <v>1744</v>
      </c>
      <c r="C468" s="319" t="s">
        <v>1734</v>
      </c>
      <c r="D468" s="321">
        <v>26.75</v>
      </c>
    </row>
    <row r="469" spans="1:4" ht="13.5">
      <c r="A469" s="322">
        <v>5849</v>
      </c>
      <c r="B469" s="319" t="s">
        <v>1745</v>
      </c>
      <c r="C469" s="319" t="s">
        <v>1734</v>
      </c>
      <c r="D469" s="321">
        <v>44.17</v>
      </c>
    </row>
    <row r="470" spans="1:4" ht="13.5">
      <c r="A470" s="322">
        <v>5853</v>
      </c>
      <c r="B470" s="319" t="s">
        <v>1746</v>
      </c>
      <c r="C470" s="319" t="s">
        <v>1734</v>
      </c>
      <c r="D470" s="321">
        <v>44.35</v>
      </c>
    </row>
    <row r="471" spans="1:4" ht="13.5">
      <c r="A471" s="322">
        <v>5857</v>
      </c>
      <c r="B471" s="319" t="s">
        <v>1747</v>
      </c>
      <c r="C471" s="319" t="s">
        <v>1734</v>
      </c>
      <c r="D471" s="321">
        <v>112.55</v>
      </c>
    </row>
    <row r="472" spans="1:4" ht="13.5">
      <c r="A472" s="322">
        <v>5865</v>
      </c>
      <c r="B472" s="319" t="s">
        <v>1748</v>
      </c>
      <c r="C472" s="319" t="s">
        <v>1734</v>
      </c>
      <c r="D472" s="321">
        <v>5.0599999999999996</v>
      </c>
    </row>
    <row r="473" spans="1:4" ht="13.5">
      <c r="A473" s="322">
        <v>5869</v>
      </c>
      <c r="B473" s="319" t="s">
        <v>1749</v>
      </c>
      <c r="C473" s="319" t="s">
        <v>1734</v>
      </c>
      <c r="D473" s="321">
        <v>34.450000000000003</v>
      </c>
    </row>
    <row r="474" spans="1:4" ht="13.5">
      <c r="A474" s="322">
        <v>5877</v>
      </c>
      <c r="B474" s="319" t="s">
        <v>1750</v>
      </c>
      <c r="C474" s="319" t="s">
        <v>1734</v>
      </c>
      <c r="D474" s="321">
        <v>33.450000000000003</v>
      </c>
    </row>
    <row r="475" spans="1:4" ht="13.5">
      <c r="A475" s="322">
        <v>5881</v>
      </c>
      <c r="B475" s="319" t="s">
        <v>1751</v>
      </c>
      <c r="C475" s="319" t="s">
        <v>1734</v>
      </c>
      <c r="D475" s="321">
        <v>36.78</v>
      </c>
    </row>
    <row r="476" spans="1:4" ht="13.5">
      <c r="A476" s="322">
        <v>5884</v>
      </c>
      <c r="B476" s="319" t="s">
        <v>1752</v>
      </c>
      <c r="C476" s="319" t="s">
        <v>1734</v>
      </c>
      <c r="D476" s="321">
        <v>32.04</v>
      </c>
    </row>
    <row r="477" spans="1:4" ht="13.5">
      <c r="A477" s="322">
        <v>5892</v>
      </c>
      <c r="B477" s="319" t="s">
        <v>1753</v>
      </c>
      <c r="C477" s="319" t="s">
        <v>1734</v>
      </c>
      <c r="D477" s="321">
        <v>24.95</v>
      </c>
    </row>
    <row r="478" spans="1:4" ht="13.5">
      <c r="A478" s="322">
        <v>5896</v>
      </c>
      <c r="B478" s="319" t="s">
        <v>1754</v>
      </c>
      <c r="C478" s="319" t="s">
        <v>1734</v>
      </c>
      <c r="D478" s="321">
        <v>23.16</v>
      </c>
    </row>
    <row r="479" spans="1:4" ht="13.5">
      <c r="A479" s="322">
        <v>5903</v>
      </c>
      <c r="B479" s="319" t="s">
        <v>1755</v>
      </c>
      <c r="C479" s="319" t="s">
        <v>1734</v>
      </c>
      <c r="D479" s="321">
        <v>29.69</v>
      </c>
    </row>
    <row r="480" spans="1:4" ht="13.5">
      <c r="A480" s="322">
        <v>5911</v>
      </c>
      <c r="B480" s="319" t="s">
        <v>1756</v>
      </c>
      <c r="C480" s="319" t="s">
        <v>1734</v>
      </c>
      <c r="D480" s="321">
        <v>17.05</v>
      </c>
    </row>
    <row r="481" spans="1:4" ht="13.5">
      <c r="A481" s="322">
        <v>5923</v>
      </c>
      <c r="B481" s="319" t="s">
        <v>1757</v>
      </c>
      <c r="C481" s="319" t="s">
        <v>1734</v>
      </c>
      <c r="D481" s="321">
        <v>1.45</v>
      </c>
    </row>
    <row r="482" spans="1:4" ht="13.5">
      <c r="A482" s="322">
        <v>5930</v>
      </c>
      <c r="B482" s="319" t="s">
        <v>1758</v>
      </c>
      <c r="C482" s="319" t="s">
        <v>1734</v>
      </c>
      <c r="D482" s="321">
        <v>28.41</v>
      </c>
    </row>
    <row r="483" spans="1:4" ht="13.5">
      <c r="A483" s="322">
        <v>5934</v>
      </c>
      <c r="B483" s="319" t="s">
        <v>1759</v>
      </c>
      <c r="C483" s="319" t="s">
        <v>1734</v>
      </c>
      <c r="D483" s="321">
        <v>48.09</v>
      </c>
    </row>
    <row r="484" spans="1:4" ht="13.5">
      <c r="A484" s="322">
        <v>5942</v>
      </c>
      <c r="B484" s="319" t="s">
        <v>1760</v>
      </c>
      <c r="C484" s="319" t="s">
        <v>1734</v>
      </c>
      <c r="D484" s="321">
        <v>33.020000000000003</v>
      </c>
    </row>
    <row r="485" spans="1:4" ht="13.5">
      <c r="A485" s="322">
        <v>5946</v>
      </c>
      <c r="B485" s="319" t="s">
        <v>1761</v>
      </c>
      <c r="C485" s="319" t="s">
        <v>1734</v>
      </c>
      <c r="D485" s="321">
        <v>40.090000000000003</v>
      </c>
    </row>
    <row r="486" spans="1:4" ht="13.5">
      <c r="A486" s="322">
        <v>5952</v>
      </c>
      <c r="B486" s="319" t="s">
        <v>1762</v>
      </c>
      <c r="C486" s="319" t="s">
        <v>1734</v>
      </c>
      <c r="D486" s="321">
        <v>13.25</v>
      </c>
    </row>
    <row r="487" spans="1:4" ht="13.5">
      <c r="A487" s="322">
        <v>5954</v>
      </c>
      <c r="B487" s="319" t="s">
        <v>1763</v>
      </c>
      <c r="C487" s="319" t="s">
        <v>1734</v>
      </c>
      <c r="D487" s="321">
        <v>2.42</v>
      </c>
    </row>
    <row r="488" spans="1:4" ht="13.5">
      <c r="A488" s="322">
        <v>5961</v>
      </c>
      <c r="B488" s="319" t="s">
        <v>1764</v>
      </c>
      <c r="C488" s="319" t="s">
        <v>1734</v>
      </c>
      <c r="D488" s="321">
        <v>28.85</v>
      </c>
    </row>
    <row r="489" spans="1:4" ht="13.5">
      <c r="A489" s="322">
        <v>6260</v>
      </c>
      <c r="B489" s="319" t="s">
        <v>1765</v>
      </c>
      <c r="C489" s="319" t="s">
        <v>1734</v>
      </c>
      <c r="D489" s="321">
        <v>26.13</v>
      </c>
    </row>
    <row r="490" spans="1:4" ht="13.5">
      <c r="A490" s="322">
        <v>6880</v>
      </c>
      <c r="B490" s="319" t="s">
        <v>1766</v>
      </c>
      <c r="C490" s="319" t="s">
        <v>1734</v>
      </c>
      <c r="D490" s="321">
        <v>40.08</v>
      </c>
    </row>
    <row r="491" spans="1:4" ht="13.5">
      <c r="A491" s="322">
        <v>7031</v>
      </c>
      <c r="B491" s="319" t="s">
        <v>1767</v>
      </c>
      <c r="C491" s="319" t="s">
        <v>1734</v>
      </c>
      <c r="D491" s="321">
        <v>3.21</v>
      </c>
    </row>
    <row r="492" spans="1:4" ht="13.5">
      <c r="A492" s="322">
        <v>7043</v>
      </c>
      <c r="B492" s="319" t="s">
        <v>1768</v>
      </c>
      <c r="C492" s="319" t="s">
        <v>1734</v>
      </c>
      <c r="D492" s="321">
        <v>0.23</v>
      </c>
    </row>
    <row r="493" spans="1:4" ht="13.5">
      <c r="A493" s="322">
        <v>7050</v>
      </c>
      <c r="B493" s="319" t="s">
        <v>1769</v>
      </c>
      <c r="C493" s="319" t="s">
        <v>1734</v>
      </c>
      <c r="D493" s="321">
        <v>37.11</v>
      </c>
    </row>
    <row r="494" spans="1:4" ht="13.5">
      <c r="A494" s="322">
        <v>67827</v>
      </c>
      <c r="B494" s="319" t="s">
        <v>1770</v>
      </c>
      <c r="C494" s="319" t="s">
        <v>1734</v>
      </c>
      <c r="D494" s="321">
        <v>28.13</v>
      </c>
    </row>
    <row r="495" spans="1:4" ht="13.5">
      <c r="A495" s="322">
        <v>73395</v>
      </c>
      <c r="B495" s="319" t="s">
        <v>1771</v>
      </c>
      <c r="C495" s="319" t="s">
        <v>1734</v>
      </c>
      <c r="D495" s="321">
        <v>4.18</v>
      </c>
    </row>
    <row r="496" spans="1:4" ht="13.5">
      <c r="A496" s="322">
        <v>83766</v>
      </c>
      <c r="B496" s="319" t="s">
        <v>1772</v>
      </c>
      <c r="C496" s="319" t="s">
        <v>1734</v>
      </c>
      <c r="D496" s="321">
        <v>25.49</v>
      </c>
    </row>
    <row r="497" spans="1:4" ht="13.5">
      <c r="A497" s="322">
        <v>84013</v>
      </c>
      <c r="B497" s="319" t="s">
        <v>1773</v>
      </c>
      <c r="C497" s="319" t="s">
        <v>1734</v>
      </c>
      <c r="D497" s="321">
        <v>45.12</v>
      </c>
    </row>
    <row r="498" spans="1:4" ht="13.5">
      <c r="A498" s="322">
        <v>87446</v>
      </c>
      <c r="B498" s="319" t="s">
        <v>1774</v>
      </c>
      <c r="C498" s="319" t="s">
        <v>1734</v>
      </c>
      <c r="D498" s="321">
        <v>0.36</v>
      </c>
    </row>
    <row r="499" spans="1:4" ht="13.5">
      <c r="A499" s="322">
        <v>88392</v>
      </c>
      <c r="B499" s="319" t="s">
        <v>1775</v>
      </c>
      <c r="C499" s="319" t="s">
        <v>1734</v>
      </c>
      <c r="D499" s="321">
        <v>0.71</v>
      </c>
    </row>
    <row r="500" spans="1:4" ht="13.5">
      <c r="A500" s="322">
        <v>88398</v>
      </c>
      <c r="B500" s="319" t="s">
        <v>1776</v>
      </c>
      <c r="C500" s="319" t="s">
        <v>1734</v>
      </c>
      <c r="D500" s="321">
        <v>0.84</v>
      </c>
    </row>
    <row r="501" spans="1:4" ht="13.5">
      <c r="A501" s="322">
        <v>88404</v>
      </c>
      <c r="B501" s="319" t="s">
        <v>1777</v>
      </c>
      <c r="C501" s="319" t="s">
        <v>1734</v>
      </c>
      <c r="D501" s="321">
        <v>0.67</v>
      </c>
    </row>
    <row r="502" spans="1:4" ht="13.5">
      <c r="A502" s="322">
        <v>88430</v>
      </c>
      <c r="B502" s="319" t="s">
        <v>1778</v>
      </c>
      <c r="C502" s="319" t="s">
        <v>1734</v>
      </c>
      <c r="D502" s="321">
        <v>4.41</v>
      </c>
    </row>
    <row r="503" spans="1:4" ht="13.5">
      <c r="A503" s="322">
        <v>88438</v>
      </c>
      <c r="B503" s="319" t="s">
        <v>1779</v>
      </c>
      <c r="C503" s="319" t="s">
        <v>1734</v>
      </c>
      <c r="D503" s="321">
        <v>5.84</v>
      </c>
    </row>
    <row r="504" spans="1:4" ht="13.5">
      <c r="A504" s="322">
        <v>88831</v>
      </c>
      <c r="B504" s="319" t="s">
        <v>1780</v>
      </c>
      <c r="C504" s="319" t="s">
        <v>1734</v>
      </c>
      <c r="D504" s="321">
        <v>0.26</v>
      </c>
    </row>
    <row r="505" spans="1:4" ht="13.5">
      <c r="A505" s="322">
        <v>88844</v>
      </c>
      <c r="B505" s="319" t="s">
        <v>1781</v>
      </c>
      <c r="C505" s="319" t="s">
        <v>1734</v>
      </c>
      <c r="D505" s="321">
        <v>38.57</v>
      </c>
    </row>
    <row r="506" spans="1:4" ht="13.5">
      <c r="A506" s="322">
        <v>88908</v>
      </c>
      <c r="B506" s="319" t="s">
        <v>1782</v>
      </c>
      <c r="C506" s="319" t="s">
        <v>1734</v>
      </c>
      <c r="D506" s="321">
        <v>49.79</v>
      </c>
    </row>
    <row r="507" spans="1:4" ht="13.5">
      <c r="A507" s="322">
        <v>89022</v>
      </c>
      <c r="B507" s="319" t="s">
        <v>1783</v>
      </c>
      <c r="C507" s="319" t="s">
        <v>1734</v>
      </c>
      <c r="D507" s="321">
        <v>0.27</v>
      </c>
    </row>
    <row r="508" spans="1:4" ht="13.5">
      <c r="A508" s="322">
        <v>89027</v>
      </c>
      <c r="B508" s="319" t="s">
        <v>1784</v>
      </c>
      <c r="C508" s="319" t="s">
        <v>1734</v>
      </c>
      <c r="D508" s="321">
        <v>2.61</v>
      </c>
    </row>
    <row r="509" spans="1:4" ht="13.5">
      <c r="A509" s="322">
        <v>89031</v>
      </c>
      <c r="B509" s="319" t="s">
        <v>1785</v>
      </c>
      <c r="C509" s="319" t="s">
        <v>1734</v>
      </c>
      <c r="D509" s="321">
        <v>37.5</v>
      </c>
    </row>
    <row r="510" spans="1:4" ht="13.5">
      <c r="A510" s="322">
        <v>89036</v>
      </c>
      <c r="B510" s="319" t="s">
        <v>1786</v>
      </c>
      <c r="C510" s="319" t="s">
        <v>1734</v>
      </c>
      <c r="D510" s="321">
        <v>23.45</v>
      </c>
    </row>
    <row r="511" spans="1:4" ht="13.5">
      <c r="A511" s="322">
        <v>89218</v>
      </c>
      <c r="B511" s="319" t="s">
        <v>1787</v>
      </c>
      <c r="C511" s="319" t="s">
        <v>1734</v>
      </c>
      <c r="D511" s="321">
        <v>48.05</v>
      </c>
    </row>
    <row r="512" spans="1:4" ht="13.5">
      <c r="A512" s="322">
        <v>89226</v>
      </c>
      <c r="B512" s="319" t="s">
        <v>1788</v>
      </c>
      <c r="C512" s="319" t="s">
        <v>1734</v>
      </c>
      <c r="D512" s="321">
        <v>1.0900000000000001</v>
      </c>
    </row>
    <row r="513" spans="1:4" ht="13.5">
      <c r="A513" s="322">
        <v>89235</v>
      </c>
      <c r="B513" s="319" t="s">
        <v>1789</v>
      </c>
      <c r="C513" s="319" t="s">
        <v>1734</v>
      </c>
      <c r="D513" s="321">
        <v>89.11</v>
      </c>
    </row>
    <row r="514" spans="1:4" ht="13.5">
      <c r="A514" s="322">
        <v>89243</v>
      </c>
      <c r="B514" s="319" t="s">
        <v>1790</v>
      </c>
      <c r="C514" s="319" t="s">
        <v>1734</v>
      </c>
      <c r="D514" s="321">
        <v>186.33</v>
      </c>
    </row>
    <row r="515" spans="1:4" ht="13.5">
      <c r="A515" s="322">
        <v>89251</v>
      </c>
      <c r="B515" s="319" t="s">
        <v>1791</v>
      </c>
      <c r="C515" s="319" t="s">
        <v>1734</v>
      </c>
      <c r="D515" s="321">
        <v>164.05</v>
      </c>
    </row>
    <row r="516" spans="1:4" ht="13.5">
      <c r="A516" s="322">
        <v>89258</v>
      </c>
      <c r="B516" s="319" t="s">
        <v>1792</v>
      </c>
      <c r="C516" s="319" t="s">
        <v>1734</v>
      </c>
      <c r="D516" s="321">
        <v>60.5</v>
      </c>
    </row>
    <row r="517" spans="1:4" ht="13.5">
      <c r="A517" s="322">
        <v>89273</v>
      </c>
      <c r="B517" s="319" t="s">
        <v>1793</v>
      </c>
      <c r="C517" s="319" t="s">
        <v>1734</v>
      </c>
      <c r="D517" s="321">
        <v>47.56</v>
      </c>
    </row>
    <row r="518" spans="1:4" ht="13.5">
      <c r="A518" s="322">
        <v>89279</v>
      </c>
      <c r="B518" s="319" t="s">
        <v>1794</v>
      </c>
      <c r="C518" s="319" t="s">
        <v>1734</v>
      </c>
      <c r="D518" s="321">
        <v>1.33</v>
      </c>
    </row>
    <row r="519" spans="1:4" ht="13.5">
      <c r="A519" s="322">
        <v>89877</v>
      </c>
      <c r="B519" s="319" t="s">
        <v>1795</v>
      </c>
      <c r="C519" s="319" t="s">
        <v>1734</v>
      </c>
      <c r="D519" s="321">
        <v>38.76</v>
      </c>
    </row>
    <row r="520" spans="1:4" ht="13.5">
      <c r="A520" s="322">
        <v>89884</v>
      </c>
      <c r="B520" s="319" t="s">
        <v>1796</v>
      </c>
      <c r="C520" s="319" t="s">
        <v>1734</v>
      </c>
      <c r="D520" s="321">
        <v>40.07</v>
      </c>
    </row>
    <row r="521" spans="1:4" ht="13.5">
      <c r="A521" s="322">
        <v>90587</v>
      </c>
      <c r="B521" s="319" t="s">
        <v>1797</v>
      </c>
      <c r="C521" s="319" t="s">
        <v>1734</v>
      </c>
      <c r="D521" s="321">
        <v>0.3</v>
      </c>
    </row>
    <row r="522" spans="1:4" ht="13.5">
      <c r="A522" s="322">
        <v>90626</v>
      </c>
      <c r="B522" s="319" t="s">
        <v>1798</v>
      </c>
      <c r="C522" s="319" t="s">
        <v>1734</v>
      </c>
      <c r="D522" s="321">
        <v>1.98</v>
      </c>
    </row>
    <row r="523" spans="1:4" ht="13.5">
      <c r="A523" s="322">
        <v>90632</v>
      </c>
      <c r="B523" s="319" t="s">
        <v>1799</v>
      </c>
      <c r="C523" s="319" t="s">
        <v>1734</v>
      </c>
      <c r="D523" s="321">
        <v>44.08</v>
      </c>
    </row>
    <row r="524" spans="1:4" ht="13.5">
      <c r="A524" s="322">
        <v>90638</v>
      </c>
      <c r="B524" s="319" t="s">
        <v>1800</v>
      </c>
      <c r="C524" s="319" t="s">
        <v>1734</v>
      </c>
      <c r="D524" s="321">
        <v>3.39</v>
      </c>
    </row>
    <row r="525" spans="1:4" ht="13.5">
      <c r="A525" s="322">
        <v>90644</v>
      </c>
      <c r="B525" s="319" t="s">
        <v>1801</v>
      </c>
      <c r="C525" s="319" t="s">
        <v>1734</v>
      </c>
      <c r="D525" s="321">
        <v>5.0599999999999996</v>
      </c>
    </row>
    <row r="526" spans="1:4" ht="13.5">
      <c r="A526" s="322">
        <v>90651</v>
      </c>
      <c r="B526" s="319" t="s">
        <v>1802</v>
      </c>
      <c r="C526" s="319" t="s">
        <v>1734</v>
      </c>
      <c r="D526" s="321">
        <v>0.68</v>
      </c>
    </row>
    <row r="527" spans="1:4" ht="13.5">
      <c r="A527" s="322">
        <v>90657</v>
      </c>
      <c r="B527" s="319" t="s">
        <v>1803</v>
      </c>
      <c r="C527" s="319" t="s">
        <v>1734</v>
      </c>
      <c r="D527" s="321">
        <v>3.29</v>
      </c>
    </row>
    <row r="528" spans="1:4" ht="13.5">
      <c r="A528" s="322">
        <v>90663</v>
      </c>
      <c r="B528" s="319" t="s">
        <v>1804</v>
      </c>
      <c r="C528" s="319" t="s">
        <v>1734</v>
      </c>
      <c r="D528" s="321">
        <v>3.52</v>
      </c>
    </row>
    <row r="529" spans="1:4" ht="13.5">
      <c r="A529" s="322">
        <v>90669</v>
      </c>
      <c r="B529" s="319" t="s">
        <v>1805</v>
      </c>
      <c r="C529" s="319" t="s">
        <v>1734</v>
      </c>
      <c r="D529" s="321">
        <v>3.79</v>
      </c>
    </row>
    <row r="530" spans="1:4" ht="13.5">
      <c r="A530" s="322">
        <v>90675</v>
      </c>
      <c r="B530" s="319" t="s">
        <v>1806</v>
      </c>
      <c r="C530" s="319" t="s">
        <v>1734</v>
      </c>
      <c r="D530" s="321">
        <v>152.57</v>
      </c>
    </row>
    <row r="531" spans="1:4" ht="13.5">
      <c r="A531" s="322">
        <v>90681</v>
      </c>
      <c r="B531" s="319" t="s">
        <v>1807</v>
      </c>
      <c r="C531" s="319" t="s">
        <v>1734</v>
      </c>
      <c r="D531" s="321">
        <v>88.15</v>
      </c>
    </row>
    <row r="532" spans="1:4" ht="13.5">
      <c r="A532" s="322">
        <v>90687</v>
      </c>
      <c r="B532" s="319" t="s">
        <v>1808</v>
      </c>
      <c r="C532" s="319" t="s">
        <v>1734</v>
      </c>
      <c r="D532" s="321">
        <v>44.39</v>
      </c>
    </row>
    <row r="533" spans="1:4" ht="13.5">
      <c r="A533" s="322">
        <v>90693</v>
      </c>
      <c r="B533" s="319" t="s">
        <v>1809</v>
      </c>
      <c r="C533" s="319" t="s">
        <v>1734</v>
      </c>
      <c r="D533" s="321">
        <v>28.55</v>
      </c>
    </row>
    <row r="534" spans="1:4" ht="13.5">
      <c r="A534" s="322">
        <v>90965</v>
      </c>
      <c r="B534" s="319" t="s">
        <v>1810</v>
      </c>
      <c r="C534" s="319" t="s">
        <v>1734</v>
      </c>
      <c r="D534" s="321">
        <v>3.23</v>
      </c>
    </row>
    <row r="535" spans="1:4" ht="13.5">
      <c r="A535" s="322">
        <v>90973</v>
      </c>
      <c r="B535" s="319" t="s">
        <v>1811</v>
      </c>
      <c r="C535" s="319" t="s">
        <v>1734</v>
      </c>
      <c r="D535" s="321">
        <v>3.24</v>
      </c>
    </row>
    <row r="536" spans="1:4" ht="13.5">
      <c r="A536" s="322">
        <v>90982</v>
      </c>
      <c r="B536" s="319" t="s">
        <v>1812</v>
      </c>
      <c r="C536" s="319" t="s">
        <v>1734</v>
      </c>
      <c r="D536" s="321">
        <v>8.25</v>
      </c>
    </row>
    <row r="537" spans="1:4" ht="13.5">
      <c r="A537" s="322">
        <v>91001</v>
      </c>
      <c r="B537" s="319" t="s">
        <v>1813</v>
      </c>
      <c r="C537" s="319" t="s">
        <v>1734</v>
      </c>
      <c r="D537" s="321">
        <v>3.85</v>
      </c>
    </row>
    <row r="538" spans="1:4" ht="13.5">
      <c r="A538" s="322">
        <v>91032</v>
      </c>
      <c r="B538" s="319" t="s">
        <v>1814</v>
      </c>
      <c r="C538" s="319" t="s">
        <v>1734</v>
      </c>
      <c r="D538" s="321">
        <v>28.17</v>
      </c>
    </row>
    <row r="539" spans="1:4" ht="13.5">
      <c r="A539" s="322">
        <v>91278</v>
      </c>
      <c r="B539" s="319" t="s">
        <v>1815</v>
      </c>
      <c r="C539" s="319" t="s">
        <v>1734</v>
      </c>
      <c r="D539" s="321">
        <v>0.54</v>
      </c>
    </row>
    <row r="540" spans="1:4" ht="13.5">
      <c r="A540" s="322">
        <v>91285</v>
      </c>
      <c r="B540" s="319" t="s">
        <v>1816</v>
      </c>
      <c r="C540" s="319" t="s">
        <v>1734</v>
      </c>
      <c r="D540" s="321">
        <v>0.6</v>
      </c>
    </row>
    <row r="541" spans="1:4" ht="13.5">
      <c r="A541" s="322">
        <v>91387</v>
      </c>
      <c r="B541" s="319" t="s">
        <v>1817</v>
      </c>
      <c r="C541" s="319" t="s">
        <v>1734</v>
      </c>
      <c r="D541" s="321">
        <v>30.88</v>
      </c>
    </row>
    <row r="542" spans="1:4" ht="13.5">
      <c r="A542" s="322">
        <v>91395</v>
      </c>
      <c r="B542" s="319" t="s">
        <v>1818</v>
      </c>
      <c r="C542" s="319" t="s">
        <v>1734</v>
      </c>
      <c r="D542" s="321">
        <v>25.83</v>
      </c>
    </row>
    <row r="543" spans="1:4" ht="13.5">
      <c r="A543" s="322">
        <v>91486</v>
      </c>
      <c r="B543" s="319" t="s">
        <v>1819</v>
      </c>
      <c r="C543" s="319" t="s">
        <v>1734</v>
      </c>
      <c r="D543" s="321">
        <v>30.53</v>
      </c>
    </row>
    <row r="544" spans="1:4" ht="13.5">
      <c r="A544" s="322">
        <v>91534</v>
      </c>
      <c r="B544" s="319" t="s">
        <v>1820</v>
      </c>
      <c r="C544" s="319" t="s">
        <v>1734</v>
      </c>
      <c r="D544" s="321">
        <v>14.66</v>
      </c>
    </row>
    <row r="545" spans="1:4" ht="13.5">
      <c r="A545" s="322">
        <v>91635</v>
      </c>
      <c r="B545" s="319" t="s">
        <v>1821</v>
      </c>
      <c r="C545" s="319" t="s">
        <v>1734</v>
      </c>
      <c r="D545" s="321">
        <v>27.44</v>
      </c>
    </row>
    <row r="546" spans="1:4" ht="13.5">
      <c r="A546" s="322">
        <v>91646</v>
      </c>
      <c r="B546" s="319" t="s">
        <v>1822</v>
      </c>
      <c r="C546" s="319" t="s">
        <v>1734</v>
      </c>
      <c r="D546" s="321">
        <v>45.37</v>
      </c>
    </row>
    <row r="547" spans="1:4" ht="13.5">
      <c r="A547" s="322">
        <v>91693</v>
      </c>
      <c r="B547" s="319" t="s">
        <v>1823</v>
      </c>
      <c r="C547" s="319" t="s">
        <v>1734</v>
      </c>
      <c r="D547" s="321">
        <v>13.92</v>
      </c>
    </row>
    <row r="548" spans="1:4" ht="13.5">
      <c r="A548" s="322">
        <v>92044</v>
      </c>
      <c r="B548" s="319" t="s">
        <v>1824</v>
      </c>
      <c r="C548" s="319" t="s">
        <v>1734</v>
      </c>
      <c r="D548" s="321">
        <v>4.3499999999999996</v>
      </c>
    </row>
    <row r="549" spans="1:4" ht="13.5">
      <c r="A549" s="322">
        <v>92107</v>
      </c>
      <c r="B549" s="319" t="s">
        <v>1825</v>
      </c>
      <c r="C549" s="319" t="s">
        <v>1734</v>
      </c>
      <c r="D549" s="321">
        <v>31.26</v>
      </c>
    </row>
    <row r="550" spans="1:4" ht="13.5">
      <c r="A550" s="322">
        <v>92113</v>
      </c>
      <c r="B550" s="319" t="s">
        <v>1826</v>
      </c>
      <c r="C550" s="319" t="s">
        <v>1734</v>
      </c>
      <c r="D550" s="321">
        <v>0.78</v>
      </c>
    </row>
    <row r="551" spans="1:4" ht="13.5">
      <c r="A551" s="322">
        <v>92119</v>
      </c>
      <c r="B551" s="319" t="s">
        <v>1827</v>
      </c>
      <c r="C551" s="319" t="s">
        <v>1734</v>
      </c>
      <c r="D551" s="321">
        <v>0.08</v>
      </c>
    </row>
    <row r="552" spans="1:4" ht="13.5">
      <c r="A552" s="322">
        <v>92139</v>
      </c>
      <c r="B552" s="319" t="s">
        <v>1828</v>
      </c>
      <c r="C552" s="319" t="s">
        <v>1734</v>
      </c>
      <c r="D552" s="321">
        <v>22.79</v>
      </c>
    </row>
    <row r="553" spans="1:4" ht="13.5">
      <c r="A553" s="322">
        <v>92146</v>
      </c>
      <c r="B553" s="319" t="s">
        <v>1829</v>
      </c>
      <c r="C553" s="319" t="s">
        <v>1734</v>
      </c>
      <c r="D553" s="321">
        <v>15.85</v>
      </c>
    </row>
    <row r="554" spans="1:4" ht="13.5">
      <c r="A554" s="322">
        <v>92243</v>
      </c>
      <c r="B554" s="319" t="s">
        <v>1830</v>
      </c>
      <c r="C554" s="319" t="s">
        <v>1734</v>
      </c>
      <c r="D554" s="321">
        <v>37.71</v>
      </c>
    </row>
    <row r="555" spans="1:4" ht="13.5">
      <c r="A555" s="322">
        <v>92717</v>
      </c>
      <c r="B555" s="319" t="s">
        <v>1831</v>
      </c>
      <c r="C555" s="319" t="s">
        <v>1734</v>
      </c>
      <c r="D555" s="321">
        <v>0.19</v>
      </c>
    </row>
    <row r="556" spans="1:4" ht="13.5">
      <c r="A556" s="322">
        <v>92961</v>
      </c>
      <c r="B556" s="319" t="s">
        <v>1832</v>
      </c>
      <c r="C556" s="319" t="s">
        <v>1734</v>
      </c>
      <c r="D556" s="321">
        <v>4.55</v>
      </c>
    </row>
    <row r="557" spans="1:4" ht="13.5">
      <c r="A557" s="322">
        <v>92967</v>
      </c>
      <c r="B557" s="319" t="s">
        <v>1833</v>
      </c>
      <c r="C557" s="319" t="s">
        <v>1734</v>
      </c>
      <c r="D557" s="321">
        <v>13.3</v>
      </c>
    </row>
    <row r="558" spans="1:4" ht="13.5">
      <c r="A558" s="322">
        <v>93225</v>
      </c>
      <c r="B558" s="319" t="s">
        <v>1834</v>
      </c>
      <c r="C558" s="319" t="s">
        <v>1734</v>
      </c>
      <c r="D558" s="321">
        <v>229.57</v>
      </c>
    </row>
    <row r="559" spans="1:4" ht="13.5">
      <c r="A559" s="322">
        <v>93234</v>
      </c>
      <c r="B559" s="319" t="s">
        <v>1835</v>
      </c>
      <c r="C559" s="319" t="s">
        <v>1734</v>
      </c>
      <c r="D559" s="321">
        <v>0.33</v>
      </c>
    </row>
    <row r="560" spans="1:4" ht="13.5">
      <c r="A560" s="322">
        <v>93244</v>
      </c>
      <c r="B560" s="319" t="s">
        <v>1836</v>
      </c>
      <c r="C560" s="319" t="s">
        <v>1734</v>
      </c>
      <c r="D560" s="321">
        <v>31.29</v>
      </c>
    </row>
    <row r="561" spans="1:4" ht="13.5">
      <c r="A561" s="322">
        <v>93274</v>
      </c>
      <c r="B561" s="319" t="s">
        <v>1837</v>
      </c>
      <c r="C561" s="319" t="s">
        <v>1734</v>
      </c>
      <c r="D561" s="321">
        <v>40.630000000000003</v>
      </c>
    </row>
    <row r="562" spans="1:4" ht="13.5">
      <c r="A562" s="322">
        <v>93282</v>
      </c>
      <c r="B562" s="319" t="s">
        <v>1838</v>
      </c>
      <c r="C562" s="319" t="s">
        <v>1734</v>
      </c>
      <c r="D562" s="321">
        <v>13.68</v>
      </c>
    </row>
    <row r="563" spans="1:4" ht="13.5">
      <c r="A563" s="322">
        <v>93288</v>
      </c>
      <c r="B563" s="319" t="s">
        <v>1839</v>
      </c>
      <c r="C563" s="319" t="s">
        <v>1734</v>
      </c>
      <c r="D563" s="321">
        <v>78.58</v>
      </c>
    </row>
    <row r="564" spans="1:4" ht="13.5">
      <c r="A564" s="322">
        <v>93403</v>
      </c>
      <c r="B564" s="319" t="s">
        <v>1840</v>
      </c>
      <c r="C564" s="319" t="s">
        <v>1734</v>
      </c>
      <c r="D564" s="321">
        <v>27.44</v>
      </c>
    </row>
    <row r="565" spans="1:4" ht="13.5">
      <c r="A565" s="322">
        <v>93409</v>
      </c>
      <c r="B565" s="319" t="s">
        <v>1841</v>
      </c>
      <c r="C565" s="319" t="s">
        <v>1734</v>
      </c>
      <c r="D565" s="321">
        <v>22.45</v>
      </c>
    </row>
    <row r="566" spans="1:4" ht="13.5">
      <c r="A566" s="322">
        <v>93416</v>
      </c>
      <c r="B566" s="319" t="s">
        <v>1842</v>
      </c>
      <c r="C566" s="319" t="s">
        <v>1734</v>
      </c>
      <c r="D566" s="321">
        <v>0.2</v>
      </c>
    </row>
    <row r="567" spans="1:4" ht="13.5">
      <c r="A567" s="322">
        <v>93422</v>
      </c>
      <c r="B567" s="319" t="s">
        <v>1843</v>
      </c>
      <c r="C567" s="319" t="s">
        <v>1734</v>
      </c>
      <c r="D567" s="321">
        <v>2.63</v>
      </c>
    </row>
    <row r="568" spans="1:4" ht="13.5">
      <c r="A568" s="322">
        <v>93428</v>
      </c>
      <c r="B568" s="319" t="s">
        <v>1844</v>
      </c>
      <c r="C568" s="319" t="s">
        <v>1734</v>
      </c>
      <c r="D568" s="321">
        <v>3.72</v>
      </c>
    </row>
    <row r="569" spans="1:4" ht="13.5">
      <c r="A569" s="322">
        <v>93434</v>
      </c>
      <c r="B569" s="319" t="s">
        <v>1845</v>
      </c>
      <c r="C569" s="319" t="s">
        <v>1734</v>
      </c>
      <c r="D569" s="321">
        <v>157.71</v>
      </c>
    </row>
    <row r="570" spans="1:4" ht="13.5">
      <c r="A570" s="322">
        <v>93440</v>
      </c>
      <c r="B570" s="319" t="s">
        <v>1846</v>
      </c>
      <c r="C570" s="319" t="s">
        <v>1734</v>
      </c>
      <c r="D570" s="321">
        <v>76.13</v>
      </c>
    </row>
    <row r="571" spans="1:4" ht="13.5">
      <c r="A571" s="322">
        <v>95122</v>
      </c>
      <c r="B571" s="319" t="s">
        <v>1847</v>
      </c>
      <c r="C571" s="319" t="s">
        <v>1734</v>
      </c>
      <c r="D571" s="321">
        <v>115.85</v>
      </c>
    </row>
    <row r="572" spans="1:4" ht="13.5">
      <c r="A572" s="322">
        <v>95128</v>
      </c>
      <c r="B572" s="319" t="s">
        <v>1848</v>
      </c>
      <c r="C572" s="319" t="s">
        <v>1734</v>
      </c>
      <c r="D572" s="321">
        <v>26.87</v>
      </c>
    </row>
    <row r="573" spans="1:4" ht="13.5">
      <c r="A573" s="322">
        <v>95140</v>
      </c>
      <c r="B573" s="319" t="s">
        <v>1849</v>
      </c>
      <c r="C573" s="319" t="s">
        <v>1734</v>
      </c>
      <c r="D573" s="321">
        <v>0.04</v>
      </c>
    </row>
    <row r="574" spans="1:4" ht="13.5">
      <c r="A574" s="322">
        <v>95213</v>
      </c>
      <c r="B574" s="319" t="s">
        <v>1850</v>
      </c>
      <c r="C574" s="319" t="s">
        <v>1734</v>
      </c>
      <c r="D574" s="321">
        <v>44.18</v>
      </c>
    </row>
    <row r="575" spans="1:4" ht="13.5">
      <c r="A575" s="322">
        <v>95219</v>
      </c>
      <c r="B575" s="319" t="s">
        <v>1851</v>
      </c>
      <c r="C575" s="319" t="s">
        <v>1734</v>
      </c>
      <c r="D575" s="321">
        <v>18.32</v>
      </c>
    </row>
    <row r="576" spans="1:4" ht="13.5">
      <c r="A576" s="322">
        <v>95259</v>
      </c>
      <c r="B576" s="319" t="s">
        <v>1852</v>
      </c>
      <c r="C576" s="319" t="s">
        <v>1734</v>
      </c>
      <c r="D576" s="321">
        <v>13.09</v>
      </c>
    </row>
    <row r="577" spans="1:4" ht="13.5">
      <c r="A577" s="322">
        <v>95265</v>
      </c>
      <c r="B577" s="319" t="s">
        <v>1853</v>
      </c>
      <c r="C577" s="319" t="s">
        <v>1734</v>
      </c>
      <c r="D577" s="321">
        <v>0.74</v>
      </c>
    </row>
    <row r="578" spans="1:4" ht="13.5">
      <c r="A578" s="322">
        <v>95271</v>
      </c>
      <c r="B578" s="319" t="s">
        <v>1854</v>
      </c>
      <c r="C578" s="319" t="s">
        <v>1734</v>
      </c>
      <c r="D578" s="321">
        <v>0.49</v>
      </c>
    </row>
    <row r="579" spans="1:4" ht="13.5">
      <c r="A579" s="322">
        <v>95277</v>
      </c>
      <c r="B579" s="319" t="s">
        <v>1855</v>
      </c>
      <c r="C579" s="319" t="s">
        <v>1734</v>
      </c>
      <c r="D579" s="321">
        <v>0.49</v>
      </c>
    </row>
    <row r="580" spans="1:4" ht="13.5">
      <c r="A580" s="322">
        <v>95283</v>
      </c>
      <c r="B580" s="319" t="s">
        <v>1856</v>
      </c>
      <c r="C580" s="319" t="s">
        <v>1734</v>
      </c>
      <c r="D580" s="321">
        <v>0.53</v>
      </c>
    </row>
    <row r="581" spans="1:4" ht="13.5">
      <c r="A581" s="322">
        <v>95621</v>
      </c>
      <c r="B581" s="319" t="s">
        <v>1857</v>
      </c>
      <c r="C581" s="319" t="s">
        <v>1734</v>
      </c>
      <c r="D581" s="321">
        <v>12.84</v>
      </c>
    </row>
    <row r="582" spans="1:4" ht="13.5">
      <c r="A582" s="322">
        <v>95632</v>
      </c>
      <c r="B582" s="319" t="s">
        <v>1858</v>
      </c>
      <c r="C582" s="319" t="s">
        <v>1734</v>
      </c>
      <c r="D582" s="321">
        <v>38.950000000000003</v>
      </c>
    </row>
    <row r="583" spans="1:4" ht="13.5">
      <c r="A583" s="322">
        <v>95703</v>
      </c>
      <c r="B583" s="319" t="s">
        <v>1859</v>
      </c>
      <c r="C583" s="319" t="s">
        <v>1734</v>
      </c>
      <c r="D583" s="321">
        <v>18.25</v>
      </c>
    </row>
    <row r="584" spans="1:4" ht="13.5">
      <c r="A584" s="322">
        <v>95709</v>
      </c>
      <c r="B584" s="319" t="s">
        <v>1860</v>
      </c>
      <c r="C584" s="319" t="s">
        <v>1734</v>
      </c>
      <c r="D584" s="321">
        <v>42.82</v>
      </c>
    </row>
    <row r="585" spans="1:4" ht="13.5">
      <c r="A585" s="322">
        <v>95715</v>
      </c>
      <c r="B585" s="319" t="s">
        <v>1861</v>
      </c>
      <c r="C585" s="319" t="s">
        <v>1734</v>
      </c>
      <c r="D585" s="321">
        <v>51.57</v>
      </c>
    </row>
    <row r="586" spans="1:4" ht="13.5">
      <c r="A586" s="322">
        <v>95721</v>
      </c>
      <c r="B586" s="319" t="s">
        <v>1862</v>
      </c>
      <c r="C586" s="319" t="s">
        <v>1734</v>
      </c>
      <c r="D586" s="321">
        <v>50.27</v>
      </c>
    </row>
    <row r="587" spans="1:4" ht="13.5">
      <c r="A587" s="322">
        <v>95873</v>
      </c>
      <c r="B587" s="319" t="s">
        <v>1863</v>
      </c>
      <c r="C587" s="319" t="s">
        <v>1734</v>
      </c>
      <c r="D587" s="321">
        <v>5.96</v>
      </c>
    </row>
    <row r="588" spans="1:4" ht="13.5">
      <c r="A588" s="322">
        <v>96014</v>
      </c>
      <c r="B588" s="319" t="s">
        <v>1864</v>
      </c>
      <c r="C588" s="319" t="s">
        <v>1734</v>
      </c>
      <c r="D588" s="321">
        <v>28.78</v>
      </c>
    </row>
    <row r="589" spans="1:4" ht="13.5">
      <c r="A589" s="322">
        <v>96021</v>
      </c>
      <c r="B589" s="319" t="s">
        <v>1865</v>
      </c>
      <c r="C589" s="319" t="s">
        <v>1734</v>
      </c>
      <c r="D589" s="321">
        <v>28.66</v>
      </c>
    </row>
    <row r="590" spans="1:4" ht="13.5">
      <c r="A590" s="322">
        <v>96029</v>
      </c>
      <c r="B590" s="319" t="s">
        <v>1866</v>
      </c>
      <c r="C590" s="319" t="s">
        <v>1734</v>
      </c>
      <c r="D590" s="321">
        <v>25.36</v>
      </c>
    </row>
    <row r="591" spans="1:4" ht="13.5">
      <c r="A591" s="322">
        <v>96036</v>
      </c>
      <c r="B591" s="319" t="s">
        <v>1867</v>
      </c>
      <c r="C591" s="319" t="s">
        <v>1734</v>
      </c>
      <c r="D591" s="321">
        <v>33.729999999999997</v>
      </c>
    </row>
    <row r="592" spans="1:4" ht="13.5">
      <c r="A592" s="322">
        <v>96155</v>
      </c>
      <c r="B592" s="319" t="s">
        <v>1868</v>
      </c>
      <c r="C592" s="319" t="s">
        <v>1734</v>
      </c>
      <c r="D592" s="321">
        <v>25.48</v>
      </c>
    </row>
    <row r="593" spans="1:4" ht="13.5">
      <c r="A593" s="322">
        <v>96156</v>
      </c>
      <c r="B593" s="319" t="s">
        <v>1869</v>
      </c>
      <c r="C593" s="319" t="s">
        <v>1734</v>
      </c>
      <c r="D593" s="321">
        <v>31.43</v>
      </c>
    </row>
    <row r="594" spans="1:4" ht="13.5">
      <c r="A594" s="322">
        <v>96159</v>
      </c>
      <c r="B594" s="319" t="s">
        <v>1870</v>
      </c>
      <c r="C594" s="319" t="s">
        <v>1734</v>
      </c>
      <c r="D594" s="321">
        <v>39.75</v>
      </c>
    </row>
    <row r="595" spans="1:4" ht="13.5">
      <c r="A595" s="322">
        <v>96246</v>
      </c>
      <c r="B595" s="319" t="s">
        <v>1871</v>
      </c>
      <c r="C595" s="319" t="s">
        <v>1734</v>
      </c>
      <c r="D595" s="321">
        <v>32.39</v>
      </c>
    </row>
    <row r="596" spans="1:4" ht="13.5">
      <c r="A596" s="322">
        <v>96302</v>
      </c>
      <c r="B596" s="319" t="s">
        <v>1872</v>
      </c>
      <c r="C596" s="319" t="s">
        <v>1734</v>
      </c>
      <c r="D596" s="321">
        <v>59.08</v>
      </c>
    </row>
    <row r="597" spans="1:4" ht="13.5">
      <c r="A597" s="322">
        <v>96308</v>
      </c>
      <c r="B597" s="319" t="s">
        <v>1873</v>
      </c>
      <c r="C597" s="319" t="s">
        <v>1734</v>
      </c>
      <c r="D597" s="321">
        <v>0.11</v>
      </c>
    </row>
    <row r="598" spans="1:4" ht="13.5">
      <c r="A598" s="322">
        <v>96464</v>
      </c>
      <c r="B598" s="319" t="s">
        <v>1874</v>
      </c>
      <c r="C598" s="319" t="s">
        <v>1734</v>
      </c>
      <c r="D598" s="321">
        <v>41.69</v>
      </c>
    </row>
    <row r="599" spans="1:4" ht="13.5">
      <c r="A599" s="322">
        <v>5089</v>
      </c>
      <c r="B599" s="319" t="s">
        <v>1875</v>
      </c>
      <c r="C599" s="319" t="s">
        <v>1876</v>
      </c>
      <c r="D599" s="321">
        <v>17.3</v>
      </c>
    </row>
    <row r="600" spans="1:4" ht="13.5">
      <c r="A600" s="322">
        <v>5627</v>
      </c>
      <c r="B600" s="319" t="s">
        <v>1877</v>
      </c>
      <c r="C600" s="319" t="s">
        <v>1876</v>
      </c>
      <c r="D600" s="321">
        <v>23.52</v>
      </c>
    </row>
    <row r="601" spans="1:4" ht="13.5">
      <c r="A601" s="322">
        <v>5628</v>
      </c>
      <c r="B601" s="319" t="s">
        <v>1878</v>
      </c>
      <c r="C601" s="319" t="s">
        <v>1876</v>
      </c>
      <c r="D601" s="321">
        <v>6.04</v>
      </c>
    </row>
    <row r="602" spans="1:4" ht="13.5">
      <c r="A602" s="322">
        <v>5629</v>
      </c>
      <c r="B602" s="319" t="s">
        <v>1879</v>
      </c>
      <c r="C602" s="319" t="s">
        <v>1876</v>
      </c>
      <c r="D602" s="321">
        <v>29.4</v>
      </c>
    </row>
    <row r="603" spans="1:4" ht="13.5">
      <c r="A603" s="322">
        <v>5630</v>
      </c>
      <c r="B603" s="319" t="s">
        <v>1880</v>
      </c>
      <c r="C603" s="319" t="s">
        <v>1876</v>
      </c>
      <c r="D603" s="321">
        <v>57.99</v>
      </c>
    </row>
    <row r="604" spans="1:4" ht="13.5">
      <c r="A604" s="322">
        <v>5658</v>
      </c>
      <c r="B604" s="319" t="s">
        <v>1881</v>
      </c>
      <c r="C604" s="319" t="s">
        <v>1876</v>
      </c>
      <c r="D604" s="321">
        <v>1.01</v>
      </c>
    </row>
    <row r="605" spans="1:4" ht="13.5">
      <c r="A605" s="322">
        <v>5664</v>
      </c>
      <c r="B605" s="319" t="s">
        <v>1882</v>
      </c>
      <c r="C605" s="319" t="s">
        <v>1876</v>
      </c>
      <c r="D605" s="321">
        <v>17.05</v>
      </c>
    </row>
    <row r="606" spans="1:4" ht="13.5">
      <c r="A606" s="322">
        <v>5667</v>
      </c>
      <c r="B606" s="319" t="s">
        <v>1883</v>
      </c>
      <c r="C606" s="319" t="s">
        <v>1876</v>
      </c>
      <c r="D606" s="321">
        <v>15.16</v>
      </c>
    </row>
    <row r="607" spans="1:4" ht="13.5">
      <c r="A607" s="322">
        <v>5668</v>
      </c>
      <c r="B607" s="319" t="s">
        <v>1884</v>
      </c>
      <c r="C607" s="319" t="s">
        <v>1876</v>
      </c>
      <c r="D607" s="321">
        <v>44.38</v>
      </c>
    </row>
    <row r="608" spans="1:4" ht="13.5">
      <c r="A608" s="322">
        <v>5674</v>
      </c>
      <c r="B608" s="319" t="s">
        <v>1885</v>
      </c>
      <c r="C608" s="319" t="s">
        <v>1876</v>
      </c>
      <c r="D608" s="321">
        <v>16.64</v>
      </c>
    </row>
    <row r="609" spans="1:4" ht="13.5">
      <c r="A609" s="322">
        <v>5692</v>
      </c>
      <c r="B609" s="319" t="s">
        <v>1886</v>
      </c>
      <c r="C609" s="319" t="s">
        <v>1876</v>
      </c>
      <c r="D609" s="321">
        <v>0.17</v>
      </c>
    </row>
    <row r="610" spans="1:4" ht="13.5">
      <c r="A610" s="322">
        <v>5693</v>
      </c>
      <c r="B610" s="319" t="s">
        <v>1887</v>
      </c>
      <c r="C610" s="319" t="s">
        <v>1876</v>
      </c>
      <c r="D610" s="321">
        <v>3.45</v>
      </c>
    </row>
    <row r="611" spans="1:4" ht="13.5">
      <c r="A611" s="322">
        <v>5695</v>
      </c>
      <c r="B611" s="319" t="s">
        <v>1888</v>
      </c>
      <c r="C611" s="319" t="s">
        <v>1876</v>
      </c>
      <c r="D611" s="321">
        <v>20.91</v>
      </c>
    </row>
    <row r="612" spans="1:4" ht="13.5">
      <c r="A612" s="322">
        <v>5703</v>
      </c>
      <c r="B612" s="319" t="s">
        <v>1889</v>
      </c>
      <c r="C612" s="319" t="s">
        <v>1876</v>
      </c>
      <c r="D612" s="321">
        <v>11.18</v>
      </c>
    </row>
    <row r="613" spans="1:4" ht="13.5">
      <c r="A613" s="322">
        <v>5705</v>
      </c>
      <c r="B613" s="319" t="s">
        <v>1890</v>
      </c>
      <c r="C613" s="319" t="s">
        <v>1876</v>
      </c>
      <c r="D613" s="321">
        <v>13.04</v>
      </c>
    </row>
    <row r="614" spans="1:4" ht="13.5">
      <c r="A614" s="322">
        <v>5707</v>
      </c>
      <c r="B614" s="319" t="s">
        <v>1891</v>
      </c>
      <c r="C614" s="319" t="s">
        <v>1876</v>
      </c>
      <c r="D614" s="321">
        <v>41.52</v>
      </c>
    </row>
    <row r="615" spans="1:4" ht="13.5">
      <c r="A615" s="322">
        <v>5710</v>
      </c>
      <c r="B615" s="319" t="s">
        <v>1892</v>
      </c>
      <c r="C615" s="319" t="s">
        <v>1876</v>
      </c>
      <c r="D615" s="321">
        <v>64.510000000000005</v>
      </c>
    </row>
    <row r="616" spans="1:4" ht="13.5">
      <c r="A616" s="322">
        <v>5711</v>
      </c>
      <c r="B616" s="319" t="s">
        <v>1893</v>
      </c>
      <c r="C616" s="319" t="s">
        <v>1876</v>
      </c>
      <c r="D616" s="321">
        <v>54.84</v>
      </c>
    </row>
    <row r="617" spans="1:4" ht="13.5">
      <c r="A617" s="322">
        <v>5714</v>
      </c>
      <c r="B617" s="319" t="s">
        <v>1894</v>
      </c>
      <c r="C617" s="319" t="s">
        <v>1876</v>
      </c>
      <c r="D617" s="321">
        <v>7.85</v>
      </c>
    </row>
    <row r="618" spans="1:4" ht="13.5">
      <c r="A618" s="322">
        <v>5715</v>
      </c>
      <c r="B618" s="319" t="s">
        <v>1895</v>
      </c>
      <c r="C618" s="319" t="s">
        <v>1876</v>
      </c>
      <c r="D618" s="321">
        <v>43.8</v>
      </c>
    </row>
    <row r="619" spans="1:4" ht="13.5">
      <c r="A619" s="322">
        <v>5718</v>
      </c>
      <c r="B619" s="319" t="s">
        <v>1896</v>
      </c>
      <c r="C619" s="319" t="s">
        <v>1876</v>
      </c>
      <c r="D619" s="321">
        <v>88.8</v>
      </c>
    </row>
    <row r="620" spans="1:4" ht="13.5">
      <c r="A620" s="322">
        <v>5721</v>
      </c>
      <c r="B620" s="319" t="s">
        <v>1897</v>
      </c>
      <c r="C620" s="319" t="s">
        <v>1876</v>
      </c>
      <c r="D620" s="321">
        <v>78.34</v>
      </c>
    </row>
    <row r="621" spans="1:4" ht="13.5">
      <c r="A621" s="322">
        <v>5722</v>
      </c>
      <c r="B621" s="319" t="s">
        <v>1898</v>
      </c>
      <c r="C621" s="319" t="s">
        <v>1876</v>
      </c>
      <c r="D621" s="321">
        <v>181.27</v>
      </c>
    </row>
    <row r="622" spans="1:4" ht="13.5">
      <c r="A622" s="322">
        <v>5724</v>
      </c>
      <c r="B622" s="319" t="s">
        <v>1899</v>
      </c>
      <c r="C622" s="319" t="s">
        <v>1876</v>
      </c>
      <c r="D622" s="321">
        <v>28.94</v>
      </c>
    </row>
    <row r="623" spans="1:4" ht="13.5">
      <c r="A623" s="322">
        <v>5727</v>
      </c>
      <c r="B623" s="319" t="s">
        <v>1900</v>
      </c>
      <c r="C623" s="319" t="s">
        <v>1876</v>
      </c>
      <c r="D623" s="321">
        <v>5.0199999999999996</v>
      </c>
    </row>
    <row r="624" spans="1:4" ht="13.5">
      <c r="A624" s="322">
        <v>5729</v>
      </c>
      <c r="B624" s="319" t="s">
        <v>1901</v>
      </c>
      <c r="C624" s="319" t="s">
        <v>1876</v>
      </c>
      <c r="D624" s="321">
        <v>20.43</v>
      </c>
    </row>
    <row r="625" spans="1:4" ht="13.5">
      <c r="A625" s="322">
        <v>5730</v>
      </c>
      <c r="B625" s="319" t="s">
        <v>1902</v>
      </c>
      <c r="C625" s="319" t="s">
        <v>1876</v>
      </c>
      <c r="D625" s="321">
        <v>30.3</v>
      </c>
    </row>
    <row r="626" spans="1:4" ht="13.5">
      <c r="A626" s="322">
        <v>5735</v>
      </c>
      <c r="B626" s="319" t="s">
        <v>1903</v>
      </c>
      <c r="C626" s="319" t="s">
        <v>1876</v>
      </c>
      <c r="D626" s="321">
        <v>16.45</v>
      </c>
    </row>
    <row r="627" spans="1:4" ht="13.5">
      <c r="A627" s="322">
        <v>5736</v>
      </c>
      <c r="B627" s="319" t="s">
        <v>1904</v>
      </c>
      <c r="C627" s="319" t="s">
        <v>1876</v>
      </c>
      <c r="D627" s="321">
        <v>40.72</v>
      </c>
    </row>
    <row r="628" spans="1:4" ht="13.5">
      <c r="A628" s="322">
        <v>5738</v>
      </c>
      <c r="B628" s="319" t="s">
        <v>1905</v>
      </c>
      <c r="C628" s="319" t="s">
        <v>1876</v>
      </c>
      <c r="D628" s="321">
        <v>18.170000000000002</v>
      </c>
    </row>
    <row r="629" spans="1:4" ht="13.5">
      <c r="A629" s="322">
        <v>5739</v>
      </c>
      <c r="B629" s="319" t="s">
        <v>1906</v>
      </c>
      <c r="C629" s="319" t="s">
        <v>1876</v>
      </c>
      <c r="D629" s="321">
        <v>22.74</v>
      </c>
    </row>
    <row r="630" spans="1:4" ht="13.5">
      <c r="A630" s="322">
        <v>5741</v>
      </c>
      <c r="B630" s="319" t="s">
        <v>1907</v>
      </c>
      <c r="C630" s="319" t="s">
        <v>1876</v>
      </c>
      <c r="D630" s="321">
        <v>23.97</v>
      </c>
    </row>
    <row r="631" spans="1:4" ht="13.5">
      <c r="A631" s="322">
        <v>5742</v>
      </c>
      <c r="B631" s="319" t="s">
        <v>1908</v>
      </c>
      <c r="C631" s="319" t="s">
        <v>1876</v>
      </c>
      <c r="D631" s="321">
        <v>16.989999999999998</v>
      </c>
    </row>
    <row r="632" spans="1:4" ht="13.5">
      <c r="A632" s="322">
        <v>5747</v>
      </c>
      <c r="B632" s="319" t="s">
        <v>1909</v>
      </c>
      <c r="C632" s="319" t="s">
        <v>1876</v>
      </c>
      <c r="D632" s="321">
        <v>97.4</v>
      </c>
    </row>
    <row r="633" spans="1:4" ht="13.5">
      <c r="A633" s="322">
        <v>5751</v>
      </c>
      <c r="B633" s="319" t="s">
        <v>1910</v>
      </c>
      <c r="C633" s="319" t="s">
        <v>1876</v>
      </c>
      <c r="D633" s="321">
        <v>14.38</v>
      </c>
    </row>
    <row r="634" spans="1:4" ht="13.5">
      <c r="A634" s="322">
        <v>5754</v>
      </c>
      <c r="B634" s="319" t="s">
        <v>1911</v>
      </c>
      <c r="C634" s="319" t="s">
        <v>1876</v>
      </c>
      <c r="D634" s="321">
        <v>12.12</v>
      </c>
    </row>
    <row r="635" spans="1:4" ht="13.5">
      <c r="A635" s="322">
        <v>5763</v>
      </c>
      <c r="B635" s="319" t="s">
        <v>1912</v>
      </c>
      <c r="C635" s="319" t="s">
        <v>1876</v>
      </c>
      <c r="D635" s="321">
        <v>20.41</v>
      </c>
    </row>
    <row r="636" spans="1:4" ht="13.5">
      <c r="A636" s="322">
        <v>5765</v>
      </c>
      <c r="B636" s="319" t="s">
        <v>1913</v>
      </c>
      <c r="C636" s="319" t="s">
        <v>1876</v>
      </c>
      <c r="D636" s="321">
        <v>1.69</v>
      </c>
    </row>
    <row r="637" spans="1:4" ht="13.5">
      <c r="A637" s="322">
        <v>5766</v>
      </c>
      <c r="B637" s="319" t="s">
        <v>1914</v>
      </c>
      <c r="C637" s="319" t="s">
        <v>1876</v>
      </c>
      <c r="D637" s="321">
        <v>2.17</v>
      </c>
    </row>
    <row r="638" spans="1:4" ht="13.5">
      <c r="A638" s="322">
        <v>5779</v>
      </c>
      <c r="B638" s="319" t="s">
        <v>1915</v>
      </c>
      <c r="C638" s="319" t="s">
        <v>1876</v>
      </c>
      <c r="D638" s="321">
        <v>35.25</v>
      </c>
    </row>
    <row r="639" spans="1:4" ht="13.5">
      <c r="A639" s="322">
        <v>5787</v>
      </c>
      <c r="B639" s="319" t="s">
        <v>1916</v>
      </c>
      <c r="C639" s="319" t="s">
        <v>1876</v>
      </c>
      <c r="D639" s="321">
        <v>102.89</v>
      </c>
    </row>
    <row r="640" spans="1:4" ht="13.5">
      <c r="A640" s="322">
        <v>5797</v>
      </c>
      <c r="B640" s="319" t="s">
        <v>1917</v>
      </c>
      <c r="C640" s="319" t="s">
        <v>1876</v>
      </c>
      <c r="D640" s="321">
        <v>2.4</v>
      </c>
    </row>
    <row r="641" spans="1:4" ht="13.5">
      <c r="A641" s="322">
        <v>5800</v>
      </c>
      <c r="B641" s="319" t="s">
        <v>1918</v>
      </c>
      <c r="C641" s="319" t="s">
        <v>1876</v>
      </c>
      <c r="D641" s="321">
        <v>0.24</v>
      </c>
    </row>
    <row r="642" spans="1:4" ht="13.5">
      <c r="A642" s="322">
        <v>7032</v>
      </c>
      <c r="B642" s="319" t="s">
        <v>1919</v>
      </c>
      <c r="C642" s="319" t="s">
        <v>1876</v>
      </c>
      <c r="D642" s="321">
        <v>2.2999999999999998</v>
      </c>
    </row>
    <row r="643" spans="1:4" ht="13.5">
      <c r="A643" s="322">
        <v>7033</v>
      </c>
      <c r="B643" s="319" t="s">
        <v>1920</v>
      </c>
      <c r="C643" s="319" t="s">
        <v>1876</v>
      </c>
      <c r="D643" s="321">
        <v>0.91</v>
      </c>
    </row>
    <row r="644" spans="1:4" ht="13.5">
      <c r="A644" s="322">
        <v>7034</v>
      </c>
      <c r="B644" s="319" t="s">
        <v>1921</v>
      </c>
      <c r="C644" s="319" t="s">
        <v>1876</v>
      </c>
      <c r="D644" s="321">
        <v>4.3099999999999996</v>
      </c>
    </row>
    <row r="645" spans="1:4" ht="13.5">
      <c r="A645" s="322">
        <v>7035</v>
      </c>
      <c r="B645" s="319" t="s">
        <v>1922</v>
      </c>
      <c r="C645" s="319" t="s">
        <v>1876</v>
      </c>
      <c r="D645" s="321">
        <v>166.72</v>
      </c>
    </row>
    <row r="646" spans="1:4" ht="13.5">
      <c r="A646" s="322">
        <v>7038</v>
      </c>
      <c r="B646" s="319" t="s">
        <v>1923</v>
      </c>
      <c r="C646" s="319" t="s">
        <v>1876</v>
      </c>
      <c r="D646" s="321">
        <v>20.78</v>
      </c>
    </row>
    <row r="647" spans="1:4" ht="13.5">
      <c r="A647" s="322">
        <v>7039</v>
      </c>
      <c r="B647" s="319" t="s">
        <v>1924</v>
      </c>
      <c r="C647" s="319" t="s">
        <v>1876</v>
      </c>
      <c r="D647" s="321">
        <v>5.46</v>
      </c>
    </row>
    <row r="648" spans="1:4" ht="13.5">
      <c r="A648" s="322">
        <v>7040</v>
      </c>
      <c r="B648" s="319" t="s">
        <v>1925</v>
      </c>
      <c r="C648" s="319" t="s">
        <v>1876</v>
      </c>
      <c r="D648" s="321">
        <v>26.01</v>
      </c>
    </row>
    <row r="649" spans="1:4" ht="13.5">
      <c r="A649" s="322">
        <v>7044</v>
      </c>
      <c r="B649" s="319" t="s">
        <v>1926</v>
      </c>
      <c r="C649" s="319" t="s">
        <v>1876</v>
      </c>
      <c r="D649" s="321">
        <v>0.19</v>
      </c>
    </row>
    <row r="650" spans="1:4" ht="13.5">
      <c r="A650" s="322">
        <v>7045</v>
      </c>
      <c r="B650" s="319" t="s">
        <v>1927</v>
      </c>
      <c r="C650" s="319" t="s">
        <v>1876</v>
      </c>
      <c r="D650" s="321">
        <v>0.04</v>
      </c>
    </row>
    <row r="651" spans="1:4" ht="13.5">
      <c r="A651" s="322">
        <v>7046</v>
      </c>
      <c r="B651" s="319" t="s">
        <v>1928</v>
      </c>
      <c r="C651" s="319" t="s">
        <v>1876</v>
      </c>
      <c r="D651" s="321">
        <v>0.21</v>
      </c>
    </row>
    <row r="652" spans="1:4" ht="13.5">
      <c r="A652" s="322">
        <v>7047</v>
      </c>
      <c r="B652" s="319" t="s">
        <v>1929</v>
      </c>
      <c r="C652" s="319" t="s">
        <v>1876</v>
      </c>
      <c r="D652" s="321">
        <v>4.09</v>
      </c>
    </row>
    <row r="653" spans="1:4" ht="13.5">
      <c r="A653" s="322">
        <v>7051</v>
      </c>
      <c r="B653" s="319" t="s">
        <v>1930</v>
      </c>
      <c r="C653" s="319" t="s">
        <v>1876</v>
      </c>
      <c r="D653" s="321">
        <v>18.43</v>
      </c>
    </row>
    <row r="654" spans="1:4" ht="13.5">
      <c r="A654" s="322">
        <v>7052</v>
      </c>
      <c r="B654" s="319" t="s">
        <v>1931</v>
      </c>
      <c r="C654" s="319" t="s">
        <v>1876</v>
      </c>
      <c r="D654" s="321">
        <v>4.84</v>
      </c>
    </row>
    <row r="655" spans="1:4" ht="13.5">
      <c r="A655" s="322">
        <v>7053</v>
      </c>
      <c r="B655" s="319" t="s">
        <v>1932</v>
      </c>
      <c r="C655" s="319" t="s">
        <v>1876</v>
      </c>
      <c r="D655" s="321">
        <v>23.07</v>
      </c>
    </row>
    <row r="656" spans="1:4" ht="13.5">
      <c r="A656" s="322">
        <v>7054</v>
      </c>
      <c r="B656" s="319" t="s">
        <v>1933</v>
      </c>
      <c r="C656" s="319" t="s">
        <v>1876</v>
      </c>
      <c r="D656" s="321">
        <v>65.31</v>
      </c>
    </row>
    <row r="657" spans="1:4" ht="13.5">
      <c r="A657" s="322">
        <v>7058</v>
      </c>
      <c r="B657" s="319" t="s">
        <v>1934</v>
      </c>
      <c r="C657" s="319" t="s">
        <v>1876</v>
      </c>
      <c r="D657" s="321">
        <v>10.64</v>
      </c>
    </row>
    <row r="658" spans="1:4" ht="13.5">
      <c r="A658" s="322">
        <v>7059</v>
      </c>
      <c r="B658" s="319" t="s">
        <v>1935</v>
      </c>
      <c r="C658" s="319" t="s">
        <v>1876</v>
      </c>
      <c r="D658" s="321">
        <v>3.72</v>
      </c>
    </row>
    <row r="659" spans="1:4" ht="13.5">
      <c r="A659" s="322">
        <v>7060</v>
      </c>
      <c r="B659" s="319" t="s">
        <v>1936</v>
      </c>
      <c r="C659" s="319" t="s">
        <v>1876</v>
      </c>
      <c r="D659" s="321">
        <v>19.96</v>
      </c>
    </row>
    <row r="660" spans="1:4" ht="13.5">
      <c r="A660" s="322">
        <v>7061</v>
      </c>
      <c r="B660" s="319" t="s">
        <v>1937</v>
      </c>
      <c r="C660" s="319" t="s">
        <v>1876</v>
      </c>
      <c r="D660" s="321">
        <v>95.34</v>
      </c>
    </row>
    <row r="661" spans="1:4" ht="13.5">
      <c r="A661" s="322">
        <v>7063</v>
      </c>
      <c r="B661" s="319" t="s">
        <v>1938</v>
      </c>
      <c r="C661" s="319" t="s">
        <v>1876</v>
      </c>
      <c r="D661" s="321">
        <v>9.7899999999999991</v>
      </c>
    </row>
    <row r="662" spans="1:4" ht="13.5">
      <c r="A662" s="322">
        <v>7064</v>
      </c>
      <c r="B662" s="319" t="s">
        <v>1939</v>
      </c>
      <c r="C662" s="319" t="s">
        <v>1876</v>
      </c>
      <c r="D662" s="321">
        <v>2.57</v>
      </c>
    </row>
    <row r="663" spans="1:4" ht="13.5">
      <c r="A663" s="322">
        <v>7065</v>
      </c>
      <c r="B663" s="319" t="s">
        <v>1940</v>
      </c>
      <c r="C663" s="319" t="s">
        <v>1876</v>
      </c>
      <c r="D663" s="321">
        <v>10.71</v>
      </c>
    </row>
    <row r="664" spans="1:4" ht="13.5">
      <c r="A664" s="322">
        <v>7066</v>
      </c>
      <c r="B664" s="319" t="s">
        <v>1941</v>
      </c>
      <c r="C664" s="319" t="s">
        <v>1876</v>
      </c>
      <c r="D664" s="321">
        <v>62.86</v>
      </c>
    </row>
    <row r="665" spans="1:4" ht="13.5">
      <c r="A665" s="322">
        <v>53786</v>
      </c>
      <c r="B665" s="319" t="s">
        <v>1942</v>
      </c>
      <c r="C665" s="319" t="s">
        <v>1876</v>
      </c>
      <c r="D665" s="321">
        <v>48.04</v>
      </c>
    </row>
    <row r="666" spans="1:4" ht="13.5">
      <c r="A666" s="322">
        <v>53788</v>
      </c>
      <c r="B666" s="319" t="s">
        <v>1943</v>
      </c>
      <c r="C666" s="319" t="s">
        <v>1876</v>
      </c>
      <c r="D666" s="321">
        <v>41.77</v>
      </c>
    </row>
    <row r="667" spans="1:4" ht="13.5">
      <c r="A667" s="322">
        <v>53792</v>
      </c>
      <c r="B667" s="319" t="s">
        <v>1944</v>
      </c>
      <c r="C667" s="319" t="s">
        <v>1876</v>
      </c>
      <c r="D667" s="321">
        <v>118.52</v>
      </c>
    </row>
    <row r="668" spans="1:4" ht="13.5">
      <c r="A668" s="322">
        <v>53794</v>
      </c>
      <c r="B668" s="319" t="s">
        <v>1945</v>
      </c>
      <c r="C668" s="319" t="s">
        <v>1876</v>
      </c>
      <c r="D668" s="321">
        <v>35</v>
      </c>
    </row>
    <row r="669" spans="1:4" ht="13.5">
      <c r="A669" s="322">
        <v>53797</v>
      </c>
      <c r="B669" s="319" t="s">
        <v>1946</v>
      </c>
      <c r="C669" s="319" t="s">
        <v>1876</v>
      </c>
      <c r="D669" s="321">
        <v>97.4</v>
      </c>
    </row>
    <row r="670" spans="1:4" ht="13.5">
      <c r="A670" s="322">
        <v>53804</v>
      </c>
      <c r="B670" s="319" t="s">
        <v>1947</v>
      </c>
      <c r="C670" s="319" t="s">
        <v>1876</v>
      </c>
      <c r="D670" s="321">
        <v>2.11</v>
      </c>
    </row>
    <row r="671" spans="1:4" ht="13.5">
      <c r="A671" s="322">
        <v>53806</v>
      </c>
      <c r="B671" s="319" t="s">
        <v>1948</v>
      </c>
      <c r="C671" s="319" t="s">
        <v>1876</v>
      </c>
      <c r="D671" s="321">
        <v>37.299999999999997</v>
      </c>
    </row>
    <row r="672" spans="1:4" ht="13.5">
      <c r="A672" s="322">
        <v>53810</v>
      </c>
      <c r="B672" s="319" t="s">
        <v>1949</v>
      </c>
      <c r="C672" s="319" t="s">
        <v>1876</v>
      </c>
      <c r="D672" s="321">
        <v>37.53</v>
      </c>
    </row>
    <row r="673" spans="1:4" ht="13.5">
      <c r="A673" s="322">
        <v>53814</v>
      </c>
      <c r="B673" s="319" t="s">
        <v>1950</v>
      </c>
      <c r="C673" s="319" t="s">
        <v>1876</v>
      </c>
      <c r="D673" s="321">
        <v>122.93</v>
      </c>
    </row>
    <row r="674" spans="1:4" ht="13.5">
      <c r="A674" s="322">
        <v>53817</v>
      </c>
      <c r="B674" s="319" t="s">
        <v>1951</v>
      </c>
      <c r="C674" s="319" t="s">
        <v>1876</v>
      </c>
      <c r="D674" s="321">
        <v>52.24</v>
      </c>
    </row>
    <row r="675" spans="1:4" ht="13.5">
      <c r="A675" s="322">
        <v>53818</v>
      </c>
      <c r="B675" s="319" t="s">
        <v>1952</v>
      </c>
      <c r="C675" s="319" t="s">
        <v>1876</v>
      </c>
      <c r="D675" s="321">
        <v>4.01</v>
      </c>
    </row>
    <row r="676" spans="1:4" ht="13.5">
      <c r="A676" s="322">
        <v>53827</v>
      </c>
      <c r="B676" s="319" t="s">
        <v>1953</v>
      </c>
      <c r="C676" s="319" t="s">
        <v>1876</v>
      </c>
      <c r="D676" s="321">
        <v>95.34</v>
      </c>
    </row>
    <row r="677" spans="1:4" ht="13.5">
      <c r="A677" s="322">
        <v>53829</v>
      </c>
      <c r="B677" s="319" t="s">
        <v>1954</v>
      </c>
      <c r="C677" s="319" t="s">
        <v>1876</v>
      </c>
      <c r="D677" s="321">
        <v>97.4</v>
      </c>
    </row>
    <row r="678" spans="1:4" ht="13.5">
      <c r="A678" s="322">
        <v>53831</v>
      </c>
      <c r="B678" s="319" t="s">
        <v>1955</v>
      </c>
      <c r="C678" s="319" t="s">
        <v>1876</v>
      </c>
      <c r="D678" s="321">
        <v>118.52</v>
      </c>
    </row>
    <row r="679" spans="1:4" ht="13.5">
      <c r="A679" s="322">
        <v>53840</v>
      </c>
      <c r="B679" s="319" t="s">
        <v>1956</v>
      </c>
      <c r="C679" s="319" t="s">
        <v>1876</v>
      </c>
      <c r="D679" s="321">
        <v>1.1499999999999999</v>
      </c>
    </row>
    <row r="680" spans="1:4" ht="13.5">
      <c r="A680" s="322">
        <v>53841</v>
      </c>
      <c r="B680" s="319" t="s">
        <v>1957</v>
      </c>
      <c r="C680" s="319" t="s">
        <v>1876</v>
      </c>
      <c r="D680" s="321">
        <v>0.79</v>
      </c>
    </row>
    <row r="681" spans="1:4" ht="13.5">
      <c r="A681" s="322">
        <v>53849</v>
      </c>
      <c r="B681" s="319" t="s">
        <v>1958</v>
      </c>
      <c r="C681" s="319" t="s">
        <v>1876</v>
      </c>
      <c r="D681" s="321">
        <v>65.31</v>
      </c>
    </row>
    <row r="682" spans="1:4" ht="13.5">
      <c r="A682" s="322">
        <v>53857</v>
      </c>
      <c r="B682" s="319" t="s">
        <v>1959</v>
      </c>
      <c r="C682" s="319" t="s">
        <v>1876</v>
      </c>
      <c r="D682" s="321">
        <v>18.2</v>
      </c>
    </row>
    <row r="683" spans="1:4" ht="13.5">
      <c r="A683" s="322">
        <v>53858</v>
      </c>
      <c r="B683" s="319" t="s">
        <v>1960</v>
      </c>
      <c r="C683" s="319" t="s">
        <v>1876</v>
      </c>
      <c r="D683" s="321">
        <v>66.86</v>
      </c>
    </row>
    <row r="684" spans="1:4" ht="13.5">
      <c r="A684" s="322">
        <v>53861</v>
      </c>
      <c r="B684" s="319" t="s">
        <v>1961</v>
      </c>
      <c r="C684" s="319" t="s">
        <v>1876</v>
      </c>
      <c r="D684" s="321">
        <v>25.23</v>
      </c>
    </row>
    <row r="685" spans="1:4" ht="13.5">
      <c r="A685" s="322">
        <v>53863</v>
      </c>
      <c r="B685" s="319" t="s">
        <v>1962</v>
      </c>
      <c r="C685" s="319" t="s">
        <v>1876</v>
      </c>
      <c r="D685" s="321">
        <v>1.52</v>
      </c>
    </row>
    <row r="686" spans="1:4" ht="13.5">
      <c r="A686" s="322">
        <v>53865</v>
      </c>
      <c r="B686" s="319" t="s">
        <v>1963</v>
      </c>
      <c r="C686" s="319" t="s">
        <v>1876</v>
      </c>
      <c r="D686" s="321">
        <v>32.479999999999997</v>
      </c>
    </row>
    <row r="687" spans="1:4" ht="13.5">
      <c r="A687" s="322">
        <v>53866</v>
      </c>
      <c r="B687" s="319" t="s">
        <v>1964</v>
      </c>
      <c r="C687" s="319" t="s">
        <v>1876</v>
      </c>
      <c r="D687" s="321">
        <v>0.9</v>
      </c>
    </row>
    <row r="688" spans="1:4" ht="13.5">
      <c r="A688" s="322">
        <v>53882</v>
      </c>
      <c r="B688" s="319" t="s">
        <v>1965</v>
      </c>
      <c r="C688" s="319" t="s">
        <v>1876</v>
      </c>
      <c r="D688" s="321">
        <v>15.87</v>
      </c>
    </row>
    <row r="689" spans="1:4" ht="13.5">
      <c r="A689" s="322">
        <v>55263</v>
      </c>
      <c r="B689" s="319" t="s">
        <v>1966</v>
      </c>
      <c r="C689" s="319" t="s">
        <v>1876</v>
      </c>
      <c r="D689" s="321">
        <v>57.99</v>
      </c>
    </row>
    <row r="690" spans="1:4" ht="13.5">
      <c r="A690" s="322">
        <v>73303</v>
      </c>
      <c r="B690" s="319" t="s">
        <v>1967</v>
      </c>
      <c r="C690" s="319" t="s">
        <v>1876</v>
      </c>
      <c r="D690" s="321">
        <v>3.12</v>
      </c>
    </row>
    <row r="691" spans="1:4" ht="13.5">
      <c r="A691" s="322">
        <v>73307</v>
      </c>
      <c r="B691" s="319" t="s">
        <v>1968</v>
      </c>
      <c r="C691" s="319" t="s">
        <v>1876</v>
      </c>
      <c r="D691" s="321">
        <v>2.78</v>
      </c>
    </row>
    <row r="692" spans="1:4" ht="13.5">
      <c r="A692" s="322">
        <v>73309</v>
      </c>
      <c r="B692" s="319" t="s">
        <v>1969</v>
      </c>
      <c r="C692" s="319" t="s">
        <v>1876</v>
      </c>
      <c r="D692" s="321">
        <v>13.82</v>
      </c>
    </row>
    <row r="693" spans="1:4" ht="13.5">
      <c r="A693" s="322">
        <v>73311</v>
      </c>
      <c r="B693" s="319" t="s">
        <v>1970</v>
      </c>
      <c r="C693" s="319" t="s">
        <v>1876</v>
      </c>
      <c r="D693" s="321">
        <v>109.69</v>
      </c>
    </row>
    <row r="694" spans="1:4" ht="13.5">
      <c r="A694" s="322">
        <v>73313</v>
      </c>
      <c r="B694" s="319" t="s">
        <v>1971</v>
      </c>
      <c r="C694" s="319" t="s">
        <v>1876</v>
      </c>
      <c r="D694" s="321">
        <v>3.63</v>
      </c>
    </row>
    <row r="695" spans="1:4" ht="13.5">
      <c r="A695" s="322">
        <v>73315</v>
      </c>
      <c r="B695" s="319" t="s">
        <v>1972</v>
      </c>
      <c r="C695" s="319" t="s">
        <v>1876</v>
      </c>
      <c r="D695" s="321">
        <v>41.77</v>
      </c>
    </row>
    <row r="696" spans="1:4" ht="13.5">
      <c r="A696" s="322">
        <v>73335</v>
      </c>
      <c r="B696" s="319" t="s">
        <v>1973</v>
      </c>
      <c r="C696" s="319" t="s">
        <v>1876</v>
      </c>
      <c r="D696" s="321">
        <v>15.5</v>
      </c>
    </row>
    <row r="697" spans="1:4" ht="13.5">
      <c r="A697" s="322">
        <v>73340</v>
      </c>
      <c r="B697" s="319" t="s">
        <v>1974</v>
      </c>
      <c r="C697" s="319" t="s">
        <v>1876</v>
      </c>
      <c r="D697" s="321">
        <v>95.34</v>
      </c>
    </row>
    <row r="698" spans="1:4" ht="13.5">
      <c r="A698" s="322">
        <v>83361</v>
      </c>
      <c r="B698" s="319" t="s">
        <v>1975</v>
      </c>
      <c r="C698" s="319" t="s">
        <v>1876</v>
      </c>
      <c r="D698" s="321">
        <v>9.39</v>
      </c>
    </row>
    <row r="699" spans="1:4" ht="13.5">
      <c r="A699" s="322">
        <v>83761</v>
      </c>
      <c r="B699" s="319" t="s">
        <v>1976</v>
      </c>
      <c r="C699" s="319" t="s">
        <v>1876</v>
      </c>
      <c r="D699" s="321">
        <v>6.65</v>
      </c>
    </row>
    <row r="700" spans="1:4" ht="13.5">
      <c r="A700" s="322">
        <v>83762</v>
      </c>
      <c r="B700" s="319" t="s">
        <v>1977</v>
      </c>
      <c r="C700" s="319" t="s">
        <v>1876</v>
      </c>
      <c r="D700" s="321">
        <v>8.31</v>
      </c>
    </row>
    <row r="701" spans="1:4" ht="13.5">
      <c r="A701" s="322">
        <v>83763</v>
      </c>
      <c r="B701" s="319" t="s">
        <v>1978</v>
      </c>
      <c r="C701" s="319" t="s">
        <v>1876</v>
      </c>
      <c r="D701" s="321">
        <v>30.92</v>
      </c>
    </row>
    <row r="702" spans="1:4" ht="13.5">
      <c r="A702" s="322">
        <v>83764</v>
      </c>
      <c r="B702" s="319" t="s">
        <v>1979</v>
      </c>
      <c r="C702" s="319" t="s">
        <v>1876</v>
      </c>
      <c r="D702" s="321">
        <v>1.49</v>
      </c>
    </row>
    <row r="703" spans="1:4" ht="13.5">
      <c r="A703" s="322">
        <v>87026</v>
      </c>
      <c r="B703" s="319" t="s">
        <v>1980</v>
      </c>
      <c r="C703" s="319" t="s">
        <v>1876</v>
      </c>
      <c r="D703" s="321">
        <v>0.3</v>
      </c>
    </row>
    <row r="704" spans="1:4" ht="13.5">
      <c r="A704" s="322">
        <v>87441</v>
      </c>
      <c r="B704" s="319" t="s">
        <v>1981</v>
      </c>
      <c r="C704" s="319" t="s">
        <v>1876</v>
      </c>
      <c r="D704" s="321">
        <v>0.3</v>
      </c>
    </row>
    <row r="705" spans="1:4" ht="13.5">
      <c r="A705" s="322">
        <v>87442</v>
      </c>
      <c r="B705" s="319" t="s">
        <v>1982</v>
      </c>
      <c r="C705" s="319" t="s">
        <v>1876</v>
      </c>
      <c r="D705" s="321">
        <v>0.06</v>
      </c>
    </row>
    <row r="706" spans="1:4" ht="13.5">
      <c r="A706" s="322">
        <v>87443</v>
      </c>
      <c r="B706" s="319" t="s">
        <v>1983</v>
      </c>
      <c r="C706" s="319" t="s">
        <v>1876</v>
      </c>
      <c r="D706" s="321">
        <v>0.28000000000000003</v>
      </c>
    </row>
    <row r="707" spans="1:4" ht="13.5">
      <c r="A707" s="322">
        <v>87444</v>
      </c>
      <c r="B707" s="319" t="s">
        <v>1984</v>
      </c>
      <c r="C707" s="319" t="s">
        <v>1876</v>
      </c>
      <c r="D707" s="321">
        <v>2.6</v>
      </c>
    </row>
    <row r="708" spans="1:4" ht="13.5">
      <c r="A708" s="322">
        <v>88387</v>
      </c>
      <c r="B708" s="319" t="s">
        <v>1985</v>
      </c>
      <c r="C708" s="319" t="s">
        <v>1876</v>
      </c>
      <c r="D708" s="321">
        <v>0.57999999999999996</v>
      </c>
    </row>
    <row r="709" spans="1:4" ht="13.5">
      <c r="A709" s="322">
        <v>88389</v>
      </c>
      <c r="B709" s="319" t="s">
        <v>1986</v>
      </c>
      <c r="C709" s="319" t="s">
        <v>1876</v>
      </c>
      <c r="D709" s="321">
        <v>0.13</v>
      </c>
    </row>
    <row r="710" spans="1:4" ht="13.5">
      <c r="A710" s="322">
        <v>88390</v>
      </c>
      <c r="B710" s="319" t="s">
        <v>1987</v>
      </c>
      <c r="C710" s="319" t="s">
        <v>1876</v>
      </c>
      <c r="D710" s="321">
        <v>0.73</v>
      </c>
    </row>
    <row r="711" spans="1:4" ht="13.5">
      <c r="A711" s="322">
        <v>88391</v>
      </c>
      <c r="B711" s="319" t="s">
        <v>1988</v>
      </c>
      <c r="C711" s="319" t="s">
        <v>1876</v>
      </c>
      <c r="D711" s="321">
        <v>1.47</v>
      </c>
    </row>
    <row r="712" spans="1:4" ht="13.5">
      <c r="A712" s="322">
        <v>88394</v>
      </c>
      <c r="B712" s="319" t="s">
        <v>1989</v>
      </c>
      <c r="C712" s="319" t="s">
        <v>1876</v>
      </c>
      <c r="D712" s="321">
        <v>0.69</v>
      </c>
    </row>
    <row r="713" spans="1:4" ht="13.5">
      <c r="A713" s="322">
        <v>88395</v>
      </c>
      <c r="B713" s="319" t="s">
        <v>1990</v>
      </c>
      <c r="C713" s="319" t="s">
        <v>1876</v>
      </c>
      <c r="D713" s="321">
        <v>0.15</v>
      </c>
    </row>
    <row r="714" spans="1:4" ht="13.5">
      <c r="A714" s="322">
        <v>88396</v>
      </c>
      <c r="B714" s="319" t="s">
        <v>1991</v>
      </c>
      <c r="C714" s="319" t="s">
        <v>1876</v>
      </c>
      <c r="D714" s="321">
        <v>0.87</v>
      </c>
    </row>
    <row r="715" spans="1:4" ht="13.5">
      <c r="A715" s="322">
        <v>88397</v>
      </c>
      <c r="B715" s="319" t="s">
        <v>1992</v>
      </c>
      <c r="C715" s="319" t="s">
        <v>1876</v>
      </c>
      <c r="D715" s="321">
        <v>2.2000000000000002</v>
      </c>
    </row>
    <row r="716" spans="1:4" ht="13.5">
      <c r="A716" s="322">
        <v>88400</v>
      </c>
      <c r="B716" s="319" t="s">
        <v>1993</v>
      </c>
      <c r="C716" s="319" t="s">
        <v>1876</v>
      </c>
      <c r="D716" s="321">
        <v>0.55000000000000004</v>
      </c>
    </row>
    <row r="717" spans="1:4" ht="13.5">
      <c r="A717" s="322">
        <v>88401</v>
      </c>
      <c r="B717" s="319" t="s">
        <v>1994</v>
      </c>
      <c r="C717" s="319" t="s">
        <v>1876</v>
      </c>
      <c r="D717" s="321">
        <v>0.12</v>
      </c>
    </row>
    <row r="718" spans="1:4" ht="13.5">
      <c r="A718" s="322">
        <v>88402</v>
      </c>
      <c r="B718" s="319" t="s">
        <v>1995</v>
      </c>
      <c r="C718" s="319" t="s">
        <v>1876</v>
      </c>
      <c r="D718" s="321">
        <v>0.69</v>
      </c>
    </row>
    <row r="719" spans="1:4" ht="13.5">
      <c r="A719" s="322">
        <v>88403</v>
      </c>
      <c r="B719" s="319" t="s">
        <v>1996</v>
      </c>
      <c r="C719" s="319" t="s">
        <v>1876</v>
      </c>
      <c r="D719" s="321">
        <v>0.88</v>
      </c>
    </row>
    <row r="720" spans="1:4" ht="13.5">
      <c r="A720" s="322">
        <v>88419</v>
      </c>
      <c r="B720" s="319" t="s">
        <v>1997</v>
      </c>
      <c r="C720" s="319" t="s">
        <v>1876</v>
      </c>
      <c r="D720" s="321">
        <v>3.6</v>
      </c>
    </row>
    <row r="721" spans="1:4" ht="13.5">
      <c r="A721" s="322">
        <v>88422</v>
      </c>
      <c r="B721" s="319" t="s">
        <v>1998</v>
      </c>
      <c r="C721" s="319" t="s">
        <v>1876</v>
      </c>
      <c r="D721" s="321">
        <v>0.81</v>
      </c>
    </row>
    <row r="722" spans="1:4" ht="13.5">
      <c r="A722" s="322">
        <v>88425</v>
      </c>
      <c r="B722" s="319" t="s">
        <v>1999</v>
      </c>
      <c r="C722" s="319" t="s">
        <v>1876</v>
      </c>
      <c r="D722" s="321">
        <v>3.93</v>
      </c>
    </row>
    <row r="723" spans="1:4" ht="13.5">
      <c r="A723" s="322">
        <v>88427</v>
      </c>
      <c r="B723" s="319" t="s">
        <v>2000</v>
      </c>
      <c r="C723" s="319" t="s">
        <v>1876</v>
      </c>
      <c r="D723" s="321">
        <v>2.23</v>
      </c>
    </row>
    <row r="724" spans="1:4" ht="13.5">
      <c r="A724" s="322">
        <v>88434</v>
      </c>
      <c r="B724" s="319" t="s">
        <v>2001</v>
      </c>
      <c r="C724" s="319" t="s">
        <v>1876</v>
      </c>
      <c r="D724" s="321">
        <v>4.7699999999999996</v>
      </c>
    </row>
    <row r="725" spans="1:4" ht="13.5">
      <c r="A725" s="322">
        <v>88435</v>
      </c>
      <c r="B725" s="319" t="s">
        <v>2002</v>
      </c>
      <c r="C725" s="319" t="s">
        <v>1876</v>
      </c>
      <c r="D725" s="321">
        <v>1.07</v>
      </c>
    </row>
    <row r="726" spans="1:4" ht="13.5">
      <c r="A726" s="322">
        <v>88436</v>
      </c>
      <c r="B726" s="319" t="s">
        <v>2003</v>
      </c>
      <c r="C726" s="319" t="s">
        <v>1876</v>
      </c>
      <c r="D726" s="321">
        <v>5.22</v>
      </c>
    </row>
    <row r="727" spans="1:4" ht="13.5">
      <c r="A727" s="322">
        <v>88437</v>
      </c>
      <c r="B727" s="319" t="s">
        <v>2004</v>
      </c>
      <c r="C727" s="319" t="s">
        <v>1876</v>
      </c>
      <c r="D727" s="321">
        <v>2.23</v>
      </c>
    </row>
    <row r="728" spans="1:4" ht="13.5">
      <c r="A728" s="322">
        <v>88569</v>
      </c>
      <c r="B728" s="319" t="s">
        <v>2005</v>
      </c>
      <c r="C728" s="319" t="s">
        <v>1876</v>
      </c>
      <c r="D728" s="321">
        <v>2.16</v>
      </c>
    </row>
    <row r="729" spans="1:4" ht="13.5">
      <c r="A729" s="322">
        <v>88570</v>
      </c>
      <c r="B729" s="319" t="s">
        <v>2006</v>
      </c>
      <c r="C729" s="319" t="s">
        <v>1876</v>
      </c>
      <c r="D729" s="321">
        <v>0.73</v>
      </c>
    </row>
    <row r="730" spans="1:4" ht="13.5">
      <c r="A730" s="322">
        <v>88826</v>
      </c>
      <c r="B730" s="319" t="s">
        <v>2007</v>
      </c>
      <c r="C730" s="319" t="s">
        <v>1876</v>
      </c>
      <c r="D730" s="321">
        <v>0.22</v>
      </c>
    </row>
    <row r="731" spans="1:4" ht="13.5">
      <c r="A731" s="322">
        <v>88827</v>
      </c>
      <c r="B731" s="319" t="s">
        <v>2008</v>
      </c>
      <c r="C731" s="319" t="s">
        <v>1876</v>
      </c>
      <c r="D731" s="321">
        <v>0.04</v>
      </c>
    </row>
    <row r="732" spans="1:4" ht="13.5">
      <c r="A732" s="322">
        <v>88828</v>
      </c>
      <c r="B732" s="319" t="s">
        <v>2009</v>
      </c>
      <c r="C732" s="319" t="s">
        <v>1876</v>
      </c>
      <c r="D732" s="321">
        <v>0.2</v>
      </c>
    </row>
    <row r="733" spans="1:4" ht="13.5">
      <c r="A733" s="322">
        <v>88829</v>
      </c>
      <c r="B733" s="319" t="s">
        <v>2010</v>
      </c>
      <c r="C733" s="319" t="s">
        <v>1876</v>
      </c>
      <c r="D733" s="321">
        <v>0.57999999999999996</v>
      </c>
    </row>
    <row r="734" spans="1:4" ht="13.5">
      <c r="A734" s="322">
        <v>88832</v>
      </c>
      <c r="B734" s="319" t="s">
        <v>2011</v>
      </c>
      <c r="C734" s="319" t="s">
        <v>1876</v>
      </c>
      <c r="D734" s="321">
        <v>22.44</v>
      </c>
    </row>
    <row r="735" spans="1:4" ht="13.5">
      <c r="A735" s="322">
        <v>88834</v>
      </c>
      <c r="B735" s="319" t="s">
        <v>2012</v>
      </c>
      <c r="C735" s="319" t="s">
        <v>1876</v>
      </c>
      <c r="D735" s="321">
        <v>5.77</v>
      </c>
    </row>
    <row r="736" spans="1:4" ht="13.5">
      <c r="A736" s="322">
        <v>88835</v>
      </c>
      <c r="B736" s="319" t="s">
        <v>2013</v>
      </c>
      <c r="C736" s="319" t="s">
        <v>1876</v>
      </c>
      <c r="D736" s="321">
        <v>28.05</v>
      </c>
    </row>
    <row r="737" spans="1:4" ht="13.5">
      <c r="A737" s="322">
        <v>88836</v>
      </c>
      <c r="B737" s="319" t="s">
        <v>2014</v>
      </c>
      <c r="C737" s="319" t="s">
        <v>1876</v>
      </c>
      <c r="D737" s="321">
        <v>57.45</v>
      </c>
    </row>
    <row r="738" spans="1:4" ht="13.5">
      <c r="A738" s="322">
        <v>88839</v>
      </c>
      <c r="B738" s="319" t="s">
        <v>2015</v>
      </c>
      <c r="C738" s="319" t="s">
        <v>1876</v>
      </c>
      <c r="D738" s="321">
        <v>16.940000000000001</v>
      </c>
    </row>
    <row r="739" spans="1:4" ht="13.5">
      <c r="A739" s="322">
        <v>88840</v>
      </c>
      <c r="B739" s="319" t="s">
        <v>2016</v>
      </c>
      <c r="C739" s="319" t="s">
        <v>1876</v>
      </c>
      <c r="D739" s="321">
        <v>7.24</v>
      </c>
    </row>
    <row r="740" spans="1:4" ht="13.5">
      <c r="A740" s="322">
        <v>88841</v>
      </c>
      <c r="B740" s="319" t="s">
        <v>2017</v>
      </c>
      <c r="C740" s="319" t="s">
        <v>1876</v>
      </c>
      <c r="D740" s="321">
        <v>30.29</v>
      </c>
    </row>
    <row r="741" spans="1:4" ht="13.5">
      <c r="A741" s="322">
        <v>88842</v>
      </c>
      <c r="B741" s="319" t="s">
        <v>2018</v>
      </c>
      <c r="C741" s="319" t="s">
        <v>1876</v>
      </c>
      <c r="D741" s="321">
        <v>65.31</v>
      </c>
    </row>
    <row r="742" spans="1:4" ht="13.5">
      <c r="A742" s="322">
        <v>88847</v>
      </c>
      <c r="B742" s="319" t="s">
        <v>2019</v>
      </c>
      <c r="C742" s="319" t="s">
        <v>1876</v>
      </c>
      <c r="D742" s="321">
        <v>12.78</v>
      </c>
    </row>
    <row r="743" spans="1:4" ht="13.5">
      <c r="A743" s="322">
        <v>88848</v>
      </c>
      <c r="B743" s="319" t="s">
        <v>2020</v>
      </c>
      <c r="C743" s="319" t="s">
        <v>1876</v>
      </c>
      <c r="D743" s="321">
        <v>5.0999999999999996</v>
      </c>
    </row>
    <row r="744" spans="1:4" ht="13.5">
      <c r="A744" s="322">
        <v>88853</v>
      </c>
      <c r="B744" s="319" t="s">
        <v>2021</v>
      </c>
      <c r="C744" s="319" t="s">
        <v>1876</v>
      </c>
      <c r="D744" s="321">
        <v>0.16</v>
      </c>
    </row>
    <row r="745" spans="1:4" ht="13.5">
      <c r="A745" s="322">
        <v>88854</v>
      </c>
      <c r="B745" s="319" t="s">
        <v>2022</v>
      </c>
      <c r="C745" s="319" t="s">
        <v>1876</v>
      </c>
      <c r="D745" s="321">
        <v>0.03</v>
      </c>
    </row>
    <row r="746" spans="1:4" ht="13.5">
      <c r="A746" s="322">
        <v>88855</v>
      </c>
      <c r="B746" s="319" t="s">
        <v>2023</v>
      </c>
      <c r="C746" s="319" t="s">
        <v>1876</v>
      </c>
      <c r="D746" s="321">
        <v>1.46</v>
      </c>
    </row>
    <row r="747" spans="1:4" ht="13.5">
      <c r="A747" s="322">
        <v>88856</v>
      </c>
      <c r="B747" s="319" t="s">
        <v>2024</v>
      </c>
      <c r="C747" s="319" t="s">
        <v>1876</v>
      </c>
      <c r="D747" s="321">
        <v>0.39</v>
      </c>
    </row>
    <row r="748" spans="1:4" ht="13.5">
      <c r="A748" s="322">
        <v>88857</v>
      </c>
      <c r="B748" s="319" t="s">
        <v>2025</v>
      </c>
      <c r="C748" s="319" t="s">
        <v>1876</v>
      </c>
      <c r="D748" s="321">
        <v>13.64</v>
      </c>
    </row>
    <row r="749" spans="1:4" ht="13.5">
      <c r="A749" s="322">
        <v>88858</v>
      </c>
      <c r="B749" s="319" t="s">
        <v>2026</v>
      </c>
      <c r="C749" s="319" t="s">
        <v>1876</v>
      </c>
      <c r="D749" s="321">
        <v>3.5</v>
      </c>
    </row>
    <row r="750" spans="1:4" ht="13.5">
      <c r="A750" s="322">
        <v>88859</v>
      </c>
      <c r="B750" s="319" t="s">
        <v>2027</v>
      </c>
      <c r="C750" s="319" t="s">
        <v>1876</v>
      </c>
      <c r="D750" s="321">
        <v>12.13</v>
      </c>
    </row>
    <row r="751" spans="1:4" ht="13.5">
      <c r="A751" s="322">
        <v>88860</v>
      </c>
      <c r="B751" s="319" t="s">
        <v>2028</v>
      </c>
      <c r="C751" s="319" t="s">
        <v>1876</v>
      </c>
      <c r="D751" s="321">
        <v>3.11</v>
      </c>
    </row>
    <row r="752" spans="1:4" ht="13.5">
      <c r="A752" s="322">
        <v>88900</v>
      </c>
      <c r="B752" s="319" t="s">
        <v>2029</v>
      </c>
      <c r="C752" s="319" t="s">
        <v>1876</v>
      </c>
      <c r="D752" s="321">
        <v>26.16</v>
      </c>
    </row>
    <row r="753" spans="1:4" ht="13.5">
      <c r="A753" s="322">
        <v>88902</v>
      </c>
      <c r="B753" s="319" t="s">
        <v>2030</v>
      </c>
      <c r="C753" s="319" t="s">
        <v>1876</v>
      </c>
      <c r="D753" s="321">
        <v>6.72</v>
      </c>
    </row>
    <row r="754" spans="1:4" ht="13.5">
      <c r="A754" s="322">
        <v>88903</v>
      </c>
      <c r="B754" s="319" t="s">
        <v>2031</v>
      </c>
      <c r="C754" s="319" t="s">
        <v>1876</v>
      </c>
      <c r="D754" s="321">
        <v>32.700000000000003</v>
      </c>
    </row>
    <row r="755" spans="1:4" ht="13.5">
      <c r="A755" s="322">
        <v>88904</v>
      </c>
      <c r="B755" s="319" t="s">
        <v>2032</v>
      </c>
      <c r="C755" s="319" t="s">
        <v>1876</v>
      </c>
      <c r="D755" s="321">
        <v>80.95</v>
      </c>
    </row>
    <row r="756" spans="1:4" ht="13.5">
      <c r="A756" s="322">
        <v>89009</v>
      </c>
      <c r="B756" s="319" t="s">
        <v>2033</v>
      </c>
      <c r="C756" s="319" t="s">
        <v>1876</v>
      </c>
      <c r="D756" s="321">
        <v>20.99</v>
      </c>
    </row>
    <row r="757" spans="1:4" ht="13.5">
      <c r="A757" s="322">
        <v>89010</v>
      </c>
      <c r="B757" s="319" t="s">
        <v>2034</v>
      </c>
      <c r="C757" s="319" t="s">
        <v>1876</v>
      </c>
      <c r="D757" s="321">
        <v>8.9700000000000006</v>
      </c>
    </row>
    <row r="758" spans="1:4" ht="13.5">
      <c r="A758" s="322">
        <v>89011</v>
      </c>
      <c r="B758" s="319" t="s">
        <v>2035</v>
      </c>
      <c r="C758" s="319" t="s">
        <v>1876</v>
      </c>
      <c r="D758" s="321">
        <v>13.16</v>
      </c>
    </row>
    <row r="759" spans="1:4" ht="13.5">
      <c r="A759" s="322">
        <v>89012</v>
      </c>
      <c r="B759" s="319" t="s">
        <v>2036</v>
      </c>
      <c r="C759" s="319" t="s">
        <v>1876</v>
      </c>
      <c r="D759" s="321">
        <v>3.38</v>
      </c>
    </row>
    <row r="760" spans="1:4" ht="13.5">
      <c r="A760" s="322">
        <v>89013</v>
      </c>
      <c r="B760" s="319" t="s">
        <v>2037</v>
      </c>
      <c r="C760" s="319" t="s">
        <v>1876</v>
      </c>
      <c r="D760" s="321">
        <v>68.760000000000005</v>
      </c>
    </row>
    <row r="761" spans="1:4" ht="13.5">
      <c r="A761" s="322">
        <v>89014</v>
      </c>
      <c r="B761" s="319" t="s">
        <v>2038</v>
      </c>
      <c r="C761" s="319" t="s">
        <v>1876</v>
      </c>
      <c r="D761" s="321">
        <v>29.4</v>
      </c>
    </row>
    <row r="762" spans="1:4" ht="13.5">
      <c r="A762" s="322">
        <v>89015</v>
      </c>
      <c r="B762" s="319" t="s">
        <v>2039</v>
      </c>
      <c r="C762" s="319" t="s">
        <v>1876</v>
      </c>
      <c r="D762" s="321">
        <v>1.69</v>
      </c>
    </row>
    <row r="763" spans="1:4" ht="13.5">
      <c r="A763" s="322">
        <v>89016</v>
      </c>
      <c r="B763" s="319" t="s">
        <v>2040</v>
      </c>
      <c r="C763" s="319" t="s">
        <v>1876</v>
      </c>
      <c r="D763" s="321">
        <v>0.43</v>
      </c>
    </row>
    <row r="764" spans="1:4" ht="13.5">
      <c r="A764" s="322">
        <v>89017</v>
      </c>
      <c r="B764" s="319" t="s">
        <v>2041</v>
      </c>
      <c r="C764" s="319" t="s">
        <v>1876</v>
      </c>
      <c r="D764" s="321">
        <v>20.86</v>
      </c>
    </row>
    <row r="765" spans="1:4" ht="13.5">
      <c r="A765" s="322">
        <v>89018</v>
      </c>
      <c r="B765" s="319" t="s">
        <v>2042</v>
      </c>
      <c r="C765" s="319" t="s">
        <v>1876</v>
      </c>
      <c r="D765" s="321">
        <v>8.92</v>
      </c>
    </row>
    <row r="766" spans="1:4" ht="13.5">
      <c r="A766" s="322">
        <v>89019</v>
      </c>
      <c r="B766" s="319" t="s">
        <v>2043</v>
      </c>
      <c r="C766" s="319" t="s">
        <v>1876</v>
      </c>
      <c r="D766" s="321">
        <v>0.22</v>
      </c>
    </row>
    <row r="767" spans="1:4" ht="13.5">
      <c r="A767" s="322">
        <v>89020</v>
      </c>
      <c r="B767" s="319" t="s">
        <v>2044</v>
      </c>
      <c r="C767" s="319" t="s">
        <v>1876</v>
      </c>
      <c r="D767" s="321">
        <v>0.05</v>
      </c>
    </row>
    <row r="768" spans="1:4" ht="13.5">
      <c r="A768" s="322">
        <v>89023</v>
      </c>
      <c r="B768" s="319" t="s">
        <v>2045</v>
      </c>
      <c r="C768" s="319" t="s">
        <v>1876</v>
      </c>
      <c r="D768" s="321">
        <v>1.87</v>
      </c>
    </row>
    <row r="769" spans="1:4" ht="13.5">
      <c r="A769" s="322">
        <v>89024</v>
      </c>
      <c r="B769" s="319" t="s">
        <v>2046</v>
      </c>
      <c r="C769" s="319" t="s">
        <v>1876</v>
      </c>
      <c r="D769" s="321">
        <v>0.74</v>
      </c>
    </row>
    <row r="770" spans="1:4" ht="13.5">
      <c r="A770" s="322">
        <v>89025</v>
      </c>
      <c r="B770" s="319" t="s">
        <v>2047</v>
      </c>
      <c r="C770" s="319" t="s">
        <v>1876</v>
      </c>
      <c r="D770" s="321">
        <v>3.5</v>
      </c>
    </row>
    <row r="771" spans="1:4" ht="13.5">
      <c r="A771" s="322">
        <v>89026</v>
      </c>
      <c r="B771" s="319" t="s">
        <v>2048</v>
      </c>
      <c r="C771" s="319" t="s">
        <v>1876</v>
      </c>
      <c r="D771" s="321">
        <v>155.36000000000001</v>
      </c>
    </row>
    <row r="772" spans="1:4" ht="13.5">
      <c r="A772" s="322">
        <v>89029</v>
      </c>
      <c r="B772" s="319" t="s">
        <v>2049</v>
      </c>
      <c r="C772" s="319" t="s">
        <v>1876</v>
      </c>
      <c r="D772" s="321">
        <v>16.190000000000001</v>
      </c>
    </row>
    <row r="773" spans="1:4" ht="13.5">
      <c r="A773" s="322">
        <v>89030</v>
      </c>
      <c r="B773" s="319" t="s">
        <v>2050</v>
      </c>
      <c r="C773" s="319" t="s">
        <v>1876</v>
      </c>
      <c r="D773" s="321">
        <v>6.92</v>
      </c>
    </row>
    <row r="774" spans="1:4" ht="13.5">
      <c r="A774" s="322">
        <v>89033</v>
      </c>
      <c r="B774" s="319" t="s">
        <v>2051</v>
      </c>
      <c r="C774" s="319" t="s">
        <v>1876</v>
      </c>
      <c r="D774" s="321">
        <v>7.18</v>
      </c>
    </row>
    <row r="775" spans="1:4" ht="13.5">
      <c r="A775" s="322">
        <v>89034</v>
      </c>
      <c r="B775" s="319" t="s">
        <v>2052</v>
      </c>
      <c r="C775" s="319" t="s">
        <v>1876</v>
      </c>
      <c r="D775" s="321">
        <v>1.88</v>
      </c>
    </row>
    <row r="776" spans="1:4" ht="13.5">
      <c r="A776" s="322">
        <v>89128</v>
      </c>
      <c r="B776" s="319" t="s">
        <v>2053</v>
      </c>
      <c r="C776" s="319" t="s">
        <v>1876</v>
      </c>
      <c r="D776" s="321">
        <v>14.56</v>
      </c>
    </row>
    <row r="777" spans="1:4" ht="13.5">
      <c r="A777" s="322">
        <v>89129</v>
      </c>
      <c r="B777" s="319" t="s">
        <v>2054</v>
      </c>
      <c r="C777" s="319" t="s">
        <v>1876</v>
      </c>
      <c r="D777" s="321">
        <v>3.74</v>
      </c>
    </row>
    <row r="778" spans="1:4" ht="13.5">
      <c r="A778" s="322">
        <v>89130</v>
      </c>
      <c r="B778" s="319" t="s">
        <v>2055</v>
      </c>
      <c r="C778" s="319" t="s">
        <v>1876</v>
      </c>
      <c r="D778" s="321">
        <v>20.18</v>
      </c>
    </row>
    <row r="779" spans="1:4" ht="13.5">
      <c r="A779" s="322">
        <v>89131</v>
      </c>
      <c r="B779" s="319" t="s">
        <v>2056</v>
      </c>
      <c r="C779" s="319" t="s">
        <v>1876</v>
      </c>
      <c r="D779" s="321">
        <v>5.19</v>
      </c>
    </row>
    <row r="780" spans="1:4" ht="13.5">
      <c r="A780" s="322">
        <v>89210</v>
      </c>
      <c r="B780" s="319" t="s">
        <v>2057</v>
      </c>
      <c r="C780" s="319" t="s">
        <v>1876</v>
      </c>
      <c r="D780" s="321">
        <v>13.3</v>
      </c>
    </row>
    <row r="781" spans="1:4" ht="13.5">
      <c r="A781" s="322">
        <v>89211</v>
      </c>
      <c r="B781" s="319" t="s">
        <v>2058</v>
      </c>
      <c r="C781" s="319" t="s">
        <v>1876</v>
      </c>
      <c r="D781" s="321">
        <v>3.49</v>
      </c>
    </row>
    <row r="782" spans="1:4" ht="13.5">
      <c r="A782" s="322">
        <v>89212</v>
      </c>
      <c r="B782" s="319" t="s">
        <v>2059</v>
      </c>
      <c r="C782" s="319" t="s">
        <v>1876</v>
      </c>
      <c r="D782" s="321">
        <v>13.66</v>
      </c>
    </row>
    <row r="783" spans="1:4" ht="13.5">
      <c r="A783" s="322">
        <v>89213</v>
      </c>
      <c r="B783" s="319" t="s">
        <v>2060</v>
      </c>
      <c r="C783" s="319" t="s">
        <v>1876</v>
      </c>
      <c r="D783" s="321">
        <v>4.09</v>
      </c>
    </row>
    <row r="784" spans="1:4" ht="13.5">
      <c r="A784" s="322">
        <v>89214</v>
      </c>
      <c r="B784" s="319" t="s">
        <v>2061</v>
      </c>
      <c r="C784" s="319" t="s">
        <v>1876</v>
      </c>
      <c r="D784" s="321">
        <v>12.82</v>
      </c>
    </row>
    <row r="785" spans="1:4" ht="13.5">
      <c r="A785" s="322">
        <v>89215</v>
      </c>
      <c r="B785" s="319" t="s">
        <v>2062</v>
      </c>
      <c r="C785" s="319" t="s">
        <v>1876</v>
      </c>
      <c r="D785" s="321">
        <v>83.59</v>
      </c>
    </row>
    <row r="786" spans="1:4" ht="13.5">
      <c r="A786" s="322">
        <v>89221</v>
      </c>
      <c r="B786" s="319" t="s">
        <v>2063</v>
      </c>
      <c r="C786" s="319" t="s">
        <v>1876</v>
      </c>
      <c r="D786" s="321">
        <v>0.89</v>
      </c>
    </row>
    <row r="787" spans="1:4" ht="13.5">
      <c r="A787" s="322">
        <v>89222</v>
      </c>
      <c r="B787" s="319" t="s">
        <v>2064</v>
      </c>
      <c r="C787" s="319" t="s">
        <v>1876</v>
      </c>
      <c r="D787" s="321">
        <v>0.2</v>
      </c>
    </row>
    <row r="788" spans="1:4" ht="13.5">
      <c r="A788" s="322">
        <v>89223</v>
      </c>
      <c r="B788" s="319" t="s">
        <v>2065</v>
      </c>
      <c r="C788" s="319" t="s">
        <v>1876</v>
      </c>
      <c r="D788" s="321">
        <v>0.84</v>
      </c>
    </row>
    <row r="789" spans="1:4" ht="13.5">
      <c r="A789" s="322">
        <v>89224</v>
      </c>
      <c r="B789" s="319" t="s">
        <v>2066</v>
      </c>
      <c r="C789" s="319" t="s">
        <v>1876</v>
      </c>
      <c r="D789" s="321">
        <v>1.17</v>
      </c>
    </row>
    <row r="790" spans="1:4" ht="13.5">
      <c r="A790" s="322">
        <v>89228</v>
      </c>
      <c r="B790" s="319" t="s">
        <v>2067</v>
      </c>
      <c r="C790" s="319" t="s">
        <v>1876</v>
      </c>
      <c r="D790" s="321">
        <v>21.93</v>
      </c>
    </row>
    <row r="791" spans="1:4" ht="13.5">
      <c r="A791" s="322">
        <v>89229</v>
      </c>
      <c r="B791" s="319" t="s">
        <v>2068</v>
      </c>
      <c r="C791" s="319" t="s">
        <v>1876</v>
      </c>
      <c r="D791" s="321">
        <v>7.51</v>
      </c>
    </row>
    <row r="792" spans="1:4" ht="13.5">
      <c r="A792" s="322">
        <v>89230</v>
      </c>
      <c r="B792" s="319" t="s">
        <v>2069</v>
      </c>
      <c r="C792" s="319" t="s">
        <v>1876</v>
      </c>
      <c r="D792" s="321">
        <v>55.98</v>
      </c>
    </row>
    <row r="793" spans="1:4" ht="13.5">
      <c r="A793" s="322">
        <v>89231</v>
      </c>
      <c r="B793" s="319" t="s">
        <v>2070</v>
      </c>
      <c r="C793" s="319" t="s">
        <v>1876</v>
      </c>
      <c r="D793" s="321">
        <v>16.78</v>
      </c>
    </row>
    <row r="794" spans="1:4" ht="13.5">
      <c r="A794" s="322">
        <v>89232</v>
      </c>
      <c r="B794" s="319" t="s">
        <v>2071</v>
      </c>
      <c r="C794" s="319" t="s">
        <v>1876</v>
      </c>
      <c r="D794" s="321">
        <v>99.86</v>
      </c>
    </row>
    <row r="795" spans="1:4" ht="13.5">
      <c r="A795" s="322">
        <v>89233</v>
      </c>
      <c r="B795" s="319" t="s">
        <v>2072</v>
      </c>
      <c r="C795" s="319" t="s">
        <v>1876</v>
      </c>
      <c r="D795" s="321">
        <v>108.64</v>
      </c>
    </row>
    <row r="796" spans="1:4" ht="13.5">
      <c r="A796" s="322">
        <v>89236</v>
      </c>
      <c r="B796" s="319" t="s">
        <v>2073</v>
      </c>
      <c r="C796" s="319" t="s">
        <v>1876</v>
      </c>
      <c r="D796" s="321">
        <v>130.78</v>
      </c>
    </row>
    <row r="797" spans="1:4" ht="13.5">
      <c r="A797" s="322">
        <v>89237</v>
      </c>
      <c r="B797" s="319" t="s">
        <v>2074</v>
      </c>
      <c r="C797" s="319" t="s">
        <v>1876</v>
      </c>
      <c r="D797" s="321">
        <v>39.200000000000003</v>
      </c>
    </row>
    <row r="798" spans="1:4" ht="13.5">
      <c r="A798" s="322">
        <v>89238</v>
      </c>
      <c r="B798" s="319" t="s">
        <v>2075</v>
      </c>
      <c r="C798" s="319" t="s">
        <v>1876</v>
      </c>
      <c r="D798" s="321">
        <v>233.27</v>
      </c>
    </row>
    <row r="799" spans="1:4" ht="13.5">
      <c r="A799" s="322">
        <v>89239</v>
      </c>
      <c r="B799" s="319" t="s">
        <v>2076</v>
      </c>
      <c r="C799" s="319" t="s">
        <v>1876</v>
      </c>
      <c r="D799" s="321">
        <v>287.31</v>
      </c>
    </row>
    <row r="800" spans="1:4" ht="13.5">
      <c r="A800" s="322">
        <v>89240</v>
      </c>
      <c r="B800" s="319" t="s">
        <v>2077</v>
      </c>
      <c r="C800" s="319" t="s">
        <v>1876</v>
      </c>
      <c r="D800" s="321">
        <v>40.130000000000003</v>
      </c>
    </row>
    <row r="801" spans="1:4" ht="13.5">
      <c r="A801" s="322">
        <v>89241</v>
      </c>
      <c r="B801" s="319" t="s">
        <v>2078</v>
      </c>
      <c r="C801" s="319" t="s">
        <v>1876</v>
      </c>
      <c r="D801" s="321">
        <v>13.74</v>
      </c>
    </row>
    <row r="802" spans="1:4" ht="13.5">
      <c r="A802" s="322">
        <v>89246</v>
      </c>
      <c r="B802" s="319" t="s">
        <v>2079</v>
      </c>
      <c r="C802" s="319" t="s">
        <v>1876</v>
      </c>
      <c r="D802" s="321">
        <v>113.64</v>
      </c>
    </row>
    <row r="803" spans="1:4" ht="13.5">
      <c r="A803" s="322">
        <v>89247</v>
      </c>
      <c r="B803" s="319" t="s">
        <v>2080</v>
      </c>
      <c r="C803" s="319" t="s">
        <v>1876</v>
      </c>
      <c r="D803" s="321">
        <v>34.06</v>
      </c>
    </row>
    <row r="804" spans="1:4" ht="13.5">
      <c r="A804" s="322">
        <v>89248</v>
      </c>
      <c r="B804" s="319" t="s">
        <v>2081</v>
      </c>
      <c r="C804" s="319" t="s">
        <v>1876</v>
      </c>
      <c r="D804" s="321">
        <v>202.7</v>
      </c>
    </row>
    <row r="805" spans="1:4" ht="13.5">
      <c r="A805" s="322">
        <v>89249</v>
      </c>
      <c r="B805" s="319" t="s">
        <v>2082</v>
      </c>
      <c r="C805" s="319" t="s">
        <v>1876</v>
      </c>
      <c r="D805" s="321">
        <v>220.44</v>
      </c>
    </row>
    <row r="806" spans="1:4" ht="13.5">
      <c r="A806" s="322">
        <v>89253</v>
      </c>
      <c r="B806" s="319" t="s">
        <v>2083</v>
      </c>
      <c r="C806" s="319" t="s">
        <v>1876</v>
      </c>
      <c r="D806" s="321">
        <v>32.89</v>
      </c>
    </row>
    <row r="807" spans="1:4" ht="13.5">
      <c r="A807" s="322">
        <v>89254</v>
      </c>
      <c r="B807" s="319" t="s">
        <v>2084</v>
      </c>
      <c r="C807" s="319" t="s">
        <v>1876</v>
      </c>
      <c r="D807" s="321">
        <v>11.26</v>
      </c>
    </row>
    <row r="808" spans="1:4" ht="13.5">
      <c r="A808" s="322">
        <v>89255</v>
      </c>
      <c r="B808" s="319" t="s">
        <v>2085</v>
      </c>
      <c r="C808" s="319" t="s">
        <v>1876</v>
      </c>
      <c r="D808" s="321">
        <v>52.87</v>
      </c>
    </row>
    <row r="809" spans="1:4" ht="13.5">
      <c r="A809" s="322">
        <v>89256</v>
      </c>
      <c r="B809" s="319" t="s">
        <v>2086</v>
      </c>
      <c r="C809" s="319" t="s">
        <v>1876</v>
      </c>
      <c r="D809" s="321">
        <v>52.24</v>
      </c>
    </row>
    <row r="810" spans="1:4" ht="13.5">
      <c r="A810" s="322">
        <v>89259</v>
      </c>
      <c r="B810" s="319" t="s">
        <v>2087</v>
      </c>
      <c r="C810" s="319" t="s">
        <v>1876</v>
      </c>
      <c r="D810" s="321">
        <v>8.7200000000000006</v>
      </c>
    </row>
    <row r="811" spans="1:4" ht="13.5">
      <c r="A811" s="322">
        <v>89260</v>
      </c>
      <c r="B811" s="319" t="s">
        <v>2088</v>
      </c>
      <c r="C811" s="319" t="s">
        <v>1876</v>
      </c>
      <c r="D811" s="321">
        <v>3.48</v>
      </c>
    </row>
    <row r="812" spans="1:4" ht="13.5">
      <c r="A812" s="322">
        <v>89262</v>
      </c>
      <c r="B812" s="319" t="s">
        <v>2089</v>
      </c>
      <c r="C812" s="319" t="s">
        <v>1876</v>
      </c>
      <c r="D812" s="321">
        <v>16.36</v>
      </c>
    </row>
    <row r="813" spans="1:4" ht="13.5">
      <c r="A813" s="322">
        <v>89264</v>
      </c>
      <c r="B813" s="319" t="s">
        <v>2090</v>
      </c>
      <c r="C813" s="319" t="s">
        <v>1876</v>
      </c>
      <c r="D813" s="321">
        <v>6.95</v>
      </c>
    </row>
    <row r="814" spans="1:4" ht="13.5">
      <c r="A814" s="322">
        <v>89265</v>
      </c>
      <c r="B814" s="319" t="s">
        <v>2091</v>
      </c>
      <c r="C814" s="319" t="s">
        <v>1876</v>
      </c>
      <c r="D814" s="321">
        <v>2.77</v>
      </c>
    </row>
    <row r="815" spans="1:4" ht="13.5">
      <c r="A815" s="322">
        <v>89266</v>
      </c>
      <c r="B815" s="319" t="s">
        <v>2092</v>
      </c>
      <c r="C815" s="319" t="s">
        <v>1876</v>
      </c>
      <c r="D815" s="321">
        <v>0.56000000000000005</v>
      </c>
    </row>
    <row r="816" spans="1:4" ht="13.5">
      <c r="A816" s="322">
        <v>89267</v>
      </c>
      <c r="B816" s="319" t="s">
        <v>2093</v>
      </c>
      <c r="C816" s="319" t="s">
        <v>1876</v>
      </c>
      <c r="D816" s="321">
        <v>23.78</v>
      </c>
    </row>
    <row r="817" spans="1:4" ht="13.5">
      <c r="A817" s="322">
        <v>89268</v>
      </c>
      <c r="B817" s="319" t="s">
        <v>2094</v>
      </c>
      <c r="C817" s="319" t="s">
        <v>1876</v>
      </c>
      <c r="D817" s="321">
        <v>8.14</v>
      </c>
    </row>
    <row r="818" spans="1:4" ht="13.5">
      <c r="A818" s="322">
        <v>89269</v>
      </c>
      <c r="B818" s="319" t="s">
        <v>2095</v>
      </c>
      <c r="C818" s="319" t="s">
        <v>1876</v>
      </c>
      <c r="D818" s="321">
        <v>1.66</v>
      </c>
    </row>
    <row r="819" spans="1:4" ht="13.5">
      <c r="A819" s="322">
        <v>89270</v>
      </c>
      <c r="B819" s="319" t="s">
        <v>2096</v>
      </c>
      <c r="C819" s="319" t="s">
        <v>1876</v>
      </c>
      <c r="D819" s="321">
        <v>38.24</v>
      </c>
    </row>
    <row r="820" spans="1:4" ht="13.5">
      <c r="A820" s="322">
        <v>89271</v>
      </c>
      <c r="B820" s="319" t="s">
        <v>2097</v>
      </c>
      <c r="C820" s="319" t="s">
        <v>1876</v>
      </c>
      <c r="D820" s="321">
        <v>67.91</v>
      </c>
    </row>
    <row r="821" spans="1:4" ht="13.5">
      <c r="A821" s="322">
        <v>89274</v>
      </c>
      <c r="B821" s="319" t="s">
        <v>2098</v>
      </c>
      <c r="C821" s="319" t="s">
        <v>1876</v>
      </c>
      <c r="D821" s="321">
        <v>1.0900000000000001</v>
      </c>
    </row>
    <row r="822" spans="1:4" ht="13.5">
      <c r="A822" s="322">
        <v>89275</v>
      </c>
      <c r="B822" s="319" t="s">
        <v>2099</v>
      </c>
      <c r="C822" s="319" t="s">
        <v>1876</v>
      </c>
      <c r="D822" s="321">
        <v>0.24</v>
      </c>
    </row>
    <row r="823" spans="1:4" ht="13.5">
      <c r="A823" s="322">
        <v>89276</v>
      </c>
      <c r="B823" s="319" t="s">
        <v>2100</v>
      </c>
      <c r="C823" s="319" t="s">
        <v>1876</v>
      </c>
      <c r="D823" s="321">
        <v>1.02</v>
      </c>
    </row>
    <row r="824" spans="1:4" ht="13.5">
      <c r="A824" s="322">
        <v>89277</v>
      </c>
      <c r="B824" s="319" t="s">
        <v>2101</v>
      </c>
      <c r="C824" s="319" t="s">
        <v>1876</v>
      </c>
      <c r="D824" s="321">
        <v>5.21</v>
      </c>
    </row>
    <row r="825" spans="1:4" ht="13.5">
      <c r="A825" s="322">
        <v>89280</v>
      </c>
      <c r="B825" s="319" t="s">
        <v>2102</v>
      </c>
      <c r="C825" s="319" t="s">
        <v>1876</v>
      </c>
      <c r="D825" s="321">
        <v>16.329999999999998</v>
      </c>
    </row>
    <row r="826" spans="1:4" ht="13.5">
      <c r="A826" s="322">
        <v>89281</v>
      </c>
      <c r="B826" s="319" t="s">
        <v>2103</v>
      </c>
      <c r="C826" s="319" t="s">
        <v>1876</v>
      </c>
      <c r="D826" s="321">
        <v>4.28</v>
      </c>
    </row>
    <row r="827" spans="1:4" ht="13.5">
      <c r="A827" s="322">
        <v>89870</v>
      </c>
      <c r="B827" s="319" t="s">
        <v>2104</v>
      </c>
      <c r="C827" s="319" t="s">
        <v>1876</v>
      </c>
      <c r="D827" s="321">
        <v>18.12</v>
      </c>
    </row>
    <row r="828" spans="1:4" ht="13.5">
      <c r="A828" s="322">
        <v>89871</v>
      </c>
      <c r="B828" s="319" t="s">
        <v>2105</v>
      </c>
      <c r="C828" s="319" t="s">
        <v>1876</v>
      </c>
      <c r="D828" s="321">
        <v>6.33</v>
      </c>
    </row>
    <row r="829" spans="1:4" ht="13.5">
      <c r="A829" s="322">
        <v>89872</v>
      </c>
      <c r="B829" s="319" t="s">
        <v>2106</v>
      </c>
      <c r="C829" s="319" t="s">
        <v>1876</v>
      </c>
      <c r="D829" s="321">
        <v>1.3</v>
      </c>
    </row>
    <row r="830" spans="1:4" ht="13.5">
      <c r="A830" s="322">
        <v>89873</v>
      </c>
      <c r="B830" s="319" t="s">
        <v>2107</v>
      </c>
      <c r="C830" s="319" t="s">
        <v>1876</v>
      </c>
      <c r="D830" s="321">
        <v>33.979999999999997</v>
      </c>
    </row>
    <row r="831" spans="1:4" ht="13.5">
      <c r="A831" s="322">
        <v>89874</v>
      </c>
      <c r="B831" s="319" t="s">
        <v>2108</v>
      </c>
      <c r="C831" s="319" t="s">
        <v>1876</v>
      </c>
      <c r="D831" s="321">
        <v>147.38999999999999</v>
      </c>
    </row>
    <row r="832" spans="1:4" ht="13.5">
      <c r="A832" s="322">
        <v>89878</v>
      </c>
      <c r="B832" s="319" t="s">
        <v>2109</v>
      </c>
      <c r="C832" s="319" t="s">
        <v>1876</v>
      </c>
      <c r="D832" s="321">
        <v>19.04</v>
      </c>
    </row>
    <row r="833" spans="1:4" ht="13.5">
      <c r="A833" s="322">
        <v>89879</v>
      </c>
      <c r="B833" s="319" t="s">
        <v>2110</v>
      </c>
      <c r="C833" s="319" t="s">
        <v>1876</v>
      </c>
      <c r="D833" s="321">
        <v>6.65</v>
      </c>
    </row>
    <row r="834" spans="1:4" ht="13.5">
      <c r="A834" s="322">
        <v>89880</v>
      </c>
      <c r="B834" s="319" t="s">
        <v>2111</v>
      </c>
      <c r="C834" s="319" t="s">
        <v>1876</v>
      </c>
      <c r="D834" s="321">
        <v>1.37</v>
      </c>
    </row>
    <row r="835" spans="1:4" ht="13.5">
      <c r="A835" s="322">
        <v>89881</v>
      </c>
      <c r="B835" s="319" t="s">
        <v>2112</v>
      </c>
      <c r="C835" s="319" t="s">
        <v>1876</v>
      </c>
      <c r="D835" s="321">
        <v>35.700000000000003</v>
      </c>
    </row>
    <row r="836" spans="1:4" ht="13.5">
      <c r="A836" s="322">
        <v>89882</v>
      </c>
      <c r="B836" s="319" t="s">
        <v>2113</v>
      </c>
      <c r="C836" s="319" t="s">
        <v>1876</v>
      </c>
      <c r="D836" s="321">
        <v>170.07</v>
      </c>
    </row>
    <row r="837" spans="1:4" ht="13.5">
      <c r="A837" s="322">
        <v>90582</v>
      </c>
      <c r="B837" s="319" t="s">
        <v>2114</v>
      </c>
      <c r="C837" s="319" t="s">
        <v>1876</v>
      </c>
      <c r="D837" s="321">
        <v>0.25</v>
      </c>
    </row>
    <row r="838" spans="1:4" ht="13.5">
      <c r="A838" s="322">
        <v>90583</v>
      </c>
      <c r="B838" s="319" t="s">
        <v>2115</v>
      </c>
      <c r="C838" s="319" t="s">
        <v>1876</v>
      </c>
      <c r="D838" s="321">
        <v>0.05</v>
      </c>
    </row>
    <row r="839" spans="1:4" ht="13.5">
      <c r="A839" s="322">
        <v>90584</v>
      </c>
      <c r="B839" s="319" t="s">
        <v>2116</v>
      </c>
      <c r="C839" s="319" t="s">
        <v>1876</v>
      </c>
      <c r="D839" s="321">
        <v>0.19</v>
      </c>
    </row>
    <row r="840" spans="1:4" ht="13.5">
      <c r="A840" s="322">
        <v>90585</v>
      </c>
      <c r="B840" s="319" t="s">
        <v>2117</v>
      </c>
      <c r="C840" s="319" t="s">
        <v>1876</v>
      </c>
      <c r="D840" s="321">
        <v>0.57999999999999996</v>
      </c>
    </row>
    <row r="841" spans="1:4" ht="13.5">
      <c r="A841" s="322">
        <v>90621</v>
      </c>
      <c r="B841" s="319" t="s">
        <v>2118</v>
      </c>
      <c r="C841" s="319" t="s">
        <v>1876</v>
      </c>
      <c r="D841" s="321">
        <v>1.62</v>
      </c>
    </row>
    <row r="842" spans="1:4" ht="13.5">
      <c r="A842" s="322">
        <v>90622</v>
      </c>
      <c r="B842" s="319" t="s">
        <v>2119</v>
      </c>
      <c r="C842" s="319" t="s">
        <v>1876</v>
      </c>
      <c r="D842" s="321">
        <v>0.36</v>
      </c>
    </row>
    <row r="843" spans="1:4" ht="13.5">
      <c r="A843" s="322">
        <v>90623</v>
      </c>
      <c r="B843" s="319" t="s">
        <v>2120</v>
      </c>
      <c r="C843" s="319" t="s">
        <v>1876</v>
      </c>
      <c r="D843" s="321">
        <v>2.02</v>
      </c>
    </row>
    <row r="844" spans="1:4" ht="13.5">
      <c r="A844" s="322">
        <v>90624</v>
      </c>
      <c r="B844" s="319" t="s">
        <v>2121</v>
      </c>
      <c r="C844" s="319" t="s">
        <v>1876</v>
      </c>
      <c r="D844" s="321">
        <v>1.47</v>
      </c>
    </row>
    <row r="845" spans="1:4" ht="13.5">
      <c r="A845" s="322">
        <v>90627</v>
      </c>
      <c r="B845" s="319" t="s">
        <v>2122</v>
      </c>
      <c r="C845" s="319" t="s">
        <v>1876</v>
      </c>
      <c r="D845" s="321">
        <v>23.94</v>
      </c>
    </row>
    <row r="846" spans="1:4" ht="13.5">
      <c r="A846" s="322">
        <v>90628</v>
      </c>
      <c r="B846" s="319" t="s">
        <v>2123</v>
      </c>
      <c r="C846" s="319" t="s">
        <v>1876</v>
      </c>
      <c r="D846" s="321">
        <v>6.28</v>
      </c>
    </row>
    <row r="847" spans="1:4" ht="13.5">
      <c r="A847" s="322">
        <v>90629</v>
      </c>
      <c r="B847" s="319" t="s">
        <v>2124</v>
      </c>
      <c r="C847" s="319" t="s">
        <v>1876</v>
      </c>
      <c r="D847" s="321">
        <v>29.95</v>
      </c>
    </row>
    <row r="848" spans="1:4" ht="13.5">
      <c r="A848" s="322">
        <v>90630</v>
      </c>
      <c r="B848" s="319" t="s">
        <v>2125</v>
      </c>
      <c r="C848" s="319" t="s">
        <v>1876</v>
      </c>
      <c r="D848" s="321">
        <v>5.95</v>
      </c>
    </row>
    <row r="849" spans="1:4" ht="13.5">
      <c r="A849" s="322">
        <v>90633</v>
      </c>
      <c r="B849" s="319" t="s">
        <v>2126</v>
      </c>
      <c r="C849" s="319" t="s">
        <v>1876</v>
      </c>
      <c r="D849" s="321">
        <v>2.77</v>
      </c>
    </row>
    <row r="850" spans="1:4" ht="13.5">
      <c r="A850" s="322">
        <v>90634</v>
      </c>
      <c r="B850" s="319" t="s">
        <v>2127</v>
      </c>
      <c r="C850" s="319" t="s">
        <v>1876</v>
      </c>
      <c r="D850" s="321">
        <v>0.62</v>
      </c>
    </row>
    <row r="851" spans="1:4" ht="13.5">
      <c r="A851" s="322">
        <v>90635</v>
      </c>
      <c r="B851" s="319" t="s">
        <v>2128</v>
      </c>
      <c r="C851" s="319" t="s">
        <v>1876</v>
      </c>
      <c r="D851" s="321">
        <v>3.03</v>
      </c>
    </row>
    <row r="852" spans="1:4" ht="13.5">
      <c r="A852" s="322">
        <v>90636</v>
      </c>
      <c r="B852" s="319" t="s">
        <v>2129</v>
      </c>
      <c r="C852" s="319" t="s">
        <v>1876</v>
      </c>
      <c r="D852" s="321">
        <v>2.94</v>
      </c>
    </row>
    <row r="853" spans="1:4" ht="13.5">
      <c r="A853" s="322">
        <v>90639</v>
      </c>
      <c r="B853" s="319" t="s">
        <v>2130</v>
      </c>
      <c r="C853" s="319" t="s">
        <v>1876</v>
      </c>
      <c r="D853" s="321">
        <v>4.13</v>
      </c>
    </row>
    <row r="854" spans="1:4" ht="13.5">
      <c r="A854" s="322">
        <v>90640</v>
      </c>
      <c r="B854" s="319" t="s">
        <v>2131</v>
      </c>
      <c r="C854" s="319" t="s">
        <v>1876</v>
      </c>
      <c r="D854" s="321">
        <v>0.93</v>
      </c>
    </row>
    <row r="855" spans="1:4" ht="13.5">
      <c r="A855" s="322">
        <v>90641</v>
      </c>
      <c r="B855" s="319" t="s">
        <v>2132</v>
      </c>
      <c r="C855" s="319" t="s">
        <v>1876</v>
      </c>
      <c r="D855" s="321">
        <v>4.5199999999999996</v>
      </c>
    </row>
    <row r="856" spans="1:4" ht="13.5">
      <c r="A856" s="322">
        <v>90642</v>
      </c>
      <c r="B856" s="319" t="s">
        <v>2133</v>
      </c>
      <c r="C856" s="319" t="s">
        <v>1876</v>
      </c>
      <c r="D856" s="321">
        <v>5.67</v>
      </c>
    </row>
    <row r="857" spans="1:4" ht="13.5">
      <c r="A857" s="322">
        <v>90646</v>
      </c>
      <c r="B857" s="319" t="s">
        <v>2134</v>
      </c>
      <c r="C857" s="319" t="s">
        <v>1876</v>
      </c>
      <c r="D857" s="321">
        <v>0.56000000000000005</v>
      </c>
    </row>
    <row r="858" spans="1:4" ht="13.5">
      <c r="A858" s="322">
        <v>90647</v>
      </c>
      <c r="B858" s="319" t="s">
        <v>2135</v>
      </c>
      <c r="C858" s="319" t="s">
        <v>1876</v>
      </c>
      <c r="D858" s="321">
        <v>0.12</v>
      </c>
    </row>
    <row r="859" spans="1:4" ht="13.5">
      <c r="A859" s="322">
        <v>90648</v>
      </c>
      <c r="B859" s="319" t="s">
        <v>2136</v>
      </c>
      <c r="C859" s="319" t="s">
        <v>1876</v>
      </c>
      <c r="D859" s="321">
        <v>0.62</v>
      </c>
    </row>
    <row r="860" spans="1:4" ht="13.5">
      <c r="A860" s="322">
        <v>90649</v>
      </c>
      <c r="B860" s="319" t="s">
        <v>2137</v>
      </c>
      <c r="C860" s="319" t="s">
        <v>1876</v>
      </c>
      <c r="D860" s="321">
        <v>4.5599999999999996</v>
      </c>
    </row>
    <row r="861" spans="1:4" ht="13.5">
      <c r="A861" s="322">
        <v>90652</v>
      </c>
      <c r="B861" s="319" t="s">
        <v>2138</v>
      </c>
      <c r="C861" s="319" t="s">
        <v>1876</v>
      </c>
      <c r="D861" s="321">
        <v>2.69</v>
      </c>
    </row>
    <row r="862" spans="1:4" ht="13.5">
      <c r="A862" s="322">
        <v>90653</v>
      </c>
      <c r="B862" s="319" t="s">
        <v>2139</v>
      </c>
      <c r="C862" s="319" t="s">
        <v>1876</v>
      </c>
      <c r="D862" s="321">
        <v>0.6</v>
      </c>
    </row>
    <row r="863" spans="1:4" ht="13.5">
      <c r="A863" s="322">
        <v>90654</v>
      </c>
      <c r="B863" s="319" t="s">
        <v>2140</v>
      </c>
      <c r="C863" s="319" t="s">
        <v>1876</v>
      </c>
      <c r="D863" s="321">
        <v>2.94</v>
      </c>
    </row>
    <row r="864" spans="1:4" ht="13.5">
      <c r="A864" s="322">
        <v>90655</v>
      </c>
      <c r="B864" s="319" t="s">
        <v>2141</v>
      </c>
      <c r="C864" s="319" t="s">
        <v>1876</v>
      </c>
      <c r="D864" s="321">
        <v>3</v>
      </c>
    </row>
    <row r="865" spans="1:4" ht="13.5">
      <c r="A865" s="322">
        <v>90658</v>
      </c>
      <c r="B865" s="319" t="s">
        <v>2142</v>
      </c>
      <c r="C865" s="319" t="s">
        <v>1876</v>
      </c>
      <c r="D865" s="321">
        <v>2.88</v>
      </c>
    </row>
    <row r="866" spans="1:4" ht="13.5">
      <c r="A866" s="322">
        <v>90659</v>
      </c>
      <c r="B866" s="319" t="s">
        <v>2143</v>
      </c>
      <c r="C866" s="319" t="s">
        <v>1876</v>
      </c>
      <c r="D866" s="321">
        <v>0.64</v>
      </c>
    </row>
    <row r="867" spans="1:4" ht="13.5">
      <c r="A867" s="322">
        <v>90660</v>
      </c>
      <c r="B867" s="319" t="s">
        <v>2144</v>
      </c>
      <c r="C867" s="319" t="s">
        <v>1876</v>
      </c>
      <c r="D867" s="321">
        <v>3.15</v>
      </c>
    </row>
    <row r="868" spans="1:4" ht="13.5">
      <c r="A868" s="322">
        <v>90661</v>
      </c>
      <c r="B868" s="319" t="s">
        <v>2145</v>
      </c>
      <c r="C868" s="319" t="s">
        <v>1876</v>
      </c>
      <c r="D868" s="321">
        <v>3</v>
      </c>
    </row>
    <row r="869" spans="1:4" ht="13.5">
      <c r="A869" s="322">
        <v>90664</v>
      </c>
      <c r="B869" s="319" t="s">
        <v>2146</v>
      </c>
      <c r="C869" s="319" t="s">
        <v>1876</v>
      </c>
      <c r="D869" s="321">
        <v>3.1</v>
      </c>
    </row>
    <row r="870" spans="1:4" ht="13.5">
      <c r="A870" s="322">
        <v>90665</v>
      </c>
      <c r="B870" s="319" t="s">
        <v>2147</v>
      </c>
      <c r="C870" s="319" t="s">
        <v>1876</v>
      </c>
      <c r="D870" s="321">
        <v>0.69</v>
      </c>
    </row>
    <row r="871" spans="1:4" ht="13.5">
      <c r="A871" s="322">
        <v>90666</v>
      </c>
      <c r="B871" s="319" t="s">
        <v>2148</v>
      </c>
      <c r="C871" s="319" t="s">
        <v>1876</v>
      </c>
      <c r="D871" s="321">
        <v>3.4</v>
      </c>
    </row>
    <row r="872" spans="1:4" ht="13.5">
      <c r="A872" s="322">
        <v>90667</v>
      </c>
      <c r="B872" s="319" t="s">
        <v>2149</v>
      </c>
      <c r="C872" s="319" t="s">
        <v>1876</v>
      </c>
      <c r="D872" s="321">
        <v>10.3</v>
      </c>
    </row>
    <row r="873" spans="1:4" ht="13.5">
      <c r="A873" s="322">
        <v>90670</v>
      </c>
      <c r="B873" s="319" t="s">
        <v>2150</v>
      </c>
      <c r="C873" s="319" t="s">
        <v>1876</v>
      </c>
      <c r="D873" s="321">
        <v>109.86</v>
      </c>
    </row>
    <row r="874" spans="1:4" ht="13.5">
      <c r="A874" s="322">
        <v>90671</v>
      </c>
      <c r="B874" s="319" t="s">
        <v>2151</v>
      </c>
      <c r="C874" s="319" t="s">
        <v>1876</v>
      </c>
      <c r="D874" s="321">
        <v>28.85</v>
      </c>
    </row>
    <row r="875" spans="1:4" ht="13.5">
      <c r="A875" s="322">
        <v>90672</v>
      </c>
      <c r="B875" s="319" t="s">
        <v>2152</v>
      </c>
      <c r="C875" s="319" t="s">
        <v>1876</v>
      </c>
      <c r="D875" s="321">
        <v>137.47999999999999</v>
      </c>
    </row>
    <row r="876" spans="1:4" ht="13.5">
      <c r="A876" s="322">
        <v>90673</v>
      </c>
      <c r="B876" s="319" t="s">
        <v>2153</v>
      </c>
      <c r="C876" s="319" t="s">
        <v>1876</v>
      </c>
      <c r="D876" s="321">
        <v>140</v>
      </c>
    </row>
    <row r="877" spans="1:4" ht="13.5">
      <c r="A877" s="322">
        <v>90676</v>
      </c>
      <c r="B877" s="319" t="s">
        <v>2154</v>
      </c>
      <c r="C877" s="319" t="s">
        <v>1876</v>
      </c>
      <c r="D877" s="321">
        <v>56.42</v>
      </c>
    </row>
    <row r="878" spans="1:4" ht="13.5">
      <c r="A878" s="322">
        <v>90677</v>
      </c>
      <c r="B878" s="319" t="s">
        <v>2155</v>
      </c>
      <c r="C878" s="319" t="s">
        <v>1876</v>
      </c>
      <c r="D878" s="321">
        <v>14.81</v>
      </c>
    </row>
    <row r="879" spans="1:4" ht="13.5">
      <c r="A879" s="322">
        <v>90678</v>
      </c>
      <c r="B879" s="319" t="s">
        <v>2156</v>
      </c>
      <c r="C879" s="319" t="s">
        <v>1876</v>
      </c>
      <c r="D879" s="321">
        <v>70.61</v>
      </c>
    </row>
    <row r="880" spans="1:4" ht="13.5">
      <c r="A880" s="322">
        <v>90679</v>
      </c>
      <c r="B880" s="319" t="s">
        <v>2157</v>
      </c>
      <c r="C880" s="319" t="s">
        <v>1876</v>
      </c>
      <c r="D880" s="321">
        <v>71.569999999999993</v>
      </c>
    </row>
    <row r="881" spans="1:4" ht="13.5">
      <c r="A881" s="322">
        <v>90682</v>
      </c>
      <c r="B881" s="319" t="s">
        <v>2158</v>
      </c>
      <c r="C881" s="319" t="s">
        <v>1876</v>
      </c>
      <c r="D881" s="321">
        <v>24.22</v>
      </c>
    </row>
    <row r="882" spans="1:4" ht="13.5">
      <c r="A882" s="322">
        <v>90683</v>
      </c>
      <c r="B882" s="319" t="s">
        <v>2159</v>
      </c>
      <c r="C882" s="319" t="s">
        <v>1876</v>
      </c>
      <c r="D882" s="321">
        <v>5.45</v>
      </c>
    </row>
    <row r="883" spans="1:4" ht="13.5">
      <c r="A883" s="322">
        <v>90684</v>
      </c>
      <c r="B883" s="319" t="s">
        <v>2160</v>
      </c>
      <c r="C883" s="319" t="s">
        <v>1876</v>
      </c>
      <c r="D883" s="321">
        <v>26.49</v>
      </c>
    </row>
    <row r="884" spans="1:4" ht="13.5">
      <c r="A884" s="322">
        <v>90685</v>
      </c>
      <c r="B884" s="319" t="s">
        <v>2161</v>
      </c>
      <c r="C884" s="319" t="s">
        <v>1876</v>
      </c>
      <c r="D884" s="321">
        <v>44.38</v>
      </c>
    </row>
    <row r="885" spans="1:4" ht="13.5">
      <c r="A885" s="322">
        <v>90688</v>
      </c>
      <c r="B885" s="319" t="s">
        <v>2162</v>
      </c>
      <c r="C885" s="319" t="s">
        <v>1876</v>
      </c>
      <c r="D885" s="321">
        <v>11.6</v>
      </c>
    </row>
    <row r="886" spans="1:4" ht="13.5">
      <c r="A886" s="322">
        <v>90689</v>
      </c>
      <c r="B886" s="319" t="s">
        <v>2163</v>
      </c>
      <c r="C886" s="319" t="s">
        <v>1876</v>
      </c>
      <c r="D886" s="321">
        <v>2.23</v>
      </c>
    </row>
    <row r="887" spans="1:4" ht="13.5">
      <c r="A887" s="322">
        <v>90690</v>
      </c>
      <c r="B887" s="319" t="s">
        <v>2164</v>
      </c>
      <c r="C887" s="319" t="s">
        <v>1876</v>
      </c>
      <c r="D887" s="321">
        <v>14.5</v>
      </c>
    </row>
    <row r="888" spans="1:4" ht="13.5">
      <c r="A888" s="322">
        <v>90691</v>
      </c>
      <c r="B888" s="319" t="s">
        <v>2165</v>
      </c>
      <c r="C888" s="319" t="s">
        <v>1876</v>
      </c>
      <c r="D888" s="321">
        <v>24.54</v>
      </c>
    </row>
    <row r="889" spans="1:4" ht="13.5">
      <c r="A889" s="322">
        <v>90957</v>
      </c>
      <c r="B889" s="319" t="s">
        <v>2166</v>
      </c>
      <c r="C889" s="319" t="s">
        <v>1876</v>
      </c>
      <c r="D889" s="321">
        <v>1.92</v>
      </c>
    </row>
    <row r="890" spans="1:4" ht="13.5">
      <c r="A890" s="322">
        <v>90958</v>
      </c>
      <c r="B890" s="319" t="s">
        <v>2167</v>
      </c>
      <c r="C890" s="319" t="s">
        <v>1876</v>
      </c>
      <c r="D890" s="321">
        <v>0.5</v>
      </c>
    </row>
    <row r="891" spans="1:4" ht="13.5">
      <c r="A891" s="322">
        <v>90960</v>
      </c>
      <c r="B891" s="319" t="s">
        <v>2168</v>
      </c>
      <c r="C891" s="319" t="s">
        <v>1876</v>
      </c>
      <c r="D891" s="321">
        <v>2.56</v>
      </c>
    </row>
    <row r="892" spans="1:4" ht="13.5">
      <c r="A892" s="322">
        <v>90961</v>
      </c>
      <c r="B892" s="319" t="s">
        <v>2169</v>
      </c>
      <c r="C892" s="319" t="s">
        <v>1876</v>
      </c>
      <c r="D892" s="321">
        <v>0.67</v>
      </c>
    </row>
    <row r="893" spans="1:4" ht="13.5">
      <c r="A893" s="322">
        <v>90962</v>
      </c>
      <c r="B893" s="319" t="s">
        <v>2170</v>
      </c>
      <c r="C893" s="319" t="s">
        <v>1876</v>
      </c>
      <c r="D893" s="321">
        <v>3.21</v>
      </c>
    </row>
    <row r="894" spans="1:4" ht="13.5">
      <c r="A894" s="322">
        <v>90963</v>
      </c>
      <c r="B894" s="319" t="s">
        <v>2171</v>
      </c>
      <c r="C894" s="319" t="s">
        <v>1876</v>
      </c>
      <c r="D894" s="321">
        <v>10.3</v>
      </c>
    </row>
    <row r="895" spans="1:4" ht="13.5">
      <c r="A895" s="322">
        <v>90968</v>
      </c>
      <c r="B895" s="319" t="s">
        <v>2172</v>
      </c>
      <c r="C895" s="319" t="s">
        <v>1876</v>
      </c>
      <c r="D895" s="321">
        <v>2.57</v>
      </c>
    </row>
    <row r="896" spans="1:4" ht="13.5">
      <c r="A896" s="322">
        <v>90969</v>
      </c>
      <c r="B896" s="319" t="s">
        <v>2173</v>
      </c>
      <c r="C896" s="319" t="s">
        <v>1876</v>
      </c>
      <c r="D896" s="321">
        <v>0.67</v>
      </c>
    </row>
    <row r="897" spans="1:4" ht="13.5">
      <c r="A897" s="322">
        <v>90970</v>
      </c>
      <c r="B897" s="319" t="s">
        <v>2174</v>
      </c>
      <c r="C897" s="319" t="s">
        <v>1876</v>
      </c>
      <c r="D897" s="321">
        <v>3.22</v>
      </c>
    </row>
    <row r="898" spans="1:4" ht="13.5">
      <c r="A898" s="322">
        <v>90971</v>
      </c>
      <c r="B898" s="319" t="s">
        <v>2175</v>
      </c>
      <c r="C898" s="319" t="s">
        <v>1876</v>
      </c>
      <c r="D898" s="321">
        <v>41.73</v>
      </c>
    </row>
    <row r="899" spans="1:4" ht="13.5">
      <c r="A899" s="322">
        <v>90975</v>
      </c>
      <c r="B899" s="319" t="s">
        <v>2176</v>
      </c>
      <c r="C899" s="319" t="s">
        <v>1876</v>
      </c>
      <c r="D899" s="321">
        <v>6.54</v>
      </c>
    </row>
    <row r="900" spans="1:4" ht="13.5">
      <c r="A900" s="322">
        <v>90976</v>
      </c>
      <c r="B900" s="319" t="s">
        <v>2177</v>
      </c>
      <c r="C900" s="319" t="s">
        <v>1876</v>
      </c>
      <c r="D900" s="321">
        <v>1.71</v>
      </c>
    </row>
    <row r="901" spans="1:4" ht="13.5">
      <c r="A901" s="322">
        <v>90977</v>
      </c>
      <c r="B901" s="319" t="s">
        <v>2178</v>
      </c>
      <c r="C901" s="319" t="s">
        <v>1876</v>
      </c>
      <c r="D901" s="321">
        <v>8.18</v>
      </c>
    </row>
    <row r="902" spans="1:4" ht="13.5">
      <c r="A902" s="322">
        <v>90978</v>
      </c>
      <c r="B902" s="319" t="s">
        <v>2179</v>
      </c>
      <c r="C902" s="319" t="s">
        <v>1876</v>
      </c>
      <c r="D902" s="321">
        <v>108.21</v>
      </c>
    </row>
    <row r="903" spans="1:4" ht="13.5">
      <c r="A903" s="322">
        <v>90992</v>
      </c>
      <c r="B903" s="319" t="s">
        <v>2180</v>
      </c>
      <c r="C903" s="319" t="s">
        <v>1876</v>
      </c>
      <c r="D903" s="321">
        <v>3.05</v>
      </c>
    </row>
    <row r="904" spans="1:4" ht="13.5">
      <c r="A904" s="322">
        <v>90993</v>
      </c>
      <c r="B904" s="319" t="s">
        <v>2181</v>
      </c>
      <c r="C904" s="319" t="s">
        <v>1876</v>
      </c>
      <c r="D904" s="321">
        <v>0.8</v>
      </c>
    </row>
    <row r="905" spans="1:4" ht="13.5">
      <c r="A905" s="322">
        <v>90994</v>
      </c>
      <c r="B905" s="319" t="s">
        <v>2182</v>
      </c>
      <c r="C905" s="319" t="s">
        <v>1876</v>
      </c>
      <c r="D905" s="321">
        <v>3.82</v>
      </c>
    </row>
    <row r="906" spans="1:4" ht="13.5">
      <c r="A906" s="322">
        <v>90995</v>
      </c>
      <c r="B906" s="319" t="s">
        <v>2183</v>
      </c>
      <c r="C906" s="319" t="s">
        <v>1876</v>
      </c>
      <c r="D906" s="321">
        <v>56.67</v>
      </c>
    </row>
    <row r="907" spans="1:4" ht="13.5">
      <c r="A907" s="322">
        <v>91021</v>
      </c>
      <c r="B907" s="319" t="s">
        <v>2184</v>
      </c>
      <c r="C907" s="319" t="s">
        <v>1876</v>
      </c>
      <c r="D907" s="321">
        <v>3.06</v>
      </c>
    </row>
    <row r="908" spans="1:4" ht="13.5">
      <c r="A908" s="322">
        <v>91026</v>
      </c>
      <c r="B908" s="319" t="s">
        <v>2185</v>
      </c>
      <c r="C908" s="319" t="s">
        <v>1876</v>
      </c>
      <c r="D908" s="321">
        <v>9.85</v>
      </c>
    </row>
    <row r="909" spans="1:4" ht="13.5">
      <c r="A909" s="322">
        <v>91027</v>
      </c>
      <c r="B909" s="319" t="s">
        <v>2186</v>
      </c>
      <c r="C909" s="319" t="s">
        <v>1876</v>
      </c>
      <c r="D909" s="321">
        <v>3.93</v>
      </c>
    </row>
    <row r="910" spans="1:4" ht="13.5">
      <c r="A910" s="322">
        <v>91028</v>
      </c>
      <c r="B910" s="319" t="s">
        <v>2187</v>
      </c>
      <c r="C910" s="319" t="s">
        <v>1876</v>
      </c>
      <c r="D910" s="321">
        <v>0.79</v>
      </c>
    </row>
    <row r="911" spans="1:4" ht="13.5">
      <c r="A911" s="322">
        <v>91029</v>
      </c>
      <c r="B911" s="319" t="s">
        <v>2188</v>
      </c>
      <c r="C911" s="319" t="s">
        <v>1876</v>
      </c>
      <c r="D911" s="321">
        <v>18.47</v>
      </c>
    </row>
    <row r="912" spans="1:4" ht="13.5">
      <c r="A912" s="322">
        <v>91030</v>
      </c>
      <c r="B912" s="319" t="s">
        <v>2189</v>
      </c>
      <c r="C912" s="319" t="s">
        <v>1876</v>
      </c>
      <c r="D912" s="321">
        <v>119.03</v>
      </c>
    </row>
    <row r="913" spans="1:4" ht="13.5">
      <c r="A913" s="322">
        <v>91273</v>
      </c>
      <c r="B913" s="319" t="s">
        <v>2190</v>
      </c>
      <c r="C913" s="319" t="s">
        <v>1876</v>
      </c>
      <c r="D913" s="321">
        <v>0.43</v>
      </c>
    </row>
    <row r="914" spans="1:4" ht="13.5">
      <c r="A914" s="322">
        <v>91274</v>
      </c>
      <c r="B914" s="319" t="s">
        <v>2191</v>
      </c>
      <c r="C914" s="319" t="s">
        <v>1876</v>
      </c>
      <c r="D914" s="321">
        <v>0.11</v>
      </c>
    </row>
    <row r="915" spans="1:4" ht="13.5">
      <c r="A915" s="322">
        <v>91275</v>
      </c>
      <c r="B915" s="319" t="s">
        <v>2192</v>
      </c>
      <c r="C915" s="319" t="s">
        <v>1876</v>
      </c>
      <c r="D915" s="321">
        <v>0.54</v>
      </c>
    </row>
    <row r="916" spans="1:4" ht="13.5">
      <c r="A916" s="322">
        <v>91276</v>
      </c>
      <c r="B916" s="319" t="s">
        <v>2193</v>
      </c>
      <c r="C916" s="319" t="s">
        <v>1876</v>
      </c>
      <c r="D916" s="321">
        <v>3.45</v>
      </c>
    </row>
    <row r="917" spans="1:4" ht="13.5">
      <c r="A917" s="322">
        <v>91279</v>
      </c>
      <c r="B917" s="319" t="s">
        <v>2194</v>
      </c>
      <c r="C917" s="319" t="s">
        <v>1876</v>
      </c>
      <c r="D917" s="321">
        <v>0.5</v>
      </c>
    </row>
    <row r="918" spans="1:4" ht="13.5">
      <c r="A918" s="322">
        <v>91280</v>
      </c>
      <c r="B918" s="319" t="s">
        <v>2195</v>
      </c>
      <c r="C918" s="319" t="s">
        <v>1876</v>
      </c>
      <c r="D918" s="321">
        <v>0.1</v>
      </c>
    </row>
    <row r="919" spans="1:4" ht="13.5">
      <c r="A919" s="322">
        <v>91281</v>
      </c>
      <c r="B919" s="319" t="s">
        <v>2196</v>
      </c>
      <c r="C919" s="319" t="s">
        <v>1876</v>
      </c>
      <c r="D919" s="321">
        <v>0.62</v>
      </c>
    </row>
    <row r="920" spans="1:4" ht="13.5">
      <c r="A920" s="322">
        <v>91282</v>
      </c>
      <c r="B920" s="319" t="s">
        <v>2197</v>
      </c>
      <c r="C920" s="319" t="s">
        <v>1876</v>
      </c>
      <c r="D920" s="321">
        <v>8.2799999999999994</v>
      </c>
    </row>
    <row r="921" spans="1:4" ht="13.5">
      <c r="A921" s="322">
        <v>91354</v>
      </c>
      <c r="B921" s="319" t="s">
        <v>2198</v>
      </c>
      <c r="C921" s="319" t="s">
        <v>1876</v>
      </c>
      <c r="D921" s="321">
        <v>7.67</v>
      </c>
    </row>
    <row r="922" spans="1:4" ht="13.5">
      <c r="A922" s="322">
        <v>91355</v>
      </c>
      <c r="B922" s="319" t="s">
        <v>2199</v>
      </c>
      <c r="C922" s="319" t="s">
        <v>1876</v>
      </c>
      <c r="D922" s="321">
        <v>3.06</v>
      </c>
    </row>
    <row r="923" spans="1:4" ht="13.5">
      <c r="A923" s="322">
        <v>91356</v>
      </c>
      <c r="B923" s="319" t="s">
        <v>2200</v>
      </c>
      <c r="C923" s="319" t="s">
        <v>1876</v>
      </c>
      <c r="D923" s="321">
        <v>0.62</v>
      </c>
    </row>
    <row r="924" spans="1:4" ht="13.5">
      <c r="A924" s="322">
        <v>91359</v>
      </c>
      <c r="B924" s="319" t="s">
        <v>2201</v>
      </c>
      <c r="C924" s="319" t="s">
        <v>1876</v>
      </c>
      <c r="D924" s="321">
        <v>8.4700000000000006</v>
      </c>
    </row>
    <row r="925" spans="1:4" ht="13.5">
      <c r="A925" s="322">
        <v>91360</v>
      </c>
      <c r="B925" s="319" t="s">
        <v>2202</v>
      </c>
      <c r="C925" s="319" t="s">
        <v>1876</v>
      </c>
      <c r="D925" s="321">
        <v>3.37</v>
      </c>
    </row>
    <row r="926" spans="1:4" ht="13.5">
      <c r="A926" s="322">
        <v>91361</v>
      </c>
      <c r="B926" s="319" t="s">
        <v>2203</v>
      </c>
      <c r="C926" s="319" t="s">
        <v>1876</v>
      </c>
      <c r="D926" s="321">
        <v>0.69</v>
      </c>
    </row>
    <row r="927" spans="1:4" ht="13.5">
      <c r="A927" s="322">
        <v>91367</v>
      </c>
      <c r="B927" s="319" t="s">
        <v>2204</v>
      </c>
      <c r="C927" s="319" t="s">
        <v>1876</v>
      </c>
      <c r="D927" s="321">
        <v>11.15</v>
      </c>
    </row>
    <row r="928" spans="1:4" ht="13.5">
      <c r="A928" s="322">
        <v>91368</v>
      </c>
      <c r="B928" s="319" t="s">
        <v>2205</v>
      </c>
      <c r="C928" s="319" t="s">
        <v>1876</v>
      </c>
      <c r="D928" s="321">
        <v>3.9</v>
      </c>
    </row>
    <row r="929" spans="1:4" ht="13.5">
      <c r="A929" s="322">
        <v>91369</v>
      </c>
      <c r="B929" s="319" t="s">
        <v>2206</v>
      </c>
      <c r="C929" s="319" t="s">
        <v>1876</v>
      </c>
      <c r="D929" s="321">
        <v>0.79</v>
      </c>
    </row>
    <row r="930" spans="1:4" ht="13.5">
      <c r="A930" s="322">
        <v>91375</v>
      </c>
      <c r="B930" s="319" t="s">
        <v>2207</v>
      </c>
      <c r="C930" s="319" t="s">
        <v>1876</v>
      </c>
      <c r="D930" s="321">
        <v>6.46</v>
      </c>
    </row>
    <row r="931" spans="1:4" ht="13.5">
      <c r="A931" s="322">
        <v>91376</v>
      </c>
      <c r="B931" s="319" t="s">
        <v>2208</v>
      </c>
      <c r="C931" s="319" t="s">
        <v>1876</v>
      </c>
      <c r="D931" s="321">
        <v>2.58</v>
      </c>
    </row>
    <row r="932" spans="1:4" ht="13.5">
      <c r="A932" s="322">
        <v>91377</v>
      </c>
      <c r="B932" s="319" t="s">
        <v>2209</v>
      </c>
      <c r="C932" s="319" t="s">
        <v>1876</v>
      </c>
      <c r="D932" s="321">
        <v>0.52</v>
      </c>
    </row>
    <row r="933" spans="1:4" ht="13.5">
      <c r="A933" s="322">
        <v>91380</v>
      </c>
      <c r="B933" s="319" t="s">
        <v>2210</v>
      </c>
      <c r="C933" s="319" t="s">
        <v>1876</v>
      </c>
      <c r="D933" s="321">
        <v>12.57</v>
      </c>
    </row>
    <row r="934" spans="1:4" ht="13.5">
      <c r="A934" s="322">
        <v>91381</v>
      </c>
      <c r="B934" s="319" t="s">
        <v>2211</v>
      </c>
      <c r="C934" s="319" t="s">
        <v>1876</v>
      </c>
      <c r="D934" s="321">
        <v>4.4000000000000004</v>
      </c>
    </row>
    <row r="935" spans="1:4" ht="13.5">
      <c r="A935" s="322">
        <v>91382</v>
      </c>
      <c r="B935" s="319" t="s">
        <v>2212</v>
      </c>
      <c r="C935" s="319" t="s">
        <v>1876</v>
      </c>
      <c r="D935" s="321">
        <v>0.9</v>
      </c>
    </row>
    <row r="936" spans="1:4" ht="13.5">
      <c r="A936" s="322">
        <v>91383</v>
      </c>
      <c r="B936" s="319" t="s">
        <v>2213</v>
      </c>
      <c r="C936" s="319" t="s">
        <v>1876</v>
      </c>
      <c r="D936" s="321">
        <v>23.59</v>
      </c>
    </row>
    <row r="937" spans="1:4" ht="13.5">
      <c r="A937" s="322">
        <v>91384</v>
      </c>
      <c r="B937" s="319" t="s">
        <v>2214</v>
      </c>
      <c r="C937" s="319" t="s">
        <v>1876</v>
      </c>
      <c r="D937" s="321">
        <v>118.52</v>
      </c>
    </row>
    <row r="938" spans="1:4" ht="13.5">
      <c r="A938" s="322">
        <v>91390</v>
      </c>
      <c r="B938" s="319" t="s">
        <v>2215</v>
      </c>
      <c r="C938" s="319" t="s">
        <v>1876</v>
      </c>
      <c r="D938" s="321">
        <v>8.27</v>
      </c>
    </row>
    <row r="939" spans="1:4" ht="13.5">
      <c r="A939" s="322">
        <v>91391</v>
      </c>
      <c r="B939" s="319" t="s">
        <v>2216</v>
      </c>
      <c r="C939" s="319" t="s">
        <v>1876</v>
      </c>
      <c r="D939" s="321">
        <v>3.3</v>
      </c>
    </row>
    <row r="940" spans="1:4" ht="13.5">
      <c r="A940" s="322">
        <v>91392</v>
      </c>
      <c r="B940" s="319" t="s">
        <v>2217</v>
      </c>
      <c r="C940" s="319" t="s">
        <v>1876</v>
      </c>
      <c r="D940" s="321">
        <v>0.66</v>
      </c>
    </row>
    <row r="941" spans="1:4" ht="13.5">
      <c r="A941" s="322">
        <v>91396</v>
      </c>
      <c r="B941" s="319" t="s">
        <v>2218</v>
      </c>
      <c r="C941" s="319" t="s">
        <v>1876</v>
      </c>
      <c r="D941" s="321">
        <v>10.88</v>
      </c>
    </row>
    <row r="942" spans="1:4" ht="13.5">
      <c r="A942" s="322">
        <v>91397</v>
      </c>
      <c r="B942" s="319" t="s">
        <v>2219</v>
      </c>
      <c r="C942" s="319" t="s">
        <v>1876</v>
      </c>
      <c r="D942" s="321">
        <v>4.34</v>
      </c>
    </row>
    <row r="943" spans="1:4" ht="13.5">
      <c r="A943" s="322">
        <v>91398</v>
      </c>
      <c r="B943" s="319" t="s">
        <v>2220</v>
      </c>
      <c r="C943" s="319" t="s">
        <v>1876</v>
      </c>
      <c r="D943" s="321">
        <v>0.87</v>
      </c>
    </row>
    <row r="944" spans="1:4" ht="13.5">
      <c r="A944" s="322">
        <v>91402</v>
      </c>
      <c r="B944" s="319" t="s">
        <v>2221</v>
      </c>
      <c r="C944" s="319" t="s">
        <v>1876</v>
      </c>
      <c r="D944" s="321">
        <v>0.76</v>
      </c>
    </row>
    <row r="945" spans="1:4" ht="13.5">
      <c r="A945" s="322">
        <v>91466</v>
      </c>
      <c r="B945" s="319" t="s">
        <v>2222</v>
      </c>
      <c r="C945" s="319" t="s">
        <v>1876</v>
      </c>
      <c r="D945" s="321">
        <v>0.7</v>
      </c>
    </row>
    <row r="946" spans="1:4" ht="13.5">
      <c r="A946" s="322">
        <v>91467</v>
      </c>
      <c r="B946" s="319" t="s">
        <v>2223</v>
      </c>
      <c r="C946" s="319" t="s">
        <v>1876</v>
      </c>
      <c r="D946" s="321">
        <v>97.4</v>
      </c>
    </row>
    <row r="947" spans="1:4" ht="13.5">
      <c r="A947" s="322">
        <v>91468</v>
      </c>
      <c r="B947" s="319" t="s">
        <v>2224</v>
      </c>
      <c r="C947" s="319" t="s">
        <v>1876</v>
      </c>
      <c r="D947" s="321">
        <v>12.04</v>
      </c>
    </row>
    <row r="948" spans="1:4" ht="13.5">
      <c r="A948" s="322">
        <v>91469</v>
      </c>
      <c r="B948" s="319" t="s">
        <v>2225</v>
      </c>
      <c r="C948" s="319" t="s">
        <v>1876</v>
      </c>
      <c r="D948" s="321">
        <v>4.07</v>
      </c>
    </row>
    <row r="949" spans="1:4" ht="13.5">
      <c r="A949" s="322">
        <v>91484</v>
      </c>
      <c r="B949" s="319" t="s">
        <v>2226</v>
      </c>
      <c r="C949" s="319" t="s">
        <v>1876</v>
      </c>
      <c r="D949" s="321">
        <v>0.82</v>
      </c>
    </row>
    <row r="950" spans="1:4" ht="13.5">
      <c r="A950" s="322">
        <v>91485</v>
      </c>
      <c r="B950" s="319" t="s">
        <v>2227</v>
      </c>
      <c r="C950" s="319" t="s">
        <v>1876</v>
      </c>
      <c r="D950" s="321">
        <v>134.24</v>
      </c>
    </row>
    <row r="951" spans="1:4" ht="13.5">
      <c r="A951" s="322">
        <v>91529</v>
      </c>
      <c r="B951" s="319" t="s">
        <v>2228</v>
      </c>
      <c r="C951" s="319" t="s">
        <v>1876</v>
      </c>
      <c r="D951" s="321">
        <v>0.64</v>
      </c>
    </row>
    <row r="952" spans="1:4" ht="13.5">
      <c r="A952" s="322">
        <v>91530</v>
      </c>
      <c r="B952" s="319" t="s">
        <v>2229</v>
      </c>
      <c r="C952" s="319" t="s">
        <v>1876</v>
      </c>
      <c r="D952" s="321">
        <v>0.16</v>
      </c>
    </row>
    <row r="953" spans="1:4" ht="13.5">
      <c r="A953" s="322">
        <v>91531</v>
      </c>
      <c r="B953" s="319" t="s">
        <v>2230</v>
      </c>
      <c r="C953" s="319" t="s">
        <v>1876</v>
      </c>
      <c r="D953" s="321">
        <v>0.8</v>
      </c>
    </row>
    <row r="954" spans="1:4" ht="13.5">
      <c r="A954" s="322">
        <v>91532</v>
      </c>
      <c r="B954" s="319" t="s">
        <v>2231</v>
      </c>
      <c r="C954" s="319" t="s">
        <v>1876</v>
      </c>
      <c r="D954" s="321">
        <v>2.5099999999999998</v>
      </c>
    </row>
    <row r="955" spans="1:4" ht="13.5">
      <c r="A955" s="322">
        <v>91629</v>
      </c>
      <c r="B955" s="319" t="s">
        <v>2232</v>
      </c>
      <c r="C955" s="319" t="s">
        <v>1876</v>
      </c>
      <c r="D955" s="321">
        <v>8.06</v>
      </c>
    </row>
    <row r="956" spans="1:4" ht="13.5">
      <c r="A956" s="322">
        <v>91630</v>
      </c>
      <c r="B956" s="319" t="s">
        <v>2233</v>
      </c>
      <c r="C956" s="319" t="s">
        <v>1876</v>
      </c>
      <c r="D956" s="321">
        <v>3.22</v>
      </c>
    </row>
    <row r="957" spans="1:4" ht="13.5">
      <c r="A957" s="322">
        <v>91631</v>
      </c>
      <c r="B957" s="319" t="s">
        <v>2234</v>
      </c>
      <c r="C957" s="319" t="s">
        <v>1876</v>
      </c>
      <c r="D957" s="321">
        <v>0.65</v>
      </c>
    </row>
    <row r="958" spans="1:4" ht="13.5">
      <c r="A958" s="322">
        <v>91632</v>
      </c>
      <c r="B958" s="319" t="s">
        <v>2235</v>
      </c>
      <c r="C958" s="319" t="s">
        <v>1876</v>
      </c>
      <c r="D958" s="321">
        <v>15.13</v>
      </c>
    </row>
    <row r="959" spans="1:4" ht="13.5">
      <c r="A959" s="322">
        <v>91633</v>
      </c>
      <c r="B959" s="319" t="s">
        <v>2236</v>
      </c>
      <c r="C959" s="319" t="s">
        <v>1876</v>
      </c>
      <c r="D959" s="321">
        <v>82.46</v>
      </c>
    </row>
    <row r="960" spans="1:4" ht="13.5">
      <c r="A960" s="322">
        <v>91640</v>
      </c>
      <c r="B960" s="319" t="s">
        <v>2237</v>
      </c>
      <c r="C960" s="319" t="s">
        <v>1876</v>
      </c>
      <c r="D960" s="321">
        <v>19.09</v>
      </c>
    </row>
    <row r="961" spans="1:4" ht="13.5">
      <c r="A961" s="322">
        <v>91641</v>
      </c>
      <c r="B961" s="319" t="s">
        <v>2238</v>
      </c>
      <c r="C961" s="319" t="s">
        <v>1876</v>
      </c>
      <c r="D961" s="321">
        <v>7.61</v>
      </c>
    </row>
    <row r="962" spans="1:4" ht="13.5">
      <c r="A962" s="322">
        <v>91642</v>
      </c>
      <c r="B962" s="319" t="s">
        <v>2239</v>
      </c>
      <c r="C962" s="319" t="s">
        <v>1876</v>
      </c>
      <c r="D962" s="321">
        <v>1.55</v>
      </c>
    </row>
    <row r="963" spans="1:4" ht="13.5">
      <c r="A963" s="322">
        <v>91643</v>
      </c>
      <c r="B963" s="319" t="s">
        <v>2240</v>
      </c>
      <c r="C963" s="319" t="s">
        <v>1876</v>
      </c>
      <c r="D963" s="321">
        <v>35.79</v>
      </c>
    </row>
    <row r="964" spans="1:4" ht="13.5">
      <c r="A964" s="322">
        <v>91644</v>
      </c>
      <c r="B964" s="319" t="s">
        <v>2241</v>
      </c>
      <c r="C964" s="319" t="s">
        <v>1876</v>
      </c>
      <c r="D964" s="321">
        <v>185.51</v>
      </c>
    </row>
    <row r="965" spans="1:4" ht="13.5">
      <c r="A965" s="322">
        <v>91688</v>
      </c>
      <c r="B965" s="319" t="s">
        <v>2242</v>
      </c>
      <c r="C965" s="319" t="s">
        <v>1876</v>
      </c>
      <c r="D965" s="321">
        <v>0.05</v>
      </c>
    </row>
    <row r="966" spans="1:4" ht="13.5">
      <c r="A966" s="322">
        <v>91689</v>
      </c>
      <c r="B966" s="319" t="s">
        <v>2243</v>
      </c>
      <c r="C966" s="319" t="s">
        <v>1876</v>
      </c>
      <c r="D966" s="321">
        <v>0.01</v>
      </c>
    </row>
    <row r="967" spans="1:4" ht="13.5">
      <c r="A967" s="322">
        <v>91690</v>
      </c>
      <c r="B967" s="319" t="s">
        <v>2244</v>
      </c>
      <c r="C967" s="319" t="s">
        <v>1876</v>
      </c>
      <c r="D967" s="321">
        <v>0.04</v>
      </c>
    </row>
    <row r="968" spans="1:4" ht="13.5">
      <c r="A968" s="322">
        <v>91691</v>
      </c>
      <c r="B968" s="319" t="s">
        <v>2245</v>
      </c>
      <c r="C968" s="319" t="s">
        <v>1876</v>
      </c>
      <c r="D968" s="321">
        <v>1.48</v>
      </c>
    </row>
    <row r="969" spans="1:4" ht="13.5">
      <c r="A969" s="322">
        <v>92040</v>
      </c>
      <c r="B969" s="319" t="s">
        <v>2246</v>
      </c>
      <c r="C969" s="319" t="s">
        <v>1876</v>
      </c>
      <c r="D969" s="321">
        <v>3.63</v>
      </c>
    </row>
    <row r="970" spans="1:4" ht="13.5">
      <c r="A970" s="322">
        <v>92041</v>
      </c>
      <c r="B970" s="319" t="s">
        <v>2247</v>
      </c>
      <c r="C970" s="319" t="s">
        <v>1876</v>
      </c>
      <c r="D970" s="321">
        <v>0.72</v>
      </c>
    </row>
    <row r="971" spans="1:4" ht="13.5">
      <c r="A971" s="322">
        <v>92042</v>
      </c>
      <c r="B971" s="319" t="s">
        <v>2248</v>
      </c>
      <c r="C971" s="319" t="s">
        <v>1876</v>
      </c>
      <c r="D971" s="321">
        <v>3.02</v>
      </c>
    </row>
    <row r="972" spans="1:4" ht="13.5">
      <c r="A972" s="322">
        <v>92101</v>
      </c>
      <c r="B972" s="319" t="s">
        <v>2249</v>
      </c>
      <c r="C972" s="319" t="s">
        <v>1876</v>
      </c>
      <c r="D972" s="321">
        <v>11.94</v>
      </c>
    </row>
    <row r="973" spans="1:4" ht="13.5">
      <c r="A973" s="322">
        <v>92102</v>
      </c>
      <c r="B973" s="319" t="s">
        <v>2250</v>
      </c>
      <c r="C973" s="319" t="s">
        <v>1876</v>
      </c>
      <c r="D973" s="321">
        <v>4.76</v>
      </c>
    </row>
    <row r="974" spans="1:4" ht="13.5">
      <c r="A974" s="322">
        <v>92103</v>
      </c>
      <c r="B974" s="319" t="s">
        <v>2251</v>
      </c>
      <c r="C974" s="319" t="s">
        <v>1876</v>
      </c>
      <c r="D974" s="321">
        <v>0.96</v>
      </c>
    </row>
    <row r="975" spans="1:4" ht="13.5">
      <c r="A975" s="322">
        <v>92104</v>
      </c>
      <c r="B975" s="319" t="s">
        <v>2252</v>
      </c>
      <c r="C975" s="319" t="s">
        <v>1876</v>
      </c>
      <c r="D975" s="321">
        <v>22.39</v>
      </c>
    </row>
    <row r="976" spans="1:4" ht="13.5">
      <c r="A976" s="322">
        <v>92105</v>
      </c>
      <c r="B976" s="319" t="s">
        <v>2253</v>
      </c>
      <c r="C976" s="319" t="s">
        <v>1876</v>
      </c>
      <c r="D976" s="321">
        <v>118.52</v>
      </c>
    </row>
    <row r="977" spans="1:4" ht="13.5">
      <c r="A977" s="322">
        <v>92108</v>
      </c>
      <c r="B977" s="319" t="s">
        <v>2254</v>
      </c>
      <c r="C977" s="319" t="s">
        <v>1876</v>
      </c>
      <c r="D977" s="321">
        <v>0.64</v>
      </c>
    </row>
    <row r="978" spans="1:4" ht="13.5">
      <c r="A978" s="322">
        <v>92109</v>
      </c>
      <c r="B978" s="319" t="s">
        <v>2255</v>
      </c>
      <c r="C978" s="319" t="s">
        <v>1876</v>
      </c>
      <c r="D978" s="321">
        <v>0.14000000000000001</v>
      </c>
    </row>
    <row r="979" spans="1:4" ht="13.5">
      <c r="A979" s="322">
        <v>92110</v>
      </c>
      <c r="B979" s="319" t="s">
        <v>2256</v>
      </c>
      <c r="C979" s="319" t="s">
        <v>1876</v>
      </c>
      <c r="D979" s="321">
        <v>0.5</v>
      </c>
    </row>
    <row r="980" spans="1:4" ht="13.5">
      <c r="A980" s="322">
        <v>92111</v>
      </c>
      <c r="B980" s="319" t="s">
        <v>2257</v>
      </c>
      <c r="C980" s="319" t="s">
        <v>1876</v>
      </c>
      <c r="D980" s="321">
        <v>0.57999999999999996</v>
      </c>
    </row>
    <row r="981" spans="1:4" ht="13.5">
      <c r="A981" s="322">
        <v>92114</v>
      </c>
      <c r="B981" s="319" t="s">
        <v>2258</v>
      </c>
      <c r="C981" s="319" t="s">
        <v>1876</v>
      </c>
      <c r="D981" s="321">
        <v>7.0000000000000007E-2</v>
      </c>
    </row>
    <row r="982" spans="1:4" ht="13.5">
      <c r="A982" s="322">
        <v>92115</v>
      </c>
      <c r="B982" s="319" t="s">
        <v>2259</v>
      </c>
      <c r="C982" s="319" t="s">
        <v>1876</v>
      </c>
      <c r="D982" s="321">
        <v>0.01</v>
      </c>
    </row>
    <row r="983" spans="1:4" ht="13.5">
      <c r="A983" s="322">
        <v>92116</v>
      </c>
      <c r="B983" s="319" t="s">
        <v>2260</v>
      </c>
      <c r="C983" s="319" t="s">
        <v>1876</v>
      </c>
      <c r="D983" s="321">
        <v>0.09</v>
      </c>
    </row>
    <row r="984" spans="1:4" ht="13.5">
      <c r="A984" s="322">
        <v>92133</v>
      </c>
      <c r="B984" s="319" t="s">
        <v>2261</v>
      </c>
      <c r="C984" s="319" t="s">
        <v>1876</v>
      </c>
      <c r="D984" s="321">
        <v>7.32</v>
      </c>
    </row>
    <row r="985" spans="1:4" ht="13.5">
      <c r="A985" s="322">
        <v>92134</v>
      </c>
      <c r="B985" s="319" t="s">
        <v>2262</v>
      </c>
      <c r="C985" s="319" t="s">
        <v>1876</v>
      </c>
      <c r="D985" s="321">
        <v>2.19</v>
      </c>
    </row>
    <row r="986" spans="1:4" ht="13.5">
      <c r="A986" s="322">
        <v>92135</v>
      </c>
      <c r="B986" s="319" t="s">
        <v>2263</v>
      </c>
      <c r="C986" s="319" t="s">
        <v>1876</v>
      </c>
      <c r="D986" s="321">
        <v>0.45</v>
      </c>
    </row>
    <row r="987" spans="1:4" ht="13.5">
      <c r="A987" s="322">
        <v>92136</v>
      </c>
      <c r="B987" s="319" t="s">
        <v>2264</v>
      </c>
      <c r="C987" s="319" t="s">
        <v>1876</v>
      </c>
      <c r="D987" s="321">
        <v>9.15</v>
      </c>
    </row>
    <row r="988" spans="1:4" ht="13.5">
      <c r="A988" s="322">
        <v>92137</v>
      </c>
      <c r="B988" s="319" t="s">
        <v>2265</v>
      </c>
      <c r="C988" s="319" t="s">
        <v>1876</v>
      </c>
      <c r="D988" s="321">
        <v>92.77</v>
      </c>
    </row>
    <row r="989" spans="1:4" ht="13.5">
      <c r="A989" s="322">
        <v>92140</v>
      </c>
      <c r="B989" s="319" t="s">
        <v>2266</v>
      </c>
      <c r="C989" s="319" t="s">
        <v>1876</v>
      </c>
      <c r="D989" s="321">
        <v>2.23</v>
      </c>
    </row>
    <row r="990" spans="1:4" ht="13.5">
      <c r="A990" s="322">
        <v>92141</v>
      </c>
      <c r="B990" s="319" t="s">
        <v>2267</v>
      </c>
      <c r="C990" s="319" t="s">
        <v>1876</v>
      </c>
      <c r="D990" s="321">
        <v>0.66</v>
      </c>
    </row>
    <row r="991" spans="1:4" ht="13.5">
      <c r="A991" s="322">
        <v>92142</v>
      </c>
      <c r="B991" s="319" t="s">
        <v>2268</v>
      </c>
      <c r="C991" s="319" t="s">
        <v>1876</v>
      </c>
      <c r="D991" s="321">
        <v>0.13</v>
      </c>
    </row>
    <row r="992" spans="1:4" ht="13.5">
      <c r="A992" s="322">
        <v>92143</v>
      </c>
      <c r="B992" s="319" t="s">
        <v>2269</v>
      </c>
      <c r="C992" s="319" t="s">
        <v>1876</v>
      </c>
      <c r="D992" s="321">
        <v>2.79</v>
      </c>
    </row>
    <row r="993" spans="1:4" ht="13.5">
      <c r="A993" s="322">
        <v>92144</v>
      </c>
      <c r="B993" s="319" t="s">
        <v>2270</v>
      </c>
      <c r="C993" s="319" t="s">
        <v>1876</v>
      </c>
      <c r="D993" s="321">
        <v>63.49</v>
      </c>
    </row>
    <row r="994" spans="1:4" ht="13.5">
      <c r="A994" s="322">
        <v>92237</v>
      </c>
      <c r="B994" s="319" t="s">
        <v>2271</v>
      </c>
      <c r="C994" s="319" t="s">
        <v>1876</v>
      </c>
      <c r="D994" s="321">
        <v>13.91</v>
      </c>
    </row>
    <row r="995" spans="1:4" ht="13.5">
      <c r="A995" s="322">
        <v>92238</v>
      </c>
      <c r="B995" s="319" t="s">
        <v>2272</v>
      </c>
      <c r="C995" s="319" t="s">
        <v>1876</v>
      </c>
      <c r="D995" s="321">
        <v>5.55</v>
      </c>
    </row>
    <row r="996" spans="1:4" ht="13.5">
      <c r="A996" s="322">
        <v>92239</v>
      </c>
      <c r="B996" s="319" t="s">
        <v>2273</v>
      </c>
      <c r="C996" s="319" t="s">
        <v>1876</v>
      </c>
      <c r="D996" s="321">
        <v>1.1299999999999999</v>
      </c>
    </row>
    <row r="997" spans="1:4" ht="13.5">
      <c r="A997" s="322">
        <v>92240</v>
      </c>
      <c r="B997" s="319" t="s">
        <v>2274</v>
      </c>
      <c r="C997" s="319" t="s">
        <v>1876</v>
      </c>
      <c r="D997" s="321">
        <v>26.08</v>
      </c>
    </row>
    <row r="998" spans="1:4" ht="13.5">
      <c r="A998" s="322">
        <v>92241</v>
      </c>
      <c r="B998" s="319" t="s">
        <v>2275</v>
      </c>
      <c r="C998" s="319" t="s">
        <v>1876</v>
      </c>
      <c r="D998" s="321">
        <v>170.07</v>
      </c>
    </row>
    <row r="999" spans="1:4" ht="13.5">
      <c r="A999" s="322">
        <v>92712</v>
      </c>
      <c r="B999" s="319" t="s">
        <v>2276</v>
      </c>
      <c r="C999" s="319" t="s">
        <v>1876</v>
      </c>
      <c r="D999" s="321">
        <v>0.16</v>
      </c>
    </row>
    <row r="1000" spans="1:4" ht="13.5">
      <c r="A1000" s="322">
        <v>92713</v>
      </c>
      <c r="B1000" s="319" t="s">
        <v>2277</v>
      </c>
      <c r="C1000" s="319" t="s">
        <v>1876</v>
      </c>
      <c r="D1000" s="321">
        <v>0.03</v>
      </c>
    </row>
    <row r="1001" spans="1:4" ht="13.5">
      <c r="A1001" s="322">
        <v>92714</v>
      </c>
      <c r="B1001" s="319" t="s">
        <v>2278</v>
      </c>
      <c r="C1001" s="319" t="s">
        <v>1876</v>
      </c>
      <c r="D1001" s="321">
        <v>0.21</v>
      </c>
    </row>
    <row r="1002" spans="1:4" ht="13.5">
      <c r="A1002" s="322">
        <v>92715</v>
      </c>
      <c r="B1002" s="319" t="s">
        <v>2279</v>
      </c>
      <c r="C1002" s="319" t="s">
        <v>1876</v>
      </c>
      <c r="D1002" s="321">
        <v>21.9</v>
      </c>
    </row>
    <row r="1003" spans="1:4" ht="13.5">
      <c r="A1003" s="322">
        <v>92956</v>
      </c>
      <c r="B1003" s="319" t="s">
        <v>2280</v>
      </c>
      <c r="C1003" s="319" t="s">
        <v>1876</v>
      </c>
      <c r="D1003" s="321">
        <v>3.72</v>
      </c>
    </row>
    <row r="1004" spans="1:4" ht="13.5">
      <c r="A1004" s="322">
        <v>92957</v>
      </c>
      <c r="B1004" s="319" t="s">
        <v>2281</v>
      </c>
      <c r="C1004" s="319" t="s">
        <v>1876</v>
      </c>
      <c r="D1004" s="321">
        <v>0.83</v>
      </c>
    </row>
    <row r="1005" spans="1:4" ht="13.5">
      <c r="A1005" s="322">
        <v>92958</v>
      </c>
      <c r="B1005" s="319" t="s">
        <v>2282</v>
      </c>
      <c r="C1005" s="319" t="s">
        <v>1876</v>
      </c>
      <c r="D1005" s="321">
        <v>4.07</v>
      </c>
    </row>
    <row r="1006" spans="1:4" ht="13.5">
      <c r="A1006" s="322">
        <v>92959</v>
      </c>
      <c r="B1006" s="319" t="s">
        <v>2283</v>
      </c>
      <c r="C1006" s="319" t="s">
        <v>1876</v>
      </c>
      <c r="D1006" s="321">
        <v>7.19</v>
      </c>
    </row>
    <row r="1007" spans="1:4" ht="13.5">
      <c r="A1007" s="322">
        <v>92963</v>
      </c>
      <c r="B1007" s="319" t="s">
        <v>2284</v>
      </c>
      <c r="C1007" s="319" t="s">
        <v>1876</v>
      </c>
      <c r="D1007" s="321">
        <v>1.25</v>
      </c>
    </row>
    <row r="1008" spans="1:4" ht="13.5">
      <c r="A1008" s="322">
        <v>92964</v>
      </c>
      <c r="B1008" s="319" t="s">
        <v>2285</v>
      </c>
      <c r="C1008" s="319" t="s">
        <v>1876</v>
      </c>
      <c r="D1008" s="321">
        <v>0.28000000000000003</v>
      </c>
    </row>
    <row r="1009" spans="1:4" ht="13.5">
      <c r="A1009" s="322">
        <v>92965</v>
      </c>
      <c r="B1009" s="319" t="s">
        <v>2286</v>
      </c>
      <c r="C1009" s="319" t="s">
        <v>1876</v>
      </c>
      <c r="D1009" s="321">
        <v>1.56</v>
      </c>
    </row>
    <row r="1010" spans="1:4" ht="13.5">
      <c r="A1010" s="322">
        <v>93220</v>
      </c>
      <c r="B1010" s="319" t="s">
        <v>2287</v>
      </c>
      <c r="C1010" s="319" t="s">
        <v>1876</v>
      </c>
      <c r="D1010" s="321">
        <v>170.84</v>
      </c>
    </row>
    <row r="1011" spans="1:4" ht="13.5">
      <c r="A1011" s="322">
        <v>93221</v>
      </c>
      <c r="B1011" s="319" t="s">
        <v>2288</v>
      </c>
      <c r="C1011" s="319" t="s">
        <v>1876</v>
      </c>
      <c r="D1011" s="321">
        <v>44.87</v>
      </c>
    </row>
    <row r="1012" spans="1:4" ht="13.5">
      <c r="A1012" s="322">
        <v>93222</v>
      </c>
      <c r="B1012" s="319" t="s">
        <v>2289</v>
      </c>
      <c r="C1012" s="319" t="s">
        <v>1876</v>
      </c>
      <c r="D1012" s="321">
        <v>213.79</v>
      </c>
    </row>
    <row r="1013" spans="1:4" ht="13.5">
      <c r="A1013" s="322">
        <v>93223</v>
      </c>
      <c r="B1013" s="319" t="s">
        <v>2290</v>
      </c>
      <c r="C1013" s="319" t="s">
        <v>1876</v>
      </c>
      <c r="D1013" s="321">
        <v>182.83</v>
      </c>
    </row>
    <row r="1014" spans="1:4" ht="13.5">
      <c r="A1014" s="322">
        <v>93229</v>
      </c>
      <c r="B1014" s="319" t="s">
        <v>2291</v>
      </c>
      <c r="C1014" s="319" t="s">
        <v>1876</v>
      </c>
      <c r="D1014" s="321">
        <v>0.27</v>
      </c>
    </row>
    <row r="1015" spans="1:4" ht="13.5">
      <c r="A1015" s="322">
        <v>93230</v>
      </c>
      <c r="B1015" s="319" t="s">
        <v>2292</v>
      </c>
      <c r="C1015" s="319" t="s">
        <v>1876</v>
      </c>
      <c r="D1015" s="321">
        <v>0.06</v>
      </c>
    </row>
    <row r="1016" spans="1:4" ht="13.5">
      <c r="A1016" s="322">
        <v>93231</v>
      </c>
      <c r="B1016" s="319" t="s">
        <v>2293</v>
      </c>
      <c r="C1016" s="319" t="s">
        <v>1876</v>
      </c>
      <c r="D1016" s="321">
        <v>0.25</v>
      </c>
    </row>
    <row r="1017" spans="1:4" ht="13.5">
      <c r="A1017" s="322">
        <v>93232</v>
      </c>
      <c r="B1017" s="319" t="s">
        <v>2294</v>
      </c>
      <c r="C1017" s="319" t="s">
        <v>1876</v>
      </c>
      <c r="D1017" s="321">
        <v>3.5</v>
      </c>
    </row>
    <row r="1018" spans="1:4" ht="13.5">
      <c r="A1018" s="322">
        <v>93235</v>
      </c>
      <c r="B1018" s="319" t="s">
        <v>2295</v>
      </c>
      <c r="C1018" s="319" t="s">
        <v>1876</v>
      </c>
      <c r="D1018" s="321">
        <v>1.06</v>
      </c>
    </row>
    <row r="1019" spans="1:4" ht="13.5">
      <c r="A1019" s="322">
        <v>93238</v>
      </c>
      <c r="B1019" s="319" t="s">
        <v>2296</v>
      </c>
      <c r="C1019" s="319" t="s">
        <v>1876</v>
      </c>
      <c r="D1019" s="321">
        <v>1.05</v>
      </c>
    </row>
    <row r="1020" spans="1:4" ht="13.5">
      <c r="A1020" s="322">
        <v>93239</v>
      </c>
      <c r="B1020" s="319" t="s">
        <v>2297</v>
      </c>
      <c r="C1020" s="319" t="s">
        <v>1876</v>
      </c>
      <c r="D1020" s="321">
        <v>4.7699999999999996</v>
      </c>
    </row>
    <row r="1021" spans="1:4" ht="13.5">
      <c r="A1021" s="322">
        <v>93240</v>
      </c>
      <c r="B1021" s="319" t="s">
        <v>2298</v>
      </c>
      <c r="C1021" s="319" t="s">
        <v>1876</v>
      </c>
      <c r="D1021" s="321">
        <v>8.75</v>
      </c>
    </row>
    <row r="1022" spans="1:4" ht="13.5">
      <c r="A1022" s="322">
        <v>93267</v>
      </c>
      <c r="B1022" s="319" t="s">
        <v>2299</v>
      </c>
      <c r="C1022" s="319" t="s">
        <v>1876</v>
      </c>
      <c r="D1022" s="321">
        <v>21.76</v>
      </c>
    </row>
    <row r="1023" spans="1:4" ht="13.5">
      <c r="A1023" s="322">
        <v>93269</v>
      </c>
      <c r="B1023" s="319" t="s">
        <v>2300</v>
      </c>
      <c r="C1023" s="319" t="s">
        <v>1876</v>
      </c>
      <c r="D1023" s="321">
        <v>4.8899999999999997</v>
      </c>
    </row>
    <row r="1024" spans="1:4" ht="13.5">
      <c r="A1024" s="322">
        <v>93270</v>
      </c>
      <c r="B1024" s="319" t="s">
        <v>2301</v>
      </c>
      <c r="C1024" s="319" t="s">
        <v>1876</v>
      </c>
      <c r="D1024" s="321">
        <v>23.8</v>
      </c>
    </row>
    <row r="1025" spans="1:4" ht="13.5">
      <c r="A1025" s="322">
        <v>93271</v>
      </c>
      <c r="B1025" s="319" t="s">
        <v>2302</v>
      </c>
      <c r="C1025" s="319" t="s">
        <v>1876</v>
      </c>
      <c r="D1025" s="320" t="s">
        <v>7881</v>
      </c>
    </row>
    <row r="1026" spans="1:4" ht="13.5">
      <c r="A1026" s="322">
        <v>93277</v>
      </c>
      <c r="B1026" s="319" t="s">
        <v>2303</v>
      </c>
      <c r="C1026" s="319" t="s">
        <v>1876</v>
      </c>
      <c r="D1026" s="320" t="s">
        <v>7997</v>
      </c>
    </row>
    <row r="1027" spans="1:4" ht="13.5">
      <c r="A1027" s="322">
        <v>93278</v>
      </c>
      <c r="B1027" s="319" t="s">
        <v>2304</v>
      </c>
      <c r="C1027" s="319" t="s">
        <v>1876</v>
      </c>
      <c r="D1027" s="320" t="s">
        <v>7967</v>
      </c>
    </row>
    <row r="1028" spans="1:4" ht="13.5">
      <c r="A1028" s="322">
        <v>93279</v>
      </c>
      <c r="B1028" s="319" t="s">
        <v>2305</v>
      </c>
      <c r="C1028" s="319" t="s">
        <v>1876</v>
      </c>
      <c r="D1028" s="320" t="s">
        <v>8128</v>
      </c>
    </row>
    <row r="1029" spans="1:4" ht="13.5">
      <c r="A1029" s="322">
        <v>93280</v>
      </c>
      <c r="B1029" s="319" t="s">
        <v>2306</v>
      </c>
      <c r="C1029" s="319" t="s">
        <v>1876</v>
      </c>
      <c r="D1029" s="320" t="s">
        <v>7991</v>
      </c>
    </row>
    <row r="1030" spans="1:4" ht="13.5">
      <c r="A1030" s="322">
        <v>93283</v>
      </c>
      <c r="B1030" s="319" t="s">
        <v>2307</v>
      </c>
      <c r="C1030" s="319" t="s">
        <v>1876</v>
      </c>
      <c r="D1030" s="320" t="s">
        <v>8200</v>
      </c>
    </row>
    <row r="1031" spans="1:4" ht="13.5">
      <c r="A1031" s="322">
        <v>93284</v>
      </c>
      <c r="B1031" s="319" t="s">
        <v>2308</v>
      </c>
      <c r="C1031" s="319" t="s">
        <v>1876</v>
      </c>
      <c r="D1031" s="320" t="s">
        <v>8201</v>
      </c>
    </row>
    <row r="1032" spans="1:4" ht="13.5">
      <c r="A1032" s="322">
        <v>93285</v>
      </c>
      <c r="B1032" s="319" t="s">
        <v>2309</v>
      </c>
      <c r="C1032" s="319" t="s">
        <v>1876</v>
      </c>
      <c r="D1032" s="320" t="s">
        <v>8202</v>
      </c>
    </row>
    <row r="1033" spans="1:4" ht="13.5">
      <c r="A1033" s="322">
        <v>93286</v>
      </c>
      <c r="B1033" s="319" t="s">
        <v>2310</v>
      </c>
      <c r="C1033" s="319" t="s">
        <v>1876</v>
      </c>
      <c r="D1033" s="320" t="s">
        <v>8203</v>
      </c>
    </row>
    <row r="1034" spans="1:4" ht="13.5">
      <c r="A1034" s="322">
        <v>93296</v>
      </c>
      <c r="B1034" s="319" t="s">
        <v>2311</v>
      </c>
      <c r="C1034" s="319" t="s">
        <v>1876</v>
      </c>
      <c r="D1034" s="320" t="s">
        <v>7878</v>
      </c>
    </row>
    <row r="1035" spans="1:4" ht="13.5">
      <c r="A1035" s="322">
        <v>93397</v>
      </c>
      <c r="B1035" s="319" t="s">
        <v>2312</v>
      </c>
      <c r="C1035" s="319" t="s">
        <v>1876</v>
      </c>
      <c r="D1035" s="320" t="s">
        <v>8170</v>
      </c>
    </row>
    <row r="1036" spans="1:4" ht="13.5">
      <c r="A1036" s="322">
        <v>93398</v>
      </c>
      <c r="B1036" s="319" t="s">
        <v>2313</v>
      </c>
      <c r="C1036" s="319" t="s">
        <v>1876</v>
      </c>
      <c r="D1036" s="320" t="s">
        <v>8149</v>
      </c>
    </row>
    <row r="1037" spans="1:4" ht="13.5">
      <c r="A1037" s="322">
        <v>93399</v>
      </c>
      <c r="B1037" s="319" t="s">
        <v>2314</v>
      </c>
      <c r="C1037" s="319" t="s">
        <v>1876</v>
      </c>
      <c r="D1037" s="320" t="s">
        <v>8171</v>
      </c>
    </row>
    <row r="1038" spans="1:4" ht="13.5">
      <c r="A1038" s="322">
        <v>93400</v>
      </c>
      <c r="B1038" s="319" t="s">
        <v>2315</v>
      </c>
      <c r="C1038" s="319" t="s">
        <v>1876</v>
      </c>
      <c r="D1038" s="320" t="s">
        <v>8172</v>
      </c>
    </row>
    <row r="1039" spans="1:4" ht="13.5">
      <c r="A1039" s="322">
        <v>93401</v>
      </c>
      <c r="B1039" s="319" t="s">
        <v>2316</v>
      </c>
      <c r="C1039" s="319" t="s">
        <v>1876</v>
      </c>
      <c r="D1039" s="320" t="s">
        <v>8049</v>
      </c>
    </row>
    <row r="1040" spans="1:4" ht="13.5">
      <c r="A1040" s="322">
        <v>93404</v>
      </c>
      <c r="B1040" s="319" t="s">
        <v>2317</v>
      </c>
      <c r="C1040" s="319" t="s">
        <v>1876</v>
      </c>
      <c r="D1040" s="320" t="s">
        <v>8204</v>
      </c>
    </row>
    <row r="1041" spans="1:4" ht="13.5">
      <c r="A1041" s="322">
        <v>93405</v>
      </c>
      <c r="B1041" s="319" t="s">
        <v>2318</v>
      </c>
      <c r="C1041" s="319" t="s">
        <v>1876</v>
      </c>
      <c r="D1041" s="320" t="s">
        <v>7992</v>
      </c>
    </row>
    <row r="1042" spans="1:4" ht="13.5">
      <c r="A1042" s="322">
        <v>93406</v>
      </c>
      <c r="B1042" s="319" t="s">
        <v>2319</v>
      </c>
      <c r="C1042" s="319" t="s">
        <v>1876</v>
      </c>
      <c r="D1042" s="320" t="s">
        <v>8136</v>
      </c>
    </row>
    <row r="1043" spans="1:4" ht="13.5">
      <c r="A1043" s="322">
        <v>93407</v>
      </c>
      <c r="B1043" s="319" t="s">
        <v>2320</v>
      </c>
      <c r="C1043" s="319" t="s">
        <v>1876</v>
      </c>
      <c r="D1043" s="320" t="s">
        <v>8068</v>
      </c>
    </row>
    <row r="1044" spans="1:4" ht="13.5">
      <c r="A1044" s="322">
        <v>93411</v>
      </c>
      <c r="B1044" s="319" t="s">
        <v>2321</v>
      </c>
      <c r="C1044" s="319" t="s">
        <v>1876</v>
      </c>
      <c r="D1044" s="320" t="s">
        <v>8078</v>
      </c>
    </row>
    <row r="1045" spans="1:4" ht="13.5">
      <c r="A1045" s="322">
        <v>93412</v>
      </c>
      <c r="B1045" s="319" t="s">
        <v>2322</v>
      </c>
      <c r="C1045" s="319" t="s">
        <v>1876</v>
      </c>
      <c r="D1045" s="320" t="s">
        <v>8104</v>
      </c>
    </row>
    <row r="1046" spans="1:4" ht="13.5">
      <c r="A1046" s="322">
        <v>93413</v>
      </c>
      <c r="B1046" s="319" t="s">
        <v>2323</v>
      </c>
      <c r="C1046" s="319" t="s">
        <v>1876</v>
      </c>
      <c r="D1046" s="320" t="s">
        <v>8075</v>
      </c>
    </row>
    <row r="1047" spans="1:4" ht="13.5">
      <c r="A1047" s="322">
        <v>93414</v>
      </c>
      <c r="B1047" s="319" t="s">
        <v>2324</v>
      </c>
      <c r="C1047" s="319" t="s">
        <v>1876</v>
      </c>
      <c r="D1047" s="320" t="s">
        <v>8205</v>
      </c>
    </row>
    <row r="1048" spans="1:4" ht="13.5">
      <c r="A1048" s="322">
        <v>93417</v>
      </c>
      <c r="B1048" s="319" t="s">
        <v>2325</v>
      </c>
      <c r="C1048" s="319" t="s">
        <v>1876</v>
      </c>
      <c r="D1048" s="320" t="s">
        <v>8206</v>
      </c>
    </row>
    <row r="1049" spans="1:4" ht="13.5">
      <c r="A1049" s="322">
        <v>93418</v>
      </c>
      <c r="B1049" s="319" t="s">
        <v>2326</v>
      </c>
      <c r="C1049" s="319" t="s">
        <v>1876</v>
      </c>
      <c r="D1049" s="320" t="s">
        <v>7993</v>
      </c>
    </row>
    <row r="1050" spans="1:4" ht="13.5">
      <c r="A1050" s="322">
        <v>93419</v>
      </c>
      <c r="B1050" s="319" t="s">
        <v>2327</v>
      </c>
      <c r="C1050" s="319" t="s">
        <v>1876</v>
      </c>
      <c r="D1050" s="320" t="s">
        <v>8207</v>
      </c>
    </row>
    <row r="1051" spans="1:4" ht="13.5">
      <c r="A1051" s="322">
        <v>93420</v>
      </c>
      <c r="B1051" s="319" t="s">
        <v>2328</v>
      </c>
      <c r="C1051" s="319" t="s">
        <v>1876</v>
      </c>
      <c r="D1051" s="320" t="s">
        <v>8208</v>
      </c>
    </row>
    <row r="1052" spans="1:4" ht="13.5">
      <c r="A1052" s="322">
        <v>93423</v>
      </c>
      <c r="B1052" s="319" t="s">
        <v>2329</v>
      </c>
      <c r="C1052" s="319" t="s">
        <v>1876</v>
      </c>
      <c r="D1052" s="320" t="s">
        <v>8120</v>
      </c>
    </row>
    <row r="1053" spans="1:4" ht="13.5">
      <c r="A1053" s="322">
        <v>93424</v>
      </c>
      <c r="B1053" s="319" t="s">
        <v>2330</v>
      </c>
      <c r="C1053" s="319" t="s">
        <v>1876</v>
      </c>
      <c r="D1053" s="320" t="s">
        <v>8209</v>
      </c>
    </row>
    <row r="1054" spans="1:4" ht="13.5">
      <c r="A1054" s="322">
        <v>93425</v>
      </c>
      <c r="B1054" s="319" t="s">
        <v>2331</v>
      </c>
      <c r="C1054" s="319" t="s">
        <v>1876</v>
      </c>
      <c r="D1054" s="320" t="s">
        <v>8210</v>
      </c>
    </row>
    <row r="1055" spans="1:4" ht="13.5">
      <c r="A1055" s="322">
        <v>93426</v>
      </c>
      <c r="B1055" s="319" t="s">
        <v>2332</v>
      </c>
      <c r="C1055" s="319" t="s">
        <v>1876</v>
      </c>
      <c r="D1055" s="320" t="s">
        <v>8211</v>
      </c>
    </row>
    <row r="1056" spans="1:4" ht="13.5">
      <c r="A1056" s="322">
        <v>93429</v>
      </c>
      <c r="B1056" s="319" t="s">
        <v>2333</v>
      </c>
      <c r="C1056" s="319" t="s">
        <v>1876</v>
      </c>
      <c r="D1056" s="320" t="s">
        <v>8212</v>
      </c>
    </row>
    <row r="1057" spans="1:4" ht="13.5">
      <c r="A1057" s="322">
        <v>93430</v>
      </c>
      <c r="B1057" s="319" t="s">
        <v>2334</v>
      </c>
      <c r="C1057" s="319" t="s">
        <v>1876</v>
      </c>
      <c r="D1057" s="320" t="s">
        <v>8213</v>
      </c>
    </row>
    <row r="1058" spans="1:4" ht="13.5">
      <c r="A1058" s="322">
        <v>93431</v>
      </c>
      <c r="B1058" s="319" t="s">
        <v>2335</v>
      </c>
      <c r="C1058" s="319" t="s">
        <v>1876</v>
      </c>
      <c r="D1058" s="320" t="s">
        <v>8214</v>
      </c>
    </row>
    <row r="1059" spans="1:4" ht="13.5">
      <c r="A1059" s="322">
        <v>93432</v>
      </c>
      <c r="B1059" s="319" t="s">
        <v>2336</v>
      </c>
      <c r="C1059" s="319" t="s">
        <v>1876</v>
      </c>
      <c r="D1059" s="320" t="s">
        <v>8215</v>
      </c>
    </row>
    <row r="1060" spans="1:4" ht="13.5">
      <c r="A1060" s="322">
        <v>93435</v>
      </c>
      <c r="B1060" s="319" t="s">
        <v>2337</v>
      </c>
      <c r="C1060" s="319" t="s">
        <v>1876</v>
      </c>
      <c r="D1060" s="320" t="s">
        <v>8118</v>
      </c>
    </row>
    <row r="1061" spans="1:4" ht="13.5">
      <c r="A1061" s="322">
        <v>93436</v>
      </c>
      <c r="B1061" s="319" t="s">
        <v>2338</v>
      </c>
      <c r="C1061" s="319" t="s">
        <v>1876</v>
      </c>
      <c r="D1061" s="320" t="s">
        <v>8216</v>
      </c>
    </row>
    <row r="1062" spans="1:4" ht="13.5">
      <c r="A1062" s="322">
        <v>93437</v>
      </c>
      <c r="B1062" s="319" t="s">
        <v>2339</v>
      </c>
      <c r="C1062" s="319" t="s">
        <v>1876</v>
      </c>
      <c r="D1062" s="320" t="s">
        <v>8217</v>
      </c>
    </row>
    <row r="1063" spans="1:4" ht="13.5">
      <c r="A1063" s="322">
        <v>93438</v>
      </c>
      <c r="B1063" s="319" t="s">
        <v>2340</v>
      </c>
      <c r="C1063" s="319" t="s">
        <v>1876</v>
      </c>
      <c r="D1063" s="320" t="s">
        <v>8023</v>
      </c>
    </row>
    <row r="1064" spans="1:4" ht="13.5">
      <c r="A1064" s="322">
        <v>95114</v>
      </c>
      <c r="B1064" s="319" t="s">
        <v>2341</v>
      </c>
      <c r="C1064" s="319" t="s">
        <v>1876</v>
      </c>
      <c r="D1064" s="320" t="s">
        <v>8218</v>
      </c>
    </row>
    <row r="1065" spans="1:4" ht="13.5">
      <c r="A1065" s="322">
        <v>95115</v>
      </c>
      <c r="B1065" s="319" t="s">
        <v>2342</v>
      </c>
      <c r="C1065" s="319" t="s">
        <v>1876</v>
      </c>
      <c r="D1065" s="320" t="s">
        <v>7997</v>
      </c>
    </row>
    <row r="1066" spans="1:4" ht="13.5">
      <c r="A1066" s="322">
        <v>95116</v>
      </c>
      <c r="B1066" s="319" t="s">
        <v>2343</v>
      </c>
      <c r="C1066" s="319" t="s">
        <v>1876</v>
      </c>
      <c r="D1066" s="320" t="s">
        <v>8219</v>
      </c>
    </row>
    <row r="1067" spans="1:4" ht="13.5">
      <c r="A1067" s="322">
        <v>95117</v>
      </c>
      <c r="B1067" s="319" t="s">
        <v>2344</v>
      </c>
      <c r="C1067" s="319" t="s">
        <v>1876</v>
      </c>
      <c r="D1067" s="320" t="s">
        <v>8220</v>
      </c>
    </row>
    <row r="1068" spans="1:4" ht="13.5">
      <c r="A1068" s="322">
        <v>95118</v>
      </c>
      <c r="B1068" s="319" t="s">
        <v>2345</v>
      </c>
      <c r="C1068" s="319" t="s">
        <v>1876</v>
      </c>
      <c r="D1068" s="320" t="s">
        <v>8221</v>
      </c>
    </row>
    <row r="1069" spans="1:4" ht="13.5">
      <c r="A1069" s="322">
        <v>95119</v>
      </c>
      <c r="B1069" s="319" t="s">
        <v>2346</v>
      </c>
      <c r="C1069" s="319" t="s">
        <v>1876</v>
      </c>
      <c r="D1069" s="320" t="s">
        <v>8222</v>
      </c>
    </row>
    <row r="1070" spans="1:4" ht="13.5">
      <c r="A1070" s="322">
        <v>95120</v>
      </c>
      <c r="B1070" s="319" t="s">
        <v>2347</v>
      </c>
      <c r="C1070" s="319" t="s">
        <v>1876</v>
      </c>
      <c r="D1070" s="320" t="s">
        <v>8223</v>
      </c>
    </row>
    <row r="1071" spans="1:4" ht="13.5">
      <c r="A1071" s="322">
        <v>95123</v>
      </c>
      <c r="B1071" s="319" t="s">
        <v>2348</v>
      </c>
      <c r="C1071" s="319" t="s">
        <v>1876</v>
      </c>
      <c r="D1071" s="320" t="s">
        <v>8224</v>
      </c>
    </row>
    <row r="1072" spans="1:4" ht="13.5">
      <c r="A1072" s="322">
        <v>95124</v>
      </c>
      <c r="B1072" s="319" t="s">
        <v>2349</v>
      </c>
      <c r="C1072" s="319" t="s">
        <v>1876</v>
      </c>
      <c r="D1072" s="320" t="s">
        <v>8140</v>
      </c>
    </row>
    <row r="1073" spans="1:4" ht="13.5">
      <c r="A1073" s="322">
        <v>95125</v>
      </c>
      <c r="B1073" s="319" t="s">
        <v>2350</v>
      </c>
      <c r="C1073" s="319" t="s">
        <v>1876</v>
      </c>
      <c r="D1073" s="320" t="s">
        <v>8225</v>
      </c>
    </row>
    <row r="1074" spans="1:4" ht="13.5">
      <c r="A1074" s="322">
        <v>95126</v>
      </c>
      <c r="B1074" s="319" t="s">
        <v>2351</v>
      </c>
      <c r="C1074" s="319" t="s">
        <v>1876</v>
      </c>
      <c r="D1074" s="320" t="s">
        <v>8226</v>
      </c>
    </row>
    <row r="1075" spans="1:4" ht="13.5">
      <c r="A1075" s="322">
        <v>95129</v>
      </c>
      <c r="B1075" s="319" t="s">
        <v>2352</v>
      </c>
      <c r="C1075" s="319" t="s">
        <v>1876</v>
      </c>
      <c r="D1075" s="320" t="s">
        <v>8227</v>
      </c>
    </row>
    <row r="1076" spans="1:4" ht="13.5">
      <c r="A1076" s="322">
        <v>95130</v>
      </c>
      <c r="B1076" s="319" t="s">
        <v>2353</v>
      </c>
      <c r="C1076" s="319" t="s">
        <v>1876</v>
      </c>
      <c r="D1076" s="320" t="s">
        <v>8228</v>
      </c>
    </row>
    <row r="1077" spans="1:4" ht="13.5">
      <c r="A1077" s="322">
        <v>95131</v>
      </c>
      <c r="B1077" s="319" t="s">
        <v>2354</v>
      </c>
      <c r="C1077" s="319" t="s">
        <v>1876</v>
      </c>
      <c r="D1077" s="320" t="s">
        <v>8229</v>
      </c>
    </row>
    <row r="1078" spans="1:4" ht="13.5">
      <c r="A1078" s="322">
        <v>95132</v>
      </c>
      <c r="B1078" s="319" t="s">
        <v>2355</v>
      </c>
      <c r="C1078" s="319" t="s">
        <v>1876</v>
      </c>
      <c r="D1078" s="320" t="s">
        <v>8230</v>
      </c>
    </row>
    <row r="1079" spans="1:4" ht="13.5">
      <c r="A1079" s="322">
        <v>95136</v>
      </c>
      <c r="B1079" s="319" t="s">
        <v>2356</v>
      </c>
      <c r="C1079" s="319" t="s">
        <v>1876</v>
      </c>
      <c r="D1079" s="320" t="s">
        <v>8095</v>
      </c>
    </row>
    <row r="1080" spans="1:4" ht="13.5">
      <c r="A1080" s="322">
        <v>95137</v>
      </c>
      <c r="B1080" s="319" t="s">
        <v>2357</v>
      </c>
      <c r="C1080" s="319" t="s">
        <v>1876</v>
      </c>
      <c r="D1080" s="320" t="s">
        <v>8175</v>
      </c>
    </row>
    <row r="1081" spans="1:4" ht="13.5">
      <c r="A1081" s="322">
        <v>95138</v>
      </c>
      <c r="B1081" s="319" t="s">
        <v>2358</v>
      </c>
      <c r="C1081" s="319" t="s">
        <v>1876</v>
      </c>
      <c r="D1081" s="320" t="s">
        <v>8231</v>
      </c>
    </row>
    <row r="1082" spans="1:4" ht="13.5">
      <c r="A1082" s="322">
        <v>95208</v>
      </c>
      <c r="B1082" s="319" t="s">
        <v>2359</v>
      </c>
      <c r="C1082" s="319" t="s">
        <v>1876</v>
      </c>
      <c r="D1082" s="320" t="s">
        <v>8232</v>
      </c>
    </row>
    <row r="1083" spans="1:4" ht="13.5">
      <c r="A1083" s="322">
        <v>95209</v>
      </c>
      <c r="B1083" s="319" t="s">
        <v>2360</v>
      </c>
      <c r="C1083" s="319" t="s">
        <v>1876</v>
      </c>
      <c r="D1083" s="320" t="s">
        <v>8233</v>
      </c>
    </row>
    <row r="1084" spans="1:4" ht="13.5">
      <c r="A1084" s="322">
        <v>95210</v>
      </c>
      <c r="B1084" s="319" t="s">
        <v>2361</v>
      </c>
      <c r="C1084" s="319" t="s">
        <v>1876</v>
      </c>
      <c r="D1084" s="320" t="s">
        <v>8234</v>
      </c>
    </row>
    <row r="1085" spans="1:4" ht="13.5">
      <c r="A1085" s="322">
        <v>95211</v>
      </c>
      <c r="B1085" s="319" t="s">
        <v>2362</v>
      </c>
      <c r="C1085" s="319" t="s">
        <v>1876</v>
      </c>
      <c r="D1085" s="320" t="s">
        <v>7881</v>
      </c>
    </row>
    <row r="1086" spans="1:4" ht="13.5">
      <c r="A1086" s="322">
        <v>95214</v>
      </c>
      <c r="B1086" s="319" t="s">
        <v>2363</v>
      </c>
      <c r="C1086" s="319" t="s">
        <v>1876</v>
      </c>
      <c r="D1086" s="320" t="s">
        <v>8013</v>
      </c>
    </row>
    <row r="1087" spans="1:4" ht="13.5">
      <c r="A1087" s="322">
        <v>95215</v>
      </c>
      <c r="B1087" s="319" t="s">
        <v>2364</v>
      </c>
      <c r="C1087" s="319" t="s">
        <v>1876</v>
      </c>
      <c r="D1087" s="320" t="s">
        <v>8078</v>
      </c>
    </row>
    <row r="1088" spans="1:4" ht="13.5">
      <c r="A1088" s="322">
        <v>95216</v>
      </c>
      <c r="B1088" s="319" t="s">
        <v>2365</v>
      </c>
      <c r="C1088" s="319" t="s">
        <v>1876</v>
      </c>
      <c r="D1088" s="320" t="s">
        <v>8005</v>
      </c>
    </row>
    <row r="1089" spans="1:4" ht="13.5">
      <c r="A1089" s="322">
        <v>95217</v>
      </c>
      <c r="B1089" s="319" t="s">
        <v>2366</v>
      </c>
      <c r="C1089" s="319" t="s">
        <v>1876</v>
      </c>
      <c r="D1089" s="320" t="s">
        <v>8235</v>
      </c>
    </row>
    <row r="1090" spans="1:4" ht="13.5">
      <c r="A1090" s="322">
        <v>95255</v>
      </c>
      <c r="B1090" s="319" t="s">
        <v>2367</v>
      </c>
      <c r="C1090" s="319" t="s">
        <v>1876</v>
      </c>
      <c r="D1090" s="320" t="s">
        <v>8236</v>
      </c>
    </row>
    <row r="1091" spans="1:4" ht="13.5">
      <c r="A1091" s="322">
        <v>95256</v>
      </c>
      <c r="B1091" s="319" t="s">
        <v>2368</v>
      </c>
      <c r="C1091" s="319" t="s">
        <v>1876</v>
      </c>
      <c r="D1091" s="320" t="s">
        <v>8051</v>
      </c>
    </row>
    <row r="1092" spans="1:4" ht="13.5">
      <c r="A1092" s="322">
        <v>95257</v>
      </c>
      <c r="B1092" s="319" t="s">
        <v>2369</v>
      </c>
      <c r="C1092" s="319" t="s">
        <v>1876</v>
      </c>
      <c r="D1092" s="320" t="s">
        <v>8237</v>
      </c>
    </row>
    <row r="1093" spans="1:4" ht="13.5">
      <c r="A1093" s="322">
        <v>95260</v>
      </c>
      <c r="B1093" s="319" t="s">
        <v>2370</v>
      </c>
      <c r="C1093" s="319" t="s">
        <v>1876</v>
      </c>
      <c r="D1093" s="320" t="s">
        <v>8238</v>
      </c>
    </row>
    <row r="1094" spans="1:4" ht="13.5">
      <c r="A1094" s="322">
        <v>95261</v>
      </c>
      <c r="B1094" s="319" t="s">
        <v>2371</v>
      </c>
      <c r="C1094" s="319" t="s">
        <v>1876</v>
      </c>
      <c r="D1094" s="320" t="s">
        <v>7986</v>
      </c>
    </row>
    <row r="1095" spans="1:4" ht="13.5">
      <c r="A1095" s="322">
        <v>95262</v>
      </c>
      <c r="B1095" s="319" t="s">
        <v>2372</v>
      </c>
      <c r="C1095" s="319" t="s">
        <v>1876</v>
      </c>
      <c r="D1095" s="320" t="s">
        <v>8239</v>
      </c>
    </row>
    <row r="1096" spans="1:4" ht="13.5">
      <c r="A1096" s="322">
        <v>95263</v>
      </c>
      <c r="B1096" s="319" t="s">
        <v>2373</v>
      </c>
      <c r="C1096" s="319" t="s">
        <v>1876</v>
      </c>
      <c r="D1096" s="320" t="s">
        <v>8105</v>
      </c>
    </row>
    <row r="1097" spans="1:4" ht="13.5">
      <c r="A1097" s="322">
        <v>95266</v>
      </c>
      <c r="B1097" s="319" t="s">
        <v>2374</v>
      </c>
      <c r="C1097" s="319" t="s">
        <v>1876</v>
      </c>
      <c r="D1097" s="320" t="s">
        <v>8240</v>
      </c>
    </row>
    <row r="1098" spans="1:4" ht="13.5">
      <c r="A1098" s="322">
        <v>95267</v>
      </c>
      <c r="B1098" s="319" t="s">
        <v>2375</v>
      </c>
      <c r="C1098" s="319" t="s">
        <v>1876</v>
      </c>
      <c r="D1098" s="320" t="s">
        <v>8014</v>
      </c>
    </row>
    <row r="1099" spans="1:4" ht="13.5">
      <c r="A1099" s="322">
        <v>95268</v>
      </c>
      <c r="B1099" s="319" t="s">
        <v>2376</v>
      </c>
      <c r="C1099" s="319" t="s">
        <v>1876</v>
      </c>
      <c r="D1099" s="320" t="s">
        <v>8241</v>
      </c>
    </row>
    <row r="1100" spans="1:4" ht="13.5">
      <c r="A1100" s="322">
        <v>95269</v>
      </c>
      <c r="B1100" s="319" t="s">
        <v>2377</v>
      </c>
      <c r="C1100" s="319" t="s">
        <v>1876</v>
      </c>
      <c r="D1100" s="320" t="s">
        <v>8098</v>
      </c>
    </row>
    <row r="1101" spans="1:4" ht="13.5">
      <c r="A1101" s="322">
        <v>95272</v>
      </c>
      <c r="B1101" s="319" t="s">
        <v>2378</v>
      </c>
      <c r="C1101" s="319" t="s">
        <v>1876</v>
      </c>
      <c r="D1101" s="320" t="s">
        <v>8241</v>
      </c>
    </row>
    <row r="1102" spans="1:4" ht="13.5">
      <c r="A1102" s="322">
        <v>95273</v>
      </c>
      <c r="B1102" s="319" t="s">
        <v>2379</v>
      </c>
      <c r="C1102" s="319" t="s">
        <v>1876</v>
      </c>
      <c r="D1102" s="320" t="s">
        <v>8183</v>
      </c>
    </row>
    <row r="1103" spans="1:4" ht="13.5">
      <c r="A1103" s="322">
        <v>95274</v>
      </c>
      <c r="B1103" s="319" t="s">
        <v>2380</v>
      </c>
      <c r="C1103" s="319" t="s">
        <v>1876</v>
      </c>
      <c r="D1103" s="320" t="s">
        <v>8242</v>
      </c>
    </row>
    <row r="1104" spans="1:4" ht="13.5">
      <c r="A1104" s="322">
        <v>95275</v>
      </c>
      <c r="B1104" s="319" t="s">
        <v>2381</v>
      </c>
      <c r="C1104" s="319" t="s">
        <v>1876</v>
      </c>
      <c r="D1104" s="320" t="s">
        <v>8243</v>
      </c>
    </row>
    <row r="1105" spans="1:4" ht="13.5">
      <c r="A1105" s="322">
        <v>95278</v>
      </c>
      <c r="B1105" s="319" t="s">
        <v>2382</v>
      </c>
      <c r="C1105" s="319" t="s">
        <v>1876</v>
      </c>
      <c r="D1105" s="320" t="s">
        <v>8244</v>
      </c>
    </row>
    <row r="1106" spans="1:4" ht="13.5">
      <c r="A1106" s="322">
        <v>95279</v>
      </c>
      <c r="B1106" s="319" t="s">
        <v>2383</v>
      </c>
      <c r="C1106" s="319" t="s">
        <v>1876</v>
      </c>
      <c r="D1106" s="320" t="s">
        <v>8183</v>
      </c>
    </row>
    <row r="1107" spans="1:4" ht="13.5">
      <c r="A1107" s="322">
        <v>95280</v>
      </c>
      <c r="B1107" s="319" t="s">
        <v>2384</v>
      </c>
      <c r="C1107" s="319" t="s">
        <v>1876</v>
      </c>
      <c r="D1107" s="320" t="s">
        <v>8245</v>
      </c>
    </row>
    <row r="1108" spans="1:4" ht="13.5">
      <c r="A1108" s="322">
        <v>95281</v>
      </c>
      <c r="B1108" s="319" t="s">
        <v>2385</v>
      </c>
      <c r="C1108" s="319" t="s">
        <v>1876</v>
      </c>
      <c r="D1108" s="320" t="s">
        <v>8098</v>
      </c>
    </row>
    <row r="1109" spans="1:4" ht="13.5">
      <c r="A1109" s="322">
        <v>95617</v>
      </c>
      <c r="B1109" s="319" t="s">
        <v>2386</v>
      </c>
      <c r="C1109" s="319" t="s">
        <v>1876</v>
      </c>
      <c r="D1109" s="320" t="s">
        <v>8081</v>
      </c>
    </row>
    <row r="1110" spans="1:4" ht="13.5">
      <c r="A1110" s="322">
        <v>95618</v>
      </c>
      <c r="B1110" s="319" t="s">
        <v>2387</v>
      </c>
      <c r="C1110" s="319" t="s">
        <v>1876</v>
      </c>
      <c r="D1110" s="320" t="s">
        <v>7975</v>
      </c>
    </row>
    <row r="1111" spans="1:4" ht="13.5">
      <c r="A1111" s="322">
        <v>95619</v>
      </c>
      <c r="B1111" s="319" t="s">
        <v>2388</v>
      </c>
      <c r="C1111" s="319" t="s">
        <v>1876</v>
      </c>
      <c r="D1111" s="320" t="s">
        <v>8246</v>
      </c>
    </row>
    <row r="1112" spans="1:4" ht="13.5">
      <c r="A1112" s="322">
        <v>95627</v>
      </c>
      <c r="B1112" s="319" t="s">
        <v>2389</v>
      </c>
      <c r="C1112" s="319" t="s">
        <v>1876</v>
      </c>
      <c r="D1112" s="320" t="s">
        <v>8247</v>
      </c>
    </row>
    <row r="1113" spans="1:4" ht="13.5">
      <c r="A1113" s="322">
        <v>95628</v>
      </c>
      <c r="B1113" s="319" t="s">
        <v>2390</v>
      </c>
      <c r="C1113" s="319" t="s">
        <v>1876</v>
      </c>
      <c r="D1113" s="320" t="s">
        <v>8084</v>
      </c>
    </row>
    <row r="1114" spans="1:4" ht="13.5">
      <c r="A1114" s="322">
        <v>95629</v>
      </c>
      <c r="B1114" s="319" t="s">
        <v>2391</v>
      </c>
      <c r="C1114" s="319" t="s">
        <v>1876</v>
      </c>
      <c r="D1114" s="320" t="s">
        <v>8248</v>
      </c>
    </row>
    <row r="1115" spans="1:4" ht="13.5">
      <c r="A1115" s="322">
        <v>95630</v>
      </c>
      <c r="B1115" s="319" t="s">
        <v>2392</v>
      </c>
      <c r="C1115" s="319" t="s">
        <v>1876</v>
      </c>
      <c r="D1115" s="320" t="s">
        <v>8059</v>
      </c>
    </row>
    <row r="1116" spans="1:4" ht="13.5">
      <c r="A1116" s="322">
        <v>95698</v>
      </c>
      <c r="B1116" s="319" t="s">
        <v>2393</v>
      </c>
      <c r="C1116" s="319" t="s">
        <v>1876</v>
      </c>
      <c r="D1116" s="320" t="s">
        <v>7879</v>
      </c>
    </row>
    <row r="1117" spans="1:4" ht="13.5">
      <c r="A1117" s="322">
        <v>95699</v>
      </c>
      <c r="B1117" s="319" t="s">
        <v>2394</v>
      </c>
      <c r="C1117" s="319" t="s">
        <v>1876</v>
      </c>
      <c r="D1117" s="320" t="s">
        <v>8153</v>
      </c>
    </row>
    <row r="1118" spans="1:4" ht="13.5">
      <c r="A1118" s="322">
        <v>95700</v>
      </c>
      <c r="B1118" s="319" t="s">
        <v>2395</v>
      </c>
      <c r="C1118" s="319" t="s">
        <v>1876</v>
      </c>
      <c r="D1118" s="320" t="s">
        <v>8249</v>
      </c>
    </row>
    <row r="1119" spans="1:4" ht="13.5">
      <c r="A1119" s="322">
        <v>95701</v>
      </c>
      <c r="B1119" s="319" t="s">
        <v>2396</v>
      </c>
      <c r="C1119" s="319" t="s">
        <v>1876</v>
      </c>
      <c r="D1119" s="320" t="s">
        <v>8077</v>
      </c>
    </row>
    <row r="1120" spans="1:4" ht="13.5">
      <c r="A1120" s="322">
        <v>95704</v>
      </c>
      <c r="B1120" s="319" t="s">
        <v>2397</v>
      </c>
      <c r="C1120" s="319" t="s">
        <v>1876</v>
      </c>
      <c r="D1120" s="320" t="s">
        <v>8250</v>
      </c>
    </row>
    <row r="1121" spans="1:4" ht="13.5">
      <c r="A1121" s="322">
        <v>95705</v>
      </c>
      <c r="B1121" s="319" t="s">
        <v>2398</v>
      </c>
      <c r="C1121" s="319" t="s">
        <v>1876</v>
      </c>
      <c r="D1121" s="320" t="s">
        <v>8251</v>
      </c>
    </row>
    <row r="1122" spans="1:4" ht="13.5">
      <c r="A1122" s="322">
        <v>95706</v>
      </c>
      <c r="B1122" s="319" t="s">
        <v>2399</v>
      </c>
      <c r="C1122" s="319" t="s">
        <v>1876</v>
      </c>
      <c r="D1122" s="320" t="s">
        <v>8252</v>
      </c>
    </row>
    <row r="1123" spans="1:4" ht="13.5">
      <c r="A1123" s="322">
        <v>95707</v>
      </c>
      <c r="B1123" s="319" t="s">
        <v>2400</v>
      </c>
      <c r="C1123" s="319" t="s">
        <v>1876</v>
      </c>
      <c r="D1123" s="320" t="s">
        <v>8253</v>
      </c>
    </row>
    <row r="1124" spans="1:4" ht="13.5">
      <c r="A1124" s="322">
        <v>95710</v>
      </c>
      <c r="B1124" s="319" t="s">
        <v>2401</v>
      </c>
      <c r="C1124" s="319" t="s">
        <v>1876</v>
      </c>
      <c r="D1124" s="320" t="s">
        <v>8254</v>
      </c>
    </row>
    <row r="1125" spans="1:4" ht="13.5">
      <c r="A1125" s="322">
        <v>95711</v>
      </c>
      <c r="B1125" s="319" t="s">
        <v>2402</v>
      </c>
      <c r="C1125" s="319" t="s">
        <v>1876</v>
      </c>
      <c r="D1125" s="320" t="s">
        <v>8255</v>
      </c>
    </row>
    <row r="1126" spans="1:4" ht="13.5">
      <c r="A1126" s="322">
        <v>95712</v>
      </c>
      <c r="B1126" s="319" t="s">
        <v>2403</v>
      </c>
      <c r="C1126" s="319" t="s">
        <v>1876</v>
      </c>
      <c r="D1126" s="320" t="s">
        <v>8256</v>
      </c>
    </row>
    <row r="1127" spans="1:4" ht="13.5">
      <c r="A1127" s="322">
        <v>95713</v>
      </c>
      <c r="B1127" s="319" t="s">
        <v>2404</v>
      </c>
      <c r="C1127" s="319" t="s">
        <v>1876</v>
      </c>
      <c r="D1127" s="320" t="s">
        <v>8100</v>
      </c>
    </row>
    <row r="1128" spans="1:4" ht="13.5">
      <c r="A1128" s="322">
        <v>95716</v>
      </c>
      <c r="B1128" s="319" t="s">
        <v>2405</v>
      </c>
      <c r="C1128" s="319" t="s">
        <v>1876</v>
      </c>
      <c r="D1128" s="320" t="s">
        <v>8257</v>
      </c>
    </row>
    <row r="1129" spans="1:4" ht="13.5">
      <c r="A1129" s="322">
        <v>95717</v>
      </c>
      <c r="B1129" s="319" t="s">
        <v>2406</v>
      </c>
      <c r="C1129" s="319" t="s">
        <v>1876</v>
      </c>
      <c r="D1129" s="320" t="s">
        <v>8258</v>
      </c>
    </row>
    <row r="1130" spans="1:4" ht="13.5">
      <c r="A1130" s="322">
        <v>95718</v>
      </c>
      <c r="B1130" s="319" t="s">
        <v>2407</v>
      </c>
      <c r="C1130" s="319" t="s">
        <v>1876</v>
      </c>
      <c r="D1130" s="320" t="s">
        <v>8259</v>
      </c>
    </row>
    <row r="1131" spans="1:4" ht="13.5">
      <c r="A1131" s="322">
        <v>95719</v>
      </c>
      <c r="B1131" s="319" t="s">
        <v>2408</v>
      </c>
      <c r="C1131" s="319" t="s">
        <v>1876</v>
      </c>
      <c r="D1131" s="320" t="s">
        <v>8100</v>
      </c>
    </row>
    <row r="1132" spans="1:4" ht="13.5">
      <c r="A1132" s="322">
        <v>95869</v>
      </c>
      <c r="B1132" s="319" t="s">
        <v>2409</v>
      </c>
      <c r="C1132" s="319" t="s">
        <v>1876</v>
      </c>
      <c r="D1132" s="320" t="s">
        <v>8067</v>
      </c>
    </row>
    <row r="1133" spans="1:4" ht="13.5">
      <c r="A1133" s="322">
        <v>95870</v>
      </c>
      <c r="B1133" s="319" t="s">
        <v>2410</v>
      </c>
      <c r="C1133" s="319" t="s">
        <v>1876</v>
      </c>
      <c r="D1133" s="320" t="s">
        <v>8260</v>
      </c>
    </row>
    <row r="1134" spans="1:4" ht="13.5">
      <c r="A1134" s="322">
        <v>95871</v>
      </c>
      <c r="B1134" s="319" t="s">
        <v>2411</v>
      </c>
      <c r="C1134" s="319" t="s">
        <v>1876</v>
      </c>
      <c r="D1134" s="320" t="s">
        <v>8261</v>
      </c>
    </row>
    <row r="1135" spans="1:4" ht="13.5">
      <c r="A1135" s="322">
        <v>95874</v>
      </c>
      <c r="B1135" s="319" t="s">
        <v>2412</v>
      </c>
      <c r="C1135" s="319" t="s">
        <v>1876</v>
      </c>
      <c r="D1135" s="320" t="s">
        <v>8262</v>
      </c>
    </row>
    <row r="1136" spans="1:4" ht="13.5">
      <c r="A1136" s="322">
        <v>96008</v>
      </c>
      <c r="B1136" s="319" t="s">
        <v>2413</v>
      </c>
      <c r="C1136" s="319" t="s">
        <v>1876</v>
      </c>
      <c r="D1136" s="320" t="s">
        <v>8263</v>
      </c>
    </row>
    <row r="1137" spans="1:4" ht="13.5">
      <c r="A1137" s="322">
        <v>96009</v>
      </c>
      <c r="B1137" s="319" t="s">
        <v>2414</v>
      </c>
      <c r="C1137" s="319" t="s">
        <v>1876</v>
      </c>
      <c r="D1137" s="320" t="s">
        <v>8264</v>
      </c>
    </row>
    <row r="1138" spans="1:4" ht="13.5">
      <c r="A1138" s="322">
        <v>96011</v>
      </c>
      <c r="B1138" s="319" t="s">
        <v>2415</v>
      </c>
      <c r="C1138" s="319" t="s">
        <v>1876</v>
      </c>
      <c r="D1138" s="320" t="s">
        <v>8265</v>
      </c>
    </row>
    <row r="1139" spans="1:4" ht="13.5">
      <c r="A1139" s="322">
        <v>96012</v>
      </c>
      <c r="B1139" s="319" t="s">
        <v>2416</v>
      </c>
      <c r="C1139" s="319" t="s">
        <v>1876</v>
      </c>
      <c r="D1139" s="320" t="s">
        <v>8062</v>
      </c>
    </row>
    <row r="1140" spans="1:4" ht="13.5">
      <c r="A1140" s="322">
        <v>96015</v>
      </c>
      <c r="B1140" s="319" t="s">
        <v>2417</v>
      </c>
      <c r="C1140" s="319" t="s">
        <v>1876</v>
      </c>
      <c r="D1140" s="320" t="s">
        <v>8266</v>
      </c>
    </row>
    <row r="1141" spans="1:4" ht="13.5">
      <c r="A1141" s="322">
        <v>96016</v>
      </c>
      <c r="B1141" s="319" t="s">
        <v>2418</v>
      </c>
      <c r="C1141" s="319" t="s">
        <v>1876</v>
      </c>
      <c r="D1141" s="320" t="s">
        <v>8267</v>
      </c>
    </row>
    <row r="1142" spans="1:4" ht="13.5">
      <c r="A1142" s="322">
        <v>96018</v>
      </c>
      <c r="B1142" s="319" t="s">
        <v>2419</v>
      </c>
      <c r="C1142" s="319" t="s">
        <v>1876</v>
      </c>
      <c r="D1142" s="320" t="s">
        <v>8268</v>
      </c>
    </row>
    <row r="1143" spans="1:4" ht="13.5">
      <c r="A1143" s="322">
        <v>96019</v>
      </c>
      <c r="B1143" s="319" t="s">
        <v>2420</v>
      </c>
      <c r="C1143" s="319" t="s">
        <v>1876</v>
      </c>
      <c r="D1143" s="320" t="s">
        <v>8062</v>
      </c>
    </row>
    <row r="1144" spans="1:4" ht="13.5">
      <c r="A1144" s="322">
        <v>96023</v>
      </c>
      <c r="B1144" s="319" t="s">
        <v>2421</v>
      </c>
      <c r="C1144" s="319" t="s">
        <v>1876</v>
      </c>
      <c r="D1144" s="320" t="s">
        <v>8269</v>
      </c>
    </row>
    <row r="1145" spans="1:4" ht="13.5">
      <c r="A1145" s="322">
        <v>96024</v>
      </c>
      <c r="B1145" s="319" t="s">
        <v>2422</v>
      </c>
      <c r="C1145" s="319" t="s">
        <v>1876</v>
      </c>
      <c r="D1145" s="320" t="s">
        <v>8270</v>
      </c>
    </row>
    <row r="1146" spans="1:4" ht="13.5">
      <c r="A1146" s="322">
        <v>96026</v>
      </c>
      <c r="B1146" s="319" t="s">
        <v>2423</v>
      </c>
      <c r="C1146" s="319" t="s">
        <v>1876</v>
      </c>
      <c r="D1146" s="320" t="s">
        <v>8271</v>
      </c>
    </row>
    <row r="1147" spans="1:4" ht="13.5">
      <c r="A1147" s="322">
        <v>96027</v>
      </c>
      <c r="B1147" s="319" t="s">
        <v>2424</v>
      </c>
      <c r="C1147" s="319" t="s">
        <v>1876</v>
      </c>
      <c r="D1147" s="320" t="s">
        <v>8041</v>
      </c>
    </row>
    <row r="1148" spans="1:4" ht="13.5">
      <c r="A1148" s="322">
        <v>96030</v>
      </c>
      <c r="B1148" s="319" t="s">
        <v>2425</v>
      </c>
      <c r="C1148" s="319" t="s">
        <v>1876</v>
      </c>
      <c r="D1148" s="320" t="s">
        <v>8272</v>
      </c>
    </row>
    <row r="1149" spans="1:4" ht="13.5">
      <c r="A1149" s="322">
        <v>96031</v>
      </c>
      <c r="B1149" s="319" t="s">
        <v>2426</v>
      </c>
      <c r="C1149" s="319" t="s">
        <v>1876</v>
      </c>
      <c r="D1149" s="320" t="s">
        <v>8093</v>
      </c>
    </row>
    <row r="1150" spans="1:4" ht="13.5">
      <c r="A1150" s="322">
        <v>96032</v>
      </c>
      <c r="B1150" s="319" t="s">
        <v>2427</v>
      </c>
      <c r="C1150" s="319" t="s">
        <v>1876</v>
      </c>
      <c r="D1150" s="320" t="s">
        <v>7947</v>
      </c>
    </row>
    <row r="1151" spans="1:4" ht="13.5">
      <c r="A1151" s="322">
        <v>96033</v>
      </c>
      <c r="B1151" s="319" t="s">
        <v>2428</v>
      </c>
      <c r="C1151" s="319" t="s">
        <v>1876</v>
      </c>
      <c r="D1151" s="320" t="s">
        <v>8273</v>
      </c>
    </row>
    <row r="1152" spans="1:4" ht="13.5">
      <c r="A1152" s="322">
        <v>96034</v>
      </c>
      <c r="B1152" s="319" t="s">
        <v>2429</v>
      </c>
      <c r="C1152" s="319" t="s">
        <v>1876</v>
      </c>
      <c r="D1152" s="320" t="s">
        <v>8063</v>
      </c>
    </row>
    <row r="1153" spans="1:4" ht="13.5">
      <c r="A1153" s="322">
        <v>96053</v>
      </c>
      <c r="B1153" s="319" t="s">
        <v>2430</v>
      </c>
      <c r="C1153" s="319" t="s">
        <v>1876</v>
      </c>
      <c r="D1153" s="320" t="s">
        <v>8274</v>
      </c>
    </row>
    <row r="1154" spans="1:4" ht="13.5">
      <c r="A1154" s="322">
        <v>96054</v>
      </c>
      <c r="B1154" s="319" t="s">
        <v>2431</v>
      </c>
      <c r="C1154" s="319" t="s">
        <v>1876</v>
      </c>
      <c r="D1154" s="320" t="s">
        <v>8275</v>
      </c>
    </row>
    <row r="1155" spans="1:4" ht="13.5">
      <c r="A1155" s="322">
        <v>96055</v>
      </c>
      <c r="B1155" s="319" t="s">
        <v>2432</v>
      </c>
      <c r="C1155" s="319" t="s">
        <v>1876</v>
      </c>
      <c r="D1155" s="320" t="s">
        <v>8052</v>
      </c>
    </row>
    <row r="1156" spans="1:4" ht="13.5">
      <c r="A1156" s="322">
        <v>96056</v>
      </c>
      <c r="B1156" s="319" t="s">
        <v>2433</v>
      </c>
      <c r="C1156" s="319" t="s">
        <v>1876</v>
      </c>
      <c r="D1156" s="320" t="s">
        <v>8276</v>
      </c>
    </row>
    <row r="1157" spans="1:4" ht="13.5">
      <c r="A1157" s="322">
        <v>96057</v>
      </c>
      <c r="B1157" s="319" t="s">
        <v>2434</v>
      </c>
      <c r="C1157" s="319" t="s">
        <v>1876</v>
      </c>
      <c r="D1157" s="320" t="s">
        <v>8041</v>
      </c>
    </row>
    <row r="1158" spans="1:4" ht="13.5">
      <c r="A1158" s="322">
        <v>96060</v>
      </c>
      <c r="B1158" s="319" t="s">
        <v>2435</v>
      </c>
      <c r="C1158" s="319" t="s">
        <v>1876</v>
      </c>
      <c r="D1158" s="320" t="s">
        <v>8139</v>
      </c>
    </row>
    <row r="1159" spans="1:4" ht="13.5">
      <c r="A1159" s="322">
        <v>96061</v>
      </c>
      <c r="B1159" s="319" t="s">
        <v>2436</v>
      </c>
      <c r="C1159" s="319" t="s">
        <v>1876</v>
      </c>
      <c r="D1159" s="320" t="s">
        <v>8277</v>
      </c>
    </row>
    <row r="1160" spans="1:4" ht="13.5">
      <c r="A1160" s="322">
        <v>96062</v>
      </c>
      <c r="B1160" s="319" t="s">
        <v>2437</v>
      </c>
      <c r="C1160" s="319" t="s">
        <v>1876</v>
      </c>
      <c r="D1160" s="320" t="s">
        <v>8146</v>
      </c>
    </row>
    <row r="1161" spans="1:4" ht="13.5">
      <c r="A1161" s="322">
        <v>96241</v>
      </c>
      <c r="B1161" s="319" t="s">
        <v>2438</v>
      </c>
      <c r="C1161" s="319" t="s">
        <v>1876</v>
      </c>
      <c r="D1161" s="320" t="s">
        <v>8278</v>
      </c>
    </row>
    <row r="1162" spans="1:4" ht="13.5">
      <c r="A1162" s="322">
        <v>96242</v>
      </c>
      <c r="B1162" s="319" t="s">
        <v>2439</v>
      </c>
      <c r="C1162" s="319" t="s">
        <v>1876</v>
      </c>
      <c r="D1162" s="320" t="s">
        <v>8279</v>
      </c>
    </row>
    <row r="1163" spans="1:4" ht="13.5">
      <c r="A1163" s="322">
        <v>96243</v>
      </c>
      <c r="B1163" s="319" t="s">
        <v>2440</v>
      </c>
      <c r="C1163" s="319" t="s">
        <v>1876</v>
      </c>
      <c r="D1163" s="320" t="s">
        <v>8280</v>
      </c>
    </row>
    <row r="1164" spans="1:4" ht="13.5">
      <c r="A1164" s="322">
        <v>96244</v>
      </c>
      <c r="B1164" s="319" t="s">
        <v>2441</v>
      </c>
      <c r="C1164" s="319" t="s">
        <v>1876</v>
      </c>
      <c r="D1164" s="320" t="s">
        <v>8281</v>
      </c>
    </row>
    <row r="1165" spans="1:4" ht="13.5">
      <c r="A1165" s="322">
        <v>96298</v>
      </c>
      <c r="B1165" s="319" t="s">
        <v>2442</v>
      </c>
      <c r="C1165" s="319" t="s">
        <v>1876</v>
      </c>
      <c r="D1165" s="320" t="s">
        <v>8282</v>
      </c>
    </row>
    <row r="1166" spans="1:4" ht="13.5">
      <c r="A1166" s="322">
        <v>96299</v>
      </c>
      <c r="B1166" s="319" t="s">
        <v>2443</v>
      </c>
      <c r="C1166" s="319" t="s">
        <v>1876</v>
      </c>
      <c r="D1166" s="320" t="s">
        <v>8283</v>
      </c>
    </row>
    <row r="1167" spans="1:4" ht="13.5">
      <c r="A1167" s="322">
        <v>96300</v>
      </c>
      <c r="B1167" s="319" t="s">
        <v>2444</v>
      </c>
      <c r="C1167" s="319" t="s">
        <v>1876</v>
      </c>
      <c r="D1167" s="320" t="s">
        <v>8284</v>
      </c>
    </row>
    <row r="1168" spans="1:4" ht="13.5">
      <c r="A1168" s="322">
        <v>96301</v>
      </c>
      <c r="B1168" s="319" t="s">
        <v>2445</v>
      </c>
      <c r="C1168" s="319" t="s">
        <v>1876</v>
      </c>
      <c r="D1168" s="320" t="s">
        <v>8090</v>
      </c>
    </row>
    <row r="1169" spans="1:4" ht="13.5">
      <c r="A1169" s="322">
        <v>96304</v>
      </c>
      <c r="B1169" s="319" t="s">
        <v>2446</v>
      </c>
      <c r="C1169" s="319" t="s">
        <v>1876</v>
      </c>
      <c r="D1169" s="320" t="s">
        <v>8183</v>
      </c>
    </row>
    <row r="1170" spans="1:4" ht="13.5">
      <c r="A1170" s="322">
        <v>96305</v>
      </c>
      <c r="B1170" s="319" t="s">
        <v>2447</v>
      </c>
      <c r="C1170" s="319" t="s">
        <v>1876</v>
      </c>
      <c r="D1170" s="320" t="s">
        <v>8231</v>
      </c>
    </row>
    <row r="1171" spans="1:4" ht="13.5">
      <c r="A1171" s="322">
        <v>96306</v>
      </c>
      <c r="B1171" s="319" t="s">
        <v>2448</v>
      </c>
      <c r="C1171" s="319" t="s">
        <v>1876</v>
      </c>
      <c r="D1171" s="320" t="s">
        <v>8034</v>
      </c>
    </row>
    <row r="1172" spans="1:4" ht="13.5">
      <c r="A1172" s="322">
        <v>96307</v>
      </c>
      <c r="B1172" s="319" t="s">
        <v>2449</v>
      </c>
      <c r="C1172" s="319" t="s">
        <v>1876</v>
      </c>
      <c r="D1172" s="320" t="s">
        <v>7887</v>
      </c>
    </row>
    <row r="1173" spans="1:4" ht="13.5">
      <c r="A1173" s="322">
        <v>96457</v>
      </c>
      <c r="B1173" s="319" t="s">
        <v>2450</v>
      </c>
      <c r="C1173" s="319" t="s">
        <v>1876</v>
      </c>
      <c r="D1173" s="320" t="s">
        <v>8090</v>
      </c>
    </row>
    <row r="1174" spans="1:4" ht="13.5">
      <c r="A1174" s="322">
        <v>96458</v>
      </c>
      <c r="B1174" s="319" t="s">
        <v>2451</v>
      </c>
      <c r="C1174" s="319" t="s">
        <v>1876</v>
      </c>
      <c r="D1174" s="320" t="s">
        <v>8285</v>
      </c>
    </row>
    <row r="1175" spans="1:4" ht="13.5">
      <c r="A1175" s="322">
        <v>96459</v>
      </c>
      <c r="B1175" s="319" t="s">
        <v>2452</v>
      </c>
      <c r="C1175" s="319" t="s">
        <v>1876</v>
      </c>
      <c r="D1175" s="320" t="s">
        <v>7914</v>
      </c>
    </row>
    <row r="1176" spans="1:4" ht="13.5">
      <c r="A1176" s="322">
        <v>96460</v>
      </c>
      <c r="B1176" s="319" t="s">
        <v>2453</v>
      </c>
      <c r="C1176" s="319" t="s">
        <v>1876</v>
      </c>
      <c r="D1176" s="320" t="s">
        <v>8286</v>
      </c>
    </row>
    <row r="1177" spans="1:4" ht="13.5">
      <c r="A1177" s="322">
        <v>55960</v>
      </c>
      <c r="B1177" s="319" t="s">
        <v>2454</v>
      </c>
      <c r="C1177" s="319" t="s">
        <v>1572</v>
      </c>
      <c r="D1177" s="320" t="s">
        <v>8287</v>
      </c>
    </row>
    <row r="1178" spans="1:4" ht="13.5">
      <c r="A1178" s="322">
        <v>72085</v>
      </c>
      <c r="B1178" s="319" t="s">
        <v>2455</v>
      </c>
      <c r="C1178" s="319" t="s">
        <v>1265</v>
      </c>
      <c r="D1178" s="320" t="s">
        <v>8288</v>
      </c>
    </row>
    <row r="1179" spans="1:4" ht="13.5">
      <c r="A1179" s="322">
        <v>72086</v>
      </c>
      <c r="B1179" s="319" t="s">
        <v>2456</v>
      </c>
      <c r="C1179" s="319" t="s">
        <v>1265</v>
      </c>
      <c r="D1179" s="320" t="s">
        <v>7874</v>
      </c>
    </row>
    <row r="1180" spans="1:4" ht="13.5">
      <c r="A1180" s="322">
        <v>92259</v>
      </c>
      <c r="B1180" s="319" t="s">
        <v>2457</v>
      </c>
      <c r="C1180" s="319" t="s">
        <v>1345</v>
      </c>
      <c r="D1180" s="320" t="s">
        <v>8289</v>
      </c>
    </row>
    <row r="1181" spans="1:4" ht="13.5">
      <c r="A1181" s="322">
        <v>92260</v>
      </c>
      <c r="B1181" s="319" t="s">
        <v>2458</v>
      </c>
      <c r="C1181" s="319" t="s">
        <v>1345</v>
      </c>
      <c r="D1181" s="320" t="s">
        <v>8290</v>
      </c>
    </row>
    <row r="1182" spans="1:4" ht="13.5">
      <c r="A1182" s="322">
        <v>92261</v>
      </c>
      <c r="B1182" s="319" t="s">
        <v>2459</v>
      </c>
      <c r="C1182" s="319" t="s">
        <v>1345</v>
      </c>
      <c r="D1182" s="320" t="s">
        <v>8291</v>
      </c>
    </row>
    <row r="1183" spans="1:4" ht="13.5">
      <c r="A1183" s="322">
        <v>92262</v>
      </c>
      <c r="B1183" s="319" t="s">
        <v>2460</v>
      </c>
      <c r="C1183" s="319" t="s">
        <v>1345</v>
      </c>
      <c r="D1183" s="320" t="s">
        <v>8292</v>
      </c>
    </row>
    <row r="1184" spans="1:4" ht="13.5">
      <c r="A1184" s="322">
        <v>92539</v>
      </c>
      <c r="B1184" s="319" t="s">
        <v>2461</v>
      </c>
      <c r="C1184" s="319" t="s">
        <v>1572</v>
      </c>
      <c r="D1184" s="320" t="s">
        <v>8293</v>
      </c>
    </row>
    <row r="1185" spans="1:4" ht="13.5">
      <c r="A1185" s="322">
        <v>92540</v>
      </c>
      <c r="B1185" s="319" t="s">
        <v>2462</v>
      </c>
      <c r="C1185" s="319" t="s">
        <v>1572</v>
      </c>
      <c r="D1185" s="320" t="s">
        <v>8294</v>
      </c>
    </row>
    <row r="1186" spans="1:4" ht="13.5">
      <c r="A1186" s="322">
        <v>92541</v>
      </c>
      <c r="B1186" s="319" t="s">
        <v>2463</v>
      </c>
      <c r="C1186" s="319" t="s">
        <v>1572</v>
      </c>
      <c r="D1186" s="320" t="s">
        <v>8295</v>
      </c>
    </row>
    <row r="1187" spans="1:4" ht="13.5">
      <c r="A1187" s="322">
        <v>92542</v>
      </c>
      <c r="B1187" s="319" t="s">
        <v>2464</v>
      </c>
      <c r="C1187" s="319" t="s">
        <v>1572</v>
      </c>
      <c r="D1187" s="320" t="s">
        <v>8296</v>
      </c>
    </row>
    <row r="1188" spans="1:4" ht="13.5">
      <c r="A1188" s="322">
        <v>92543</v>
      </c>
      <c r="B1188" s="319" t="s">
        <v>2465</v>
      </c>
      <c r="C1188" s="319" t="s">
        <v>1572</v>
      </c>
      <c r="D1188" s="320" t="s">
        <v>8297</v>
      </c>
    </row>
    <row r="1189" spans="1:4" ht="13.5">
      <c r="A1189" s="322">
        <v>92544</v>
      </c>
      <c r="B1189" s="319" t="s">
        <v>2466</v>
      </c>
      <c r="C1189" s="319" t="s">
        <v>1572</v>
      </c>
      <c r="D1189" s="320" t="s">
        <v>8298</v>
      </c>
    </row>
    <row r="1190" spans="1:4" ht="13.5">
      <c r="A1190" s="322">
        <v>92545</v>
      </c>
      <c r="B1190" s="319" t="s">
        <v>2467</v>
      </c>
      <c r="C1190" s="319" t="s">
        <v>1345</v>
      </c>
      <c r="D1190" s="320" t="s">
        <v>8299</v>
      </c>
    </row>
    <row r="1191" spans="1:4" ht="13.5">
      <c r="A1191" s="322">
        <v>92546</v>
      </c>
      <c r="B1191" s="319" t="s">
        <v>2468</v>
      </c>
      <c r="C1191" s="319" t="s">
        <v>1345</v>
      </c>
      <c r="D1191" s="320" t="s">
        <v>8300</v>
      </c>
    </row>
    <row r="1192" spans="1:4" ht="13.5">
      <c r="A1192" s="322">
        <v>92547</v>
      </c>
      <c r="B1192" s="319" t="s">
        <v>2469</v>
      </c>
      <c r="C1192" s="319" t="s">
        <v>1345</v>
      </c>
      <c r="D1192" s="320" t="s">
        <v>8301</v>
      </c>
    </row>
    <row r="1193" spans="1:4" ht="13.5">
      <c r="A1193" s="322">
        <v>92548</v>
      </c>
      <c r="B1193" s="319" t="s">
        <v>2470</v>
      </c>
      <c r="C1193" s="319" t="s">
        <v>1345</v>
      </c>
      <c r="D1193" s="320" t="s">
        <v>8302</v>
      </c>
    </row>
    <row r="1194" spans="1:4" ht="13.5">
      <c r="A1194" s="322">
        <v>92549</v>
      </c>
      <c r="B1194" s="319" t="s">
        <v>2471</v>
      </c>
      <c r="C1194" s="319" t="s">
        <v>1345</v>
      </c>
      <c r="D1194" s="320" t="s">
        <v>8303</v>
      </c>
    </row>
    <row r="1195" spans="1:4" ht="13.5">
      <c r="A1195" s="322">
        <v>92550</v>
      </c>
      <c r="B1195" s="319" t="s">
        <v>2472</v>
      </c>
      <c r="C1195" s="319" t="s">
        <v>1345</v>
      </c>
      <c r="D1195" s="320" t="s">
        <v>8304</v>
      </c>
    </row>
    <row r="1196" spans="1:4" ht="13.5">
      <c r="A1196" s="322">
        <v>92551</v>
      </c>
      <c r="B1196" s="319" t="s">
        <v>2473</v>
      </c>
      <c r="C1196" s="319" t="s">
        <v>1345</v>
      </c>
      <c r="D1196" s="320" t="s">
        <v>8305</v>
      </c>
    </row>
    <row r="1197" spans="1:4" ht="13.5">
      <c r="A1197" s="322">
        <v>92552</v>
      </c>
      <c r="B1197" s="319" t="s">
        <v>2474</v>
      </c>
      <c r="C1197" s="319" t="s">
        <v>1345</v>
      </c>
      <c r="D1197" s="320" t="s">
        <v>8306</v>
      </c>
    </row>
    <row r="1198" spans="1:4" ht="13.5">
      <c r="A1198" s="322">
        <v>92553</v>
      </c>
      <c r="B1198" s="319" t="s">
        <v>2475</v>
      </c>
      <c r="C1198" s="319" t="s">
        <v>1345</v>
      </c>
      <c r="D1198" s="320" t="s">
        <v>8307</v>
      </c>
    </row>
    <row r="1199" spans="1:4" ht="13.5">
      <c r="A1199" s="322">
        <v>92554</v>
      </c>
      <c r="B1199" s="319" t="s">
        <v>2476</v>
      </c>
      <c r="C1199" s="319" t="s">
        <v>1345</v>
      </c>
      <c r="D1199" s="320" t="s">
        <v>8308</v>
      </c>
    </row>
    <row r="1200" spans="1:4" ht="13.5">
      <c r="A1200" s="322">
        <v>92555</v>
      </c>
      <c r="B1200" s="319" t="s">
        <v>2477</v>
      </c>
      <c r="C1200" s="319" t="s">
        <v>1345</v>
      </c>
      <c r="D1200" s="320" t="s">
        <v>8309</v>
      </c>
    </row>
    <row r="1201" spans="1:4" ht="13.5">
      <c r="A1201" s="322">
        <v>92556</v>
      </c>
      <c r="B1201" s="319" t="s">
        <v>2478</v>
      </c>
      <c r="C1201" s="319" t="s">
        <v>1345</v>
      </c>
      <c r="D1201" s="320" t="s">
        <v>8310</v>
      </c>
    </row>
    <row r="1202" spans="1:4" ht="13.5">
      <c r="A1202" s="322">
        <v>92557</v>
      </c>
      <c r="B1202" s="319" t="s">
        <v>2479</v>
      </c>
      <c r="C1202" s="319" t="s">
        <v>1345</v>
      </c>
      <c r="D1202" s="320" t="s">
        <v>8311</v>
      </c>
    </row>
    <row r="1203" spans="1:4" ht="13.5">
      <c r="A1203" s="322">
        <v>92558</v>
      </c>
      <c r="B1203" s="319" t="s">
        <v>2480</v>
      </c>
      <c r="C1203" s="319" t="s">
        <v>1345</v>
      </c>
      <c r="D1203" s="320" t="s">
        <v>8312</v>
      </c>
    </row>
    <row r="1204" spans="1:4" ht="13.5">
      <c r="A1204" s="322">
        <v>92559</v>
      </c>
      <c r="B1204" s="319" t="s">
        <v>2481</v>
      </c>
      <c r="C1204" s="319" t="s">
        <v>1345</v>
      </c>
      <c r="D1204" s="320" t="s">
        <v>8313</v>
      </c>
    </row>
    <row r="1205" spans="1:4" ht="13.5">
      <c r="A1205" s="322">
        <v>92560</v>
      </c>
      <c r="B1205" s="319" t="s">
        <v>2482</v>
      </c>
      <c r="C1205" s="319" t="s">
        <v>1345</v>
      </c>
      <c r="D1205" s="320" t="s">
        <v>8314</v>
      </c>
    </row>
    <row r="1206" spans="1:4" ht="13.5">
      <c r="A1206" s="322">
        <v>92561</v>
      </c>
      <c r="B1206" s="319" t="s">
        <v>2483</v>
      </c>
      <c r="C1206" s="319" t="s">
        <v>1345</v>
      </c>
      <c r="D1206" s="320" t="s">
        <v>8315</v>
      </c>
    </row>
    <row r="1207" spans="1:4" ht="13.5">
      <c r="A1207" s="322">
        <v>92562</v>
      </c>
      <c r="B1207" s="319" t="s">
        <v>2484</v>
      </c>
      <c r="C1207" s="319" t="s">
        <v>1345</v>
      </c>
      <c r="D1207" s="320" t="s">
        <v>8316</v>
      </c>
    </row>
    <row r="1208" spans="1:4" ht="13.5">
      <c r="A1208" s="322">
        <v>92563</v>
      </c>
      <c r="B1208" s="319" t="s">
        <v>2485</v>
      </c>
      <c r="C1208" s="319" t="s">
        <v>1345</v>
      </c>
      <c r="D1208" s="320" t="s">
        <v>8317</v>
      </c>
    </row>
    <row r="1209" spans="1:4" ht="13.5">
      <c r="A1209" s="322">
        <v>92564</v>
      </c>
      <c r="B1209" s="319" t="s">
        <v>2486</v>
      </c>
      <c r="C1209" s="319" t="s">
        <v>1345</v>
      </c>
      <c r="D1209" s="320" t="s">
        <v>8318</v>
      </c>
    </row>
    <row r="1210" spans="1:4" ht="13.5">
      <c r="A1210" s="322">
        <v>92565</v>
      </c>
      <c r="B1210" s="319" t="s">
        <v>2487</v>
      </c>
      <c r="C1210" s="319" t="s">
        <v>1572</v>
      </c>
      <c r="D1210" s="320" t="s">
        <v>8319</v>
      </c>
    </row>
    <row r="1211" spans="1:4" ht="13.5">
      <c r="A1211" s="322">
        <v>92566</v>
      </c>
      <c r="B1211" s="319" t="s">
        <v>2488</v>
      </c>
      <c r="C1211" s="319" t="s">
        <v>1572</v>
      </c>
      <c r="D1211" s="320" t="s">
        <v>8320</v>
      </c>
    </row>
    <row r="1212" spans="1:4" ht="13.5">
      <c r="A1212" s="322">
        <v>92567</v>
      </c>
      <c r="B1212" s="319" t="s">
        <v>2489</v>
      </c>
      <c r="C1212" s="319" t="s">
        <v>1572</v>
      </c>
      <c r="D1212" s="320" t="s">
        <v>8321</v>
      </c>
    </row>
    <row r="1213" spans="1:4" ht="13.5">
      <c r="A1213" s="322">
        <v>72089</v>
      </c>
      <c r="B1213" s="319" t="s">
        <v>2490</v>
      </c>
      <c r="C1213" s="319" t="s">
        <v>1572</v>
      </c>
      <c r="D1213" s="320" t="s">
        <v>8322</v>
      </c>
    </row>
    <row r="1214" spans="1:4" ht="13.5">
      <c r="A1214" s="322">
        <v>72091</v>
      </c>
      <c r="B1214" s="319" t="s">
        <v>2491</v>
      </c>
      <c r="C1214" s="319" t="s">
        <v>1572</v>
      </c>
      <c r="D1214" s="320" t="s">
        <v>8323</v>
      </c>
    </row>
    <row r="1215" spans="1:4" ht="13.5">
      <c r="A1215" s="322">
        <v>94189</v>
      </c>
      <c r="B1215" s="319" t="s">
        <v>2492</v>
      </c>
      <c r="C1215" s="319" t="s">
        <v>1572</v>
      </c>
      <c r="D1215" s="320" t="s">
        <v>8324</v>
      </c>
    </row>
    <row r="1216" spans="1:4" ht="13.5">
      <c r="A1216" s="322">
        <v>94192</v>
      </c>
      <c r="B1216" s="319" t="s">
        <v>2493</v>
      </c>
      <c r="C1216" s="319" t="s">
        <v>1572</v>
      </c>
      <c r="D1216" s="320" t="s">
        <v>8325</v>
      </c>
    </row>
    <row r="1217" spans="1:4" ht="13.5">
      <c r="A1217" s="322">
        <v>94195</v>
      </c>
      <c r="B1217" s="319" t="s">
        <v>2494</v>
      </c>
      <c r="C1217" s="319" t="s">
        <v>1572</v>
      </c>
      <c r="D1217" s="320" t="s">
        <v>8326</v>
      </c>
    </row>
    <row r="1218" spans="1:4" ht="13.5">
      <c r="A1218" s="322">
        <v>94198</v>
      </c>
      <c r="B1218" s="319" t="s">
        <v>2495</v>
      </c>
      <c r="C1218" s="319" t="s">
        <v>1572</v>
      </c>
      <c r="D1218" s="320" t="s">
        <v>8327</v>
      </c>
    </row>
    <row r="1219" spans="1:4" ht="13.5">
      <c r="A1219" s="322">
        <v>94201</v>
      </c>
      <c r="B1219" s="319" t="s">
        <v>2496</v>
      </c>
      <c r="C1219" s="319" t="s">
        <v>1572</v>
      </c>
      <c r="D1219" s="320" t="s">
        <v>8328</v>
      </c>
    </row>
    <row r="1220" spans="1:4" ht="13.5">
      <c r="A1220" s="322">
        <v>94204</v>
      </c>
      <c r="B1220" s="319" t="s">
        <v>2497</v>
      </c>
      <c r="C1220" s="319" t="s">
        <v>1572</v>
      </c>
      <c r="D1220" s="320" t="s">
        <v>8329</v>
      </c>
    </row>
    <row r="1221" spans="1:4" ht="13.5">
      <c r="A1221" s="322">
        <v>94224</v>
      </c>
      <c r="B1221" s="319" t="s">
        <v>2498</v>
      </c>
      <c r="C1221" s="319" t="s">
        <v>1265</v>
      </c>
      <c r="D1221" s="320" t="s">
        <v>8330</v>
      </c>
    </row>
    <row r="1222" spans="1:4" ht="13.5">
      <c r="A1222" s="322">
        <v>94225</v>
      </c>
      <c r="B1222" s="319" t="s">
        <v>2499</v>
      </c>
      <c r="C1222" s="319" t="s">
        <v>1572</v>
      </c>
      <c r="D1222" s="320" t="s">
        <v>8326</v>
      </c>
    </row>
    <row r="1223" spans="1:4" ht="13.5">
      <c r="A1223" s="322">
        <v>94226</v>
      </c>
      <c r="B1223" s="319" t="s">
        <v>2500</v>
      </c>
      <c r="C1223" s="319" t="s">
        <v>1572</v>
      </c>
      <c r="D1223" s="320" t="s">
        <v>8331</v>
      </c>
    </row>
    <row r="1224" spans="1:4" ht="13.5">
      <c r="A1224" s="322">
        <v>94232</v>
      </c>
      <c r="B1224" s="319" t="s">
        <v>2501</v>
      </c>
      <c r="C1224" s="319" t="s">
        <v>1345</v>
      </c>
      <c r="D1224" s="320" t="s">
        <v>8206</v>
      </c>
    </row>
    <row r="1225" spans="1:4" ht="13.5">
      <c r="A1225" s="322">
        <v>94440</v>
      </c>
      <c r="B1225" s="319" t="s">
        <v>2502</v>
      </c>
      <c r="C1225" s="319" t="s">
        <v>1572</v>
      </c>
      <c r="D1225" s="320" t="s">
        <v>8332</v>
      </c>
    </row>
    <row r="1226" spans="1:4" ht="13.5">
      <c r="A1226" s="322">
        <v>94441</v>
      </c>
      <c r="B1226" s="319" t="s">
        <v>2503</v>
      </c>
      <c r="C1226" s="319" t="s">
        <v>1572</v>
      </c>
      <c r="D1226" s="320" t="s">
        <v>8333</v>
      </c>
    </row>
    <row r="1227" spans="1:4" ht="13.5">
      <c r="A1227" s="322">
        <v>94442</v>
      </c>
      <c r="B1227" s="319" t="s">
        <v>2504</v>
      </c>
      <c r="C1227" s="319" t="s">
        <v>1572</v>
      </c>
      <c r="D1227" s="320" t="s">
        <v>8334</v>
      </c>
    </row>
    <row r="1228" spans="1:4" ht="13.5">
      <c r="A1228" s="322">
        <v>94443</v>
      </c>
      <c r="B1228" s="319" t="s">
        <v>2505</v>
      </c>
      <c r="C1228" s="319" t="s">
        <v>1572</v>
      </c>
      <c r="D1228" s="320" t="s">
        <v>8335</v>
      </c>
    </row>
    <row r="1229" spans="1:4" ht="13.5">
      <c r="A1229" s="322">
        <v>94445</v>
      </c>
      <c r="B1229" s="319" t="s">
        <v>2506</v>
      </c>
      <c r="C1229" s="319" t="s">
        <v>1572</v>
      </c>
      <c r="D1229" s="320" t="s">
        <v>8123</v>
      </c>
    </row>
    <row r="1230" spans="1:4" ht="13.5">
      <c r="A1230" s="322">
        <v>94446</v>
      </c>
      <c r="B1230" s="319" t="s">
        <v>2507</v>
      </c>
      <c r="C1230" s="319" t="s">
        <v>1572</v>
      </c>
      <c r="D1230" s="320" t="s">
        <v>8336</v>
      </c>
    </row>
    <row r="1231" spans="1:4" ht="13.5">
      <c r="A1231" s="322">
        <v>94447</v>
      </c>
      <c r="B1231" s="319" t="s">
        <v>2508</v>
      </c>
      <c r="C1231" s="319" t="s">
        <v>1572</v>
      </c>
      <c r="D1231" s="320" t="s">
        <v>8337</v>
      </c>
    </row>
    <row r="1232" spans="1:4" ht="13.5">
      <c r="A1232" s="322">
        <v>94448</v>
      </c>
      <c r="B1232" s="319" t="s">
        <v>2509</v>
      </c>
      <c r="C1232" s="319" t="s">
        <v>1572</v>
      </c>
      <c r="D1232" s="320" t="s">
        <v>8338</v>
      </c>
    </row>
    <row r="1233" spans="1:4" ht="13.5">
      <c r="A1233" s="322">
        <v>94207</v>
      </c>
      <c r="B1233" s="319" t="s">
        <v>2510</v>
      </c>
      <c r="C1233" s="319" t="s">
        <v>1572</v>
      </c>
      <c r="D1233" s="320" t="s">
        <v>8339</v>
      </c>
    </row>
    <row r="1234" spans="1:4" ht="13.5">
      <c r="A1234" s="322">
        <v>94210</v>
      </c>
      <c r="B1234" s="319" t="s">
        <v>2511</v>
      </c>
      <c r="C1234" s="319" t="s">
        <v>1572</v>
      </c>
      <c r="D1234" s="320" t="s">
        <v>8340</v>
      </c>
    </row>
    <row r="1235" spans="1:4" ht="13.5">
      <c r="A1235" s="322">
        <v>94218</v>
      </c>
      <c r="B1235" s="319" t="s">
        <v>2512</v>
      </c>
      <c r="C1235" s="319" t="s">
        <v>1572</v>
      </c>
      <c r="D1235" s="320" t="s">
        <v>8341</v>
      </c>
    </row>
    <row r="1236" spans="1:4" ht="13.5">
      <c r="A1236" s="319" t="s">
        <v>2513</v>
      </c>
      <c r="B1236" s="319" t="s">
        <v>2514</v>
      </c>
      <c r="C1236" s="319" t="s">
        <v>1572</v>
      </c>
      <c r="D1236" s="320" t="s">
        <v>8342</v>
      </c>
    </row>
    <row r="1237" spans="1:4" ht="13.5">
      <c r="A1237" s="319" t="s">
        <v>2515</v>
      </c>
      <c r="B1237" s="319" t="s">
        <v>2516</v>
      </c>
      <c r="C1237" s="319" t="s">
        <v>1572</v>
      </c>
      <c r="D1237" s="320" t="s">
        <v>8343</v>
      </c>
    </row>
    <row r="1238" spans="1:4" ht="13.5">
      <c r="A1238" s="319" t="s">
        <v>2517</v>
      </c>
      <c r="B1238" s="319" t="s">
        <v>2518</v>
      </c>
      <c r="C1238" s="319" t="s">
        <v>1572</v>
      </c>
      <c r="D1238" s="320" t="s">
        <v>8344</v>
      </c>
    </row>
    <row r="1239" spans="1:4" ht="13.5">
      <c r="A1239" s="319" t="s">
        <v>2519</v>
      </c>
      <c r="B1239" s="319" t="s">
        <v>2520</v>
      </c>
      <c r="C1239" s="319" t="s">
        <v>1572</v>
      </c>
      <c r="D1239" s="320" t="s">
        <v>8345</v>
      </c>
    </row>
    <row r="1240" spans="1:4" ht="13.5">
      <c r="A1240" s="319" t="s">
        <v>2521</v>
      </c>
      <c r="B1240" s="319" t="s">
        <v>2522</v>
      </c>
      <c r="C1240" s="319" t="s">
        <v>1572</v>
      </c>
      <c r="D1240" s="320" t="s">
        <v>8346</v>
      </c>
    </row>
    <row r="1241" spans="1:4" ht="13.5">
      <c r="A1241" s="319" t="s">
        <v>2523</v>
      </c>
      <c r="B1241" s="319" t="s">
        <v>2524</v>
      </c>
      <c r="C1241" s="319" t="s">
        <v>1572</v>
      </c>
      <c r="D1241" s="320" t="s">
        <v>8347</v>
      </c>
    </row>
    <row r="1242" spans="1:4" ht="13.5">
      <c r="A1242" s="319" t="s">
        <v>2525</v>
      </c>
      <c r="B1242" s="319" t="s">
        <v>2526</v>
      </c>
      <c r="C1242" s="319" t="s">
        <v>1572</v>
      </c>
      <c r="D1242" s="320" t="s">
        <v>8348</v>
      </c>
    </row>
    <row r="1243" spans="1:4" ht="13.5">
      <c r="A1243" s="319" t="s">
        <v>2527</v>
      </c>
      <c r="B1243" s="319" t="s">
        <v>2528</v>
      </c>
      <c r="C1243" s="319" t="s">
        <v>1572</v>
      </c>
      <c r="D1243" s="320" t="s">
        <v>8349</v>
      </c>
    </row>
    <row r="1244" spans="1:4" ht="13.5">
      <c r="A1244" s="319" t="s">
        <v>2529</v>
      </c>
      <c r="B1244" s="319" t="s">
        <v>2530</v>
      </c>
      <c r="C1244" s="319" t="s">
        <v>1572</v>
      </c>
      <c r="D1244" s="320" t="s">
        <v>8350</v>
      </c>
    </row>
    <row r="1245" spans="1:4" ht="13.5">
      <c r="A1245" s="319" t="s">
        <v>2531</v>
      </c>
      <c r="B1245" s="319" t="s">
        <v>2532</v>
      </c>
      <c r="C1245" s="319" t="s">
        <v>1572</v>
      </c>
      <c r="D1245" s="320" t="s">
        <v>8351</v>
      </c>
    </row>
    <row r="1246" spans="1:4" ht="13.5">
      <c r="A1246" s="322">
        <v>75220</v>
      </c>
      <c r="B1246" s="319" t="s">
        <v>2533</v>
      </c>
      <c r="C1246" s="319" t="s">
        <v>1265</v>
      </c>
      <c r="D1246" s="320" t="s">
        <v>8352</v>
      </c>
    </row>
    <row r="1247" spans="1:4" ht="13.5">
      <c r="A1247" s="322">
        <v>94213</v>
      </c>
      <c r="B1247" s="319" t="s">
        <v>2534</v>
      </c>
      <c r="C1247" s="319" t="s">
        <v>1572</v>
      </c>
      <c r="D1247" s="320" t="s">
        <v>8353</v>
      </c>
    </row>
    <row r="1248" spans="1:4" ht="13.5">
      <c r="A1248" s="322">
        <v>94216</v>
      </c>
      <c r="B1248" s="319" t="s">
        <v>2535</v>
      </c>
      <c r="C1248" s="319" t="s">
        <v>1572</v>
      </c>
      <c r="D1248" s="320" t="s">
        <v>8354</v>
      </c>
    </row>
    <row r="1249" spans="1:4" ht="13.5">
      <c r="A1249" s="322">
        <v>94219</v>
      </c>
      <c r="B1249" s="319" t="s">
        <v>2536</v>
      </c>
      <c r="C1249" s="319" t="s">
        <v>1265</v>
      </c>
      <c r="D1249" s="320" t="s">
        <v>8355</v>
      </c>
    </row>
    <row r="1250" spans="1:4" ht="13.5">
      <c r="A1250" s="322">
        <v>94220</v>
      </c>
      <c r="B1250" s="319" t="s">
        <v>2537</v>
      </c>
      <c r="C1250" s="319" t="s">
        <v>1265</v>
      </c>
      <c r="D1250" s="320" t="s">
        <v>8356</v>
      </c>
    </row>
    <row r="1251" spans="1:4" ht="13.5">
      <c r="A1251" s="322">
        <v>94221</v>
      </c>
      <c r="B1251" s="319" t="s">
        <v>2538</v>
      </c>
      <c r="C1251" s="319" t="s">
        <v>1265</v>
      </c>
      <c r="D1251" s="320" t="s">
        <v>8357</v>
      </c>
    </row>
    <row r="1252" spans="1:4" ht="13.5">
      <c r="A1252" s="322">
        <v>94222</v>
      </c>
      <c r="B1252" s="319" t="s">
        <v>2539</v>
      </c>
      <c r="C1252" s="319" t="s">
        <v>1265</v>
      </c>
      <c r="D1252" s="320" t="s">
        <v>8358</v>
      </c>
    </row>
    <row r="1253" spans="1:4" ht="13.5">
      <c r="A1253" s="319" t="s">
        <v>2540</v>
      </c>
      <c r="B1253" s="319" t="s">
        <v>2541</v>
      </c>
      <c r="C1253" s="319" t="s">
        <v>1265</v>
      </c>
      <c r="D1253" s="320" t="s">
        <v>8359</v>
      </c>
    </row>
    <row r="1254" spans="1:4" ht="13.5">
      <c r="A1254" s="322">
        <v>94223</v>
      </c>
      <c r="B1254" s="319" t="s">
        <v>2542</v>
      </c>
      <c r="C1254" s="319" t="s">
        <v>1265</v>
      </c>
      <c r="D1254" s="320" t="s">
        <v>8360</v>
      </c>
    </row>
    <row r="1255" spans="1:4" ht="13.5">
      <c r="A1255" s="322">
        <v>94451</v>
      </c>
      <c r="B1255" s="319" t="s">
        <v>2543</v>
      </c>
      <c r="C1255" s="319" t="s">
        <v>1265</v>
      </c>
      <c r="D1255" s="320" t="s">
        <v>8361</v>
      </c>
    </row>
    <row r="1256" spans="1:4" ht="13.5">
      <c r="A1256" s="322">
        <v>94230</v>
      </c>
      <c r="B1256" s="319" t="s">
        <v>2544</v>
      </c>
      <c r="C1256" s="319" t="s">
        <v>1265</v>
      </c>
      <c r="D1256" s="320" t="s">
        <v>8362</v>
      </c>
    </row>
    <row r="1257" spans="1:4" ht="13.5">
      <c r="A1257" s="322">
        <v>94227</v>
      </c>
      <c r="B1257" s="319" t="s">
        <v>2545</v>
      </c>
      <c r="C1257" s="319" t="s">
        <v>1265</v>
      </c>
      <c r="D1257" s="320" t="s">
        <v>8363</v>
      </c>
    </row>
    <row r="1258" spans="1:4" ht="13.5">
      <c r="A1258" s="322">
        <v>94228</v>
      </c>
      <c r="B1258" s="319" t="s">
        <v>2546</v>
      </c>
      <c r="C1258" s="319" t="s">
        <v>1265</v>
      </c>
      <c r="D1258" s="320" t="s">
        <v>8364</v>
      </c>
    </row>
    <row r="1259" spans="1:4" ht="13.5">
      <c r="A1259" s="322">
        <v>94229</v>
      </c>
      <c r="B1259" s="319" t="s">
        <v>2547</v>
      </c>
      <c r="C1259" s="319" t="s">
        <v>1265</v>
      </c>
      <c r="D1259" s="320" t="s">
        <v>8365</v>
      </c>
    </row>
    <row r="1260" spans="1:4" ht="13.5">
      <c r="A1260" s="322">
        <v>94231</v>
      </c>
      <c r="B1260" s="319" t="s">
        <v>2548</v>
      </c>
      <c r="C1260" s="319" t="s">
        <v>1265</v>
      </c>
      <c r="D1260" s="320" t="s">
        <v>8366</v>
      </c>
    </row>
    <row r="1261" spans="1:4" ht="13.5">
      <c r="A1261" s="322">
        <v>94450</v>
      </c>
      <c r="B1261" s="319" t="s">
        <v>2549</v>
      </c>
      <c r="C1261" s="319" t="s">
        <v>1265</v>
      </c>
      <c r="D1261" s="320" t="s">
        <v>8367</v>
      </c>
    </row>
    <row r="1262" spans="1:4" ht="13.5">
      <c r="A1262" s="322">
        <v>94449</v>
      </c>
      <c r="B1262" s="319" t="s">
        <v>2550</v>
      </c>
      <c r="C1262" s="319" t="s">
        <v>1572</v>
      </c>
      <c r="D1262" s="320" t="s">
        <v>7990</v>
      </c>
    </row>
    <row r="1263" spans="1:4" ht="13.5">
      <c r="A1263" s="322">
        <v>72110</v>
      </c>
      <c r="B1263" s="319" t="s">
        <v>2551</v>
      </c>
      <c r="C1263" s="319" t="s">
        <v>1572</v>
      </c>
      <c r="D1263" s="320" t="s">
        <v>8368</v>
      </c>
    </row>
    <row r="1264" spans="1:4" ht="13.5">
      <c r="A1264" s="322">
        <v>72111</v>
      </c>
      <c r="B1264" s="319" t="s">
        <v>2552</v>
      </c>
      <c r="C1264" s="319" t="s">
        <v>1572</v>
      </c>
      <c r="D1264" s="320" t="s">
        <v>8369</v>
      </c>
    </row>
    <row r="1265" spans="1:4" ht="13.5">
      <c r="A1265" s="322">
        <v>72112</v>
      </c>
      <c r="B1265" s="319" t="s">
        <v>2553</v>
      </c>
      <c r="C1265" s="319" t="s">
        <v>1572</v>
      </c>
      <c r="D1265" s="320" t="s">
        <v>8370</v>
      </c>
    </row>
    <row r="1266" spans="1:4" ht="13.5">
      <c r="A1266" s="322">
        <v>72113</v>
      </c>
      <c r="B1266" s="319" t="s">
        <v>2554</v>
      </c>
      <c r="C1266" s="319" t="s">
        <v>1572</v>
      </c>
      <c r="D1266" s="320" t="s">
        <v>8371</v>
      </c>
    </row>
    <row r="1267" spans="1:4" ht="13.5">
      <c r="A1267" s="322">
        <v>72114</v>
      </c>
      <c r="B1267" s="319" t="s">
        <v>2555</v>
      </c>
      <c r="C1267" s="319" t="s">
        <v>1572</v>
      </c>
      <c r="D1267" s="320" t="s">
        <v>8372</v>
      </c>
    </row>
    <row r="1268" spans="1:4" ht="13.5">
      <c r="A1268" s="319" t="s">
        <v>2556</v>
      </c>
      <c r="B1268" s="319" t="s">
        <v>2557</v>
      </c>
      <c r="C1268" s="319" t="s">
        <v>1495</v>
      </c>
      <c r="D1268" s="320" t="s">
        <v>8373</v>
      </c>
    </row>
    <row r="1269" spans="1:4" ht="13.5">
      <c r="A1269" s="319" t="s">
        <v>2558</v>
      </c>
      <c r="B1269" s="319" t="s">
        <v>2559</v>
      </c>
      <c r="C1269" s="319" t="s">
        <v>1495</v>
      </c>
      <c r="D1269" s="320" t="s">
        <v>8374</v>
      </c>
    </row>
    <row r="1270" spans="1:4" ht="13.5">
      <c r="A1270" s="322">
        <v>92255</v>
      </c>
      <c r="B1270" s="319" t="s">
        <v>2560</v>
      </c>
      <c r="C1270" s="319" t="s">
        <v>1345</v>
      </c>
      <c r="D1270" s="320" t="s">
        <v>8375</v>
      </c>
    </row>
    <row r="1271" spans="1:4" ht="13.5">
      <c r="A1271" s="322">
        <v>92256</v>
      </c>
      <c r="B1271" s="319" t="s">
        <v>2561</v>
      </c>
      <c r="C1271" s="319" t="s">
        <v>1345</v>
      </c>
      <c r="D1271" s="320" t="s">
        <v>8376</v>
      </c>
    </row>
    <row r="1272" spans="1:4" ht="13.5">
      <c r="A1272" s="322">
        <v>92257</v>
      </c>
      <c r="B1272" s="319" t="s">
        <v>2562</v>
      </c>
      <c r="C1272" s="319" t="s">
        <v>1345</v>
      </c>
      <c r="D1272" s="320" t="s">
        <v>8377</v>
      </c>
    </row>
    <row r="1273" spans="1:4" ht="13.5">
      <c r="A1273" s="322">
        <v>92258</v>
      </c>
      <c r="B1273" s="319" t="s">
        <v>2563</v>
      </c>
      <c r="C1273" s="319" t="s">
        <v>1345</v>
      </c>
      <c r="D1273" s="320" t="s">
        <v>8378</v>
      </c>
    </row>
    <row r="1274" spans="1:4" ht="13.5">
      <c r="A1274" s="322">
        <v>92568</v>
      </c>
      <c r="B1274" s="319" t="s">
        <v>2564</v>
      </c>
      <c r="C1274" s="319" t="s">
        <v>1572</v>
      </c>
      <c r="D1274" s="320" t="s">
        <v>8379</v>
      </c>
    </row>
    <row r="1275" spans="1:4" ht="13.5">
      <c r="A1275" s="322">
        <v>92569</v>
      </c>
      <c r="B1275" s="319" t="s">
        <v>2565</v>
      </c>
      <c r="C1275" s="319" t="s">
        <v>1572</v>
      </c>
      <c r="D1275" s="320" t="s">
        <v>8189</v>
      </c>
    </row>
    <row r="1276" spans="1:4" ht="13.5">
      <c r="A1276" s="322">
        <v>92570</v>
      </c>
      <c r="B1276" s="319" t="s">
        <v>2566</v>
      </c>
      <c r="C1276" s="319" t="s">
        <v>1572</v>
      </c>
      <c r="D1276" s="320" t="s">
        <v>8380</v>
      </c>
    </row>
    <row r="1277" spans="1:4" ht="13.5">
      <c r="A1277" s="322">
        <v>92571</v>
      </c>
      <c r="B1277" s="319" t="s">
        <v>2567</v>
      </c>
      <c r="C1277" s="319" t="s">
        <v>1572</v>
      </c>
      <c r="D1277" s="320" t="s">
        <v>8381</v>
      </c>
    </row>
    <row r="1278" spans="1:4" ht="13.5">
      <c r="A1278" s="322">
        <v>92572</v>
      </c>
      <c r="B1278" s="319" t="s">
        <v>2568</v>
      </c>
      <c r="C1278" s="319" t="s">
        <v>1572</v>
      </c>
      <c r="D1278" s="320" t="s">
        <v>8382</v>
      </c>
    </row>
    <row r="1279" spans="1:4" ht="13.5">
      <c r="A1279" s="322">
        <v>92573</v>
      </c>
      <c r="B1279" s="319" t="s">
        <v>2569</v>
      </c>
      <c r="C1279" s="319" t="s">
        <v>1572</v>
      </c>
      <c r="D1279" s="320" t="s">
        <v>8383</v>
      </c>
    </row>
    <row r="1280" spans="1:4" ht="13.5">
      <c r="A1280" s="322">
        <v>92574</v>
      </c>
      <c r="B1280" s="319" t="s">
        <v>2570</v>
      </c>
      <c r="C1280" s="319" t="s">
        <v>1572</v>
      </c>
      <c r="D1280" s="320" t="s">
        <v>8384</v>
      </c>
    </row>
    <row r="1281" spans="1:4" ht="13.5">
      <c r="A1281" s="322">
        <v>92575</v>
      </c>
      <c r="B1281" s="319" t="s">
        <v>2571</v>
      </c>
      <c r="C1281" s="319" t="s">
        <v>1572</v>
      </c>
      <c r="D1281" s="320" t="s">
        <v>8385</v>
      </c>
    </row>
    <row r="1282" spans="1:4" ht="13.5">
      <c r="A1282" s="322">
        <v>92576</v>
      </c>
      <c r="B1282" s="319" t="s">
        <v>2572</v>
      </c>
      <c r="C1282" s="319" t="s">
        <v>1572</v>
      </c>
      <c r="D1282" s="320" t="s">
        <v>8276</v>
      </c>
    </row>
    <row r="1283" spans="1:4" ht="13.5">
      <c r="A1283" s="322">
        <v>92577</v>
      </c>
      <c r="B1283" s="319" t="s">
        <v>2573</v>
      </c>
      <c r="C1283" s="319" t="s">
        <v>1572</v>
      </c>
      <c r="D1283" s="320" t="s">
        <v>8386</v>
      </c>
    </row>
    <row r="1284" spans="1:4" ht="13.5">
      <c r="A1284" s="322">
        <v>92578</v>
      </c>
      <c r="B1284" s="319" t="s">
        <v>2574</v>
      </c>
      <c r="C1284" s="319" t="s">
        <v>1572</v>
      </c>
      <c r="D1284" s="320" t="s">
        <v>8043</v>
      </c>
    </row>
    <row r="1285" spans="1:4" ht="13.5">
      <c r="A1285" s="322">
        <v>92579</v>
      </c>
      <c r="B1285" s="319" t="s">
        <v>2575</v>
      </c>
      <c r="C1285" s="319" t="s">
        <v>1572</v>
      </c>
      <c r="D1285" s="320" t="s">
        <v>8387</v>
      </c>
    </row>
    <row r="1286" spans="1:4" ht="13.5">
      <c r="A1286" s="322">
        <v>92580</v>
      </c>
      <c r="B1286" s="319" t="s">
        <v>2576</v>
      </c>
      <c r="C1286" s="319" t="s">
        <v>1572</v>
      </c>
      <c r="D1286" s="320" t="s">
        <v>8388</v>
      </c>
    </row>
    <row r="1287" spans="1:4" ht="13.5">
      <c r="A1287" s="322">
        <v>92581</v>
      </c>
      <c r="B1287" s="319" t="s">
        <v>2577</v>
      </c>
      <c r="C1287" s="319" t="s">
        <v>1572</v>
      </c>
      <c r="D1287" s="320" t="s">
        <v>8389</v>
      </c>
    </row>
    <row r="1288" spans="1:4" ht="13.5">
      <c r="A1288" s="322">
        <v>92582</v>
      </c>
      <c r="B1288" s="319" t="s">
        <v>2578</v>
      </c>
      <c r="C1288" s="319" t="s">
        <v>1345</v>
      </c>
      <c r="D1288" s="320" t="s">
        <v>8390</v>
      </c>
    </row>
    <row r="1289" spans="1:4" ht="13.5">
      <c r="A1289" s="322">
        <v>92584</v>
      </c>
      <c r="B1289" s="319" t="s">
        <v>2579</v>
      </c>
      <c r="C1289" s="319" t="s">
        <v>1345</v>
      </c>
      <c r="D1289" s="320" t="s">
        <v>8391</v>
      </c>
    </row>
    <row r="1290" spans="1:4" ht="13.5">
      <c r="A1290" s="322">
        <v>92586</v>
      </c>
      <c r="B1290" s="319" t="s">
        <v>2580</v>
      </c>
      <c r="C1290" s="319" t="s">
        <v>1345</v>
      </c>
      <c r="D1290" s="320" t="s">
        <v>8392</v>
      </c>
    </row>
    <row r="1291" spans="1:4" ht="13.5">
      <c r="A1291" s="322">
        <v>92588</v>
      </c>
      <c r="B1291" s="319" t="s">
        <v>2581</v>
      </c>
      <c r="C1291" s="319" t="s">
        <v>1345</v>
      </c>
      <c r="D1291" s="320" t="s">
        <v>8393</v>
      </c>
    </row>
    <row r="1292" spans="1:4" ht="13.5">
      <c r="A1292" s="322">
        <v>92590</v>
      </c>
      <c r="B1292" s="319" t="s">
        <v>2582</v>
      </c>
      <c r="C1292" s="319" t="s">
        <v>1345</v>
      </c>
      <c r="D1292" s="320" t="s">
        <v>8394</v>
      </c>
    </row>
    <row r="1293" spans="1:4" ht="13.5">
      <c r="A1293" s="322">
        <v>92592</v>
      </c>
      <c r="B1293" s="319" t="s">
        <v>2583</v>
      </c>
      <c r="C1293" s="319" t="s">
        <v>1345</v>
      </c>
      <c r="D1293" s="320" t="s">
        <v>8395</v>
      </c>
    </row>
    <row r="1294" spans="1:4" ht="13.5">
      <c r="A1294" s="322">
        <v>92593</v>
      </c>
      <c r="B1294" s="319" t="s">
        <v>2584</v>
      </c>
      <c r="C1294" s="319" t="s">
        <v>1495</v>
      </c>
      <c r="D1294" s="320" t="s">
        <v>8396</v>
      </c>
    </row>
    <row r="1295" spans="1:4" ht="13.5">
      <c r="A1295" s="322">
        <v>92594</v>
      </c>
      <c r="B1295" s="319" t="s">
        <v>2585</v>
      </c>
      <c r="C1295" s="319" t="s">
        <v>1345</v>
      </c>
      <c r="D1295" s="320" t="s">
        <v>8397</v>
      </c>
    </row>
    <row r="1296" spans="1:4" ht="13.5">
      <c r="A1296" s="322">
        <v>92596</v>
      </c>
      <c r="B1296" s="319" t="s">
        <v>2586</v>
      </c>
      <c r="C1296" s="319" t="s">
        <v>1345</v>
      </c>
      <c r="D1296" s="320" t="s">
        <v>8398</v>
      </c>
    </row>
    <row r="1297" spans="1:4" ht="13.5">
      <c r="A1297" s="322">
        <v>92598</v>
      </c>
      <c r="B1297" s="319" t="s">
        <v>2587</v>
      </c>
      <c r="C1297" s="319" t="s">
        <v>1345</v>
      </c>
      <c r="D1297" s="320" t="s">
        <v>8399</v>
      </c>
    </row>
    <row r="1298" spans="1:4" ht="13.5">
      <c r="A1298" s="322">
        <v>92600</v>
      </c>
      <c r="B1298" s="319" t="s">
        <v>2588</v>
      </c>
      <c r="C1298" s="319" t="s">
        <v>1345</v>
      </c>
      <c r="D1298" s="320" t="s">
        <v>8400</v>
      </c>
    </row>
    <row r="1299" spans="1:4" ht="13.5">
      <c r="A1299" s="322">
        <v>92602</v>
      </c>
      <c r="B1299" s="319" t="s">
        <v>2589</v>
      </c>
      <c r="C1299" s="319" t="s">
        <v>1345</v>
      </c>
      <c r="D1299" s="320" t="s">
        <v>8390</v>
      </c>
    </row>
    <row r="1300" spans="1:4" ht="13.5">
      <c r="A1300" s="322">
        <v>92604</v>
      </c>
      <c r="B1300" s="319" t="s">
        <v>2590</v>
      </c>
      <c r="C1300" s="319" t="s">
        <v>1345</v>
      </c>
      <c r="D1300" s="320" t="s">
        <v>8401</v>
      </c>
    </row>
    <row r="1301" spans="1:4" ht="13.5">
      <c r="A1301" s="322">
        <v>92606</v>
      </c>
      <c r="B1301" s="319" t="s">
        <v>2591</v>
      </c>
      <c r="C1301" s="319" t="s">
        <v>1345</v>
      </c>
      <c r="D1301" s="320" t="s">
        <v>8402</v>
      </c>
    </row>
    <row r="1302" spans="1:4" ht="13.5">
      <c r="A1302" s="322">
        <v>92608</v>
      </c>
      <c r="B1302" s="319" t="s">
        <v>2592</v>
      </c>
      <c r="C1302" s="319" t="s">
        <v>1345</v>
      </c>
      <c r="D1302" s="320" t="s">
        <v>8403</v>
      </c>
    </row>
    <row r="1303" spans="1:4" ht="13.5">
      <c r="A1303" s="322">
        <v>92610</v>
      </c>
      <c r="B1303" s="319" t="s">
        <v>2593</v>
      </c>
      <c r="C1303" s="319" t="s">
        <v>1345</v>
      </c>
      <c r="D1303" s="320" t="s">
        <v>8404</v>
      </c>
    </row>
    <row r="1304" spans="1:4" ht="13.5">
      <c r="A1304" s="322">
        <v>92612</v>
      </c>
      <c r="B1304" s="319" t="s">
        <v>2594</v>
      </c>
      <c r="C1304" s="319" t="s">
        <v>1345</v>
      </c>
      <c r="D1304" s="320" t="s">
        <v>8405</v>
      </c>
    </row>
    <row r="1305" spans="1:4" ht="13.5">
      <c r="A1305" s="322">
        <v>92614</v>
      </c>
      <c r="B1305" s="319" t="s">
        <v>2595</v>
      </c>
      <c r="C1305" s="319" t="s">
        <v>1345</v>
      </c>
      <c r="D1305" s="320" t="s">
        <v>8406</v>
      </c>
    </row>
    <row r="1306" spans="1:4" ht="13.5">
      <c r="A1306" s="322">
        <v>92616</v>
      </c>
      <c r="B1306" s="319" t="s">
        <v>2596</v>
      </c>
      <c r="C1306" s="319" t="s">
        <v>1345</v>
      </c>
      <c r="D1306" s="320" t="s">
        <v>8407</v>
      </c>
    </row>
    <row r="1307" spans="1:4" ht="13.5">
      <c r="A1307" s="322">
        <v>92618</v>
      </c>
      <c r="B1307" s="319" t="s">
        <v>2597</v>
      </c>
      <c r="C1307" s="319" t="s">
        <v>1345</v>
      </c>
      <c r="D1307" s="320" t="s">
        <v>8408</v>
      </c>
    </row>
    <row r="1308" spans="1:4" ht="13.5">
      <c r="A1308" s="322">
        <v>92620</v>
      </c>
      <c r="B1308" s="319" t="s">
        <v>2598</v>
      </c>
      <c r="C1308" s="319" t="s">
        <v>1345</v>
      </c>
      <c r="D1308" s="320" t="s">
        <v>8409</v>
      </c>
    </row>
    <row r="1309" spans="1:4" ht="13.5">
      <c r="A1309" s="322">
        <v>94444</v>
      </c>
      <c r="B1309" s="319" t="s">
        <v>2599</v>
      </c>
      <c r="C1309" s="319" t="s">
        <v>1572</v>
      </c>
      <c r="D1309" s="320" t="s">
        <v>8410</v>
      </c>
    </row>
    <row r="1310" spans="1:4" ht="13.5">
      <c r="A1310" s="319" t="s">
        <v>2600</v>
      </c>
      <c r="B1310" s="319" t="s">
        <v>2601</v>
      </c>
      <c r="C1310" s="319" t="s">
        <v>1876</v>
      </c>
      <c r="D1310" s="320" t="s">
        <v>8084</v>
      </c>
    </row>
    <row r="1311" spans="1:4" ht="13.5">
      <c r="A1311" s="319" t="s">
        <v>2602</v>
      </c>
      <c r="B1311" s="319" t="s">
        <v>2603</v>
      </c>
      <c r="C1311" s="319" t="s">
        <v>1265</v>
      </c>
      <c r="D1311" s="320" t="s">
        <v>8411</v>
      </c>
    </row>
    <row r="1312" spans="1:4" ht="13.5">
      <c r="A1312" s="319" t="s">
        <v>2604</v>
      </c>
      <c r="B1312" s="319" t="s">
        <v>2605</v>
      </c>
      <c r="C1312" s="319" t="s">
        <v>1265</v>
      </c>
      <c r="D1312" s="320" t="s">
        <v>8412</v>
      </c>
    </row>
    <row r="1313" spans="1:4" ht="13.5">
      <c r="A1313" s="319" t="s">
        <v>2606</v>
      </c>
      <c r="B1313" s="319" t="s">
        <v>2607</v>
      </c>
      <c r="C1313" s="319" t="s">
        <v>1265</v>
      </c>
      <c r="D1313" s="320" t="s">
        <v>8413</v>
      </c>
    </row>
    <row r="1314" spans="1:4" ht="13.5">
      <c r="A1314" s="319" t="s">
        <v>2608</v>
      </c>
      <c r="B1314" s="319" t="s">
        <v>2609</v>
      </c>
      <c r="C1314" s="319" t="s">
        <v>1265</v>
      </c>
      <c r="D1314" s="320" t="s">
        <v>8414</v>
      </c>
    </row>
    <row r="1315" spans="1:4" ht="13.5">
      <c r="A1315" s="319" t="s">
        <v>2610</v>
      </c>
      <c r="B1315" s="319" t="s">
        <v>2611</v>
      </c>
      <c r="C1315" s="319" t="s">
        <v>1572</v>
      </c>
      <c r="D1315" s="320" t="s">
        <v>8415</v>
      </c>
    </row>
    <row r="1316" spans="1:4" ht="13.5">
      <c r="A1316" s="319" t="s">
        <v>2612</v>
      </c>
      <c r="B1316" s="319" t="s">
        <v>2613</v>
      </c>
      <c r="C1316" s="319" t="s">
        <v>1572</v>
      </c>
      <c r="D1316" s="320" t="s">
        <v>8416</v>
      </c>
    </row>
    <row r="1317" spans="1:4" ht="13.5">
      <c r="A1317" s="319" t="s">
        <v>2614</v>
      </c>
      <c r="B1317" s="319" t="s">
        <v>2615</v>
      </c>
      <c r="C1317" s="319" t="s">
        <v>2616</v>
      </c>
      <c r="D1317" s="320" t="s">
        <v>8417</v>
      </c>
    </row>
    <row r="1318" spans="1:4" ht="13.5">
      <c r="A1318" s="319" t="s">
        <v>2617</v>
      </c>
      <c r="B1318" s="319" t="s">
        <v>2618</v>
      </c>
      <c r="C1318" s="319" t="s">
        <v>2616</v>
      </c>
      <c r="D1318" s="320" t="s">
        <v>8418</v>
      </c>
    </row>
    <row r="1319" spans="1:4" ht="13.5">
      <c r="A1319" s="319" t="s">
        <v>2619</v>
      </c>
      <c r="B1319" s="319" t="s">
        <v>2620</v>
      </c>
      <c r="C1319" s="319" t="s">
        <v>2616</v>
      </c>
      <c r="D1319" s="320" t="s">
        <v>8419</v>
      </c>
    </row>
    <row r="1320" spans="1:4" ht="13.5">
      <c r="A1320" s="319" t="s">
        <v>2621</v>
      </c>
      <c r="B1320" s="319" t="s">
        <v>2622</v>
      </c>
      <c r="C1320" s="319" t="s">
        <v>2616</v>
      </c>
      <c r="D1320" s="320" t="s">
        <v>8420</v>
      </c>
    </row>
    <row r="1321" spans="1:4" ht="13.5">
      <c r="A1321" s="319" t="s">
        <v>2623</v>
      </c>
      <c r="B1321" s="319" t="s">
        <v>2624</v>
      </c>
      <c r="C1321" s="319" t="s">
        <v>1572</v>
      </c>
      <c r="D1321" s="320" t="s">
        <v>8421</v>
      </c>
    </row>
    <row r="1322" spans="1:4" ht="13.5">
      <c r="A1322" s="319" t="s">
        <v>2625</v>
      </c>
      <c r="B1322" s="319" t="s">
        <v>2626</v>
      </c>
      <c r="C1322" s="319" t="s">
        <v>1265</v>
      </c>
      <c r="D1322" s="320" t="s">
        <v>8422</v>
      </c>
    </row>
    <row r="1323" spans="1:4" ht="13.5">
      <c r="A1323" s="319" t="s">
        <v>2627</v>
      </c>
      <c r="B1323" s="319" t="s">
        <v>2628</v>
      </c>
      <c r="C1323" s="319" t="s">
        <v>1265</v>
      </c>
      <c r="D1323" s="320" t="s">
        <v>8423</v>
      </c>
    </row>
    <row r="1324" spans="1:4" ht="13.5">
      <c r="A1324" s="319" t="s">
        <v>2629</v>
      </c>
      <c r="B1324" s="319" t="s">
        <v>2630</v>
      </c>
      <c r="C1324" s="319" t="s">
        <v>1265</v>
      </c>
      <c r="D1324" s="320" t="s">
        <v>8424</v>
      </c>
    </row>
    <row r="1325" spans="1:4" ht="13.5">
      <c r="A1325" s="319" t="s">
        <v>2631</v>
      </c>
      <c r="B1325" s="319" t="s">
        <v>2632</v>
      </c>
      <c r="C1325" s="319" t="s">
        <v>1265</v>
      </c>
      <c r="D1325" s="320" t="s">
        <v>8425</v>
      </c>
    </row>
    <row r="1326" spans="1:4" ht="13.5">
      <c r="A1326" s="322">
        <v>83651</v>
      </c>
      <c r="B1326" s="319" t="s">
        <v>2633</v>
      </c>
      <c r="C1326" s="319" t="s">
        <v>1265</v>
      </c>
      <c r="D1326" s="320" t="s">
        <v>8426</v>
      </c>
    </row>
    <row r="1327" spans="1:4" ht="13.5">
      <c r="A1327" s="322">
        <v>83656</v>
      </c>
      <c r="B1327" s="319" t="s">
        <v>2634</v>
      </c>
      <c r="C1327" s="319" t="s">
        <v>1572</v>
      </c>
      <c r="D1327" s="320" t="s">
        <v>8427</v>
      </c>
    </row>
    <row r="1328" spans="1:4" ht="13.5">
      <c r="A1328" s="322">
        <v>83658</v>
      </c>
      <c r="B1328" s="319" t="s">
        <v>2635</v>
      </c>
      <c r="C1328" s="319" t="s">
        <v>1265</v>
      </c>
      <c r="D1328" s="320" t="s">
        <v>8428</v>
      </c>
    </row>
    <row r="1329" spans="1:4" ht="13.5">
      <c r="A1329" s="322">
        <v>83661</v>
      </c>
      <c r="B1329" s="319" t="s">
        <v>2636</v>
      </c>
      <c r="C1329" s="319" t="s">
        <v>1265</v>
      </c>
      <c r="D1329" s="320" t="s">
        <v>8429</v>
      </c>
    </row>
    <row r="1330" spans="1:4" ht="13.5">
      <c r="A1330" s="322">
        <v>83662</v>
      </c>
      <c r="B1330" s="319" t="s">
        <v>2637</v>
      </c>
      <c r="C1330" s="319" t="s">
        <v>2616</v>
      </c>
      <c r="D1330" s="320" t="s">
        <v>8430</v>
      </c>
    </row>
    <row r="1331" spans="1:4" ht="13.5">
      <c r="A1331" s="322">
        <v>83664</v>
      </c>
      <c r="B1331" s="319" t="s">
        <v>2638</v>
      </c>
      <c r="C1331" s="319" t="s">
        <v>1265</v>
      </c>
      <c r="D1331" s="320" t="s">
        <v>8431</v>
      </c>
    </row>
    <row r="1332" spans="1:4" ht="13.5">
      <c r="A1332" s="322">
        <v>83665</v>
      </c>
      <c r="B1332" s="319" t="s">
        <v>2639</v>
      </c>
      <c r="C1332" s="319" t="s">
        <v>1572</v>
      </c>
      <c r="D1332" s="320" t="s">
        <v>7843</v>
      </c>
    </row>
    <row r="1333" spans="1:4" ht="13.5">
      <c r="A1333" s="322">
        <v>83667</v>
      </c>
      <c r="B1333" s="319" t="s">
        <v>2640</v>
      </c>
      <c r="C1333" s="319" t="s">
        <v>2616</v>
      </c>
      <c r="D1333" s="320" t="s">
        <v>8432</v>
      </c>
    </row>
    <row r="1334" spans="1:4" ht="13.5">
      <c r="A1334" s="322">
        <v>83668</v>
      </c>
      <c r="B1334" s="319" t="s">
        <v>2641</v>
      </c>
      <c r="C1334" s="319" t="s">
        <v>2616</v>
      </c>
      <c r="D1334" s="320" t="s">
        <v>8433</v>
      </c>
    </row>
    <row r="1335" spans="1:4" ht="13.5">
      <c r="A1335" s="322">
        <v>83669</v>
      </c>
      <c r="B1335" s="319" t="s">
        <v>2642</v>
      </c>
      <c r="C1335" s="319" t="s">
        <v>1572</v>
      </c>
      <c r="D1335" s="320" t="s">
        <v>8434</v>
      </c>
    </row>
    <row r="1336" spans="1:4" ht="13.5">
      <c r="A1336" s="322">
        <v>83670</v>
      </c>
      <c r="B1336" s="319" t="s">
        <v>2643</v>
      </c>
      <c r="C1336" s="319" t="s">
        <v>1265</v>
      </c>
      <c r="D1336" s="320" t="s">
        <v>8435</v>
      </c>
    </row>
    <row r="1337" spans="1:4" ht="13.5">
      <c r="A1337" s="322">
        <v>83671</v>
      </c>
      <c r="B1337" s="319" t="s">
        <v>2644</v>
      </c>
      <c r="C1337" s="319" t="s">
        <v>1265</v>
      </c>
      <c r="D1337" s="320" t="s">
        <v>8436</v>
      </c>
    </row>
    <row r="1338" spans="1:4" ht="13.5">
      <c r="A1338" s="322">
        <v>83675</v>
      </c>
      <c r="B1338" s="319" t="s">
        <v>2645</v>
      </c>
      <c r="C1338" s="319" t="s">
        <v>1265</v>
      </c>
      <c r="D1338" s="320" t="s">
        <v>8437</v>
      </c>
    </row>
    <row r="1339" spans="1:4" ht="13.5">
      <c r="A1339" s="322">
        <v>83676</v>
      </c>
      <c r="B1339" s="319" t="s">
        <v>2646</v>
      </c>
      <c r="C1339" s="319" t="s">
        <v>1265</v>
      </c>
      <c r="D1339" s="320" t="s">
        <v>8438</v>
      </c>
    </row>
    <row r="1340" spans="1:4" ht="13.5">
      <c r="A1340" s="322">
        <v>83677</v>
      </c>
      <c r="B1340" s="319" t="s">
        <v>2647</v>
      </c>
      <c r="C1340" s="319" t="s">
        <v>1265</v>
      </c>
      <c r="D1340" s="320" t="s">
        <v>8439</v>
      </c>
    </row>
    <row r="1341" spans="1:4" ht="13.5">
      <c r="A1341" s="322">
        <v>83678</v>
      </c>
      <c r="B1341" s="319" t="s">
        <v>2648</v>
      </c>
      <c r="C1341" s="319" t="s">
        <v>1265</v>
      </c>
      <c r="D1341" s="320" t="s">
        <v>8440</v>
      </c>
    </row>
    <row r="1342" spans="1:4" ht="13.5">
      <c r="A1342" s="322">
        <v>83679</v>
      </c>
      <c r="B1342" s="319" t="s">
        <v>2649</v>
      </c>
      <c r="C1342" s="319" t="s">
        <v>1265</v>
      </c>
      <c r="D1342" s="320" t="s">
        <v>8441</v>
      </c>
    </row>
    <row r="1343" spans="1:4" ht="13.5">
      <c r="A1343" s="322">
        <v>83680</v>
      </c>
      <c r="B1343" s="319" t="s">
        <v>2650</v>
      </c>
      <c r="C1343" s="319" t="s">
        <v>1265</v>
      </c>
      <c r="D1343" s="320" t="s">
        <v>8442</v>
      </c>
    </row>
    <row r="1344" spans="1:4" ht="13.5">
      <c r="A1344" s="322">
        <v>83681</v>
      </c>
      <c r="B1344" s="319" t="s">
        <v>2651</v>
      </c>
      <c r="C1344" s="319" t="s">
        <v>1265</v>
      </c>
      <c r="D1344" s="320" t="s">
        <v>8443</v>
      </c>
    </row>
    <row r="1345" spans="1:4" ht="13.5">
      <c r="A1345" s="322">
        <v>83682</v>
      </c>
      <c r="B1345" s="319" t="s">
        <v>2652</v>
      </c>
      <c r="C1345" s="319" t="s">
        <v>2616</v>
      </c>
      <c r="D1345" s="320" t="s">
        <v>8420</v>
      </c>
    </row>
    <row r="1346" spans="1:4" ht="13.5">
      <c r="A1346" s="322">
        <v>83683</v>
      </c>
      <c r="B1346" s="319" t="s">
        <v>2653</v>
      </c>
      <c r="C1346" s="319" t="s">
        <v>2616</v>
      </c>
      <c r="D1346" s="320" t="s">
        <v>8444</v>
      </c>
    </row>
    <row r="1347" spans="1:4" ht="13.5">
      <c r="A1347" s="322">
        <v>83729</v>
      </c>
      <c r="B1347" s="319" t="s">
        <v>2654</v>
      </c>
      <c r="C1347" s="319" t="s">
        <v>1572</v>
      </c>
      <c r="D1347" s="320" t="s">
        <v>8445</v>
      </c>
    </row>
    <row r="1348" spans="1:4" ht="13.5">
      <c r="A1348" s="322">
        <v>83739</v>
      </c>
      <c r="B1348" s="319" t="s">
        <v>2655</v>
      </c>
      <c r="C1348" s="319" t="s">
        <v>1572</v>
      </c>
      <c r="D1348" s="320" t="s">
        <v>8446</v>
      </c>
    </row>
    <row r="1349" spans="1:4" ht="13.5">
      <c r="A1349" s="322">
        <v>6454</v>
      </c>
      <c r="B1349" s="319" t="s">
        <v>2656</v>
      </c>
      <c r="C1349" s="319" t="s">
        <v>2616</v>
      </c>
      <c r="D1349" s="320" t="s">
        <v>8447</v>
      </c>
    </row>
    <row r="1350" spans="1:4" ht="13.5">
      <c r="A1350" s="322">
        <v>73611</v>
      </c>
      <c r="B1350" s="319" t="s">
        <v>2657</v>
      </c>
      <c r="C1350" s="319" t="s">
        <v>2616</v>
      </c>
      <c r="D1350" s="320" t="s">
        <v>8448</v>
      </c>
    </row>
    <row r="1351" spans="1:4" ht="13.5">
      <c r="A1351" s="322">
        <v>73697</v>
      </c>
      <c r="B1351" s="319" t="s">
        <v>2658</v>
      </c>
      <c r="C1351" s="319" t="s">
        <v>2616</v>
      </c>
      <c r="D1351" s="320" t="s">
        <v>8449</v>
      </c>
    </row>
    <row r="1352" spans="1:4" ht="13.5">
      <c r="A1352" s="322">
        <v>73698</v>
      </c>
      <c r="B1352" s="319" t="s">
        <v>2659</v>
      </c>
      <c r="C1352" s="319" t="s">
        <v>2616</v>
      </c>
      <c r="D1352" s="320" t="s">
        <v>8450</v>
      </c>
    </row>
    <row r="1353" spans="1:4" ht="13.5">
      <c r="A1353" s="319" t="s">
        <v>2660</v>
      </c>
      <c r="B1353" s="319" t="s">
        <v>2661</v>
      </c>
      <c r="C1353" s="319" t="s">
        <v>1572</v>
      </c>
      <c r="D1353" s="320" t="s">
        <v>8451</v>
      </c>
    </row>
    <row r="1354" spans="1:4" ht="13.5">
      <c r="A1354" s="319" t="s">
        <v>2662</v>
      </c>
      <c r="B1354" s="319" t="s">
        <v>2663</v>
      </c>
      <c r="C1354" s="319" t="s">
        <v>1572</v>
      </c>
      <c r="D1354" s="320" t="s">
        <v>8452</v>
      </c>
    </row>
    <row r="1355" spans="1:4" ht="13.5">
      <c r="A1355" s="322">
        <v>92743</v>
      </c>
      <c r="B1355" s="319" t="s">
        <v>2664</v>
      </c>
      <c r="C1355" s="319" t="s">
        <v>2616</v>
      </c>
      <c r="D1355" s="320" t="s">
        <v>8453</v>
      </c>
    </row>
    <row r="1356" spans="1:4" ht="13.5">
      <c r="A1356" s="322">
        <v>92744</v>
      </c>
      <c r="B1356" s="319" t="s">
        <v>2665</v>
      </c>
      <c r="C1356" s="319" t="s">
        <v>2616</v>
      </c>
      <c r="D1356" s="320" t="s">
        <v>8454</v>
      </c>
    </row>
    <row r="1357" spans="1:4" ht="13.5">
      <c r="A1357" s="322">
        <v>92745</v>
      </c>
      <c r="B1357" s="319" t="s">
        <v>2666</v>
      </c>
      <c r="C1357" s="319" t="s">
        <v>2616</v>
      </c>
      <c r="D1357" s="320" t="s">
        <v>8455</v>
      </c>
    </row>
    <row r="1358" spans="1:4" ht="13.5">
      <c r="A1358" s="322">
        <v>92746</v>
      </c>
      <c r="B1358" s="319" t="s">
        <v>2667</v>
      </c>
      <c r="C1358" s="319" t="s">
        <v>2616</v>
      </c>
      <c r="D1358" s="320" t="s">
        <v>8456</v>
      </c>
    </row>
    <row r="1359" spans="1:4" ht="13.5">
      <c r="A1359" s="322">
        <v>92747</v>
      </c>
      <c r="B1359" s="319" t="s">
        <v>2668</v>
      </c>
      <c r="C1359" s="319" t="s">
        <v>2616</v>
      </c>
      <c r="D1359" s="320" t="s">
        <v>8457</v>
      </c>
    </row>
    <row r="1360" spans="1:4" ht="13.5">
      <c r="A1360" s="322">
        <v>92748</v>
      </c>
      <c r="B1360" s="319" t="s">
        <v>2669</v>
      </c>
      <c r="C1360" s="319" t="s">
        <v>2616</v>
      </c>
      <c r="D1360" s="320" t="s">
        <v>8458</v>
      </c>
    </row>
    <row r="1361" spans="1:4" ht="13.5">
      <c r="A1361" s="322">
        <v>92749</v>
      </c>
      <c r="B1361" s="319" t="s">
        <v>2670</v>
      </c>
      <c r="C1361" s="319" t="s">
        <v>2616</v>
      </c>
      <c r="D1361" s="320" t="s">
        <v>8459</v>
      </c>
    </row>
    <row r="1362" spans="1:4" ht="13.5">
      <c r="A1362" s="322">
        <v>92750</v>
      </c>
      <c r="B1362" s="319" t="s">
        <v>2671</v>
      </c>
      <c r="C1362" s="319" t="s">
        <v>2616</v>
      </c>
      <c r="D1362" s="320" t="s">
        <v>8460</v>
      </c>
    </row>
    <row r="1363" spans="1:4" ht="13.5">
      <c r="A1363" s="322">
        <v>92751</v>
      </c>
      <c r="B1363" s="319" t="s">
        <v>2672</v>
      </c>
      <c r="C1363" s="319" t="s">
        <v>2616</v>
      </c>
      <c r="D1363" s="320" t="s">
        <v>8461</v>
      </c>
    </row>
    <row r="1364" spans="1:4" ht="13.5">
      <c r="A1364" s="322">
        <v>92752</v>
      </c>
      <c r="B1364" s="319" t="s">
        <v>2673</v>
      </c>
      <c r="C1364" s="319" t="s">
        <v>2616</v>
      </c>
      <c r="D1364" s="320" t="s">
        <v>8462</v>
      </c>
    </row>
    <row r="1365" spans="1:4" ht="13.5">
      <c r="A1365" s="322">
        <v>92753</v>
      </c>
      <c r="B1365" s="319" t="s">
        <v>2674</v>
      </c>
      <c r="C1365" s="319" t="s">
        <v>2616</v>
      </c>
      <c r="D1365" s="320" t="s">
        <v>8463</v>
      </c>
    </row>
    <row r="1366" spans="1:4" ht="13.5">
      <c r="A1366" s="322">
        <v>92754</v>
      </c>
      <c r="B1366" s="319" t="s">
        <v>2675</v>
      </c>
      <c r="C1366" s="319" t="s">
        <v>2616</v>
      </c>
      <c r="D1366" s="320" t="s">
        <v>8464</v>
      </c>
    </row>
    <row r="1367" spans="1:4" ht="13.5">
      <c r="A1367" s="322">
        <v>92755</v>
      </c>
      <c r="B1367" s="319" t="s">
        <v>2676</v>
      </c>
      <c r="C1367" s="319" t="s">
        <v>1572</v>
      </c>
      <c r="D1367" s="320" t="s">
        <v>8465</v>
      </c>
    </row>
    <row r="1368" spans="1:4" ht="13.5">
      <c r="A1368" s="322">
        <v>92756</v>
      </c>
      <c r="B1368" s="319" t="s">
        <v>2677</v>
      </c>
      <c r="C1368" s="319" t="s">
        <v>1572</v>
      </c>
      <c r="D1368" s="320" t="s">
        <v>8466</v>
      </c>
    </row>
    <row r="1369" spans="1:4" ht="13.5">
      <c r="A1369" s="322">
        <v>92757</v>
      </c>
      <c r="B1369" s="319" t="s">
        <v>2678</v>
      </c>
      <c r="C1369" s="319" t="s">
        <v>1572</v>
      </c>
      <c r="D1369" s="320" t="s">
        <v>8467</v>
      </c>
    </row>
    <row r="1370" spans="1:4" ht="13.5">
      <c r="A1370" s="322">
        <v>92758</v>
      </c>
      <c r="B1370" s="319" t="s">
        <v>2679</v>
      </c>
      <c r="C1370" s="319" t="s">
        <v>2616</v>
      </c>
      <c r="D1370" s="320" t="s">
        <v>8468</v>
      </c>
    </row>
    <row r="1371" spans="1:4" ht="13.5">
      <c r="A1371" s="319" t="s">
        <v>2680</v>
      </c>
      <c r="B1371" s="319" t="s">
        <v>2681</v>
      </c>
      <c r="C1371" s="319" t="s">
        <v>2616</v>
      </c>
      <c r="D1371" s="320" t="s">
        <v>8469</v>
      </c>
    </row>
    <row r="1372" spans="1:4" ht="13.5">
      <c r="A1372" s="319" t="s">
        <v>2682</v>
      </c>
      <c r="B1372" s="319" t="s">
        <v>2683</v>
      </c>
      <c r="C1372" s="319" t="s">
        <v>2616</v>
      </c>
      <c r="D1372" s="320" t="s">
        <v>8470</v>
      </c>
    </row>
    <row r="1373" spans="1:4" ht="13.5">
      <c r="A1373" s="319" t="s">
        <v>2684</v>
      </c>
      <c r="B1373" s="319" t="s">
        <v>2685</v>
      </c>
      <c r="C1373" s="319" t="s">
        <v>2616</v>
      </c>
      <c r="D1373" s="320" t="s">
        <v>8471</v>
      </c>
    </row>
    <row r="1374" spans="1:4" ht="13.5">
      <c r="A1374" s="319" t="s">
        <v>2686</v>
      </c>
      <c r="B1374" s="319" t="s">
        <v>2687</v>
      </c>
      <c r="C1374" s="319" t="s">
        <v>2616</v>
      </c>
      <c r="D1374" s="320" t="s">
        <v>8472</v>
      </c>
    </row>
    <row r="1375" spans="1:4" ht="13.5">
      <c r="A1375" s="319" t="s">
        <v>2688</v>
      </c>
      <c r="B1375" s="319" t="s">
        <v>2689</v>
      </c>
      <c r="C1375" s="319" t="s">
        <v>2616</v>
      </c>
      <c r="D1375" s="320" t="s">
        <v>8473</v>
      </c>
    </row>
    <row r="1376" spans="1:4" ht="13.5">
      <c r="A1376" s="322">
        <v>91069</v>
      </c>
      <c r="B1376" s="319" t="s">
        <v>2690</v>
      </c>
      <c r="C1376" s="319" t="s">
        <v>1572</v>
      </c>
      <c r="D1376" s="320" t="s">
        <v>8474</v>
      </c>
    </row>
    <row r="1377" spans="1:4" ht="13.5">
      <c r="A1377" s="322">
        <v>91070</v>
      </c>
      <c r="B1377" s="319" t="s">
        <v>2691</v>
      </c>
      <c r="C1377" s="319" t="s">
        <v>1572</v>
      </c>
      <c r="D1377" s="320" t="s">
        <v>8475</v>
      </c>
    </row>
    <row r="1378" spans="1:4" ht="13.5">
      <c r="A1378" s="322">
        <v>91071</v>
      </c>
      <c r="B1378" s="319" t="s">
        <v>2692</v>
      </c>
      <c r="C1378" s="319" t="s">
        <v>1572</v>
      </c>
      <c r="D1378" s="320" t="s">
        <v>8476</v>
      </c>
    </row>
    <row r="1379" spans="1:4" ht="13.5">
      <c r="A1379" s="322">
        <v>91072</v>
      </c>
      <c r="B1379" s="319" t="s">
        <v>2693</v>
      </c>
      <c r="C1379" s="319" t="s">
        <v>1572</v>
      </c>
      <c r="D1379" s="320" t="s">
        <v>8477</v>
      </c>
    </row>
    <row r="1380" spans="1:4" ht="13.5">
      <c r="A1380" s="322">
        <v>91073</v>
      </c>
      <c r="B1380" s="319" t="s">
        <v>2694</v>
      </c>
      <c r="C1380" s="319" t="s">
        <v>1572</v>
      </c>
      <c r="D1380" s="320" t="s">
        <v>8478</v>
      </c>
    </row>
    <row r="1381" spans="1:4" ht="13.5">
      <c r="A1381" s="322">
        <v>91074</v>
      </c>
      <c r="B1381" s="319" t="s">
        <v>2695</v>
      </c>
      <c r="C1381" s="319" t="s">
        <v>1572</v>
      </c>
      <c r="D1381" s="320" t="s">
        <v>8226</v>
      </c>
    </row>
    <row r="1382" spans="1:4" ht="13.5">
      <c r="A1382" s="322">
        <v>91075</v>
      </c>
      <c r="B1382" s="319" t="s">
        <v>2696</v>
      </c>
      <c r="C1382" s="319" t="s">
        <v>1572</v>
      </c>
      <c r="D1382" s="320" t="s">
        <v>8479</v>
      </c>
    </row>
    <row r="1383" spans="1:4" ht="13.5">
      <c r="A1383" s="322">
        <v>91076</v>
      </c>
      <c r="B1383" s="319" t="s">
        <v>2697</v>
      </c>
      <c r="C1383" s="319" t="s">
        <v>1572</v>
      </c>
      <c r="D1383" s="320" t="s">
        <v>8480</v>
      </c>
    </row>
    <row r="1384" spans="1:4" ht="13.5">
      <c r="A1384" s="322">
        <v>91077</v>
      </c>
      <c r="B1384" s="319" t="s">
        <v>2698</v>
      </c>
      <c r="C1384" s="319" t="s">
        <v>1572</v>
      </c>
      <c r="D1384" s="320" t="s">
        <v>8481</v>
      </c>
    </row>
    <row r="1385" spans="1:4" ht="13.5">
      <c r="A1385" s="322">
        <v>91078</v>
      </c>
      <c r="B1385" s="319" t="s">
        <v>2699</v>
      </c>
      <c r="C1385" s="319" t="s">
        <v>1572</v>
      </c>
      <c r="D1385" s="320" t="s">
        <v>8482</v>
      </c>
    </row>
    <row r="1386" spans="1:4" ht="13.5">
      <c r="A1386" s="322">
        <v>91079</v>
      </c>
      <c r="B1386" s="319" t="s">
        <v>2700</v>
      </c>
      <c r="C1386" s="319" t="s">
        <v>1572</v>
      </c>
      <c r="D1386" s="320" t="s">
        <v>8483</v>
      </c>
    </row>
    <row r="1387" spans="1:4" ht="13.5">
      <c r="A1387" s="322">
        <v>91080</v>
      </c>
      <c r="B1387" s="319" t="s">
        <v>2701</v>
      </c>
      <c r="C1387" s="319" t="s">
        <v>1572</v>
      </c>
      <c r="D1387" s="320" t="s">
        <v>8484</v>
      </c>
    </row>
    <row r="1388" spans="1:4" ht="13.5">
      <c r="A1388" s="322">
        <v>91081</v>
      </c>
      <c r="B1388" s="319" t="s">
        <v>2702</v>
      </c>
      <c r="C1388" s="319" t="s">
        <v>1572</v>
      </c>
      <c r="D1388" s="320" t="s">
        <v>8485</v>
      </c>
    </row>
    <row r="1389" spans="1:4" ht="13.5">
      <c r="A1389" s="322">
        <v>91082</v>
      </c>
      <c r="B1389" s="319" t="s">
        <v>2703</v>
      </c>
      <c r="C1389" s="319" t="s">
        <v>1572</v>
      </c>
      <c r="D1389" s="320" t="s">
        <v>8486</v>
      </c>
    </row>
    <row r="1390" spans="1:4" ht="13.5">
      <c r="A1390" s="322">
        <v>91083</v>
      </c>
      <c r="B1390" s="319" t="s">
        <v>2704</v>
      </c>
      <c r="C1390" s="319" t="s">
        <v>1572</v>
      </c>
      <c r="D1390" s="320" t="s">
        <v>8487</v>
      </c>
    </row>
    <row r="1391" spans="1:4" ht="13.5">
      <c r="A1391" s="322">
        <v>91084</v>
      </c>
      <c r="B1391" s="319" t="s">
        <v>2705</v>
      </c>
      <c r="C1391" s="319" t="s">
        <v>1572</v>
      </c>
      <c r="D1391" s="320" t="s">
        <v>7948</v>
      </c>
    </row>
    <row r="1392" spans="1:4" ht="13.5">
      <c r="A1392" s="322">
        <v>91086</v>
      </c>
      <c r="B1392" s="319" t="s">
        <v>2706</v>
      </c>
      <c r="C1392" s="319" t="s">
        <v>1572</v>
      </c>
      <c r="D1392" s="320" t="s">
        <v>8488</v>
      </c>
    </row>
    <row r="1393" spans="1:4" ht="13.5">
      <c r="A1393" s="322">
        <v>91087</v>
      </c>
      <c r="B1393" s="319" t="s">
        <v>2707</v>
      </c>
      <c r="C1393" s="319" t="s">
        <v>1572</v>
      </c>
      <c r="D1393" s="320" t="s">
        <v>8489</v>
      </c>
    </row>
    <row r="1394" spans="1:4" ht="13.5">
      <c r="A1394" s="322">
        <v>91088</v>
      </c>
      <c r="B1394" s="319" t="s">
        <v>2708</v>
      </c>
      <c r="C1394" s="319" t="s">
        <v>1572</v>
      </c>
      <c r="D1394" s="320" t="s">
        <v>8490</v>
      </c>
    </row>
    <row r="1395" spans="1:4" ht="13.5">
      <c r="A1395" s="322">
        <v>91089</v>
      </c>
      <c r="B1395" s="319" t="s">
        <v>2709</v>
      </c>
      <c r="C1395" s="319" t="s">
        <v>1572</v>
      </c>
      <c r="D1395" s="320" t="s">
        <v>8491</v>
      </c>
    </row>
    <row r="1396" spans="1:4" ht="13.5">
      <c r="A1396" s="322">
        <v>91090</v>
      </c>
      <c r="B1396" s="319" t="s">
        <v>2710</v>
      </c>
      <c r="C1396" s="319" t="s">
        <v>1572</v>
      </c>
      <c r="D1396" s="320" t="s">
        <v>8492</v>
      </c>
    </row>
    <row r="1397" spans="1:4" ht="13.5">
      <c r="A1397" s="322">
        <v>91091</v>
      </c>
      <c r="B1397" s="319" t="s">
        <v>2711</v>
      </c>
      <c r="C1397" s="319" t="s">
        <v>1572</v>
      </c>
      <c r="D1397" s="320" t="s">
        <v>8493</v>
      </c>
    </row>
    <row r="1398" spans="1:4" ht="13.5">
      <c r="A1398" s="322">
        <v>91092</v>
      </c>
      <c r="B1398" s="319" t="s">
        <v>2712</v>
      </c>
      <c r="C1398" s="319" t="s">
        <v>1572</v>
      </c>
      <c r="D1398" s="320" t="s">
        <v>8494</v>
      </c>
    </row>
    <row r="1399" spans="1:4" ht="13.5">
      <c r="A1399" s="322">
        <v>91093</v>
      </c>
      <c r="B1399" s="319" t="s">
        <v>2713</v>
      </c>
      <c r="C1399" s="319" t="s">
        <v>1572</v>
      </c>
      <c r="D1399" s="320" t="s">
        <v>8495</v>
      </c>
    </row>
    <row r="1400" spans="1:4" ht="13.5">
      <c r="A1400" s="322">
        <v>91094</v>
      </c>
      <c r="B1400" s="319" t="s">
        <v>2714</v>
      </c>
      <c r="C1400" s="319" t="s">
        <v>1572</v>
      </c>
      <c r="D1400" s="320" t="s">
        <v>8496</v>
      </c>
    </row>
    <row r="1401" spans="1:4" ht="13.5">
      <c r="A1401" s="322">
        <v>91095</v>
      </c>
      <c r="B1401" s="319" t="s">
        <v>2715</v>
      </c>
      <c r="C1401" s="319" t="s">
        <v>1572</v>
      </c>
      <c r="D1401" s="320" t="s">
        <v>8497</v>
      </c>
    </row>
    <row r="1402" spans="1:4" ht="13.5">
      <c r="A1402" s="322">
        <v>91096</v>
      </c>
      <c r="B1402" s="319" t="s">
        <v>2716</v>
      </c>
      <c r="C1402" s="319" t="s">
        <v>1572</v>
      </c>
      <c r="D1402" s="320" t="s">
        <v>8498</v>
      </c>
    </row>
    <row r="1403" spans="1:4" ht="13.5">
      <c r="A1403" s="322">
        <v>91097</v>
      </c>
      <c r="B1403" s="319" t="s">
        <v>2717</v>
      </c>
      <c r="C1403" s="319" t="s">
        <v>1572</v>
      </c>
      <c r="D1403" s="320" t="s">
        <v>8499</v>
      </c>
    </row>
    <row r="1404" spans="1:4" ht="13.5">
      <c r="A1404" s="322">
        <v>91098</v>
      </c>
      <c r="B1404" s="319" t="s">
        <v>2718</v>
      </c>
      <c r="C1404" s="319" t="s">
        <v>1572</v>
      </c>
      <c r="D1404" s="320" t="s">
        <v>8500</v>
      </c>
    </row>
    <row r="1405" spans="1:4" ht="13.5">
      <c r="A1405" s="322">
        <v>91099</v>
      </c>
      <c r="B1405" s="319" t="s">
        <v>2719</v>
      </c>
      <c r="C1405" s="319" t="s">
        <v>1572</v>
      </c>
      <c r="D1405" s="320" t="s">
        <v>8501</v>
      </c>
    </row>
    <row r="1406" spans="1:4" ht="13.5">
      <c r="A1406" s="322">
        <v>91100</v>
      </c>
      <c r="B1406" s="319" t="s">
        <v>2720</v>
      </c>
      <c r="C1406" s="319" t="s">
        <v>1572</v>
      </c>
      <c r="D1406" s="320" t="s">
        <v>8502</v>
      </c>
    </row>
    <row r="1407" spans="1:4" ht="13.5">
      <c r="A1407" s="322">
        <v>91101</v>
      </c>
      <c r="B1407" s="319" t="s">
        <v>2721</v>
      </c>
      <c r="C1407" s="319" t="s">
        <v>1572</v>
      </c>
      <c r="D1407" s="320" t="s">
        <v>8503</v>
      </c>
    </row>
    <row r="1408" spans="1:4" ht="13.5">
      <c r="A1408" s="322">
        <v>93952</v>
      </c>
      <c r="B1408" s="319" t="s">
        <v>2722</v>
      </c>
      <c r="C1408" s="319" t="s">
        <v>1265</v>
      </c>
      <c r="D1408" s="320" t="s">
        <v>8504</v>
      </c>
    </row>
    <row r="1409" spans="1:4" ht="13.5">
      <c r="A1409" s="322">
        <v>93953</v>
      </c>
      <c r="B1409" s="319" t="s">
        <v>2723</v>
      </c>
      <c r="C1409" s="319" t="s">
        <v>1265</v>
      </c>
      <c r="D1409" s="320" t="s">
        <v>7958</v>
      </c>
    </row>
    <row r="1410" spans="1:4" ht="13.5">
      <c r="A1410" s="322">
        <v>93954</v>
      </c>
      <c r="B1410" s="319" t="s">
        <v>2724</v>
      </c>
      <c r="C1410" s="319" t="s">
        <v>1265</v>
      </c>
      <c r="D1410" s="320" t="s">
        <v>8505</v>
      </c>
    </row>
    <row r="1411" spans="1:4" ht="13.5">
      <c r="A1411" s="322">
        <v>93955</v>
      </c>
      <c r="B1411" s="319" t="s">
        <v>2725</v>
      </c>
      <c r="C1411" s="319" t="s">
        <v>1265</v>
      </c>
      <c r="D1411" s="320" t="s">
        <v>8506</v>
      </c>
    </row>
    <row r="1412" spans="1:4" ht="13.5">
      <c r="A1412" s="322">
        <v>93956</v>
      </c>
      <c r="B1412" s="319" t="s">
        <v>2726</v>
      </c>
      <c r="C1412" s="319" t="s">
        <v>1265</v>
      </c>
      <c r="D1412" s="320" t="s">
        <v>8507</v>
      </c>
    </row>
    <row r="1413" spans="1:4" ht="13.5">
      <c r="A1413" s="322">
        <v>93957</v>
      </c>
      <c r="B1413" s="319" t="s">
        <v>2727</v>
      </c>
      <c r="C1413" s="319" t="s">
        <v>1265</v>
      </c>
      <c r="D1413" s="320" t="s">
        <v>8508</v>
      </c>
    </row>
    <row r="1414" spans="1:4" ht="13.5">
      <c r="A1414" s="322">
        <v>93958</v>
      </c>
      <c r="B1414" s="319" t="s">
        <v>2728</v>
      </c>
      <c r="C1414" s="319" t="s">
        <v>1265</v>
      </c>
      <c r="D1414" s="320" t="s">
        <v>8509</v>
      </c>
    </row>
    <row r="1415" spans="1:4" ht="13.5">
      <c r="A1415" s="322">
        <v>93959</v>
      </c>
      <c r="B1415" s="319" t="s">
        <v>2729</v>
      </c>
      <c r="C1415" s="319" t="s">
        <v>1265</v>
      </c>
      <c r="D1415" s="320" t="s">
        <v>8510</v>
      </c>
    </row>
    <row r="1416" spans="1:4" ht="13.5">
      <c r="A1416" s="322">
        <v>93960</v>
      </c>
      <c r="B1416" s="319" t="s">
        <v>2730</v>
      </c>
      <c r="C1416" s="319" t="s">
        <v>1265</v>
      </c>
      <c r="D1416" s="320" t="s">
        <v>8511</v>
      </c>
    </row>
    <row r="1417" spans="1:4" ht="13.5">
      <c r="A1417" s="322">
        <v>93961</v>
      </c>
      <c r="B1417" s="319" t="s">
        <v>2731</v>
      </c>
      <c r="C1417" s="319" t="s">
        <v>1265</v>
      </c>
      <c r="D1417" s="320" t="s">
        <v>8512</v>
      </c>
    </row>
    <row r="1418" spans="1:4" ht="13.5">
      <c r="A1418" s="322">
        <v>93962</v>
      </c>
      <c r="B1418" s="319" t="s">
        <v>2732</v>
      </c>
      <c r="C1418" s="319" t="s">
        <v>1265</v>
      </c>
      <c r="D1418" s="320" t="s">
        <v>8513</v>
      </c>
    </row>
    <row r="1419" spans="1:4" ht="13.5">
      <c r="A1419" s="322">
        <v>93963</v>
      </c>
      <c r="B1419" s="319" t="s">
        <v>2733</v>
      </c>
      <c r="C1419" s="319" t="s">
        <v>1265</v>
      </c>
      <c r="D1419" s="320" t="s">
        <v>8514</v>
      </c>
    </row>
    <row r="1420" spans="1:4" ht="13.5">
      <c r="A1420" s="322">
        <v>93964</v>
      </c>
      <c r="B1420" s="319" t="s">
        <v>2734</v>
      </c>
      <c r="C1420" s="319" t="s">
        <v>1265</v>
      </c>
      <c r="D1420" s="320" t="s">
        <v>8515</v>
      </c>
    </row>
    <row r="1421" spans="1:4" ht="13.5">
      <c r="A1421" s="322">
        <v>93965</v>
      </c>
      <c r="B1421" s="319" t="s">
        <v>2735</v>
      </c>
      <c r="C1421" s="319" t="s">
        <v>1265</v>
      </c>
      <c r="D1421" s="320" t="s">
        <v>8516</v>
      </c>
    </row>
    <row r="1422" spans="1:4" ht="13.5">
      <c r="A1422" s="322">
        <v>93966</v>
      </c>
      <c r="B1422" s="319" t="s">
        <v>2736</v>
      </c>
      <c r="C1422" s="319" t="s">
        <v>1265</v>
      </c>
      <c r="D1422" s="320" t="s">
        <v>8517</v>
      </c>
    </row>
    <row r="1423" spans="1:4" ht="13.5">
      <c r="A1423" s="322">
        <v>93967</v>
      </c>
      <c r="B1423" s="319" t="s">
        <v>2737</v>
      </c>
      <c r="C1423" s="319" t="s">
        <v>1265</v>
      </c>
      <c r="D1423" s="320" t="s">
        <v>8518</v>
      </c>
    </row>
    <row r="1424" spans="1:4" ht="13.5">
      <c r="A1424" s="322">
        <v>93968</v>
      </c>
      <c r="B1424" s="319" t="s">
        <v>2738</v>
      </c>
      <c r="C1424" s="319" t="s">
        <v>1265</v>
      </c>
      <c r="D1424" s="320" t="s">
        <v>8519</v>
      </c>
    </row>
    <row r="1425" spans="1:4" ht="13.5">
      <c r="A1425" s="322">
        <v>93969</v>
      </c>
      <c r="B1425" s="319" t="s">
        <v>2739</v>
      </c>
      <c r="C1425" s="319" t="s">
        <v>1265</v>
      </c>
      <c r="D1425" s="320" t="s">
        <v>8520</v>
      </c>
    </row>
    <row r="1426" spans="1:4" ht="13.5">
      <c r="A1426" s="322">
        <v>93970</v>
      </c>
      <c r="B1426" s="319" t="s">
        <v>2740</v>
      </c>
      <c r="C1426" s="319" t="s">
        <v>1265</v>
      </c>
      <c r="D1426" s="320" t="s">
        <v>8521</v>
      </c>
    </row>
    <row r="1427" spans="1:4" ht="13.5">
      <c r="A1427" s="322">
        <v>93971</v>
      </c>
      <c r="B1427" s="319" t="s">
        <v>2741</v>
      </c>
      <c r="C1427" s="319" t="s">
        <v>1265</v>
      </c>
      <c r="D1427" s="320" t="s">
        <v>8522</v>
      </c>
    </row>
    <row r="1428" spans="1:4" ht="13.5">
      <c r="A1428" s="322">
        <v>95108</v>
      </c>
      <c r="B1428" s="319" t="s">
        <v>2742</v>
      </c>
      <c r="C1428" s="319" t="s">
        <v>1345</v>
      </c>
      <c r="D1428" s="320" t="s">
        <v>8523</v>
      </c>
    </row>
    <row r="1429" spans="1:4" ht="13.5">
      <c r="A1429" s="322">
        <v>83690</v>
      </c>
      <c r="B1429" s="319" t="s">
        <v>2743</v>
      </c>
      <c r="C1429" s="319" t="s">
        <v>2616</v>
      </c>
      <c r="D1429" s="320" t="s">
        <v>8524</v>
      </c>
    </row>
    <row r="1430" spans="1:4" ht="13.5">
      <c r="A1430" s="319" t="s">
        <v>2744</v>
      </c>
      <c r="B1430" s="319" t="s">
        <v>2745</v>
      </c>
      <c r="C1430" s="319" t="s">
        <v>1345</v>
      </c>
      <c r="D1430" s="320" t="s">
        <v>8525</v>
      </c>
    </row>
    <row r="1431" spans="1:4" ht="13.5">
      <c r="A1431" s="319" t="s">
        <v>2746</v>
      </c>
      <c r="B1431" s="319" t="s">
        <v>2747</v>
      </c>
      <c r="C1431" s="319" t="s">
        <v>1345</v>
      </c>
      <c r="D1431" s="320" t="s">
        <v>8526</v>
      </c>
    </row>
    <row r="1432" spans="1:4" ht="13.5">
      <c r="A1432" s="319" t="s">
        <v>2748</v>
      </c>
      <c r="B1432" s="319" t="s">
        <v>2749</v>
      </c>
      <c r="C1432" s="319" t="s">
        <v>1345</v>
      </c>
      <c r="D1432" s="320" t="s">
        <v>8527</v>
      </c>
    </row>
    <row r="1433" spans="1:4" ht="13.5">
      <c r="A1433" s="319" t="s">
        <v>2750</v>
      </c>
      <c r="B1433" s="319" t="s">
        <v>2751</v>
      </c>
      <c r="C1433" s="319" t="s">
        <v>1345</v>
      </c>
      <c r="D1433" s="320" t="s">
        <v>8528</v>
      </c>
    </row>
    <row r="1434" spans="1:4" ht="13.5">
      <c r="A1434" s="319" t="s">
        <v>2752</v>
      </c>
      <c r="B1434" s="319" t="s">
        <v>2753</v>
      </c>
      <c r="C1434" s="319" t="s">
        <v>1345</v>
      </c>
      <c r="D1434" s="320" t="s">
        <v>8529</v>
      </c>
    </row>
    <row r="1435" spans="1:4" ht="13.5">
      <c r="A1435" s="319" t="s">
        <v>2754</v>
      </c>
      <c r="B1435" s="319" t="s">
        <v>2755</v>
      </c>
      <c r="C1435" s="319" t="s">
        <v>1345</v>
      </c>
      <c r="D1435" s="320" t="s">
        <v>8530</v>
      </c>
    </row>
    <row r="1436" spans="1:4" ht="13.5">
      <c r="A1436" s="319" t="s">
        <v>2756</v>
      </c>
      <c r="B1436" s="319" t="s">
        <v>2757</v>
      </c>
      <c r="C1436" s="319" t="s">
        <v>1345</v>
      </c>
      <c r="D1436" s="320" t="s">
        <v>8531</v>
      </c>
    </row>
    <row r="1437" spans="1:4" ht="13.5">
      <c r="A1437" s="319" t="s">
        <v>2758</v>
      </c>
      <c r="B1437" s="319" t="s">
        <v>2759</v>
      </c>
      <c r="C1437" s="319" t="s">
        <v>1345</v>
      </c>
      <c r="D1437" s="320" t="s">
        <v>8532</v>
      </c>
    </row>
    <row r="1438" spans="1:4" ht="13.5">
      <c r="A1438" s="319" t="s">
        <v>2760</v>
      </c>
      <c r="B1438" s="319" t="s">
        <v>2761</v>
      </c>
      <c r="C1438" s="319" t="s">
        <v>1345</v>
      </c>
      <c r="D1438" s="320" t="s">
        <v>8533</v>
      </c>
    </row>
    <row r="1439" spans="1:4" ht="13.5">
      <c r="A1439" s="319" t="s">
        <v>2762</v>
      </c>
      <c r="B1439" s="319" t="s">
        <v>2763</v>
      </c>
      <c r="C1439" s="319" t="s">
        <v>1345</v>
      </c>
      <c r="D1439" s="320" t="s">
        <v>8534</v>
      </c>
    </row>
    <row r="1440" spans="1:4" ht="13.5">
      <c r="A1440" s="319" t="s">
        <v>2764</v>
      </c>
      <c r="B1440" s="319" t="s">
        <v>2765</v>
      </c>
      <c r="C1440" s="319" t="s">
        <v>1345</v>
      </c>
      <c r="D1440" s="320" t="s">
        <v>8535</v>
      </c>
    </row>
    <row r="1441" spans="1:4" ht="13.5">
      <c r="A1441" s="319" t="s">
        <v>2766</v>
      </c>
      <c r="B1441" s="319" t="s">
        <v>2767</v>
      </c>
      <c r="C1441" s="319" t="s">
        <v>1345</v>
      </c>
      <c r="D1441" s="320" t="s">
        <v>8536</v>
      </c>
    </row>
    <row r="1442" spans="1:4" ht="13.5">
      <c r="A1442" s="319" t="s">
        <v>2768</v>
      </c>
      <c r="B1442" s="319" t="s">
        <v>2769</v>
      </c>
      <c r="C1442" s="319" t="s">
        <v>1345</v>
      </c>
      <c r="D1442" s="320" t="s">
        <v>8537</v>
      </c>
    </row>
    <row r="1443" spans="1:4" ht="13.5">
      <c r="A1443" s="319" t="s">
        <v>2770</v>
      </c>
      <c r="B1443" s="319" t="s">
        <v>2771</v>
      </c>
      <c r="C1443" s="319" t="s">
        <v>1345</v>
      </c>
      <c r="D1443" s="320" t="s">
        <v>8538</v>
      </c>
    </row>
    <row r="1444" spans="1:4" ht="13.5">
      <c r="A1444" s="319" t="s">
        <v>2772</v>
      </c>
      <c r="B1444" s="319" t="s">
        <v>2773</v>
      </c>
      <c r="C1444" s="319" t="s">
        <v>1345</v>
      </c>
      <c r="D1444" s="320" t="s">
        <v>8539</v>
      </c>
    </row>
    <row r="1445" spans="1:4" ht="13.5">
      <c r="A1445" s="319" t="s">
        <v>2774</v>
      </c>
      <c r="B1445" s="319" t="s">
        <v>2775</v>
      </c>
      <c r="C1445" s="319" t="s">
        <v>1345</v>
      </c>
      <c r="D1445" s="320" t="s">
        <v>8540</v>
      </c>
    </row>
    <row r="1446" spans="1:4" ht="13.5">
      <c r="A1446" s="319" t="s">
        <v>2776</v>
      </c>
      <c r="B1446" s="319" t="s">
        <v>2777</v>
      </c>
      <c r="C1446" s="319" t="s">
        <v>1345</v>
      </c>
      <c r="D1446" s="320" t="s">
        <v>8541</v>
      </c>
    </row>
    <row r="1447" spans="1:4" ht="13.5">
      <c r="A1447" s="322">
        <v>83659</v>
      </c>
      <c r="B1447" s="319" t="s">
        <v>2778</v>
      </c>
      <c r="C1447" s="319" t="s">
        <v>1345</v>
      </c>
      <c r="D1447" s="320" t="s">
        <v>8542</v>
      </c>
    </row>
    <row r="1448" spans="1:4" ht="13.5">
      <c r="A1448" s="322">
        <v>83716</v>
      </c>
      <c r="B1448" s="319" t="s">
        <v>2779</v>
      </c>
      <c r="C1448" s="319" t="s">
        <v>1345</v>
      </c>
      <c r="D1448" s="320" t="s">
        <v>8543</v>
      </c>
    </row>
    <row r="1449" spans="1:4" ht="13.5">
      <c r="A1449" s="322">
        <v>97976</v>
      </c>
      <c r="B1449" s="319" t="s">
        <v>8544</v>
      </c>
      <c r="C1449" s="319" t="s">
        <v>1345</v>
      </c>
      <c r="D1449" s="320" t="s">
        <v>8545</v>
      </c>
    </row>
    <row r="1450" spans="1:4" ht="13.5">
      <c r="A1450" s="322">
        <v>97977</v>
      </c>
      <c r="B1450" s="319" t="s">
        <v>8546</v>
      </c>
      <c r="C1450" s="319" t="s">
        <v>1345</v>
      </c>
      <c r="D1450" s="320" t="s">
        <v>8547</v>
      </c>
    </row>
    <row r="1451" spans="1:4" ht="13.5">
      <c r="A1451" s="322">
        <v>97980</v>
      </c>
      <c r="B1451" s="319" t="s">
        <v>8548</v>
      </c>
      <c r="C1451" s="319" t="s">
        <v>1345</v>
      </c>
      <c r="D1451" s="320" t="s">
        <v>8549</v>
      </c>
    </row>
    <row r="1452" spans="1:4" ht="13.5">
      <c r="A1452" s="322">
        <v>97981</v>
      </c>
      <c r="B1452" s="319" t="s">
        <v>8550</v>
      </c>
      <c r="C1452" s="319" t="s">
        <v>1265</v>
      </c>
      <c r="D1452" s="320" t="s">
        <v>8551</v>
      </c>
    </row>
    <row r="1453" spans="1:4" ht="13.5">
      <c r="A1453" s="322">
        <v>97983</v>
      </c>
      <c r="B1453" s="319" t="s">
        <v>8552</v>
      </c>
      <c r="C1453" s="319" t="s">
        <v>1265</v>
      </c>
      <c r="D1453" s="320" t="s">
        <v>8553</v>
      </c>
    </row>
    <row r="1454" spans="1:4" ht="13.5">
      <c r="A1454" s="322">
        <v>97985</v>
      </c>
      <c r="B1454" s="319" t="s">
        <v>8554</v>
      </c>
      <c r="C1454" s="319" t="s">
        <v>1265</v>
      </c>
      <c r="D1454" s="320" t="s">
        <v>8555</v>
      </c>
    </row>
    <row r="1455" spans="1:4" ht="13.5">
      <c r="A1455" s="322">
        <v>97987</v>
      </c>
      <c r="B1455" s="319" t="s">
        <v>8556</v>
      </c>
      <c r="C1455" s="319" t="s">
        <v>1265</v>
      </c>
      <c r="D1455" s="320" t="s">
        <v>8557</v>
      </c>
    </row>
    <row r="1456" spans="1:4" ht="13.5">
      <c r="A1456" s="322">
        <v>97988</v>
      </c>
      <c r="B1456" s="319" t="s">
        <v>8558</v>
      </c>
      <c r="C1456" s="319" t="s">
        <v>1345</v>
      </c>
      <c r="D1456" s="320" t="s">
        <v>8559</v>
      </c>
    </row>
    <row r="1457" spans="1:4" ht="13.5">
      <c r="A1457" s="322">
        <v>97989</v>
      </c>
      <c r="B1457" s="319" t="s">
        <v>8560</v>
      </c>
      <c r="C1457" s="319" t="s">
        <v>1265</v>
      </c>
      <c r="D1457" s="320" t="s">
        <v>8561</v>
      </c>
    </row>
    <row r="1458" spans="1:4" ht="13.5">
      <c r="A1458" s="322">
        <v>97991</v>
      </c>
      <c r="B1458" s="319" t="s">
        <v>8562</v>
      </c>
      <c r="C1458" s="319" t="s">
        <v>1265</v>
      </c>
      <c r="D1458" s="320" t="s">
        <v>8563</v>
      </c>
    </row>
    <row r="1459" spans="1:4" ht="13.5">
      <c r="A1459" s="322">
        <v>97992</v>
      </c>
      <c r="B1459" s="319" t="s">
        <v>8564</v>
      </c>
      <c r="C1459" s="319" t="s">
        <v>1345</v>
      </c>
      <c r="D1459" s="320" t="s">
        <v>8565</v>
      </c>
    </row>
    <row r="1460" spans="1:4" ht="13.5">
      <c r="A1460" s="322">
        <v>97993</v>
      </c>
      <c r="B1460" s="319" t="s">
        <v>8566</v>
      </c>
      <c r="C1460" s="319" t="s">
        <v>1265</v>
      </c>
      <c r="D1460" s="320" t="s">
        <v>8567</v>
      </c>
    </row>
    <row r="1461" spans="1:4" ht="13.5">
      <c r="A1461" s="322">
        <v>97994</v>
      </c>
      <c r="B1461" s="319" t="s">
        <v>8568</v>
      </c>
      <c r="C1461" s="319" t="s">
        <v>1345</v>
      </c>
      <c r="D1461" s="320" t="s">
        <v>8569</v>
      </c>
    </row>
    <row r="1462" spans="1:4" ht="13.5">
      <c r="A1462" s="322">
        <v>97995</v>
      </c>
      <c r="B1462" s="319" t="s">
        <v>8570</v>
      </c>
      <c r="C1462" s="319" t="s">
        <v>1265</v>
      </c>
      <c r="D1462" s="320" t="s">
        <v>8571</v>
      </c>
    </row>
    <row r="1463" spans="1:4" ht="13.5">
      <c r="A1463" s="322">
        <v>97996</v>
      </c>
      <c r="B1463" s="319" t="s">
        <v>8572</v>
      </c>
      <c r="C1463" s="319" t="s">
        <v>1345</v>
      </c>
      <c r="D1463" s="320" t="s">
        <v>8573</v>
      </c>
    </row>
    <row r="1464" spans="1:4" ht="13.5">
      <c r="A1464" s="322">
        <v>97997</v>
      </c>
      <c r="B1464" s="319" t="s">
        <v>8574</v>
      </c>
      <c r="C1464" s="319" t="s">
        <v>1265</v>
      </c>
      <c r="D1464" s="320" t="s">
        <v>8575</v>
      </c>
    </row>
    <row r="1465" spans="1:4" ht="13.5">
      <c r="A1465" s="322">
        <v>97999</v>
      </c>
      <c r="B1465" s="319" t="s">
        <v>8576</v>
      </c>
      <c r="C1465" s="319" t="s">
        <v>1265</v>
      </c>
      <c r="D1465" s="320" t="s">
        <v>8577</v>
      </c>
    </row>
    <row r="1466" spans="1:4" ht="13.5">
      <c r="A1466" s="322">
        <v>98001</v>
      </c>
      <c r="B1466" s="319" t="s">
        <v>8578</v>
      </c>
      <c r="C1466" s="319" t="s">
        <v>1265</v>
      </c>
      <c r="D1466" s="320" t="s">
        <v>8579</v>
      </c>
    </row>
    <row r="1467" spans="1:4" ht="13.5">
      <c r="A1467" s="322">
        <v>98002</v>
      </c>
      <c r="B1467" s="319" t="s">
        <v>8580</v>
      </c>
      <c r="C1467" s="319" t="s">
        <v>1345</v>
      </c>
      <c r="D1467" s="320" t="s">
        <v>8581</v>
      </c>
    </row>
    <row r="1468" spans="1:4" ht="13.5">
      <c r="A1468" s="322">
        <v>98003</v>
      </c>
      <c r="B1468" s="319" t="s">
        <v>8582</v>
      </c>
      <c r="C1468" s="319" t="s">
        <v>1265</v>
      </c>
      <c r="D1468" s="320" t="s">
        <v>8583</v>
      </c>
    </row>
    <row r="1469" spans="1:4" ht="13.5">
      <c r="A1469" s="322">
        <v>98005</v>
      </c>
      <c r="B1469" s="319" t="s">
        <v>8584</v>
      </c>
      <c r="C1469" s="319" t="s">
        <v>1265</v>
      </c>
      <c r="D1469" s="320" t="s">
        <v>8585</v>
      </c>
    </row>
    <row r="1470" spans="1:4" ht="13.5">
      <c r="A1470" s="322">
        <v>98006</v>
      </c>
      <c r="B1470" s="319" t="s">
        <v>8586</v>
      </c>
      <c r="C1470" s="319" t="s">
        <v>1345</v>
      </c>
      <c r="D1470" s="320" t="s">
        <v>8587</v>
      </c>
    </row>
    <row r="1471" spans="1:4" ht="13.5">
      <c r="A1471" s="322">
        <v>98007</v>
      </c>
      <c r="B1471" s="319" t="s">
        <v>8588</v>
      </c>
      <c r="C1471" s="319" t="s">
        <v>1265</v>
      </c>
      <c r="D1471" s="320" t="s">
        <v>8589</v>
      </c>
    </row>
    <row r="1472" spans="1:4" ht="13.5">
      <c r="A1472" s="322">
        <v>98008</v>
      </c>
      <c r="B1472" s="319" t="s">
        <v>8590</v>
      </c>
      <c r="C1472" s="319" t="s">
        <v>1345</v>
      </c>
      <c r="D1472" s="320" t="s">
        <v>8591</v>
      </c>
    </row>
    <row r="1473" spans="1:4" ht="13.5">
      <c r="A1473" s="322">
        <v>98009</v>
      </c>
      <c r="B1473" s="319" t="s">
        <v>8592</v>
      </c>
      <c r="C1473" s="319" t="s">
        <v>1265</v>
      </c>
      <c r="D1473" s="320" t="s">
        <v>8577</v>
      </c>
    </row>
    <row r="1474" spans="1:4" ht="13.5">
      <c r="A1474" s="322">
        <v>98010</v>
      </c>
      <c r="B1474" s="319" t="s">
        <v>8593</v>
      </c>
      <c r="C1474" s="319" t="s">
        <v>1345</v>
      </c>
      <c r="D1474" s="320" t="s">
        <v>8594</v>
      </c>
    </row>
    <row r="1475" spans="1:4" ht="13.5">
      <c r="A1475" s="322">
        <v>98011</v>
      </c>
      <c r="B1475" s="319" t="s">
        <v>8595</v>
      </c>
      <c r="C1475" s="319" t="s">
        <v>1265</v>
      </c>
      <c r="D1475" s="320" t="s">
        <v>8579</v>
      </c>
    </row>
    <row r="1476" spans="1:4" ht="13.5">
      <c r="A1476" s="322">
        <v>98012</v>
      </c>
      <c r="B1476" s="319" t="s">
        <v>8596</v>
      </c>
      <c r="C1476" s="319" t="s">
        <v>1345</v>
      </c>
      <c r="D1476" s="320" t="s">
        <v>8597</v>
      </c>
    </row>
    <row r="1477" spans="1:4" ht="13.5">
      <c r="A1477" s="322">
        <v>98013</v>
      </c>
      <c r="B1477" s="319" t="s">
        <v>8598</v>
      </c>
      <c r="C1477" s="319" t="s">
        <v>1265</v>
      </c>
      <c r="D1477" s="320" t="s">
        <v>8583</v>
      </c>
    </row>
    <row r="1478" spans="1:4" ht="13.5">
      <c r="A1478" s="322">
        <v>98014</v>
      </c>
      <c r="B1478" s="319" t="s">
        <v>8599</v>
      </c>
      <c r="C1478" s="319" t="s">
        <v>1345</v>
      </c>
      <c r="D1478" s="320" t="s">
        <v>8600</v>
      </c>
    </row>
    <row r="1479" spans="1:4" ht="13.5">
      <c r="A1479" s="322">
        <v>98015</v>
      </c>
      <c r="B1479" s="319" t="s">
        <v>8601</v>
      </c>
      <c r="C1479" s="319" t="s">
        <v>1265</v>
      </c>
      <c r="D1479" s="320" t="s">
        <v>8585</v>
      </c>
    </row>
    <row r="1480" spans="1:4" ht="13.5">
      <c r="A1480" s="322">
        <v>98016</v>
      </c>
      <c r="B1480" s="319" t="s">
        <v>8602</v>
      </c>
      <c r="C1480" s="319" t="s">
        <v>1345</v>
      </c>
      <c r="D1480" s="320" t="s">
        <v>8603</v>
      </c>
    </row>
    <row r="1481" spans="1:4" ht="13.5">
      <c r="A1481" s="322">
        <v>98017</v>
      </c>
      <c r="B1481" s="319" t="s">
        <v>8604</v>
      </c>
      <c r="C1481" s="319" t="s">
        <v>1265</v>
      </c>
      <c r="D1481" s="320" t="s">
        <v>8589</v>
      </c>
    </row>
    <row r="1482" spans="1:4" ht="13.5">
      <c r="A1482" s="322">
        <v>98018</v>
      </c>
      <c r="B1482" s="319" t="s">
        <v>8605</v>
      </c>
      <c r="C1482" s="319" t="s">
        <v>1345</v>
      </c>
      <c r="D1482" s="320" t="s">
        <v>8606</v>
      </c>
    </row>
    <row r="1483" spans="1:4" ht="13.5">
      <c r="A1483" s="322">
        <v>98019</v>
      </c>
      <c r="B1483" s="319" t="s">
        <v>8607</v>
      </c>
      <c r="C1483" s="319" t="s">
        <v>1265</v>
      </c>
      <c r="D1483" s="320" t="s">
        <v>8608</v>
      </c>
    </row>
    <row r="1484" spans="1:4" ht="13.5">
      <c r="A1484" s="322">
        <v>98020</v>
      </c>
      <c r="B1484" s="319" t="s">
        <v>8609</v>
      </c>
      <c r="C1484" s="319" t="s">
        <v>1345</v>
      </c>
      <c r="D1484" s="320" t="s">
        <v>8610</v>
      </c>
    </row>
    <row r="1485" spans="1:4" ht="13.5">
      <c r="A1485" s="322">
        <v>98021</v>
      </c>
      <c r="B1485" s="319" t="s">
        <v>8611</v>
      </c>
      <c r="C1485" s="319" t="s">
        <v>1265</v>
      </c>
      <c r="D1485" s="320" t="s">
        <v>8612</v>
      </c>
    </row>
    <row r="1486" spans="1:4" ht="13.5">
      <c r="A1486" s="322">
        <v>98022</v>
      </c>
      <c r="B1486" s="319" t="s">
        <v>8613</v>
      </c>
      <c r="C1486" s="319" t="s">
        <v>1345</v>
      </c>
      <c r="D1486" s="320" t="s">
        <v>8614</v>
      </c>
    </row>
    <row r="1487" spans="1:4" ht="13.5">
      <c r="A1487" s="322">
        <v>98023</v>
      </c>
      <c r="B1487" s="319" t="s">
        <v>8615</v>
      </c>
      <c r="C1487" s="319" t="s">
        <v>1265</v>
      </c>
      <c r="D1487" s="320" t="s">
        <v>8616</v>
      </c>
    </row>
    <row r="1488" spans="1:4" ht="13.5">
      <c r="A1488" s="322">
        <v>98024</v>
      </c>
      <c r="B1488" s="319" t="s">
        <v>8617</v>
      </c>
      <c r="C1488" s="319" t="s">
        <v>1345</v>
      </c>
      <c r="D1488" s="320" t="s">
        <v>8618</v>
      </c>
    </row>
    <row r="1489" spans="1:4" ht="13.5">
      <c r="A1489" s="322">
        <v>98025</v>
      </c>
      <c r="B1489" s="319" t="s">
        <v>8619</v>
      </c>
      <c r="C1489" s="319" t="s">
        <v>1265</v>
      </c>
      <c r="D1489" s="320" t="s">
        <v>8620</v>
      </c>
    </row>
    <row r="1490" spans="1:4" ht="13.5">
      <c r="A1490" s="322">
        <v>98026</v>
      </c>
      <c r="B1490" s="319" t="s">
        <v>8621</v>
      </c>
      <c r="C1490" s="319" t="s">
        <v>1345</v>
      </c>
      <c r="D1490" s="320" t="s">
        <v>8622</v>
      </c>
    </row>
    <row r="1491" spans="1:4" ht="13.5">
      <c r="A1491" s="322">
        <v>98027</v>
      </c>
      <c r="B1491" s="319" t="s">
        <v>8623</v>
      </c>
      <c r="C1491" s="319" t="s">
        <v>1265</v>
      </c>
      <c r="D1491" s="320" t="s">
        <v>8608</v>
      </c>
    </row>
    <row r="1492" spans="1:4" ht="13.5">
      <c r="A1492" s="322">
        <v>98028</v>
      </c>
      <c r="B1492" s="319" t="s">
        <v>8624</v>
      </c>
      <c r="C1492" s="319" t="s">
        <v>1345</v>
      </c>
      <c r="D1492" s="320" t="s">
        <v>8625</v>
      </c>
    </row>
    <row r="1493" spans="1:4" ht="13.5">
      <c r="A1493" s="322">
        <v>98029</v>
      </c>
      <c r="B1493" s="319" t="s">
        <v>8626</v>
      </c>
      <c r="C1493" s="319" t="s">
        <v>1265</v>
      </c>
      <c r="D1493" s="320" t="s">
        <v>8627</v>
      </c>
    </row>
    <row r="1494" spans="1:4" ht="13.5">
      <c r="A1494" s="322">
        <v>98030</v>
      </c>
      <c r="B1494" s="319" t="s">
        <v>8628</v>
      </c>
      <c r="C1494" s="319" t="s">
        <v>1345</v>
      </c>
      <c r="D1494" s="320" t="s">
        <v>8629</v>
      </c>
    </row>
    <row r="1495" spans="1:4" ht="13.5">
      <c r="A1495" s="322">
        <v>98031</v>
      </c>
      <c r="B1495" s="319" t="s">
        <v>8630</v>
      </c>
      <c r="C1495" s="319" t="s">
        <v>1265</v>
      </c>
      <c r="D1495" s="320" t="s">
        <v>8631</v>
      </c>
    </row>
    <row r="1496" spans="1:4" ht="13.5">
      <c r="A1496" s="322">
        <v>98032</v>
      </c>
      <c r="B1496" s="319" t="s">
        <v>8632</v>
      </c>
      <c r="C1496" s="319" t="s">
        <v>1345</v>
      </c>
      <c r="D1496" s="320" t="s">
        <v>8633</v>
      </c>
    </row>
    <row r="1497" spans="1:4" ht="13.5">
      <c r="A1497" s="322">
        <v>98033</v>
      </c>
      <c r="B1497" s="319" t="s">
        <v>8634</v>
      </c>
      <c r="C1497" s="319" t="s">
        <v>1265</v>
      </c>
      <c r="D1497" s="320" t="s">
        <v>8635</v>
      </c>
    </row>
    <row r="1498" spans="1:4" ht="13.5">
      <c r="A1498" s="322">
        <v>98034</v>
      </c>
      <c r="B1498" s="319" t="s">
        <v>8636</v>
      </c>
      <c r="C1498" s="319" t="s">
        <v>1345</v>
      </c>
      <c r="D1498" s="320" t="s">
        <v>8637</v>
      </c>
    </row>
    <row r="1499" spans="1:4" ht="13.5">
      <c r="A1499" s="322">
        <v>98035</v>
      </c>
      <c r="B1499" s="319" t="s">
        <v>8638</v>
      </c>
      <c r="C1499" s="319" t="s">
        <v>1265</v>
      </c>
      <c r="D1499" s="320" t="s">
        <v>8627</v>
      </c>
    </row>
    <row r="1500" spans="1:4" ht="13.5">
      <c r="A1500" s="322">
        <v>98036</v>
      </c>
      <c r="B1500" s="319" t="s">
        <v>8639</v>
      </c>
      <c r="C1500" s="319" t="s">
        <v>1345</v>
      </c>
      <c r="D1500" s="320" t="s">
        <v>8640</v>
      </c>
    </row>
    <row r="1501" spans="1:4" ht="13.5">
      <c r="A1501" s="322">
        <v>98037</v>
      </c>
      <c r="B1501" s="319" t="s">
        <v>8641</v>
      </c>
      <c r="C1501" s="319" t="s">
        <v>1265</v>
      </c>
      <c r="D1501" s="320" t="s">
        <v>8642</v>
      </c>
    </row>
    <row r="1502" spans="1:4" ht="13.5">
      <c r="A1502" s="322">
        <v>98038</v>
      </c>
      <c r="B1502" s="319" t="s">
        <v>8643</v>
      </c>
      <c r="C1502" s="319" t="s">
        <v>1345</v>
      </c>
      <c r="D1502" s="320" t="s">
        <v>8644</v>
      </c>
    </row>
    <row r="1503" spans="1:4" ht="13.5">
      <c r="A1503" s="322">
        <v>98039</v>
      </c>
      <c r="B1503" s="319" t="s">
        <v>8645</v>
      </c>
      <c r="C1503" s="319" t="s">
        <v>1265</v>
      </c>
      <c r="D1503" s="320" t="s">
        <v>8646</v>
      </c>
    </row>
    <row r="1504" spans="1:4" ht="13.5">
      <c r="A1504" s="322">
        <v>98040</v>
      </c>
      <c r="B1504" s="319" t="s">
        <v>8647</v>
      </c>
      <c r="C1504" s="319" t="s">
        <v>1345</v>
      </c>
      <c r="D1504" s="320" t="s">
        <v>8648</v>
      </c>
    </row>
    <row r="1505" spans="1:4" ht="13.5">
      <c r="A1505" s="322">
        <v>98041</v>
      </c>
      <c r="B1505" s="319" t="s">
        <v>8649</v>
      </c>
      <c r="C1505" s="319" t="s">
        <v>1265</v>
      </c>
      <c r="D1505" s="320" t="s">
        <v>8642</v>
      </c>
    </row>
    <row r="1506" spans="1:4" ht="13.5">
      <c r="A1506" s="322">
        <v>98042</v>
      </c>
      <c r="B1506" s="319" t="s">
        <v>8650</v>
      </c>
      <c r="C1506" s="319" t="s">
        <v>1345</v>
      </c>
      <c r="D1506" s="320" t="s">
        <v>8651</v>
      </c>
    </row>
    <row r="1507" spans="1:4" ht="13.5">
      <c r="A1507" s="322">
        <v>98043</v>
      </c>
      <c r="B1507" s="319" t="s">
        <v>8652</v>
      </c>
      <c r="C1507" s="319" t="s">
        <v>1265</v>
      </c>
      <c r="D1507" s="320" t="s">
        <v>8653</v>
      </c>
    </row>
    <row r="1508" spans="1:4" ht="13.5">
      <c r="A1508" s="322">
        <v>98044</v>
      </c>
      <c r="B1508" s="319" t="s">
        <v>8654</v>
      </c>
      <c r="C1508" s="319" t="s">
        <v>1345</v>
      </c>
      <c r="D1508" s="320" t="s">
        <v>8655</v>
      </c>
    </row>
    <row r="1509" spans="1:4" ht="13.5">
      <c r="A1509" s="322">
        <v>98045</v>
      </c>
      <c r="B1509" s="319" t="s">
        <v>8656</v>
      </c>
      <c r="C1509" s="319" t="s">
        <v>1265</v>
      </c>
      <c r="D1509" s="320" t="s">
        <v>8653</v>
      </c>
    </row>
    <row r="1510" spans="1:4" ht="13.5">
      <c r="A1510" s="322">
        <v>98046</v>
      </c>
      <c r="B1510" s="319" t="s">
        <v>8657</v>
      </c>
      <c r="C1510" s="319" t="s">
        <v>1345</v>
      </c>
      <c r="D1510" s="320" t="s">
        <v>8658</v>
      </c>
    </row>
    <row r="1511" spans="1:4" ht="13.5">
      <c r="A1511" s="322">
        <v>98047</v>
      </c>
      <c r="B1511" s="319" t="s">
        <v>8659</v>
      </c>
      <c r="C1511" s="319" t="s">
        <v>1265</v>
      </c>
      <c r="D1511" s="320" t="s">
        <v>8660</v>
      </c>
    </row>
    <row r="1512" spans="1:4" ht="13.5">
      <c r="A1512" s="322">
        <v>98048</v>
      </c>
      <c r="B1512" s="319" t="s">
        <v>8661</v>
      </c>
      <c r="C1512" s="319" t="s">
        <v>1345</v>
      </c>
      <c r="D1512" s="320" t="s">
        <v>8662</v>
      </c>
    </row>
    <row r="1513" spans="1:4" ht="13.5">
      <c r="A1513" s="322">
        <v>98049</v>
      </c>
      <c r="B1513" s="319" t="s">
        <v>8663</v>
      </c>
      <c r="C1513" s="319" t="s">
        <v>1265</v>
      </c>
      <c r="D1513" s="320" t="s">
        <v>8664</v>
      </c>
    </row>
    <row r="1514" spans="1:4" ht="13.5">
      <c r="A1514" s="322">
        <v>98050</v>
      </c>
      <c r="B1514" s="319" t="s">
        <v>8665</v>
      </c>
      <c r="C1514" s="319" t="s">
        <v>1265</v>
      </c>
      <c r="D1514" s="320" t="s">
        <v>8666</v>
      </c>
    </row>
    <row r="1515" spans="1:4" ht="13.5">
      <c r="A1515" s="322">
        <v>98051</v>
      </c>
      <c r="B1515" s="319" t="s">
        <v>8667</v>
      </c>
      <c r="C1515" s="319" t="s">
        <v>1265</v>
      </c>
      <c r="D1515" s="320" t="s">
        <v>8668</v>
      </c>
    </row>
    <row r="1516" spans="1:4" ht="13.5">
      <c r="A1516" s="322">
        <v>98405</v>
      </c>
      <c r="B1516" s="319" t="s">
        <v>8669</v>
      </c>
      <c r="C1516" s="319" t="s">
        <v>1345</v>
      </c>
      <c r="D1516" s="320" t="s">
        <v>8670</v>
      </c>
    </row>
    <row r="1517" spans="1:4" ht="13.5">
      <c r="A1517" s="322">
        <v>98406</v>
      </c>
      <c r="B1517" s="319" t="s">
        <v>8671</v>
      </c>
      <c r="C1517" s="319" t="s">
        <v>1345</v>
      </c>
      <c r="D1517" s="320" t="s">
        <v>8672</v>
      </c>
    </row>
    <row r="1518" spans="1:4" ht="13.5">
      <c r="A1518" s="322">
        <v>98407</v>
      </c>
      <c r="B1518" s="319" t="s">
        <v>8673</v>
      </c>
      <c r="C1518" s="319" t="s">
        <v>1345</v>
      </c>
      <c r="D1518" s="320" t="s">
        <v>8674</v>
      </c>
    </row>
    <row r="1519" spans="1:4" ht="13.5">
      <c r="A1519" s="322">
        <v>98408</v>
      </c>
      <c r="B1519" s="319" t="s">
        <v>8675</v>
      </c>
      <c r="C1519" s="319" t="s">
        <v>1345</v>
      </c>
      <c r="D1519" s="320" t="s">
        <v>8676</v>
      </c>
    </row>
    <row r="1520" spans="1:4" ht="13.5">
      <c r="A1520" s="322">
        <v>98409</v>
      </c>
      <c r="B1520" s="319" t="s">
        <v>8677</v>
      </c>
      <c r="C1520" s="319" t="s">
        <v>1265</v>
      </c>
      <c r="D1520" s="320" t="s">
        <v>8678</v>
      </c>
    </row>
    <row r="1521" spans="1:4" ht="13.5">
      <c r="A1521" s="322">
        <v>98414</v>
      </c>
      <c r="B1521" s="319" t="s">
        <v>8679</v>
      </c>
      <c r="C1521" s="319" t="s">
        <v>1345</v>
      </c>
      <c r="D1521" s="320" t="s">
        <v>8680</v>
      </c>
    </row>
    <row r="1522" spans="1:4" ht="13.5">
      <c r="A1522" s="322">
        <v>98415</v>
      </c>
      <c r="B1522" s="319" t="s">
        <v>8681</v>
      </c>
      <c r="C1522" s="319" t="s">
        <v>1345</v>
      </c>
      <c r="D1522" s="320" t="s">
        <v>8680</v>
      </c>
    </row>
    <row r="1523" spans="1:4" ht="13.5">
      <c r="A1523" s="322">
        <v>98416</v>
      </c>
      <c r="B1523" s="319" t="s">
        <v>8682</v>
      </c>
      <c r="C1523" s="319" t="s">
        <v>1345</v>
      </c>
      <c r="D1523" s="320" t="s">
        <v>8683</v>
      </c>
    </row>
    <row r="1524" spans="1:4" ht="13.5">
      <c r="A1524" s="322">
        <v>98417</v>
      </c>
      <c r="B1524" s="319" t="s">
        <v>8684</v>
      </c>
      <c r="C1524" s="319" t="s">
        <v>1345</v>
      </c>
      <c r="D1524" s="320" t="s">
        <v>8685</v>
      </c>
    </row>
    <row r="1525" spans="1:4" ht="13.5">
      <c r="A1525" s="322">
        <v>98418</v>
      </c>
      <c r="B1525" s="319" t="s">
        <v>8686</v>
      </c>
      <c r="C1525" s="319" t="s">
        <v>1345</v>
      </c>
      <c r="D1525" s="320" t="s">
        <v>8687</v>
      </c>
    </row>
    <row r="1526" spans="1:4" ht="13.5">
      <c r="A1526" s="322">
        <v>98419</v>
      </c>
      <c r="B1526" s="319" t="s">
        <v>8688</v>
      </c>
      <c r="C1526" s="319" t="s">
        <v>1345</v>
      </c>
      <c r="D1526" s="320" t="s">
        <v>8689</v>
      </c>
    </row>
    <row r="1527" spans="1:4" ht="13.5">
      <c r="A1527" s="322">
        <v>98420</v>
      </c>
      <c r="B1527" s="319" t="s">
        <v>8690</v>
      </c>
      <c r="C1527" s="319" t="s">
        <v>1345</v>
      </c>
      <c r="D1527" s="320" t="s">
        <v>8691</v>
      </c>
    </row>
    <row r="1528" spans="1:4" ht="13.5">
      <c r="A1528" s="322">
        <v>98421</v>
      </c>
      <c r="B1528" s="319" t="s">
        <v>8692</v>
      </c>
      <c r="C1528" s="319" t="s">
        <v>1345</v>
      </c>
      <c r="D1528" s="320" t="s">
        <v>8693</v>
      </c>
    </row>
    <row r="1529" spans="1:4" ht="13.5">
      <c r="A1529" s="322">
        <v>98422</v>
      </c>
      <c r="B1529" s="319" t="s">
        <v>8694</v>
      </c>
      <c r="C1529" s="319" t="s">
        <v>1345</v>
      </c>
      <c r="D1529" s="320" t="s">
        <v>8695</v>
      </c>
    </row>
    <row r="1530" spans="1:4" ht="13.5">
      <c r="A1530" s="322">
        <v>98423</v>
      </c>
      <c r="B1530" s="319" t="s">
        <v>8696</v>
      </c>
      <c r="C1530" s="319" t="s">
        <v>1345</v>
      </c>
      <c r="D1530" s="320" t="s">
        <v>8697</v>
      </c>
    </row>
    <row r="1531" spans="1:4" ht="13.5">
      <c r="A1531" s="322">
        <v>98424</v>
      </c>
      <c r="B1531" s="319" t="s">
        <v>8698</v>
      </c>
      <c r="C1531" s="319" t="s">
        <v>1345</v>
      </c>
      <c r="D1531" s="320" t="s">
        <v>8699</v>
      </c>
    </row>
    <row r="1532" spans="1:4" ht="13.5">
      <c r="A1532" s="322">
        <v>98425</v>
      </c>
      <c r="B1532" s="319" t="s">
        <v>8700</v>
      </c>
      <c r="C1532" s="319" t="s">
        <v>1345</v>
      </c>
      <c r="D1532" s="320" t="s">
        <v>8559</v>
      </c>
    </row>
    <row r="1533" spans="1:4" ht="13.5">
      <c r="A1533" s="322">
        <v>98426</v>
      </c>
      <c r="B1533" s="319" t="s">
        <v>8701</v>
      </c>
      <c r="C1533" s="319" t="s">
        <v>1345</v>
      </c>
      <c r="D1533" s="320" t="s">
        <v>8702</v>
      </c>
    </row>
    <row r="1534" spans="1:4" ht="13.5">
      <c r="A1534" s="322">
        <v>98427</v>
      </c>
      <c r="B1534" s="319" t="s">
        <v>8703</v>
      </c>
      <c r="C1534" s="319" t="s">
        <v>1345</v>
      </c>
      <c r="D1534" s="320" t="s">
        <v>8704</v>
      </c>
    </row>
    <row r="1535" spans="1:4" ht="13.5">
      <c r="A1535" s="322">
        <v>98428</v>
      </c>
      <c r="B1535" s="319" t="s">
        <v>8705</v>
      </c>
      <c r="C1535" s="319" t="s">
        <v>1345</v>
      </c>
      <c r="D1535" s="320" t="s">
        <v>8706</v>
      </c>
    </row>
    <row r="1536" spans="1:4" ht="13.5">
      <c r="A1536" s="322">
        <v>98429</v>
      </c>
      <c r="B1536" s="319" t="s">
        <v>8707</v>
      </c>
      <c r="C1536" s="319" t="s">
        <v>1345</v>
      </c>
      <c r="D1536" s="320" t="s">
        <v>8708</v>
      </c>
    </row>
    <row r="1537" spans="1:4" ht="13.5">
      <c r="A1537" s="322">
        <v>98430</v>
      </c>
      <c r="B1537" s="319" t="s">
        <v>8709</v>
      </c>
      <c r="C1537" s="319" t="s">
        <v>1345</v>
      </c>
      <c r="D1537" s="320" t="s">
        <v>8710</v>
      </c>
    </row>
    <row r="1538" spans="1:4" ht="13.5">
      <c r="A1538" s="322">
        <v>98431</v>
      </c>
      <c r="B1538" s="319" t="s">
        <v>8711</v>
      </c>
      <c r="C1538" s="319" t="s">
        <v>1345</v>
      </c>
      <c r="D1538" s="320" t="s">
        <v>8712</v>
      </c>
    </row>
    <row r="1539" spans="1:4" ht="13.5">
      <c r="A1539" s="322">
        <v>98432</v>
      </c>
      <c r="B1539" s="319" t="s">
        <v>8713</v>
      </c>
      <c r="C1539" s="319" t="s">
        <v>1345</v>
      </c>
      <c r="D1539" s="320" t="s">
        <v>8714</v>
      </c>
    </row>
    <row r="1540" spans="1:4" ht="13.5">
      <c r="A1540" s="322">
        <v>98433</v>
      </c>
      <c r="B1540" s="319" t="s">
        <v>8715</v>
      </c>
      <c r="C1540" s="319" t="s">
        <v>1345</v>
      </c>
      <c r="D1540" s="320" t="s">
        <v>8716</v>
      </c>
    </row>
    <row r="1541" spans="1:4" ht="13.5">
      <c r="A1541" s="322">
        <v>98434</v>
      </c>
      <c r="B1541" s="319" t="s">
        <v>8717</v>
      </c>
      <c r="C1541" s="319" t="s">
        <v>1345</v>
      </c>
      <c r="D1541" s="320" t="s">
        <v>8718</v>
      </c>
    </row>
    <row r="1542" spans="1:4" ht="13.5">
      <c r="A1542" s="322">
        <v>94263</v>
      </c>
      <c r="B1542" s="319" t="s">
        <v>2780</v>
      </c>
      <c r="C1542" s="319" t="s">
        <v>1265</v>
      </c>
      <c r="D1542" s="320" t="s">
        <v>8719</v>
      </c>
    </row>
    <row r="1543" spans="1:4" ht="13.5">
      <c r="A1543" s="322">
        <v>94264</v>
      </c>
      <c r="B1543" s="319" t="s">
        <v>2781</v>
      </c>
      <c r="C1543" s="319" t="s">
        <v>1265</v>
      </c>
      <c r="D1543" s="320" t="s">
        <v>8720</v>
      </c>
    </row>
    <row r="1544" spans="1:4" ht="13.5">
      <c r="A1544" s="322">
        <v>94265</v>
      </c>
      <c r="B1544" s="319" t="s">
        <v>2782</v>
      </c>
      <c r="C1544" s="319" t="s">
        <v>1265</v>
      </c>
      <c r="D1544" s="320" t="s">
        <v>8721</v>
      </c>
    </row>
    <row r="1545" spans="1:4" ht="13.5">
      <c r="A1545" s="322">
        <v>94266</v>
      </c>
      <c r="B1545" s="319" t="s">
        <v>2783</v>
      </c>
      <c r="C1545" s="319" t="s">
        <v>1265</v>
      </c>
      <c r="D1545" s="320" t="s">
        <v>8722</v>
      </c>
    </row>
    <row r="1546" spans="1:4" ht="13.5">
      <c r="A1546" s="322">
        <v>94267</v>
      </c>
      <c r="B1546" s="319" t="s">
        <v>2784</v>
      </c>
      <c r="C1546" s="319" t="s">
        <v>1265</v>
      </c>
      <c r="D1546" s="320" t="s">
        <v>8723</v>
      </c>
    </row>
    <row r="1547" spans="1:4" ht="13.5">
      <c r="A1547" s="322">
        <v>94268</v>
      </c>
      <c r="B1547" s="319" t="s">
        <v>2785</v>
      </c>
      <c r="C1547" s="319" t="s">
        <v>1265</v>
      </c>
      <c r="D1547" s="320" t="s">
        <v>8724</v>
      </c>
    </row>
    <row r="1548" spans="1:4" ht="13.5">
      <c r="A1548" s="322">
        <v>94269</v>
      </c>
      <c r="B1548" s="319" t="s">
        <v>2786</v>
      </c>
      <c r="C1548" s="319" t="s">
        <v>1265</v>
      </c>
      <c r="D1548" s="320" t="s">
        <v>8725</v>
      </c>
    </row>
    <row r="1549" spans="1:4" ht="13.5">
      <c r="A1549" s="322">
        <v>94270</v>
      </c>
      <c r="B1549" s="319" t="s">
        <v>2787</v>
      </c>
      <c r="C1549" s="319" t="s">
        <v>1265</v>
      </c>
      <c r="D1549" s="320" t="s">
        <v>8726</v>
      </c>
    </row>
    <row r="1550" spans="1:4" ht="13.5">
      <c r="A1550" s="322">
        <v>94271</v>
      </c>
      <c r="B1550" s="319" t="s">
        <v>2788</v>
      </c>
      <c r="C1550" s="319" t="s">
        <v>1265</v>
      </c>
      <c r="D1550" s="320" t="s">
        <v>8727</v>
      </c>
    </row>
    <row r="1551" spans="1:4" ht="13.5">
      <c r="A1551" s="322">
        <v>94272</v>
      </c>
      <c r="B1551" s="319" t="s">
        <v>2789</v>
      </c>
      <c r="C1551" s="319" t="s">
        <v>1265</v>
      </c>
      <c r="D1551" s="320" t="s">
        <v>8728</v>
      </c>
    </row>
    <row r="1552" spans="1:4" ht="13.5">
      <c r="A1552" s="322">
        <v>94273</v>
      </c>
      <c r="B1552" s="319" t="s">
        <v>2790</v>
      </c>
      <c r="C1552" s="319" t="s">
        <v>1265</v>
      </c>
      <c r="D1552" s="320" t="s">
        <v>8729</v>
      </c>
    </row>
    <row r="1553" spans="1:4" ht="13.5">
      <c r="A1553" s="322">
        <v>94274</v>
      </c>
      <c r="B1553" s="319" t="s">
        <v>2791</v>
      </c>
      <c r="C1553" s="319" t="s">
        <v>1265</v>
      </c>
      <c r="D1553" s="320" t="s">
        <v>8730</v>
      </c>
    </row>
    <row r="1554" spans="1:4" ht="13.5">
      <c r="A1554" s="322">
        <v>94275</v>
      </c>
      <c r="B1554" s="319" t="s">
        <v>2792</v>
      </c>
      <c r="C1554" s="319" t="s">
        <v>1265</v>
      </c>
      <c r="D1554" s="320" t="s">
        <v>8731</v>
      </c>
    </row>
    <row r="1555" spans="1:4" ht="13.5">
      <c r="A1555" s="322">
        <v>94276</v>
      </c>
      <c r="B1555" s="319" t="s">
        <v>2793</v>
      </c>
      <c r="C1555" s="319" t="s">
        <v>1265</v>
      </c>
      <c r="D1555" s="320" t="s">
        <v>8116</v>
      </c>
    </row>
    <row r="1556" spans="1:4" ht="13.5">
      <c r="A1556" s="322">
        <v>94281</v>
      </c>
      <c r="B1556" s="319" t="s">
        <v>2794</v>
      </c>
      <c r="C1556" s="319" t="s">
        <v>1265</v>
      </c>
      <c r="D1556" s="320" t="s">
        <v>8732</v>
      </c>
    </row>
    <row r="1557" spans="1:4" ht="13.5">
      <c r="A1557" s="322">
        <v>94282</v>
      </c>
      <c r="B1557" s="319" t="s">
        <v>2795</v>
      </c>
      <c r="C1557" s="319" t="s">
        <v>1265</v>
      </c>
      <c r="D1557" s="320" t="s">
        <v>8733</v>
      </c>
    </row>
    <row r="1558" spans="1:4" ht="13.5">
      <c r="A1558" s="322">
        <v>94283</v>
      </c>
      <c r="B1558" s="319" t="s">
        <v>2796</v>
      </c>
      <c r="C1558" s="319" t="s">
        <v>1265</v>
      </c>
      <c r="D1558" s="320" t="s">
        <v>8734</v>
      </c>
    </row>
    <row r="1559" spans="1:4" ht="13.5">
      <c r="A1559" s="322">
        <v>94284</v>
      </c>
      <c r="B1559" s="319" t="s">
        <v>2797</v>
      </c>
      <c r="C1559" s="319" t="s">
        <v>1265</v>
      </c>
      <c r="D1559" s="320" t="s">
        <v>8735</v>
      </c>
    </row>
    <row r="1560" spans="1:4" ht="13.5">
      <c r="A1560" s="322">
        <v>94285</v>
      </c>
      <c r="B1560" s="319" t="s">
        <v>2798</v>
      </c>
      <c r="C1560" s="319" t="s">
        <v>1265</v>
      </c>
      <c r="D1560" s="320" t="s">
        <v>8736</v>
      </c>
    </row>
    <row r="1561" spans="1:4" ht="13.5">
      <c r="A1561" s="322">
        <v>94286</v>
      </c>
      <c r="B1561" s="319" t="s">
        <v>2799</v>
      </c>
      <c r="C1561" s="319" t="s">
        <v>1265</v>
      </c>
      <c r="D1561" s="320" t="s">
        <v>8737</v>
      </c>
    </row>
    <row r="1562" spans="1:4" ht="13.5">
      <c r="A1562" s="322">
        <v>94287</v>
      </c>
      <c r="B1562" s="319" t="s">
        <v>2800</v>
      </c>
      <c r="C1562" s="319" t="s">
        <v>1265</v>
      </c>
      <c r="D1562" s="320" t="s">
        <v>8738</v>
      </c>
    </row>
    <row r="1563" spans="1:4" ht="13.5">
      <c r="A1563" s="322">
        <v>94288</v>
      </c>
      <c r="B1563" s="319" t="s">
        <v>2801</v>
      </c>
      <c r="C1563" s="319" t="s">
        <v>1265</v>
      </c>
      <c r="D1563" s="320" t="s">
        <v>8739</v>
      </c>
    </row>
    <row r="1564" spans="1:4" ht="13.5">
      <c r="A1564" s="322">
        <v>94289</v>
      </c>
      <c r="B1564" s="319" t="s">
        <v>2802</v>
      </c>
      <c r="C1564" s="319" t="s">
        <v>1265</v>
      </c>
      <c r="D1564" s="320" t="s">
        <v>8740</v>
      </c>
    </row>
    <row r="1565" spans="1:4" ht="13.5">
      <c r="A1565" s="322">
        <v>94290</v>
      </c>
      <c r="B1565" s="319" t="s">
        <v>2803</v>
      </c>
      <c r="C1565" s="319" t="s">
        <v>1265</v>
      </c>
      <c r="D1565" s="320" t="s">
        <v>8741</v>
      </c>
    </row>
    <row r="1566" spans="1:4" ht="13.5">
      <c r="A1566" s="322">
        <v>94291</v>
      </c>
      <c r="B1566" s="319" t="s">
        <v>2804</v>
      </c>
      <c r="C1566" s="319" t="s">
        <v>1265</v>
      </c>
      <c r="D1566" s="320" t="s">
        <v>8742</v>
      </c>
    </row>
    <row r="1567" spans="1:4" ht="13.5">
      <c r="A1567" s="322">
        <v>94292</v>
      </c>
      <c r="B1567" s="319" t="s">
        <v>2805</v>
      </c>
      <c r="C1567" s="319" t="s">
        <v>1265</v>
      </c>
      <c r="D1567" s="320" t="s">
        <v>8743</v>
      </c>
    </row>
    <row r="1568" spans="1:4" ht="13.5">
      <c r="A1568" s="322">
        <v>94293</v>
      </c>
      <c r="B1568" s="319" t="s">
        <v>2806</v>
      </c>
      <c r="C1568" s="319" t="s">
        <v>1265</v>
      </c>
      <c r="D1568" s="320" t="s">
        <v>8744</v>
      </c>
    </row>
    <row r="1569" spans="1:4" ht="13.5">
      <c r="A1569" s="322">
        <v>94294</v>
      </c>
      <c r="B1569" s="319" t="s">
        <v>2807</v>
      </c>
      <c r="C1569" s="319" t="s">
        <v>1265</v>
      </c>
      <c r="D1569" s="320" t="s">
        <v>8088</v>
      </c>
    </row>
    <row r="1570" spans="1:4" ht="13.5">
      <c r="A1570" s="322">
        <v>94037</v>
      </c>
      <c r="B1570" s="319" t="s">
        <v>2808</v>
      </c>
      <c r="C1570" s="319" t="s">
        <v>1572</v>
      </c>
      <c r="D1570" s="320" t="s">
        <v>8745</v>
      </c>
    </row>
    <row r="1571" spans="1:4" ht="13.5">
      <c r="A1571" s="322">
        <v>94038</v>
      </c>
      <c r="B1571" s="319" t="s">
        <v>2809</v>
      </c>
      <c r="C1571" s="319" t="s">
        <v>1572</v>
      </c>
      <c r="D1571" s="320" t="s">
        <v>8746</v>
      </c>
    </row>
    <row r="1572" spans="1:4" ht="13.5">
      <c r="A1572" s="322">
        <v>94039</v>
      </c>
      <c r="B1572" s="319" t="s">
        <v>2810</v>
      </c>
      <c r="C1572" s="319" t="s">
        <v>1572</v>
      </c>
      <c r="D1572" s="320" t="s">
        <v>8142</v>
      </c>
    </row>
    <row r="1573" spans="1:4" ht="13.5">
      <c r="A1573" s="322">
        <v>94040</v>
      </c>
      <c r="B1573" s="319" t="s">
        <v>2811</v>
      </c>
      <c r="C1573" s="319" t="s">
        <v>1572</v>
      </c>
      <c r="D1573" s="320" t="s">
        <v>8747</v>
      </c>
    </row>
    <row r="1574" spans="1:4" ht="13.5">
      <c r="A1574" s="322">
        <v>94041</v>
      </c>
      <c r="B1574" s="319" t="s">
        <v>2812</v>
      </c>
      <c r="C1574" s="319" t="s">
        <v>1572</v>
      </c>
      <c r="D1574" s="320" t="s">
        <v>8748</v>
      </c>
    </row>
    <row r="1575" spans="1:4" ht="13.5">
      <c r="A1575" s="322">
        <v>94042</v>
      </c>
      <c r="B1575" s="319" t="s">
        <v>2813</v>
      </c>
      <c r="C1575" s="319" t="s">
        <v>1572</v>
      </c>
      <c r="D1575" s="320" t="s">
        <v>8749</v>
      </c>
    </row>
    <row r="1576" spans="1:4" ht="13.5">
      <c r="A1576" s="322">
        <v>94043</v>
      </c>
      <c r="B1576" s="319" t="s">
        <v>2814</v>
      </c>
      <c r="C1576" s="319" t="s">
        <v>1572</v>
      </c>
      <c r="D1576" s="320" t="s">
        <v>8750</v>
      </c>
    </row>
    <row r="1577" spans="1:4" ht="13.5">
      <c r="A1577" s="322">
        <v>94044</v>
      </c>
      <c r="B1577" s="319" t="s">
        <v>2815</v>
      </c>
      <c r="C1577" s="319" t="s">
        <v>1572</v>
      </c>
      <c r="D1577" s="320" t="s">
        <v>8751</v>
      </c>
    </row>
    <row r="1578" spans="1:4" ht="13.5">
      <c r="A1578" s="322">
        <v>94045</v>
      </c>
      <c r="B1578" s="319" t="s">
        <v>2816</v>
      </c>
      <c r="C1578" s="319" t="s">
        <v>1572</v>
      </c>
      <c r="D1578" s="320" t="s">
        <v>8752</v>
      </c>
    </row>
    <row r="1579" spans="1:4" ht="13.5">
      <c r="A1579" s="322">
        <v>94046</v>
      </c>
      <c r="B1579" s="319" t="s">
        <v>2817</v>
      </c>
      <c r="C1579" s="319" t="s">
        <v>1572</v>
      </c>
      <c r="D1579" s="320" t="s">
        <v>7858</v>
      </c>
    </row>
    <row r="1580" spans="1:4" ht="13.5">
      <c r="A1580" s="322">
        <v>94047</v>
      </c>
      <c r="B1580" s="319" t="s">
        <v>2818</v>
      </c>
      <c r="C1580" s="319" t="s">
        <v>1572</v>
      </c>
      <c r="D1580" s="320" t="s">
        <v>8753</v>
      </c>
    </row>
    <row r="1581" spans="1:4" ht="13.5">
      <c r="A1581" s="322">
        <v>94048</v>
      </c>
      <c r="B1581" s="319" t="s">
        <v>2819</v>
      </c>
      <c r="C1581" s="319" t="s">
        <v>1572</v>
      </c>
      <c r="D1581" s="320" t="s">
        <v>8160</v>
      </c>
    </row>
    <row r="1582" spans="1:4" ht="13.5">
      <c r="A1582" s="322">
        <v>94049</v>
      </c>
      <c r="B1582" s="319" t="s">
        <v>2820</v>
      </c>
      <c r="C1582" s="319" t="s">
        <v>1572</v>
      </c>
      <c r="D1582" s="320" t="s">
        <v>8754</v>
      </c>
    </row>
    <row r="1583" spans="1:4" ht="13.5">
      <c r="A1583" s="322">
        <v>94050</v>
      </c>
      <c r="B1583" s="319" t="s">
        <v>2821</v>
      </c>
      <c r="C1583" s="319" t="s">
        <v>1572</v>
      </c>
      <c r="D1583" s="320" t="s">
        <v>8010</v>
      </c>
    </row>
    <row r="1584" spans="1:4" ht="13.5">
      <c r="A1584" s="322">
        <v>94051</v>
      </c>
      <c r="B1584" s="319" t="s">
        <v>2822</v>
      </c>
      <c r="C1584" s="319" t="s">
        <v>1572</v>
      </c>
      <c r="D1584" s="320" t="s">
        <v>8755</v>
      </c>
    </row>
    <row r="1585" spans="1:4" ht="13.5">
      <c r="A1585" s="322">
        <v>94052</v>
      </c>
      <c r="B1585" s="319" t="s">
        <v>2823</v>
      </c>
      <c r="C1585" s="319" t="s">
        <v>1572</v>
      </c>
      <c r="D1585" s="320" t="s">
        <v>8756</v>
      </c>
    </row>
    <row r="1586" spans="1:4" ht="13.5">
      <c r="A1586" s="322">
        <v>94053</v>
      </c>
      <c r="B1586" s="319" t="s">
        <v>2824</v>
      </c>
      <c r="C1586" s="319" t="s">
        <v>1572</v>
      </c>
      <c r="D1586" s="320" t="s">
        <v>8749</v>
      </c>
    </row>
    <row r="1587" spans="1:4" ht="13.5">
      <c r="A1587" s="322">
        <v>94054</v>
      </c>
      <c r="B1587" s="319" t="s">
        <v>2825</v>
      </c>
      <c r="C1587" s="319" t="s">
        <v>1572</v>
      </c>
      <c r="D1587" s="320" t="s">
        <v>8757</v>
      </c>
    </row>
    <row r="1588" spans="1:4" ht="13.5">
      <c r="A1588" s="322">
        <v>94055</v>
      </c>
      <c r="B1588" s="319" t="s">
        <v>2826</v>
      </c>
      <c r="C1588" s="319" t="s">
        <v>1572</v>
      </c>
      <c r="D1588" s="320" t="s">
        <v>8758</v>
      </c>
    </row>
    <row r="1589" spans="1:4" ht="13.5">
      <c r="A1589" s="322">
        <v>94056</v>
      </c>
      <c r="B1589" s="319" t="s">
        <v>2827</v>
      </c>
      <c r="C1589" s="319" t="s">
        <v>1572</v>
      </c>
      <c r="D1589" s="320" t="s">
        <v>8759</v>
      </c>
    </row>
    <row r="1590" spans="1:4" ht="13.5">
      <c r="A1590" s="322">
        <v>94057</v>
      </c>
      <c r="B1590" s="319" t="s">
        <v>2828</v>
      </c>
      <c r="C1590" s="319" t="s">
        <v>1572</v>
      </c>
      <c r="D1590" s="320" t="s">
        <v>8760</v>
      </c>
    </row>
    <row r="1591" spans="1:4" ht="13.5">
      <c r="A1591" s="322">
        <v>94058</v>
      </c>
      <c r="B1591" s="319" t="s">
        <v>2829</v>
      </c>
      <c r="C1591" s="319" t="s">
        <v>1572</v>
      </c>
      <c r="D1591" s="320" t="s">
        <v>8761</v>
      </c>
    </row>
    <row r="1592" spans="1:4" ht="13.5">
      <c r="A1592" s="322">
        <v>94059</v>
      </c>
      <c r="B1592" s="319" t="s">
        <v>2830</v>
      </c>
      <c r="C1592" s="319" t="s">
        <v>1572</v>
      </c>
      <c r="D1592" s="320" t="s">
        <v>8762</v>
      </c>
    </row>
    <row r="1593" spans="1:4" ht="13.5">
      <c r="A1593" s="322">
        <v>94060</v>
      </c>
      <c r="B1593" s="319" t="s">
        <v>2831</v>
      </c>
      <c r="C1593" s="319" t="s">
        <v>1572</v>
      </c>
      <c r="D1593" s="320" t="s">
        <v>8763</v>
      </c>
    </row>
    <row r="1594" spans="1:4" ht="13.5">
      <c r="A1594" s="319" t="s">
        <v>2832</v>
      </c>
      <c r="B1594" s="319" t="s">
        <v>2833</v>
      </c>
      <c r="C1594" s="319" t="s">
        <v>1572</v>
      </c>
      <c r="D1594" s="320" t="s">
        <v>8764</v>
      </c>
    </row>
    <row r="1595" spans="1:4" ht="13.5">
      <c r="A1595" s="319" t="s">
        <v>2834</v>
      </c>
      <c r="B1595" s="319" t="s">
        <v>2835</v>
      </c>
      <c r="C1595" s="319" t="s">
        <v>1572</v>
      </c>
      <c r="D1595" s="320" t="s">
        <v>8765</v>
      </c>
    </row>
    <row r="1596" spans="1:4" ht="13.5">
      <c r="A1596" s="322">
        <v>83770</v>
      </c>
      <c r="B1596" s="319" t="s">
        <v>2836</v>
      </c>
      <c r="C1596" s="319" t="s">
        <v>1572</v>
      </c>
      <c r="D1596" s="320" t="s">
        <v>8766</v>
      </c>
    </row>
    <row r="1597" spans="1:4" ht="13.5">
      <c r="A1597" s="322">
        <v>73301</v>
      </c>
      <c r="B1597" s="319" t="s">
        <v>2837</v>
      </c>
      <c r="C1597" s="319" t="s">
        <v>2616</v>
      </c>
      <c r="D1597" s="320" t="s">
        <v>8767</v>
      </c>
    </row>
    <row r="1598" spans="1:4" ht="13.5">
      <c r="A1598" s="322">
        <v>83515</v>
      </c>
      <c r="B1598" s="319" t="s">
        <v>2838</v>
      </c>
      <c r="C1598" s="319" t="s">
        <v>2616</v>
      </c>
      <c r="D1598" s="320" t="s">
        <v>8768</v>
      </c>
    </row>
    <row r="1599" spans="1:4" ht="13.5">
      <c r="A1599" s="322">
        <v>83516</v>
      </c>
      <c r="B1599" s="319" t="s">
        <v>2839</v>
      </c>
      <c r="C1599" s="319" t="s">
        <v>2616</v>
      </c>
      <c r="D1599" s="320" t="s">
        <v>8769</v>
      </c>
    </row>
    <row r="1600" spans="1:4" ht="13.5">
      <c r="A1600" s="322">
        <v>72144</v>
      </c>
      <c r="B1600" s="319" t="s">
        <v>2840</v>
      </c>
      <c r="C1600" s="319" t="s">
        <v>1345</v>
      </c>
      <c r="D1600" s="320" t="s">
        <v>8770</v>
      </c>
    </row>
    <row r="1601" spans="1:4" ht="13.5">
      <c r="A1601" s="319" t="s">
        <v>2841</v>
      </c>
      <c r="B1601" s="319" t="s">
        <v>2842</v>
      </c>
      <c r="C1601" s="319" t="s">
        <v>1345</v>
      </c>
      <c r="D1601" s="320" t="s">
        <v>8771</v>
      </c>
    </row>
    <row r="1602" spans="1:4" ht="13.5">
      <c r="A1602" s="319" t="s">
        <v>2843</v>
      </c>
      <c r="B1602" s="319" t="s">
        <v>2844</v>
      </c>
      <c r="C1602" s="319" t="s">
        <v>1345</v>
      </c>
      <c r="D1602" s="320" t="s">
        <v>8772</v>
      </c>
    </row>
    <row r="1603" spans="1:4" ht="13.5">
      <c r="A1603" s="322">
        <v>84874</v>
      </c>
      <c r="B1603" s="319" t="s">
        <v>2845</v>
      </c>
      <c r="C1603" s="319" t="s">
        <v>1345</v>
      </c>
      <c r="D1603" s="320" t="s">
        <v>8773</v>
      </c>
    </row>
    <row r="1604" spans="1:4" ht="13.5">
      <c r="A1604" s="322">
        <v>84876</v>
      </c>
      <c r="B1604" s="319" t="s">
        <v>2846</v>
      </c>
      <c r="C1604" s="319" t="s">
        <v>1572</v>
      </c>
      <c r="D1604" s="320" t="s">
        <v>8774</v>
      </c>
    </row>
    <row r="1605" spans="1:4" ht="13.5">
      <c r="A1605" s="322">
        <v>90800</v>
      </c>
      <c r="B1605" s="319" t="s">
        <v>2847</v>
      </c>
      <c r="C1605" s="319" t="s">
        <v>1345</v>
      </c>
      <c r="D1605" s="320" t="s">
        <v>8775</v>
      </c>
    </row>
    <row r="1606" spans="1:4" ht="13.5">
      <c r="A1606" s="322">
        <v>90801</v>
      </c>
      <c r="B1606" s="319" t="s">
        <v>2848</v>
      </c>
      <c r="C1606" s="319" t="s">
        <v>1345</v>
      </c>
      <c r="D1606" s="320" t="s">
        <v>8776</v>
      </c>
    </row>
    <row r="1607" spans="1:4" ht="13.5">
      <c r="A1607" s="322">
        <v>90802</v>
      </c>
      <c r="B1607" s="319" t="s">
        <v>2849</v>
      </c>
      <c r="C1607" s="319" t="s">
        <v>1345</v>
      </c>
      <c r="D1607" s="320" t="s">
        <v>8777</v>
      </c>
    </row>
    <row r="1608" spans="1:4" ht="13.5">
      <c r="A1608" s="322">
        <v>90803</v>
      </c>
      <c r="B1608" s="319" t="s">
        <v>2850</v>
      </c>
      <c r="C1608" s="319" t="s">
        <v>1345</v>
      </c>
      <c r="D1608" s="320" t="s">
        <v>8778</v>
      </c>
    </row>
    <row r="1609" spans="1:4" ht="13.5">
      <c r="A1609" s="322">
        <v>90804</v>
      </c>
      <c r="B1609" s="319" t="s">
        <v>2851</v>
      </c>
      <c r="C1609" s="319" t="s">
        <v>1345</v>
      </c>
      <c r="D1609" s="320" t="s">
        <v>8779</v>
      </c>
    </row>
    <row r="1610" spans="1:4" ht="13.5">
      <c r="A1610" s="322">
        <v>90805</v>
      </c>
      <c r="B1610" s="319" t="s">
        <v>2852</v>
      </c>
      <c r="C1610" s="319" t="s">
        <v>1345</v>
      </c>
      <c r="D1610" s="320" t="s">
        <v>8780</v>
      </c>
    </row>
    <row r="1611" spans="1:4" ht="13.5">
      <c r="A1611" s="322">
        <v>90806</v>
      </c>
      <c r="B1611" s="319" t="s">
        <v>2853</v>
      </c>
      <c r="C1611" s="319" t="s">
        <v>1345</v>
      </c>
      <c r="D1611" s="320" t="s">
        <v>8781</v>
      </c>
    </row>
    <row r="1612" spans="1:4" ht="13.5">
      <c r="A1612" s="322">
        <v>90807</v>
      </c>
      <c r="B1612" s="319" t="s">
        <v>2854</v>
      </c>
      <c r="C1612" s="319" t="s">
        <v>1345</v>
      </c>
      <c r="D1612" s="320" t="s">
        <v>8782</v>
      </c>
    </row>
    <row r="1613" spans="1:4" ht="13.5">
      <c r="A1613" s="322">
        <v>90816</v>
      </c>
      <c r="B1613" s="319" t="s">
        <v>2855</v>
      </c>
      <c r="C1613" s="319" t="s">
        <v>1345</v>
      </c>
      <c r="D1613" s="320" t="s">
        <v>8783</v>
      </c>
    </row>
    <row r="1614" spans="1:4" ht="13.5">
      <c r="A1614" s="322">
        <v>90817</v>
      </c>
      <c r="B1614" s="319" t="s">
        <v>2856</v>
      </c>
      <c r="C1614" s="319" t="s">
        <v>1345</v>
      </c>
      <c r="D1614" s="320" t="s">
        <v>8784</v>
      </c>
    </row>
    <row r="1615" spans="1:4" ht="13.5">
      <c r="A1615" s="322">
        <v>90818</v>
      </c>
      <c r="B1615" s="319" t="s">
        <v>2857</v>
      </c>
      <c r="C1615" s="319" t="s">
        <v>1345</v>
      </c>
      <c r="D1615" s="320" t="s">
        <v>8785</v>
      </c>
    </row>
    <row r="1616" spans="1:4" ht="13.5">
      <c r="A1616" s="322">
        <v>90819</v>
      </c>
      <c r="B1616" s="319" t="s">
        <v>2858</v>
      </c>
      <c r="C1616" s="319" t="s">
        <v>1345</v>
      </c>
      <c r="D1616" s="320" t="s">
        <v>8786</v>
      </c>
    </row>
    <row r="1617" spans="1:4" ht="13.5">
      <c r="A1617" s="322">
        <v>90820</v>
      </c>
      <c r="B1617" s="319" t="s">
        <v>2859</v>
      </c>
      <c r="C1617" s="319" t="s">
        <v>1345</v>
      </c>
      <c r="D1617" s="320" t="s">
        <v>8787</v>
      </c>
    </row>
    <row r="1618" spans="1:4" ht="13.5">
      <c r="A1618" s="322">
        <v>90821</v>
      </c>
      <c r="B1618" s="319" t="s">
        <v>2860</v>
      </c>
      <c r="C1618" s="319" t="s">
        <v>1345</v>
      </c>
      <c r="D1618" s="320" t="s">
        <v>8788</v>
      </c>
    </row>
    <row r="1619" spans="1:4" ht="13.5">
      <c r="A1619" s="322">
        <v>90822</v>
      </c>
      <c r="B1619" s="319" t="s">
        <v>2861</v>
      </c>
      <c r="C1619" s="319" t="s">
        <v>1345</v>
      </c>
      <c r="D1619" s="320" t="s">
        <v>8789</v>
      </c>
    </row>
    <row r="1620" spans="1:4" ht="13.5">
      <c r="A1620" s="322">
        <v>90823</v>
      </c>
      <c r="B1620" s="319" t="s">
        <v>2862</v>
      </c>
      <c r="C1620" s="319" t="s">
        <v>1345</v>
      </c>
      <c r="D1620" s="320" t="s">
        <v>8790</v>
      </c>
    </row>
    <row r="1621" spans="1:4" ht="13.5">
      <c r="A1621" s="322">
        <v>90826</v>
      </c>
      <c r="B1621" s="319" t="s">
        <v>2863</v>
      </c>
      <c r="C1621" s="319" t="s">
        <v>1345</v>
      </c>
      <c r="D1621" s="320" t="s">
        <v>8791</v>
      </c>
    </row>
    <row r="1622" spans="1:4" ht="13.5">
      <c r="A1622" s="322">
        <v>90827</v>
      </c>
      <c r="B1622" s="319" t="s">
        <v>2864</v>
      </c>
      <c r="C1622" s="319" t="s">
        <v>1345</v>
      </c>
      <c r="D1622" s="320" t="s">
        <v>8792</v>
      </c>
    </row>
    <row r="1623" spans="1:4" ht="13.5">
      <c r="A1623" s="322">
        <v>90828</v>
      </c>
      <c r="B1623" s="319" t="s">
        <v>2865</v>
      </c>
      <c r="C1623" s="319" t="s">
        <v>1345</v>
      </c>
      <c r="D1623" s="320" t="s">
        <v>8031</v>
      </c>
    </row>
    <row r="1624" spans="1:4" ht="13.5">
      <c r="A1624" s="322">
        <v>90829</v>
      </c>
      <c r="B1624" s="319" t="s">
        <v>2866</v>
      </c>
      <c r="C1624" s="319" t="s">
        <v>1345</v>
      </c>
      <c r="D1624" s="320" t="s">
        <v>8793</v>
      </c>
    </row>
    <row r="1625" spans="1:4" ht="13.5">
      <c r="A1625" s="322">
        <v>90830</v>
      </c>
      <c r="B1625" s="319" t="s">
        <v>2867</v>
      </c>
      <c r="C1625" s="319" t="s">
        <v>1345</v>
      </c>
      <c r="D1625" s="320" t="s">
        <v>8794</v>
      </c>
    </row>
    <row r="1626" spans="1:4" ht="13.5">
      <c r="A1626" s="322">
        <v>90831</v>
      </c>
      <c r="B1626" s="319" t="s">
        <v>2868</v>
      </c>
      <c r="C1626" s="319" t="s">
        <v>1345</v>
      </c>
      <c r="D1626" s="320" t="s">
        <v>8795</v>
      </c>
    </row>
    <row r="1627" spans="1:4" ht="13.5">
      <c r="A1627" s="322">
        <v>90841</v>
      </c>
      <c r="B1627" s="319" t="s">
        <v>2869</v>
      </c>
      <c r="C1627" s="319" t="s">
        <v>1345</v>
      </c>
      <c r="D1627" s="320" t="s">
        <v>8796</v>
      </c>
    </row>
    <row r="1628" spans="1:4" ht="13.5">
      <c r="A1628" s="322">
        <v>90842</v>
      </c>
      <c r="B1628" s="319" t="s">
        <v>2870</v>
      </c>
      <c r="C1628" s="319" t="s">
        <v>1345</v>
      </c>
      <c r="D1628" s="320" t="s">
        <v>8797</v>
      </c>
    </row>
    <row r="1629" spans="1:4" ht="13.5">
      <c r="A1629" s="322">
        <v>90843</v>
      </c>
      <c r="B1629" s="319" t="s">
        <v>2871</v>
      </c>
      <c r="C1629" s="319" t="s">
        <v>1345</v>
      </c>
      <c r="D1629" s="320" t="s">
        <v>8798</v>
      </c>
    </row>
    <row r="1630" spans="1:4" ht="13.5">
      <c r="A1630" s="322">
        <v>90844</v>
      </c>
      <c r="B1630" s="319" t="s">
        <v>2872</v>
      </c>
      <c r="C1630" s="319" t="s">
        <v>1345</v>
      </c>
      <c r="D1630" s="320" t="s">
        <v>8799</v>
      </c>
    </row>
    <row r="1631" spans="1:4" ht="13.5">
      <c r="A1631" s="322">
        <v>90847</v>
      </c>
      <c r="B1631" s="319" t="s">
        <v>2873</v>
      </c>
      <c r="C1631" s="319" t="s">
        <v>1345</v>
      </c>
      <c r="D1631" s="320" t="s">
        <v>8800</v>
      </c>
    </row>
    <row r="1632" spans="1:4" ht="13.5">
      <c r="A1632" s="322">
        <v>90848</v>
      </c>
      <c r="B1632" s="319" t="s">
        <v>2874</v>
      </c>
      <c r="C1632" s="319" t="s">
        <v>1345</v>
      </c>
      <c r="D1632" s="320" t="s">
        <v>8801</v>
      </c>
    </row>
    <row r="1633" spans="1:4" ht="13.5">
      <c r="A1633" s="322">
        <v>90849</v>
      </c>
      <c r="B1633" s="319" t="s">
        <v>2875</v>
      </c>
      <c r="C1633" s="319" t="s">
        <v>1345</v>
      </c>
      <c r="D1633" s="320" t="s">
        <v>8802</v>
      </c>
    </row>
    <row r="1634" spans="1:4" ht="13.5">
      <c r="A1634" s="322">
        <v>90850</v>
      </c>
      <c r="B1634" s="319" t="s">
        <v>2876</v>
      </c>
      <c r="C1634" s="319" t="s">
        <v>1345</v>
      </c>
      <c r="D1634" s="320" t="s">
        <v>8803</v>
      </c>
    </row>
    <row r="1635" spans="1:4" ht="13.5">
      <c r="A1635" s="322">
        <v>91009</v>
      </c>
      <c r="B1635" s="319" t="s">
        <v>2877</v>
      </c>
      <c r="C1635" s="319" t="s">
        <v>1345</v>
      </c>
      <c r="D1635" s="320" t="s">
        <v>8804</v>
      </c>
    </row>
    <row r="1636" spans="1:4" ht="13.5">
      <c r="A1636" s="322">
        <v>91010</v>
      </c>
      <c r="B1636" s="319" t="s">
        <v>2878</v>
      </c>
      <c r="C1636" s="319" t="s">
        <v>1345</v>
      </c>
      <c r="D1636" s="320" t="s">
        <v>8805</v>
      </c>
    </row>
    <row r="1637" spans="1:4" ht="13.5">
      <c r="A1637" s="322">
        <v>91011</v>
      </c>
      <c r="B1637" s="319" t="s">
        <v>2879</v>
      </c>
      <c r="C1637" s="319" t="s">
        <v>1345</v>
      </c>
      <c r="D1637" s="320" t="s">
        <v>8806</v>
      </c>
    </row>
    <row r="1638" spans="1:4" ht="13.5">
      <c r="A1638" s="322">
        <v>91012</v>
      </c>
      <c r="B1638" s="319" t="s">
        <v>2880</v>
      </c>
      <c r="C1638" s="319" t="s">
        <v>1345</v>
      </c>
      <c r="D1638" s="320" t="s">
        <v>8807</v>
      </c>
    </row>
    <row r="1639" spans="1:4" ht="13.5">
      <c r="A1639" s="322">
        <v>91013</v>
      </c>
      <c r="B1639" s="319" t="s">
        <v>2881</v>
      </c>
      <c r="C1639" s="319" t="s">
        <v>1345</v>
      </c>
      <c r="D1639" s="320" t="s">
        <v>8808</v>
      </c>
    </row>
    <row r="1640" spans="1:4" ht="13.5">
      <c r="A1640" s="322">
        <v>91014</v>
      </c>
      <c r="B1640" s="319" t="s">
        <v>2882</v>
      </c>
      <c r="C1640" s="319" t="s">
        <v>1345</v>
      </c>
      <c r="D1640" s="320" t="s">
        <v>8809</v>
      </c>
    </row>
    <row r="1641" spans="1:4" ht="13.5">
      <c r="A1641" s="322">
        <v>91015</v>
      </c>
      <c r="B1641" s="319" t="s">
        <v>2883</v>
      </c>
      <c r="C1641" s="319" t="s">
        <v>1345</v>
      </c>
      <c r="D1641" s="320" t="s">
        <v>8810</v>
      </c>
    </row>
    <row r="1642" spans="1:4" ht="13.5">
      <c r="A1642" s="322">
        <v>91016</v>
      </c>
      <c r="B1642" s="319" t="s">
        <v>2884</v>
      </c>
      <c r="C1642" s="319" t="s">
        <v>1345</v>
      </c>
      <c r="D1642" s="320" t="s">
        <v>8811</v>
      </c>
    </row>
    <row r="1643" spans="1:4" ht="13.5">
      <c r="A1643" s="322">
        <v>91286</v>
      </c>
      <c r="B1643" s="319" t="s">
        <v>2885</v>
      </c>
      <c r="C1643" s="319" t="s">
        <v>1345</v>
      </c>
      <c r="D1643" s="320" t="s">
        <v>8812</v>
      </c>
    </row>
    <row r="1644" spans="1:4" ht="13.5">
      <c r="A1644" s="322">
        <v>91287</v>
      </c>
      <c r="B1644" s="319" t="s">
        <v>2886</v>
      </c>
      <c r="C1644" s="319" t="s">
        <v>1345</v>
      </c>
      <c r="D1644" s="320" t="s">
        <v>8813</v>
      </c>
    </row>
    <row r="1645" spans="1:4" ht="13.5">
      <c r="A1645" s="322">
        <v>91288</v>
      </c>
      <c r="B1645" s="319" t="s">
        <v>2887</v>
      </c>
      <c r="C1645" s="319" t="s">
        <v>1345</v>
      </c>
      <c r="D1645" s="320" t="s">
        <v>8814</v>
      </c>
    </row>
    <row r="1646" spans="1:4" ht="13.5">
      <c r="A1646" s="322">
        <v>91290</v>
      </c>
      <c r="B1646" s="319" t="s">
        <v>2888</v>
      </c>
      <c r="C1646" s="319" t="s">
        <v>1345</v>
      </c>
      <c r="D1646" s="320" t="s">
        <v>8815</v>
      </c>
    </row>
    <row r="1647" spans="1:4" ht="13.5">
      <c r="A1647" s="322">
        <v>91291</v>
      </c>
      <c r="B1647" s="319" t="s">
        <v>2889</v>
      </c>
      <c r="C1647" s="319" t="s">
        <v>1345</v>
      </c>
      <c r="D1647" s="320" t="s">
        <v>8816</v>
      </c>
    </row>
    <row r="1648" spans="1:4" ht="13.5">
      <c r="A1648" s="322">
        <v>91292</v>
      </c>
      <c r="B1648" s="319" t="s">
        <v>2890</v>
      </c>
      <c r="C1648" s="319" t="s">
        <v>1345</v>
      </c>
      <c r="D1648" s="320" t="s">
        <v>8817</v>
      </c>
    </row>
    <row r="1649" spans="1:4" ht="13.5">
      <c r="A1649" s="322">
        <v>91293</v>
      </c>
      <c r="B1649" s="319" t="s">
        <v>2891</v>
      </c>
      <c r="C1649" s="319" t="s">
        <v>1345</v>
      </c>
      <c r="D1649" s="320" t="s">
        <v>8818</v>
      </c>
    </row>
    <row r="1650" spans="1:4" ht="13.5">
      <c r="A1650" s="322">
        <v>91294</v>
      </c>
      <c r="B1650" s="319" t="s">
        <v>2892</v>
      </c>
      <c r="C1650" s="319" t="s">
        <v>1345</v>
      </c>
      <c r="D1650" s="320" t="s">
        <v>8819</v>
      </c>
    </row>
    <row r="1651" spans="1:4" ht="13.5">
      <c r="A1651" s="322">
        <v>91295</v>
      </c>
      <c r="B1651" s="319" t="s">
        <v>2893</v>
      </c>
      <c r="C1651" s="319" t="s">
        <v>1345</v>
      </c>
      <c r="D1651" s="320" t="s">
        <v>8820</v>
      </c>
    </row>
    <row r="1652" spans="1:4" ht="13.5">
      <c r="A1652" s="322">
        <v>91296</v>
      </c>
      <c r="B1652" s="319" t="s">
        <v>2894</v>
      </c>
      <c r="C1652" s="319" t="s">
        <v>1345</v>
      </c>
      <c r="D1652" s="320" t="s">
        <v>8821</v>
      </c>
    </row>
    <row r="1653" spans="1:4" ht="13.5">
      <c r="A1653" s="322">
        <v>91297</v>
      </c>
      <c r="B1653" s="319" t="s">
        <v>2895</v>
      </c>
      <c r="C1653" s="319" t="s">
        <v>1345</v>
      </c>
      <c r="D1653" s="320" t="s">
        <v>8822</v>
      </c>
    </row>
    <row r="1654" spans="1:4" ht="13.5">
      <c r="A1654" s="322">
        <v>91298</v>
      </c>
      <c r="B1654" s="319" t="s">
        <v>2896</v>
      </c>
      <c r="C1654" s="319" t="s">
        <v>1345</v>
      </c>
      <c r="D1654" s="320" t="s">
        <v>8823</v>
      </c>
    </row>
    <row r="1655" spans="1:4" ht="13.5">
      <c r="A1655" s="322">
        <v>91299</v>
      </c>
      <c r="B1655" s="319" t="s">
        <v>2897</v>
      </c>
      <c r="C1655" s="319" t="s">
        <v>1345</v>
      </c>
      <c r="D1655" s="320" t="s">
        <v>8824</v>
      </c>
    </row>
    <row r="1656" spans="1:4" ht="13.5">
      <c r="A1656" s="322">
        <v>91300</v>
      </c>
      <c r="B1656" s="319" t="s">
        <v>2898</v>
      </c>
      <c r="C1656" s="319" t="s">
        <v>1345</v>
      </c>
      <c r="D1656" s="320" t="s">
        <v>8825</v>
      </c>
    </row>
    <row r="1657" spans="1:4" ht="13.5">
      <c r="A1657" s="322">
        <v>91301</v>
      </c>
      <c r="B1657" s="319" t="s">
        <v>2899</v>
      </c>
      <c r="C1657" s="319" t="s">
        <v>1345</v>
      </c>
      <c r="D1657" s="320" t="s">
        <v>8826</v>
      </c>
    </row>
    <row r="1658" spans="1:4" ht="13.5">
      <c r="A1658" s="322">
        <v>91302</v>
      </c>
      <c r="B1658" s="319" t="s">
        <v>2900</v>
      </c>
      <c r="C1658" s="319" t="s">
        <v>1345</v>
      </c>
      <c r="D1658" s="320" t="s">
        <v>8827</v>
      </c>
    </row>
    <row r="1659" spans="1:4" ht="13.5">
      <c r="A1659" s="322">
        <v>91303</v>
      </c>
      <c r="B1659" s="319" t="s">
        <v>2901</v>
      </c>
      <c r="C1659" s="319" t="s">
        <v>1345</v>
      </c>
      <c r="D1659" s="320" t="s">
        <v>8828</v>
      </c>
    </row>
    <row r="1660" spans="1:4" ht="13.5">
      <c r="A1660" s="322">
        <v>91304</v>
      </c>
      <c r="B1660" s="319" t="s">
        <v>2902</v>
      </c>
      <c r="C1660" s="319" t="s">
        <v>1345</v>
      </c>
      <c r="D1660" s="320" t="s">
        <v>8829</v>
      </c>
    </row>
    <row r="1661" spans="1:4" ht="13.5">
      <c r="A1661" s="322">
        <v>91305</v>
      </c>
      <c r="B1661" s="319" t="s">
        <v>2903</v>
      </c>
      <c r="C1661" s="319" t="s">
        <v>1345</v>
      </c>
      <c r="D1661" s="320" t="s">
        <v>8830</v>
      </c>
    </row>
    <row r="1662" spans="1:4" ht="13.5">
      <c r="A1662" s="322">
        <v>91306</v>
      </c>
      <c r="B1662" s="319" t="s">
        <v>2904</v>
      </c>
      <c r="C1662" s="319" t="s">
        <v>1345</v>
      </c>
      <c r="D1662" s="320" t="s">
        <v>8831</v>
      </c>
    </row>
    <row r="1663" spans="1:4" ht="13.5">
      <c r="A1663" s="322">
        <v>91307</v>
      </c>
      <c r="B1663" s="319" t="s">
        <v>2905</v>
      </c>
      <c r="C1663" s="319" t="s">
        <v>1345</v>
      </c>
      <c r="D1663" s="320" t="s">
        <v>8832</v>
      </c>
    </row>
    <row r="1664" spans="1:4" ht="13.5">
      <c r="A1664" s="322">
        <v>91312</v>
      </c>
      <c r="B1664" s="319" t="s">
        <v>2906</v>
      </c>
      <c r="C1664" s="319" t="s">
        <v>1345</v>
      </c>
      <c r="D1664" s="320" t="s">
        <v>8833</v>
      </c>
    </row>
    <row r="1665" spans="1:4" ht="13.5">
      <c r="A1665" s="322">
        <v>91313</v>
      </c>
      <c r="B1665" s="319" t="s">
        <v>2907</v>
      </c>
      <c r="C1665" s="319" t="s">
        <v>1345</v>
      </c>
      <c r="D1665" s="320" t="s">
        <v>8834</v>
      </c>
    </row>
    <row r="1666" spans="1:4" ht="13.5">
      <c r="A1666" s="322">
        <v>91314</v>
      </c>
      <c r="B1666" s="319" t="s">
        <v>2908</v>
      </c>
      <c r="C1666" s="319" t="s">
        <v>1345</v>
      </c>
      <c r="D1666" s="320" t="s">
        <v>8835</v>
      </c>
    </row>
    <row r="1667" spans="1:4" ht="13.5">
      <c r="A1667" s="322">
        <v>91315</v>
      </c>
      <c r="B1667" s="319" t="s">
        <v>2909</v>
      </c>
      <c r="C1667" s="319" t="s">
        <v>1345</v>
      </c>
      <c r="D1667" s="320" t="s">
        <v>8836</v>
      </c>
    </row>
    <row r="1668" spans="1:4" ht="13.5">
      <c r="A1668" s="322">
        <v>91318</v>
      </c>
      <c r="B1668" s="319" t="s">
        <v>2910</v>
      </c>
      <c r="C1668" s="319" t="s">
        <v>1345</v>
      </c>
      <c r="D1668" s="320" t="s">
        <v>8837</v>
      </c>
    </row>
    <row r="1669" spans="1:4" ht="13.5">
      <c r="A1669" s="322">
        <v>91319</v>
      </c>
      <c r="B1669" s="319" t="s">
        <v>2911</v>
      </c>
      <c r="C1669" s="319" t="s">
        <v>1345</v>
      </c>
      <c r="D1669" s="320" t="s">
        <v>8838</v>
      </c>
    </row>
    <row r="1670" spans="1:4" ht="13.5">
      <c r="A1670" s="322">
        <v>91320</v>
      </c>
      <c r="B1670" s="319" t="s">
        <v>2912</v>
      </c>
      <c r="C1670" s="319" t="s">
        <v>1345</v>
      </c>
      <c r="D1670" s="320" t="s">
        <v>8839</v>
      </c>
    </row>
    <row r="1671" spans="1:4" ht="13.5">
      <c r="A1671" s="322">
        <v>91321</v>
      </c>
      <c r="B1671" s="319" t="s">
        <v>2913</v>
      </c>
      <c r="C1671" s="319" t="s">
        <v>1345</v>
      </c>
      <c r="D1671" s="320" t="s">
        <v>8840</v>
      </c>
    </row>
    <row r="1672" spans="1:4" ht="13.5">
      <c r="A1672" s="322">
        <v>91324</v>
      </c>
      <c r="B1672" s="319" t="s">
        <v>2914</v>
      </c>
      <c r="C1672" s="319" t="s">
        <v>1345</v>
      </c>
      <c r="D1672" s="320" t="s">
        <v>8841</v>
      </c>
    </row>
    <row r="1673" spans="1:4" ht="13.5">
      <c r="A1673" s="322">
        <v>91325</v>
      </c>
      <c r="B1673" s="319" t="s">
        <v>2915</v>
      </c>
      <c r="C1673" s="319" t="s">
        <v>1345</v>
      </c>
      <c r="D1673" s="320" t="s">
        <v>8842</v>
      </c>
    </row>
    <row r="1674" spans="1:4" ht="13.5">
      <c r="A1674" s="322">
        <v>91326</v>
      </c>
      <c r="B1674" s="319" t="s">
        <v>2916</v>
      </c>
      <c r="C1674" s="319" t="s">
        <v>1345</v>
      </c>
      <c r="D1674" s="320" t="s">
        <v>8843</v>
      </c>
    </row>
    <row r="1675" spans="1:4" ht="13.5">
      <c r="A1675" s="322">
        <v>91327</v>
      </c>
      <c r="B1675" s="319" t="s">
        <v>2917</v>
      </c>
      <c r="C1675" s="319" t="s">
        <v>1345</v>
      </c>
      <c r="D1675" s="320" t="s">
        <v>8844</v>
      </c>
    </row>
    <row r="1676" spans="1:4" ht="13.5">
      <c r="A1676" s="322">
        <v>91328</v>
      </c>
      <c r="B1676" s="319" t="s">
        <v>2918</v>
      </c>
      <c r="C1676" s="319" t="s">
        <v>1345</v>
      </c>
      <c r="D1676" s="320" t="s">
        <v>8845</v>
      </c>
    </row>
    <row r="1677" spans="1:4" ht="13.5">
      <c r="A1677" s="322">
        <v>91329</v>
      </c>
      <c r="B1677" s="319" t="s">
        <v>2919</v>
      </c>
      <c r="C1677" s="319" t="s">
        <v>1345</v>
      </c>
      <c r="D1677" s="320" t="s">
        <v>8846</v>
      </c>
    </row>
    <row r="1678" spans="1:4" ht="13.5">
      <c r="A1678" s="322">
        <v>91330</v>
      </c>
      <c r="B1678" s="319" t="s">
        <v>2920</v>
      </c>
      <c r="C1678" s="319" t="s">
        <v>1345</v>
      </c>
      <c r="D1678" s="320" t="s">
        <v>8847</v>
      </c>
    </row>
    <row r="1679" spans="1:4" ht="13.5">
      <c r="A1679" s="322">
        <v>91331</v>
      </c>
      <c r="B1679" s="319" t="s">
        <v>2921</v>
      </c>
      <c r="C1679" s="319" t="s">
        <v>1345</v>
      </c>
      <c r="D1679" s="320" t="s">
        <v>8848</v>
      </c>
    </row>
    <row r="1680" spans="1:4" ht="13.5">
      <c r="A1680" s="322">
        <v>91332</v>
      </c>
      <c r="B1680" s="319" t="s">
        <v>2922</v>
      </c>
      <c r="C1680" s="319" t="s">
        <v>1345</v>
      </c>
      <c r="D1680" s="320" t="s">
        <v>8849</v>
      </c>
    </row>
    <row r="1681" spans="1:4" ht="13.5">
      <c r="A1681" s="322">
        <v>91333</v>
      </c>
      <c r="B1681" s="319" t="s">
        <v>2923</v>
      </c>
      <c r="C1681" s="319" t="s">
        <v>1345</v>
      </c>
      <c r="D1681" s="320" t="s">
        <v>8850</v>
      </c>
    </row>
    <row r="1682" spans="1:4" ht="13.5">
      <c r="A1682" s="322">
        <v>91334</v>
      </c>
      <c r="B1682" s="319" t="s">
        <v>2924</v>
      </c>
      <c r="C1682" s="319" t="s">
        <v>1345</v>
      </c>
      <c r="D1682" s="320" t="s">
        <v>8851</v>
      </c>
    </row>
    <row r="1683" spans="1:4" ht="13.5">
      <c r="A1683" s="322">
        <v>91335</v>
      </c>
      <c r="B1683" s="319" t="s">
        <v>2925</v>
      </c>
      <c r="C1683" s="319" t="s">
        <v>1345</v>
      </c>
      <c r="D1683" s="320" t="s">
        <v>8852</v>
      </c>
    </row>
    <row r="1684" spans="1:4" ht="13.5">
      <c r="A1684" s="322">
        <v>91336</v>
      </c>
      <c r="B1684" s="319" t="s">
        <v>2926</v>
      </c>
      <c r="C1684" s="319" t="s">
        <v>1345</v>
      </c>
      <c r="D1684" s="320" t="s">
        <v>8853</v>
      </c>
    </row>
    <row r="1685" spans="1:4" ht="13.5">
      <c r="A1685" s="322">
        <v>91337</v>
      </c>
      <c r="B1685" s="319" t="s">
        <v>2927</v>
      </c>
      <c r="C1685" s="319" t="s">
        <v>1345</v>
      </c>
      <c r="D1685" s="320" t="s">
        <v>8854</v>
      </c>
    </row>
    <row r="1686" spans="1:4" ht="13.5">
      <c r="A1686" s="319" t="s">
        <v>2928</v>
      </c>
      <c r="B1686" s="319" t="s">
        <v>2929</v>
      </c>
      <c r="C1686" s="319" t="s">
        <v>1345</v>
      </c>
      <c r="D1686" s="320" t="s">
        <v>8855</v>
      </c>
    </row>
    <row r="1687" spans="1:4" ht="13.5">
      <c r="A1687" s="322">
        <v>84844</v>
      </c>
      <c r="B1687" s="319" t="s">
        <v>2930</v>
      </c>
      <c r="C1687" s="319" t="s">
        <v>1572</v>
      </c>
      <c r="D1687" s="320" t="s">
        <v>8856</v>
      </c>
    </row>
    <row r="1688" spans="1:4" ht="13.5">
      <c r="A1688" s="322">
        <v>84845</v>
      </c>
      <c r="B1688" s="319" t="s">
        <v>2931</v>
      </c>
      <c r="C1688" s="319" t="s">
        <v>1572</v>
      </c>
      <c r="D1688" s="320" t="s">
        <v>8857</v>
      </c>
    </row>
    <row r="1689" spans="1:4" ht="13.5">
      <c r="A1689" s="322">
        <v>84846</v>
      </c>
      <c r="B1689" s="319" t="s">
        <v>2932</v>
      </c>
      <c r="C1689" s="319" t="s">
        <v>1572</v>
      </c>
      <c r="D1689" s="320" t="s">
        <v>8858</v>
      </c>
    </row>
    <row r="1690" spans="1:4" ht="13.5">
      <c r="A1690" s="322">
        <v>84847</v>
      </c>
      <c r="B1690" s="319" t="s">
        <v>2933</v>
      </c>
      <c r="C1690" s="319" t="s">
        <v>1572</v>
      </c>
      <c r="D1690" s="320" t="s">
        <v>8858</v>
      </c>
    </row>
    <row r="1691" spans="1:4" ht="13.5">
      <c r="A1691" s="322">
        <v>84848</v>
      </c>
      <c r="B1691" s="319" t="s">
        <v>2934</v>
      </c>
      <c r="C1691" s="319" t="s">
        <v>1572</v>
      </c>
      <c r="D1691" s="320" t="s">
        <v>8859</v>
      </c>
    </row>
    <row r="1692" spans="1:4" ht="13.5">
      <c r="A1692" s="322">
        <v>84849</v>
      </c>
      <c r="B1692" s="319" t="s">
        <v>2935</v>
      </c>
      <c r="C1692" s="319" t="s">
        <v>1345</v>
      </c>
      <c r="D1692" s="320" t="s">
        <v>8860</v>
      </c>
    </row>
    <row r="1693" spans="1:4" ht="13.5">
      <c r="A1693" s="319" t="s">
        <v>2936</v>
      </c>
      <c r="B1693" s="319" t="s">
        <v>2937</v>
      </c>
      <c r="C1693" s="319" t="s">
        <v>1572</v>
      </c>
      <c r="D1693" s="320" t="s">
        <v>8861</v>
      </c>
    </row>
    <row r="1694" spans="1:4" ht="13.5">
      <c r="A1694" s="319" t="s">
        <v>2938</v>
      </c>
      <c r="B1694" s="319" t="s">
        <v>2939</v>
      </c>
      <c r="C1694" s="319" t="s">
        <v>1572</v>
      </c>
      <c r="D1694" s="320" t="s">
        <v>8862</v>
      </c>
    </row>
    <row r="1695" spans="1:4" ht="13.5">
      <c r="A1695" s="319" t="s">
        <v>2940</v>
      </c>
      <c r="B1695" s="319" t="s">
        <v>2941</v>
      </c>
      <c r="C1695" s="319" t="s">
        <v>1572</v>
      </c>
      <c r="D1695" s="320" t="s">
        <v>8863</v>
      </c>
    </row>
    <row r="1696" spans="1:4" ht="13.5">
      <c r="A1696" s="319" t="s">
        <v>2942</v>
      </c>
      <c r="B1696" s="319" t="s">
        <v>2943</v>
      </c>
      <c r="C1696" s="319" t="s">
        <v>1345</v>
      </c>
      <c r="D1696" s="320" t="s">
        <v>8864</v>
      </c>
    </row>
    <row r="1697" spans="1:4" ht="13.5">
      <c r="A1697" s="319" t="s">
        <v>2944</v>
      </c>
      <c r="B1697" s="319" t="s">
        <v>2945</v>
      </c>
      <c r="C1697" s="319" t="s">
        <v>1345</v>
      </c>
      <c r="D1697" s="320" t="s">
        <v>8865</v>
      </c>
    </row>
    <row r="1698" spans="1:4" ht="13.5">
      <c r="A1698" s="319" t="s">
        <v>2946</v>
      </c>
      <c r="B1698" s="319" t="s">
        <v>2947</v>
      </c>
      <c r="C1698" s="319" t="s">
        <v>1572</v>
      </c>
      <c r="D1698" s="320" t="s">
        <v>8866</v>
      </c>
    </row>
    <row r="1699" spans="1:4" ht="13.5">
      <c r="A1699" s="319" t="s">
        <v>2948</v>
      </c>
      <c r="B1699" s="319" t="s">
        <v>2949</v>
      </c>
      <c r="C1699" s="319" t="s">
        <v>1572</v>
      </c>
      <c r="D1699" s="320" t="s">
        <v>8867</v>
      </c>
    </row>
    <row r="1700" spans="1:4" ht="13.5">
      <c r="A1700" s="319" t="s">
        <v>2950</v>
      </c>
      <c r="B1700" s="319" t="s">
        <v>2951</v>
      </c>
      <c r="C1700" s="319" t="s">
        <v>1572</v>
      </c>
      <c r="D1700" s="320" t="s">
        <v>8868</v>
      </c>
    </row>
    <row r="1701" spans="1:4" ht="13.5">
      <c r="A1701" s="322">
        <v>84854</v>
      </c>
      <c r="B1701" s="319" t="s">
        <v>2952</v>
      </c>
      <c r="C1701" s="319" t="s">
        <v>1265</v>
      </c>
      <c r="D1701" s="320" t="s">
        <v>8869</v>
      </c>
    </row>
    <row r="1702" spans="1:4" ht="13.5">
      <c r="A1702" s="322">
        <v>94559</v>
      </c>
      <c r="B1702" s="319" t="s">
        <v>2953</v>
      </c>
      <c r="C1702" s="319" t="s">
        <v>1572</v>
      </c>
      <c r="D1702" s="320" t="s">
        <v>8870</v>
      </c>
    </row>
    <row r="1703" spans="1:4" ht="13.5">
      <c r="A1703" s="322">
        <v>94560</v>
      </c>
      <c r="B1703" s="319" t="s">
        <v>2954</v>
      </c>
      <c r="C1703" s="319" t="s">
        <v>1572</v>
      </c>
      <c r="D1703" s="320" t="s">
        <v>8871</v>
      </c>
    </row>
    <row r="1704" spans="1:4" ht="13.5">
      <c r="A1704" s="322">
        <v>94562</v>
      </c>
      <c r="B1704" s="319" t="s">
        <v>2955</v>
      </c>
      <c r="C1704" s="319" t="s">
        <v>1572</v>
      </c>
      <c r="D1704" s="320" t="s">
        <v>7866</v>
      </c>
    </row>
    <row r="1705" spans="1:4" ht="13.5">
      <c r="A1705" s="322">
        <v>94563</v>
      </c>
      <c r="B1705" s="319" t="s">
        <v>2956</v>
      </c>
      <c r="C1705" s="319" t="s">
        <v>1572</v>
      </c>
      <c r="D1705" s="320" t="s">
        <v>8872</v>
      </c>
    </row>
    <row r="1706" spans="1:4" ht="13.5">
      <c r="A1706" s="322">
        <v>94564</v>
      </c>
      <c r="B1706" s="319" t="s">
        <v>2957</v>
      </c>
      <c r="C1706" s="319" t="s">
        <v>1572</v>
      </c>
      <c r="D1706" s="320" t="s">
        <v>8873</v>
      </c>
    </row>
    <row r="1707" spans="1:4" ht="13.5">
      <c r="A1707" s="322">
        <v>94565</v>
      </c>
      <c r="B1707" s="319" t="s">
        <v>2958</v>
      </c>
      <c r="C1707" s="319" t="s">
        <v>1572</v>
      </c>
      <c r="D1707" s="320" t="s">
        <v>8874</v>
      </c>
    </row>
    <row r="1708" spans="1:4" ht="13.5">
      <c r="A1708" s="322">
        <v>94567</v>
      </c>
      <c r="B1708" s="319" t="s">
        <v>2959</v>
      </c>
      <c r="C1708" s="319" t="s">
        <v>1572</v>
      </c>
      <c r="D1708" s="320" t="s">
        <v>8875</v>
      </c>
    </row>
    <row r="1709" spans="1:4" ht="13.5">
      <c r="A1709" s="322">
        <v>94568</v>
      </c>
      <c r="B1709" s="319" t="s">
        <v>2960</v>
      </c>
      <c r="C1709" s="319" t="s">
        <v>1572</v>
      </c>
      <c r="D1709" s="320" t="s">
        <v>8876</v>
      </c>
    </row>
    <row r="1710" spans="1:4" ht="13.5">
      <c r="A1710" s="319" t="s">
        <v>2961</v>
      </c>
      <c r="B1710" s="319" t="s">
        <v>2962</v>
      </c>
      <c r="C1710" s="319" t="s">
        <v>1572</v>
      </c>
      <c r="D1710" s="320" t="s">
        <v>8877</v>
      </c>
    </row>
    <row r="1711" spans="1:4" ht="13.5">
      <c r="A1711" s="322">
        <v>73631</v>
      </c>
      <c r="B1711" s="319" t="s">
        <v>2963</v>
      </c>
      <c r="C1711" s="319" t="s">
        <v>1572</v>
      </c>
      <c r="D1711" s="320" t="s">
        <v>8878</v>
      </c>
    </row>
    <row r="1712" spans="1:4" ht="13.5">
      <c r="A1712" s="319" t="s">
        <v>2964</v>
      </c>
      <c r="B1712" s="319" t="s">
        <v>2965</v>
      </c>
      <c r="C1712" s="319" t="s">
        <v>1265</v>
      </c>
      <c r="D1712" s="320" t="s">
        <v>8879</v>
      </c>
    </row>
    <row r="1713" spans="1:4" ht="13.5">
      <c r="A1713" s="322">
        <v>73665</v>
      </c>
      <c r="B1713" s="319" t="s">
        <v>2966</v>
      </c>
      <c r="C1713" s="319" t="s">
        <v>1265</v>
      </c>
      <c r="D1713" s="320" t="s">
        <v>8880</v>
      </c>
    </row>
    <row r="1714" spans="1:4" ht="13.5">
      <c r="A1714" s="322">
        <v>73669</v>
      </c>
      <c r="B1714" s="319" t="s">
        <v>2967</v>
      </c>
      <c r="C1714" s="319" t="s">
        <v>1265</v>
      </c>
      <c r="D1714" s="320" t="s">
        <v>8881</v>
      </c>
    </row>
    <row r="1715" spans="1:4" ht="13.5">
      <c r="A1715" s="319" t="s">
        <v>2968</v>
      </c>
      <c r="B1715" s="319" t="s">
        <v>2969</v>
      </c>
      <c r="C1715" s="319" t="s">
        <v>1265</v>
      </c>
      <c r="D1715" s="320" t="s">
        <v>8882</v>
      </c>
    </row>
    <row r="1716" spans="1:4" ht="13.5">
      <c r="A1716" s="319" t="s">
        <v>2970</v>
      </c>
      <c r="B1716" s="319" t="s">
        <v>2971</v>
      </c>
      <c r="C1716" s="319" t="s">
        <v>1265</v>
      </c>
      <c r="D1716" s="320" t="s">
        <v>8883</v>
      </c>
    </row>
    <row r="1717" spans="1:4" ht="13.5">
      <c r="A1717" s="319" t="s">
        <v>423</v>
      </c>
      <c r="B1717" s="319" t="s">
        <v>2972</v>
      </c>
      <c r="C1717" s="319" t="s">
        <v>1265</v>
      </c>
      <c r="D1717" s="320" t="s">
        <v>8884</v>
      </c>
    </row>
    <row r="1718" spans="1:4" ht="13.5">
      <c r="A1718" s="319" t="s">
        <v>2973</v>
      </c>
      <c r="B1718" s="319" t="s">
        <v>2974</v>
      </c>
      <c r="C1718" s="319" t="s">
        <v>1265</v>
      </c>
      <c r="D1718" s="320" t="s">
        <v>8885</v>
      </c>
    </row>
    <row r="1719" spans="1:4" ht="13.5">
      <c r="A1719" s="322">
        <v>84862</v>
      </c>
      <c r="B1719" s="319" t="s">
        <v>2975</v>
      </c>
      <c r="C1719" s="319" t="s">
        <v>1265</v>
      </c>
      <c r="D1719" s="320" t="s">
        <v>8886</v>
      </c>
    </row>
    <row r="1720" spans="1:4" ht="13.5">
      <c r="A1720" s="322">
        <v>84863</v>
      </c>
      <c r="B1720" s="319" t="s">
        <v>2976</v>
      </c>
      <c r="C1720" s="319" t="s">
        <v>1265</v>
      </c>
      <c r="D1720" s="320" t="s">
        <v>8887</v>
      </c>
    </row>
    <row r="1721" spans="1:4" ht="13.5">
      <c r="A1721" s="322">
        <v>68050</v>
      </c>
      <c r="B1721" s="319" t="s">
        <v>2977</v>
      </c>
      <c r="C1721" s="319" t="s">
        <v>1572</v>
      </c>
      <c r="D1721" s="320" t="s">
        <v>8888</v>
      </c>
    </row>
    <row r="1722" spans="1:4" ht="13.5">
      <c r="A1722" s="322">
        <v>90838</v>
      </c>
      <c r="B1722" s="319" t="s">
        <v>2978</v>
      </c>
      <c r="C1722" s="319" t="s">
        <v>1345</v>
      </c>
      <c r="D1722" s="320" t="s">
        <v>8889</v>
      </c>
    </row>
    <row r="1723" spans="1:4" ht="13.5">
      <c r="A1723" s="322">
        <v>91338</v>
      </c>
      <c r="B1723" s="319" t="s">
        <v>2979</v>
      </c>
      <c r="C1723" s="319" t="s">
        <v>1572</v>
      </c>
      <c r="D1723" s="320" t="s">
        <v>8890</v>
      </c>
    </row>
    <row r="1724" spans="1:4" ht="13.5">
      <c r="A1724" s="322">
        <v>91341</v>
      </c>
      <c r="B1724" s="319" t="s">
        <v>2980</v>
      </c>
      <c r="C1724" s="319" t="s">
        <v>1572</v>
      </c>
      <c r="D1724" s="320" t="s">
        <v>8891</v>
      </c>
    </row>
    <row r="1725" spans="1:4" ht="13.5">
      <c r="A1725" s="322">
        <v>94805</v>
      </c>
      <c r="B1725" s="319" t="s">
        <v>2981</v>
      </c>
      <c r="C1725" s="319" t="s">
        <v>1345</v>
      </c>
      <c r="D1725" s="320" t="s">
        <v>8892</v>
      </c>
    </row>
    <row r="1726" spans="1:4" ht="13.5">
      <c r="A1726" s="322">
        <v>94806</v>
      </c>
      <c r="B1726" s="319" t="s">
        <v>2982</v>
      </c>
      <c r="C1726" s="319" t="s">
        <v>1345</v>
      </c>
      <c r="D1726" s="320" t="s">
        <v>8893</v>
      </c>
    </row>
    <row r="1727" spans="1:4" ht="13.5">
      <c r="A1727" s="322">
        <v>94807</v>
      </c>
      <c r="B1727" s="319" t="s">
        <v>2983</v>
      </c>
      <c r="C1727" s="319" t="s">
        <v>1345</v>
      </c>
      <c r="D1727" s="320" t="s">
        <v>8894</v>
      </c>
    </row>
    <row r="1728" spans="1:4" ht="13.5">
      <c r="A1728" s="319" t="s">
        <v>2984</v>
      </c>
      <c r="B1728" s="319" t="s">
        <v>2985</v>
      </c>
      <c r="C1728" s="319" t="s">
        <v>1265</v>
      </c>
      <c r="D1728" s="320" t="s">
        <v>8895</v>
      </c>
    </row>
    <row r="1729" spans="1:4" ht="13.5">
      <c r="A1729" s="319" t="s">
        <v>424</v>
      </c>
      <c r="B1729" s="319" t="s">
        <v>2986</v>
      </c>
      <c r="C1729" s="319" t="s">
        <v>1265</v>
      </c>
      <c r="D1729" s="320" t="s">
        <v>8896</v>
      </c>
    </row>
    <row r="1730" spans="1:4" ht="13.5">
      <c r="A1730" s="319" t="s">
        <v>2987</v>
      </c>
      <c r="B1730" s="319" t="s">
        <v>2988</v>
      </c>
      <c r="C1730" s="319" t="s">
        <v>1265</v>
      </c>
      <c r="D1730" s="320" t="s">
        <v>8897</v>
      </c>
    </row>
    <row r="1731" spans="1:4" ht="13.5">
      <c r="A1731" s="322">
        <v>85096</v>
      </c>
      <c r="B1731" s="319" t="s">
        <v>2989</v>
      </c>
      <c r="C1731" s="319" t="s">
        <v>1572</v>
      </c>
      <c r="D1731" s="320" t="s">
        <v>8898</v>
      </c>
    </row>
    <row r="1732" spans="1:4" ht="13.5">
      <c r="A1732" s="319" t="s">
        <v>2990</v>
      </c>
      <c r="B1732" s="319" t="s">
        <v>2991</v>
      </c>
      <c r="C1732" s="319" t="s">
        <v>1345</v>
      </c>
      <c r="D1732" s="320" t="s">
        <v>8899</v>
      </c>
    </row>
    <row r="1733" spans="1:4" ht="13.5">
      <c r="A1733" s="322">
        <v>84885</v>
      </c>
      <c r="B1733" s="319" t="s">
        <v>2992</v>
      </c>
      <c r="C1733" s="319" t="s">
        <v>1345</v>
      </c>
      <c r="D1733" s="320" t="s">
        <v>8900</v>
      </c>
    </row>
    <row r="1734" spans="1:4" ht="13.5">
      <c r="A1734" s="322">
        <v>84886</v>
      </c>
      <c r="B1734" s="319" t="s">
        <v>2993</v>
      </c>
      <c r="C1734" s="319" t="s">
        <v>1345</v>
      </c>
      <c r="D1734" s="320" t="s">
        <v>8901</v>
      </c>
    </row>
    <row r="1735" spans="1:4" ht="13.5">
      <c r="A1735" s="322">
        <v>84889</v>
      </c>
      <c r="B1735" s="319" t="s">
        <v>2994</v>
      </c>
      <c r="C1735" s="319" t="s">
        <v>1345</v>
      </c>
      <c r="D1735" s="320" t="s">
        <v>8902</v>
      </c>
    </row>
    <row r="1736" spans="1:4" ht="13.5">
      <c r="A1736" s="322">
        <v>84891</v>
      </c>
      <c r="B1736" s="319" t="s">
        <v>2995</v>
      </c>
      <c r="C1736" s="319" t="s">
        <v>1345</v>
      </c>
      <c r="D1736" s="320" t="s">
        <v>8903</v>
      </c>
    </row>
    <row r="1737" spans="1:4" ht="13.5">
      <c r="A1737" s="319" t="s">
        <v>2996</v>
      </c>
      <c r="B1737" s="319" t="s">
        <v>2997</v>
      </c>
      <c r="C1737" s="319" t="s">
        <v>1345</v>
      </c>
      <c r="D1737" s="320" t="s">
        <v>8904</v>
      </c>
    </row>
    <row r="1738" spans="1:4" ht="13.5">
      <c r="A1738" s="319" t="s">
        <v>2998</v>
      </c>
      <c r="B1738" s="319" t="s">
        <v>2999</v>
      </c>
      <c r="C1738" s="319" t="s">
        <v>1345</v>
      </c>
      <c r="D1738" s="320" t="s">
        <v>8905</v>
      </c>
    </row>
    <row r="1739" spans="1:4" ht="13.5">
      <c r="A1739" s="319" t="s">
        <v>3000</v>
      </c>
      <c r="B1739" s="319" t="s">
        <v>3001</v>
      </c>
      <c r="C1739" s="319" t="s">
        <v>1345</v>
      </c>
      <c r="D1739" s="320" t="s">
        <v>8906</v>
      </c>
    </row>
    <row r="1740" spans="1:4" ht="13.5">
      <c r="A1740" s="322">
        <v>84950</v>
      </c>
      <c r="B1740" s="319" t="s">
        <v>3002</v>
      </c>
      <c r="C1740" s="319" t="s">
        <v>1345</v>
      </c>
      <c r="D1740" s="320" t="s">
        <v>8907</v>
      </c>
    </row>
    <row r="1741" spans="1:4" ht="13.5">
      <c r="A1741" s="322">
        <v>84952</v>
      </c>
      <c r="B1741" s="319" t="s">
        <v>3003</v>
      </c>
      <c r="C1741" s="319" t="s">
        <v>1345</v>
      </c>
      <c r="D1741" s="320" t="s">
        <v>8908</v>
      </c>
    </row>
    <row r="1742" spans="1:4" ht="13.5">
      <c r="A1742" s="322">
        <v>72116</v>
      </c>
      <c r="B1742" s="319" t="s">
        <v>3004</v>
      </c>
      <c r="C1742" s="319" t="s">
        <v>1572</v>
      </c>
      <c r="D1742" s="320" t="s">
        <v>8909</v>
      </c>
    </row>
    <row r="1743" spans="1:4" ht="13.5">
      <c r="A1743" s="322">
        <v>72117</v>
      </c>
      <c r="B1743" s="319" t="s">
        <v>3005</v>
      </c>
      <c r="C1743" s="319" t="s">
        <v>1572</v>
      </c>
      <c r="D1743" s="320" t="s">
        <v>8910</v>
      </c>
    </row>
    <row r="1744" spans="1:4" ht="13.5">
      <c r="A1744" s="322">
        <v>72118</v>
      </c>
      <c r="B1744" s="319" t="s">
        <v>3006</v>
      </c>
      <c r="C1744" s="319" t="s">
        <v>1572</v>
      </c>
      <c r="D1744" s="320" t="s">
        <v>8911</v>
      </c>
    </row>
    <row r="1745" spans="1:4" ht="13.5">
      <c r="A1745" s="322">
        <v>72119</v>
      </c>
      <c r="B1745" s="319" t="s">
        <v>3007</v>
      </c>
      <c r="C1745" s="319" t="s">
        <v>1572</v>
      </c>
      <c r="D1745" s="320" t="s">
        <v>8912</v>
      </c>
    </row>
    <row r="1746" spans="1:4" ht="13.5">
      <c r="A1746" s="322">
        <v>72120</v>
      </c>
      <c r="B1746" s="319" t="s">
        <v>3008</v>
      </c>
      <c r="C1746" s="319" t="s">
        <v>1572</v>
      </c>
      <c r="D1746" s="320" t="s">
        <v>8913</v>
      </c>
    </row>
    <row r="1747" spans="1:4" ht="13.5">
      <c r="A1747" s="322">
        <v>72122</v>
      </c>
      <c r="B1747" s="319" t="s">
        <v>3009</v>
      </c>
      <c r="C1747" s="319" t="s">
        <v>1572</v>
      </c>
      <c r="D1747" s="320" t="s">
        <v>8914</v>
      </c>
    </row>
    <row r="1748" spans="1:4" ht="13.5">
      <c r="A1748" s="322">
        <v>72123</v>
      </c>
      <c r="B1748" s="319" t="s">
        <v>3010</v>
      </c>
      <c r="C1748" s="319" t="s">
        <v>1572</v>
      </c>
      <c r="D1748" s="320" t="s">
        <v>8915</v>
      </c>
    </row>
    <row r="1749" spans="1:4" ht="13.5">
      <c r="A1749" s="319" t="s">
        <v>218</v>
      </c>
      <c r="B1749" s="319" t="s">
        <v>3011</v>
      </c>
      <c r="C1749" s="319" t="s">
        <v>1345</v>
      </c>
      <c r="D1749" s="320" t="s">
        <v>8916</v>
      </c>
    </row>
    <row r="1750" spans="1:4" ht="13.5">
      <c r="A1750" s="319" t="s">
        <v>3012</v>
      </c>
      <c r="B1750" s="319" t="s">
        <v>3013</v>
      </c>
      <c r="C1750" s="319" t="s">
        <v>1572</v>
      </c>
      <c r="D1750" s="320" t="s">
        <v>8917</v>
      </c>
    </row>
    <row r="1751" spans="1:4" ht="13.5">
      <c r="A1751" s="319" t="s">
        <v>3014</v>
      </c>
      <c r="B1751" s="319" t="s">
        <v>3015</v>
      </c>
      <c r="C1751" s="319" t="s">
        <v>1572</v>
      </c>
      <c r="D1751" s="320" t="s">
        <v>8918</v>
      </c>
    </row>
    <row r="1752" spans="1:4" ht="13.5">
      <c r="A1752" s="322">
        <v>84957</v>
      </c>
      <c r="B1752" s="319" t="s">
        <v>3016</v>
      </c>
      <c r="C1752" s="319" t="s">
        <v>1572</v>
      </c>
      <c r="D1752" s="320" t="s">
        <v>8919</v>
      </c>
    </row>
    <row r="1753" spans="1:4" ht="13.5">
      <c r="A1753" s="322">
        <v>84959</v>
      </c>
      <c r="B1753" s="319" t="s">
        <v>3017</v>
      </c>
      <c r="C1753" s="319" t="s">
        <v>1572</v>
      </c>
      <c r="D1753" s="320" t="s">
        <v>8920</v>
      </c>
    </row>
    <row r="1754" spans="1:4" ht="13.5">
      <c r="A1754" s="322">
        <v>85001</v>
      </c>
      <c r="B1754" s="319" t="s">
        <v>3018</v>
      </c>
      <c r="C1754" s="319" t="s">
        <v>1572</v>
      </c>
      <c r="D1754" s="320" t="s">
        <v>8921</v>
      </c>
    </row>
    <row r="1755" spans="1:4" ht="13.5">
      <c r="A1755" s="322">
        <v>85002</v>
      </c>
      <c r="B1755" s="319" t="s">
        <v>3019</v>
      </c>
      <c r="C1755" s="319" t="s">
        <v>1572</v>
      </c>
      <c r="D1755" s="320" t="s">
        <v>8922</v>
      </c>
    </row>
    <row r="1756" spans="1:4" ht="13.5">
      <c r="A1756" s="322">
        <v>85004</v>
      </c>
      <c r="B1756" s="319" t="s">
        <v>3020</v>
      </c>
      <c r="C1756" s="319" t="s">
        <v>1572</v>
      </c>
      <c r="D1756" s="320" t="s">
        <v>8923</v>
      </c>
    </row>
    <row r="1757" spans="1:4" ht="13.5">
      <c r="A1757" s="322">
        <v>85005</v>
      </c>
      <c r="B1757" s="319" t="s">
        <v>3021</v>
      </c>
      <c r="C1757" s="319" t="s">
        <v>1572</v>
      </c>
      <c r="D1757" s="320" t="s">
        <v>8924</v>
      </c>
    </row>
    <row r="1758" spans="1:4" ht="13.5">
      <c r="A1758" s="322">
        <v>68054</v>
      </c>
      <c r="B1758" s="319" t="s">
        <v>3022</v>
      </c>
      <c r="C1758" s="319" t="s">
        <v>1572</v>
      </c>
      <c r="D1758" s="320" t="s">
        <v>8925</v>
      </c>
    </row>
    <row r="1759" spans="1:4" ht="13.5">
      <c r="A1759" s="319" t="s">
        <v>3023</v>
      </c>
      <c r="B1759" s="319" t="s">
        <v>3024</v>
      </c>
      <c r="C1759" s="319" t="s">
        <v>1572</v>
      </c>
      <c r="D1759" s="320" t="s">
        <v>8926</v>
      </c>
    </row>
    <row r="1760" spans="1:4" ht="13.5">
      <c r="A1760" s="319" t="s">
        <v>3025</v>
      </c>
      <c r="B1760" s="319" t="s">
        <v>3026</v>
      </c>
      <c r="C1760" s="319" t="s">
        <v>1572</v>
      </c>
      <c r="D1760" s="320" t="s">
        <v>8927</v>
      </c>
    </row>
    <row r="1761" spans="1:4" ht="13.5">
      <c r="A1761" s="322">
        <v>85188</v>
      </c>
      <c r="B1761" s="319" t="s">
        <v>3027</v>
      </c>
      <c r="C1761" s="319" t="s">
        <v>1345</v>
      </c>
      <c r="D1761" s="320" t="s">
        <v>8928</v>
      </c>
    </row>
    <row r="1762" spans="1:4" ht="13.5">
      <c r="A1762" s="322">
        <v>85189</v>
      </c>
      <c r="B1762" s="319" t="s">
        <v>3028</v>
      </c>
      <c r="C1762" s="319" t="s">
        <v>1345</v>
      </c>
      <c r="D1762" s="320" t="s">
        <v>8929</v>
      </c>
    </row>
    <row r="1763" spans="1:4" ht="13.5">
      <c r="A1763" s="322">
        <v>85010</v>
      </c>
      <c r="B1763" s="319" t="s">
        <v>3029</v>
      </c>
      <c r="C1763" s="319" t="s">
        <v>1572</v>
      </c>
      <c r="D1763" s="320" t="s">
        <v>8930</v>
      </c>
    </row>
    <row r="1764" spans="1:4" ht="13.5">
      <c r="A1764" s="322">
        <v>85014</v>
      </c>
      <c r="B1764" s="319" t="s">
        <v>3030</v>
      </c>
      <c r="C1764" s="319" t="s">
        <v>1572</v>
      </c>
      <c r="D1764" s="320" t="s">
        <v>8931</v>
      </c>
    </row>
    <row r="1765" spans="1:4" ht="13.5">
      <c r="A1765" s="322">
        <v>94569</v>
      </c>
      <c r="B1765" s="319" t="s">
        <v>3031</v>
      </c>
      <c r="C1765" s="319" t="s">
        <v>1572</v>
      </c>
      <c r="D1765" s="320" t="s">
        <v>8932</v>
      </c>
    </row>
    <row r="1766" spans="1:4" ht="13.5">
      <c r="A1766" s="322">
        <v>94570</v>
      </c>
      <c r="B1766" s="319" t="s">
        <v>3032</v>
      </c>
      <c r="C1766" s="319" t="s">
        <v>1572</v>
      </c>
      <c r="D1766" s="320" t="s">
        <v>8933</v>
      </c>
    </row>
    <row r="1767" spans="1:4" ht="13.5">
      <c r="A1767" s="322">
        <v>94572</v>
      </c>
      <c r="B1767" s="319" t="s">
        <v>3033</v>
      </c>
      <c r="C1767" s="319" t="s">
        <v>1572</v>
      </c>
      <c r="D1767" s="320" t="s">
        <v>8934</v>
      </c>
    </row>
    <row r="1768" spans="1:4" ht="13.5">
      <c r="A1768" s="322">
        <v>94573</v>
      </c>
      <c r="B1768" s="319" t="s">
        <v>3034</v>
      </c>
      <c r="C1768" s="319" t="s">
        <v>1572</v>
      </c>
      <c r="D1768" s="320" t="s">
        <v>8935</v>
      </c>
    </row>
    <row r="1769" spans="1:4" ht="13.5">
      <c r="A1769" s="322">
        <v>94574</v>
      </c>
      <c r="B1769" s="319" t="s">
        <v>3035</v>
      </c>
      <c r="C1769" s="319" t="s">
        <v>1572</v>
      </c>
      <c r="D1769" s="320" t="s">
        <v>8936</v>
      </c>
    </row>
    <row r="1770" spans="1:4" ht="13.5">
      <c r="A1770" s="322">
        <v>94575</v>
      </c>
      <c r="B1770" s="319" t="s">
        <v>3036</v>
      </c>
      <c r="C1770" s="319" t="s">
        <v>1572</v>
      </c>
      <c r="D1770" s="320" t="s">
        <v>8937</v>
      </c>
    </row>
    <row r="1771" spans="1:4" ht="13.5">
      <c r="A1771" s="322">
        <v>94576</v>
      </c>
      <c r="B1771" s="319" t="s">
        <v>3037</v>
      </c>
      <c r="C1771" s="319" t="s">
        <v>1572</v>
      </c>
      <c r="D1771" s="320" t="s">
        <v>8938</v>
      </c>
    </row>
    <row r="1772" spans="1:4" ht="13.5">
      <c r="A1772" s="322">
        <v>94578</v>
      </c>
      <c r="B1772" s="319" t="s">
        <v>3038</v>
      </c>
      <c r="C1772" s="319" t="s">
        <v>1572</v>
      </c>
      <c r="D1772" s="320" t="s">
        <v>8939</v>
      </c>
    </row>
    <row r="1773" spans="1:4" ht="13.5">
      <c r="A1773" s="322">
        <v>94579</v>
      </c>
      <c r="B1773" s="319" t="s">
        <v>3039</v>
      </c>
      <c r="C1773" s="319" t="s">
        <v>1572</v>
      </c>
      <c r="D1773" s="320" t="s">
        <v>8940</v>
      </c>
    </row>
    <row r="1774" spans="1:4" ht="13.5">
      <c r="A1774" s="322">
        <v>94580</v>
      </c>
      <c r="B1774" s="319" t="s">
        <v>3040</v>
      </c>
      <c r="C1774" s="319" t="s">
        <v>1572</v>
      </c>
      <c r="D1774" s="320" t="s">
        <v>8941</v>
      </c>
    </row>
    <row r="1775" spans="1:4" ht="13.5">
      <c r="A1775" s="322">
        <v>94581</v>
      </c>
      <c r="B1775" s="319" t="s">
        <v>3041</v>
      </c>
      <c r="C1775" s="319" t="s">
        <v>1572</v>
      </c>
      <c r="D1775" s="320" t="s">
        <v>8942</v>
      </c>
    </row>
    <row r="1776" spans="1:4" ht="13.5">
      <c r="A1776" s="322">
        <v>94582</v>
      </c>
      <c r="B1776" s="319" t="s">
        <v>3042</v>
      </c>
      <c r="C1776" s="319" t="s">
        <v>1572</v>
      </c>
      <c r="D1776" s="320" t="s">
        <v>8943</v>
      </c>
    </row>
    <row r="1777" spans="1:4" ht="13.5">
      <c r="A1777" s="322">
        <v>94584</v>
      </c>
      <c r="B1777" s="319" t="s">
        <v>3043</v>
      </c>
      <c r="C1777" s="319" t="s">
        <v>1572</v>
      </c>
      <c r="D1777" s="320" t="s">
        <v>8944</v>
      </c>
    </row>
    <row r="1778" spans="1:4" ht="13.5">
      <c r="A1778" s="322">
        <v>94585</v>
      </c>
      <c r="B1778" s="319" t="s">
        <v>3044</v>
      </c>
      <c r="C1778" s="319" t="s">
        <v>1572</v>
      </c>
      <c r="D1778" s="320" t="s">
        <v>8945</v>
      </c>
    </row>
    <row r="1779" spans="1:4" ht="13.5">
      <c r="A1779" s="322">
        <v>94586</v>
      </c>
      <c r="B1779" s="319" t="s">
        <v>3045</v>
      </c>
      <c r="C1779" s="319" t="s">
        <v>1572</v>
      </c>
      <c r="D1779" s="320" t="s">
        <v>8946</v>
      </c>
    </row>
    <row r="1780" spans="1:4" ht="13.5">
      <c r="A1780" s="319" t="s">
        <v>3046</v>
      </c>
      <c r="B1780" s="319" t="s">
        <v>3047</v>
      </c>
      <c r="C1780" s="319" t="s">
        <v>1265</v>
      </c>
      <c r="D1780" s="320" t="s">
        <v>8947</v>
      </c>
    </row>
    <row r="1781" spans="1:4" ht="13.5">
      <c r="A1781" s="319" t="s">
        <v>3048</v>
      </c>
      <c r="B1781" s="319" t="s">
        <v>3049</v>
      </c>
      <c r="C1781" s="319" t="s">
        <v>1265</v>
      </c>
      <c r="D1781" s="320" t="s">
        <v>8948</v>
      </c>
    </row>
    <row r="1782" spans="1:4" ht="13.5">
      <c r="A1782" s="322">
        <v>85015</v>
      </c>
      <c r="B1782" s="319" t="s">
        <v>3050</v>
      </c>
      <c r="C1782" s="319" t="s">
        <v>1265</v>
      </c>
      <c r="D1782" s="320" t="s">
        <v>8949</v>
      </c>
    </row>
    <row r="1783" spans="1:4" ht="13.5">
      <c r="A1783" s="322">
        <v>85016</v>
      </c>
      <c r="B1783" s="319" t="s">
        <v>3051</v>
      </c>
      <c r="C1783" s="319" t="s">
        <v>1265</v>
      </c>
      <c r="D1783" s="320" t="s">
        <v>8950</v>
      </c>
    </row>
    <row r="1784" spans="1:4" ht="13.5">
      <c r="A1784" s="322">
        <v>79475</v>
      </c>
      <c r="B1784" s="319" t="s">
        <v>3052</v>
      </c>
      <c r="C1784" s="319" t="s">
        <v>2616</v>
      </c>
      <c r="D1784" s="320" t="s">
        <v>8951</v>
      </c>
    </row>
    <row r="1785" spans="1:4" ht="13.5">
      <c r="A1785" s="322">
        <v>97751</v>
      </c>
      <c r="B1785" s="319" t="s">
        <v>3053</v>
      </c>
      <c r="C1785" s="319" t="s">
        <v>2616</v>
      </c>
      <c r="D1785" s="320" t="s">
        <v>8952</v>
      </c>
    </row>
    <row r="1786" spans="1:4" ht="13.5">
      <c r="A1786" s="322">
        <v>97752</v>
      </c>
      <c r="B1786" s="319" t="s">
        <v>3054</v>
      </c>
      <c r="C1786" s="319" t="s">
        <v>2616</v>
      </c>
      <c r="D1786" s="320" t="s">
        <v>8953</v>
      </c>
    </row>
    <row r="1787" spans="1:4" ht="13.5">
      <c r="A1787" s="322">
        <v>97753</v>
      </c>
      <c r="B1787" s="319" t="s">
        <v>3055</v>
      </c>
      <c r="C1787" s="319" t="s">
        <v>2616</v>
      </c>
      <c r="D1787" s="320" t="s">
        <v>8954</v>
      </c>
    </row>
    <row r="1788" spans="1:4" ht="13.5">
      <c r="A1788" s="322">
        <v>97754</v>
      </c>
      <c r="B1788" s="319" t="s">
        <v>3056</v>
      </c>
      <c r="C1788" s="319" t="s">
        <v>2616</v>
      </c>
      <c r="D1788" s="320" t="s">
        <v>8955</v>
      </c>
    </row>
    <row r="1789" spans="1:4" ht="13.5">
      <c r="A1789" s="322">
        <v>97755</v>
      </c>
      <c r="B1789" s="319" t="s">
        <v>3057</v>
      </c>
      <c r="C1789" s="319" t="s">
        <v>2616</v>
      </c>
      <c r="D1789" s="320" t="s">
        <v>8956</v>
      </c>
    </row>
    <row r="1790" spans="1:4" ht="13.5">
      <c r="A1790" s="322">
        <v>97756</v>
      </c>
      <c r="B1790" s="319" t="s">
        <v>3058</v>
      </c>
      <c r="C1790" s="319" t="s">
        <v>2616</v>
      </c>
      <c r="D1790" s="320" t="s">
        <v>8957</v>
      </c>
    </row>
    <row r="1791" spans="1:4" ht="13.5">
      <c r="A1791" s="322">
        <v>97757</v>
      </c>
      <c r="B1791" s="319" t="s">
        <v>3059</v>
      </c>
      <c r="C1791" s="319" t="s">
        <v>2616</v>
      </c>
      <c r="D1791" s="320" t="s">
        <v>8958</v>
      </c>
    </row>
    <row r="1792" spans="1:4" ht="13.5">
      <c r="A1792" s="322">
        <v>97758</v>
      </c>
      <c r="B1792" s="319" t="s">
        <v>3060</v>
      </c>
      <c r="C1792" s="319" t="s">
        <v>2616</v>
      </c>
      <c r="D1792" s="320" t="s">
        <v>8959</v>
      </c>
    </row>
    <row r="1793" spans="1:4" ht="13.5">
      <c r="A1793" s="322">
        <v>97759</v>
      </c>
      <c r="B1793" s="319" t="s">
        <v>3061</v>
      </c>
      <c r="C1793" s="319" t="s">
        <v>2616</v>
      </c>
      <c r="D1793" s="320" t="s">
        <v>8960</v>
      </c>
    </row>
    <row r="1794" spans="1:4" ht="13.5">
      <c r="A1794" s="322">
        <v>97760</v>
      </c>
      <c r="B1794" s="319" t="s">
        <v>3062</v>
      </c>
      <c r="C1794" s="319" t="s">
        <v>2616</v>
      </c>
      <c r="D1794" s="320" t="s">
        <v>8961</v>
      </c>
    </row>
    <row r="1795" spans="1:4" ht="13.5">
      <c r="A1795" s="322">
        <v>97761</v>
      </c>
      <c r="B1795" s="319" t="s">
        <v>3063</v>
      </c>
      <c r="C1795" s="319" t="s">
        <v>2616</v>
      </c>
      <c r="D1795" s="320" t="s">
        <v>8962</v>
      </c>
    </row>
    <row r="1796" spans="1:4" ht="13.5">
      <c r="A1796" s="322">
        <v>97762</v>
      </c>
      <c r="B1796" s="319" t="s">
        <v>3064</v>
      </c>
      <c r="C1796" s="319" t="s">
        <v>2616</v>
      </c>
      <c r="D1796" s="320" t="s">
        <v>8963</v>
      </c>
    </row>
    <row r="1797" spans="1:4" ht="13.5">
      <c r="A1797" s="322">
        <v>97763</v>
      </c>
      <c r="B1797" s="319" t="s">
        <v>3065</v>
      </c>
      <c r="C1797" s="319" t="s">
        <v>2616</v>
      </c>
      <c r="D1797" s="320" t="s">
        <v>8964</v>
      </c>
    </row>
    <row r="1798" spans="1:4" ht="13.5">
      <c r="A1798" s="322">
        <v>97764</v>
      </c>
      <c r="B1798" s="319" t="s">
        <v>3066</v>
      </c>
      <c r="C1798" s="319" t="s">
        <v>2616</v>
      </c>
      <c r="D1798" s="320" t="s">
        <v>8965</v>
      </c>
    </row>
    <row r="1799" spans="1:4" ht="13.5">
      <c r="A1799" s="322">
        <v>97765</v>
      </c>
      <c r="B1799" s="319" t="s">
        <v>3067</v>
      </c>
      <c r="C1799" s="319" t="s">
        <v>2616</v>
      </c>
      <c r="D1799" s="320" t="s">
        <v>8966</v>
      </c>
    </row>
    <row r="1800" spans="1:4" ht="13.5">
      <c r="A1800" s="322">
        <v>97766</v>
      </c>
      <c r="B1800" s="319" t="s">
        <v>3068</v>
      </c>
      <c r="C1800" s="319" t="s">
        <v>2616</v>
      </c>
      <c r="D1800" s="320" t="s">
        <v>8967</v>
      </c>
    </row>
    <row r="1801" spans="1:4" ht="13.5">
      <c r="A1801" s="322">
        <v>97767</v>
      </c>
      <c r="B1801" s="319" t="s">
        <v>3069</v>
      </c>
      <c r="C1801" s="319" t="s">
        <v>2616</v>
      </c>
      <c r="D1801" s="320" t="s">
        <v>8968</v>
      </c>
    </row>
    <row r="1802" spans="1:4" ht="13.5">
      <c r="A1802" s="322">
        <v>97768</v>
      </c>
      <c r="B1802" s="319" t="s">
        <v>3070</v>
      </c>
      <c r="C1802" s="319" t="s">
        <v>2616</v>
      </c>
      <c r="D1802" s="320" t="s">
        <v>8969</v>
      </c>
    </row>
    <row r="1803" spans="1:4" ht="13.5">
      <c r="A1803" s="322">
        <v>97769</v>
      </c>
      <c r="B1803" s="319" t="s">
        <v>3071</v>
      </c>
      <c r="C1803" s="319" t="s">
        <v>2616</v>
      </c>
      <c r="D1803" s="320" t="s">
        <v>8970</v>
      </c>
    </row>
    <row r="1804" spans="1:4" ht="13.5">
      <c r="A1804" s="322">
        <v>97770</v>
      </c>
      <c r="B1804" s="319" t="s">
        <v>3072</v>
      </c>
      <c r="C1804" s="319" t="s">
        <v>2616</v>
      </c>
      <c r="D1804" s="320" t="s">
        <v>8971</v>
      </c>
    </row>
    <row r="1805" spans="1:4" ht="13.5">
      <c r="A1805" s="322">
        <v>97771</v>
      </c>
      <c r="B1805" s="319" t="s">
        <v>3073</v>
      </c>
      <c r="C1805" s="319" t="s">
        <v>2616</v>
      </c>
      <c r="D1805" s="320" t="s">
        <v>8972</v>
      </c>
    </row>
    <row r="1806" spans="1:4" ht="13.5">
      <c r="A1806" s="322">
        <v>97772</v>
      </c>
      <c r="B1806" s="319" t="s">
        <v>3074</v>
      </c>
      <c r="C1806" s="319" t="s">
        <v>2616</v>
      </c>
      <c r="D1806" s="320" t="s">
        <v>8973</v>
      </c>
    </row>
    <row r="1807" spans="1:4" ht="13.5">
      <c r="A1807" s="322">
        <v>97773</v>
      </c>
      <c r="B1807" s="319" t="s">
        <v>3075</v>
      </c>
      <c r="C1807" s="319" t="s">
        <v>2616</v>
      </c>
      <c r="D1807" s="320" t="s">
        <v>8974</v>
      </c>
    </row>
    <row r="1808" spans="1:4" ht="13.5">
      <c r="A1808" s="322">
        <v>97774</v>
      </c>
      <c r="B1808" s="319" t="s">
        <v>3076</v>
      </c>
      <c r="C1808" s="319" t="s">
        <v>2616</v>
      </c>
      <c r="D1808" s="320" t="s">
        <v>8975</v>
      </c>
    </row>
    <row r="1809" spans="1:4" ht="13.5">
      <c r="A1809" s="322">
        <v>97775</v>
      </c>
      <c r="B1809" s="319" t="s">
        <v>3077</v>
      </c>
      <c r="C1809" s="319" t="s">
        <v>2616</v>
      </c>
      <c r="D1809" s="320" t="s">
        <v>8976</v>
      </c>
    </row>
    <row r="1810" spans="1:4" ht="13.5">
      <c r="A1810" s="322">
        <v>97776</v>
      </c>
      <c r="B1810" s="319" t="s">
        <v>3078</v>
      </c>
      <c r="C1810" s="319" t="s">
        <v>2616</v>
      </c>
      <c r="D1810" s="320" t="s">
        <v>8977</v>
      </c>
    </row>
    <row r="1811" spans="1:4" ht="13.5">
      <c r="A1811" s="322">
        <v>97777</v>
      </c>
      <c r="B1811" s="319" t="s">
        <v>3079</v>
      </c>
      <c r="C1811" s="319" t="s">
        <v>2616</v>
      </c>
      <c r="D1811" s="320" t="s">
        <v>8978</v>
      </c>
    </row>
    <row r="1812" spans="1:4" ht="13.5">
      <c r="A1812" s="322">
        <v>97778</v>
      </c>
      <c r="B1812" s="319" t="s">
        <v>3080</v>
      </c>
      <c r="C1812" s="319" t="s">
        <v>2616</v>
      </c>
      <c r="D1812" s="320" t="s">
        <v>8979</v>
      </c>
    </row>
    <row r="1813" spans="1:4" ht="13.5">
      <c r="A1813" s="322">
        <v>97779</v>
      </c>
      <c r="B1813" s="319" t="s">
        <v>3081</v>
      </c>
      <c r="C1813" s="319" t="s">
        <v>2616</v>
      </c>
      <c r="D1813" s="320" t="s">
        <v>8980</v>
      </c>
    </row>
    <row r="1814" spans="1:4" ht="13.5">
      <c r="A1814" s="322">
        <v>97780</v>
      </c>
      <c r="B1814" s="319" t="s">
        <v>3082</v>
      </c>
      <c r="C1814" s="319" t="s">
        <v>2616</v>
      </c>
      <c r="D1814" s="320" t="s">
        <v>8981</v>
      </c>
    </row>
    <row r="1815" spans="1:4" ht="13.5">
      <c r="A1815" s="322">
        <v>97781</v>
      </c>
      <c r="B1815" s="319" t="s">
        <v>3083</v>
      </c>
      <c r="C1815" s="319" t="s">
        <v>2616</v>
      </c>
      <c r="D1815" s="320" t="s">
        <v>8982</v>
      </c>
    </row>
    <row r="1816" spans="1:4" ht="13.5">
      <c r="A1816" s="322">
        <v>97782</v>
      </c>
      <c r="B1816" s="319" t="s">
        <v>3084</v>
      </c>
      <c r="C1816" s="319" t="s">
        <v>2616</v>
      </c>
      <c r="D1816" s="320" t="s">
        <v>8983</v>
      </c>
    </row>
    <row r="1817" spans="1:4" ht="13.5">
      <c r="A1817" s="322">
        <v>97783</v>
      </c>
      <c r="B1817" s="319" t="s">
        <v>3085</v>
      </c>
      <c r="C1817" s="319" t="s">
        <v>2616</v>
      </c>
      <c r="D1817" s="320" t="s">
        <v>8984</v>
      </c>
    </row>
    <row r="1818" spans="1:4" ht="13.5">
      <c r="A1818" s="322">
        <v>97784</v>
      </c>
      <c r="B1818" s="319" t="s">
        <v>3086</v>
      </c>
      <c r="C1818" s="319" t="s">
        <v>2616</v>
      </c>
      <c r="D1818" s="320" t="s">
        <v>8985</v>
      </c>
    </row>
    <row r="1819" spans="1:4" ht="13.5">
      <c r="A1819" s="322">
        <v>97785</v>
      </c>
      <c r="B1819" s="319" t="s">
        <v>3087</v>
      </c>
      <c r="C1819" s="319" t="s">
        <v>2616</v>
      </c>
      <c r="D1819" s="320" t="s">
        <v>8986</v>
      </c>
    </row>
    <row r="1820" spans="1:4" ht="13.5">
      <c r="A1820" s="322">
        <v>97786</v>
      </c>
      <c r="B1820" s="319" t="s">
        <v>3088</v>
      </c>
      <c r="C1820" s="319" t="s">
        <v>2616</v>
      </c>
      <c r="D1820" s="320" t="s">
        <v>8987</v>
      </c>
    </row>
    <row r="1821" spans="1:4" ht="13.5">
      <c r="A1821" s="322">
        <v>97787</v>
      </c>
      <c r="B1821" s="319" t="s">
        <v>3089</v>
      </c>
      <c r="C1821" s="319" t="s">
        <v>2616</v>
      </c>
      <c r="D1821" s="320" t="s">
        <v>8988</v>
      </c>
    </row>
    <row r="1822" spans="1:4" ht="13.5">
      <c r="A1822" s="322">
        <v>97788</v>
      </c>
      <c r="B1822" s="319" t="s">
        <v>3090</v>
      </c>
      <c r="C1822" s="319" t="s">
        <v>2616</v>
      </c>
      <c r="D1822" s="320" t="s">
        <v>8989</v>
      </c>
    </row>
    <row r="1823" spans="1:4" ht="13.5">
      <c r="A1823" s="322">
        <v>97789</v>
      </c>
      <c r="B1823" s="319" t="s">
        <v>3091</v>
      </c>
      <c r="C1823" s="319" t="s">
        <v>2616</v>
      </c>
      <c r="D1823" s="320" t="s">
        <v>8990</v>
      </c>
    </row>
    <row r="1824" spans="1:4" ht="13.5">
      <c r="A1824" s="322">
        <v>97790</v>
      </c>
      <c r="B1824" s="319" t="s">
        <v>3092</v>
      </c>
      <c r="C1824" s="319" t="s">
        <v>2616</v>
      </c>
      <c r="D1824" s="320" t="s">
        <v>8991</v>
      </c>
    </row>
    <row r="1825" spans="1:4" ht="13.5">
      <c r="A1825" s="322">
        <v>97791</v>
      </c>
      <c r="B1825" s="319" t="s">
        <v>3093</v>
      </c>
      <c r="C1825" s="319" t="s">
        <v>2616</v>
      </c>
      <c r="D1825" s="320" t="s">
        <v>8992</v>
      </c>
    </row>
    <row r="1826" spans="1:4" ht="13.5">
      <c r="A1826" s="322">
        <v>97792</v>
      </c>
      <c r="B1826" s="319" t="s">
        <v>3094</v>
      </c>
      <c r="C1826" s="319" t="s">
        <v>2616</v>
      </c>
      <c r="D1826" s="320" t="s">
        <v>8993</v>
      </c>
    </row>
    <row r="1827" spans="1:4" ht="13.5">
      <c r="A1827" s="322">
        <v>97793</v>
      </c>
      <c r="B1827" s="319" t="s">
        <v>3095</v>
      </c>
      <c r="C1827" s="319" t="s">
        <v>2616</v>
      </c>
      <c r="D1827" s="320" t="s">
        <v>8994</v>
      </c>
    </row>
    <row r="1828" spans="1:4" ht="13.5">
      <c r="A1828" s="322">
        <v>97794</v>
      </c>
      <c r="B1828" s="319" t="s">
        <v>3096</v>
      </c>
      <c r="C1828" s="319" t="s">
        <v>2616</v>
      </c>
      <c r="D1828" s="320" t="s">
        <v>8995</v>
      </c>
    </row>
    <row r="1829" spans="1:4" ht="13.5">
      <c r="A1829" s="322">
        <v>97795</v>
      </c>
      <c r="B1829" s="319" t="s">
        <v>3097</v>
      </c>
      <c r="C1829" s="319" t="s">
        <v>2616</v>
      </c>
      <c r="D1829" s="320" t="s">
        <v>8996</v>
      </c>
    </row>
    <row r="1830" spans="1:4" ht="13.5">
      <c r="A1830" s="322">
        <v>97796</v>
      </c>
      <c r="B1830" s="319" t="s">
        <v>3098</v>
      </c>
      <c r="C1830" s="319" t="s">
        <v>2616</v>
      </c>
      <c r="D1830" s="320" t="s">
        <v>8997</v>
      </c>
    </row>
    <row r="1831" spans="1:4" ht="13.5">
      <c r="A1831" s="322">
        <v>97797</v>
      </c>
      <c r="B1831" s="319" t="s">
        <v>3099</v>
      </c>
      <c r="C1831" s="319" t="s">
        <v>2616</v>
      </c>
      <c r="D1831" s="320" t="s">
        <v>8998</v>
      </c>
    </row>
    <row r="1832" spans="1:4" ht="13.5">
      <c r="A1832" s="322">
        <v>97798</v>
      </c>
      <c r="B1832" s="319" t="s">
        <v>3100</v>
      </c>
      <c r="C1832" s="319" t="s">
        <v>2616</v>
      </c>
      <c r="D1832" s="320" t="s">
        <v>8999</v>
      </c>
    </row>
    <row r="1833" spans="1:4" ht="13.5">
      <c r="A1833" s="322">
        <v>97799</v>
      </c>
      <c r="B1833" s="319" t="s">
        <v>3101</v>
      </c>
      <c r="C1833" s="319" t="s">
        <v>2616</v>
      </c>
      <c r="D1833" s="320" t="s">
        <v>9000</v>
      </c>
    </row>
    <row r="1834" spans="1:4" ht="13.5">
      <c r="A1834" s="322">
        <v>97800</v>
      </c>
      <c r="B1834" s="319" t="s">
        <v>3102</v>
      </c>
      <c r="C1834" s="319" t="s">
        <v>2616</v>
      </c>
      <c r="D1834" s="320" t="s">
        <v>9001</v>
      </c>
    </row>
    <row r="1835" spans="1:4" ht="13.5">
      <c r="A1835" s="322">
        <v>89198</v>
      </c>
      <c r="B1835" s="319" t="s">
        <v>3103</v>
      </c>
      <c r="C1835" s="319" t="s">
        <v>1265</v>
      </c>
      <c r="D1835" s="320" t="s">
        <v>9002</v>
      </c>
    </row>
    <row r="1836" spans="1:4" ht="13.5">
      <c r="A1836" s="322">
        <v>89199</v>
      </c>
      <c r="B1836" s="319" t="s">
        <v>3104</v>
      </c>
      <c r="C1836" s="319" t="s">
        <v>1265</v>
      </c>
      <c r="D1836" s="320" t="s">
        <v>9003</v>
      </c>
    </row>
    <row r="1837" spans="1:4" ht="13.5">
      <c r="A1837" s="322">
        <v>89200</v>
      </c>
      <c r="B1837" s="319" t="s">
        <v>3105</v>
      </c>
      <c r="C1837" s="319" t="s">
        <v>1265</v>
      </c>
      <c r="D1837" s="320" t="s">
        <v>9004</v>
      </c>
    </row>
    <row r="1838" spans="1:4" ht="13.5">
      <c r="A1838" s="322">
        <v>89201</v>
      </c>
      <c r="B1838" s="319" t="s">
        <v>3106</v>
      </c>
      <c r="C1838" s="319" t="s">
        <v>1265</v>
      </c>
      <c r="D1838" s="320" t="s">
        <v>9005</v>
      </c>
    </row>
    <row r="1839" spans="1:4" ht="13.5">
      <c r="A1839" s="322">
        <v>89202</v>
      </c>
      <c r="B1839" s="319" t="s">
        <v>3107</v>
      </c>
      <c r="C1839" s="319" t="s">
        <v>1265</v>
      </c>
      <c r="D1839" s="320" t="s">
        <v>9006</v>
      </c>
    </row>
    <row r="1840" spans="1:4" ht="13.5">
      <c r="A1840" s="322">
        <v>89203</v>
      </c>
      <c r="B1840" s="319" t="s">
        <v>3108</v>
      </c>
      <c r="C1840" s="319" t="s">
        <v>1265</v>
      </c>
      <c r="D1840" s="320" t="s">
        <v>7865</v>
      </c>
    </row>
    <row r="1841" spans="1:4" ht="13.5">
      <c r="A1841" s="322">
        <v>89204</v>
      </c>
      <c r="B1841" s="319" t="s">
        <v>3109</v>
      </c>
      <c r="C1841" s="319" t="s">
        <v>1265</v>
      </c>
      <c r="D1841" s="320" t="s">
        <v>9007</v>
      </c>
    </row>
    <row r="1842" spans="1:4" ht="13.5">
      <c r="A1842" s="322">
        <v>89205</v>
      </c>
      <c r="B1842" s="319" t="s">
        <v>3110</v>
      </c>
      <c r="C1842" s="319" t="s">
        <v>1265</v>
      </c>
      <c r="D1842" s="320" t="s">
        <v>9008</v>
      </c>
    </row>
    <row r="1843" spans="1:4" ht="13.5">
      <c r="A1843" s="322">
        <v>89206</v>
      </c>
      <c r="B1843" s="319" t="s">
        <v>3111</v>
      </c>
      <c r="C1843" s="319" t="s">
        <v>1265</v>
      </c>
      <c r="D1843" s="320" t="s">
        <v>9009</v>
      </c>
    </row>
    <row r="1844" spans="1:4" ht="13.5">
      <c r="A1844" s="322">
        <v>90808</v>
      </c>
      <c r="B1844" s="319" t="s">
        <v>3112</v>
      </c>
      <c r="C1844" s="319" t="s">
        <v>1265</v>
      </c>
      <c r="D1844" s="320" t="s">
        <v>9010</v>
      </c>
    </row>
    <row r="1845" spans="1:4" ht="13.5">
      <c r="A1845" s="322">
        <v>90809</v>
      </c>
      <c r="B1845" s="319" t="s">
        <v>3113</v>
      </c>
      <c r="C1845" s="319" t="s">
        <v>1265</v>
      </c>
      <c r="D1845" s="320" t="s">
        <v>9011</v>
      </c>
    </row>
    <row r="1846" spans="1:4" ht="13.5">
      <c r="A1846" s="322">
        <v>90810</v>
      </c>
      <c r="B1846" s="319" t="s">
        <v>3114</v>
      </c>
      <c r="C1846" s="319" t="s">
        <v>1265</v>
      </c>
      <c r="D1846" s="320" t="s">
        <v>9012</v>
      </c>
    </row>
    <row r="1847" spans="1:4" ht="13.5">
      <c r="A1847" s="322">
        <v>90811</v>
      </c>
      <c r="B1847" s="319" t="s">
        <v>3115</v>
      </c>
      <c r="C1847" s="319" t="s">
        <v>1265</v>
      </c>
      <c r="D1847" s="320" t="s">
        <v>9013</v>
      </c>
    </row>
    <row r="1848" spans="1:4" ht="13.5">
      <c r="A1848" s="322">
        <v>90812</v>
      </c>
      <c r="B1848" s="319" t="s">
        <v>3116</v>
      </c>
      <c r="C1848" s="319" t="s">
        <v>1265</v>
      </c>
      <c r="D1848" s="320" t="s">
        <v>9014</v>
      </c>
    </row>
    <row r="1849" spans="1:4" ht="13.5">
      <c r="A1849" s="322">
        <v>90813</v>
      </c>
      <c r="B1849" s="319" t="s">
        <v>3117</v>
      </c>
      <c r="C1849" s="319" t="s">
        <v>1265</v>
      </c>
      <c r="D1849" s="320" t="s">
        <v>9015</v>
      </c>
    </row>
    <row r="1850" spans="1:4" ht="13.5">
      <c r="A1850" s="322">
        <v>90814</v>
      </c>
      <c r="B1850" s="319" t="s">
        <v>3118</v>
      </c>
      <c r="C1850" s="319" t="s">
        <v>1265</v>
      </c>
      <c r="D1850" s="320" t="s">
        <v>9016</v>
      </c>
    </row>
    <row r="1851" spans="1:4" ht="13.5">
      <c r="A1851" s="322">
        <v>90815</v>
      </c>
      <c r="B1851" s="319" t="s">
        <v>3119</v>
      </c>
      <c r="C1851" s="319" t="s">
        <v>1265</v>
      </c>
      <c r="D1851" s="320" t="s">
        <v>9017</v>
      </c>
    </row>
    <row r="1852" spans="1:4" ht="13.5">
      <c r="A1852" s="322">
        <v>90877</v>
      </c>
      <c r="B1852" s="319" t="s">
        <v>3120</v>
      </c>
      <c r="C1852" s="319" t="s">
        <v>1265</v>
      </c>
      <c r="D1852" s="320" t="s">
        <v>9018</v>
      </c>
    </row>
    <row r="1853" spans="1:4" ht="13.5">
      <c r="A1853" s="322">
        <v>90878</v>
      </c>
      <c r="B1853" s="319" t="s">
        <v>3121</v>
      </c>
      <c r="C1853" s="319" t="s">
        <v>1265</v>
      </c>
      <c r="D1853" s="320" t="s">
        <v>9019</v>
      </c>
    </row>
    <row r="1854" spans="1:4" ht="13.5">
      <c r="A1854" s="322">
        <v>90880</v>
      </c>
      <c r="B1854" s="319" t="s">
        <v>3122</v>
      </c>
      <c r="C1854" s="319" t="s">
        <v>1265</v>
      </c>
      <c r="D1854" s="320" t="s">
        <v>9020</v>
      </c>
    </row>
    <row r="1855" spans="1:4" ht="13.5">
      <c r="A1855" s="322">
        <v>90881</v>
      </c>
      <c r="B1855" s="319" t="s">
        <v>3123</v>
      </c>
      <c r="C1855" s="319" t="s">
        <v>1265</v>
      </c>
      <c r="D1855" s="320" t="s">
        <v>9021</v>
      </c>
    </row>
    <row r="1856" spans="1:4" ht="13.5">
      <c r="A1856" s="322">
        <v>90883</v>
      </c>
      <c r="B1856" s="319" t="s">
        <v>3124</v>
      </c>
      <c r="C1856" s="319" t="s">
        <v>1265</v>
      </c>
      <c r="D1856" s="320" t="s">
        <v>9022</v>
      </c>
    </row>
    <row r="1857" spans="1:4" ht="13.5">
      <c r="A1857" s="322">
        <v>90884</v>
      </c>
      <c r="B1857" s="319" t="s">
        <v>3125</v>
      </c>
      <c r="C1857" s="319" t="s">
        <v>1265</v>
      </c>
      <c r="D1857" s="320" t="s">
        <v>9023</v>
      </c>
    </row>
    <row r="1858" spans="1:4" ht="13.5">
      <c r="A1858" s="322">
        <v>90885</v>
      </c>
      <c r="B1858" s="319" t="s">
        <v>3126</v>
      </c>
      <c r="C1858" s="319" t="s">
        <v>1265</v>
      </c>
      <c r="D1858" s="320" t="s">
        <v>9024</v>
      </c>
    </row>
    <row r="1859" spans="1:4" ht="13.5">
      <c r="A1859" s="322">
        <v>90886</v>
      </c>
      <c r="B1859" s="319" t="s">
        <v>3127</v>
      </c>
      <c r="C1859" s="319" t="s">
        <v>1265</v>
      </c>
      <c r="D1859" s="320" t="s">
        <v>9025</v>
      </c>
    </row>
    <row r="1860" spans="1:4" ht="13.5">
      <c r="A1860" s="322">
        <v>90887</v>
      </c>
      <c r="B1860" s="319" t="s">
        <v>3128</v>
      </c>
      <c r="C1860" s="319" t="s">
        <v>1265</v>
      </c>
      <c r="D1860" s="320" t="s">
        <v>9026</v>
      </c>
    </row>
    <row r="1861" spans="1:4" ht="13.5">
      <c r="A1861" s="322">
        <v>90888</v>
      </c>
      <c r="B1861" s="319" t="s">
        <v>3129</v>
      </c>
      <c r="C1861" s="319" t="s">
        <v>1265</v>
      </c>
      <c r="D1861" s="320" t="s">
        <v>9027</v>
      </c>
    </row>
    <row r="1862" spans="1:4" ht="13.5">
      <c r="A1862" s="322">
        <v>90889</v>
      </c>
      <c r="B1862" s="319" t="s">
        <v>3130</v>
      </c>
      <c r="C1862" s="319" t="s">
        <v>1265</v>
      </c>
      <c r="D1862" s="320" t="s">
        <v>9028</v>
      </c>
    </row>
    <row r="1863" spans="1:4" ht="13.5">
      <c r="A1863" s="322">
        <v>90890</v>
      </c>
      <c r="B1863" s="319" t="s">
        <v>3131</v>
      </c>
      <c r="C1863" s="319" t="s">
        <v>1265</v>
      </c>
      <c r="D1863" s="320" t="s">
        <v>9029</v>
      </c>
    </row>
    <row r="1864" spans="1:4" ht="13.5">
      <c r="A1864" s="322">
        <v>90891</v>
      </c>
      <c r="B1864" s="319" t="s">
        <v>3132</v>
      </c>
      <c r="C1864" s="319" t="s">
        <v>1265</v>
      </c>
      <c r="D1864" s="320" t="s">
        <v>9030</v>
      </c>
    </row>
    <row r="1865" spans="1:4" ht="13.5">
      <c r="A1865" s="322">
        <v>95601</v>
      </c>
      <c r="B1865" s="319" t="s">
        <v>3133</v>
      </c>
      <c r="C1865" s="319" t="s">
        <v>1345</v>
      </c>
      <c r="D1865" s="320" t="s">
        <v>9031</v>
      </c>
    </row>
    <row r="1866" spans="1:4" ht="13.5">
      <c r="A1866" s="322">
        <v>95602</v>
      </c>
      <c r="B1866" s="319" t="s">
        <v>3134</v>
      </c>
      <c r="C1866" s="319" t="s">
        <v>1345</v>
      </c>
      <c r="D1866" s="320" t="s">
        <v>9032</v>
      </c>
    </row>
    <row r="1867" spans="1:4" ht="13.5">
      <c r="A1867" s="322">
        <v>95603</v>
      </c>
      <c r="B1867" s="319" t="s">
        <v>3135</v>
      </c>
      <c r="C1867" s="319" t="s">
        <v>1345</v>
      </c>
      <c r="D1867" s="320" t="s">
        <v>9033</v>
      </c>
    </row>
    <row r="1868" spans="1:4" ht="13.5">
      <c r="A1868" s="322">
        <v>95604</v>
      </c>
      <c r="B1868" s="319" t="s">
        <v>3136</v>
      </c>
      <c r="C1868" s="319" t="s">
        <v>1345</v>
      </c>
      <c r="D1868" s="320" t="s">
        <v>9034</v>
      </c>
    </row>
    <row r="1869" spans="1:4" ht="13.5">
      <c r="A1869" s="322">
        <v>95605</v>
      </c>
      <c r="B1869" s="319" t="s">
        <v>3137</v>
      </c>
      <c r="C1869" s="319" t="s">
        <v>1345</v>
      </c>
      <c r="D1869" s="320" t="s">
        <v>9035</v>
      </c>
    </row>
    <row r="1870" spans="1:4" ht="13.5">
      <c r="A1870" s="322">
        <v>95607</v>
      </c>
      <c r="B1870" s="319" t="s">
        <v>3138</v>
      </c>
      <c r="C1870" s="319" t="s">
        <v>1345</v>
      </c>
      <c r="D1870" s="320" t="s">
        <v>9036</v>
      </c>
    </row>
    <row r="1871" spans="1:4" ht="13.5">
      <c r="A1871" s="322">
        <v>95608</v>
      </c>
      <c r="B1871" s="319" t="s">
        <v>3139</v>
      </c>
      <c r="C1871" s="319" t="s">
        <v>1345</v>
      </c>
      <c r="D1871" s="320" t="s">
        <v>9037</v>
      </c>
    </row>
    <row r="1872" spans="1:4" ht="13.5">
      <c r="A1872" s="322">
        <v>95609</v>
      </c>
      <c r="B1872" s="319" t="s">
        <v>3140</v>
      </c>
      <c r="C1872" s="319" t="s">
        <v>1345</v>
      </c>
      <c r="D1872" s="320" t="s">
        <v>9038</v>
      </c>
    </row>
    <row r="1873" spans="1:4" ht="13.5">
      <c r="A1873" s="322">
        <v>96160</v>
      </c>
      <c r="B1873" s="319" t="s">
        <v>3141</v>
      </c>
      <c r="C1873" s="319" t="s">
        <v>1265</v>
      </c>
      <c r="D1873" s="320" t="s">
        <v>9039</v>
      </c>
    </row>
    <row r="1874" spans="1:4" ht="13.5">
      <c r="A1874" s="322">
        <v>96161</v>
      </c>
      <c r="B1874" s="319" t="s">
        <v>3142</v>
      </c>
      <c r="C1874" s="319" t="s">
        <v>1265</v>
      </c>
      <c r="D1874" s="320" t="s">
        <v>9040</v>
      </c>
    </row>
    <row r="1875" spans="1:4" ht="13.5">
      <c r="A1875" s="322">
        <v>96162</v>
      </c>
      <c r="B1875" s="319" t="s">
        <v>3143</v>
      </c>
      <c r="C1875" s="319" t="s">
        <v>1265</v>
      </c>
      <c r="D1875" s="320" t="s">
        <v>9041</v>
      </c>
    </row>
    <row r="1876" spans="1:4" ht="13.5">
      <c r="A1876" s="322">
        <v>96163</v>
      </c>
      <c r="B1876" s="319" t="s">
        <v>3144</v>
      </c>
      <c r="C1876" s="319" t="s">
        <v>1265</v>
      </c>
      <c r="D1876" s="320" t="s">
        <v>9042</v>
      </c>
    </row>
    <row r="1877" spans="1:4" ht="13.5">
      <c r="A1877" s="322">
        <v>96164</v>
      </c>
      <c r="B1877" s="319" t="s">
        <v>3145</v>
      </c>
      <c r="C1877" s="319" t="s">
        <v>1265</v>
      </c>
      <c r="D1877" s="320" t="s">
        <v>9043</v>
      </c>
    </row>
    <row r="1878" spans="1:4" ht="13.5">
      <c r="A1878" s="322">
        <v>96165</v>
      </c>
      <c r="B1878" s="319" t="s">
        <v>3146</v>
      </c>
      <c r="C1878" s="319" t="s">
        <v>1265</v>
      </c>
      <c r="D1878" s="320" t="s">
        <v>9044</v>
      </c>
    </row>
    <row r="1879" spans="1:4" ht="13.5">
      <c r="A1879" s="322">
        <v>96166</v>
      </c>
      <c r="B1879" s="319" t="s">
        <v>3147</v>
      </c>
      <c r="C1879" s="319" t="s">
        <v>1265</v>
      </c>
      <c r="D1879" s="320" t="s">
        <v>9045</v>
      </c>
    </row>
    <row r="1880" spans="1:4" ht="13.5">
      <c r="A1880" s="322">
        <v>96167</v>
      </c>
      <c r="B1880" s="319" t="s">
        <v>3148</v>
      </c>
      <c r="C1880" s="319" t="s">
        <v>1265</v>
      </c>
      <c r="D1880" s="320" t="s">
        <v>9046</v>
      </c>
    </row>
    <row r="1881" spans="1:4" ht="13.5">
      <c r="A1881" s="322">
        <v>96168</v>
      </c>
      <c r="B1881" s="319" t="s">
        <v>3149</v>
      </c>
      <c r="C1881" s="319" t="s">
        <v>1265</v>
      </c>
      <c r="D1881" s="320" t="s">
        <v>9047</v>
      </c>
    </row>
    <row r="1882" spans="1:4" ht="13.5">
      <c r="A1882" s="322">
        <v>96169</v>
      </c>
      <c r="B1882" s="319" t="s">
        <v>3150</v>
      </c>
      <c r="C1882" s="319" t="s">
        <v>1265</v>
      </c>
      <c r="D1882" s="320" t="s">
        <v>9048</v>
      </c>
    </row>
    <row r="1883" spans="1:4" ht="13.5">
      <c r="A1883" s="322">
        <v>96170</v>
      </c>
      <c r="B1883" s="319" t="s">
        <v>3151</v>
      </c>
      <c r="C1883" s="319" t="s">
        <v>1265</v>
      </c>
      <c r="D1883" s="320" t="s">
        <v>9049</v>
      </c>
    </row>
    <row r="1884" spans="1:4" ht="13.5">
      <c r="A1884" s="322">
        <v>96171</v>
      </c>
      <c r="B1884" s="319" t="s">
        <v>3152</v>
      </c>
      <c r="C1884" s="319" t="s">
        <v>1265</v>
      </c>
      <c r="D1884" s="320" t="s">
        <v>9050</v>
      </c>
    </row>
    <row r="1885" spans="1:4" ht="13.5">
      <c r="A1885" s="322">
        <v>96172</v>
      </c>
      <c r="B1885" s="319" t="s">
        <v>3153</v>
      </c>
      <c r="C1885" s="319" t="s">
        <v>1265</v>
      </c>
      <c r="D1885" s="320" t="s">
        <v>9051</v>
      </c>
    </row>
    <row r="1886" spans="1:4" ht="13.5">
      <c r="A1886" s="322">
        <v>96173</v>
      </c>
      <c r="B1886" s="319" t="s">
        <v>3154</v>
      </c>
      <c r="C1886" s="319" t="s">
        <v>1265</v>
      </c>
      <c r="D1886" s="320" t="s">
        <v>9052</v>
      </c>
    </row>
    <row r="1887" spans="1:4" ht="13.5">
      <c r="A1887" s="322">
        <v>96174</v>
      </c>
      <c r="B1887" s="319" t="s">
        <v>3155</v>
      </c>
      <c r="C1887" s="319" t="s">
        <v>1265</v>
      </c>
      <c r="D1887" s="320" t="s">
        <v>9053</v>
      </c>
    </row>
    <row r="1888" spans="1:4" ht="13.5">
      <c r="A1888" s="322">
        <v>96175</v>
      </c>
      <c r="B1888" s="319" t="s">
        <v>3156</v>
      </c>
      <c r="C1888" s="319" t="s">
        <v>1265</v>
      </c>
      <c r="D1888" s="320" t="s">
        <v>9054</v>
      </c>
    </row>
    <row r="1889" spans="1:4" ht="13.5">
      <c r="A1889" s="322">
        <v>96176</v>
      </c>
      <c r="B1889" s="319" t="s">
        <v>3157</v>
      </c>
      <c r="C1889" s="319" t="s">
        <v>1265</v>
      </c>
      <c r="D1889" s="320" t="s">
        <v>9055</v>
      </c>
    </row>
    <row r="1890" spans="1:4" ht="13.5">
      <c r="A1890" s="322">
        <v>96177</v>
      </c>
      <c r="B1890" s="319" t="s">
        <v>3158</v>
      </c>
      <c r="C1890" s="319" t="s">
        <v>1265</v>
      </c>
      <c r="D1890" s="320" t="s">
        <v>9056</v>
      </c>
    </row>
    <row r="1891" spans="1:4" ht="13.5">
      <c r="A1891" s="322">
        <v>96178</v>
      </c>
      <c r="B1891" s="319" t="s">
        <v>3159</v>
      </c>
      <c r="C1891" s="319" t="s">
        <v>1265</v>
      </c>
      <c r="D1891" s="320" t="s">
        <v>9057</v>
      </c>
    </row>
    <row r="1892" spans="1:4" ht="13.5">
      <c r="A1892" s="322">
        <v>96179</v>
      </c>
      <c r="B1892" s="319" t="s">
        <v>3160</v>
      </c>
      <c r="C1892" s="319" t="s">
        <v>1265</v>
      </c>
      <c r="D1892" s="320" t="s">
        <v>9058</v>
      </c>
    </row>
    <row r="1893" spans="1:4" ht="13.5">
      <c r="A1893" s="322">
        <v>96180</v>
      </c>
      <c r="B1893" s="319" t="s">
        <v>3161</v>
      </c>
      <c r="C1893" s="319" t="s">
        <v>1265</v>
      </c>
      <c r="D1893" s="320" t="s">
        <v>9059</v>
      </c>
    </row>
    <row r="1894" spans="1:4" ht="13.5">
      <c r="A1894" s="322">
        <v>96181</v>
      </c>
      <c r="B1894" s="319" t="s">
        <v>3162</v>
      </c>
      <c r="C1894" s="319" t="s">
        <v>1265</v>
      </c>
      <c r="D1894" s="320" t="s">
        <v>9060</v>
      </c>
    </row>
    <row r="1895" spans="1:4" ht="13.5">
      <c r="A1895" s="322">
        <v>96182</v>
      </c>
      <c r="B1895" s="319" t="s">
        <v>3163</v>
      </c>
      <c r="C1895" s="319" t="s">
        <v>1265</v>
      </c>
      <c r="D1895" s="320" t="s">
        <v>9061</v>
      </c>
    </row>
    <row r="1896" spans="1:4" ht="13.5">
      <c r="A1896" s="322">
        <v>96183</v>
      </c>
      <c r="B1896" s="319" t="s">
        <v>3164</v>
      </c>
      <c r="C1896" s="319" t="s">
        <v>1265</v>
      </c>
      <c r="D1896" s="320" t="s">
        <v>9062</v>
      </c>
    </row>
    <row r="1897" spans="1:4" ht="13.5">
      <c r="A1897" s="322">
        <v>98228</v>
      </c>
      <c r="B1897" s="319" t="s">
        <v>3165</v>
      </c>
      <c r="C1897" s="319" t="s">
        <v>1265</v>
      </c>
      <c r="D1897" s="320" t="s">
        <v>9063</v>
      </c>
    </row>
    <row r="1898" spans="1:4" ht="13.5">
      <c r="A1898" s="322">
        <v>98229</v>
      </c>
      <c r="B1898" s="319" t="s">
        <v>3166</v>
      </c>
      <c r="C1898" s="319" t="s">
        <v>1265</v>
      </c>
      <c r="D1898" s="320" t="s">
        <v>9064</v>
      </c>
    </row>
    <row r="1899" spans="1:4" ht="13.5">
      <c r="A1899" s="322">
        <v>98230</v>
      </c>
      <c r="B1899" s="319" t="s">
        <v>3167</v>
      </c>
      <c r="C1899" s="319" t="s">
        <v>1265</v>
      </c>
      <c r="D1899" s="320" t="s">
        <v>9065</v>
      </c>
    </row>
    <row r="1900" spans="1:4" ht="13.5">
      <c r="A1900" s="322">
        <v>83534</v>
      </c>
      <c r="B1900" s="319" t="s">
        <v>3168</v>
      </c>
      <c r="C1900" s="319" t="s">
        <v>2616</v>
      </c>
      <c r="D1900" s="320" t="s">
        <v>9066</v>
      </c>
    </row>
    <row r="1901" spans="1:4" ht="13.5">
      <c r="A1901" s="322">
        <v>95240</v>
      </c>
      <c r="B1901" s="319" t="s">
        <v>3169</v>
      </c>
      <c r="C1901" s="319" t="s">
        <v>1572</v>
      </c>
      <c r="D1901" s="320" t="s">
        <v>9067</v>
      </c>
    </row>
    <row r="1902" spans="1:4" ht="13.5">
      <c r="A1902" s="322">
        <v>95241</v>
      </c>
      <c r="B1902" s="319" t="s">
        <v>3170</v>
      </c>
      <c r="C1902" s="319" t="s">
        <v>1572</v>
      </c>
      <c r="D1902" s="320" t="s">
        <v>9068</v>
      </c>
    </row>
    <row r="1903" spans="1:4" ht="13.5">
      <c r="A1903" s="322">
        <v>96616</v>
      </c>
      <c r="B1903" s="319" t="s">
        <v>3171</v>
      </c>
      <c r="C1903" s="319" t="s">
        <v>2616</v>
      </c>
      <c r="D1903" s="320" t="s">
        <v>9069</v>
      </c>
    </row>
    <row r="1904" spans="1:4" ht="13.5">
      <c r="A1904" s="322">
        <v>96617</v>
      </c>
      <c r="B1904" s="319" t="s">
        <v>3172</v>
      </c>
      <c r="C1904" s="319" t="s">
        <v>1572</v>
      </c>
      <c r="D1904" s="320" t="s">
        <v>9070</v>
      </c>
    </row>
    <row r="1905" spans="1:4" ht="13.5">
      <c r="A1905" s="322">
        <v>96619</v>
      </c>
      <c r="B1905" s="319" t="s">
        <v>3173</v>
      </c>
      <c r="C1905" s="319" t="s">
        <v>1572</v>
      </c>
      <c r="D1905" s="320" t="s">
        <v>9071</v>
      </c>
    </row>
    <row r="1906" spans="1:4" ht="13.5">
      <c r="A1906" s="322">
        <v>96620</v>
      </c>
      <c r="B1906" s="319" t="s">
        <v>3174</v>
      </c>
      <c r="C1906" s="319" t="s">
        <v>2616</v>
      </c>
      <c r="D1906" s="320" t="s">
        <v>9072</v>
      </c>
    </row>
    <row r="1907" spans="1:4" ht="13.5">
      <c r="A1907" s="322">
        <v>96621</v>
      </c>
      <c r="B1907" s="319" t="s">
        <v>3175</v>
      </c>
      <c r="C1907" s="319" t="s">
        <v>2616</v>
      </c>
      <c r="D1907" s="320" t="s">
        <v>9073</v>
      </c>
    </row>
    <row r="1908" spans="1:4" ht="13.5">
      <c r="A1908" s="322">
        <v>96622</v>
      </c>
      <c r="B1908" s="319" t="s">
        <v>3176</v>
      </c>
      <c r="C1908" s="319" t="s">
        <v>2616</v>
      </c>
      <c r="D1908" s="320" t="s">
        <v>9074</v>
      </c>
    </row>
    <row r="1909" spans="1:4" ht="13.5">
      <c r="A1909" s="322">
        <v>96623</v>
      </c>
      <c r="B1909" s="319" t="s">
        <v>3177</v>
      </c>
      <c r="C1909" s="319" t="s">
        <v>2616</v>
      </c>
      <c r="D1909" s="320" t="s">
        <v>9075</v>
      </c>
    </row>
    <row r="1910" spans="1:4" ht="13.5">
      <c r="A1910" s="322">
        <v>96624</v>
      </c>
      <c r="B1910" s="319" t="s">
        <v>3178</v>
      </c>
      <c r="C1910" s="319" t="s">
        <v>2616</v>
      </c>
      <c r="D1910" s="320" t="s">
        <v>9076</v>
      </c>
    </row>
    <row r="1911" spans="1:4" ht="13.5">
      <c r="A1911" s="322">
        <v>97082</v>
      </c>
      <c r="B1911" s="319" t="s">
        <v>3179</v>
      </c>
      <c r="C1911" s="319" t="s">
        <v>2616</v>
      </c>
      <c r="D1911" s="320" t="s">
        <v>9077</v>
      </c>
    </row>
    <row r="1912" spans="1:4" ht="13.5">
      <c r="A1912" s="322">
        <v>97083</v>
      </c>
      <c r="B1912" s="319" t="s">
        <v>3180</v>
      </c>
      <c r="C1912" s="319" t="s">
        <v>1572</v>
      </c>
      <c r="D1912" s="320" t="s">
        <v>8085</v>
      </c>
    </row>
    <row r="1913" spans="1:4" ht="13.5">
      <c r="A1913" s="322">
        <v>97084</v>
      </c>
      <c r="B1913" s="319" t="s">
        <v>3181</v>
      </c>
      <c r="C1913" s="319" t="s">
        <v>1572</v>
      </c>
      <c r="D1913" s="320" t="s">
        <v>8103</v>
      </c>
    </row>
    <row r="1914" spans="1:4" ht="13.5">
      <c r="A1914" s="322">
        <v>97086</v>
      </c>
      <c r="B1914" s="319" t="s">
        <v>3182</v>
      </c>
      <c r="C1914" s="319" t="s">
        <v>1572</v>
      </c>
      <c r="D1914" s="320" t="s">
        <v>9078</v>
      </c>
    </row>
    <row r="1915" spans="1:4" ht="13.5">
      <c r="A1915" s="322">
        <v>97094</v>
      </c>
      <c r="B1915" s="319" t="s">
        <v>3183</v>
      </c>
      <c r="C1915" s="319" t="s">
        <v>2616</v>
      </c>
      <c r="D1915" s="320" t="s">
        <v>9079</v>
      </c>
    </row>
    <row r="1916" spans="1:4" ht="13.5">
      <c r="A1916" s="322">
        <v>97095</v>
      </c>
      <c r="B1916" s="319" t="s">
        <v>3184</v>
      </c>
      <c r="C1916" s="319" t="s">
        <v>2616</v>
      </c>
      <c r="D1916" s="320" t="s">
        <v>9080</v>
      </c>
    </row>
    <row r="1917" spans="1:4" ht="13.5">
      <c r="A1917" s="322">
        <v>97096</v>
      </c>
      <c r="B1917" s="319" t="s">
        <v>3185</v>
      </c>
      <c r="C1917" s="319" t="s">
        <v>2616</v>
      </c>
      <c r="D1917" s="320" t="s">
        <v>9081</v>
      </c>
    </row>
    <row r="1918" spans="1:4" ht="13.5">
      <c r="A1918" s="322">
        <v>90996</v>
      </c>
      <c r="B1918" s="319" t="s">
        <v>3186</v>
      </c>
      <c r="C1918" s="319" t="s">
        <v>1572</v>
      </c>
      <c r="D1918" s="320" t="s">
        <v>7877</v>
      </c>
    </row>
    <row r="1919" spans="1:4" ht="13.5">
      <c r="A1919" s="322">
        <v>90997</v>
      </c>
      <c r="B1919" s="319" t="s">
        <v>3187</v>
      </c>
      <c r="C1919" s="319" t="s">
        <v>1572</v>
      </c>
      <c r="D1919" s="320" t="s">
        <v>9082</v>
      </c>
    </row>
    <row r="1920" spans="1:4" ht="13.5">
      <c r="A1920" s="322">
        <v>90998</v>
      </c>
      <c r="B1920" s="319" t="s">
        <v>3188</v>
      </c>
      <c r="C1920" s="319" t="s">
        <v>1572</v>
      </c>
      <c r="D1920" s="320" t="s">
        <v>9083</v>
      </c>
    </row>
    <row r="1921" spans="1:4" ht="13.5">
      <c r="A1921" s="322">
        <v>91000</v>
      </c>
      <c r="B1921" s="319" t="s">
        <v>3189</v>
      </c>
      <c r="C1921" s="319" t="s">
        <v>1572</v>
      </c>
      <c r="D1921" s="320" t="s">
        <v>9084</v>
      </c>
    </row>
    <row r="1922" spans="1:4" ht="13.5">
      <c r="A1922" s="322">
        <v>91002</v>
      </c>
      <c r="B1922" s="319" t="s">
        <v>3190</v>
      </c>
      <c r="C1922" s="319" t="s">
        <v>1572</v>
      </c>
      <c r="D1922" s="320" t="s">
        <v>9085</v>
      </c>
    </row>
    <row r="1923" spans="1:4" ht="13.5">
      <c r="A1923" s="322">
        <v>91003</v>
      </c>
      <c r="B1923" s="319" t="s">
        <v>3191</v>
      </c>
      <c r="C1923" s="319" t="s">
        <v>1572</v>
      </c>
      <c r="D1923" s="320" t="s">
        <v>9086</v>
      </c>
    </row>
    <row r="1924" spans="1:4" ht="13.5">
      <c r="A1924" s="322">
        <v>91004</v>
      </c>
      <c r="B1924" s="319" t="s">
        <v>3192</v>
      </c>
      <c r="C1924" s="319" t="s">
        <v>1572</v>
      </c>
      <c r="D1924" s="320" t="s">
        <v>9087</v>
      </c>
    </row>
    <row r="1925" spans="1:4" ht="13.5">
      <c r="A1925" s="322">
        <v>91005</v>
      </c>
      <c r="B1925" s="319" t="s">
        <v>3193</v>
      </c>
      <c r="C1925" s="319" t="s">
        <v>1572</v>
      </c>
      <c r="D1925" s="320" t="s">
        <v>9088</v>
      </c>
    </row>
    <row r="1926" spans="1:4" ht="13.5">
      <c r="A1926" s="322">
        <v>91006</v>
      </c>
      <c r="B1926" s="319" t="s">
        <v>3194</v>
      </c>
      <c r="C1926" s="319" t="s">
        <v>1572</v>
      </c>
      <c r="D1926" s="320" t="s">
        <v>9089</v>
      </c>
    </row>
    <row r="1927" spans="1:4" ht="13.5">
      <c r="A1927" s="322">
        <v>91007</v>
      </c>
      <c r="B1927" s="319" t="s">
        <v>3195</v>
      </c>
      <c r="C1927" s="319" t="s">
        <v>1572</v>
      </c>
      <c r="D1927" s="320" t="s">
        <v>9090</v>
      </c>
    </row>
    <row r="1928" spans="1:4" ht="13.5">
      <c r="A1928" s="322">
        <v>91008</v>
      </c>
      <c r="B1928" s="319" t="s">
        <v>3196</v>
      </c>
      <c r="C1928" s="319" t="s">
        <v>1572</v>
      </c>
      <c r="D1928" s="320" t="s">
        <v>9091</v>
      </c>
    </row>
    <row r="1929" spans="1:4" ht="13.5">
      <c r="A1929" s="322">
        <v>92263</v>
      </c>
      <c r="B1929" s="319" t="s">
        <v>3197</v>
      </c>
      <c r="C1929" s="319" t="s">
        <v>1572</v>
      </c>
      <c r="D1929" s="320" t="s">
        <v>9092</v>
      </c>
    </row>
    <row r="1930" spans="1:4" ht="13.5">
      <c r="A1930" s="322">
        <v>92264</v>
      </c>
      <c r="B1930" s="319" t="s">
        <v>3198</v>
      </c>
      <c r="C1930" s="319" t="s">
        <v>1572</v>
      </c>
      <c r="D1930" s="320" t="s">
        <v>9093</v>
      </c>
    </row>
    <row r="1931" spans="1:4" ht="13.5">
      <c r="A1931" s="322">
        <v>92265</v>
      </c>
      <c r="B1931" s="319" t="s">
        <v>3199</v>
      </c>
      <c r="C1931" s="319" t="s">
        <v>1572</v>
      </c>
      <c r="D1931" s="320" t="s">
        <v>9094</v>
      </c>
    </row>
    <row r="1932" spans="1:4" ht="13.5">
      <c r="A1932" s="322">
        <v>92266</v>
      </c>
      <c r="B1932" s="319" t="s">
        <v>3200</v>
      </c>
      <c r="C1932" s="319" t="s">
        <v>1572</v>
      </c>
      <c r="D1932" s="320" t="s">
        <v>9095</v>
      </c>
    </row>
    <row r="1933" spans="1:4" ht="13.5">
      <c r="A1933" s="322">
        <v>92267</v>
      </c>
      <c r="B1933" s="319" t="s">
        <v>3201</v>
      </c>
      <c r="C1933" s="319" t="s">
        <v>1572</v>
      </c>
      <c r="D1933" s="320" t="s">
        <v>9096</v>
      </c>
    </row>
    <row r="1934" spans="1:4" ht="13.5">
      <c r="A1934" s="322">
        <v>92268</v>
      </c>
      <c r="B1934" s="319" t="s">
        <v>3202</v>
      </c>
      <c r="C1934" s="319" t="s">
        <v>1572</v>
      </c>
      <c r="D1934" s="320" t="s">
        <v>9097</v>
      </c>
    </row>
    <row r="1935" spans="1:4" ht="13.5">
      <c r="A1935" s="322">
        <v>92269</v>
      </c>
      <c r="B1935" s="319" t="s">
        <v>3203</v>
      </c>
      <c r="C1935" s="319" t="s">
        <v>1572</v>
      </c>
      <c r="D1935" s="320" t="s">
        <v>9098</v>
      </c>
    </row>
    <row r="1936" spans="1:4" ht="13.5">
      <c r="A1936" s="322">
        <v>92270</v>
      </c>
      <c r="B1936" s="319" t="s">
        <v>3204</v>
      </c>
      <c r="C1936" s="319" t="s">
        <v>1572</v>
      </c>
      <c r="D1936" s="320" t="s">
        <v>9099</v>
      </c>
    </row>
    <row r="1937" spans="1:4" ht="13.5">
      <c r="A1937" s="322">
        <v>92271</v>
      </c>
      <c r="B1937" s="319" t="s">
        <v>3205</v>
      </c>
      <c r="C1937" s="319" t="s">
        <v>1572</v>
      </c>
      <c r="D1937" s="320" t="s">
        <v>9100</v>
      </c>
    </row>
    <row r="1938" spans="1:4" ht="13.5">
      <c r="A1938" s="322">
        <v>92272</v>
      </c>
      <c r="B1938" s="319" t="s">
        <v>3206</v>
      </c>
      <c r="C1938" s="319" t="s">
        <v>1265</v>
      </c>
      <c r="D1938" s="320" t="s">
        <v>9101</v>
      </c>
    </row>
    <row r="1939" spans="1:4" ht="13.5">
      <c r="A1939" s="322">
        <v>92273</v>
      </c>
      <c r="B1939" s="319" t="s">
        <v>3207</v>
      </c>
      <c r="C1939" s="319" t="s">
        <v>1265</v>
      </c>
      <c r="D1939" s="320" t="s">
        <v>9102</v>
      </c>
    </row>
    <row r="1940" spans="1:4" ht="13.5">
      <c r="A1940" s="322">
        <v>92408</v>
      </c>
      <c r="B1940" s="319" t="s">
        <v>3208</v>
      </c>
      <c r="C1940" s="319" t="s">
        <v>1572</v>
      </c>
      <c r="D1940" s="320" t="s">
        <v>9103</v>
      </c>
    </row>
    <row r="1941" spans="1:4" ht="13.5">
      <c r="A1941" s="322">
        <v>92409</v>
      </c>
      <c r="B1941" s="319" t="s">
        <v>3209</v>
      </c>
      <c r="C1941" s="319" t="s">
        <v>1572</v>
      </c>
      <c r="D1941" s="320" t="s">
        <v>9104</v>
      </c>
    </row>
    <row r="1942" spans="1:4" ht="13.5">
      <c r="A1942" s="322">
        <v>92410</v>
      </c>
      <c r="B1942" s="319" t="s">
        <v>3210</v>
      </c>
      <c r="C1942" s="319" t="s">
        <v>1572</v>
      </c>
      <c r="D1942" s="320" t="s">
        <v>9105</v>
      </c>
    </row>
    <row r="1943" spans="1:4" ht="13.5">
      <c r="A1943" s="322">
        <v>92411</v>
      </c>
      <c r="B1943" s="319" t="s">
        <v>3211</v>
      </c>
      <c r="C1943" s="319" t="s">
        <v>1572</v>
      </c>
      <c r="D1943" s="320" t="s">
        <v>9106</v>
      </c>
    </row>
    <row r="1944" spans="1:4" ht="13.5">
      <c r="A1944" s="322">
        <v>92412</v>
      </c>
      <c r="B1944" s="319" t="s">
        <v>3212</v>
      </c>
      <c r="C1944" s="319" t="s">
        <v>1572</v>
      </c>
      <c r="D1944" s="320" t="s">
        <v>9107</v>
      </c>
    </row>
    <row r="1945" spans="1:4" ht="13.5">
      <c r="A1945" s="322">
        <v>92413</v>
      </c>
      <c r="B1945" s="319" t="s">
        <v>3213</v>
      </c>
      <c r="C1945" s="319" t="s">
        <v>1572</v>
      </c>
      <c r="D1945" s="320" t="s">
        <v>9108</v>
      </c>
    </row>
    <row r="1946" spans="1:4" ht="13.5">
      <c r="A1946" s="322">
        <v>92414</v>
      </c>
      <c r="B1946" s="319" t="s">
        <v>3214</v>
      </c>
      <c r="C1946" s="319" t="s">
        <v>1572</v>
      </c>
      <c r="D1946" s="320" t="s">
        <v>9109</v>
      </c>
    </row>
    <row r="1947" spans="1:4" ht="13.5">
      <c r="A1947" s="322">
        <v>92415</v>
      </c>
      <c r="B1947" s="319" t="s">
        <v>3215</v>
      </c>
      <c r="C1947" s="319" t="s">
        <v>1572</v>
      </c>
      <c r="D1947" s="320" t="s">
        <v>9110</v>
      </c>
    </row>
    <row r="1948" spans="1:4" ht="13.5">
      <c r="A1948" s="322">
        <v>92416</v>
      </c>
      <c r="B1948" s="319" t="s">
        <v>3216</v>
      </c>
      <c r="C1948" s="319" t="s">
        <v>1572</v>
      </c>
      <c r="D1948" s="320" t="s">
        <v>9111</v>
      </c>
    </row>
    <row r="1949" spans="1:4" ht="13.5">
      <c r="A1949" s="322">
        <v>92417</v>
      </c>
      <c r="B1949" s="319" t="s">
        <v>3217</v>
      </c>
      <c r="C1949" s="319" t="s">
        <v>1572</v>
      </c>
      <c r="D1949" s="320" t="s">
        <v>9112</v>
      </c>
    </row>
    <row r="1950" spans="1:4" ht="13.5">
      <c r="A1950" s="322">
        <v>92418</v>
      </c>
      <c r="B1950" s="319" t="s">
        <v>3218</v>
      </c>
      <c r="C1950" s="319" t="s">
        <v>1572</v>
      </c>
      <c r="D1950" s="320" t="s">
        <v>7907</v>
      </c>
    </row>
    <row r="1951" spans="1:4" ht="13.5">
      <c r="A1951" s="322">
        <v>92419</v>
      </c>
      <c r="B1951" s="319" t="s">
        <v>3219</v>
      </c>
      <c r="C1951" s="319" t="s">
        <v>1572</v>
      </c>
      <c r="D1951" s="320" t="s">
        <v>9113</v>
      </c>
    </row>
    <row r="1952" spans="1:4" ht="13.5">
      <c r="A1952" s="322">
        <v>92420</v>
      </c>
      <c r="B1952" s="319" t="s">
        <v>3220</v>
      </c>
      <c r="C1952" s="319" t="s">
        <v>1572</v>
      </c>
      <c r="D1952" s="320" t="s">
        <v>9114</v>
      </c>
    </row>
    <row r="1953" spans="1:4" ht="13.5">
      <c r="A1953" s="322">
        <v>92421</v>
      </c>
      <c r="B1953" s="319" t="s">
        <v>3221</v>
      </c>
      <c r="C1953" s="319" t="s">
        <v>1572</v>
      </c>
      <c r="D1953" s="320" t="s">
        <v>9115</v>
      </c>
    </row>
    <row r="1954" spans="1:4" ht="13.5">
      <c r="A1954" s="322">
        <v>92422</v>
      </c>
      <c r="B1954" s="319" t="s">
        <v>3222</v>
      </c>
      <c r="C1954" s="319" t="s">
        <v>1572</v>
      </c>
      <c r="D1954" s="320" t="s">
        <v>9116</v>
      </c>
    </row>
    <row r="1955" spans="1:4" ht="13.5">
      <c r="A1955" s="322">
        <v>92423</v>
      </c>
      <c r="B1955" s="319" t="s">
        <v>3223</v>
      </c>
      <c r="C1955" s="319" t="s">
        <v>1572</v>
      </c>
      <c r="D1955" s="320" t="s">
        <v>8028</v>
      </c>
    </row>
    <row r="1956" spans="1:4" ht="13.5">
      <c r="A1956" s="322">
        <v>92424</v>
      </c>
      <c r="B1956" s="319" t="s">
        <v>3224</v>
      </c>
      <c r="C1956" s="319" t="s">
        <v>1572</v>
      </c>
      <c r="D1956" s="320" t="s">
        <v>9117</v>
      </c>
    </row>
    <row r="1957" spans="1:4" ht="13.5">
      <c r="A1957" s="322">
        <v>92425</v>
      </c>
      <c r="B1957" s="319" t="s">
        <v>3225</v>
      </c>
      <c r="C1957" s="319" t="s">
        <v>1572</v>
      </c>
      <c r="D1957" s="320" t="s">
        <v>9118</v>
      </c>
    </row>
    <row r="1958" spans="1:4" ht="13.5">
      <c r="A1958" s="322">
        <v>92426</v>
      </c>
      <c r="B1958" s="319" t="s">
        <v>3226</v>
      </c>
      <c r="C1958" s="319" t="s">
        <v>1572</v>
      </c>
      <c r="D1958" s="320" t="s">
        <v>9119</v>
      </c>
    </row>
    <row r="1959" spans="1:4" ht="13.5">
      <c r="A1959" s="322">
        <v>92427</v>
      </c>
      <c r="B1959" s="319" t="s">
        <v>3227</v>
      </c>
      <c r="C1959" s="319" t="s">
        <v>1572</v>
      </c>
      <c r="D1959" s="320" t="s">
        <v>9120</v>
      </c>
    </row>
    <row r="1960" spans="1:4" ht="13.5">
      <c r="A1960" s="322">
        <v>92428</v>
      </c>
      <c r="B1960" s="319" t="s">
        <v>3228</v>
      </c>
      <c r="C1960" s="319" t="s">
        <v>1572</v>
      </c>
      <c r="D1960" s="320" t="s">
        <v>9121</v>
      </c>
    </row>
    <row r="1961" spans="1:4" ht="13.5">
      <c r="A1961" s="322">
        <v>92429</v>
      </c>
      <c r="B1961" s="319" t="s">
        <v>3229</v>
      </c>
      <c r="C1961" s="319" t="s">
        <v>1572</v>
      </c>
      <c r="D1961" s="320" t="s">
        <v>9122</v>
      </c>
    </row>
    <row r="1962" spans="1:4" ht="13.5">
      <c r="A1962" s="322">
        <v>92430</v>
      </c>
      <c r="B1962" s="319" t="s">
        <v>3230</v>
      </c>
      <c r="C1962" s="319" t="s">
        <v>1572</v>
      </c>
      <c r="D1962" s="320" t="s">
        <v>9123</v>
      </c>
    </row>
    <row r="1963" spans="1:4" ht="13.5">
      <c r="A1963" s="322">
        <v>92431</v>
      </c>
      <c r="B1963" s="319" t="s">
        <v>3231</v>
      </c>
      <c r="C1963" s="319" t="s">
        <v>1572</v>
      </c>
      <c r="D1963" s="320" t="s">
        <v>9124</v>
      </c>
    </row>
    <row r="1964" spans="1:4" ht="13.5">
      <c r="A1964" s="322">
        <v>92432</v>
      </c>
      <c r="B1964" s="319" t="s">
        <v>3232</v>
      </c>
      <c r="C1964" s="319" t="s">
        <v>1572</v>
      </c>
      <c r="D1964" s="320" t="s">
        <v>9125</v>
      </c>
    </row>
    <row r="1965" spans="1:4" ht="13.5">
      <c r="A1965" s="322">
        <v>92433</v>
      </c>
      <c r="B1965" s="319" t="s">
        <v>3233</v>
      </c>
      <c r="C1965" s="319" t="s">
        <v>1572</v>
      </c>
      <c r="D1965" s="320" t="s">
        <v>9126</v>
      </c>
    </row>
    <row r="1966" spans="1:4" ht="13.5">
      <c r="A1966" s="322">
        <v>92434</v>
      </c>
      <c r="B1966" s="319" t="s">
        <v>3234</v>
      </c>
      <c r="C1966" s="319" t="s">
        <v>1572</v>
      </c>
      <c r="D1966" s="320" t="s">
        <v>9127</v>
      </c>
    </row>
    <row r="1967" spans="1:4" ht="13.5">
      <c r="A1967" s="322">
        <v>92435</v>
      </c>
      <c r="B1967" s="319" t="s">
        <v>3235</v>
      </c>
      <c r="C1967" s="319" t="s">
        <v>1572</v>
      </c>
      <c r="D1967" s="320" t="s">
        <v>9128</v>
      </c>
    </row>
    <row r="1968" spans="1:4" ht="13.5">
      <c r="A1968" s="322">
        <v>92436</v>
      </c>
      <c r="B1968" s="319" t="s">
        <v>3236</v>
      </c>
      <c r="C1968" s="319" t="s">
        <v>1572</v>
      </c>
      <c r="D1968" s="320" t="s">
        <v>9129</v>
      </c>
    </row>
    <row r="1969" spans="1:4" ht="13.5">
      <c r="A1969" s="322">
        <v>92437</v>
      </c>
      <c r="B1969" s="319" t="s">
        <v>3237</v>
      </c>
      <c r="C1969" s="319" t="s">
        <v>1572</v>
      </c>
      <c r="D1969" s="320" t="s">
        <v>9130</v>
      </c>
    </row>
    <row r="1970" spans="1:4" ht="13.5">
      <c r="A1970" s="322">
        <v>92438</v>
      </c>
      <c r="B1970" s="319" t="s">
        <v>3238</v>
      </c>
      <c r="C1970" s="319" t="s">
        <v>1572</v>
      </c>
      <c r="D1970" s="320" t="s">
        <v>9131</v>
      </c>
    </row>
    <row r="1971" spans="1:4" ht="13.5">
      <c r="A1971" s="322">
        <v>92439</v>
      </c>
      <c r="B1971" s="319" t="s">
        <v>3239</v>
      </c>
      <c r="C1971" s="319" t="s">
        <v>1572</v>
      </c>
      <c r="D1971" s="320" t="s">
        <v>9132</v>
      </c>
    </row>
    <row r="1972" spans="1:4" ht="13.5">
      <c r="A1972" s="322">
        <v>92440</v>
      </c>
      <c r="B1972" s="319" t="s">
        <v>3240</v>
      </c>
      <c r="C1972" s="319" t="s">
        <v>1572</v>
      </c>
      <c r="D1972" s="320" t="s">
        <v>9133</v>
      </c>
    </row>
    <row r="1973" spans="1:4" ht="13.5">
      <c r="A1973" s="322">
        <v>92441</v>
      </c>
      <c r="B1973" s="319" t="s">
        <v>3241</v>
      </c>
      <c r="C1973" s="319" t="s">
        <v>1572</v>
      </c>
      <c r="D1973" s="320" t="s">
        <v>9134</v>
      </c>
    </row>
    <row r="1974" spans="1:4" ht="13.5">
      <c r="A1974" s="322">
        <v>92442</v>
      </c>
      <c r="B1974" s="319" t="s">
        <v>3242</v>
      </c>
      <c r="C1974" s="319" t="s">
        <v>1572</v>
      </c>
      <c r="D1974" s="320" t="s">
        <v>9135</v>
      </c>
    </row>
    <row r="1975" spans="1:4" ht="13.5">
      <c r="A1975" s="322">
        <v>92443</v>
      </c>
      <c r="B1975" s="319" t="s">
        <v>3243</v>
      </c>
      <c r="C1975" s="319" t="s">
        <v>1572</v>
      </c>
      <c r="D1975" s="320" t="s">
        <v>9136</v>
      </c>
    </row>
    <row r="1976" spans="1:4" ht="13.5">
      <c r="A1976" s="322">
        <v>92444</v>
      </c>
      <c r="B1976" s="319" t="s">
        <v>3244</v>
      </c>
      <c r="C1976" s="319" t="s">
        <v>1572</v>
      </c>
      <c r="D1976" s="320" t="s">
        <v>9137</v>
      </c>
    </row>
    <row r="1977" spans="1:4" ht="13.5">
      <c r="A1977" s="322">
        <v>92445</v>
      </c>
      <c r="B1977" s="319" t="s">
        <v>3245</v>
      </c>
      <c r="C1977" s="319" t="s">
        <v>1572</v>
      </c>
      <c r="D1977" s="320" t="s">
        <v>9138</v>
      </c>
    </row>
    <row r="1978" spans="1:4" ht="13.5">
      <c r="A1978" s="322">
        <v>92446</v>
      </c>
      <c r="B1978" s="319" t="s">
        <v>3246</v>
      </c>
      <c r="C1978" s="319" t="s">
        <v>1572</v>
      </c>
      <c r="D1978" s="320" t="s">
        <v>9139</v>
      </c>
    </row>
    <row r="1979" spans="1:4" ht="13.5">
      <c r="A1979" s="322">
        <v>92447</v>
      </c>
      <c r="B1979" s="319" t="s">
        <v>3247</v>
      </c>
      <c r="C1979" s="319" t="s">
        <v>1572</v>
      </c>
      <c r="D1979" s="320" t="s">
        <v>9140</v>
      </c>
    </row>
    <row r="1980" spans="1:4" ht="13.5">
      <c r="A1980" s="322">
        <v>92448</v>
      </c>
      <c r="B1980" s="319" t="s">
        <v>3248</v>
      </c>
      <c r="C1980" s="319" t="s">
        <v>1572</v>
      </c>
      <c r="D1980" s="320" t="s">
        <v>9141</v>
      </c>
    </row>
    <row r="1981" spans="1:4" ht="13.5">
      <c r="A1981" s="322">
        <v>92449</v>
      </c>
      <c r="B1981" s="319" t="s">
        <v>3249</v>
      </c>
      <c r="C1981" s="319" t="s">
        <v>1572</v>
      </c>
      <c r="D1981" s="320" t="s">
        <v>9142</v>
      </c>
    </row>
    <row r="1982" spans="1:4" ht="13.5">
      <c r="A1982" s="322">
        <v>92450</v>
      </c>
      <c r="B1982" s="319" t="s">
        <v>3250</v>
      </c>
      <c r="C1982" s="319" t="s">
        <v>1572</v>
      </c>
      <c r="D1982" s="320" t="s">
        <v>9143</v>
      </c>
    </row>
    <row r="1983" spans="1:4" ht="13.5">
      <c r="A1983" s="322">
        <v>92451</v>
      </c>
      <c r="B1983" s="319" t="s">
        <v>3251</v>
      </c>
      <c r="C1983" s="319" t="s">
        <v>1572</v>
      </c>
      <c r="D1983" s="320" t="s">
        <v>9144</v>
      </c>
    </row>
    <row r="1984" spans="1:4" ht="13.5">
      <c r="A1984" s="322">
        <v>92452</v>
      </c>
      <c r="B1984" s="319" t="s">
        <v>3252</v>
      </c>
      <c r="C1984" s="319" t="s">
        <v>1572</v>
      </c>
      <c r="D1984" s="320" t="s">
        <v>9145</v>
      </c>
    </row>
    <row r="1985" spans="1:4" ht="13.5">
      <c r="A1985" s="322">
        <v>92453</v>
      </c>
      <c r="B1985" s="319" t="s">
        <v>3253</v>
      </c>
      <c r="C1985" s="319" t="s">
        <v>1572</v>
      </c>
      <c r="D1985" s="320" t="s">
        <v>9146</v>
      </c>
    </row>
    <row r="1986" spans="1:4" ht="13.5">
      <c r="A1986" s="322">
        <v>92454</v>
      </c>
      <c r="B1986" s="319" t="s">
        <v>3254</v>
      </c>
      <c r="C1986" s="319" t="s">
        <v>1572</v>
      </c>
      <c r="D1986" s="320" t="s">
        <v>9147</v>
      </c>
    </row>
    <row r="1987" spans="1:4" ht="13.5">
      <c r="A1987" s="322">
        <v>92455</v>
      </c>
      <c r="B1987" s="319" t="s">
        <v>3255</v>
      </c>
      <c r="C1987" s="319" t="s">
        <v>1572</v>
      </c>
      <c r="D1987" s="320" t="s">
        <v>9148</v>
      </c>
    </row>
    <row r="1988" spans="1:4" ht="13.5">
      <c r="A1988" s="322">
        <v>92456</v>
      </c>
      <c r="B1988" s="319" t="s">
        <v>3256</v>
      </c>
      <c r="C1988" s="319" t="s">
        <v>1572</v>
      </c>
      <c r="D1988" s="320" t="s">
        <v>9149</v>
      </c>
    </row>
    <row r="1989" spans="1:4" ht="13.5">
      <c r="A1989" s="322">
        <v>92457</v>
      </c>
      <c r="B1989" s="319" t="s">
        <v>3257</v>
      </c>
      <c r="C1989" s="319" t="s">
        <v>1572</v>
      </c>
      <c r="D1989" s="320" t="s">
        <v>9150</v>
      </c>
    </row>
    <row r="1990" spans="1:4" ht="13.5">
      <c r="A1990" s="322">
        <v>92458</v>
      </c>
      <c r="B1990" s="319" t="s">
        <v>3258</v>
      </c>
      <c r="C1990" s="319" t="s">
        <v>1572</v>
      </c>
      <c r="D1990" s="320" t="s">
        <v>9151</v>
      </c>
    </row>
    <row r="1991" spans="1:4" ht="13.5">
      <c r="A1991" s="322">
        <v>92459</v>
      </c>
      <c r="B1991" s="319" t="s">
        <v>3259</v>
      </c>
      <c r="C1991" s="319" t="s">
        <v>1572</v>
      </c>
      <c r="D1991" s="320" t="s">
        <v>9152</v>
      </c>
    </row>
    <row r="1992" spans="1:4" ht="13.5">
      <c r="A1992" s="322">
        <v>92460</v>
      </c>
      <c r="B1992" s="319" t="s">
        <v>3260</v>
      </c>
      <c r="C1992" s="319" t="s">
        <v>1572</v>
      </c>
      <c r="D1992" s="320" t="s">
        <v>9153</v>
      </c>
    </row>
    <row r="1993" spans="1:4" ht="13.5">
      <c r="A1993" s="322">
        <v>92461</v>
      </c>
      <c r="B1993" s="319" t="s">
        <v>3261</v>
      </c>
      <c r="C1993" s="319" t="s">
        <v>1572</v>
      </c>
      <c r="D1993" s="320" t="s">
        <v>9154</v>
      </c>
    </row>
    <row r="1994" spans="1:4" ht="13.5">
      <c r="A1994" s="322">
        <v>92462</v>
      </c>
      <c r="B1994" s="319" t="s">
        <v>3262</v>
      </c>
      <c r="C1994" s="319" t="s">
        <v>1572</v>
      </c>
      <c r="D1994" s="320" t="s">
        <v>9155</v>
      </c>
    </row>
    <row r="1995" spans="1:4" ht="13.5">
      <c r="A1995" s="322">
        <v>92463</v>
      </c>
      <c r="B1995" s="319" t="s">
        <v>3263</v>
      </c>
      <c r="C1995" s="319" t="s">
        <v>1572</v>
      </c>
      <c r="D1995" s="320" t="s">
        <v>9006</v>
      </c>
    </row>
    <row r="1996" spans="1:4" ht="13.5">
      <c r="A1996" s="322">
        <v>92464</v>
      </c>
      <c r="B1996" s="319" t="s">
        <v>3264</v>
      </c>
      <c r="C1996" s="319" t="s">
        <v>1572</v>
      </c>
      <c r="D1996" s="320" t="s">
        <v>9156</v>
      </c>
    </row>
    <row r="1997" spans="1:4" ht="13.5">
      <c r="A1997" s="322">
        <v>92465</v>
      </c>
      <c r="B1997" s="319" t="s">
        <v>3265</v>
      </c>
      <c r="C1997" s="319" t="s">
        <v>1572</v>
      </c>
      <c r="D1997" s="320" t="s">
        <v>9157</v>
      </c>
    </row>
    <row r="1998" spans="1:4" ht="13.5">
      <c r="A1998" s="322">
        <v>92466</v>
      </c>
      <c r="B1998" s="319" t="s">
        <v>3266</v>
      </c>
      <c r="C1998" s="319" t="s">
        <v>1572</v>
      </c>
      <c r="D1998" s="320" t="s">
        <v>9158</v>
      </c>
    </row>
    <row r="1999" spans="1:4" ht="13.5">
      <c r="A1999" s="322">
        <v>92467</v>
      </c>
      <c r="B1999" s="319" t="s">
        <v>3267</v>
      </c>
      <c r="C1999" s="319" t="s">
        <v>1572</v>
      </c>
      <c r="D1999" s="320" t="s">
        <v>9159</v>
      </c>
    </row>
    <row r="2000" spans="1:4" ht="13.5">
      <c r="A2000" s="322">
        <v>92468</v>
      </c>
      <c r="B2000" s="319" t="s">
        <v>3268</v>
      </c>
      <c r="C2000" s="319" t="s">
        <v>1572</v>
      </c>
      <c r="D2000" s="320" t="s">
        <v>9160</v>
      </c>
    </row>
    <row r="2001" spans="1:4" ht="13.5">
      <c r="A2001" s="322">
        <v>92469</v>
      </c>
      <c r="B2001" s="319" t="s">
        <v>3269</v>
      </c>
      <c r="C2001" s="319" t="s">
        <v>1572</v>
      </c>
      <c r="D2001" s="320" t="s">
        <v>9161</v>
      </c>
    </row>
    <row r="2002" spans="1:4" ht="13.5">
      <c r="A2002" s="322">
        <v>92470</v>
      </c>
      <c r="B2002" s="319" t="s">
        <v>3270</v>
      </c>
      <c r="C2002" s="319" t="s">
        <v>1572</v>
      </c>
      <c r="D2002" s="320" t="s">
        <v>9162</v>
      </c>
    </row>
    <row r="2003" spans="1:4" ht="13.5">
      <c r="A2003" s="322">
        <v>92471</v>
      </c>
      <c r="B2003" s="319" t="s">
        <v>3271</v>
      </c>
      <c r="C2003" s="319" t="s">
        <v>1572</v>
      </c>
      <c r="D2003" s="320" t="s">
        <v>9163</v>
      </c>
    </row>
    <row r="2004" spans="1:4" ht="13.5">
      <c r="A2004" s="322">
        <v>92472</v>
      </c>
      <c r="B2004" s="319" t="s">
        <v>3272</v>
      </c>
      <c r="C2004" s="319" t="s">
        <v>1572</v>
      </c>
      <c r="D2004" s="320" t="s">
        <v>9164</v>
      </c>
    </row>
    <row r="2005" spans="1:4" ht="13.5">
      <c r="A2005" s="322">
        <v>92473</v>
      </c>
      <c r="B2005" s="319" t="s">
        <v>3273</v>
      </c>
      <c r="C2005" s="319" t="s">
        <v>1572</v>
      </c>
      <c r="D2005" s="320" t="s">
        <v>9165</v>
      </c>
    </row>
    <row r="2006" spans="1:4" ht="13.5">
      <c r="A2006" s="322">
        <v>92474</v>
      </c>
      <c r="B2006" s="319" t="s">
        <v>3274</v>
      </c>
      <c r="C2006" s="319" t="s">
        <v>1572</v>
      </c>
      <c r="D2006" s="320" t="s">
        <v>9166</v>
      </c>
    </row>
    <row r="2007" spans="1:4" ht="13.5">
      <c r="A2007" s="322">
        <v>92475</v>
      </c>
      <c r="B2007" s="319" t="s">
        <v>3275</v>
      </c>
      <c r="C2007" s="319" t="s">
        <v>1572</v>
      </c>
      <c r="D2007" s="320" t="s">
        <v>9167</v>
      </c>
    </row>
    <row r="2008" spans="1:4" ht="13.5">
      <c r="A2008" s="322">
        <v>92476</v>
      </c>
      <c r="B2008" s="319" t="s">
        <v>3276</v>
      </c>
      <c r="C2008" s="319" t="s">
        <v>1572</v>
      </c>
      <c r="D2008" s="320" t="s">
        <v>9168</v>
      </c>
    </row>
    <row r="2009" spans="1:4" ht="13.5">
      <c r="A2009" s="322">
        <v>92477</v>
      </c>
      <c r="B2009" s="319" t="s">
        <v>3277</v>
      </c>
      <c r="C2009" s="319" t="s">
        <v>1572</v>
      </c>
      <c r="D2009" s="320" t="s">
        <v>8726</v>
      </c>
    </row>
    <row r="2010" spans="1:4" ht="13.5">
      <c r="A2010" s="322">
        <v>92478</v>
      </c>
      <c r="B2010" s="319" t="s">
        <v>3278</v>
      </c>
      <c r="C2010" s="319" t="s">
        <v>1572</v>
      </c>
      <c r="D2010" s="320" t="s">
        <v>9169</v>
      </c>
    </row>
    <row r="2011" spans="1:4" ht="13.5">
      <c r="A2011" s="322">
        <v>92479</v>
      </c>
      <c r="B2011" s="319" t="s">
        <v>3279</v>
      </c>
      <c r="C2011" s="319" t="s">
        <v>1572</v>
      </c>
      <c r="D2011" s="320" t="s">
        <v>9170</v>
      </c>
    </row>
    <row r="2012" spans="1:4" ht="13.5">
      <c r="A2012" s="322">
        <v>92480</v>
      </c>
      <c r="B2012" s="319" t="s">
        <v>3280</v>
      </c>
      <c r="C2012" s="319" t="s">
        <v>1572</v>
      </c>
      <c r="D2012" s="320" t="s">
        <v>9171</v>
      </c>
    </row>
    <row r="2013" spans="1:4" ht="13.5">
      <c r="A2013" s="322">
        <v>92481</v>
      </c>
      <c r="B2013" s="319" t="s">
        <v>3281</v>
      </c>
      <c r="C2013" s="319" t="s">
        <v>1572</v>
      </c>
      <c r="D2013" s="320" t="s">
        <v>9172</v>
      </c>
    </row>
    <row r="2014" spans="1:4" ht="13.5">
      <c r="A2014" s="322">
        <v>92482</v>
      </c>
      <c r="B2014" s="319" t="s">
        <v>3282</v>
      </c>
      <c r="C2014" s="319" t="s">
        <v>1572</v>
      </c>
      <c r="D2014" s="320" t="s">
        <v>9173</v>
      </c>
    </row>
    <row r="2015" spans="1:4" ht="13.5">
      <c r="A2015" s="322">
        <v>92483</v>
      </c>
      <c r="B2015" s="319" t="s">
        <v>3283</v>
      </c>
      <c r="C2015" s="319" t="s">
        <v>1572</v>
      </c>
      <c r="D2015" s="320" t="s">
        <v>9174</v>
      </c>
    </row>
    <row r="2016" spans="1:4" ht="13.5">
      <c r="A2016" s="322">
        <v>92484</v>
      </c>
      <c r="B2016" s="319" t="s">
        <v>3284</v>
      </c>
      <c r="C2016" s="319" t="s">
        <v>1572</v>
      </c>
      <c r="D2016" s="320" t="s">
        <v>9175</v>
      </c>
    </row>
    <row r="2017" spans="1:4" ht="13.5">
      <c r="A2017" s="322">
        <v>92485</v>
      </c>
      <c r="B2017" s="319" t="s">
        <v>3285</v>
      </c>
      <c r="C2017" s="319" t="s">
        <v>1572</v>
      </c>
      <c r="D2017" s="320" t="s">
        <v>9176</v>
      </c>
    </row>
    <row r="2018" spans="1:4" ht="13.5">
      <c r="A2018" s="322">
        <v>92486</v>
      </c>
      <c r="B2018" s="319" t="s">
        <v>3286</v>
      </c>
      <c r="C2018" s="319" t="s">
        <v>1572</v>
      </c>
      <c r="D2018" s="320" t="s">
        <v>9177</v>
      </c>
    </row>
    <row r="2019" spans="1:4" ht="13.5">
      <c r="A2019" s="322">
        <v>92487</v>
      </c>
      <c r="B2019" s="319" t="s">
        <v>3287</v>
      </c>
      <c r="C2019" s="319" t="s">
        <v>1572</v>
      </c>
      <c r="D2019" s="320" t="s">
        <v>9178</v>
      </c>
    </row>
    <row r="2020" spans="1:4" ht="13.5">
      <c r="A2020" s="322">
        <v>92488</v>
      </c>
      <c r="B2020" s="319" t="s">
        <v>3288</v>
      </c>
      <c r="C2020" s="319" t="s">
        <v>1572</v>
      </c>
      <c r="D2020" s="320" t="s">
        <v>9179</v>
      </c>
    </row>
    <row r="2021" spans="1:4" ht="13.5">
      <c r="A2021" s="322">
        <v>92489</v>
      </c>
      <c r="B2021" s="319" t="s">
        <v>3289</v>
      </c>
      <c r="C2021" s="319" t="s">
        <v>1572</v>
      </c>
      <c r="D2021" s="320" t="s">
        <v>9180</v>
      </c>
    </row>
    <row r="2022" spans="1:4" ht="13.5">
      <c r="A2022" s="322">
        <v>92490</v>
      </c>
      <c r="B2022" s="319" t="s">
        <v>3290</v>
      </c>
      <c r="C2022" s="319" t="s">
        <v>1572</v>
      </c>
      <c r="D2022" s="320" t="s">
        <v>9181</v>
      </c>
    </row>
    <row r="2023" spans="1:4" ht="13.5">
      <c r="A2023" s="322">
        <v>92491</v>
      </c>
      <c r="B2023" s="319" t="s">
        <v>3291</v>
      </c>
      <c r="C2023" s="319" t="s">
        <v>1572</v>
      </c>
      <c r="D2023" s="320" t="s">
        <v>9182</v>
      </c>
    </row>
    <row r="2024" spans="1:4" ht="13.5">
      <c r="A2024" s="322">
        <v>92492</v>
      </c>
      <c r="B2024" s="319" t="s">
        <v>3292</v>
      </c>
      <c r="C2024" s="319" t="s">
        <v>1572</v>
      </c>
      <c r="D2024" s="320" t="s">
        <v>9183</v>
      </c>
    </row>
    <row r="2025" spans="1:4" ht="13.5">
      <c r="A2025" s="322">
        <v>92493</v>
      </c>
      <c r="B2025" s="319" t="s">
        <v>3293</v>
      </c>
      <c r="C2025" s="319" t="s">
        <v>1572</v>
      </c>
      <c r="D2025" s="320" t="s">
        <v>9184</v>
      </c>
    </row>
    <row r="2026" spans="1:4" ht="13.5">
      <c r="A2026" s="322">
        <v>92494</v>
      </c>
      <c r="B2026" s="319" t="s">
        <v>3294</v>
      </c>
      <c r="C2026" s="319" t="s">
        <v>1572</v>
      </c>
      <c r="D2026" s="320" t="s">
        <v>9185</v>
      </c>
    </row>
    <row r="2027" spans="1:4" ht="13.5">
      <c r="A2027" s="322">
        <v>92495</v>
      </c>
      <c r="B2027" s="319" t="s">
        <v>3295</v>
      </c>
      <c r="C2027" s="319" t="s">
        <v>1572</v>
      </c>
      <c r="D2027" s="320" t="s">
        <v>9186</v>
      </c>
    </row>
    <row r="2028" spans="1:4" ht="13.5">
      <c r="A2028" s="322">
        <v>92496</v>
      </c>
      <c r="B2028" s="319" t="s">
        <v>3296</v>
      </c>
      <c r="C2028" s="319" t="s">
        <v>1572</v>
      </c>
      <c r="D2028" s="320" t="s">
        <v>9187</v>
      </c>
    </row>
    <row r="2029" spans="1:4" ht="13.5">
      <c r="A2029" s="322">
        <v>92497</v>
      </c>
      <c r="B2029" s="319" t="s">
        <v>3297</v>
      </c>
      <c r="C2029" s="319" t="s">
        <v>1572</v>
      </c>
      <c r="D2029" s="320" t="s">
        <v>9188</v>
      </c>
    </row>
    <row r="2030" spans="1:4" ht="13.5">
      <c r="A2030" s="322">
        <v>92498</v>
      </c>
      <c r="B2030" s="319" t="s">
        <v>3298</v>
      </c>
      <c r="C2030" s="319" t="s">
        <v>1572</v>
      </c>
      <c r="D2030" s="320" t="s">
        <v>9189</v>
      </c>
    </row>
    <row r="2031" spans="1:4" ht="13.5">
      <c r="A2031" s="322">
        <v>92499</v>
      </c>
      <c r="B2031" s="319" t="s">
        <v>3299</v>
      </c>
      <c r="C2031" s="319" t="s">
        <v>1572</v>
      </c>
      <c r="D2031" s="320" t="s">
        <v>9190</v>
      </c>
    </row>
    <row r="2032" spans="1:4" ht="13.5">
      <c r="A2032" s="322">
        <v>92500</v>
      </c>
      <c r="B2032" s="319" t="s">
        <v>3300</v>
      </c>
      <c r="C2032" s="319" t="s">
        <v>1572</v>
      </c>
      <c r="D2032" s="320" t="s">
        <v>9191</v>
      </c>
    </row>
    <row r="2033" spans="1:4" ht="13.5">
      <c r="A2033" s="322">
        <v>92501</v>
      </c>
      <c r="B2033" s="319" t="s">
        <v>3301</v>
      </c>
      <c r="C2033" s="319" t="s">
        <v>1572</v>
      </c>
      <c r="D2033" s="320" t="s">
        <v>9192</v>
      </c>
    </row>
    <row r="2034" spans="1:4" ht="13.5">
      <c r="A2034" s="322">
        <v>92502</v>
      </c>
      <c r="B2034" s="319" t="s">
        <v>3302</v>
      </c>
      <c r="C2034" s="319" t="s">
        <v>1572</v>
      </c>
      <c r="D2034" s="320" t="s">
        <v>8740</v>
      </c>
    </row>
    <row r="2035" spans="1:4" ht="13.5">
      <c r="A2035" s="322">
        <v>92503</v>
      </c>
      <c r="B2035" s="319" t="s">
        <v>3303</v>
      </c>
      <c r="C2035" s="319" t="s">
        <v>1572</v>
      </c>
      <c r="D2035" s="320" t="s">
        <v>9193</v>
      </c>
    </row>
    <row r="2036" spans="1:4" ht="13.5">
      <c r="A2036" s="322">
        <v>92504</v>
      </c>
      <c r="B2036" s="319" t="s">
        <v>3304</v>
      </c>
      <c r="C2036" s="319" t="s">
        <v>1572</v>
      </c>
      <c r="D2036" s="320" t="s">
        <v>9194</v>
      </c>
    </row>
    <row r="2037" spans="1:4" ht="13.5">
      <c r="A2037" s="322">
        <v>92505</v>
      </c>
      <c r="B2037" s="319" t="s">
        <v>3305</v>
      </c>
      <c r="C2037" s="319" t="s">
        <v>1572</v>
      </c>
      <c r="D2037" s="320" t="s">
        <v>9195</v>
      </c>
    </row>
    <row r="2038" spans="1:4" ht="13.5">
      <c r="A2038" s="322">
        <v>92506</v>
      </c>
      <c r="B2038" s="319" t="s">
        <v>3306</v>
      </c>
      <c r="C2038" s="319" t="s">
        <v>1572</v>
      </c>
      <c r="D2038" s="320" t="s">
        <v>8722</v>
      </c>
    </row>
    <row r="2039" spans="1:4" ht="13.5">
      <c r="A2039" s="322">
        <v>92507</v>
      </c>
      <c r="B2039" s="319" t="s">
        <v>3307</v>
      </c>
      <c r="C2039" s="319" t="s">
        <v>1572</v>
      </c>
      <c r="D2039" s="320" t="s">
        <v>9196</v>
      </c>
    </row>
    <row r="2040" spans="1:4" ht="13.5">
      <c r="A2040" s="322">
        <v>92508</v>
      </c>
      <c r="B2040" s="319" t="s">
        <v>3308</v>
      </c>
      <c r="C2040" s="319" t="s">
        <v>1572</v>
      </c>
      <c r="D2040" s="320" t="s">
        <v>9197</v>
      </c>
    </row>
    <row r="2041" spans="1:4" ht="13.5">
      <c r="A2041" s="322">
        <v>92509</v>
      </c>
      <c r="B2041" s="319" t="s">
        <v>3309</v>
      </c>
      <c r="C2041" s="319" t="s">
        <v>1572</v>
      </c>
      <c r="D2041" s="320" t="s">
        <v>9198</v>
      </c>
    </row>
    <row r="2042" spans="1:4" ht="13.5">
      <c r="A2042" s="322">
        <v>92510</v>
      </c>
      <c r="B2042" s="319" t="s">
        <v>3310</v>
      </c>
      <c r="C2042" s="319" t="s">
        <v>1572</v>
      </c>
      <c r="D2042" s="320" t="s">
        <v>9199</v>
      </c>
    </row>
    <row r="2043" spans="1:4" ht="13.5">
      <c r="A2043" s="322">
        <v>92511</v>
      </c>
      <c r="B2043" s="319" t="s">
        <v>3311</v>
      </c>
      <c r="C2043" s="319" t="s">
        <v>1572</v>
      </c>
      <c r="D2043" s="320" t="s">
        <v>9200</v>
      </c>
    </row>
    <row r="2044" spans="1:4" ht="13.5">
      <c r="A2044" s="322">
        <v>92512</v>
      </c>
      <c r="B2044" s="319" t="s">
        <v>3312</v>
      </c>
      <c r="C2044" s="319" t="s">
        <v>1572</v>
      </c>
      <c r="D2044" s="320" t="s">
        <v>9201</v>
      </c>
    </row>
    <row r="2045" spans="1:4" ht="13.5">
      <c r="A2045" s="322">
        <v>92513</v>
      </c>
      <c r="B2045" s="319" t="s">
        <v>3313</v>
      </c>
      <c r="C2045" s="319" t="s">
        <v>1572</v>
      </c>
      <c r="D2045" s="320" t="s">
        <v>9202</v>
      </c>
    </row>
    <row r="2046" spans="1:4" ht="13.5">
      <c r="A2046" s="322">
        <v>92514</v>
      </c>
      <c r="B2046" s="319" t="s">
        <v>3314</v>
      </c>
      <c r="C2046" s="319" t="s">
        <v>1572</v>
      </c>
      <c r="D2046" s="320" t="s">
        <v>9203</v>
      </c>
    </row>
    <row r="2047" spans="1:4" ht="13.5">
      <c r="A2047" s="322">
        <v>92515</v>
      </c>
      <c r="B2047" s="319" t="s">
        <v>3315</v>
      </c>
      <c r="C2047" s="319" t="s">
        <v>1572</v>
      </c>
      <c r="D2047" s="320" t="s">
        <v>9204</v>
      </c>
    </row>
    <row r="2048" spans="1:4" ht="13.5">
      <c r="A2048" s="322">
        <v>92516</v>
      </c>
      <c r="B2048" s="319" t="s">
        <v>3316</v>
      </c>
      <c r="C2048" s="319" t="s">
        <v>1572</v>
      </c>
      <c r="D2048" s="320" t="s">
        <v>8899</v>
      </c>
    </row>
    <row r="2049" spans="1:4" ht="13.5">
      <c r="A2049" s="322">
        <v>92517</v>
      </c>
      <c r="B2049" s="319" t="s">
        <v>3317</v>
      </c>
      <c r="C2049" s="319" t="s">
        <v>1572</v>
      </c>
      <c r="D2049" s="320" t="s">
        <v>9205</v>
      </c>
    </row>
    <row r="2050" spans="1:4" ht="13.5">
      <c r="A2050" s="322">
        <v>92518</v>
      </c>
      <c r="B2050" s="319" t="s">
        <v>3318</v>
      </c>
      <c r="C2050" s="319" t="s">
        <v>1572</v>
      </c>
      <c r="D2050" s="320" t="s">
        <v>9206</v>
      </c>
    </row>
    <row r="2051" spans="1:4" ht="13.5">
      <c r="A2051" s="322">
        <v>92519</v>
      </c>
      <c r="B2051" s="319" t="s">
        <v>3319</v>
      </c>
      <c r="C2051" s="319" t="s">
        <v>1572</v>
      </c>
      <c r="D2051" s="320" t="s">
        <v>9207</v>
      </c>
    </row>
    <row r="2052" spans="1:4" ht="13.5">
      <c r="A2052" s="322">
        <v>92520</v>
      </c>
      <c r="B2052" s="319" t="s">
        <v>3320</v>
      </c>
      <c r="C2052" s="319" t="s">
        <v>1572</v>
      </c>
      <c r="D2052" s="320" t="s">
        <v>9208</v>
      </c>
    </row>
    <row r="2053" spans="1:4" ht="13.5">
      <c r="A2053" s="322">
        <v>92521</v>
      </c>
      <c r="B2053" s="319" t="s">
        <v>3321</v>
      </c>
      <c r="C2053" s="319" t="s">
        <v>1572</v>
      </c>
      <c r="D2053" s="320" t="s">
        <v>9209</v>
      </c>
    </row>
    <row r="2054" spans="1:4" ht="13.5">
      <c r="A2054" s="322">
        <v>92522</v>
      </c>
      <c r="B2054" s="319" t="s">
        <v>3322</v>
      </c>
      <c r="C2054" s="319" t="s">
        <v>1572</v>
      </c>
      <c r="D2054" s="320" t="s">
        <v>9210</v>
      </c>
    </row>
    <row r="2055" spans="1:4" ht="13.5">
      <c r="A2055" s="322">
        <v>92523</v>
      </c>
      <c r="B2055" s="319" t="s">
        <v>3323</v>
      </c>
      <c r="C2055" s="319" t="s">
        <v>1572</v>
      </c>
      <c r="D2055" s="320" t="s">
        <v>9211</v>
      </c>
    </row>
    <row r="2056" spans="1:4" ht="13.5">
      <c r="A2056" s="322">
        <v>92524</v>
      </c>
      <c r="B2056" s="319" t="s">
        <v>3324</v>
      </c>
      <c r="C2056" s="319" t="s">
        <v>1572</v>
      </c>
      <c r="D2056" s="320" t="s">
        <v>9212</v>
      </c>
    </row>
    <row r="2057" spans="1:4" ht="13.5">
      <c r="A2057" s="322">
        <v>92525</v>
      </c>
      <c r="B2057" s="319" t="s">
        <v>3325</v>
      </c>
      <c r="C2057" s="319" t="s">
        <v>1572</v>
      </c>
      <c r="D2057" s="320" t="s">
        <v>9213</v>
      </c>
    </row>
    <row r="2058" spans="1:4" ht="13.5">
      <c r="A2058" s="322">
        <v>92526</v>
      </c>
      <c r="B2058" s="319" t="s">
        <v>3326</v>
      </c>
      <c r="C2058" s="319" t="s">
        <v>1572</v>
      </c>
      <c r="D2058" s="320" t="s">
        <v>9214</v>
      </c>
    </row>
    <row r="2059" spans="1:4" ht="13.5">
      <c r="A2059" s="322">
        <v>92527</v>
      </c>
      <c r="B2059" s="319" t="s">
        <v>3327</v>
      </c>
      <c r="C2059" s="319" t="s">
        <v>1572</v>
      </c>
      <c r="D2059" s="320" t="s">
        <v>9215</v>
      </c>
    </row>
    <row r="2060" spans="1:4" ht="13.5">
      <c r="A2060" s="322">
        <v>92528</v>
      </c>
      <c r="B2060" s="319" t="s">
        <v>3328</v>
      </c>
      <c r="C2060" s="319" t="s">
        <v>1572</v>
      </c>
      <c r="D2060" s="320" t="s">
        <v>9216</v>
      </c>
    </row>
    <row r="2061" spans="1:4" ht="13.5">
      <c r="A2061" s="322">
        <v>92529</v>
      </c>
      <c r="B2061" s="319" t="s">
        <v>3329</v>
      </c>
      <c r="C2061" s="319" t="s">
        <v>1572</v>
      </c>
      <c r="D2061" s="320" t="s">
        <v>9217</v>
      </c>
    </row>
    <row r="2062" spans="1:4" ht="13.5">
      <c r="A2062" s="322">
        <v>92530</v>
      </c>
      <c r="B2062" s="319" t="s">
        <v>3330</v>
      </c>
      <c r="C2062" s="319" t="s">
        <v>1572</v>
      </c>
      <c r="D2062" s="320" t="s">
        <v>8038</v>
      </c>
    </row>
    <row r="2063" spans="1:4" ht="13.5">
      <c r="A2063" s="322">
        <v>92531</v>
      </c>
      <c r="B2063" s="319" t="s">
        <v>3331</v>
      </c>
      <c r="C2063" s="319" t="s">
        <v>1572</v>
      </c>
      <c r="D2063" s="320" t="s">
        <v>9163</v>
      </c>
    </row>
    <row r="2064" spans="1:4" ht="13.5">
      <c r="A2064" s="322">
        <v>92532</v>
      </c>
      <c r="B2064" s="319" t="s">
        <v>3332</v>
      </c>
      <c r="C2064" s="319" t="s">
        <v>1572</v>
      </c>
      <c r="D2064" s="320" t="s">
        <v>7990</v>
      </c>
    </row>
    <row r="2065" spans="1:4" ht="13.5">
      <c r="A2065" s="322">
        <v>92533</v>
      </c>
      <c r="B2065" s="319" t="s">
        <v>3333</v>
      </c>
      <c r="C2065" s="319" t="s">
        <v>1572</v>
      </c>
      <c r="D2065" s="320" t="s">
        <v>9218</v>
      </c>
    </row>
    <row r="2066" spans="1:4" ht="13.5">
      <c r="A2066" s="322">
        <v>92534</v>
      </c>
      <c r="B2066" s="319" t="s">
        <v>3334</v>
      </c>
      <c r="C2066" s="319" t="s">
        <v>1572</v>
      </c>
      <c r="D2066" s="320" t="s">
        <v>9219</v>
      </c>
    </row>
    <row r="2067" spans="1:4" ht="13.5">
      <c r="A2067" s="322">
        <v>92535</v>
      </c>
      <c r="B2067" s="319" t="s">
        <v>3335</v>
      </c>
      <c r="C2067" s="319" t="s">
        <v>1572</v>
      </c>
      <c r="D2067" s="320" t="s">
        <v>9220</v>
      </c>
    </row>
    <row r="2068" spans="1:4" ht="13.5">
      <c r="A2068" s="322">
        <v>92536</v>
      </c>
      <c r="B2068" s="319" t="s">
        <v>3336</v>
      </c>
      <c r="C2068" s="319" t="s">
        <v>1572</v>
      </c>
      <c r="D2068" s="320" t="s">
        <v>9221</v>
      </c>
    </row>
    <row r="2069" spans="1:4" ht="13.5">
      <c r="A2069" s="322">
        <v>92537</v>
      </c>
      <c r="B2069" s="319" t="s">
        <v>3337</v>
      </c>
      <c r="C2069" s="319" t="s">
        <v>1572</v>
      </c>
      <c r="D2069" s="320" t="s">
        <v>9222</v>
      </c>
    </row>
    <row r="2070" spans="1:4" ht="13.5">
      <c r="A2070" s="322">
        <v>92538</v>
      </c>
      <c r="B2070" s="319" t="s">
        <v>3338</v>
      </c>
      <c r="C2070" s="319" t="s">
        <v>1572</v>
      </c>
      <c r="D2070" s="320" t="s">
        <v>7964</v>
      </c>
    </row>
    <row r="2071" spans="1:4" ht="13.5">
      <c r="A2071" s="322">
        <v>95934</v>
      </c>
      <c r="B2071" s="319" t="s">
        <v>3339</v>
      </c>
      <c r="C2071" s="319" t="s">
        <v>1572</v>
      </c>
      <c r="D2071" s="320" t="s">
        <v>9223</v>
      </c>
    </row>
    <row r="2072" spans="1:4" ht="13.5">
      <c r="A2072" s="322">
        <v>95935</v>
      </c>
      <c r="B2072" s="319" t="s">
        <v>3340</v>
      </c>
      <c r="C2072" s="319" t="s">
        <v>1572</v>
      </c>
      <c r="D2072" s="320" t="s">
        <v>9224</v>
      </c>
    </row>
    <row r="2073" spans="1:4" ht="13.5">
      <c r="A2073" s="322">
        <v>95936</v>
      </c>
      <c r="B2073" s="319" t="s">
        <v>3341</v>
      </c>
      <c r="C2073" s="319" t="s">
        <v>1572</v>
      </c>
      <c r="D2073" s="320" t="s">
        <v>9225</v>
      </c>
    </row>
    <row r="2074" spans="1:4" ht="13.5">
      <c r="A2074" s="322">
        <v>95937</v>
      </c>
      <c r="B2074" s="319" t="s">
        <v>3342</v>
      </c>
      <c r="C2074" s="319" t="s">
        <v>1572</v>
      </c>
      <c r="D2074" s="320" t="s">
        <v>9226</v>
      </c>
    </row>
    <row r="2075" spans="1:4" ht="13.5">
      <c r="A2075" s="322">
        <v>95938</v>
      </c>
      <c r="B2075" s="319" t="s">
        <v>3343</v>
      </c>
      <c r="C2075" s="319" t="s">
        <v>1572</v>
      </c>
      <c r="D2075" s="320" t="s">
        <v>9227</v>
      </c>
    </row>
    <row r="2076" spans="1:4" ht="13.5">
      <c r="A2076" s="322">
        <v>95939</v>
      </c>
      <c r="B2076" s="319" t="s">
        <v>3344</v>
      </c>
      <c r="C2076" s="319" t="s">
        <v>1572</v>
      </c>
      <c r="D2076" s="320" t="s">
        <v>9228</v>
      </c>
    </row>
    <row r="2077" spans="1:4" ht="13.5">
      <c r="A2077" s="322">
        <v>95940</v>
      </c>
      <c r="B2077" s="319" t="s">
        <v>3345</v>
      </c>
      <c r="C2077" s="319" t="s">
        <v>1572</v>
      </c>
      <c r="D2077" s="320" t="s">
        <v>9229</v>
      </c>
    </row>
    <row r="2078" spans="1:4" ht="13.5">
      <c r="A2078" s="322">
        <v>95941</v>
      </c>
      <c r="B2078" s="319" t="s">
        <v>3346</v>
      </c>
      <c r="C2078" s="319" t="s">
        <v>1572</v>
      </c>
      <c r="D2078" s="320" t="s">
        <v>9230</v>
      </c>
    </row>
    <row r="2079" spans="1:4" ht="13.5">
      <c r="A2079" s="322">
        <v>95942</v>
      </c>
      <c r="B2079" s="319" t="s">
        <v>3347</v>
      </c>
      <c r="C2079" s="319" t="s">
        <v>1572</v>
      </c>
      <c r="D2079" s="320" t="s">
        <v>9231</v>
      </c>
    </row>
    <row r="2080" spans="1:4" ht="13.5">
      <c r="A2080" s="322">
        <v>96252</v>
      </c>
      <c r="B2080" s="319" t="s">
        <v>3348</v>
      </c>
      <c r="C2080" s="319" t="s">
        <v>1572</v>
      </c>
      <c r="D2080" s="320" t="s">
        <v>9232</v>
      </c>
    </row>
    <row r="2081" spans="1:4" ht="13.5">
      <c r="A2081" s="322">
        <v>96257</v>
      </c>
      <c r="B2081" s="319" t="s">
        <v>3349</v>
      </c>
      <c r="C2081" s="319" t="s">
        <v>1572</v>
      </c>
      <c r="D2081" s="320" t="s">
        <v>9233</v>
      </c>
    </row>
    <row r="2082" spans="1:4" ht="13.5">
      <c r="A2082" s="322">
        <v>96258</v>
      </c>
      <c r="B2082" s="319" t="s">
        <v>3350</v>
      </c>
      <c r="C2082" s="319" t="s">
        <v>1572</v>
      </c>
      <c r="D2082" s="320" t="s">
        <v>9234</v>
      </c>
    </row>
    <row r="2083" spans="1:4" ht="13.5">
      <c r="A2083" s="322">
        <v>96259</v>
      </c>
      <c r="B2083" s="319" t="s">
        <v>3351</v>
      </c>
      <c r="C2083" s="319" t="s">
        <v>1572</v>
      </c>
      <c r="D2083" s="320" t="s">
        <v>9235</v>
      </c>
    </row>
    <row r="2084" spans="1:4" ht="13.5">
      <c r="A2084" s="322">
        <v>96529</v>
      </c>
      <c r="B2084" s="319" t="s">
        <v>3352</v>
      </c>
      <c r="C2084" s="319" t="s">
        <v>1572</v>
      </c>
      <c r="D2084" s="320" t="s">
        <v>9236</v>
      </c>
    </row>
    <row r="2085" spans="1:4" ht="13.5">
      <c r="A2085" s="322">
        <v>96530</v>
      </c>
      <c r="B2085" s="319" t="s">
        <v>3353</v>
      </c>
      <c r="C2085" s="319" t="s">
        <v>1572</v>
      </c>
      <c r="D2085" s="320" t="s">
        <v>9237</v>
      </c>
    </row>
    <row r="2086" spans="1:4" ht="13.5">
      <c r="A2086" s="322">
        <v>96531</v>
      </c>
      <c r="B2086" s="319" t="s">
        <v>3354</v>
      </c>
      <c r="C2086" s="319" t="s">
        <v>1572</v>
      </c>
      <c r="D2086" s="320" t="s">
        <v>9238</v>
      </c>
    </row>
    <row r="2087" spans="1:4" ht="13.5">
      <c r="A2087" s="322">
        <v>96532</v>
      </c>
      <c r="B2087" s="319" t="s">
        <v>3355</v>
      </c>
      <c r="C2087" s="319" t="s">
        <v>1572</v>
      </c>
      <c r="D2087" s="320" t="s">
        <v>9239</v>
      </c>
    </row>
    <row r="2088" spans="1:4" ht="13.5">
      <c r="A2088" s="322">
        <v>96533</v>
      </c>
      <c r="B2088" s="319" t="s">
        <v>3356</v>
      </c>
      <c r="C2088" s="319" t="s">
        <v>1572</v>
      </c>
      <c r="D2088" s="320" t="s">
        <v>9240</v>
      </c>
    </row>
    <row r="2089" spans="1:4" ht="13.5">
      <c r="A2089" s="322">
        <v>96534</v>
      </c>
      <c r="B2089" s="319" t="s">
        <v>3357</v>
      </c>
      <c r="C2089" s="319" t="s">
        <v>1572</v>
      </c>
      <c r="D2089" s="320" t="s">
        <v>9241</v>
      </c>
    </row>
    <row r="2090" spans="1:4" ht="13.5">
      <c r="A2090" s="322">
        <v>96535</v>
      </c>
      <c r="B2090" s="319" t="s">
        <v>3358</v>
      </c>
      <c r="C2090" s="319" t="s">
        <v>1572</v>
      </c>
      <c r="D2090" s="320" t="s">
        <v>9242</v>
      </c>
    </row>
    <row r="2091" spans="1:4" ht="13.5">
      <c r="A2091" s="322">
        <v>96536</v>
      </c>
      <c r="B2091" s="319" t="s">
        <v>3359</v>
      </c>
      <c r="C2091" s="319" t="s">
        <v>1572</v>
      </c>
      <c r="D2091" s="320" t="s">
        <v>9243</v>
      </c>
    </row>
    <row r="2092" spans="1:4" ht="13.5">
      <c r="A2092" s="322">
        <v>96537</v>
      </c>
      <c r="B2092" s="319" t="s">
        <v>3360</v>
      </c>
      <c r="C2092" s="319" t="s">
        <v>1572</v>
      </c>
      <c r="D2092" s="320" t="s">
        <v>9244</v>
      </c>
    </row>
    <row r="2093" spans="1:4" ht="13.5">
      <c r="A2093" s="322">
        <v>96538</v>
      </c>
      <c r="B2093" s="319" t="s">
        <v>3361</v>
      </c>
      <c r="C2093" s="319" t="s">
        <v>1572</v>
      </c>
      <c r="D2093" s="320" t="s">
        <v>9245</v>
      </c>
    </row>
    <row r="2094" spans="1:4" ht="13.5">
      <c r="A2094" s="322">
        <v>96539</v>
      </c>
      <c r="B2094" s="319" t="s">
        <v>3362</v>
      </c>
      <c r="C2094" s="319" t="s">
        <v>1572</v>
      </c>
      <c r="D2094" s="320" t="s">
        <v>9246</v>
      </c>
    </row>
    <row r="2095" spans="1:4" ht="13.5">
      <c r="A2095" s="322">
        <v>96540</v>
      </c>
      <c r="B2095" s="319" t="s">
        <v>3363</v>
      </c>
      <c r="C2095" s="319" t="s">
        <v>1572</v>
      </c>
      <c r="D2095" s="320" t="s">
        <v>9247</v>
      </c>
    </row>
    <row r="2096" spans="1:4" ht="13.5">
      <c r="A2096" s="322">
        <v>96541</v>
      </c>
      <c r="B2096" s="319" t="s">
        <v>3364</v>
      </c>
      <c r="C2096" s="319" t="s">
        <v>1572</v>
      </c>
      <c r="D2096" s="320" t="s">
        <v>9248</v>
      </c>
    </row>
    <row r="2097" spans="1:4" ht="13.5">
      <c r="A2097" s="322">
        <v>96542</v>
      </c>
      <c r="B2097" s="319" t="s">
        <v>3365</v>
      </c>
      <c r="C2097" s="319" t="s">
        <v>1572</v>
      </c>
      <c r="D2097" s="320" t="s">
        <v>9249</v>
      </c>
    </row>
    <row r="2098" spans="1:4" ht="13.5">
      <c r="A2098" s="322">
        <v>96543</v>
      </c>
      <c r="B2098" s="319" t="s">
        <v>3366</v>
      </c>
      <c r="C2098" s="319" t="s">
        <v>1495</v>
      </c>
      <c r="D2098" s="320" t="s">
        <v>9250</v>
      </c>
    </row>
    <row r="2099" spans="1:4" ht="13.5">
      <c r="A2099" s="322">
        <v>97747</v>
      </c>
      <c r="B2099" s="319" t="s">
        <v>3367</v>
      </c>
      <c r="C2099" s="319" t="s">
        <v>1572</v>
      </c>
      <c r="D2099" s="320" t="s">
        <v>9251</v>
      </c>
    </row>
    <row r="2100" spans="1:4" ht="13.5">
      <c r="A2100" s="319" t="s">
        <v>3368</v>
      </c>
      <c r="B2100" s="319" t="s">
        <v>3369</v>
      </c>
      <c r="C2100" s="319" t="s">
        <v>1345</v>
      </c>
      <c r="D2100" s="320" t="s">
        <v>9252</v>
      </c>
    </row>
    <row r="2101" spans="1:4" ht="13.5">
      <c r="A2101" s="319" t="s">
        <v>220</v>
      </c>
      <c r="B2101" s="319" t="s">
        <v>3370</v>
      </c>
      <c r="C2101" s="319" t="s">
        <v>1345</v>
      </c>
      <c r="D2101" s="320" t="s">
        <v>9253</v>
      </c>
    </row>
    <row r="2102" spans="1:4" ht="13.5">
      <c r="A2102" s="319" t="s">
        <v>3371</v>
      </c>
      <c r="B2102" s="319" t="s">
        <v>3372</v>
      </c>
      <c r="C2102" s="319" t="s">
        <v>1495</v>
      </c>
      <c r="D2102" s="320" t="s">
        <v>9254</v>
      </c>
    </row>
    <row r="2103" spans="1:4" ht="13.5">
      <c r="A2103" s="319" t="s">
        <v>3373</v>
      </c>
      <c r="B2103" s="319" t="s">
        <v>3374</v>
      </c>
      <c r="C2103" s="319" t="s">
        <v>1265</v>
      </c>
      <c r="D2103" s="320" t="s">
        <v>9255</v>
      </c>
    </row>
    <row r="2104" spans="1:4" ht="13.5">
      <c r="A2104" s="319" t="s">
        <v>3375</v>
      </c>
      <c r="B2104" s="319" t="s">
        <v>3376</v>
      </c>
      <c r="C2104" s="319" t="s">
        <v>1265</v>
      </c>
      <c r="D2104" s="320" t="s">
        <v>9256</v>
      </c>
    </row>
    <row r="2105" spans="1:4" ht="13.5">
      <c r="A2105" s="319" t="s">
        <v>3377</v>
      </c>
      <c r="B2105" s="319" t="s">
        <v>3378</v>
      </c>
      <c r="C2105" s="319" t="s">
        <v>1265</v>
      </c>
      <c r="D2105" s="320" t="s">
        <v>9257</v>
      </c>
    </row>
    <row r="2106" spans="1:4" ht="13.5">
      <c r="A2106" s="319" t="s">
        <v>3379</v>
      </c>
      <c r="B2106" s="319" t="s">
        <v>3380</v>
      </c>
      <c r="C2106" s="319" t="s">
        <v>1265</v>
      </c>
      <c r="D2106" s="320" t="s">
        <v>9258</v>
      </c>
    </row>
    <row r="2107" spans="1:4" ht="13.5">
      <c r="A2107" s="319" t="s">
        <v>3381</v>
      </c>
      <c r="B2107" s="319" t="s">
        <v>3382</v>
      </c>
      <c r="C2107" s="319" t="s">
        <v>1265</v>
      </c>
      <c r="D2107" s="320" t="s">
        <v>9005</v>
      </c>
    </row>
    <row r="2108" spans="1:4" ht="13.5">
      <c r="A2108" s="319" t="s">
        <v>3383</v>
      </c>
      <c r="B2108" s="319" t="s">
        <v>3384</v>
      </c>
      <c r="C2108" s="319" t="s">
        <v>1265</v>
      </c>
      <c r="D2108" s="320" t="s">
        <v>9259</v>
      </c>
    </row>
    <row r="2109" spans="1:4" ht="13.5">
      <c r="A2109" s="319" t="s">
        <v>3385</v>
      </c>
      <c r="B2109" s="319" t="s">
        <v>3386</v>
      </c>
      <c r="C2109" s="319" t="s">
        <v>1265</v>
      </c>
      <c r="D2109" s="320" t="s">
        <v>9260</v>
      </c>
    </row>
    <row r="2110" spans="1:4" ht="13.5">
      <c r="A2110" s="319" t="s">
        <v>3387</v>
      </c>
      <c r="B2110" s="319" t="s">
        <v>3388</v>
      </c>
      <c r="C2110" s="319" t="s">
        <v>1265</v>
      </c>
      <c r="D2110" s="320" t="s">
        <v>9261</v>
      </c>
    </row>
    <row r="2111" spans="1:4" ht="13.5">
      <c r="A2111" s="319" t="s">
        <v>3389</v>
      </c>
      <c r="B2111" s="319" t="s">
        <v>3390</v>
      </c>
      <c r="C2111" s="319" t="s">
        <v>1265</v>
      </c>
      <c r="D2111" s="320" t="s">
        <v>9262</v>
      </c>
    </row>
    <row r="2112" spans="1:4" ht="13.5">
      <c r="A2112" s="319" t="s">
        <v>3391</v>
      </c>
      <c r="B2112" s="319" t="s">
        <v>3392</v>
      </c>
      <c r="C2112" s="319" t="s">
        <v>1265</v>
      </c>
      <c r="D2112" s="320" t="s">
        <v>9263</v>
      </c>
    </row>
    <row r="2113" spans="1:4" ht="13.5">
      <c r="A2113" s="319" t="s">
        <v>3393</v>
      </c>
      <c r="B2113" s="319" t="s">
        <v>3394</v>
      </c>
      <c r="C2113" s="319" t="s">
        <v>1265</v>
      </c>
      <c r="D2113" s="320" t="s">
        <v>9264</v>
      </c>
    </row>
    <row r="2114" spans="1:4" ht="13.5">
      <c r="A2114" s="319" t="s">
        <v>3395</v>
      </c>
      <c r="B2114" s="319" t="s">
        <v>3396</v>
      </c>
      <c r="C2114" s="319" t="s">
        <v>1265</v>
      </c>
      <c r="D2114" s="320" t="s">
        <v>9265</v>
      </c>
    </row>
    <row r="2115" spans="1:4" ht="13.5">
      <c r="A2115" s="322">
        <v>85662</v>
      </c>
      <c r="B2115" s="319" t="s">
        <v>3397</v>
      </c>
      <c r="C2115" s="319" t="s">
        <v>1572</v>
      </c>
      <c r="D2115" s="320" t="s">
        <v>9266</v>
      </c>
    </row>
    <row r="2116" spans="1:4" ht="13.5">
      <c r="A2116" s="322">
        <v>89996</v>
      </c>
      <c r="B2116" s="319" t="s">
        <v>3398</v>
      </c>
      <c r="C2116" s="319" t="s">
        <v>1495</v>
      </c>
      <c r="D2116" s="320" t="s">
        <v>9267</v>
      </c>
    </row>
    <row r="2117" spans="1:4" ht="13.5">
      <c r="A2117" s="322">
        <v>89997</v>
      </c>
      <c r="B2117" s="319" t="s">
        <v>3399</v>
      </c>
      <c r="C2117" s="319" t="s">
        <v>1495</v>
      </c>
      <c r="D2117" s="320" t="s">
        <v>9268</v>
      </c>
    </row>
    <row r="2118" spans="1:4" ht="13.5">
      <c r="A2118" s="322">
        <v>89998</v>
      </c>
      <c r="B2118" s="319" t="s">
        <v>3400</v>
      </c>
      <c r="C2118" s="319" t="s">
        <v>1495</v>
      </c>
      <c r="D2118" s="320" t="s">
        <v>9269</v>
      </c>
    </row>
    <row r="2119" spans="1:4" ht="13.5">
      <c r="A2119" s="322">
        <v>89999</v>
      </c>
      <c r="B2119" s="319" t="s">
        <v>3401</v>
      </c>
      <c r="C2119" s="319" t="s">
        <v>1495</v>
      </c>
      <c r="D2119" s="320" t="s">
        <v>9270</v>
      </c>
    </row>
    <row r="2120" spans="1:4" ht="13.5">
      <c r="A2120" s="322">
        <v>90000</v>
      </c>
      <c r="B2120" s="319" t="s">
        <v>3402</v>
      </c>
      <c r="C2120" s="319" t="s">
        <v>1495</v>
      </c>
      <c r="D2120" s="320" t="s">
        <v>9271</v>
      </c>
    </row>
    <row r="2121" spans="1:4" ht="13.5">
      <c r="A2121" s="322">
        <v>91593</v>
      </c>
      <c r="B2121" s="319" t="s">
        <v>3403</v>
      </c>
      <c r="C2121" s="319" t="s">
        <v>1495</v>
      </c>
      <c r="D2121" s="320" t="s">
        <v>7885</v>
      </c>
    </row>
    <row r="2122" spans="1:4" ht="13.5">
      <c r="A2122" s="322">
        <v>91594</v>
      </c>
      <c r="B2122" s="319" t="s">
        <v>3404</v>
      </c>
      <c r="C2122" s="319" t="s">
        <v>1495</v>
      </c>
      <c r="D2122" s="320" t="s">
        <v>9272</v>
      </c>
    </row>
    <row r="2123" spans="1:4" ht="13.5">
      <c r="A2123" s="322">
        <v>91595</v>
      </c>
      <c r="B2123" s="319" t="s">
        <v>3405</v>
      </c>
      <c r="C2123" s="319" t="s">
        <v>1495</v>
      </c>
      <c r="D2123" s="320" t="s">
        <v>9273</v>
      </c>
    </row>
    <row r="2124" spans="1:4" ht="13.5">
      <c r="A2124" s="322">
        <v>91596</v>
      </c>
      <c r="B2124" s="319" t="s">
        <v>3406</v>
      </c>
      <c r="C2124" s="319" t="s">
        <v>1495</v>
      </c>
      <c r="D2124" s="320" t="s">
        <v>9274</v>
      </c>
    </row>
    <row r="2125" spans="1:4" ht="13.5">
      <c r="A2125" s="322">
        <v>91597</v>
      </c>
      <c r="B2125" s="319" t="s">
        <v>3407</v>
      </c>
      <c r="C2125" s="319" t="s">
        <v>1495</v>
      </c>
      <c r="D2125" s="320" t="s">
        <v>9275</v>
      </c>
    </row>
    <row r="2126" spans="1:4" ht="13.5">
      <c r="A2126" s="322">
        <v>91598</v>
      </c>
      <c r="B2126" s="319" t="s">
        <v>3408</v>
      </c>
      <c r="C2126" s="319" t="s">
        <v>1495</v>
      </c>
      <c r="D2126" s="320" t="s">
        <v>9276</v>
      </c>
    </row>
    <row r="2127" spans="1:4" ht="13.5">
      <c r="A2127" s="322">
        <v>91599</v>
      </c>
      <c r="B2127" s="319" t="s">
        <v>3409</v>
      </c>
      <c r="C2127" s="319" t="s">
        <v>1495</v>
      </c>
      <c r="D2127" s="320" t="s">
        <v>9277</v>
      </c>
    </row>
    <row r="2128" spans="1:4" ht="13.5">
      <c r="A2128" s="322">
        <v>91600</v>
      </c>
      <c r="B2128" s="319" t="s">
        <v>3410</v>
      </c>
      <c r="C2128" s="319" t="s">
        <v>1495</v>
      </c>
      <c r="D2128" s="320" t="s">
        <v>8107</v>
      </c>
    </row>
    <row r="2129" spans="1:4" ht="13.5">
      <c r="A2129" s="322">
        <v>91601</v>
      </c>
      <c r="B2129" s="319" t="s">
        <v>3411</v>
      </c>
      <c r="C2129" s="319" t="s">
        <v>1495</v>
      </c>
      <c r="D2129" s="320" t="s">
        <v>9278</v>
      </c>
    </row>
    <row r="2130" spans="1:4" ht="13.5">
      <c r="A2130" s="322">
        <v>91602</v>
      </c>
      <c r="B2130" s="319" t="s">
        <v>3412</v>
      </c>
      <c r="C2130" s="319" t="s">
        <v>1495</v>
      </c>
      <c r="D2130" s="320" t="s">
        <v>9279</v>
      </c>
    </row>
    <row r="2131" spans="1:4" ht="13.5">
      <c r="A2131" s="322">
        <v>91603</v>
      </c>
      <c r="B2131" s="319" t="s">
        <v>3413</v>
      </c>
      <c r="C2131" s="319" t="s">
        <v>1495</v>
      </c>
      <c r="D2131" s="320" t="s">
        <v>9280</v>
      </c>
    </row>
    <row r="2132" spans="1:4" ht="13.5">
      <c r="A2132" s="322">
        <v>92759</v>
      </c>
      <c r="B2132" s="319" t="s">
        <v>3414</v>
      </c>
      <c r="C2132" s="319" t="s">
        <v>1495</v>
      </c>
      <c r="D2132" s="320" t="s">
        <v>7899</v>
      </c>
    </row>
    <row r="2133" spans="1:4" ht="13.5">
      <c r="A2133" s="322">
        <v>92760</v>
      </c>
      <c r="B2133" s="319" t="s">
        <v>3415</v>
      </c>
      <c r="C2133" s="319" t="s">
        <v>1495</v>
      </c>
      <c r="D2133" s="320" t="s">
        <v>9281</v>
      </c>
    </row>
    <row r="2134" spans="1:4" ht="13.5">
      <c r="A2134" s="322">
        <v>92761</v>
      </c>
      <c r="B2134" s="319" t="s">
        <v>3416</v>
      </c>
      <c r="C2134" s="319" t="s">
        <v>1495</v>
      </c>
      <c r="D2134" s="320" t="s">
        <v>8157</v>
      </c>
    </row>
    <row r="2135" spans="1:4" ht="13.5">
      <c r="A2135" s="322">
        <v>92762</v>
      </c>
      <c r="B2135" s="319" t="s">
        <v>3417</v>
      </c>
      <c r="C2135" s="319" t="s">
        <v>1495</v>
      </c>
      <c r="D2135" s="320" t="s">
        <v>9282</v>
      </c>
    </row>
    <row r="2136" spans="1:4" ht="13.5">
      <c r="A2136" s="322">
        <v>92763</v>
      </c>
      <c r="B2136" s="319" t="s">
        <v>3418</v>
      </c>
      <c r="C2136" s="319" t="s">
        <v>1495</v>
      </c>
      <c r="D2136" s="320" t="s">
        <v>9283</v>
      </c>
    </row>
    <row r="2137" spans="1:4" ht="13.5">
      <c r="A2137" s="322">
        <v>92764</v>
      </c>
      <c r="B2137" s="319" t="s">
        <v>3419</v>
      </c>
      <c r="C2137" s="319" t="s">
        <v>1495</v>
      </c>
      <c r="D2137" s="320" t="s">
        <v>9284</v>
      </c>
    </row>
    <row r="2138" spans="1:4" ht="13.5">
      <c r="A2138" s="322">
        <v>92765</v>
      </c>
      <c r="B2138" s="319" t="s">
        <v>3420</v>
      </c>
      <c r="C2138" s="319" t="s">
        <v>1495</v>
      </c>
      <c r="D2138" s="320" t="s">
        <v>8198</v>
      </c>
    </row>
    <row r="2139" spans="1:4" ht="13.5">
      <c r="A2139" s="322">
        <v>92766</v>
      </c>
      <c r="B2139" s="319" t="s">
        <v>3421</v>
      </c>
      <c r="C2139" s="319" t="s">
        <v>1495</v>
      </c>
      <c r="D2139" s="320" t="s">
        <v>9285</v>
      </c>
    </row>
    <row r="2140" spans="1:4" ht="13.5">
      <c r="A2140" s="322">
        <v>92767</v>
      </c>
      <c r="B2140" s="319" t="s">
        <v>3422</v>
      </c>
      <c r="C2140" s="319" t="s">
        <v>1495</v>
      </c>
      <c r="D2140" s="320" t="s">
        <v>9286</v>
      </c>
    </row>
    <row r="2141" spans="1:4" ht="13.5">
      <c r="A2141" s="322">
        <v>92768</v>
      </c>
      <c r="B2141" s="319" t="s">
        <v>3423</v>
      </c>
      <c r="C2141" s="319" t="s">
        <v>1495</v>
      </c>
      <c r="D2141" s="320" t="s">
        <v>9287</v>
      </c>
    </row>
    <row r="2142" spans="1:4" ht="13.5">
      <c r="A2142" s="322">
        <v>92769</v>
      </c>
      <c r="B2142" s="319" t="s">
        <v>3424</v>
      </c>
      <c r="C2142" s="319" t="s">
        <v>1495</v>
      </c>
      <c r="D2142" s="320" t="s">
        <v>9288</v>
      </c>
    </row>
    <row r="2143" spans="1:4" ht="13.5">
      <c r="A2143" s="322">
        <v>92770</v>
      </c>
      <c r="B2143" s="319" t="s">
        <v>3425</v>
      </c>
      <c r="C2143" s="319" t="s">
        <v>1495</v>
      </c>
      <c r="D2143" s="320" t="s">
        <v>9289</v>
      </c>
    </row>
    <row r="2144" spans="1:4" ht="13.5">
      <c r="A2144" s="322">
        <v>92771</v>
      </c>
      <c r="B2144" s="319" t="s">
        <v>3426</v>
      </c>
      <c r="C2144" s="319" t="s">
        <v>1495</v>
      </c>
      <c r="D2144" s="320" t="s">
        <v>8415</v>
      </c>
    </row>
    <row r="2145" spans="1:4" ht="13.5">
      <c r="A2145" s="322">
        <v>92772</v>
      </c>
      <c r="B2145" s="319" t="s">
        <v>3427</v>
      </c>
      <c r="C2145" s="319" t="s">
        <v>1495</v>
      </c>
      <c r="D2145" s="320" t="s">
        <v>9290</v>
      </c>
    </row>
    <row r="2146" spans="1:4" ht="13.5">
      <c r="A2146" s="322">
        <v>92773</v>
      </c>
      <c r="B2146" s="319" t="s">
        <v>3428</v>
      </c>
      <c r="C2146" s="319" t="s">
        <v>1495</v>
      </c>
      <c r="D2146" s="320" t="s">
        <v>9291</v>
      </c>
    </row>
    <row r="2147" spans="1:4" ht="13.5">
      <c r="A2147" s="322">
        <v>92774</v>
      </c>
      <c r="B2147" s="319" t="s">
        <v>3429</v>
      </c>
      <c r="C2147" s="319" t="s">
        <v>1495</v>
      </c>
      <c r="D2147" s="320" t="s">
        <v>9292</v>
      </c>
    </row>
    <row r="2148" spans="1:4" ht="13.5">
      <c r="A2148" s="322">
        <v>92775</v>
      </c>
      <c r="B2148" s="319" t="s">
        <v>3430</v>
      </c>
      <c r="C2148" s="319" t="s">
        <v>1495</v>
      </c>
      <c r="D2148" s="320" t="s">
        <v>9293</v>
      </c>
    </row>
    <row r="2149" spans="1:4" ht="13.5">
      <c r="A2149" s="322">
        <v>92776</v>
      </c>
      <c r="B2149" s="319" t="s">
        <v>3431</v>
      </c>
      <c r="C2149" s="319" t="s">
        <v>1495</v>
      </c>
      <c r="D2149" s="320" t="s">
        <v>9294</v>
      </c>
    </row>
    <row r="2150" spans="1:4" ht="13.5">
      <c r="A2150" s="322">
        <v>92777</v>
      </c>
      <c r="B2150" s="319" t="s">
        <v>3432</v>
      </c>
      <c r="C2150" s="319" t="s">
        <v>1495</v>
      </c>
      <c r="D2150" s="320" t="s">
        <v>8274</v>
      </c>
    </row>
    <row r="2151" spans="1:4" ht="13.5">
      <c r="A2151" s="322">
        <v>92778</v>
      </c>
      <c r="B2151" s="319" t="s">
        <v>3433</v>
      </c>
      <c r="C2151" s="319" t="s">
        <v>1495</v>
      </c>
      <c r="D2151" s="320" t="s">
        <v>9295</v>
      </c>
    </row>
    <row r="2152" spans="1:4" ht="13.5">
      <c r="A2152" s="322">
        <v>92779</v>
      </c>
      <c r="B2152" s="319" t="s">
        <v>3434</v>
      </c>
      <c r="C2152" s="319" t="s">
        <v>1495</v>
      </c>
      <c r="D2152" s="320" t="s">
        <v>9296</v>
      </c>
    </row>
    <row r="2153" spans="1:4" ht="13.5">
      <c r="A2153" s="322">
        <v>92780</v>
      </c>
      <c r="B2153" s="319" t="s">
        <v>3435</v>
      </c>
      <c r="C2153" s="319" t="s">
        <v>1495</v>
      </c>
      <c r="D2153" s="320" t="s">
        <v>9297</v>
      </c>
    </row>
    <row r="2154" spans="1:4" ht="13.5">
      <c r="A2154" s="322">
        <v>92781</v>
      </c>
      <c r="B2154" s="319" t="s">
        <v>3436</v>
      </c>
      <c r="C2154" s="319" t="s">
        <v>1495</v>
      </c>
      <c r="D2154" s="320" t="s">
        <v>7874</v>
      </c>
    </row>
    <row r="2155" spans="1:4" ht="13.5">
      <c r="A2155" s="322">
        <v>92782</v>
      </c>
      <c r="B2155" s="319" t="s">
        <v>3437</v>
      </c>
      <c r="C2155" s="319" t="s">
        <v>1495</v>
      </c>
      <c r="D2155" s="320" t="s">
        <v>7875</v>
      </c>
    </row>
    <row r="2156" spans="1:4" ht="13.5">
      <c r="A2156" s="322">
        <v>92783</v>
      </c>
      <c r="B2156" s="319" t="s">
        <v>3438</v>
      </c>
      <c r="C2156" s="319" t="s">
        <v>1495</v>
      </c>
      <c r="D2156" s="320" t="s">
        <v>9298</v>
      </c>
    </row>
    <row r="2157" spans="1:4" ht="13.5">
      <c r="A2157" s="322">
        <v>92784</v>
      </c>
      <c r="B2157" s="319" t="s">
        <v>3439</v>
      </c>
      <c r="C2157" s="319" t="s">
        <v>1495</v>
      </c>
      <c r="D2157" s="320" t="s">
        <v>8186</v>
      </c>
    </row>
    <row r="2158" spans="1:4" ht="13.5">
      <c r="A2158" s="322">
        <v>92785</v>
      </c>
      <c r="B2158" s="319" t="s">
        <v>3440</v>
      </c>
      <c r="C2158" s="319" t="s">
        <v>1495</v>
      </c>
      <c r="D2158" s="320" t="s">
        <v>9299</v>
      </c>
    </row>
    <row r="2159" spans="1:4" ht="13.5">
      <c r="A2159" s="322">
        <v>92786</v>
      </c>
      <c r="B2159" s="319" t="s">
        <v>3441</v>
      </c>
      <c r="C2159" s="319" t="s">
        <v>1495</v>
      </c>
      <c r="D2159" s="320" t="s">
        <v>9300</v>
      </c>
    </row>
    <row r="2160" spans="1:4" ht="13.5">
      <c r="A2160" s="322">
        <v>92787</v>
      </c>
      <c r="B2160" s="319" t="s">
        <v>3442</v>
      </c>
      <c r="C2160" s="319" t="s">
        <v>1495</v>
      </c>
      <c r="D2160" s="320" t="s">
        <v>9301</v>
      </c>
    </row>
    <row r="2161" spans="1:4" ht="13.5">
      <c r="A2161" s="322">
        <v>92788</v>
      </c>
      <c r="B2161" s="319" t="s">
        <v>3443</v>
      </c>
      <c r="C2161" s="319" t="s">
        <v>1495</v>
      </c>
      <c r="D2161" s="320" t="s">
        <v>8137</v>
      </c>
    </row>
    <row r="2162" spans="1:4" ht="13.5">
      <c r="A2162" s="322">
        <v>92789</v>
      </c>
      <c r="B2162" s="319" t="s">
        <v>3444</v>
      </c>
      <c r="C2162" s="319" t="s">
        <v>1495</v>
      </c>
      <c r="D2162" s="320" t="s">
        <v>9302</v>
      </c>
    </row>
    <row r="2163" spans="1:4" ht="13.5">
      <c r="A2163" s="322">
        <v>92790</v>
      </c>
      <c r="B2163" s="319" t="s">
        <v>3445</v>
      </c>
      <c r="C2163" s="319" t="s">
        <v>1495</v>
      </c>
      <c r="D2163" s="320" t="s">
        <v>9303</v>
      </c>
    </row>
    <row r="2164" spans="1:4" ht="13.5">
      <c r="A2164" s="322">
        <v>92791</v>
      </c>
      <c r="B2164" s="319" t="s">
        <v>3446</v>
      </c>
      <c r="C2164" s="319" t="s">
        <v>1495</v>
      </c>
      <c r="D2164" s="320" t="s">
        <v>9304</v>
      </c>
    </row>
    <row r="2165" spans="1:4" ht="13.5">
      <c r="A2165" s="322">
        <v>92792</v>
      </c>
      <c r="B2165" s="319" t="s">
        <v>3447</v>
      </c>
      <c r="C2165" s="319" t="s">
        <v>1495</v>
      </c>
      <c r="D2165" s="320" t="s">
        <v>7875</v>
      </c>
    </row>
    <row r="2166" spans="1:4" ht="13.5">
      <c r="A2166" s="322">
        <v>92793</v>
      </c>
      <c r="B2166" s="319" t="s">
        <v>3448</v>
      </c>
      <c r="C2166" s="319" t="s">
        <v>1495</v>
      </c>
      <c r="D2166" s="320" t="s">
        <v>9304</v>
      </c>
    </row>
    <row r="2167" spans="1:4" ht="13.5">
      <c r="A2167" s="322">
        <v>92794</v>
      </c>
      <c r="B2167" s="319" t="s">
        <v>3449</v>
      </c>
      <c r="C2167" s="319" t="s">
        <v>1495</v>
      </c>
      <c r="D2167" s="320" t="s">
        <v>9305</v>
      </c>
    </row>
    <row r="2168" spans="1:4" ht="13.5">
      <c r="A2168" s="322">
        <v>92795</v>
      </c>
      <c r="B2168" s="319" t="s">
        <v>3450</v>
      </c>
      <c r="C2168" s="319" t="s">
        <v>1495</v>
      </c>
      <c r="D2168" s="320" t="s">
        <v>9306</v>
      </c>
    </row>
    <row r="2169" spans="1:4" ht="13.5">
      <c r="A2169" s="322">
        <v>92796</v>
      </c>
      <c r="B2169" s="319" t="s">
        <v>3451</v>
      </c>
      <c r="C2169" s="319" t="s">
        <v>1495</v>
      </c>
      <c r="D2169" s="320" t="s">
        <v>8138</v>
      </c>
    </row>
    <row r="2170" spans="1:4" ht="13.5">
      <c r="A2170" s="322">
        <v>92797</v>
      </c>
      <c r="B2170" s="319" t="s">
        <v>3452</v>
      </c>
      <c r="C2170" s="319" t="s">
        <v>1495</v>
      </c>
      <c r="D2170" s="320" t="s">
        <v>8012</v>
      </c>
    </row>
    <row r="2171" spans="1:4" ht="13.5">
      <c r="A2171" s="322">
        <v>92798</v>
      </c>
      <c r="B2171" s="319" t="s">
        <v>3453</v>
      </c>
      <c r="C2171" s="319" t="s">
        <v>1495</v>
      </c>
      <c r="D2171" s="320" t="s">
        <v>9307</v>
      </c>
    </row>
    <row r="2172" spans="1:4" ht="13.5">
      <c r="A2172" s="322">
        <v>92799</v>
      </c>
      <c r="B2172" s="319" t="s">
        <v>3454</v>
      </c>
      <c r="C2172" s="319" t="s">
        <v>1495</v>
      </c>
      <c r="D2172" s="320" t="s">
        <v>9308</v>
      </c>
    </row>
    <row r="2173" spans="1:4" ht="13.5">
      <c r="A2173" s="322">
        <v>92800</v>
      </c>
      <c r="B2173" s="319" t="s">
        <v>3455</v>
      </c>
      <c r="C2173" s="319" t="s">
        <v>1495</v>
      </c>
      <c r="D2173" s="320" t="s">
        <v>9283</v>
      </c>
    </row>
    <row r="2174" spans="1:4" ht="13.5">
      <c r="A2174" s="322">
        <v>92801</v>
      </c>
      <c r="B2174" s="319" t="s">
        <v>3456</v>
      </c>
      <c r="C2174" s="319" t="s">
        <v>1495</v>
      </c>
      <c r="D2174" s="320" t="s">
        <v>9309</v>
      </c>
    </row>
    <row r="2175" spans="1:4" ht="13.5">
      <c r="A2175" s="322">
        <v>92802</v>
      </c>
      <c r="B2175" s="319" t="s">
        <v>3457</v>
      </c>
      <c r="C2175" s="319" t="s">
        <v>1495</v>
      </c>
      <c r="D2175" s="320" t="s">
        <v>9310</v>
      </c>
    </row>
    <row r="2176" spans="1:4" ht="13.5">
      <c r="A2176" s="322">
        <v>92803</v>
      </c>
      <c r="B2176" s="319" t="s">
        <v>3458</v>
      </c>
      <c r="C2176" s="319" t="s">
        <v>1495</v>
      </c>
      <c r="D2176" s="320" t="s">
        <v>8198</v>
      </c>
    </row>
    <row r="2177" spans="1:4" ht="13.5">
      <c r="A2177" s="322">
        <v>92804</v>
      </c>
      <c r="B2177" s="319" t="s">
        <v>3459</v>
      </c>
      <c r="C2177" s="319" t="s">
        <v>1495</v>
      </c>
      <c r="D2177" s="320" t="s">
        <v>9311</v>
      </c>
    </row>
    <row r="2178" spans="1:4" ht="13.5">
      <c r="A2178" s="322">
        <v>92805</v>
      </c>
      <c r="B2178" s="319" t="s">
        <v>3460</v>
      </c>
      <c r="C2178" s="319" t="s">
        <v>1495</v>
      </c>
      <c r="D2178" s="320" t="s">
        <v>9312</v>
      </c>
    </row>
    <row r="2179" spans="1:4" ht="13.5">
      <c r="A2179" s="322">
        <v>92806</v>
      </c>
      <c r="B2179" s="319" t="s">
        <v>3461</v>
      </c>
      <c r="C2179" s="319" t="s">
        <v>1495</v>
      </c>
      <c r="D2179" s="320" t="s">
        <v>8166</v>
      </c>
    </row>
    <row r="2180" spans="1:4" ht="13.5">
      <c r="A2180" s="322">
        <v>92875</v>
      </c>
      <c r="B2180" s="319" t="s">
        <v>3462</v>
      </c>
      <c r="C2180" s="319" t="s">
        <v>1495</v>
      </c>
      <c r="D2180" s="320" t="s">
        <v>9313</v>
      </c>
    </row>
    <row r="2181" spans="1:4" ht="13.5">
      <c r="A2181" s="322">
        <v>92876</v>
      </c>
      <c r="B2181" s="319" t="s">
        <v>3463</v>
      </c>
      <c r="C2181" s="319" t="s">
        <v>1495</v>
      </c>
      <c r="D2181" s="320" t="s">
        <v>9314</v>
      </c>
    </row>
    <row r="2182" spans="1:4" ht="13.5">
      <c r="A2182" s="322">
        <v>92877</v>
      </c>
      <c r="B2182" s="319" t="s">
        <v>3464</v>
      </c>
      <c r="C2182" s="319" t="s">
        <v>1495</v>
      </c>
      <c r="D2182" s="320" t="s">
        <v>9315</v>
      </c>
    </row>
    <row r="2183" spans="1:4" ht="13.5">
      <c r="A2183" s="322">
        <v>92878</v>
      </c>
      <c r="B2183" s="319" t="s">
        <v>3465</v>
      </c>
      <c r="C2183" s="319" t="s">
        <v>1495</v>
      </c>
      <c r="D2183" s="320" t="s">
        <v>9316</v>
      </c>
    </row>
    <row r="2184" spans="1:4" ht="13.5">
      <c r="A2184" s="322">
        <v>92879</v>
      </c>
      <c r="B2184" s="319" t="s">
        <v>3466</v>
      </c>
      <c r="C2184" s="319" t="s">
        <v>1495</v>
      </c>
      <c r="D2184" s="320" t="s">
        <v>8015</v>
      </c>
    </row>
    <row r="2185" spans="1:4" ht="13.5">
      <c r="A2185" s="322">
        <v>92880</v>
      </c>
      <c r="B2185" s="319" t="s">
        <v>3467</v>
      </c>
      <c r="C2185" s="319" t="s">
        <v>1495</v>
      </c>
      <c r="D2185" s="320" t="s">
        <v>9317</v>
      </c>
    </row>
    <row r="2186" spans="1:4" ht="13.5">
      <c r="A2186" s="322">
        <v>92881</v>
      </c>
      <c r="B2186" s="319" t="s">
        <v>3468</v>
      </c>
      <c r="C2186" s="319" t="s">
        <v>1495</v>
      </c>
      <c r="D2186" s="320" t="s">
        <v>9316</v>
      </c>
    </row>
    <row r="2187" spans="1:4" ht="13.5">
      <c r="A2187" s="322">
        <v>92882</v>
      </c>
      <c r="B2187" s="319" t="s">
        <v>3469</v>
      </c>
      <c r="C2187" s="319" t="s">
        <v>1495</v>
      </c>
      <c r="D2187" s="320" t="s">
        <v>9318</v>
      </c>
    </row>
    <row r="2188" spans="1:4" ht="13.5">
      <c r="A2188" s="322">
        <v>92883</v>
      </c>
      <c r="B2188" s="319" t="s">
        <v>3470</v>
      </c>
      <c r="C2188" s="319" t="s">
        <v>1495</v>
      </c>
      <c r="D2188" s="320" t="s">
        <v>9319</v>
      </c>
    </row>
    <row r="2189" spans="1:4" ht="13.5">
      <c r="A2189" s="322">
        <v>92884</v>
      </c>
      <c r="B2189" s="319" t="s">
        <v>3471</v>
      </c>
      <c r="C2189" s="319" t="s">
        <v>1495</v>
      </c>
      <c r="D2189" s="320" t="s">
        <v>9304</v>
      </c>
    </row>
    <row r="2190" spans="1:4" ht="13.5">
      <c r="A2190" s="322">
        <v>92885</v>
      </c>
      <c r="B2190" s="319" t="s">
        <v>3472</v>
      </c>
      <c r="C2190" s="319" t="s">
        <v>1495</v>
      </c>
      <c r="D2190" s="320" t="s">
        <v>9320</v>
      </c>
    </row>
    <row r="2191" spans="1:4" ht="13.5">
      <c r="A2191" s="322">
        <v>92886</v>
      </c>
      <c r="B2191" s="319" t="s">
        <v>3473</v>
      </c>
      <c r="C2191" s="319" t="s">
        <v>1495</v>
      </c>
      <c r="D2191" s="320" t="s">
        <v>9290</v>
      </c>
    </row>
    <row r="2192" spans="1:4" ht="13.5">
      <c r="A2192" s="322">
        <v>92887</v>
      </c>
      <c r="B2192" s="319" t="s">
        <v>3474</v>
      </c>
      <c r="C2192" s="319" t="s">
        <v>1495</v>
      </c>
      <c r="D2192" s="320" t="s">
        <v>9314</v>
      </c>
    </row>
    <row r="2193" spans="1:4" ht="13.5">
      <c r="A2193" s="322">
        <v>92888</v>
      </c>
      <c r="B2193" s="319" t="s">
        <v>3475</v>
      </c>
      <c r="C2193" s="319" t="s">
        <v>1495</v>
      </c>
      <c r="D2193" s="320" t="s">
        <v>8044</v>
      </c>
    </row>
    <row r="2194" spans="1:4" ht="13.5">
      <c r="A2194" s="322">
        <v>92915</v>
      </c>
      <c r="B2194" s="319" t="s">
        <v>3476</v>
      </c>
      <c r="C2194" s="319" t="s">
        <v>1495</v>
      </c>
      <c r="D2194" s="320" t="s">
        <v>8297</v>
      </c>
    </row>
    <row r="2195" spans="1:4" ht="13.5">
      <c r="A2195" s="322">
        <v>92916</v>
      </c>
      <c r="B2195" s="319" t="s">
        <v>3477</v>
      </c>
      <c r="C2195" s="319" t="s">
        <v>1495</v>
      </c>
      <c r="D2195" s="320" t="s">
        <v>9321</v>
      </c>
    </row>
    <row r="2196" spans="1:4" ht="13.5">
      <c r="A2196" s="322">
        <v>92917</v>
      </c>
      <c r="B2196" s="319" t="s">
        <v>3478</v>
      </c>
      <c r="C2196" s="319" t="s">
        <v>1495</v>
      </c>
      <c r="D2196" s="320" t="s">
        <v>9322</v>
      </c>
    </row>
    <row r="2197" spans="1:4" ht="13.5">
      <c r="A2197" s="322">
        <v>92919</v>
      </c>
      <c r="B2197" s="319" t="s">
        <v>3479</v>
      </c>
      <c r="C2197" s="319" t="s">
        <v>1495</v>
      </c>
      <c r="D2197" s="320" t="s">
        <v>9323</v>
      </c>
    </row>
    <row r="2198" spans="1:4" ht="13.5">
      <c r="A2198" s="322">
        <v>92921</v>
      </c>
      <c r="B2198" s="319" t="s">
        <v>3480</v>
      </c>
      <c r="C2198" s="319" t="s">
        <v>1495</v>
      </c>
      <c r="D2198" s="320" t="s">
        <v>9324</v>
      </c>
    </row>
    <row r="2199" spans="1:4" ht="13.5">
      <c r="A2199" s="322">
        <v>92922</v>
      </c>
      <c r="B2199" s="319" t="s">
        <v>3481</v>
      </c>
      <c r="C2199" s="319" t="s">
        <v>1495</v>
      </c>
      <c r="D2199" s="320" t="s">
        <v>9325</v>
      </c>
    </row>
    <row r="2200" spans="1:4" ht="13.5">
      <c r="A2200" s="322">
        <v>92923</v>
      </c>
      <c r="B2200" s="319" t="s">
        <v>3482</v>
      </c>
      <c r="C2200" s="319" t="s">
        <v>1495</v>
      </c>
      <c r="D2200" s="320" t="s">
        <v>8287</v>
      </c>
    </row>
    <row r="2201" spans="1:4" ht="13.5">
      <c r="A2201" s="322">
        <v>92924</v>
      </c>
      <c r="B2201" s="319" t="s">
        <v>3483</v>
      </c>
      <c r="C2201" s="319" t="s">
        <v>1495</v>
      </c>
      <c r="D2201" s="320" t="s">
        <v>9326</v>
      </c>
    </row>
    <row r="2202" spans="1:4" ht="13.5">
      <c r="A2202" s="322">
        <v>95445</v>
      </c>
      <c r="B2202" s="319" t="s">
        <v>3484</v>
      </c>
      <c r="C2202" s="319" t="s">
        <v>1495</v>
      </c>
      <c r="D2202" s="320" t="s">
        <v>9327</v>
      </c>
    </row>
    <row r="2203" spans="1:4" ht="13.5">
      <c r="A2203" s="322">
        <v>95446</v>
      </c>
      <c r="B2203" s="319" t="s">
        <v>3485</v>
      </c>
      <c r="C2203" s="319" t="s">
        <v>1495</v>
      </c>
      <c r="D2203" s="320" t="s">
        <v>9328</v>
      </c>
    </row>
    <row r="2204" spans="1:4" ht="13.5">
      <c r="A2204" s="322">
        <v>95576</v>
      </c>
      <c r="B2204" s="319" t="s">
        <v>3486</v>
      </c>
      <c r="C2204" s="319" t="s">
        <v>1495</v>
      </c>
      <c r="D2204" s="320" t="s">
        <v>9287</v>
      </c>
    </row>
    <row r="2205" spans="1:4" ht="13.5">
      <c r="A2205" s="322">
        <v>95577</v>
      </c>
      <c r="B2205" s="319" t="s">
        <v>3487</v>
      </c>
      <c r="C2205" s="319" t="s">
        <v>1495</v>
      </c>
      <c r="D2205" s="320" t="s">
        <v>9329</v>
      </c>
    </row>
    <row r="2206" spans="1:4" ht="13.5">
      <c r="A2206" s="322">
        <v>95578</v>
      </c>
      <c r="B2206" s="319" t="s">
        <v>3488</v>
      </c>
      <c r="C2206" s="319" t="s">
        <v>1495</v>
      </c>
      <c r="D2206" s="320" t="s">
        <v>7953</v>
      </c>
    </row>
    <row r="2207" spans="1:4" ht="13.5">
      <c r="A2207" s="322">
        <v>95579</v>
      </c>
      <c r="B2207" s="319" t="s">
        <v>3489</v>
      </c>
      <c r="C2207" s="319" t="s">
        <v>1495</v>
      </c>
      <c r="D2207" s="320" t="s">
        <v>8187</v>
      </c>
    </row>
    <row r="2208" spans="1:4" ht="13.5">
      <c r="A2208" s="322">
        <v>95580</v>
      </c>
      <c r="B2208" s="319" t="s">
        <v>3490</v>
      </c>
      <c r="C2208" s="319" t="s">
        <v>1495</v>
      </c>
      <c r="D2208" s="320" t="s">
        <v>7883</v>
      </c>
    </row>
    <row r="2209" spans="1:4" ht="13.5">
      <c r="A2209" s="322">
        <v>95581</v>
      </c>
      <c r="B2209" s="319" t="s">
        <v>3491</v>
      </c>
      <c r="C2209" s="319" t="s">
        <v>1495</v>
      </c>
      <c r="D2209" s="320" t="s">
        <v>9330</v>
      </c>
    </row>
    <row r="2210" spans="1:4" ht="13.5">
      <c r="A2210" s="322">
        <v>95583</v>
      </c>
      <c r="B2210" s="319" t="s">
        <v>3492</v>
      </c>
      <c r="C2210" s="319" t="s">
        <v>1495</v>
      </c>
      <c r="D2210" s="320" t="s">
        <v>9331</v>
      </c>
    </row>
    <row r="2211" spans="1:4" ht="13.5">
      <c r="A2211" s="322">
        <v>95584</v>
      </c>
      <c r="B2211" s="319" t="s">
        <v>3493</v>
      </c>
      <c r="C2211" s="319" t="s">
        <v>1495</v>
      </c>
      <c r="D2211" s="320" t="s">
        <v>8767</v>
      </c>
    </row>
    <row r="2212" spans="1:4" ht="13.5">
      <c r="A2212" s="322">
        <v>95585</v>
      </c>
      <c r="B2212" s="319" t="s">
        <v>3494</v>
      </c>
      <c r="C2212" s="319" t="s">
        <v>1495</v>
      </c>
      <c r="D2212" s="320" t="s">
        <v>8121</v>
      </c>
    </row>
    <row r="2213" spans="1:4" ht="13.5">
      <c r="A2213" s="322">
        <v>95586</v>
      </c>
      <c r="B2213" s="319" t="s">
        <v>3495</v>
      </c>
      <c r="C2213" s="319" t="s">
        <v>1495</v>
      </c>
      <c r="D2213" s="320" t="s">
        <v>9332</v>
      </c>
    </row>
    <row r="2214" spans="1:4" ht="13.5">
      <c r="A2214" s="322">
        <v>95587</v>
      </c>
      <c r="B2214" s="319" t="s">
        <v>3496</v>
      </c>
      <c r="C2214" s="319" t="s">
        <v>1495</v>
      </c>
      <c r="D2214" s="320" t="s">
        <v>9333</v>
      </c>
    </row>
    <row r="2215" spans="1:4" ht="13.5">
      <c r="A2215" s="322">
        <v>95588</v>
      </c>
      <c r="B2215" s="319" t="s">
        <v>3497</v>
      </c>
      <c r="C2215" s="319" t="s">
        <v>1495</v>
      </c>
      <c r="D2215" s="320" t="s">
        <v>9330</v>
      </c>
    </row>
    <row r="2216" spans="1:4" ht="13.5">
      <c r="A2216" s="322">
        <v>95589</v>
      </c>
      <c r="B2216" s="319" t="s">
        <v>3498</v>
      </c>
      <c r="C2216" s="319" t="s">
        <v>1495</v>
      </c>
      <c r="D2216" s="320" t="s">
        <v>9334</v>
      </c>
    </row>
    <row r="2217" spans="1:4" ht="13.5">
      <c r="A2217" s="322">
        <v>95590</v>
      </c>
      <c r="B2217" s="319" t="s">
        <v>3499</v>
      </c>
      <c r="C2217" s="319" t="s">
        <v>1495</v>
      </c>
      <c r="D2217" s="320" t="s">
        <v>9280</v>
      </c>
    </row>
    <row r="2218" spans="1:4" ht="13.5">
      <c r="A2218" s="322">
        <v>95592</v>
      </c>
      <c r="B2218" s="319" t="s">
        <v>3500</v>
      </c>
      <c r="C2218" s="319" t="s">
        <v>1495</v>
      </c>
      <c r="D2218" s="320" t="s">
        <v>9335</v>
      </c>
    </row>
    <row r="2219" spans="1:4" ht="13.5">
      <c r="A2219" s="322">
        <v>95593</v>
      </c>
      <c r="B2219" s="319" t="s">
        <v>3501</v>
      </c>
      <c r="C2219" s="319" t="s">
        <v>1495</v>
      </c>
      <c r="D2219" s="320" t="s">
        <v>9336</v>
      </c>
    </row>
    <row r="2220" spans="1:4" ht="13.5">
      <c r="A2220" s="322">
        <v>95943</v>
      </c>
      <c r="B2220" s="319" t="s">
        <v>3502</v>
      </c>
      <c r="C2220" s="319" t="s">
        <v>1495</v>
      </c>
      <c r="D2220" s="320" t="s">
        <v>9337</v>
      </c>
    </row>
    <row r="2221" spans="1:4" ht="13.5">
      <c r="A2221" s="322">
        <v>95944</v>
      </c>
      <c r="B2221" s="319" t="s">
        <v>3503</v>
      </c>
      <c r="C2221" s="319" t="s">
        <v>1495</v>
      </c>
      <c r="D2221" s="320" t="s">
        <v>9338</v>
      </c>
    </row>
    <row r="2222" spans="1:4" ht="13.5">
      <c r="A2222" s="322">
        <v>95945</v>
      </c>
      <c r="B2222" s="319" t="s">
        <v>3504</v>
      </c>
      <c r="C2222" s="319" t="s">
        <v>1495</v>
      </c>
      <c r="D2222" s="320" t="s">
        <v>9339</v>
      </c>
    </row>
    <row r="2223" spans="1:4" ht="13.5">
      <c r="A2223" s="322">
        <v>95946</v>
      </c>
      <c r="B2223" s="319" t="s">
        <v>3505</v>
      </c>
      <c r="C2223" s="319" t="s">
        <v>1495</v>
      </c>
      <c r="D2223" s="320" t="s">
        <v>9340</v>
      </c>
    </row>
    <row r="2224" spans="1:4" ht="13.5">
      <c r="A2224" s="322">
        <v>95947</v>
      </c>
      <c r="B2224" s="319" t="s">
        <v>3506</v>
      </c>
      <c r="C2224" s="319" t="s">
        <v>1495</v>
      </c>
      <c r="D2224" s="320" t="s">
        <v>9283</v>
      </c>
    </row>
    <row r="2225" spans="1:4" ht="13.5">
      <c r="A2225" s="322">
        <v>95948</v>
      </c>
      <c r="B2225" s="319" t="s">
        <v>3507</v>
      </c>
      <c r="C2225" s="319" t="s">
        <v>1495</v>
      </c>
      <c r="D2225" s="320" t="s">
        <v>9341</v>
      </c>
    </row>
    <row r="2226" spans="1:4" ht="13.5">
      <c r="A2226" s="322">
        <v>96544</v>
      </c>
      <c r="B2226" s="319" t="s">
        <v>3508</v>
      </c>
      <c r="C2226" s="319" t="s">
        <v>1495</v>
      </c>
      <c r="D2226" s="320" t="s">
        <v>9342</v>
      </c>
    </row>
    <row r="2227" spans="1:4" ht="13.5">
      <c r="A2227" s="322">
        <v>96545</v>
      </c>
      <c r="B2227" s="319" t="s">
        <v>3509</v>
      </c>
      <c r="C2227" s="319" t="s">
        <v>1495</v>
      </c>
      <c r="D2227" s="320" t="s">
        <v>9343</v>
      </c>
    </row>
    <row r="2228" spans="1:4" ht="13.5">
      <c r="A2228" s="322">
        <v>96546</v>
      </c>
      <c r="B2228" s="319" t="s">
        <v>3510</v>
      </c>
      <c r="C2228" s="319" t="s">
        <v>1495</v>
      </c>
      <c r="D2228" s="320" t="s">
        <v>9344</v>
      </c>
    </row>
    <row r="2229" spans="1:4" ht="13.5">
      <c r="A2229" s="322">
        <v>96547</v>
      </c>
      <c r="B2229" s="319" t="s">
        <v>3511</v>
      </c>
      <c r="C2229" s="319" t="s">
        <v>1495</v>
      </c>
      <c r="D2229" s="320" t="s">
        <v>9345</v>
      </c>
    </row>
    <row r="2230" spans="1:4" ht="13.5">
      <c r="A2230" s="322">
        <v>96548</v>
      </c>
      <c r="B2230" s="319" t="s">
        <v>3512</v>
      </c>
      <c r="C2230" s="319" t="s">
        <v>1495</v>
      </c>
      <c r="D2230" s="320" t="s">
        <v>9346</v>
      </c>
    </row>
    <row r="2231" spans="1:4" ht="13.5">
      <c r="A2231" s="322">
        <v>96549</v>
      </c>
      <c r="B2231" s="319" t="s">
        <v>3513</v>
      </c>
      <c r="C2231" s="319" t="s">
        <v>1495</v>
      </c>
      <c r="D2231" s="320" t="s">
        <v>9309</v>
      </c>
    </row>
    <row r="2232" spans="1:4" ht="13.5">
      <c r="A2232" s="322">
        <v>96550</v>
      </c>
      <c r="B2232" s="319" t="s">
        <v>3514</v>
      </c>
      <c r="C2232" s="319" t="s">
        <v>1495</v>
      </c>
      <c r="D2232" s="320" t="s">
        <v>7914</v>
      </c>
    </row>
    <row r="2233" spans="1:4" ht="13.5">
      <c r="A2233" s="322">
        <v>40780</v>
      </c>
      <c r="B2233" s="319" t="s">
        <v>3515</v>
      </c>
      <c r="C2233" s="319" t="s">
        <v>1572</v>
      </c>
      <c r="D2233" s="320" t="s">
        <v>9347</v>
      </c>
    </row>
    <row r="2234" spans="1:4" ht="13.5">
      <c r="A2234" s="319" t="s">
        <v>3516</v>
      </c>
      <c r="B2234" s="319" t="s">
        <v>3517</v>
      </c>
      <c r="C2234" s="319" t="s">
        <v>2616</v>
      </c>
      <c r="D2234" s="320" t="s">
        <v>9231</v>
      </c>
    </row>
    <row r="2235" spans="1:4" ht="13.5">
      <c r="A2235" s="322">
        <v>89993</v>
      </c>
      <c r="B2235" s="319" t="s">
        <v>3518</v>
      </c>
      <c r="C2235" s="319" t="s">
        <v>2616</v>
      </c>
      <c r="D2235" s="320" t="s">
        <v>9348</v>
      </c>
    </row>
    <row r="2236" spans="1:4" ht="13.5">
      <c r="A2236" s="322">
        <v>89994</v>
      </c>
      <c r="B2236" s="319" t="s">
        <v>3519</v>
      </c>
      <c r="C2236" s="319" t="s">
        <v>2616</v>
      </c>
      <c r="D2236" s="320" t="s">
        <v>9349</v>
      </c>
    </row>
    <row r="2237" spans="1:4" ht="13.5">
      <c r="A2237" s="322">
        <v>89995</v>
      </c>
      <c r="B2237" s="319" t="s">
        <v>3520</v>
      </c>
      <c r="C2237" s="319" t="s">
        <v>2616</v>
      </c>
      <c r="D2237" s="320" t="s">
        <v>9350</v>
      </c>
    </row>
    <row r="2238" spans="1:4" ht="13.5">
      <c r="A2238" s="322">
        <v>90278</v>
      </c>
      <c r="B2238" s="319" t="s">
        <v>3521</v>
      </c>
      <c r="C2238" s="319" t="s">
        <v>2616</v>
      </c>
      <c r="D2238" s="320" t="s">
        <v>9351</v>
      </c>
    </row>
    <row r="2239" spans="1:4" ht="13.5">
      <c r="A2239" s="322">
        <v>90279</v>
      </c>
      <c r="B2239" s="319" t="s">
        <v>3522</v>
      </c>
      <c r="C2239" s="319" t="s">
        <v>2616</v>
      </c>
      <c r="D2239" s="320" t="s">
        <v>9352</v>
      </c>
    </row>
    <row r="2240" spans="1:4" ht="13.5">
      <c r="A2240" s="322">
        <v>90280</v>
      </c>
      <c r="B2240" s="319" t="s">
        <v>3523</v>
      </c>
      <c r="C2240" s="319" t="s">
        <v>2616</v>
      </c>
      <c r="D2240" s="320" t="s">
        <v>9353</v>
      </c>
    </row>
    <row r="2241" spans="1:4" ht="13.5">
      <c r="A2241" s="322">
        <v>90281</v>
      </c>
      <c r="B2241" s="319" t="s">
        <v>3524</v>
      </c>
      <c r="C2241" s="319" t="s">
        <v>2616</v>
      </c>
      <c r="D2241" s="320" t="s">
        <v>9354</v>
      </c>
    </row>
    <row r="2242" spans="1:4" ht="13.5">
      <c r="A2242" s="322">
        <v>90282</v>
      </c>
      <c r="B2242" s="319" t="s">
        <v>3525</v>
      </c>
      <c r="C2242" s="319" t="s">
        <v>2616</v>
      </c>
      <c r="D2242" s="320" t="s">
        <v>9355</v>
      </c>
    </row>
    <row r="2243" spans="1:4" ht="13.5">
      <c r="A2243" s="322">
        <v>90283</v>
      </c>
      <c r="B2243" s="319" t="s">
        <v>3526</v>
      </c>
      <c r="C2243" s="319" t="s">
        <v>2616</v>
      </c>
      <c r="D2243" s="320" t="s">
        <v>9356</v>
      </c>
    </row>
    <row r="2244" spans="1:4" ht="13.5">
      <c r="A2244" s="322">
        <v>90284</v>
      </c>
      <c r="B2244" s="319" t="s">
        <v>3527</v>
      </c>
      <c r="C2244" s="319" t="s">
        <v>2616</v>
      </c>
      <c r="D2244" s="320" t="s">
        <v>9357</v>
      </c>
    </row>
    <row r="2245" spans="1:4" ht="13.5">
      <c r="A2245" s="322">
        <v>90285</v>
      </c>
      <c r="B2245" s="319" t="s">
        <v>3528</v>
      </c>
      <c r="C2245" s="319" t="s">
        <v>2616</v>
      </c>
      <c r="D2245" s="320" t="s">
        <v>9358</v>
      </c>
    </row>
    <row r="2246" spans="1:4" ht="13.5">
      <c r="A2246" s="322">
        <v>90853</v>
      </c>
      <c r="B2246" s="319" t="s">
        <v>3529</v>
      </c>
      <c r="C2246" s="319" t="s">
        <v>2616</v>
      </c>
      <c r="D2246" s="320" t="s">
        <v>7904</v>
      </c>
    </row>
    <row r="2247" spans="1:4" ht="13.5">
      <c r="A2247" s="322">
        <v>90854</v>
      </c>
      <c r="B2247" s="319" t="s">
        <v>3530</v>
      </c>
      <c r="C2247" s="319" t="s">
        <v>2616</v>
      </c>
      <c r="D2247" s="320" t="s">
        <v>9359</v>
      </c>
    </row>
    <row r="2248" spans="1:4" ht="13.5">
      <c r="A2248" s="322">
        <v>90855</v>
      </c>
      <c r="B2248" s="319" t="s">
        <v>3531</v>
      </c>
      <c r="C2248" s="319" t="s">
        <v>2616</v>
      </c>
      <c r="D2248" s="320" t="s">
        <v>9360</v>
      </c>
    </row>
    <row r="2249" spans="1:4" ht="13.5">
      <c r="A2249" s="322">
        <v>90856</v>
      </c>
      <c r="B2249" s="319" t="s">
        <v>3532</v>
      </c>
      <c r="C2249" s="319" t="s">
        <v>2616</v>
      </c>
      <c r="D2249" s="320" t="s">
        <v>9361</v>
      </c>
    </row>
    <row r="2250" spans="1:4" ht="13.5">
      <c r="A2250" s="322">
        <v>90857</v>
      </c>
      <c r="B2250" s="319" t="s">
        <v>3533</v>
      </c>
      <c r="C2250" s="319" t="s">
        <v>2616</v>
      </c>
      <c r="D2250" s="320" t="s">
        <v>9362</v>
      </c>
    </row>
    <row r="2251" spans="1:4" ht="13.5">
      <c r="A2251" s="322">
        <v>90858</v>
      </c>
      <c r="B2251" s="319" t="s">
        <v>3534</v>
      </c>
      <c r="C2251" s="319" t="s">
        <v>2616</v>
      </c>
      <c r="D2251" s="320" t="s">
        <v>9363</v>
      </c>
    </row>
    <row r="2252" spans="1:4" ht="13.5">
      <c r="A2252" s="322">
        <v>90859</v>
      </c>
      <c r="B2252" s="319" t="s">
        <v>3535</v>
      </c>
      <c r="C2252" s="319" t="s">
        <v>2616</v>
      </c>
      <c r="D2252" s="320" t="s">
        <v>9364</v>
      </c>
    </row>
    <row r="2253" spans="1:4" ht="13.5">
      <c r="A2253" s="322">
        <v>90860</v>
      </c>
      <c r="B2253" s="319" t="s">
        <v>3536</v>
      </c>
      <c r="C2253" s="319" t="s">
        <v>2616</v>
      </c>
      <c r="D2253" s="320" t="s">
        <v>9365</v>
      </c>
    </row>
    <row r="2254" spans="1:4" ht="13.5">
      <c r="A2254" s="322">
        <v>90861</v>
      </c>
      <c r="B2254" s="319" t="s">
        <v>3537</v>
      </c>
      <c r="C2254" s="319" t="s">
        <v>2616</v>
      </c>
      <c r="D2254" s="320" t="s">
        <v>9366</v>
      </c>
    </row>
    <row r="2255" spans="1:4" ht="13.5">
      <c r="A2255" s="322">
        <v>90862</v>
      </c>
      <c r="B2255" s="319" t="s">
        <v>3538</v>
      </c>
      <c r="C2255" s="319" t="s">
        <v>2616</v>
      </c>
      <c r="D2255" s="320" t="s">
        <v>9367</v>
      </c>
    </row>
    <row r="2256" spans="1:4" ht="13.5">
      <c r="A2256" s="322">
        <v>92718</v>
      </c>
      <c r="B2256" s="319" t="s">
        <v>3539</v>
      </c>
      <c r="C2256" s="319" t="s">
        <v>2616</v>
      </c>
      <c r="D2256" s="320" t="s">
        <v>9368</v>
      </c>
    </row>
    <row r="2257" spans="1:4" ht="13.5">
      <c r="A2257" s="322">
        <v>92719</v>
      </c>
      <c r="B2257" s="319" t="s">
        <v>3540</v>
      </c>
      <c r="C2257" s="319" t="s">
        <v>2616</v>
      </c>
      <c r="D2257" s="320" t="s">
        <v>9369</v>
      </c>
    </row>
    <row r="2258" spans="1:4" ht="13.5">
      <c r="A2258" s="322">
        <v>92720</v>
      </c>
      <c r="B2258" s="319" t="s">
        <v>3541</v>
      </c>
      <c r="C2258" s="319" t="s">
        <v>2616</v>
      </c>
      <c r="D2258" s="320" t="s">
        <v>9370</v>
      </c>
    </row>
    <row r="2259" spans="1:4" ht="13.5">
      <c r="A2259" s="322">
        <v>92721</v>
      </c>
      <c r="B2259" s="319" t="s">
        <v>3542</v>
      </c>
      <c r="C2259" s="319" t="s">
        <v>2616</v>
      </c>
      <c r="D2259" s="320" t="s">
        <v>9371</v>
      </c>
    </row>
    <row r="2260" spans="1:4" ht="13.5">
      <c r="A2260" s="322">
        <v>92722</v>
      </c>
      <c r="B2260" s="319" t="s">
        <v>3543</v>
      </c>
      <c r="C2260" s="319" t="s">
        <v>2616</v>
      </c>
      <c r="D2260" s="320" t="s">
        <v>9372</v>
      </c>
    </row>
    <row r="2261" spans="1:4" ht="13.5">
      <c r="A2261" s="322">
        <v>92723</v>
      </c>
      <c r="B2261" s="319" t="s">
        <v>3544</v>
      </c>
      <c r="C2261" s="319" t="s">
        <v>2616</v>
      </c>
      <c r="D2261" s="320" t="s">
        <v>9373</v>
      </c>
    </row>
    <row r="2262" spans="1:4" ht="13.5">
      <c r="A2262" s="322">
        <v>92724</v>
      </c>
      <c r="B2262" s="319" t="s">
        <v>3545</v>
      </c>
      <c r="C2262" s="319" t="s">
        <v>2616</v>
      </c>
      <c r="D2262" s="320" t="s">
        <v>9374</v>
      </c>
    </row>
    <row r="2263" spans="1:4" ht="13.5">
      <c r="A2263" s="322">
        <v>92725</v>
      </c>
      <c r="B2263" s="319" t="s">
        <v>3546</v>
      </c>
      <c r="C2263" s="319" t="s">
        <v>2616</v>
      </c>
      <c r="D2263" s="320" t="s">
        <v>9375</v>
      </c>
    </row>
    <row r="2264" spans="1:4" ht="13.5">
      <c r="A2264" s="322">
        <v>92726</v>
      </c>
      <c r="B2264" s="319" t="s">
        <v>3547</v>
      </c>
      <c r="C2264" s="319" t="s">
        <v>2616</v>
      </c>
      <c r="D2264" s="320" t="s">
        <v>9376</v>
      </c>
    </row>
    <row r="2265" spans="1:4" ht="13.5">
      <c r="A2265" s="322">
        <v>92727</v>
      </c>
      <c r="B2265" s="319" t="s">
        <v>3548</v>
      </c>
      <c r="C2265" s="319" t="s">
        <v>2616</v>
      </c>
      <c r="D2265" s="320" t="s">
        <v>9377</v>
      </c>
    </row>
    <row r="2266" spans="1:4" ht="13.5">
      <c r="A2266" s="322">
        <v>92728</v>
      </c>
      <c r="B2266" s="319" t="s">
        <v>3549</v>
      </c>
      <c r="C2266" s="319" t="s">
        <v>2616</v>
      </c>
      <c r="D2266" s="320" t="s">
        <v>9378</v>
      </c>
    </row>
    <row r="2267" spans="1:4" ht="13.5">
      <c r="A2267" s="322">
        <v>92729</v>
      </c>
      <c r="B2267" s="319" t="s">
        <v>3550</v>
      </c>
      <c r="C2267" s="319" t="s">
        <v>2616</v>
      </c>
      <c r="D2267" s="320" t="s">
        <v>9379</v>
      </c>
    </row>
    <row r="2268" spans="1:4" ht="13.5">
      <c r="A2268" s="322">
        <v>92730</v>
      </c>
      <c r="B2268" s="319" t="s">
        <v>3551</v>
      </c>
      <c r="C2268" s="319" t="s">
        <v>2616</v>
      </c>
      <c r="D2268" s="320" t="s">
        <v>9380</v>
      </c>
    </row>
    <row r="2269" spans="1:4" ht="13.5">
      <c r="A2269" s="322">
        <v>92731</v>
      </c>
      <c r="B2269" s="319" t="s">
        <v>3552</v>
      </c>
      <c r="C2269" s="319" t="s">
        <v>2616</v>
      </c>
      <c r="D2269" s="320" t="s">
        <v>9381</v>
      </c>
    </row>
    <row r="2270" spans="1:4" ht="13.5">
      <c r="A2270" s="322">
        <v>92732</v>
      </c>
      <c r="B2270" s="319" t="s">
        <v>3553</v>
      </c>
      <c r="C2270" s="319" t="s">
        <v>2616</v>
      </c>
      <c r="D2270" s="320" t="s">
        <v>9382</v>
      </c>
    </row>
    <row r="2271" spans="1:4" ht="13.5">
      <c r="A2271" s="322">
        <v>92733</v>
      </c>
      <c r="B2271" s="319" t="s">
        <v>3554</v>
      </c>
      <c r="C2271" s="319" t="s">
        <v>2616</v>
      </c>
      <c r="D2271" s="320" t="s">
        <v>9383</v>
      </c>
    </row>
    <row r="2272" spans="1:4" ht="13.5">
      <c r="A2272" s="322">
        <v>92734</v>
      </c>
      <c r="B2272" s="319" t="s">
        <v>3555</v>
      </c>
      <c r="C2272" s="319" t="s">
        <v>2616</v>
      </c>
      <c r="D2272" s="320" t="s">
        <v>9384</v>
      </c>
    </row>
    <row r="2273" spans="1:4" ht="13.5">
      <c r="A2273" s="322">
        <v>92735</v>
      </c>
      <c r="B2273" s="319" t="s">
        <v>3556</v>
      </c>
      <c r="C2273" s="319" t="s">
        <v>2616</v>
      </c>
      <c r="D2273" s="320" t="s">
        <v>9385</v>
      </c>
    </row>
    <row r="2274" spans="1:4" ht="13.5">
      <c r="A2274" s="322">
        <v>92736</v>
      </c>
      <c r="B2274" s="319" t="s">
        <v>3557</v>
      </c>
      <c r="C2274" s="319" t="s">
        <v>2616</v>
      </c>
      <c r="D2274" s="320" t="s">
        <v>9386</v>
      </c>
    </row>
    <row r="2275" spans="1:4" ht="13.5">
      <c r="A2275" s="322">
        <v>92739</v>
      </c>
      <c r="B2275" s="319" t="s">
        <v>3558</v>
      </c>
      <c r="C2275" s="319" t="s">
        <v>2616</v>
      </c>
      <c r="D2275" s="320" t="s">
        <v>9387</v>
      </c>
    </row>
    <row r="2276" spans="1:4" ht="13.5">
      <c r="A2276" s="322">
        <v>92740</v>
      </c>
      <c r="B2276" s="319" t="s">
        <v>3559</v>
      </c>
      <c r="C2276" s="319" t="s">
        <v>2616</v>
      </c>
      <c r="D2276" s="320" t="s">
        <v>9388</v>
      </c>
    </row>
    <row r="2277" spans="1:4" ht="13.5">
      <c r="A2277" s="322">
        <v>92741</v>
      </c>
      <c r="B2277" s="319" t="s">
        <v>3560</v>
      </c>
      <c r="C2277" s="319" t="s">
        <v>2616</v>
      </c>
      <c r="D2277" s="320" t="s">
        <v>9389</v>
      </c>
    </row>
    <row r="2278" spans="1:4" ht="13.5">
      <c r="A2278" s="322">
        <v>92742</v>
      </c>
      <c r="B2278" s="319" t="s">
        <v>3561</v>
      </c>
      <c r="C2278" s="319" t="s">
        <v>2616</v>
      </c>
      <c r="D2278" s="320" t="s">
        <v>9390</v>
      </c>
    </row>
    <row r="2279" spans="1:4" ht="13.5">
      <c r="A2279" s="322">
        <v>92873</v>
      </c>
      <c r="B2279" s="319" t="s">
        <v>3562</v>
      </c>
      <c r="C2279" s="319" t="s">
        <v>2616</v>
      </c>
      <c r="D2279" s="320" t="s">
        <v>9391</v>
      </c>
    </row>
    <row r="2280" spans="1:4" ht="13.5">
      <c r="A2280" s="322">
        <v>92874</v>
      </c>
      <c r="B2280" s="319" t="s">
        <v>3563</v>
      </c>
      <c r="C2280" s="319" t="s">
        <v>2616</v>
      </c>
      <c r="D2280" s="320" t="s">
        <v>9392</v>
      </c>
    </row>
    <row r="2281" spans="1:4" ht="13.5">
      <c r="A2281" s="322">
        <v>94962</v>
      </c>
      <c r="B2281" s="319" t="s">
        <v>3564</v>
      </c>
      <c r="C2281" s="319" t="s">
        <v>2616</v>
      </c>
      <c r="D2281" s="320" t="s">
        <v>9393</v>
      </c>
    </row>
    <row r="2282" spans="1:4" ht="13.5">
      <c r="A2282" s="322">
        <v>94963</v>
      </c>
      <c r="B2282" s="319" t="s">
        <v>3565</v>
      </c>
      <c r="C2282" s="319" t="s">
        <v>2616</v>
      </c>
      <c r="D2282" s="320" t="s">
        <v>9394</v>
      </c>
    </row>
    <row r="2283" spans="1:4" ht="13.5">
      <c r="A2283" s="322">
        <v>94964</v>
      </c>
      <c r="B2283" s="319" t="s">
        <v>3566</v>
      </c>
      <c r="C2283" s="319" t="s">
        <v>2616</v>
      </c>
      <c r="D2283" s="320" t="s">
        <v>9395</v>
      </c>
    </row>
    <row r="2284" spans="1:4" ht="13.5">
      <c r="A2284" s="322">
        <v>94965</v>
      </c>
      <c r="B2284" s="319" t="s">
        <v>3567</v>
      </c>
      <c r="C2284" s="319" t="s">
        <v>2616</v>
      </c>
      <c r="D2284" s="320" t="s">
        <v>9396</v>
      </c>
    </row>
    <row r="2285" spans="1:4" ht="13.5">
      <c r="A2285" s="322">
        <v>94966</v>
      </c>
      <c r="B2285" s="319" t="s">
        <v>3568</v>
      </c>
      <c r="C2285" s="319" t="s">
        <v>2616</v>
      </c>
      <c r="D2285" s="320" t="s">
        <v>9397</v>
      </c>
    </row>
    <row r="2286" spans="1:4" ht="13.5">
      <c r="A2286" s="322">
        <v>94967</v>
      </c>
      <c r="B2286" s="319" t="s">
        <v>3569</v>
      </c>
      <c r="C2286" s="319" t="s">
        <v>2616</v>
      </c>
      <c r="D2286" s="320" t="s">
        <v>9398</v>
      </c>
    </row>
    <row r="2287" spans="1:4" ht="13.5">
      <c r="A2287" s="322">
        <v>94968</v>
      </c>
      <c r="B2287" s="319" t="s">
        <v>3570</v>
      </c>
      <c r="C2287" s="319" t="s">
        <v>2616</v>
      </c>
      <c r="D2287" s="320" t="s">
        <v>9399</v>
      </c>
    </row>
    <row r="2288" spans="1:4" ht="13.5">
      <c r="A2288" s="322">
        <v>94969</v>
      </c>
      <c r="B2288" s="319" t="s">
        <v>3571</v>
      </c>
      <c r="C2288" s="319" t="s">
        <v>2616</v>
      </c>
      <c r="D2288" s="320" t="s">
        <v>9400</v>
      </c>
    </row>
    <row r="2289" spans="1:4" ht="13.5">
      <c r="A2289" s="322">
        <v>94970</v>
      </c>
      <c r="B2289" s="319" t="s">
        <v>3572</v>
      </c>
      <c r="C2289" s="319" t="s">
        <v>2616</v>
      </c>
      <c r="D2289" s="320" t="s">
        <v>9401</v>
      </c>
    </row>
    <row r="2290" spans="1:4" ht="13.5">
      <c r="A2290" s="322">
        <v>94971</v>
      </c>
      <c r="B2290" s="319" t="s">
        <v>3573</v>
      </c>
      <c r="C2290" s="319" t="s">
        <v>2616</v>
      </c>
      <c r="D2290" s="320" t="s">
        <v>9402</v>
      </c>
    </row>
    <row r="2291" spans="1:4" ht="13.5">
      <c r="A2291" s="322">
        <v>94972</v>
      </c>
      <c r="B2291" s="319" t="s">
        <v>3574</v>
      </c>
      <c r="C2291" s="319" t="s">
        <v>2616</v>
      </c>
      <c r="D2291" s="320" t="s">
        <v>9403</v>
      </c>
    </row>
    <row r="2292" spans="1:4" ht="13.5">
      <c r="A2292" s="322">
        <v>94973</v>
      </c>
      <c r="B2292" s="319" t="s">
        <v>3575</v>
      </c>
      <c r="C2292" s="319" t="s">
        <v>2616</v>
      </c>
      <c r="D2292" s="320" t="s">
        <v>9404</v>
      </c>
    </row>
    <row r="2293" spans="1:4" ht="13.5">
      <c r="A2293" s="322">
        <v>94974</v>
      </c>
      <c r="B2293" s="319" t="s">
        <v>3576</v>
      </c>
      <c r="C2293" s="319" t="s">
        <v>2616</v>
      </c>
      <c r="D2293" s="320" t="s">
        <v>9405</v>
      </c>
    </row>
    <row r="2294" spans="1:4" ht="13.5">
      <c r="A2294" s="322">
        <v>94975</v>
      </c>
      <c r="B2294" s="319" t="s">
        <v>3577</v>
      </c>
      <c r="C2294" s="319" t="s">
        <v>2616</v>
      </c>
      <c r="D2294" s="320" t="s">
        <v>9406</v>
      </c>
    </row>
    <row r="2295" spans="1:4" ht="13.5">
      <c r="A2295" s="322">
        <v>96555</v>
      </c>
      <c r="B2295" s="319" t="s">
        <v>3578</v>
      </c>
      <c r="C2295" s="319" t="s">
        <v>2616</v>
      </c>
      <c r="D2295" s="320" t="s">
        <v>9407</v>
      </c>
    </row>
    <row r="2296" spans="1:4" ht="13.5">
      <c r="A2296" s="322">
        <v>96556</v>
      </c>
      <c r="B2296" s="319" t="s">
        <v>3579</v>
      </c>
      <c r="C2296" s="319" t="s">
        <v>2616</v>
      </c>
      <c r="D2296" s="320" t="s">
        <v>9408</v>
      </c>
    </row>
    <row r="2297" spans="1:4" ht="13.5">
      <c r="A2297" s="322">
        <v>96557</v>
      </c>
      <c r="B2297" s="319" t="s">
        <v>3580</v>
      </c>
      <c r="C2297" s="319" t="s">
        <v>2616</v>
      </c>
      <c r="D2297" s="320" t="s">
        <v>9409</v>
      </c>
    </row>
    <row r="2298" spans="1:4" ht="13.5">
      <c r="A2298" s="322">
        <v>96558</v>
      </c>
      <c r="B2298" s="319" t="s">
        <v>3581</v>
      </c>
      <c r="C2298" s="319" t="s">
        <v>2616</v>
      </c>
      <c r="D2298" s="320" t="s">
        <v>9410</v>
      </c>
    </row>
    <row r="2299" spans="1:4" ht="13.5">
      <c r="A2299" s="319" t="s">
        <v>3582</v>
      </c>
      <c r="B2299" s="319" t="s">
        <v>3583</v>
      </c>
      <c r="C2299" s="319" t="s">
        <v>1572</v>
      </c>
      <c r="D2299" s="320" t="s">
        <v>7956</v>
      </c>
    </row>
    <row r="2300" spans="1:4" ht="13.5">
      <c r="A2300" s="319" t="s">
        <v>3584</v>
      </c>
      <c r="B2300" s="319" t="s">
        <v>3585</v>
      </c>
      <c r="C2300" s="319" t="s">
        <v>1572</v>
      </c>
      <c r="D2300" s="320" t="s">
        <v>9411</v>
      </c>
    </row>
    <row r="2301" spans="1:4" ht="13.5">
      <c r="A2301" s="319" t="s">
        <v>3586</v>
      </c>
      <c r="B2301" s="319" t="s">
        <v>3587</v>
      </c>
      <c r="C2301" s="319" t="s">
        <v>1572</v>
      </c>
      <c r="D2301" s="320" t="s">
        <v>9412</v>
      </c>
    </row>
    <row r="2302" spans="1:4" ht="13.5">
      <c r="A2302" s="319" t="s">
        <v>3588</v>
      </c>
      <c r="B2302" s="319" t="s">
        <v>3589</v>
      </c>
      <c r="C2302" s="319" t="s">
        <v>1572</v>
      </c>
      <c r="D2302" s="320" t="s">
        <v>9413</v>
      </c>
    </row>
    <row r="2303" spans="1:4" ht="13.5">
      <c r="A2303" s="319" t="s">
        <v>3590</v>
      </c>
      <c r="B2303" s="319" t="s">
        <v>3591</v>
      </c>
      <c r="C2303" s="319" t="s">
        <v>1572</v>
      </c>
      <c r="D2303" s="320" t="s">
        <v>9414</v>
      </c>
    </row>
    <row r="2304" spans="1:4" ht="13.5">
      <c r="A2304" s="319" t="s">
        <v>3592</v>
      </c>
      <c r="B2304" s="319" t="s">
        <v>3593</v>
      </c>
      <c r="C2304" s="319" t="s">
        <v>1572</v>
      </c>
      <c r="D2304" s="320" t="s">
        <v>9415</v>
      </c>
    </row>
    <row r="2305" spans="1:4" ht="13.5">
      <c r="A2305" s="319" t="s">
        <v>3594</v>
      </c>
      <c r="B2305" s="319" t="s">
        <v>3595</v>
      </c>
      <c r="C2305" s="319" t="s">
        <v>2616</v>
      </c>
      <c r="D2305" s="320" t="s">
        <v>9416</v>
      </c>
    </row>
    <row r="2306" spans="1:4" ht="13.5">
      <c r="A2306" s="319" t="s">
        <v>3596</v>
      </c>
      <c r="B2306" s="319" t="s">
        <v>3597</v>
      </c>
      <c r="C2306" s="319" t="s">
        <v>2616</v>
      </c>
      <c r="D2306" s="320" t="s">
        <v>9417</v>
      </c>
    </row>
    <row r="2307" spans="1:4" ht="13.5">
      <c r="A2307" s="319" t="s">
        <v>3598</v>
      </c>
      <c r="B2307" s="319" t="s">
        <v>3599</v>
      </c>
      <c r="C2307" s="319" t="s">
        <v>1572</v>
      </c>
      <c r="D2307" s="320" t="s">
        <v>9418</v>
      </c>
    </row>
    <row r="2308" spans="1:4" ht="13.5">
      <c r="A2308" s="322">
        <v>83518</v>
      </c>
      <c r="B2308" s="319" t="s">
        <v>3600</v>
      </c>
      <c r="C2308" s="319" t="s">
        <v>2616</v>
      </c>
      <c r="D2308" s="320" t="s">
        <v>9419</v>
      </c>
    </row>
    <row r="2309" spans="1:4" ht="13.5">
      <c r="A2309" s="322">
        <v>95467</v>
      </c>
      <c r="B2309" s="319" t="s">
        <v>3601</v>
      </c>
      <c r="C2309" s="319" t="s">
        <v>2616</v>
      </c>
      <c r="D2309" s="320" t="s">
        <v>9420</v>
      </c>
    </row>
    <row r="2310" spans="1:4" ht="13.5">
      <c r="A2310" s="322">
        <v>68328</v>
      </c>
      <c r="B2310" s="319" t="s">
        <v>3602</v>
      </c>
      <c r="C2310" s="319" t="s">
        <v>1572</v>
      </c>
      <c r="D2310" s="320" t="s">
        <v>9421</v>
      </c>
    </row>
    <row r="2311" spans="1:4" ht="13.5">
      <c r="A2311" s="319" t="s">
        <v>3603</v>
      </c>
      <c r="B2311" s="319" t="s">
        <v>3604</v>
      </c>
      <c r="C2311" s="319" t="s">
        <v>1265</v>
      </c>
      <c r="D2311" s="320" t="s">
        <v>9422</v>
      </c>
    </row>
    <row r="2312" spans="1:4" ht="13.5">
      <c r="A2312" s="319" t="s">
        <v>3605</v>
      </c>
      <c r="B2312" s="319" t="s">
        <v>3606</v>
      </c>
      <c r="C2312" s="319" t="s">
        <v>1265</v>
      </c>
      <c r="D2312" s="320" t="s">
        <v>9423</v>
      </c>
    </row>
    <row r="2313" spans="1:4" ht="13.5">
      <c r="A2313" s="322">
        <v>79471</v>
      </c>
      <c r="B2313" s="319" t="s">
        <v>3607</v>
      </c>
      <c r="C2313" s="319" t="s">
        <v>1495</v>
      </c>
      <c r="D2313" s="320" t="s">
        <v>9424</v>
      </c>
    </row>
    <row r="2314" spans="1:4" ht="13.5">
      <c r="A2314" s="322">
        <v>93182</v>
      </c>
      <c r="B2314" s="319" t="s">
        <v>3608</v>
      </c>
      <c r="C2314" s="319" t="s">
        <v>1265</v>
      </c>
      <c r="D2314" s="320" t="s">
        <v>8023</v>
      </c>
    </row>
    <row r="2315" spans="1:4" ht="13.5">
      <c r="A2315" s="322">
        <v>93183</v>
      </c>
      <c r="B2315" s="319" t="s">
        <v>3609</v>
      </c>
      <c r="C2315" s="319" t="s">
        <v>1265</v>
      </c>
      <c r="D2315" s="320" t="s">
        <v>9425</v>
      </c>
    </row>
    <row r="2316" spans="1:4" ht="13.5">
      <c r="A2316" s="322">
        <v>93184</v>
      </c>
      <c r="B2316" s="319" t="s">
        <v>3610</v>
      </c>
      <c r="C2316" s="319" t="s">
        <v>1265</v>
      </c>
      <c r="D2316" s="320" t="s">
        <v>9426</v>
      </c>
    </row>
    <row r="2317" spans="1:4" ht="13.5">
      <c r="A2317" s="322">
        <v>93185</v>
      </c>
      <c r="B2317" s="319" t="s">
        <v>3611</v>
      </c>
      <c r="C2317" s="319" t="s">
        <v>1265</v>
      </c>
      <c r="D2317" s="320" t="s">
        <v>8250</v>
      </c>
    </row>
    <row r="2318" spans="1:4" ht="13.5">
      <c r="A2318" s="322">
        <v>93186</v>
      </c>
      <c r="B2318" s="319" t="s">
        <v>3612</v>
      </c>
      <c r="C2318" s="319" t="s">
        <v>1265</v>
      </c>
      <c r="D2318" s="320" t="s">
        <v>9427</v>
      </c>
    </row>
    <row r="2319" spans="1:4" ht="13.5">
      <c r="A2319" s="322">
        <v>93187</v>
      </c>
      <c r="B2319" s="319" t="s">
        <v>3613</v>
      </c>
      <c r="C2319" s="319" t="s">
        <v>1265</v>
      </c>
      <c r="D2319" s="320" t="s">
        <v>9428</v>
      </c>
    </row>
    <row r="2320" spans="1:4" ht="13.5">
      <c r="A2320" s="322">
        <v>93188</v>
      </c>
      <c r="B2320" s="319" t="s">
        <v>3614</v>
      </c>
      <c r="C2320" s="319" t="s">
        <v>1265</v>
      </c>
      <c r="D2320" s="320" t="s">
        <v>9429</v>
      </c>
    </row>
    <row r="2321" spans="1:4" ht="13.5">
      <c r="A2321" s="322">
        <v>93189</v>
      </c>
      <c r="B2321" s="319" t="s">
        <v>3615</v>
      </c>
      <c r="C2321" s="319" t="s">
        <v>1265</v>
      </c>
      <c r="D2321" s="320" t="s">
        <v>9430</v>
      </c>
    </row>
    <row r="2322" spans="1:4" ht="13.5">
      <c r="A2322" s="322">
        <v>93190</v>
      </c>
      <c r="B2322" s="319" t="s">
        <v>3616</v>
      </c>
      <c r="C2322" s="319" t="s">
        <v>1265</v>
      </c>
      <c r="D2322" s="320" t="s">
        <v>9431</v>
      </c>
    </row>
    <row r="2323" spans="1:4" ht="13.5">
      <c r="A2323" s="322">
        <v>93191</v>
      </c>
      <c r="B2323" s="319" t="s">
        <v>3617</v>
      </c>
      <c r="C2323" s="319" t="s">
        <v>1265</v>
      </c>
      <c r="D2323" s="320" t="s">
        <v>9432</v>
      </c>
    </row>
    <row r="2324" spans="1:4" ht="13.5">
      <c r="A2324" s="322">
        <v>93192</v>
      </c>
      <c r="B2324" s="319" t="s">
        <v>3618</v>
      </c>
      <c r="C2324" s="319" t="s">
        <v>1265</v>
      </c>
      <c r="D2324" s="320" t="s">
        <v>9433</v>
      </c>
    </row>
    <row r="2325" spans="1:4" ht="13.5">
      <c r="A2325" s="322">
        <v>93193</v>
      </c>
      <c r="B2325" s="319" t="s">
        <v>3619</v>
      </c>
      <c r="C2325" s="319" t="s">
        <v>1265</v>
      </c>
      <c r="D2325" s="320" t="s">
        <v>9434</v>
      </c>
    </row>
    <row r="2326" spans="1:4" ht="13.5">
      <c r="A2326" s="322">
        <v>93194</v>
      </c>
      <c r="B2326" s="319" t="s">
        <v>3620</v>
      </c>
      <c r="C2326" s="319" t="s">
        <v>1265</v>
      </c>
      <c r="D2326" s="320" t="s">
        <v>9435</v>
      </c>
    </row>
    <row r="2327" spans="1:4" ht="13.5">
      <c r="A2327" s="322">
        <v>93195</v>
      </c>
      <c r="B2327" s="319" t="s">
        <v>3621</v>
      </c>
      <c r="C2327" s="319" t="s">
        <v>1265</v>
      </c>
      <c r="D2327" s="320" t="s">
        <v>9436</v>
      </c>
    </row>
    <row r="2328" spans="1:4" ht="13.5">
      <c r="A2328" s="322">
        <v>93196</v>
      </c>
      <c r="B2328" s="319" t="s">
        <v>3622</v>
      </c>
      <c r="C2328" s="319" t="s">
        <v>1265</v>
      </c>
      <c r="D2328" s="320" t="s">
        <v>9437</v>
      </c>
    </row>
    <row r="2329" spans="1:4" ht="13.5">
      <c r="A2329" s="322">
        <v>93197</v>
      </c>
      <c r="B2329" s="319" t="s">
        <v>3623</v>
      </c>
      <c r="C2329" s="319" t="s">
        <v>1265</v>
      </c>
      <c r="D2329" s="320" t="s">
        <v>9128</v>
      </c>
    </row>
    <row r="2330" spans="1:4" ht="13.5">
      <c r="A2330" s="322">
        <v>93198</v>
      </c>
      <c r="B2330" s="319" t="s">
        <v>3624</v>
      </c>
      <c r="C2330" s="319" t="s">
        <v>1265</v>
      </c>
      <c r="D2330" s="320" t="s">
        <v>9438</v>
      </c>
    </row>
    <row r="2331" spans="1:4" ht="13.5">
      <c r="A2331" s="322">
        <v>93199</v>
      </c>
      <c r="B2331" s="319" t="s">
        <v>3625</v>
      </c>
      <c r="C2331" s="319" t="s">
        <v>1265</v>
      </c>
      <c r="D2331" s="320" t="s">
        <v>9439</v>
      </c>
    </row>
    <row r="2332" spans="1:4" ht="13.5">
      <c r="A2332" s="322">
        <v>93200</v>
      </c>
      <c r="B2332" s="319" t="s">
        <v>3626</v>
      </c>
      <c r="C2332" s="319" t="s">
        <v>1265</v>
      </c>
      <c r="D2332" s="320" t="s">
        <v>7970</v>
      </c>
    </row>
    <row r="2333" spans="1:4" ht="13.5">
      <c r="A2333" s="322">
        <v>93201</v>
      </c>
      <c r="B2333" s="319" t="s">
        <v>3627</v>
      </c>
      <c r="C2333" s="319" t="s">
        <v>1265</v>
      </c>
      <c r="D2333" s="320" t="s">
        <v>9440</v>
      </c>
    </row>
    <row r="2334" spans="1:4" ht="13.5">
      <c r="A2334" s="322">
        <v>93202</v>
      </c>
      <c r="B2334" s="319" t="s">
        <v>3628</v>
      </c>
      <c r="C2334" s="319" t="s">
        <v>1265</v>
      </c>
      <c r="D2334" s="320" t="s">
        <v>9441</v>
      </c>
    </row>
    <row r="2335" spans="1:4" ht="13.5">
      <c r="A2335" s="322">
        <v>93203</v>
      </c>
      <c r="B2335" s="319" t="s">
        <v>3629</v>
      </c>
      <c r="C2335" s="319" t="s">
        <v>1265</v>
      </c>
      <c r="D2335" s="320" t="s">
        <v>9298</v>
      </c>
    </row>
    <row r="2336" spans="1:4" ht="13.5">
      <c r="A2336" s="322">
        <v>93204</v>
      </c>
      <c r="B2336" s="319" t="s">
        <v>3630</v>
      </c>
      <c r="C2336" s="319" t="s">
        <v>1265</v>
      </c>
      <c r="D2336" s="320" t="s">
        <v>9442</v>
      </c>
    </row>
    <row r="2337" spans="1:4" ht="13.5">
      <c r="A2337" s="322">
        <v>93205</v>
      </c>
      <c r="B2337" s="319" t="s">
        <v>3631</v>
      </c>
      <c r="C2337" s="319" t="s">
        <v>1265</v>
      </c>
      <c r="D2337" s="320" t="s">
        <v>9443</v>
      </c>
    </row>
    <row r="2338" spans="1:4" ht="13.5">
      <c r="A2338" s="322">
        <v>71623</v>
      </c>
      <c r="B2338" s="319" t="s">
        <v>3632</v>
      </c>
      <c r="C2338" s="319" t="s">
        <v>1265</v>
      </c>
      <c r="D2338" s="320" t="s">
        <v>9444</v>
      </c>
    </row>
    <row r="2339" spans="1:4" ht="13.5">
      <c r="A2339" s="319" t="s">
        <v>3633</v>
      </c>
      <c r="B2339" s="319" t="s">
        <v>3634</v>
      </c>
      <c r="C2339" s="319" t="s">
        <v>1345</v>
      </c>
      <c r="D2339" s="320" t="s">
        <v>9445</v>
      </c>
    </row>
    <row r="2340" spans="1:4" ht="13.5">
      <c r="A2340" s="322">
        <v>83513</v>
      </c>
      <c r="B2340" s="319" t="s">
        <v>3635</v>
      </c>
      <c r="C2340" s="319" t="s">
        <v>1495</v>
      </c>
      <c r="D2340" s="320" t="s">
        <v>9446</v>
      </c>
    </row>
    <row r="2341" spans="1:4" ht="13.5">
      <c r="A2341" s="322">
        <v>83514</v>
      </c>
      <c r="B2341" s="319" t="s">
        <v>3636</v>
      </c>
      <c r="C2341" s="319" t="s">
        <v>1495</v>
      </c>
      <c r="D2341" s="320" t="s">
        <v>9302</v>
      </c>
    </row>
    <row r="2342" spans="1:4" ht="13.5">
      <c r="A2342" s="322">
        <v>84153</v>
      </c>
      <c r="B2342" s="319" t="s">
        <v>3637</v>
      </c>
      <c r="C2342" s="319" t="s">
        <v>1495</v>
      </c>
      <c r="D2342" s="320" t="s">
        <v>9447</v>
      </c>
    </row>
    <row r="2343" spans="1:4" ht="13.5">
      <c r="A2343" s="322">
        <v>84154</v>
      </c>
      <c r="B2343" s="319" t="s">
        <v>3638</v>
      </c>
      <c r="C2343" s="319" t="s">
        <v>3639</v>
      </c>
      <c r="D2343" s="320" t="s">
        <v>9448</v>
      </c>
    </row>
    <row r="2344" spans="1:4" ht="13.5">
      <c r="A2344" s="322">
        <v>85233</v>
      </c>
      <c r="B2344" s="319" t="s">
        <v>3640</v>
      </c>
      <c r="C2344" s="319" t="s">
        <v>2616</v>
      </c>
      <c r="D2344" s="320" t="s">
        <v>9449</v>
      </c>
    </row>
    <row r="2345" spans="1:4" ht="13.5">
      <c r="A2345" s="322">
        <v>95952</v>
      </c>
      <c r="B2345" s="319" t="s">
        <v>3641</v>
      </c>
      <c r="C2345" s="319" t="s">
        <v>2616</v>
      </c>
      <c r="D2345" s="320" t="s">
        <v>9450</v>
      </c>
    </row>
    <row r="2346" spans="1:4" ht="13.5">
      <c r="A2346" s="322">
        <v>95953</v>
      </c>
      <c r="B2346" s="319" t="s">
        <v>3642</v>
      </c>
      <c r="C2346" s="319" t="s">
        <v>2616</v>
      </c>
      <c r="D2346" s="320" t="s">
        <v>9451</v>
      </c>
    </row>
    <row r="2347" spans="1:4" ht="13.5">
      <c r="A2347" s="322">
        <v>95954</v>
      </c>
      <c r="B2347" s="319" t="s">
        <v>3643</v>
      </c>
      <c r="C2347" s="319" t="s">
        <v>2616</v>
      </c>
      <c r="D2347" s="320" t="s">
        <v>9452</v>
      </c>
    </row>
    <row r="2348" spans="1:4" ht="13.5">
      <c r="A2348" s="322">
        <v>95955</v>
      </c>
      <c r="B2348" s="319" t="s">
        <v>3644</v>
      </c>
      <c r="C2348" s="319" t="s">
        <v>2616</v>
      </c>
      <c r="D2348" s="320" t="s">
        <v>9453</v>
      </c>
    </row>
    <row r="2349" spans="1:4" ht="13.5">
      <c r="A2349" s="322">
        <v>95956</v>
      </c>
      <c r="B2349" s="319" t="s">
        <v>3645</v>
      </c>
      <c r="C2349" s="319" t="s">
        <v>2616</v>
      </c>
      <c r="D2349" s="320" t="s">
        <v>9454</v>
      </c>
    </row>
    <row r="2350" spans="1:4" ht="13.5">
      <c r="A2350" s="322">
        <v>95957</v>
      </c>
      <c r="B2350" s="319" t="s">
        <v>3646</v>
      </c>
      <c r="C2350" s="319" t="s">
        <v>2616</v>
      </c>
      <c r="D2350" s="320" t="s">
        <v>9455</v>
      </c>
    </row>
    <row r="2351" spans="1:4" ht="13.5">
      <c r="A2351" s="322">
        <v>95969</v>
      </c>
      <c r="B2351" s="319" t="s">
        <v>3647</v>
      </c>
      <c r="C2351" s="319" t="s">
        <v>2616</v>
      </c>
      <c r="D2351" s="320" t="s">
        <v>9456</v>
      </c>
    </row>
    <row r="2352" spans="1:4" ht="13.5">
      <c r="A2352" s="322">
        <v>97733</v>
      </c>
      <c r="B2352" s="319" t="s">
        <v>9457</v>
      </c>
      <c r="C2352" s="319" t="s">
        <v>2616</v>
      </c>
      <c r="D2352" s="320" t="s">
        <v>9458</v>
      </c>
    </row>
    <row r="2353" spans="1:4" ht="13.5">
      <c r="A2353" s="322">
        <v>97734</v>
      </c>
      <c r="B2353" s="319" t="s">
        <v>9459</v>
      </c>
      <c r="C2353" s="319" t="s">
        <v>2616</v>
      </c>
      <c r="D2353" s="320" t="s">
        <v>9460</v>
      </c>
    </row>
    <row r="2354" spans="1:4" ht="13.5">
      <c r="A2354" s="322">
        <v>97735</v>
      </c>
      <c r="B2354" s="319" t="s">
        <v>9461</v>
      </c>
      <c r="C2354" s="319" t="s">
        <v>2616</v>
      </c>
      <c r="D2354" s="320" t="s">
        <v>9462</v>
      </c>
    </row>
    <row r="2355" spans="1:4" ht="13.5">
      <c r="A2355" s="322">
        <v>97736</v>
      </c>
      <c r="B2355" s="319" t="s">
        <v>9463</v>
      </c>
      <c r="C2355" s="319" t="s">
        <v>2616</v>
      </c>
      <c r="D2355" s="320" t="s">
        <v>9464</v>
      </c>
    </row>
    <row r="2356" spans="1:4" ht="13.5">
      <c r="A2356" s="322">
        <v>97737</v>
      </c>
      <c r="B2356" s="319" t="s">
        <v>9465</v>
      </c>
      <c r="C2356" s="319" t="s">
        <v>2616</v>
      </c>
      <c r="D2356" s="320" t="s">
        <v>9466</v>
      </c>
    </row>
    <row r="2357" spans="1:4" ht="13.5">
      <c r="A2357" s="322">
        <v>97738</v>
      </c>
      <c r="B2357" s="319" t="s">
        <v>9467</v>
      </c>
      <c r="C2357" s="319" t="s">
        <v>2616</v>
      </c>
      <c r="D2357" s="320" t="s">
        <v>9468</v>
      </c>
    </row>
    <row r="2358" spans="1:4" ht="13.5">
      <c r="A2358" s="322">
        <v>97739</v>
      </c>
      <c r="B2358" s="319" t="s">
        <v>9469</v>
      </c>
      <c r="C2358" s="319" t="s">
        <v>2616</v>
      </c>
      <c r="D2358" s="320" t="s">
        <v>9470</v>
      </c>
    </row>
    <row r="2359" spans="1:4" ht="13.5">
      <c r="A2359" s="322">
        <v>97740</v>
      </c>
      <c r="B2359" s="319" t="s">
        <v>9471</v>
      </c>
      <c r="C2359" s="319" t="s">
        <v>2616</v>
      </c>
      <c r="D2359" s="320" t="s">
        <v>9472</v>
      </c>
    </row>
    <row r="2360" spans="1:4" ht="13.5">
      <c r="A2360" s="322">
        <v>5968</v>
      </c>
      <c r="B2360" s="319" t="s">
        <v>3648</v>
      </c>
      <c r="C2360" s="319" t="s">
        <v>1572</v>
      </c>
      <c r="D2360" s="320" t="s">
        <v>9473</v>
      </c>
    </row>
    <row r="2361" spans="1:4" ht="13.5">
      <c r="A2361" s="322">
        <v>83731</v>
      </c>
      <c r="B2361" s="319" t="s">
        <v>3649</v>
      </c>
      <c r="C2361" s="319" t="s">
        <v>1572</v>
      </c>
      <c r="D2361" s="320" t="s">
        <v>9474</v>
      </c>
    </row>
    <row r="2362" spans="1:4" ht="13.5">
      <c r="A2362" s="322">
        <v>83732</v>
      </c>
      <c r="B2362" s="319" t="s">
        <v>3650</v>
      </c>
      <c r="C2362" s="319" t="s">
        <v>1572</v>
      </c>
      <c r="D2362" s="320" t="s">
        <v>9434</v>
      </c>
    </row>
    <row r="2363" spans="1:4" ht="13.5">
      <c r="A2363" s="322">
        <v>83733</v>
      </c>
      <c r="B2363" s="319" t="s">
        <v>3651</v>
      </c>
      <c r="C2363" s="319" t="s">
        <v>1572</v>
      </c>
      <c r="D2363" s="320" t="s">
        <v>9475</v>
      </c>
    </row>
    <row r="2364" spans="1:4" ht="13.5">
      <c r="A2364" s="322">
        <v>83735</v>
      </c>
      <c r="B2364" s="319" t="s">
        <v>3652</v>
      </c>
      <c r="C2364" s="319" t="s">
        <v>1572</v>
      </c>
      <c r="D2364" s="320" t="s">
        <v>9121</v>
      </c>
    </row>
    <row r="2365" spans="1:4" ht="13.5">
      <c r="A2365" s="322">
        <v>68053</v>
      </c>
      <c r="B2365" s="319" t="s">
        <v>3653</v>
      </c>
      <c r="C2365" s="319" t="s">
        <v>1572</v>
      </c>
      <c r="D2365" s="320" t="s">
        <v>9317</v>
      </c>
    </row>
    <row r="2366" spans="1:4" ht="13.5">
      <c r="A2366" s="319" t="s">
        <v>3654</v>
      </c>
      <c r="B2366" s="319" t="s">
        <v>3655</v>
      </c>
      <c r="C2366" s="319" t="s">
        <v>1572</v>
      </c>
      <c r="D2366" s="320" t="s">
        <v>9476</v>
      </c>
    </row>
    <row r="2367" spans="1:4" ht="13.5">
      <c r="A2367" s="319" t="s">
        <v>3656</v>
      </c>
      <c r="B2367" s="319" t="s">
        <v>3657</v>
      </c>
      <c r="C2367" s="319" t="s">
        <v>1572</v>
      </c>
      <c r="D2367" s="320" t="s">
        <v>9477</v>
      </c>
    </row>
    <row r="2368" spans="1:4" ht="13.5">
      <c r="A2368" s="322">
        <v>83737</v>
      </c>
      <c r="B2368" s="319" t="s">
        <v>3658</v>
      </c>
      <c r="C2368" s="319" t="s">
        <v>1572</v>
      </c>
      <c r="D2368" s="320" t="s">
        <v>9478</v>
      </c>
    </row>
    <row r="2369" spans="1:4" ht="13.5">
      <c r="A2369" s="322">
        <v>83738</v>
      </c>
      <c r="B2369" s="319" t="s">
        <v>3659</v>
      </c>
      <c r="C2369" s="319" t="s">
        <v>1572</v>
      </c>
      <c r="D2369" s="320" t="s">
        <v>9479</v>
      </c>
    </row>
    <row r="2370" spans="1:4" ht="13.5">
      <c r="A2370" s="322">
        <v>83740</v>
      </c>
      <c r="B2370" s="319" t="s">
        <v>3660</v>
      </c>
      <c r="C2370" s="319" t="s">
        <v>1572</v>
      </c>
      <c r="D2370" s="320" t="s">
        <v>9480</v>
      </c>
    </row>
    <row r="2371" spans="1:4" ht="13.5">
      <c r="A2371" s="319" t="s">
        <v>3661</v>
      </c>
      <c r="B2371" s="319" t="s">
        <v>3662</v>
      </c>
      <c r="C2371" s="319" t="s">
        <v>1572</v>
      </c>
      <c r="D2371" s="320" t="s">
        <v>9481</v>
      </c>
    </row>
    <row r="2372" spans="1:4" ht="13.5">
      <c r="A2372" s="319" t="s">
        <v>3663</v>
      </c>
      <c r="B2372" s="319" t="s">
        <v>3664</v>
      </c>
      <c r="C2372" s="319" t="s">
        <v>1572</v>
      </c>
      <c r="D2372" s="320" t="s">
        <v>9482</v>
      </c>
    </row>
    <row r="2373" spans="1:4" ht="13.5">
      <c r="A2373" s="322">
        <v>6225</v>
      </c>
      <c r="B2373" s="319" t="s">
        <v>3665</v>
      </c>
      <c r="C2373" s="319" t="s">
        <v>1572</v>
      </c>
      <c r="D2373" s="320" t="s">
        <v>9097</v>
      </c>
    </row>
    <row r="2374" spans="1:4" ht="13.5">
      <c r="A2374" s="322">
        <v>72075</v>
      </c>
      <c r="B2374" s="319" t="s">
        <v>3666</v>
      </c>
      <c r="C2374" s="319" t="s">
        <v>1572</v>
      </c>
      <c r="D2374" s="320" t="s">
        <v>7857</v>
      </c>
    </row>
    <row r="2375" spans="1:4" ht="13.5">
      <c r="A2375" s="319" t="s">
        <v>3667</v>
      </c>
      <c r="B2375" s="319" t="s">
        <v>3668</v>
      </c>
      <c r="C2375" s="319" t="s">
        <v>1572</v>
      </c>
      <c r="D2375" s="320" t="s">
        <v>9483</v>
      </c>
    </row>
    <row r="2376" spans="1:4" ht="13.5">
      <c r="A2376" s="319" t="s">
        <v>3669</v>
      </c>
      <c r="B2376" s="319" t="s">
        <v>3670</v>
      </c>
      <c r="C2376" s="319" t="s">
        <v>1572</v>
      </c>
      <c r="D2376" s="320" t="s">
        <v>9484</v>
      </c>
    </row>
    <row r="2377" spans="1:4" ht="13.5">
      <c r="A2377" s="319" t="s">
        <v>3671</v>
      </c>
      <c r="B2377" s="319" t="s">
        <v>3672</v>
      </c>
      <c r="C2377" s="319" t="s">
        <v>1572</v>
      </c>
      <c r="D2377" s="320" t="s">
        <v>9485</v>
      </c>
    </row>
    <row r="2378" spans="1:4" ht="13.5">
      <c r="A2378" s="319" t="s">
        <v>223</v>
      </c>
      <c r="B2378" s="319" t="s">
        <v>3673</v>
      </c>
      <c r="C2378" s="319" t="s">
        <v>1572</v>
      </c>
      <c r="D2378" s="320" t="s">
        <v>9486</v>
      </c>
    </row>
    <row r="2379" spans="1:4" ht="13.5">
      <c r="A2379" s="322">
        <v>83741</v>
      </c>
      <c r="B2379" s="319" t="s">
        <v>3674</v>
      </c>
      <c r="C2379" s="319" t="s">
        <v>1572</v>
      </c>
      <c r="D2379" s="320" t="s">
        <v>9487</v>
      </c>
    </row>
    <row r="2380" spans="1:4" ht="13.5">
      <c r="A2380" s="322">
        <v>83742</v>
      </c>
      <c r="B2380" s="319" t="s">
        <v>3675</v>
      </c>
      <c r="C2380" s="319" t="s">
        <v>1572</v>
      </c>
      <c r="D2380" s="320" t="s">
        <v>9488</v>
      </c>
    </row>
    <row r="2381" spans="1:4" ht="13.5">
      <c r="A2381" s="322">
        <v>83743</v>
      </c>
      <c r="B2381" s="319" t="s">
        <v>3676</v>
      </c>
      <c r="C2381" s="319" t="s">
        <v>1265</v>
      </c>
      <c r="D2381" s="320" t="s">
        <v>9489</v>
      </c>
    </row>
    <row r="2382" spans="1:4" ht="13.5">
      <c r="A2382" s="319" t="s">
        <v>3677</v>
      </c>
      <c r="B2382" s="319" t="s">
        <v>3678</v>
      </c>
      <c r="C2382" s="319" t="s">
        <v>1572</v>
      </c>
      <c r="D2382" s="320" t="s">
        <v>9202</v>
      </c>
    </row>
    <row r="2383" spans="1:4" ht="13.5">
      <c r="A2383" s="319" t="s">
        <v>3679</v>
      </c>
      <c r="B2383" s="319" t="s">
        <v>3680</v>
      </c>
      <c r="C2383" s="319" t="s">
        <v>1572</v>
      </c>
      <c r="D2383" s="320" t="s">
        <v>9490</v>
      </c>
    </row>
    <row r="2384" spans="1:4" ht="13.5">
      <c r="A2384" s="322">
        <v>72124</v>
      </c>
      <c r="B2384" s="319" t="s">
        <v>3681</v>
      </c>
      <c r="C2384" s="319" t="s">
        <v>3639</v>
      </c>
      <c r="D2384" s="320" t="s">
        <v>9491</v>
      </c>
    </row>
    <row r="2385" spans="1:4" ht="13.5">
      <c r="A2385" s="319" t="s">
        <v>3682</v>
      </c>
      <c r="B2385" s="319" t="s">
        <v>3683</v>
      </c>
      <c r="C2385" s="319" t="s">
        <v>1265</v>
      </c>
      <c r="D2385" s="320" t="s">
        <v>9492</v>
      </c>
    </row>
    <row r="2386" spans="1:4" ht="13.5">
      <c r="A2386" s="319" t="s">
        <v>3684</v>
      </c>
      <c r="B2386" s="319" t="s">
        <v>3685</v>
      </c>
      <c r="C2386" s="319" t="s">
        <v>1572</v>
      </c>
      <c r="D2386" s="320" t="s">
        <v>9493</v>
      </c>
    </row>
    <row r="2387" spans="1:4" ht="13.5">
      <c r="A2387" s="319" t="s">
        <v>3686</v>
      </c>
      <c r="B2387" s="319" t="s">
        <v>3687</v>
      </c>
      <c r="C2387" s="319" t="s">
        <v>1265</v>
      </c>
      <c r="D2387" s="320" t="s">
        <v>8247</v>
      </c>
    </row>
    <row r="2388" spans="1:4" ht="13.5">
      <c r="A2388" s="319" t="s">
        <v>3688</v>
      </c>
      <c r="B2388" s="319" t="s">
        <v>3689</v>
      </c>
      <c r="C2388" s="319" t="s">
        <v>1265</v>
      </c>
      <c r="D2388" s="320" t="s">
        <v>9494</v>
      </c>
    </row>
    <row r="2389" spans="1:4" ht="13.5">
      <c r="A2389" s="322">
        <v>91831</v>
      </c>
      <c r="B2389" s="319" t="s">
        <v>3690</v>
      </c>
      <c r="C2389" s="319" t="s">
        <v>1265</v>
      </c>
      <c r="D2389" s="320" t="s">
        <v>9341</v>
      </c>
    </row>
    <row r="2390" spans="1:4" ht="13.5">
      <c r="A2390" s="322">
        <v>91834</v>
      </c>
      <c r="B2390" s="319" t="s">
        <v>3691</v>
      </c>
      <c r="C2390" s="319" t="s">
        <v>1265</v>
      </c>
      <c r="D2390" s="320" t="s">
        <v>8054</v>
      </c>
    </row>
    <row r="2391" spans="1:4" ht="13.5">
      <c r="A2391" s="322">
        <v>91836</v>
      </c>
      <c r="B2391" s="319" t="s">
        <v>3692</v>
      </c>
      <c r="C2391" s="319" t="s">
        <v>1265</v>
      </c>
      <c r="D2391" s="320" t="s">
        <v>9495</v>
      </c>
    </row>
    <row r="2392" spans="1:4" ht="13.5">
      <c r="A2392" s="322">
        <v>91842</v>
      </c>
      <c r="B2392" s="319" t="s">
        <v>3693</v>
      </c>
      <c r="C2392" s="319" t="s">
        <v>1265</v>
      </c>
      <c r="D2392" s="320" t="s">
        <v>9496</v>
      </c>
    </row>
    <row r="2393" spans="1:4" ht="13.5">
      <c r="A2393" s="322">
        <v>91844</v>
      </c>
      <c r="B2393" s="319" t="s">
        <v>3694</v>
      </c>
      <c r="C2393" s="319" t="s">
        <v>1265</v>
      </c>
      <c r="D2393" s="320" t="s">
        <v>7871</v>
      </c>
    </row>
    <row r="2394" spans="1:4" ht="13.5">
      <c r="A2394" s="322">
        <v>91846</v>
      </c>
      <c r="B2394" s="319" t="s">
        <v>3695</v>
      </c>
      <c r="C2394" s="319" t="s">
        <v>1265</v>
      </c>
      <c r="D2394" s="320" t="s">
        <v>9497</v>
      </c>
    </row>
    <row r="2395" spans="1:4" ht="13.5">
      <c r="A2395" s="322">
        <v>91852</v>
      </c>
      <c r="B2395" s="319" t="s">
        <v>3696</v>
      </c>
      <c r="C2395" s="319" t="s">
        <v>1265</v>
      </c>
      <c r="D2395" s="320" t="s">
        <v>9498</v>
      </c>
    </row>
    <row r="2396" spans="1:4" ht="13.5">
      <c r="A2396" s="322">
        <v>91854</v>
      </c>
      <c r="B2396" s="319" t="s">
        <v>3697</v>
      </c>
      <c r="C2396" s="319" t="s">
        <v>1265</v>
      </c>
      <c r="D2396" s="320" t="s">
        <v>9297</v>
      </c>
    </row>
    <row r="2397" spans="1:4" ht="13.5">
      <c r="A2397" s="322">
        <v>91856</v>
      </c>
      <c r="B2397" s="319" t="s">
        <v>3698</v>
      </c>
      <c r="C2397" s="319" t="s">
        <v>1265</v>
      </c>
      <c r="D2397" s="320" t="s">
        <v>9499</v>
      </c>
    </row>
    <row r="2398" spans="1:4" ht="13.5">
      <c r="A2398" s="322">
        <v>91862</v>
      </c>
      <c r="B2398" s="319" t="s">
        <v>3699</v>
      </c>
      <c r="C2398" s="319" t="s">
        <v>1265</v>
      </c>
      <c r="D2398" s="320" t="s">
        <v>9500</v>
      </c>
    </row>
    <row r="2399" spans="1:4" ht="13.5">
      <c r="A2399" s="322">
        <v>91863</v>
      </c>
      <c r="B2399" s="319" t="s">
        <v>3700</v>
      </c>
      <c r="C2399" s="319" t="s">
        <v>1265</v>
      </c>
      <c r="D2399" s="320" t="s">
        <v>9501</v>
      </c>
    </row>
    <row r="2400" spans="1:4" ht="13.5">
      <c r="A2400" s="322">
        <v>91864</v>
      </c>
      <c r="B2400" s="319" t="s">
        <v>3701</v>
      </c>
      <c r="C2400" s="319" t="s">
        <v>1265</v>
      </c>
      <c r="D2400" s="320" t="s">
        <v>9502</v>
      </c>
    </row>
    <row r="2401" spans="1:4" ht="13.5">
      <c r="A2401" s="322">
        <v>91865</v>
      </c>
      <c r="B2401" s="319" t="s">
        <v>3702</v>
      </c>
      <c r="C2401" s="319" t="s">
        <v>1265</v>
      </c>
      <c r="D2401" s="320" t="s">
        <v>8061</v>
      </c>
    </row>
    <row r="2402" spans="1:4" ht="13.5">
      <c r="A2402" s="322">
        <v>91866</v>
      </c>
      <c r="B2402" s="319" t="s">
        <v>3703</v>
      </c>
      <c r="C2402" s="319" t="s">
        <v>1265</v>
      </c>
      <c r="D2402" s="320" t="s">
        <v>7994</v>
      </c>
    </row>
    <row r="2403" spans="1:4" ht="13.5">
      <c r="A2403" s="322">
        <v>91867</v>
      </c>
      <c r="B2403" s="319" t="s">
        <v>3704</v>
      </c>
      <c r="C2403" s="319" t="s">
        <v>1265</v>
      </c>
      <c r="D2403" s="320" t="s">
        <v>7842</v>
      </c>
    </row>
    <row r="2404" spans="1:4" ht="13.5">
      <c r="A2404" s="322">
        <v>91868</v>
      </c>
      <c r="B2404" s="319" t="s">
        <v>3705</v>
      </c>
      <c r="C2404" s="319" t="s">
        <v>1265</v>
      </c>
      <c r="D2404" s="320" t="s">
        <v>8184</v>
      </c>
    </row>
    <row r="2405" spans="1:4" ht="13.5">
      <c r="A2405" s="322">
        <v>91869</v>
      </c>
      <c r="B2405" s="319" t="s">
        <v>3706</v>
      </c>
      <c r="C2405" s="319" t="s">
        <v>1265</v>
      </c>
      <c r="D2405" s="320" t="s">
        <v>9503</v>
      </c>
    </row>
    <row r="2406" spans="1:4" ht="13.5">
      <c r="A2406" s="322">
        <v>91870</v>
      </c>
      <c r="B2406" s="319" t="s">
        <v>3707</v>
      </c>
      <c r="C2406" s="319" t="s">
        <v>1265</v>
      </c>
      <c r="D2406" s="320" t="s">
        <v>9504</v>
      </c>
    </row>
    <row r="2407" spans="1:4" ht="13.5">
      <c r="A2407" s="322">
        <v>91871</v>
      </c>
      <c r="B2407" s="319" t="s">
        <v>3708</v>
      </c>
      <c r="C2407" s="319" t="s">
        <v>1265</v>
      </c>
      <c r="D2407" s="320" t="s">
        <v>7854</v>
      </c>
    </row>
    <row r="2408" spans="1:4" ht="13.5">
      <c r="A2408" s="322">
        <v>91872</v>
      </c>
      <c r="B2408" s="319" t="s">
        <v>3709</v>
      </c>
      <c r="C2408" s="319" t="s">
        <v>1265</v>
      </c>
      <c r="D2408" s="320" t="s">
        <v>7960</v>
      </c>
    </row>
    <row r="2409" spans="1:4" ht="13.5">
      <c r="A2409" s="322">
        <v>91873</v>
      </c>
      <c r="B2409" s="319" t="s">
        <v>3710</v>
      </c>
      <c r="C2409" s="319" t="s">
        <v>1265</v>
      </c>
      <c r="D2409" s="320" t="s">
        <v>9338</v>
      </c>
    </row>
    <row r="2410" spans="1:4" ht="13.5">
      <c r="A2410" s="322">
        <v>93008</v>
      </c>
      <c r="B2410" s="319" t="s">
        <v>3711</v>
      </c>
      <c r="C2410" s="319" t="s">
        <v>1265</v>
      </c>
      <c r="D2410" s="320" t="s">
        <v>7899</v>
      </c>
    </row>
    <row r="2411" spans="1:4" ht="13.5">
      <c r="A2411" s="322">
        <v>93009</v>
      </c>
      <c r="B2411" s="319" t="s">
        <v>3712</v>
      </c>
      <c r="C2411" s="319" t="s">
        <v>1265</v>
      </c>
      <c r="D2411" s="320" t="s">
        <v>9505</v>
      </c>
    </row>
    <row r="2412" spans="1:4" ht="13.5">
      <c r="A2412" s="322">
        <v>93010</v>
      </c>
      <c r="B2412" s="319" t="s">
        <v>3713</v>
      </c>
      <c r="C2412" s="319" t="s">
        <v>1265</v>
      </c>
      <c r="D2412" s="320" t="s">
        <v>9506</v>
      </c>
    </row>
    <row r="2413" spans="1:4" ht="13.5">
      <c r="A2413" s="322">
        <v>93011</v>
      </c>
      <c r="B2413" s="319" t="s">
        <v>3714</v>
      </c>
      <c r="C2413" s="319" t="s">
        <v>1265</v>
      </c>
      <c r="D2413" s="320" t="s">
        <v>9507</v>
      </c>
    </row>
    <row r="2414" spans="1:4" ht="13.5">
      <c r="A2414" s="322">
        <v>93012</v>
      </c>
      <c r="B2414" s="319" t="s">
        <v>3715</v>
      </c>
      <c r="C2414" s="319" t="s">
        <v>1265</v>
      </c>
      <c r="D2414" s="320" t="s">
        <v>9508</v>
      </c>
    </row>
    <row r="2415" spans="1:4" ht="13.5">
      <c r="A2415" s="322">
        <v>95726</v>
      </c>
      <c r="B2415" s="319" t="s">
        <v>3716</v>
      </c>
      <c r="C2415" s="319" t="s">
        <v>1265</v>
      </c>
      <c r="D2415" s="320" t="s">
        <v>9509</v>
      </c>
    </row>
    <row r="2416" spans="1:4" ht="13.5">
      <c r="A2416" s="322">
        <v>95727</v>
      </c>
      <c r="B2416" s="319" t="s">
        <v>3717</v>
      </c>
      <c r="C2416" s="319" t="s">
        <v>1265</v>
      </c>
      <c r="D2416" s="320" t="s">
        <v>7943</v>
      </c>
    </row>
    <row r="2417" spans="1:4" ht="13.5">
      <c r="A2417" s="322">
        <v>95728</v>
      </c>
      <c r="B2417" s="319" t="s">
        <v>3718</v>
      </c>
      <c r="C2417" s="319" t="s">
        <v>1265</v>
      </c>
      <c r="D2417" s="320" t="s">
        <v>9510</v>
      </c>
    </row>
    <row r="2418" spans="1:4" ht="13.5">
      <c r="A2418" s="322">
        <v>95729</v>
      </c>
      <c r="B2418" s="319" t="s">
        <v>3719</v>
      </c>
      <c r="C2418" s="319" t="s">
        <v>1265</v>
      </c>
      <c r="D2418" s="320" t="s">
        <v>7842</v>
      </c>
    </row>
    <row r="2419" spans="1:4" ht="13.5">
      <c r="A2419" s="322">
        <v>95730</v>
      </c>
      <c r="B2419" s="319" t="s">
        <v>3720</v>
      </c>
      <c r="C2419" s="319" t="s">
        <v>1265</v>
      </c>
      <c r="D2419" s="320" t="s">
        <v>9310</v>
      </c>
    </row>
    <row r="2420" spans="1:4" ht="13.5">
      <c r="A2420" s="322">
        <v>95731</v>
      </c>
      <c r="B2420" s="319" t="s">
        <v>3721</v>
      </c>
      <c r="C2420" s="319" t="s">
        <v>1265</v>
      </c>
      <c r="D2420" s="320" t="s">
        <v>8119</v>
      </c>
    </row>
    <row r="2421" spans="1:4" ht="13.5">
      <c r="A2421" s="322">
        <v>95732</v>
      </c>
      <c r="B2421" s="319" t="s">
        <v>3722</v>
      </c>
      <c r="C2421" s="319" t="s">
        <v>1345</v>
      </c>
      <c r="D2421" s="320" t="s">
        <v>9511</v>
      </c>
    </row>
    <row r="2422" spans="1:4" ht="13.5">
      <c r="A2422" s="322">
        <v>95745</v>
      </c>
      <c r="B2422" s="319" t="s">
        <v>3723</v>
      </c>
      <c r="C2422" s="319" t="s">
        <v>1265</v>
      </c>
      <c r="D2422" s="320" t="s">
        <v>9512</v>
      </c>
    </row>
    <row r="2423" spans="1:4" ht="13.5">
      <c r="A2423" s="322">
        <v>95746</v>
      </c>
      <c r="B2423" s="319" t="s">
        <v>3724</v>
      </c>
      <c r="C2423" s="319" t="s">
        <v>1265</v>
      </c>
      <c r="D2423" s="320" t="s">
        <v>9513</v>
      </c>
    </row>
    <row r="2424" spans="1:4" ht="13.5">
      <c r="A2424" s="322">
        <v>95747</v>
      </c>
      <c r="B2424" s="319" t="s">
        <v>3725</v>
      </c>
      <c r="C2424" s="319" t="s">
        <v>1265</v>
      </c>
      <c r="D2424" s="320" t="s">
        <v>9514</v>
      </c>
    </row>
    <row r="2425" spans="1:4" ht="13.5">
      <c r="A2425" s="322">
        <v>95748</v>
      </c>
      <c r="B2425" s="319" t="s">
        <v>3726</v>
      </c>
      <c r="C2425" s="319" t="s">
        <v>1265</v>
      </c>
      <c r="D2425" s="320" t="s">
        <v>9515</v>
      </c>
    </row>
    <row r="2426" spans="1:4" ht="13.5">
      <c r="A2426" s="322">
        <v>95749</v>
      </c>
      <c r="B2426" s="319" t="s">
        <v>3727</v>
      </c>
      <c r="C2426" s="319" t="s">
        <v>1265</v>
      </c>
      <c r="D2426" s="320" t="s">
        <v>9516</v>
      </c>
    </row>
    <row r="2427" spans="1:4" ht="13.5">
      <c r="A2427" s="322">
        <v>95750</v>
      </c>
      <c r="B2427" s="319" t="s">
        <v>3728</v>
      </c>
      <c r="C2427" s="319" t="s">
        <v>1265</v>
      </c>
      <c r="D2427" s="320" t="s">
        <v>9517</v>
      </c>
    </row>
    <row r="2428" spans="1:4" ht="13.5">
      <c r="A2428" s="322">
        <v>95751</v>
      </c>
      <c r="B2428" s="319" t="s">
        <v>3729</v>
      </c>
      <c r="C2428" s="319" t="s">
        <v>1265</v>
      </c>
      <c r="D2428" s="320" t="s">
        <v>8734</v>
      </c>
    </row>
    <row r="2429" spans="1:4" ht="13.5">
      <c r="A2429" s="322">
        <v>95752</v>
      </c>
      <c r="B2429" s="319" t="s">
        <v>3730</v>
      </c>
      <c r="C2429" s="319" t="s">
        <v>1265</v>
      </c>
      <c r="D2429" s="320" t="s">
        <v>9518</v>
      </c>
    </row>
    <row r="2430" spans="1:4" ht="13.5">
      <c r="A2430" s="322">
        <v>72259</v>
      </c>
      <c r="B2430" s="319" t="s">
        <v>3731</v>
      </c>
      <c r="C2430" s="319" t="s">
        <v>1345</v>
      </c>
      <c r="D2430" s="320" t="s">
        <v>9519</v>
      </c>
    </row>
    <row r="2431" spans="1:4" ht="13.5">
      <c r="A2431" s="322">
        <v>72260</v>
      </c>
      <c r="B2431" s="319" t="s">
        <v>3732</v>
      </c>
      <c r="C2431" s="319" t="s">
        <v>1345</v>
      </c>
      <c r="D2431" s="320" t="s">
        <v>9520</v>
      </c>
    </row>
    <row r="2432" spans="1:4" ht="13.5">
      <c r="A2432" s="322">
        <v>72261</v>
      </c>
      <c r="B2432" s="319" t="s">
        <v>3733</v>
      </c>
      <c r="C2432" s="319" t="s">
        <v>1345</v>
      </c>
      <c r="D2432" s="320" t="s">
        <v>9521</v>
      </c>
    </row>
    <row r="2433" spans="1:4" ht="13.5">
      <c r="A2433" s="322">
        <v>72262</v>
      </c>
      <c r="B2433" s="319" t="s">
        <v>3734</v>
      </c>
      <c r="C2433" s="319" t="s">
        <v>1345</v>
      </c>
      <c r="D2433" s="320" t="s">
        <v>9522</v>
      </c>
    </row>
    <row r="2434" spans="1:4" ht="13.5">
      <c r="A2434" s="322">
        <v>72263</v>
      </c>
      <c r="B2434" s="319" t="s">
        <v>3735</v>
      </c>
      <c r="C2434" s="319" t="s">
        <v>1345</v>
      </c>
      <c r="D2434" s="320" t="s">
        <v>8227</v>
      </c>
    </row>
    <row r="2435" spans="1:4" ht="13.5">
      <c r="A2435" s="322">
        <v>72264</v>
      </c>
      <c r="B2435" s="319" t="s">
        <v>3736</v>
      </c>
      <c r="C2435" s="319" t="s">
        <v>1345</v>
      </c>
      <c r="D2435" s="320" t="s">
        <v>9523</v>
      </c>
    </row>
    <row r="2436" spans="1:4" ht="13.5">
      <c r="A2436" s="322">
        <v>72265</v>
      </c>
      <c r="B2436" s="319" t="s">
        <v>3737</v>
      </c>
      <c r="C2436" s="319" t="s">
        <v>1345</v>
      </c>
      <c r="D2436" s="320" t="s">
        <v>9524</v>
      </c>
    </row>
    <row r="2437" spans="1:4" ht="13.5">
      <c r="A2437" s="322">
        <v>72266</v>
      </c>
      <c r="B2437" s="319" t="s">
        <v>3738</v>
      </c>
      <c r="C2437" s="319" t="s">
        <v>1345</v>
      </c>
      <c r="D2437" s="320" t="s">
        <v>9525</v>
      </c>
    </row>
    <row r="2438" spans="1:4" ht="13.5">
      <c r="A2438" s="322">
        <v>72267</v>
      </c>
      <c r="B2438" s="319" t="s">
        <v>3739</v>
      </c>
      <c r="C2438" s="319" t="s">
        <v>1345</v>
      </c>
      <c r="D2438" s="320" t="s">
        <v>9526</v>
      </c>
    </row>
    <row r="2439" spans="1:4" ht="13.5">
      <c r="A2439" s="322">
        <v>72268</v>
      </c>
      <c r="B2439" s="319" t="s">
        <v>3740</v>
      </c>
      <c r="C2439" s="319" t="s">
        <v>1345</v>
      </c>
      <c r="D2439" s="320" t="s">
        <v>9527</v>
      </c>
    </row>
    <row r="2440" spans="1:4" ht="13.5">
      <c r="A2440" s="322">
        <v>72269</v>
      </c>
      <c r="B2440" s="319" t="s">
        <v>3741</v>
      </c>
      <c r="C2440" s="319" t="s">
        <v>1345</v>
      </c>
      <c r="D2440" s="320" t="s">
        <v>9528</v>
      </c>
    </row>
    <row r="2441" spans="1:4" ht="13.5">
      <c r="A2441" s="322">
        <v>72270</v>
      </c>
      <c r="B2441" s="319" t="s">
        <v>3742</v>
      </c>
      <c r="C2441" s="319" t="s">
        <v>1345</v>
      </c>
      <c r="D2441" s="320" t="s">
        <v>9529</v>
      </c>
    </row>
    <row r="2442" spans="1:4" ht="13.5">
      <c r="A2442" s="322">
        <v>72271</v>
      </c>
      <c r="B2442" s="319" t="s">
        <v>3743</v>
      </c>
      <c r="C2442" s="319" t="s">
        <v>1345</v>
      </c>
      <c r="D2442" s="320" t="s">
        <v>7900</v>
      </c>
    </row>
    <row r="2443" spans="1:4" ht="13.5">
      <c r="A2443" s="322">
        <v>72272</v>
      </c>
      <c r="B2443" s="319" t="s">
        <v>3744</v>
      </c>
      <c r="C2443" s="319" t="s">
        <v>1345</v>
      </c>
      <c r="D2443" s="320" t="s">
        <v>9530</v>
      </c>
    </row>
    <row r="2444" spans="1:4" ht="13.5">
      <c r="A2444" s="319" t="s">
        <v>3745</v>
      </c>
      <c r="B2444" s="319" t="s">
        <v>3746</v>
      </c>
      <c r="C2444" s="319" t="s">
        <v>1345</v>
      </c>
      <c r="D2444" s="320" t="s">
        <v>9531</v>
      </c>
    </row>
    <row r="2445" spans="1:4" ht="13.5">
      <c r="A2445" s="319" t="s">
        <v>3747</v>
      </c>
      <c r="B2445" s="319" t="s">
        <v>3748</v>
      </c>
      <c r="C2445" s="319" t="s">
        <v>1345</v>
      </c>
      <c r="D2445" s="320" t="s">
        <v>9532</v>
      </c>
    </row>
    <row r="2446" spans="1:4" ht="13.5">
      <c r="A2446" s="319" t="s">
        <v>3749</v>
      </c>
      <c r="B2446" s="319" t="s">
        <v>3750</v>
      </c>
      <c r="C2446" s="319" t="s">
        <v>1345</v>
      </c>
      <c r="D2446" s="320" t="s">
        <v>9533</v>
      </c>
    </row>
    <row r="2447" spans="1:4" ht="13.5">
      <c r="A2447" s="319" t="s">
        <v>3751</v>
      </c>
      <c r="B2447" s="319" t="s">
        <v>3752</v>
      </c>
      <c r="C2447" s="319" t="s">
        <v>1345</v>
      </c>
      <c r="D2447" s="320" t="s">
        <v>9534</v>
      </c>
    </row>
    <row r="2448" spans="1:4" ht="13.5">
      <c r="A2448" s="322">
        <v>83377</v>
      </c>
      <c r="B2448" s="319" t="s">
        <v>3753</v>
      </c>
      <c r="C2448" s="319" t="s">
        <v>1345</v>
      </c>
      <c r="D2448" s="320" t="s">
        <v>9535</v>
      </c>
    </row>
    <row r="2449" spans="1:4" ht="13.5">
      <c r="A2449" s="322">
        <v>91874</v>
      </c>
      <c r="B2449" s="319" t="s">
        <v>3754</v>
      </c>
      <c r="C2449" s="319" t="s">
        <v>1345</v>
      </c>
      <c r="D2449" s="320" t="s">
        <v>7985</v>
      </c>
    </row>
    <row r="2450" spans="1:4" ht="13.5">
      <c r="A2450" s="322">
        <v>91875</v>
      </c>
      <c r="B2450" s="319" t="s">
        <v>3755</v>
      </c>
      <c r="C2450" s="319" t="s">
        <v>1345</v>
      </c>
      <c r="D2450" s="320" t="s">
        <v>9536</v>
      </c>
    </row>
    <row r="2451" spans="1:4" ht="13.5">
      <c r="A2451" s="322">
        <v>91876</v>
      </c>
      <c r="B2451" s="319" t="s">
        <v>3756</v>
      </c>
      <c r="C2451" s="319" t="s">
        <v>1345</v>
      </c>
      <c r="D2451" s="320" t="s">
        <v>9320</v>
      </c>
    </row>
    <row r="2452" spans="1:4" ht="13.5">
      <c r="A2452" s="322">
        <v>91877</v>
      </c>
      <c r="B2452" s="319" t="s">
        <v>3757</v>
      </c>
      <c r="C2452" s="319" t="s">
        <v>1345</v>
      </c>
      <c r="D2452" s="320" t="s">
        <v>9537</v>
      </c>
    </row>
    <row r="2453" spans="1:4" ht="13.5">
      <c r="A2453" s="322">
        <v>91878</v>
      </c>
      <c r="B2453" s="319" t="s">
        <v>3758</v>
      </c>
      <c r="C2453" s="319" t="s">
        <v>1345</v>
      </c>
      <c r="D2453" s="320" t="s">
        <v>9440</v>
      </c>
    </row>
    <row r="2454" spans="1:4" ht="13.5">
      <c r="A2454" s="322">
        <v>91879</v>
      </c>
      <c r="B2454" s="319" t="s">
        <v>3759</v>
      </c>
      <c r="C2454" s="319" t="s">
        <v>1345</v>
      </c>
      <c r="D2454" s="320" t="s">
        <v>9498</v>
      </c>
    </row>
    <row r="2455" spans="1:4" ht="13.5">
      <c r="A2455" s="322">
        <v>91880</v>
      </c>
      <c r="B2455" s="319" t="s">
        <v>3760</v>
      </c>
      <c r="C2455" s="319" t="s">
        <v>1345</v>
      </c>
      <c r="D2455" s="320" t="s">
        <v>8150</v>
      </c>
    </row>
    <row r="2456" spans="1:4" ht="13.5">
      <c r="A2456" s="322">
        <v>91881</v>
      </c>
      <c r="B2456" s="319" t="s">
        <v>3761</v>
      </c>
      <c r="C2456" s="319" t="s">
        <v>1345</v>
      </c>
      <c r="D2456" s="320" t="s">
        <v>9538</v>
      </c>
    </row>
    <row r="2457" spans="1:4" ht="13.5">
      <c r="A2457" s="322">
        <v>91882</v>
      </c>
      <c r="B2457" s="319" t="s">
        <v>3762</v>
      </c>
      <c r="C2457" s="319" t="s">
        <v>1345</v>
      </c>
      <c r="D2457" s="320" t="s">
        <v>9539</v>
      </c>
    </row>
    <row r="2458" spans="1:4" ht="13.5">
      <c r="A2458" s="322">
        <v>91884</v>
      </c>
      <c r="B2458" s="319" t="s">
        <v>3763</v>
      </c>
      <c r="C2458" s="319" t="s">
        <v>1345</v>
      </c>
      <c r="D2458" s="320" t="s">
        <v>9540</v>
      </c>
    </row>
    <row r="2459" spans="1:4" ht="13.5">
      <c r="A2459" s="322">
        <v>91885</v>
      </c>
      <c r="B2459" s="319" t="s">
        <v>3764</v>
      </c>
      <c r="C2459" s="319" t="s">
        <v>1345</v>
      </c>
      <c r="D2459" s="320" t="s">
        <v>9340</v>
      </c>
    </row>
    <row r="2460" spans="1:4" ht="13.5">
      <c r="A2460" s="322">
        <v>91886</v>
      </c>
      <c r="B2460" s="319" t="s">
        <v>3765</v>
      </c>
      <c r="C2460" s="319" t="s">
        <v>1345</v>
      </c>
      <c r="D2460" s="320" t="s">
        <v>7966</v>
      </c>
    </row>
    <row r="2461" spans="1:4" ht="13.5">
      <c r="A2461" s="322">
        <v>91887</v>
      </c>
      <c r="B2461" s="319" t="s">
        <v>3766</v>
      </c>
      <c r="C2461" s="319" t="s">
        <v>1345</v>
      </c>
      <c r="D2461" s="320" t="s">
        <v>9541</v>
      </c>
    </row>
    <row r="2462" spans="1:4" ht="13.5">
      <c r="A2462" s="322">
        <v>91889</v>
      </c>
      <c r="B2462" s="319" t="s">
        <v>3767</v>
      </c>
      <c r="C2462" s="319" t="s">
        <v>1345</v>
      </c>
      <c r="D2462" s="320" t="s">
        <v>9542</v>
      </c>
    </row>
    <row r="2463" spans="1:4" ht="13.5">
      <c r="A2463" s="322">
        <v>91890</v>
      </c>
      <c r="B2463" s="319" t="s">
        <v>3768</v>
      </c>
      <c r="C2463" s="319" t="s">
        <v>1345</v>
      </c>
      <c r="D2463" s="320" t="s">
        <v>9543</v>
      </c>
    </row>
    <row r="2464" spans="1:4" ht="13.5">
      <c r="A2464" s="322">
        <v>91892</v>
      </c>
      <c r="B2464" s="319" t="s">
        <v>3769</v>
      </c>
      <c r="C2464" s="319" t="s">
        <v>1345</v>
      </c>
      <c r="D2464" s="320" t="s">
        <v>9544</v>
      </c>
    </row>
    <row r="2465" spans="1:4" ht="13.5">
      <c r="A2465" s="322">
        <v>91893</v>
      </c>
      <c r="B2465" s="319" t="s">
        <v>3770</v>
      </c>
      <c r="C2465" s="319" t="s">
        <v>1345</v>
      </c>
      <c r="D2465" s="320" t="s">
        <v>8276</v>
      </c>
    </row>
    <row r="2466" spans="1:4" ht="13.5">
      <c r="A2466" s="322">
        <v>91896</v>
      </c>
      <c r="B2466" s="319" t="s">
        <v>3771</v>
      </c>
      <c r="C2466" s="319" t="s">
        <v>1345</v>
      </c>
      <c r="D2466" s="320" t="s">
        <v>9545</v>
      </c>
    </row>
    <row r="2467" spans="1:4" ht="13.5">
      <c r="A2467" s="322">
        <v>91898</v>
      </c>
      <c r="B2467" s="319" t="s">
        <v>3772</v>
      </c>
      <c r="C2467" s="319" t="s">
        <v>1345</v>
      </c>
      <c r="D2467" s="320" t="s">
        <v>9546</v>
      </c>
    </row>
    <row r="2468" spans="1:4" ht="13.5">
      <c r="A2468" s="322">
        <v>91899</v>
      </c>
      <c r="B2468" s="319" t="s">
        <v>3773</v>
      </c>
      <c r="C2468" s="319" t="s">
        <v>1345</v>
      </c>
      <c r="D2468" s="320" t="s">
        <v>9547</v>
      </c>
    </row>
    <row r="2469" spans="1:4" ht="13.5">
      <c r="A2469" s="322">
        <v>91901</v>
      </c>
      <c r="B2469" s="319" t="s">
        <v>3774</v>
      </c>
      <c r="C2469" s="319" t="s">
        <v>1345</v>
      </c>
      <c r="D2469" s="320" t="s">
        <v>9548</v>
      </c>
    </row>
    <row r="2470" spans="1:4" ht="13.5">
      <c r="A2470" s="322">
        <v>91902</v>
      </c>
      <c r="B2470" s="319" t="s">
        <v>3775</v>
      </c>
      <c r="C2470" s="319" t="s">
        <v>1345</v>
      </c>
      <c r="D2470" s="320" t="s">
        <v>9549</v>
      </c>
    </row>
    <row r="2471" spans="1:4" ht="13.5">
      <c r="A2471" s="322">
        <v>91904</v>
      </c>
      <c r="B2471" s="319" t="s">
        <v>3776</v>
      </c>
      <c r="C2471" s="319" t="s">
        <v>1345</v>
      </c>
      <c r="D2471" s="320" t="s">
        <v>9535</v>
      </c>
    </row>
    <row r="2472" spans="1:4" ht="13.5">
      <c r="A2472" s="322">
        <v>91905</v>
      </c>
      <c r="B2472" s="319" t="s">
        <v>3777</v>
      </c>
      <c r="C2472" s="319" t="s">
        <v>1345</v>
      </c>
      <c r="D2472" s="320" t="s">
        <v>8225</v>
      </c>
    </row>
    <row r="2473" spans="1:4" ht="13.5">
      <c r="A2473" s="322">
        <v>91908</v>
      </c>
      <c r="B2473" s="319" t="s">
        <v>3778</v>
      </c>
      <c r="C2473" s="319" t="s">
        <v>1345</v>
      </c>
      <c r="D2473" s="320" t="s">
        <v>9550</v>
      </c>
    </row>
    <row r="2474" spans="1:4" ht="13.5">
      <c r="A2474" s="322">
        <v>91910</v>
      </c>
      <c r="B2474" s="319" t="s">
        <v>3779</v>
      </c>
      <c r="C2474" s="319" t="s">
        <v>1345</v>
      </c>
      <c r="D2474" s="320" t="s">
        <v>9082</v>
      </c>
    </row>
    <row r="2475" spans="1:4" ht="13.5">
      <c r="A2475" s="322">
        <v>91911</v>
      </c>
      <c r="B2475" s="319" t="s">
        <v>3780</v>
      </c>
      <c r="C2475" s="319" t="s">
        <v>1345</v>
      </c>
      <c r="D2475" s="320" t="s">
        <v>8274</v>
      </c>
    </row>
    <row r="2476" spans="1:4" ht="13.5">
      <c r="A2476" s="322">
        <v>91913</v>
      </c>
      <c r="B2476" s="319" t="s">
        <v>3781</v>
      </c>
      <c r="C2476" s="319" t="s">
        <v>1345</v>
      </c>
      <c r="D2476" s="320" t="s">
        <v>9551</v>
      </c>
    </row>
    <row r="2477" spans="1:4" ht="13.5">
      <c r="A2477" s="322">
        <v>91914</v>
      </c>
      <c r="B2477" s="319" t="s">
        <v>3782</v>
      </c>
      <c r="C2477" s="319" t="s">
        <v>1345</v>
      </c>
      <c r="D2477" s="320" t="s">
        <v>9552</v>
      </c>
    </row>
    <row r="2478" spans="1:4" ht="13.5">
      <c r="A2478" s="322">
        <v>91916</v>
      </c>
      <c r="B2478" s="319" t="s">
        <v>3783</v>
      </c>
      <c r="C2478" s="319" t="s">
        <v>1345</v>
      </c>
      <c r="D2478" s="320" t="s">
        <v>8225</v>
      </c>
    </row>
    <row r="2479" spans="1:4" ht="13.5">
      <c r="A2479" s="322">
        <v>91917</v>
      </c>
      <c r="B2479" s="319" t="s">
        <v>3784</v>
      </c>
      <c r="C2479" s="319" t="s">
        <v>1345</v>
      </c>
      <c r="D2479" s="320" t="s">
        <v>9553</v>
      </c>
    </row>
    <row r="2480" spans="1:4" ht="13.5">
      <c r="A2480" s="322">
        <v>91920</v>
      </c>
      <c r="B2480" s="319" t="s">
        <v>3785</v>
      </c>
      <c r="C2480" s="319" t="s">
        <v>1345</v>
      </c>
      <c r="D2480" s="320" t="s">
        <v>8016</v>
      </c>
    </row>
    <row r="2481" spans="1:4" ht="13.5">
      <c r="A2481" s="322">
        <v>91922</v>
      </c>
      <c r="B2481" s="319" t="s">
        <v>3786</v>
      </c>
      <c r="C2481" s="319" t="s">
        <v>1345</v>
      </c>
      <c r="D2481" s="320" t="s">
        <v>9554</v>
      </c>
    </row>
    <row r="2482" spans="1:4" ht="13.5">
      <c r="A2482" s="322">
        <v>93013</v>
      </c>
      <c r="B2482" s="319" t="s">
        <v>3787</v>
      </c>
      <c r="C2482" s="319" t="s">
        <v>1345</v>
      </c>
      <c r="D2482" s="320" t="s">
        <v>9555</v>
      </c>
    </row>
    <row r="2483" spans="1:4" ht="13.5">
      <c r="A2483" s="322">
        <v>93014</v>
      </c>
      <c r="B2483" s="319" t="s">
        <v>3788</v>
      </c>
      <c r="C2483" s="319" t="s">
        <v>1345</v>
      </c>
      <c r="D2483" s="320" t="s">
        <v>9556</v>
      </c>
    </row>
    <row r="2484" spans="1:4" ht="13.5">
      <c r="A2484" s="322">
        <v>93015</v>
      </c>
      <c r="B2484" s="319" t="s">
        <v>3789</v>
      </c>
      <c r="C2484" s="319" t="s">
        <v>1345</v>
      </c>
      <c r="D2484" s="320" t="s">
        <v>9557</v>
      </c>
    </row>
    <row r="2485" spans="1:4" ht="13.5">
      <c r="A2485" s="322">
        <v>93016</v>
      </c>
      <c r="B2485" s="319" t="s">
        <v>3790</v>
      </c>
      <c r="C2485" s="319" t="s">
        <v>1345</v>
      </c>
      <c r="D2485" s="320" t="s">
        <v>9558</v>
      </c>
    </row>
    <row r="2486" spans="1:4" ht="13.5">
      <c r="A2486" s="322">
        <v>93017</v>
      </c>
      <c r="B2486" s="319" t="s">
        <v>3791</v>
      </c>
      <c r="C2486" s="319" t="s">
        <v>1345</v>
      </c>
      <c r="D2486" s="320" t="s">
        <v>9559</v>
      </c>
    </row>
    <row r="2487" spans="1:4" ht="13.5">
      <c r="A2487" s="322">
        <v>93018</v>
      </c>
      <c r="B2487" s="319" t="s">
        <v>3792</v>
      </c>
      <c r="C2487" s="319" t="s">
        <v>1345</v>
      </c>
      <c r="D2487" s="320" t="s">
        <v>9560</v>
      </c>
    </row>
    <row r="2488" spans="1:4" ht="13.5">
      <c r="A2488" s="322">
        <v>93020</v>
      </c>
      <c r="B2488" s="319" t="s">
        <v>3793</v>
      </c>
      <c r="C2488" s="319" t="s">
        <v>1345</v>
      </c>
      <c r="D2488" s="320" t="s">
        <v>9561</v>
      </c>
    </row>
    <row r="2489" spans="1:4" ht="13.5">
      <c r="A2489" s="322">
        <v>93022</v>
      </c>
      <c r="B2489" s="319" t="s">
        <v>3794</v>
      </c>
      <c r="C2489" s="319" t="s">
        <v>1345</v>
      </c>
      <c r="D2489" s="320" t="s">
        <v>9562</v>
      </c>
    </row>
    <row r="2490" spans="1:4" ht="13.5">
      <c r="A2490" s="322">
        <v>93024</v>
      </c>
      <c r="B2490" s="319" t="s">
        <v>3795</v>
      </c>
      <c r="C2490" s="319" t="s">
        <v>1345</v>
      </c>
      <c r="D2490" s="320" t="s">
        <v>8740</v>
      </c>
    </row>
    <row r="2491" spans="1:4" ht="13.5">
      <c r="A2491" s="322">
        <v>93026</v>
      </c>
      <c r="B2491" s="319" t="s">
        <v>3796</v>
      </c>
      <c r="C2491" s="319" t="s">
        <v>1345</v>
      </c>
      <c r="D2491" s="320" t="s">
        <v>9563</v>
      </c>
    </row>
    <row r="2492" spans="1:4" ht="13.5">
      <c r="A2492" s="322">
        <v>95733</v>
      </c>
      <c r="B2492" s="319" t="s">
        <v>3797</v>
      </c>
      <c r="C2492" s="319" t="s">
        <v>1345</v>
      </c>
      <c r="D2492" s="320" t="s">
        <v>9564</v>
      </c>
    </row>
    <row r="2493" spans="1:4" ht="13.5">
      <c r="A2493" s="322">
        <v>95734</v>
      </c>
      <c r="B2493" s="319" t="s">
        <v>3798</v>
      </c>
      <c r="C2493" s="319" t="s">
        <v>1345</v>
      </c>
      <c r="D2493" s="320" t="s">
        <v>9565</v>
      </c>
    </row>
    <row r="2494" spans="1:4" ht="13.5">
      <c r="A2494" s="322">
        <v>95735</v>
      </c>
      <c r="B2494" s="319" t="s">
        <v>3799</v>
      </c>
      <c r="C2494" s="319" t="s">
        <v>1345</v>
      </c>
      <c r="D2494" s="320" t="s">
        <v>7971</v>
      </c>
    </row>
    <row r="2495" spans="1:4" ht="13.5">
      <c r="A2495" s="322">
        <v>95736</v>
      </c>
      <c r="B2495" s="319" t="s">
        <v>3800</v>
      </c>
      <c r="C2495" s="319" t="s">
        <v>1345</v>
      </c>
      <c r="D2495" s="320" t="s">
        <v>9566</v>
      </c>
    </row>
    <row r="2496" spans="1:4" ht="13.5">
      <c r="A2496" s="322">
        <v>95738</v>
      </c>
      <c r="B2496" s="319" t="s">
        <v>3801</v>
      </c>
      <c r="C2496" s="319" t="s">
        <v>1345</v>
      </c>
      <c r="D2496" s="320" t="s">
        <v>8396</v>
      </c>
    </row>
    <row r="2497" spans="1:4" ht="13.5">
      <c r="A2497" s="322">
        <v>95753</v>
      </c>
      <c r="B2497" s="319" t="s">
        <v>3802</v>
      </c>
      <c r="C2497" s="319" t="s">
        <v>1345</v>
      </c>
      <c r="D2497" s="320" t="s">
        <v>9285</v>
      </c>
    </row>
    <row r="2498" spans="1:4" ht="13.5">
      <c r="A2498" s="322">
        <v>95754</v>
      </c>
      <c r="B2498" s="319" t="s">
        <v>3803</v>
      </c>
      <c r="C2498" s="319" t="s">
        <v>1345</v>
      </c>
      <c r="D2498" s="320" t="s">
        <v>9277</v>
      </c>
    </row>
    <row r="2499" spans="1:4" ht="13.5">
      <c r="A2499" s="322">
        <v>95755</v>
      </c>
      <c r="B2499" s="319" t="s">
        <v>3804</v>
      </c>
      <c r="C2499" s="319" t="s">
        <v>1345</v>
      </c>
      <c r="D2499" s="320" t="s">
        <v>9567</v>
      </c>
    </row>
    <row r="2500" spans="1:4" ht="13.5">
      <c r="A2500" s="322">
        <v>95756</v>
      </c>
      <c r="B2500" s="319" t="s">
        <v>3805</v>
      </c>
      <c r="C2500" s="319" t="s">
        <v>1345</v>
      </c>
      <c r="D2500" s="320" t="s">
        <v>9568</v>
      </c>
    </row>
    <row r="2501" spans="1:4" ht="13.5">
      <c r="A2501" s="322">
        <v>95757</v>
      </c>
      <c r="B2501" s="319" t="s">
        <v>3806</v>
      </c>
      <c r="C2501" s="319" t="s">
        <v>1345</v>
      </c>
      <c r="D2501" s="320" t="s">
        <v>9569</v>
      </c>
    </row>
    <row r="2502" spans="1:4" ht="13.5">
      <c r="A2502" s="322">
        <v>95758</v>
      </c>
      <c r="B2502" s="319" t="s">
        <v>3807</v>
      </c>
      <c r="C2502" s="319" t="s">
        <v>1345</v>
      </c>
      <c r="D2502" s="320" t="s">
        <v>9570</v>
      </c>
    </row>
    <row r="2503" spans="1:4" ht="13.5">
      <c r="A2503" s="322">
        <v>95759</v>
      </c>
      <c r="B2503" s="319" t="s">
        <v>3808</v>
      </c>
      <c r="C2503" s="319" t="s">
        <v>1345</v>
      </c>
      <c r="D2503" s="320" t="s">
        <v>9571</v>
      </c>
    </row>
    <row r="2504" spans="1:4" ht="13.5">
      <c r="A2504" s="322">
        <v>95760</v>
      </c>
      <c r="B2504" s="319" t="s">
        <v>3809</v>
      </c>
      <c r="C2504" s="319" t="s">
        <v>1345</v>
      </c>
      <c r="D2504" s="320" t="s">
        <v>9572</v>
      </c>
    </row>
    <row r="2505" spans="1:4" ht="13.5">
      <c r="A2505" s="322">
        <v>72250</v>
      </c>
      <c r="B2505" s="319" t="s">
        <v>3810</v>
      </c>
      <c r="C2505" s="319" t="s">
        <v>1265</v>
      </c>
      <c r="D2505" s="320" t="s">
        <v>9573</v>
      </c>
    </row>
    <row r="2506" spans="1:4" ht="13.5">
      <c r="A2506" s="322">
        <v>72251</v>
      </c>
      <c r="B2506" s="319" t="s">
        <v>3811</v>
      </c>
      <c r="C2506" s="319" t="s">
        <v>1265</v>
      </c>
      <c r="D2506" s="320" t="s">
        <v>9445</v>
      </c>
    </row>
    <row r="2507" spans="1:4" ht="13.5">
      <c r="A2507" s="322">
        <v>72252</v>
      </c>
      <c r="B2507" s="319" t="s">
        <v>3812</v>
      </c>
      <c r="C2507" s="319" t="s">
        <v>1265</v>
      </c>
      <c r="D2507" s="320" t="s">
        <v>9435</v>
      </c>
    </row>
    <row r="2508" spans="1:4" ht="13.5">
      <c r="A2508" s="322">
        <v>72253</v>
      </c>
      <c r="B2508" s="319" t="s">
        <v>3813</v>
      </c>
      <c r="C2508" s="319" t="s">
        <v>1265</v>
      </c>
      <c r="D2508" s="320" t="s">
        <v>8144</v>
      </c>
    </row>
    <row r="2509" spans="1:4" ht="13.5">
      <c r="A2509" s="322">
        <v>72254</v>
      </c>
      <c r="B2509" s="319" t="s">
        <v>3814</v>
      </c>
      <c r="C2509" s="319" t="s">
        <v>1265</v>
      </c>
      <c r="D2509" s="320" t="s">
        <v>9574</v>
      </c>
    </row>
    <row r="2510" spans="1:4" ht="13.5">
      <c r="A2510" s="322">
        <v>72255</v>
      </c>
      <c r="B2510" s="319" t="s">
        <v>3815</v>
      </c>
      <c r="C2510" s="319" t="s">
        <v>1265</v>
      </c>
      <c r="D2510" s="320" t="s">
        <v>8329</v>
      </c>
    </row>
    <row r="2511" spans="1:4" ht="13.5">
      <c r="A2511" s="322">
        <v>72256</v>
      </c>
      <c r="B2511" s="319" t="s">
        <v>3816</v>
      </c>
      <c r="C2511" s="319" t="s">
        <v>1265</v>
      </c>
      <c r="D2511" s="320" t="s">
        <v>9575</v>
      </c>
    </row>
    <row r="2512" spans="1:4" ht="13.5">
      <c r="A2512" s="322">
        <v>72257</v>
      </c>
      <c r="B2512" s="319" t="s">
        <v>3817</v>
      </c>
      <c r="C2512" s="319" t="s">
        <v>1265</v>
      </c>
      <c r="D2512" s="320" t="s">
        <v>9576</v>
      </c>
    </row>
    <row r="2513" spans="1:4" ht="13.5">
      <c r="A2513" s="322">
        <v>91924</v>
      </c>
      <c r="B2513" s="319" t="s">
        <v>3818</v>
      </c>
      <c r="C2513" s="319" t="s">
        <v>1265</v>
      </c>
      <c r="D2513" s="320" t="s">
        <v>9577</v>
      </c>
    </row>
    <row r="2514" spans="1:4" ht="13.5">
      <c r="A2514" s="322">
        <v>91925</v>
      </c>
      <c r="B2514" s="319" t="s">
        <v>3819</v>
      </c>
      <c r="C2514" s="319" t="s">
        <v>1265</v>
      </c>
      <c r="D2514" s="320" t="s">
        <v>9578</v>
      </c>
    </row>
    <row r="2515" spans="1:4" ht="13.5">
      <c r="A2515" s="322">
        <v>91926</v>
      </c>
      <c r="B2515" s="319" t="s">
        <v>3820</v>
      </c>
      <c r="C2515" s="319" t="s">
        <v>1265</v>
      </c>
      <c r="D2515" s="320" t="s">
        <v>9579</v>
      </c>
    </row>
    <row r="2516" spans="1:4" ht="13.5">
      <c r="A2516" s="322">
        <v>91927</v>
      </c>
      <c r="B2516" s="319" t="s">
        <v>3821</v>
      </c>
      <c r="C2516" s="319" t="s">
        <v>1265</v>
      </c>
      <c r="D2516" s="320" t="s">
        <v>8140</v>
      </c>
    </row>
    <row r="2517" spans="1:4" ht="13.5">
      <c r="A2517" s="322">
        <v>91928</v>
      </c>
      <c r="B2517" s="319" t="s">
        <v>3822</v>
      </c>
      <c r="C2517" s="319" t="s">
        <v>1265</v>
      </c>
      <c r="D2517" s="320" t="s">
        <v>8021</v>
      </c>
    </row>
    <row r="2518" spans="1:4" ht="13.5">
      <c r="A2518" s="322">
        <v>91929</v>
      </c>
      <c r="B2518" s="319" t="s">
        <v>3823</v>
      </c>
      <c r="C2518" s="319" t="s">
        <v>1265</v>
      </c>
      <c r="D2518" s="320" t="s">
        <v>7988</v>
      </c>
    </row>
    <row r="2519" spans="1:4" ht="13.5">
      <c r="A2519" s="322">
        <v>91930</v>
      </c>
      <c r="B2519" s="319" t="s">
        <v>3824</v>
      </c>
      <c r="C2519" s="319" t="s">
        <v>1265</v>
      </c>
      <c r="D2519" s="320" t="s">
        <v>7978</v>
      </c>
    </row>
    <row r="2520" spans="1:4" ht="13.5">
      <c r="A2520" s="322">
        <v>91931</v>
      </c>
      <c r="B2520" s="319" t="s">
        <v>3825</v>
      </c>
      <c r="C2520" s="319" t="s">
        <v>1265</v>
      </c>
      <c r="D2520" s="320" t="s">
        <v>9269</v>
      </c>
    </row>
    <row r="2521" spans="1:4" ht="13.5">
      <c r="A2521" s="322">
        <v>91932</v>
      </c>
      <c r="B2521" s="319" t="s">
        <v>3826</v>
      </c>
      <c r="C2521" s="319" t="s">
        <v>1265</v>
      </c>
      <c r="D2521" s="320" t="s">
        <v>8156</v>
      </c>
    </row>
    <row r="2522" spans="1:4" ht="13.5">
      <c r="A2522" s="322">
        <v>91933</v>
      </c>
      <c r="B2522" s="319" t="s">
        <v>3827</v>
      </c>
      <c r="C2522" s="319" t="s">
        <v>1265</v>
      </c>
      <c r="D2522" s="320" t="s">
        <v>9343</v>
      </c>
    </row>
    <row r="2523" spans="1:4" ht="13.5">
      <c r="A2523" s="322">
        <v>91934</v>
      </c>
      <c r="B2523" s="319" t="s">
        <v>3828</v>
      </c>
      <c r="C2523" s="319" t="s">
        <v>1265</v>
      </c>
      <c r="D2523" s="320" t="s">
        <v>9580</v>
      </c>
    </row>
    <row r="2524" spans="1:4" ht="13.5">
      <c r="A2524" s="322">
        <v>91935</v>
      </c>
      <c r="B2524" s="319" t="s">
        <v>3829</v>
      </c>
      <c r="C2524" s="319" t="s">
        <v>1265</v>
      </c>
      <c r="D2524" s="320" t="s">
        <v>9581</v>
      </c>
    </row>
    <row r="2525" spans="1:4" ht="13.5">
      <c r="A2525" s="322">
        <v>92979</v>
      </c>
      <c r="B2525" s="319" t="s">
        <v>3830</v>
      </c>
      <c r="C2525" s="319" t="s">
        <v>1265</v>
      </c>
      <c r="D2525" s="320" t="s">
        <v>9302</v>
      </c>
    </row>
    <row r="2526" spans="1:4" ht="13.5">
      <c r="A2526" s="322">
        <v>92980</v>
      </c>
      <c r="B2526" s="319" t="s">
        <v>3831</v>
      </c>
      <c r="C2526" s="319" t="s">
        <v>1265</v>
      </c>
      <c r="D2526" s="320" t="s">
        <v>9582</v>
      </c>
    </row>
    <row r="2527" spans="1:4" ht="13.5">
      <c r="A2527" s="322">
        <v>92981</v>
      </c>
      <c r="B2527" s="319" t="s">
        <v>3832</v>
      </c>
      <c r="C2527" s="319" t="s">
        <v>1265</v>
      </c>
      <c r="D2527" s="320" t="s">
        <v>9583</v>
      </c>
    </row>
    <row r="2528" spans="1:4" ht="13.5">
      <c r="A2528" s="322">
        <v>92982</v>
      </c>
      <c r="B2528" s="319" t="s">
        <v>3833</v>
      </c>
      <c r="C2528" s="319" t="s">
        <v>1265</v>
      </c>
      <c r="D2528" s="320" t="s">
        <v>7899</v>
      </c>
    </row>
    <row r="2529" spans="1:4" ht="13.5">
      <c r="A2529" s="322">
        <v>92983</v>
      </c>
      <c r="B2529" s="319" t="s">
        <v>3834</v>
      </c>
      <c r="C2529" s="319" t="s">
        <v>1265</v>
      </c>
      <c r="D2529" s="320" t="s">
        <v>9584</v>
      </c>
    </row>
    <row r="2530" spans="1:4" ht="13.5">
      <c r="A2530" s="322">
        <v>92984</v>
      </c>
      <c r="B2530" s="319" t="s">
        <v>3835</v>
      </c>
      <c r="C2530" s="319" t="s">
        <v>1265</v>
      </c>
      <c r="D2530" s="320" t="s">
        <v>9585</v>
      </c>
    </row>
    <row r="2531" spans="1:4" ht="13.5">
      <c r="A2531" s="322">
        <v>92985</v>
      </c>
      <c r="B2531" s="319" t="s">
        <v>3836</v>
      </c>
      <c r="C2531" s="319" t="s">
        <v>1265</v>
      </c>
      <c r="D2531" s="320" t="s">
        <v>9586</v>
      </c>
    </row>
    <row r="2532" spans="1:4" ht="13.5">
      <c r="A2532" s="322">
        <v>92986</v>
      </c>
      <c r="B2532" s="319" t="s">
        <v>3837</v>
      </c>
      <c r="C2532" s="319" t="s">
        <v>1265</v>
      </c>
      <c r="D2532" s="320" t="s">
        <v>9587</v>
      </c>
    </row>
    <row r="2533" spans="1:4" ht="13.5">
      <c r="A2533" s="322">
        <v>92987</v>
      </c>
      <c r="B2533" s="319" t="s">
        <v>3838</v>
      </c>
      <c r="C2533" s="319" t="s">
        <v>1265</v>
      </c>
      <c r="D2533" s="320" t="s">
        <v>9588</v>
      </c>
    </row>
    <row r="2534" spans="1:4" ht="13.5">
      <c r="A2534" s="322">
        <v>92988</v>
      </c>
      <c r="B2534" s="319" t="s">
        <v>3839</v>
      </c>
      <c r="C2534" s="319" t="s">
        <v>1265</v>
      </c>
      <c r="D2534" s="320" t="s">
        <v>9589</v>
      </c>
    </row>
    <row r="2535" spans="1:4" ht="13.5">
      <c r="A2535" s="322">
        <v>92989</v>
      </c>
      <c r="B2535" s="319" t="s">
        <v>3840</v>
      </c>
      <c r="C2535" s="319" t="s">
        <v>1265</v>
      </c>
      <c r="D2535" s="320" t="s">
        <v>9590</v>
      </c>
    </row>
    <row r="2536" spans="1:4" ht="13.5">
      <c r="A2536" s="322">
        <v>92990</v>
      </c>
      <c r="B2536" s="319" t="s">
        <v>3841</v>
      </c>
      <c r="C2536" s="319" t="s">
        <v>1265</v>
      </c>
      <c r="D2536" s="320" t="s">
        <v>9591</v>
      </c>
    </row>
    <row r="2537" spans="1:4" ht="13.5">
      <c r="A2537" s="322">
        <v>92991</v>
      </c>
      <c r="B2537" s="319" t="s">
        <v>3842</v>
      </c>
      <c r="C2537" s="319" t="s">
        <v>1265</v>
      </c>
      <c r="D2537" s="320" t="s">
        <v>9592</v>
      </c>
    </row>
    <row r="2538" spans="1:4" ht="13.5">
      <c r="A2538" s="322">
        <v>92992</v>
      </c>
      <c r="B2538" s="319" t="s">
        <v>3843</v>
      </c>
      <c r="C2538" s="319" t="s">
        <v>1265</v>
      </c>
      <c r="D2538" s="320" t="s">
        <v>9593</v>
      </c>
    </row>
    <row r="2539" spans="1:4" ht="13.5">
      <c r="A2539" s="322">
        <v>92993</v>
      </c>
      <c r="B2539" s="319" t="s">
        <v>3844</v>
      </c>
      <c r="C2539" s="319" t="s">
        <v>1265</v>
      </c>
      <c r="D2539" s="320" t="s">
        <v>9594</v>
      </c>
    </row>
    <row r="2540" spans="1:4" ht="13.5">
      <c r="A2540" s="322">
        <v>92994</v>
      </c>
      <c r="B2540" s="319" t="s">
        <v>3845</v>
      </c>
      <c r="C2540" s="319" t="s">
        <v>1265</v>
      </c>
      <c r="D2540" s="320" t="s">
        <v>9595</v>
      </c>
    </row>
    <row r="2541" spans="1:4" ht="13.5">
      <c r="A2541" s="322">
        <v>92995</v>
      </c>
      <c r="B2541" s="319" t="s">
        <v>3846</v>
      </c>
      <c r="C2541" s="319" t="s">
        <v>1265</v>
      </c>
      <c r="D2541" s="320" t="s">
        <v>9596</v>
      </c>
    </row>
    <row r="2542" spans="1:4" ht="13.5">
      <c r="A2542" s="322">
        <v>92996</v>
      </c>
      <c r="B2542" s="319" t="s">
        <v>3847</v>
      </c>
      <c r="C2542" s="319" t="s">
        <v>1265</v>
      </c>
      <c r="D2542" s="320" t="s">
        <v>9597</v>
      </c>
    </row>
    <row r="2543" spans="1:4" ht="13.5">
      <c r="A2543" s="322">
        <v>92997</v>
      </c>
      <c r="B2543" s="319" t="s">
        <v>3848</v>
      </c>
      <c r="C2543" s="319" t="s">
        <v>1265</v>
      </c>
      <c r="D2543" s="320" t="s">
        <v>9598</v>
      </c>
    </row>
    <row r="2544" spans="1:4" ht="13.5">
      <c r="A2544" s="322">
        <v>92998</v>
      </c>
      <c r="B2544" s="319" t="s">
        <v>3849</v>
      </c>
      <c r="C2544" s="319" t="s">
        <v>1265</v>
      </c>
      <c r="D2544" s="320" t="s">
        <v>9599</v>
      </c>
    </row>
    <row r="2545" spans="1:4" ht="13.5">
      <c r="A2545" s="322">
        <v>92999</v>
      </c>
      <c r="B2545" s="319" t="s">
        <v>3850</v>
      </c>
      <c r="C2545" s="319" t="s">
        <v>1265</v>
      </c>
      <c r="D2545" s="320" t="s">
        <v>9600</v>
      </c>
    </row>
    <row r="2546" spans="1:4" ht="13.5">
      <c r="A2546" s="322">
        <v>93000</v>
      </c>
      <c r="B2546" s="319" t="s">
        <v>3851</v>
      </c>
      <c r="C2546" s="319" t="s">
        <v>1265</v>
      </c>
      <c r="D2546" s="320" t="s">
        <v>9601</v>
      </c>
    </row>
    <row r="2547" spans="1:4" ht="13.5">
      <c r="A2547" s="322">
        <v>93001</v>
      </c>
      <c r="B2547" s="319" t="s">
        <v>3852</v>
      </c>
      <c r="C2547" s="319" t="s">
        <v>1265</v>
      </c>
      <c r="D2547" s="320" t="s">
        <v>7951</v>
      </c>
    </row>
    <row r="2548" spans="1:4" ht="13.5">
      <c r="A2548" s="322">
        <v>93002</v>
      </c>
      <c r="B2548" s="319" t="s">
        <v>3853</v>
      </c>
      <c r="C2548" s="319" t="s">
        <v>1265</v>
      </c>
      <c r="D2548" s="320" t="s">
        <v>9602</v>
      </c>
    </row>
    <row r="2549" spans="1:4" ht="13.5">
      <c r="A2549" s="322">
        <v>83446</v>
      </c>
      <c r="B2549" s="319" t="s">
        <v>3854</v>
      </c>
      <c r="C2549" s="319" t="s">
        <v>1345</v>
      </c>
      <c r="D2549" s="320" t="s">
        <v>9603</v>
      </c>
    </row>
    <row r="2550" spans="1:4" ht="13.5">
      <c r="A2550" s="322">
        <v>91936</v>
      </c>
      <c r="B2550" s="319" t="s">
        <v>3855</v>
      </c>
      <c r="C2550" s="319" t="s">
        <v>1345</v>
      </c>
      <c r="D2550" s="320" t="s">
        <v>9604</v>
      </c>
    </row>
    <row r="2551" spans="1:4" ht="13.5">
      <c r="A2551" s="322">
        <v>91937</v>
      </c>
      <c r="B2551" s="319" t="s">
        <v>3856</v>
      </c>
      <c r="C2551" s="319" t="s">
        <v>1345</v>
      </c>
      <c r="D2551" s="320" t="s">
        <v>9605</v>
      </c>
    </row>
    <row r="2552" spans="1:4" ht="13.5">
      <c r="A2552" s="322">
        <v>91939</v>
      </c>
      <c r="B2552" s="319" t="s">
        <v>3857</v>
      </c>
      <c r="C2552" s="319" t="s">
        <v>1345</v>
      </c>
      <c r="D2552" s="320" t="s">
        <v>9606</v>
      </c>
    </row>
    <row r="2553" spans="1:4" ht="13.5">
      <c r="A2553" s="322">
        <v>91940</v>
      </c>
      <c r="B2553" s="319" t="s">
        <v>3858</v>
      </c>
      <c r="C2553" s="319" t="s">
        <v>1345</v>
      </c>
      <c r="D2553" s="320" t="s">
        <v>9607</v>
      </c>
    </row>
    <row r="2554" spans="1:4" ht="13.5">
      <c r="A2554" s="322">
        <v>91941</v>
      </c>
      <c r="B2554" s="319" t="s">
        <v>3859</v>
      </c>
      <c r="C2554" s="319" t="s">
        <v>1345</v>
      </c>
      <c r="D2554" s="320" t="s">
        <v>9608</v>
      </c>
    </row>
    <row r="2555" spans="1:4" ht="13.5">
      <c r="A2555" s="322">
        <v>91942</v>
      </c>
      <c r="B2555" s="319" t="s">
        <v>3860</v>
      </c>
      <c r="C2555" s="319" t="s">
        <v>1345</v>
      </c>
      <c r="D2555" s="320" t="s">
        <v>9609</v>
      </c>
    </row>
    <row r="2556" spans="1:4" ht="13.5">
      <c r="A2556" s="322">
        <v>91943</v>
      </c>
      <c r="B2556" s="319" t="s">
        <v>3861</v>
      </c>
      <c r="C2556" s="319" t="s">
        <v>1345</v>
      </c>
      <c r="D2556" s="320" t="s">
        <v>9610</v>
      </c>
    </row>
    <row r="2557" spans="1:4" ht="13.5">
      <c r="A2557" s="322">
        <v>91944</v>
      </c>
      <c r="B2557" s="319" t="s">
        <v>3862</v>
      </c>
      <c r="C2557" s="319" t="s">
        <v>1345</v>
      </c>
      <c r="D2557" s="320" t="s">
        <v>9611</v>
      </c>
    </row>
    <row r="2558" spans="1:4" ht="13.5">
      <c r="A2558" s="322">
        <v>92865</v>
      </c>
      <c r="B2558" s="319" t="s">
        <v>3863</v>
      </c>
      <c r="C2558" s="319" t="s">
        <v>1345</v>
      </c>
      <c r="D2558" s="320" t="s">
        <v>9537</v>
      </c>
    </row>
    <row r="2559" spans="1:4" ht="13.5">
      <c r="A2559" s="322">
        <v>92866</v>
      </c>
      <c r="B2559" s="319" t="s">
        <v>3864</v>
      </c>
      <c r="C2559" s="319" t="s">
        <v>1345</v>
      </c>
      <c r="D2559" s="320" t="s">
        <v>9612</v>
      </c>
    </row>
    <row r="2560" spans="1:4" ht="13.5">
      <c r="A2560" s="322">
        <v>92867</v>
      </c>
      <c r="B2560" s="319" t="s">
        <v>3865</v>
      </c>
      <c r="C2560" s="319" t="s">
        <v>1345</v>
      </c>
      <c r="D2560" s="320" t="s">
        <v>9613</v>
      </c>
    </row>
    <row r="2561" spans="1:4" ht="13.5">
      <c r="A2561" s="322">
        <v>92868</v>
      </c>
      <c r="B2561" s="319" t="s">
        <v>3866</v>
      </c>
      <c r="C2561" s="319" t="s">
        <v>1345</v>
      </c>
      <c r="D2561" s="320" t="s">
        <v>9614</v>
      </c>
    </row>
    <row r="2562" spans="1:4" ht="13.5">
      <c r="A2562" s="322">
        <v>92869</v>
      </c>
      <c r="B2562" s="319" t="s">
        <v>3867</v>
      </c>
      <c r="C2562" s="319" t="s">
        <v>1345</v>
      </c>
      <c r="D2562" s="320" t="s">
        <v>9615</v>
      </c>
    </row>
    <row r="2563" spans="1:4" ht="13.5">
      <c r="A2563" s="322">
        <v>92870</v>
      </c>
      <c r="B2563" s="319" t="s">
        <v>3868</v>
      </c>
      <c r="C2563" s="319" t="s">
        <v>1345</v>
      </c>
      <c r="D2563" s="320" t="s">
        <v>9616</v>
      </c>
    </row>
    <row r="2564" spans="1:4" ht="13.5">
      <c r="A2564" s="322">
        <v>92871</v>
      </c>
      <c r="B2564" s="319" t="s">
        <v>3869</v>
      </c>
      <c r="C2564" s="319" t="s">
        <v>1345</v>
      </c>
      <c r="D2564" s="320" t="s">
        <v>9617</v>
      </c>
    </row>
    <row r="2565" spans="1:4" ht="13.5">
      <c r="A2565" s="322">
        <v>92872</v>
      </c>
      <c r="B2565" s="319" t="s">
        <v>3870</v>
      </c>
      <c r="C2565" s="319" t="s">
        <v>1345</v>
      </c>
      <c r="D2565" s="320" t="s">
        <v>9618</v>
      </c>
    </row>
    <row r="2566" spans="1:4" ht="13.5">
      <c r="A2566" s="322">
        <v>95777</v>
      </c>
      <c r="B2566" s="319" t="s">
        <v>3871</v>
      </c>
      <c r="C2566" s="319" t="s">
        <v>1345</v>
      </c>
      <c r="D2566" s="320" t="s">
        <v>9619</v>
      </c>
    </row>
    <row r="2567" spans="1:4" ht="13.5">
      <c r="A2567" s="322">
        <v>95778</v>
      </c>
      <c r="B2567" s="319" t="s">
        <v>3872</v>
      </c>
      <c r="C2567" s="319" t="s">
        <v>1345</v>
      </c>
      <c r="D2567" s="320" t="s">
        <v>9620</v>
      </c>
    </row>
    <row r="2568" spans="1:4" ht="13.5">
      <c r="A2568" s="322">
        <v>95779</v>
      </c>
      <c r="B2568" s="319" t="s">
        <v>3873</v>
      </c>
      <c r="C2568" s="319" t="s">
        <v>1345</v>
      </c>
      <c r="D2568" s="320" t="s">
        <v>9621</v>
      </c>
    </row>
    <row r="2569" spans="1:4" ht="13.5">
      <c r="A2569" s="322">
        <v>95780</v>
      </c>
      <c r="B2569" s="319" t="s">
        <v>3874</v>
      </c>
      <c r="C2569" s="319" t="s">
        <v>1345</v>
      </c>
      <c r="D2569" s="320" t="s">
        <v>9622</v>
      </c>
    </row>
    <row r="2570" spans="1:4" ht="13.5">
      <c r="A2570" s="322">
        <v>95781</v>
      </c>
      <c r="B2570" s="319" t="s">
        <v>3875</v>
      </c>
      <c r="C2570" s="319" t="s">
        <v>1345</v>
      </c>
      <c r="D2570" s="320" t="s">
        <v>9623</v>
      </c>
    </row>
    <row r="2571" spans="1:4" ht="13.5">
      <c r="A2571" s="322">
        <v>95782</v>
      </c>
      <c r="B2571" s="319" t="s">
        <v>3876</v>
      </c>
      <c r="C2571" s="319" t="s">
        <v>1345</v>
      </c>
      <c r="D2571" s="320" t="s">
        <v>9624</v>
      </c>
    </row>
    <row r="2572" spans="1:4" ht="13.5">
      <c r="A2572" s="322">
        <v>95785</v>
      </c>
      <c r="B2572" s="319" t="s">
        <v>3877</v>
      </c>
      <c r="C2572" s="319" t="s">
        <v>1345</v>
      </c>
      <c r="D2572" s="320" t="s">
        <v>9625</v>
      </c>
    </row>
    <row r="2573" spans="1:4" ht="13.5">
      <c r="A2573" s="322">
        <v>95787</v>
      </c>
      <c r="B2573" s="319" t="s">
        <v>3878</v>
      </c>
      <c r="C2573" s="319" t="s">
        <v>1345</v>
      </c>
      <c r="D2573" s="320" t="s">
        <v>9626</v>
      </c>
    </row>
    <row r="2574" spans="1:4" ht="13.5">
      <c r="A2574" s="322">
        <v>95789</v>
      </c>
      <c r="B2574" s="319" t="s">
        <v>3879</v>
      </c>
      <c r="C2574" s="319" t="s">
        <v>1345</v>
      </c>
      <c r="D2574" s="320" t="s">
        <v>9627</v>
      </c>
    </row>
    <row r="2575" spans="1:4" ht="13.5">
      <c r="A2575" s="322">
        <v>95791</v>
      </c>
      <c r="B2575" s="319" t="s">
        <v>3880</v>
      </c>
      <c r="C2575" s="319" t="s">
        <v>1345</v>
      </c>
      <c r="D2575" s="320" t="s">
        <v>9628</v>
      </c>
    </row>
    <row r="2576" spans="1:4" ht="13.5">
      <c r="A2576" s="322">
        <v>95795</v>
      </c>
      <c r="B2576" s="319" t="s">
        <v>3881</v>
      </c>
      <c r="C2576" s="319" t="s">
        <v>1345</v>
      </c>
      <c r="D2576" s="320" t="s">
        <v>9629</v>
      </c>
    </row>
    <row r="2577" spans="1:4" ht="13.5">
      <c r="A2577" s="322">
        <v>95796</v>
      </c>
      <c r="B2577" s="319" t="s">
        <v>3882</v>
      </c>
      <c r="C2577" s="319" t="s">
        <v>1345</v>
      </c>
      <c r="D2577" s="320" t="s">
        <v>9630</v>
      </c>
    </row>
    <row r="2578" spans="1:4" ht="13.5">
      <c r="A2578" s="322">
        <v>95797</v>
      </c>
      <c r="B2578" s="319" t="s">
        <v>3883</v>
      </c>
      <c r="C2578" s="319" t="s">
        <v>1345</v>
      </c>
      <c r="D2578" s="320" t="s">
        <v>9631</v>
      </c>
    </row>
    <row r="2579" spans="1:4" ht="13.5">
      <c r="A2579" s="322">
        <v>95801</v>
      </c>
      <c r="B2579" s="319" t="s">
        <v>3884</v>
      </c>
      <c r="C2579" s="319" t="s">
        <v>1345</v>
      </c>
      <c r="D2579" s="320" t="s">
        <v>9632</v>
      </c>
    </row>
    <row r="2580" spans="1:4" ht="13.5">
      <c r="A2580" s="322">
        <v>95802</v>
      </c>
      <c r="B2580" s="319" t="s">
        <v>3885</v>
      </c>
      <c r="C2580" s="319" t="s">
        <v>1345</v>
      </c>
      <c r="D2580" s="320" t="s">
        <v>9633</v>
      </c>
    </row>
    <row r="2581" spans="1:4" ht="13.5">
      <c r="A2581" s="322">
        <v>95803</v>
      </c>
      <c r="B2581" s="319" t="s">
        <v>3886</v>
      </c>
      <c r="C2581" s="319" t="s">
        <v>1345</v>
      </c>
      <c r="D2581" s="320" t="s">
        <v>9634</v>
      </c>
    </row>
    <row r="2582" spans="1:4" ht="13.5">
      <c r="A2582" s="322">
        <v>95804</v>
      </c>
      <c r="B2582" s="319" t="s">
        <v>3887</v>
      </c>
      <c r="C2582" s="319" t="s">
        <v>1345</v>
      </c>
      <c r="D2582" s="320" t="s">
        <v>9635</v>
      </c>
    </row>
    <row r="2583" spans="1:4" ht="13.5">
      <c r="A2583" s="322">
        <v>95805</v>
      </c>
      <c r="B2583" s="319" t="s">
        <v>3888</v>
      </c>
      <c r="C2583" s="319" t="s">
        <v>1345</v>
      </c>
      <c r="D2583" s="320" t="s">
        <v>7867</v>
      </c>
    </row>
    <row r="2584" spans="1:4" ht="13.5">
      <c r="A2584" s="322">
        <v>95806</v>
      </c>
      <c r="B2584" s="319" t="s">
        <v>3889</v>
      </c>
      <c r="C2584" s="319" t="s">
        <v>1345</v>
      </c>
      <c r="D2584" s="320" t="s">
        <v>9636</v>
      </c>
    </row>
    <row r="2585" spans="1:4" ht="13.5">
      <c r="A2585" s="322">
        <v>95807</v>
      </c>
      <c r="B2585" s="319" t="s">
        <v>3890</v>
      </c>
      <c r="C2585" s="319" t="s">
        <v>1345</v>
      </c>
      <c r="D2585" s="320" t="s">
        <v>9637</v>
      </c>
    </row>
    <row r="2586" spans="1:4" ht="13.5">
      <c r="A2586" s="322">
        <v>95808</v>
      </c>
      <c r="B2586" s="319" t="s">
        <v>3891</v>
      </c>
      <c r="C2586" s="319" t="s">
        <v>1345</v>
      </c>
      <c r="D2586" s="320" t="s">
        <v>9638</v>
      </c>
    </row>
    <row r="2587" spans="1:4" ht="13.5">
      <c r="A2587" s="322">
        <v>95809</v>
      </c>
      <c r="B2587" s="319" t="s">
        <v>3892</v>
      </c>
      <c r="C2587" s="319" t="s">
        <v>1345</v>
      </c>
      <c r="D2587" s="320" t="s">
        <v>7860</v>
      </c>
    </row>
    <row r="2588" spans="1:4" ht="13.5">
      <c r="A2588" s="322">
        <v>95810</v>
      </c>
      <c r="B2588" s="319" t="s">
        <v>3893</v>
      </c>
      <c r="C2588" s="319" t="s">
        <v>1345</v>
      </c>
      <c r="D2588" s="320" t="s">
        <v>9639</v>
      </c>
    </row>
    <row r="2589" spans="1:4" ht="13.5">
      <c r="A2589" s="322">
        <v>95811</v>
      </c>
      <c r="B2589" s="319" t="s">
        <v>3894</v>
      </c>
      <c r="C2589" s="319" t="s">
        <v>1345</v>
      </c>
      <c r="D2589" s="320" t="s">
        <v>9293</v>
      </c>
    </row>
    <row r="2590" spans="1:4" ht="13.5">
      <c r="A2590" s="322">
        <v>95812</v>
      </c>
      <c r="B2590" s="319" t="s">
        <v>3895</v>
      </c>
      <c r="C2590" s="319" t="s">
        <v>1345</v>
      </c>
      <c r="D2590" s="320" t="s">
        <v>9505</v>
      </c>
    </row>
    <row r="2591" spans="1:4" ht="13.5">
      <c r="A2591" s="322">
        <v>95813</v>
      </c>
      <c r="B2591" s="319" t="s">
        <v>3896</v>
      </c>
      <c r="C2591" s="319" t="s">
        <v>1345</v>
      </c>
      <c r="D2591" s="320" t="s">
        <v>8268</v>
      </c>
    </row>
    <row r="2592" spans="1:4" ht="13.5">
      <c r="A2592" s="322">
        <v>95814</v>
      </c>
      <c r="B2592" s="319" t="s">
        <v>3897</v>
      </c>
      <c r="C2592" s="319" t="s">
        <v>1345</v>
      </c>
      <c r="D2592" s="320" t="s">
        <v>9640</v>
      </c>
    </row>
    <row r="2593" spans="1:4" ht="13.5">
      <c r="A2593" s="322">
        <v>95815</v>
      </c>
      <c r="B2593" s="319" t="s">
        <v>3898</v>
      </c>
      <c r="C2593" s="319" t="s">
        <v>1345</v>
      </c>
      <c r="D2593" s="320" t="s">
        <v>9641</v>
      </c>
    </row>
    <row r="2594" spans="1:4" ht="13.5">
      <c r="A2594" s="322">
        <v>95816</v>
      </c>
      <c r="B2594" s="319" t="s">
        <v>3899</v>
      </c>
      <c r="C2594" s="319" t="s">
        <v>1345</v>
      </c>
      <c r="D2594" s="320" t="s">
        <v>9642</v>
      </c>
    </row>
    <row r="2595" spans="1:4" ht="13.5">
      <c r="A2595" s="322">
        <v>95817</v>
      </c>
      <c r="B2595" s="319" t="s">
        <v>3900</v>
      </c>
      <c r="C2595" s="319" t="s">
        <v>1345</v>
      </c>
      <c r="D2595" s="320" t="s">
        <v>9392</v>
      </c>
    </row>
    <row r="2596" spans="1:4" ht="13.5">
      <c r="A2596" s="322">
        <v>95818</v>
      </c>
      <c r="B2596" s="319" t="s">
        <v>3901</v>
      </c>
      <c r="C2596" s="319" t="s">
        <v>1345</v>
      </c>
      <c r="D2596" s="320" t="s">
        <v>9643</v>
      </c>
    </row>
    <row r="2597" spans="1:4" ht="13.5">
      <c r="A2597" s="322">
        <v>97886</v>
      </c>
      <c r="B2597" s="319" t="s">
        <v>9644</v>
      </c>
      <c r="C2597" s="319" t="s">
        <v>1345</v>
      </c>
      <c r="D2597" s="320" t="s">
        <v>9645</v>
      </c>
    </row>
    <row r="2598" spans="1:4" ht="13.5">
      <c r="A2598" s="322">
        <v>97887</v>
      </c>
      <c r="B2598" s="319" t="s">
        <v>9646</v>
      </c>
      <c r="C2598" s="319" t="s">
        <v>1345</v>
      </c>
      <c r="D2598" s="320" t="s">
        <v>9647</v>
      </c>
    </row>
    <row r="2599" spans="1:4" ht="13.5">
      <c r="A2599" s="322">
        <v>97888</v>
      </c>
      <c r="B2599" s="319" t="s">
        <v>9648</v>
      </c>
      <c r="C2599" s="319" t="s">
        <v>1345</v>
      </c>
      <c r="D2599" s="320" t="s">
        <v>9649</v>
      </c>
    </row>
    <row r="2600" spans="1:4" ht="13.5">
      <c r="A2600" s="322">
        <v>97889</v>
      </c>
      <c r="B2600" s="319" t="s">
        <v>9650</v>
      </c>
      <c r="C2600" s="319" t="s">
        <v>1345</v>
      </c>
      <c r="D2600" s="320" t="s">
        <v>9651</v>
      </c>
    </row>
    <row r="2601" spans="1:4" ht="13.5">
      <c r="A2601" s="322">
        <v>97890</v>
      </c>
      <c r="B2601" s="319" t="s">
        <v>9652</v>
      </c>
      <c r="C2601" s="319" t="s">
        <v>1345</v>
      </c>
      <c r="D2601" s="320" t="s">
        <v>9653</v>
      </c>
    </row>
    <row r="2602" spans="1:4" ht="13.5">
      <c r="A2602" s="322">
        <v>97891</v>
      </c>
      <c r="B2602" s="319" t="s">
        <v>9654</v>
      </c>
      <c r="C2602" s="319" t="s">
        <v>1345</v>
      </c>
      <c r="D2602" s="320" t="s">
        <v>9655</v>
      </c>
    </row>
    <row r="2603" spans="1:4" ht="13.5">
      <c r="A2603" s="322">
        <v>97892</v>
      </c>
      <c r="B2603" s="319" t="s">
        <v>9656</v>
      </c>
      <c r="C2603" s="319" t="s">
        <v>1345</v>
      </c>
      <c r="D2603" s="320" t="s">
        <v>9657</v>
      </c>
    </row>
    <row r="2604" spans="1:4" ht="13.5">
      <c r="A2604" s="322">
        <v>97893</v>
      </c>
      <c r="B2604" s="319" t="s">
        <v>9658</v>
      </c>
      <c r="C2604" s="319" t="s">
        <v>1345</v>
      </c>
      <c r="D2604" s="320" t="s">
        <v>9659</v>
      </c>
    </row>
    <row r="2605" spans="1:4" ht="13.5">
      <c r="A2605" s="322">
        <v>97894</v>
      </c>
      <c r="B2605" s="319" t="s">
        <v>9660</v>
      </c>
      <c r="C2605" s="319" t="s">
        <v>1345</v>
      </c>
      <c r="D2605" s="320" t="s">
        <v>9661</v>
      </c>
    </row>
    <row r="2606" spans="1:4" ht="13.5">
      <c r="A2606" s="322">
        <v>68066</v>
      </c>
      <c r="B2606" s="319" t="s">
        <v>3902</v>
      </c>
      <c r="C2606" s="319" t="s">
        <v>1345</v>
      </c>
      <c r="D2606" s="320" t="s">
        <v>9662</v>
      </c>
    </row>
    <row r="2607" spans="1:4" ht="13.5">
      <c r="A2607" s="322">
        <v>72319</v>
      </c>
      <c r="B2607" s="319" t="s">
        <v>3903</v>
      </c>
      <c r="C2607" s="319" t="s">
        <v>1345</v>
      </c>
      <c r="D2607" s="320" t="s">
        <v>9663</v>
      </c>
    </row>
    <row r="2608" spans="1:4" ht="13.5">
      <c r="A2608" s="322">
        <v>72341</v>
      </c>
      <c r="B2608" s="319" t="s">
        <v>3904</v>
      </c>
      <c r="C2608" s="319" t="s">
        <v>1345</v>
      </c>
      <c r="D2608" s="320" t="s">
        <v>9664</v>
      </c>
    </row>
    <row r="2609" spans="1:4" ht="13.5">
      <c r="A2609" s="322">
        <v>72343</v>
      </c>
      <c r="B2609" s="319" t="s">
        <v>3905</v>
      </c>
      <c r="C2609" s="319" t="s">
        <v>1345</v>
      </c>
      <c r="D2609" s="320" t="s">
        <v>9665</v>
      </c>
    </row>
    <row r="2610" spans="1:4" ht="13.5">
      <c r="A2610" s="322">
        <v>72344</v>
      </c>
      <c r="B2610" s="319" t="s">
        <v>3906</v>
      </c>
      <c r="C2610" s="319" t="s">
        <v>1345</v>
      </c>
      <c r="D2610" s="320" t="s">
        <v>9666</v>
      </c>
    </row>
    <row r="2611" spans="1:4" ht="13.5">
      <c r="A2611" s="322">
        <v>72345</v>
      </c>
      <c r="B2611" s="319" t="s">
        <v>3907</v>
      </c>
      <c r="C2611" s="319" t="s">
        <v>1345</v>
      </c>
      <c r="D2611" s="320" t="s">
        <v>9667</v>
      </c>
    </row>
    <row r="2612" spans="1:4" ht="13.5">
      <c r="A2612" s="319" t="s">
        <v>3908</v>
      </c>
      <c r="B2612" s="319" t="s">
        <v>3909</v>
      </c>
      <c r="C2612" s="319" t="s">
        <v>1345</v>
      </c>
      <c r="D2612" s="320" t="s">
        <v>9668</v>
      </c>
    </row>
    <row r="2613" spans="1:4" ht="13.5">
      <c r="A2613" s="319" t="s">
        <v>438</v>
      </c>
      <c r="B2613" s="319" t="s">
        <v>3910</v>
      </c>
      <c r="C2613" s="319" t="s">
        <v>1345</v>
      </c>
      <c r="D2613" s="320" t="s">
        <v>9669</v>
      </c>
    </row>
    <row r="2614" spans="1:4" ht="13.5">
      <c r="A2614" s="319" t="s">
        <v>439</v>
      </c>
      <c r="B2614" s="319" t="s">
        <v>3911</v>
      </c>
      <c r="C2614" s="319" t="s">
        <v>1345</v>
      </c>
      <c r="D2614" s="320" t="s">
        <v>9670</v>
      </c>
    </row>
    <row r="2615" spans="1:4" ht="13.5">
      <c r="A2615" s="319" t="s">
        <v>440</v>
      </c>
      <c r="B2615" s="319" t="s">
        <v>3912</v>
      </c>
      <c r="C2615" s="319" t="s">
        <v>1345</v>
      </c>
      <c r="D2615" s="320" t="s">
        <v>9671</v>
      </c>
    </row>
    <row r="2616" spans="1:4" ht="13.5">
      <c r="A2616" s="319" t="s">
        <v>441</v>
      </c>
      <c r="B2616" s="319" t="s">
        <v>3913</v>
      </c>
      <c r="C2616" s="319" t="s">
        <v>1345</v>
      </c>
      <c r="D2616" s="320" t="s">
        <v>7976</v>
      </c>
    </row>
    <row r="2617" spans="1:4" ht="13.5">
      <c r="A2617" s="319" t="s">
        <v>442</v>
      </c>
      <c r="B2617" s="319" t="s">
        <v>3914</v>
      </c>
      <c r="C2617" s="319" t="s">
        <v>1345</v>
      </c>
      <c r="D2617" s="320" t="s">
        <v>9672</v>
      </c>
    </row>
    <row r="2618" spans="1:4" ht="13.5">
      <c r="A2618" s="319" t="s">
        <v>3915</v>
      </c>
      <c r="B2618" s="319" t="s">
        <v>3916</v>
      </c>
      <c r="C2618" s="319" t="s">
        <v>1345</v>
      </c>
      <c r="D2618" s="320" t="s">
        <v>9673</v>
      </c>
    </row>
    <row r="2619" spans="1:4" ht="13.5">
      <c r="A2619" s="319" t="s">
        <v>3917</v>
      </c>
      <c r="B2619" s="319" t="s">
        <v>3918</v>
      </c>
      <c r="C2619" s="319" t="s">
        <v>1345</v>
      </c>
      <c r="D2619" s="320" t="s">
        <v>9674</v>
      </c>
    </row>
    <row r="2620" spans="1:4" ht="13.5">
      <c r="A2620" s="319" t="s">
        <v>3919</v>
      </c>
      <c r="B2620" s="319" t="s">
        <v>3920</v>
      </c>
      <c r="C2620" s="319" t="s">
        <v>1345</v>
      </c>
      <c r="D2620" s="320" t="s">
        <v>9675</v>
      </c>
    </row>
    <row r="2621" spans="1:4" ht="13.5">
      <c r="A2621" s="319" t="s">
        <v>3921</v>
      </c>
      <c r="B2621" s="319" t="s">
        <v>3922</v>
      </c>
      <c r="C2621" s="319" t="s">
        <v>1345</v>
      </c>
      <c r="D2621" s="320" t="s">
        <v>9676</v>
      </c>
    </row>
    <row r="2622" spans="1:4" ht="13.5">
      <c r="A2622" s="319" t="s">
        <v>3923</v>
      </c>
      <c r="B2622" s="319" t="s">
        <v>3924</v>
      </c>
      <c r="C2622" s="319" t="s">
        <v>1345</v>
      </c>
      <c r="D2622" s="320" t="s">
        <v>9677</v>
      </c>
    </row>
    <row r="2623" spans="1:4" ht="13.5">
      <c r="A2623" s="319" t="s">
        <v>3925</v>
      </c>
      <c r="B2623" s="319" t="s">
        <v>3926</v>
      </c>
      <c r="C2623" s="319" t="s">
        <v>1345</v>
      </c>
      <c r="D2623" s="320" t="s">
        <v>9678</v>
      </c>
    </row>
    <row r="2624" spans="1:4" ht="13.5">
      <c r="A2624" s="319" t="s">
        <v>443</v>
      </c>
      <c r="B2624" s="319" t="s">
        <v>3927</v>
      </c>
      <c r="C2624" s="319" t="s">
        <v>1345</v>
      </c>
      <c r="D2624" s="320" t="s">
        <v>9679</v>
      </c>
    </row>
    <row r="2625" spans="1:4" ht="13.5">
      <c r="A2625" s="319" t="s">
        <v>237</v>
      </c>
      <c r="B2625" s="319" t="s">
        <v>3928</v>
      </c>
      <c r="C2625" s="319" t="s">
        <v>1345</v>
      </c>
      <c r="D2625" s="320" t="s">
        <v>9680</v>
      </c>
    </row>
    <row r="2626" spans="1:4" ht="13.5">
      <c r="A2626" s="319" t="s">
        <v>3929</v>
      </c>
      <c r="B2626" s="319" t="s">
        <v>3930</v>
      </c>
      <c r="C2626" s="319" t="s">
        <v>1345</v>
      </c>
      <c r="D2626" s="320" t="s">
        <v>9681</v>
      </c>
    </row>
    <row r="2627" spans="1:4" ht="13.5">
      <c r="A2627" s="319" t="s">
        <v>3931</v>
      </c>
      <c r="B2627" s="319" t="s">
        <v>3932</v>
      </c>
      <c r="C2627" s="319" t="s">
        <v>1345</v>
      </c>
      <c r="D2627" s="320" t="s">
        <v>9682</v>
      </c>
    </row>
    <row r="2628" spans="1:4" ht="13.5">
      <c r="A2628" s="319" t="s">
        <v>3933</v>
      </c>
      <c r="B2628" s="319" t="s">
        <v>3934</v>
      </c>
      <c r="C2628" s="319" t="s">
        <v>1345</v>
      </c>
      <c r="D2628" s="320" t="s">
        <v>9683</v>
      </c>
    </row>
    <row r="2629" spans="1:4" ht="13.5">
      <c r="A2629" s="322">
        <v>83372</v>
      </c>
      <c r="B2629" s="319" t="s">
        <v>3935</v>
      </c>
      <c r="C2629" s="319" t="s">
        <v>1345</v>
      </c>
      <c r="D2629" s="320" t="s">
        <v>9684</v>
      </c>
    </row>
    <row r="2630" spans="1:4" ht="13.5">
      <c r="A2630" s="322">
        <v>83463</v>
      </c>
      <c r="B2630" s="319" t="s">
        <v>3936</v>
      </c>
      <c r="C2630" s="319" t="s">
        <v>1345</v>
      </c>
      <c r="D2630" s="320" t="s">
        <v>9685</v>
      </c>
    </row>
    <row r="2631" spans="1:4" ht="13.5">
      <c r="A2631" s="322">
        <v>84402</v>
      </c>
      <c r="B2631" s="319" t="s">
        <v>3937</v>
      </c>
      <c r="C2631" s="319" t="s">
        <v>1345</v>
      </c>
      <c r="D2631" s="320" t="s">
        <v>9686</v>
      </c>
    </row>
    <row r="2632" spans="1:4" ht="13.5">
      <c r="A2632" s="322">
        <v>93653</v>
      </c>
      <c r="B2632" s="319" t="s">
        <v>3938</v>
      </c>
      <c r="C2632" s="319" t="s">
        <v>1345</v>
      </c>
      <c r="D2632" s="320" t="s">
        <v>9687</v>
      </c>
    </row>
    <row r="2633" spans="1:4" ht="13.5">
      <c r="A2633" s="322">
        <v>93654</v>
      </c>
      <c r="B2633" s="319" t="s">
        <v>3939</v>
      </c>
      <c r="C2633" s="319" t="s">
        <v>1345</v>
      </c>
      <c r="D2633" s="320" t="s">
        <v>9688</v>
      </c>
    </row>
    <row r="2634" spans="1:4" ht="13.5">
      <c r="A2634" s="322">
        <v>93655</v>
      </c>
      <c r="B2634" s="319" t="s">
        <v>3940</v>
      </c>
      <c r="C2634" s="319" t="s">
        <v>1345</v>
      </c>
      <c r="D2634" s="320" t="s">
        <v>9486</v>
      </c>
    </row>
    <row r="2635" spans="1:4" ht="13.5">
      <c r="A2635" s="322">
        <v>93656</v>
      </c>
      <c r="B2635" s="319" t="s">
        <v>3941</v>
      </c>
      <c r="C2635" s="319" t="s">
        <v>1345</v>
      </c>
      <c r="D2635" s="320" t="s">
        <v>9486</v>
      </c>
    </row>
    <row r="2636" spans="1:4" ht="13.5">
      <c r="A2636" s="322">
        <v>93657</v>
      </c>
      <c r="B2636" s="319" t="s">
        <v>3942</v>
      </c>
      <c r="C2636" s="319" t="s">
        <v>1345</v>
      </c>
      <c r="D2636" s="320" t="s">
        <v>9689</v>
      </c>
    </row>
    <row r="2637" spans="1:4" ht="13.5">
      <c r="A2637" s="322">
        <v>93658</v>
      </c>
      <c r="B2637" s="319" t="s">
        <v>3943</v>
      </c>
      <c r="C2637" s="319" t="s">
        <v>1345</v>
      </c>
      <c r="D2637" s="320" t="s">
        <v>9690</v>
      </c>
    </row>
    <row r="2638" spans="1:4" ht="13.5">
      <c r="A2638" s="322">
        <v>93659</v>
      </c>
      <c r="B2638" s="319" t="s">
        <v>3944</v>
      </c>
      <c r="C2638" s="319" t="s">
        <v>1345</v>
      </c>
      <c r="D2638" s="320" t="s">
        <v>9691</v>
      </c>
    </row>
    <row r="2639" spans="1:4" ht="13.5">
      <c r="A2639" s="322">
        <v>93660</v>
      </c>
      <c r="B2639" s="319" t="s">
        <v>3945</v>
      </c>
      <c r="C2639" s="319" t="s">
        <v>1345</v>
      </c>
      <c r="D2639" s="320" t="s">
        <v>9077</v>
      </c>
    </row>
    <row r="2640" spans="1:4" ht="13.5">
      <c r="A2640" s="322">
        <v>93661</v>
      </c>
      <c r="B2640" s="319" t="s">
        <v>3946</v>
      </c>
      <c r="C2640" s="319" t="s">
        <v>1345</v>
      </c>
      <c r="D2640" s="320" t="s">
        <v>9692</v>
      </c>
    </row>
    <row r="2641" spans="1:4" ht="13.5">
      <c r="A2641" s="322">
        <v>93662</v>
      </c>
      <c r="B2641" s="319" t="s">
        <v>3947</v>
      </c>
      <c r="C2641" s="319" t="s">
        <v>1345</v>
      </c>
      <c r="D2641" s="320" t="s">
        <v>9693</v>
      </c>
    </row>
    <row r="2642" spans="1:4" ht="13.5">
      <c r="A2642" s="322">
        <v>93663</v>
      </c>
      <c r="B2642" s="319" t="s">
        <v>3948</v>
      </c>
      <c r="C2642" s="319" t="s">
        <v>1345</v>
      </c>
      <c r="D2642" s="320" t="s">
        <v>9693</v>
      </c>
    </row>
    <row r="2643" spans="1:4" ht="13.5">
      <c r="A2643" s="322">
        <v>93664</v>
      </c>
      <c r="B2643" s="319" t="s">
        <v>3949</v>
      </c>
      <c r="C2643" s="319" t="s">
        <v>1345</v>
      </c>
      <c r="D2643" s="320" t="s">
        <v>9518</v>
      </c>
    </row>
    <row r="2644" spans="1:4" ht="13.5">
      <c r="A2644" s="322">
        <v>93665</v>
      </c>
      <c r="B2644" s="319" t="s">
        <v>3950</v>
      </c>
      <c r="C2644" s="319" t="s">
        <v>1345</v>
      </c>
      <c r="D2644" s="320" t="s">
        <v>9694</v>
      </c>
    </row>
    <row r="2645" spans="1:4" ht="13.5">
      <c r="A2645" s="322">
        <v>93666</v>
      </c>
      <c r="B2645" s="319" t="s">
        <v>3951</v>
      </c>
      <c r="C2645" s="319" t="s">
        <v>1345</v>
      </c>
      <c r="D2645" s="320" t="s">
        <v>9695</v>
      </c>
    </row>
    <row r="2646" spans="1:4" ht="13.5">
      <c r="A2646" s="322">
        <v>93667</v>
      </c>
      <c r="B2646" s="319" t="s">
        <v>3952</v>
      </c>
      <c r="C2646" s="319" t="s">
        <v>1345</v>
      </c>
      <c r="D2646" s="320" t="s">
        <v>8735</v>
      </c>
    </row>
    <row r="2647" spans="1:4" ht="13.5">
      <c r="A2647" s="322">
        <v>93668</v>
      </c>
      <c r="B2647" s="319" t="s">
        <v>3953</v>
      </c>
      <c r="C2647" s="319" t="s">
        <v>1345</v>
      </c>
      <c r="D2647" s="320" t="s">
        <v>9696</v>
      </c>
    </row>
    <row r="2648" spans="1:4" ht="13.5">
      <c r="A2648" s="322">
        <v>93669</v>
      </c>
      <c r="B2648" s="319" t="s">
        <v>3954</v>
      </c>
      <c r="C2648" s="319" t="s">
        <v>1345</v>
      </c>
      <c r="D2648" s="320" t="s">
        <v>9697</v>
      </c>
    </row>
    <row r="2649" spans="1:4" ht="13.5">
      <c r="A2649" s="322">
        <v>93670</v>
      </c>
      <c r="B2649" s="319" t="s">
        <v>3955</v>
      </c>
      <c r="C2649" s="319" t="s">
        <v>1345</v>
      </c>
      <c r="D2649" s="320" t="s">
        <v>9697</v>
      </c>
    </row>
    <row r="2650" spans="1:4" ht="13.5">
      <c r="A2650" s="322">
        <v>93671</v>
      </c>
      <c r="B2650" s="319" t="s">
        <v>3956</v>
      </c>
      <c r="C2650" s="319" t="s">
        <v>1345</v>
      </c>
      <c r="D2650" s="320" t="s">
        <v>9117</v>
      </c>
    </row>
    <row r="2651" spans="1:4" ht="13.5">
      <c r="A2651" s="322">
        <v>93672</v>
      </c>
      <c r="B2651" s="319" t="s">
        <v>3957</v>
      </c>
      <c r="C2651" s="319" t="s">
        <v>1345</v>
      </c>
      <c r="D2651" s="320" t="s">
        <v>9698</v>
      </c>
    </row>
    <row r="2652" spans="1:4" ht="13.5">
      <c r="A2652" s="322">
        <v>93673</v>
      </c>
      <c r="B2652" s="319" t="s">
        <v>3958</v>
      </c>
      <c r="C2652" s="319" t="s">
        <v>1345</v>
      </c>
      <c r="D2652" s="320" t="s">
        <v>9699</v>
      </c>
    </row>
    <row r="2653" spans="1:4" ht="13.5">
      <c r="A2653" s="322">
        <v>72339</v>
      </c>
      <c r="B2653" s="319" t="s">
        <v>3959</v>
      </c>
      <c r="C2653" s="319" t="s">
        <v>1345</v>
      </c>
      <c r="D2653" s="320" t="s">
        <v>9700</v>
      </c>
    </row>
    <row r="2654" spans="1:4" ht="13.5">
      <c r="A2654" s="322">
        <v>83403</v>
      </c>
      <c r="B2654" s="319" t="s">
        <v>3960</v>
      </c>
      <c r="C2654" s="319" t="s">
        <v>1345</v>
      </c>
      <c r="D2654" s="320" t="s">
        <v>9701</v>
      </c>
    </row>
    <row r="2655" spans="1:4" ht="13.5">
      <c r="A2655" s="322">
        <v>83465</v>
      </c>
      <c r="B2655" s="319" t="s">
        <v>3961</v>
      </c>
      <c r="C2655" s="319" t="s">
        <v>1345</v>
      </c>
      <c r="D2655" s="320" t="s">
        <v>9702</v>
      </c>
    </row>
    <row r="2656" spans="1:4" ht="13.5">
      <c r="A2656" s="322">
        <v>91945</v>
      </c>
      <c r="B2656" s="319" t="s">
        <v>3962</v>
      </c>
      <c r="C2656" s="319" t="s">
        <v>1345</v>
      </c>
      <c r="D2656" s="320" t="s">
        <v>9280</v>
      </c>
    </row>
    <row r="2657" spans="1:4" ht="13.5">
      <c r="A2657" s="322">
        <v>91946</v>
      </c>
      <c r="B2657" s="319" t="s">
        <v>3963</v>
      </c>
      <c r="C2657" s="319" t="s">
        <v>1345</v>
      </c>
      <c r="D2657" s="320" t="s">
        <v>7882</v>
      </c>
    </row>
    <row r="2658" spans="1:4" ht="13.5">
      <c r="A2658" s="322">
        <v>91947</v>
      </c>
      <c r="B2658" s="319" t="s">
        <v>3964</v>
      </c>
      <c r="C2658" s="319" t="s">
        <v>1345</v>
      </c>
      <c r="D2658" s="320" t="s">
        <v>9703</v>
      </c>
    </row>
    <row r="2659" spans="1:4" ht="13.5">
      <c r="A2659" s="322">
        <v>91949</v>
      </c>
      <c r="B2659" s="319" t="s">
        <v>3965</v>
      </c>
      <c r="C2659" s="319" t="s">
        <v>1345</v>
      </c>
      <c r="D2659" s="320" t="s">
        <v>9704</v>
      </c>
    </row>
    <row r="2660" spans="1:4" ht="13.5">
      <c r="A2660" s="322">
        <v>91950</v>
      </c>
      <c r="B2660" s="319" t="s">
        <v>3966</v>
      </c>
      <c r="C2660" s="319" t="s">
        <v>1345</v>
      </c>
      <c r="D2660" s="320" t="s">
        <v>9537</v>
      </c>
    </row>
    <row r="2661" spans="1:4" ht="13.5">
      <c r="A2661" s="322">
        <v>91951</v>
      </c>
      <c r="B2661" s="319" t="s">
        <v>3967</v>
      </c>
      <c r="C2661" s="319" t="s">
        <v>1345</v>
      </c>
      <c r="D2661" s="320" t="s">
        <v>9332</v>
      </c>
    </row>
    <row r="2662" spans="1:4" ht="13.5">
      <c r="A2662" s="322">
        <v>91952</v>
      </c>
      <c r="B2662" s="319" t="s">
        <v>3968</v>
      </c>
      <c r="C2662" s="319" t="s">
        <v>1345</v>
      </c>
      <c r="D2662" s="320" t="s">
        <v>9705</v>
      </c>
    </row>
    <row r="2663" spans="1:4" ht="13.5">
      <c r="A2663" s="322">
        <v>91953</v>
      </c>
      <c r="B2663" s="319" t="s">
        <v>3969</v>
      </c>
      <c r="C2663" s="319" t="s">
        <v>1345</v>
      </c>
      <c r="D2663" s="320" t="s">
        <v>9706</v>
      </c>
    </row>
    <row r="2664" spans="1:4" ht="13.5">
      <c r="A2664" s="322">
        <v>91954</v>
      </c>
      <c r="B2664" s="319" t="s">
        <v>3970</v>
      </c>
      <c r="C2664" s="319" t="s">
        <v>1345</v>
      </c>
      <c r="D2664" s="320" t="s">
        <v>7858</v>
      </c>
    </row>
    <row r="2665" spans="1:4" ht="13.5">
      <c r="A2665" s="322">
        <v>91955</v>
      </c>
      <c r="B2665" s="319" t="s">
        <v>3971</v>
      </c>
      <c r="C2665" s="319" t="s">
        <v>1345</v>
      </c>
      <c r="D2665" s="320" t="s">
        <v>8230</v>
      </c>
    </row>
    <row r="2666" spans="1:4" ht="13.5">
      <c r="A2666" s="322">
        <v>91956</v>
      </c>
      <c r="B2666" s="319" t="s">
        <v>3972</v>
      </c>
      <c r="C2666" s="319" t="s">
        <v>1345</v>
      </c>
      <c r="D2666" s="320" t="s">
        <v>9707</v>
      </c>
    </row>
    <row r="2667" spans="1:4" ht="13.5">
      <c r="A2667" s="322">
        <v>91957</v>
      </c>
      <c r="B2667" s="319" t="s">
        <v>3973</v>
      </c>
      <c r="C2667" s="319" t="s">
        <v>1345</v>
      </c>
      <c r="D2667" s="320" t="s">
        <v>9708</v>
      </c>
    </row>
    <row r="2668" spans="1:4" ht="13.5">
      <c r="A2668" s="322">
        <v>91958</v>
      </c>
      <c r="B2668" s="319" t="s">
        <v>3974</v>
      </c>
      <c r="C2668" s="319" t="s">
        <v>1345</v>
      </c>
      <c r="D2668" s="320" t="s">
        <v>8045</v>
      </c>
    </row>
    <row r="2669" spans="1:4" ht="13.5">
      <c r="A2669" s="322">
        <v>91959</v>
      </c>
      <c r="B2669" s="319" t="s">
        <v>3975</v>
      </c>
      <c r="C2669" s="319" t="s">
        <v>1345</v>
      </c>
      <c r="D2669" s="320" t="s">
        <v>9709</v>
      </c>
    </row>
    <row r="2670" spans="1:4" ht="13.5">
      <c r="A2670" s="322">
        <v>91960</v>
      </c>
      <c r="B2670" s="319" t="s">
        <v>3976</v>
      </c>
      <c r="C2670" s="319" t="s">
        <v>1345</v>
      </c>
      <c r="D2670" s="320" t="s">
        <v>7987</v>
      </c>
    </row>
    <row r="2671" spans="1:4" ht="13.5">
      <c r="A2671" s="322">
        <v>91961</v>
      </c>
      <c r="B2671" s="319" t="s">
        <v>3977</v>
      </c>
      <c r="C2671" s="319" t="s">
        <v>1345</v>
      </c>
      <c r="D2671" s="320" t="s">
        <v>9710</v>
      </c>
    </row>
    <row r="2672" spans="1:4" ht="13.5">
      <c r="A2672" s="322">
        <v>91962</v>
      </c>
      <c r="B2672" s="319" t="s">
        <v>3978</v>
      </c>
      <c r="C2672" s="319" t="s">
        <v>1345</v>
      </c>
      <c r="D2672" s="320" t="s">
        <v>9711</v>
      </c>
    </row>
    <row r="2673" spans="1:4" ht="13.5">
      <c r="A2673" s="322">
        <v>91963</v>
      </c>
      <c r="B2673" s="319" t="s">
        <v>3979</v>
      </c>
      <c r="C2673" s="319" t="s">
        <v>1345</v>
      </c>
      <c r="D2673" s="320" t="s">
        <v>9712</v>
      </c>
    </row>
    <row r="2674" spans="1:4" ht="13.5">
      <c r="A2674" s="322">
        <v>91964</v>
      </c>
      <c r="B2674" s="319" t="s">
        <v>3980</v>
      </c>
      <c r="C2674" s="319" t="s">
        <v>1345</v>
      </c>
      <c r="D2674" s="320" t="s">
        <v>9713</v>
      </c>
    </row>
    <row r="2675" spans="1:4" ht="13.5">
      <c r="A2675" s="322">
        <v>91965</v>
      </c>
      <c r="B2675" s="319" t="s">
        <v>3981</v>
      </c>
      <c r="C2675" s="319" t="s">
        <v>1345</v>
      </c>
      <c r="D2675" s="320" t="s">
        <v>9714</v>
      </c>
    </row>
    <row r="2676" spans="1:4" ht="13.5">
      <c r="A2676" s="322">
        <v>91966</v>
      </c>
      <c r="B2676" s="319" t="s">
        <v>3982</v>
      </c>
      <c r="C2676" s="319" t="s">
        <v>1345</v>
      </c>
      <c r="D2676" s="320" t="s">
        <v>7981</v>
      </c>
    </row>
    <row r="2677" spans="1:4" ht="13.5">
      <c r="A2677" s="322">
        <v>91967</v>
      </c>
      <c r="B2677" s="319" t="s">
        <v>3983</v>
      </c>
      <c r="C2677" s="319" t="s">
        <v>1345</v>
      </c>
      <c r="D2677" s="320" t="s">
        <v>9715</v>
      </c>
    </row>
    <row r="2678" spans="1:4" ht="13.5">
      <c r="A2678" s="322">
        <v>91968</v>
      </c>
      <c r="B2678" s="319" t="s">
        <v>3984</v>
      </c>
      <c r="C2678" s="319" t="s">
        <v>1345</v>
      </c>
      <c r="D2678" s="320" t="s">
        <v>9515</v>
      </c>
    </row>
    <row r="2679" spans="1:4" ht="13.5">
      <c r="A2679" s="322">
        <v>91969</v>
      </c>
      <c r="B2679" s="319" t="s">
        <v>3985</v>
      </c>
      <c r="C2679" s="319" t="s">
        <v>1345</v>
      </c>
      <c r="D2679" s="320" t="s">
        <v>9716</v>
      </c>
    </row>
    <row r="2680" spans="1:4" ht="13.5">
      <c r="A2680" s="322">
        <v>91970</v>
      </c>
      <c r="B2680" s="319" t="s">
        <v>3986</v>
      </c>
      <c r="C2680" s="319" t="s">
        <v>1345</v>
      </c>
      <c r="D2680" s="320" t="s">
        <v>9717</v>
      </c>
    </row>
    <row r="2681" spans="1:4" ht="13.5">
      <c r="A2681" s="322">
        <v>91971</v>
      </c>
      <c r="B2681" s="319" t="s">
        <v>3987</v>
      </c>
      <c r="C2681" s="319" t="s">
        <v>1345</v>
      </c>
      <c r="D2681" s="320" t="s">
        <v>9718</v>
      </c>
    </row>
    <row r="2682" spans="1:4" ht="13.5">
      <c r="A2682" s="322">
        <v>91972</v>
      </c>
      <c r="B2682" s="319" t="s">
        <v>3988</v>
      </c>
      <c r="C2682" s="319" t="s">
        <v>1345</v>
      </c>
      <c r="D2682" s="320" t="s">
        <v>9719</v>
      </c>
    </row>
    <row r="2683" spans="1:4" ht="13.5">
      <c r="A2683" s="322">
        <v>91973</v>
      </c>
      <c r="B2683" s="319" t="s">
        <v>3989</v>
      </c>
      <c r="C2683" s="319" t="s">
        <v>1345</v>
      </c>
      <c r="D2683" s="320" t="s">
        <v>9720</v>
      </c>
    </row>
    <row r="2684" spans="1:4" ht="13.5">
      <c r="A2684" s="322">
        <v>91974</v>
      </c>
      <c r="B2684" s="319" t="s">
        <v>3990</v>
      </c>
      <c r="C2684" s="319" t="s">
        <v>1345</v>
      </c>
      <c r="D2684" s="320" t="s">
        <v>9721</v>
      </c>
    </row>
    <row r="2685" spans="1:4" ht="13.5">
      <c r="A2685" s="322">
        <v>91975</v>
      </c>
      <c r="B2685" s="319" t="s">
        <v>3991</v>
      </c>
      <c r="C2685" s="319" t="s">
        <v>1345</v>
      </c>
      <c r="D2685" s="320" t="s">
        <v>9722</v>
      </c>
    </row>
    <row r="2686" spans="1:4" ht="13.5">
      <c r="A2686" s="322">
        <v>91976</v>
      </c>
      <c r="B2686" s="319" t="s">
        <v>3992</v>
      </c>
      <c r="C2686" s="319" t="s">
        <v>1345</v>
      </c>
      <c r="D2686" s="320" t="s">
        <v>9723</v>
      </c>
    </row>
    <row r="2687" spans="1:4" ht="13.5">
      <c r="A2687" s="322">
        <v>91977</v>
      </c>
      <c r="B2687" s="319" t="s">
        <v>3993</v>
      </c>
      <c r="C2687" s="319" t="s">
        <v>1345</v>
      </c>
      <c r="D2687" s="320" t="s">
        <v>9724</v>
      </c>
    </row>
    <row r="2688" spans="1:4" ht="13.5">
      <c r="A2688" s="322">
        <v>91978</v>
      </c>
      <c r="B2688" s="319" t="s">
        <v>3994</v>
      </c>
      <c r="C2688" s="319" t="s">
        <v>1345</v>
      </c>
      <c r="D2688" s="320" t="s">
        <v>9725</v>
      </c>
    </row>
    <row r="2689" spans="1:4" ht="13.5">
      <c r="A2689" s="322">
        <v>91979</v>
      </c>
      <c r="B2689" s="319" t="s">
        <v>3995</v>
      </c>
      <c r="C2689" s="319" t="s">
        <v>1345</v>
      </c>
      <c r="D2689" s="320" t="s">
        <v>9726</v>
      </c>
    </row>
    <row r="2690" spans="1:4" ht="13.5">
      <c r="A2690" s="322">
        <v>91980</v>
      </c>
      <c r="B2690" s="319" t="s">
        <v>3996</v>
      </c>
      <c r="C2690" s="319" t="s">
        <v>1345</v>
      </c>
      <c r="D2690" s="320" t="s">
        <v>9727</v>
      </c>
    </row>
    <row r="2691" spans="1:4" ht="13.5">
      <c r="A2691" s="322">
        <v>91981</v>
      </c>
      <c r="B2691" s="319" t="s">
        <v>3997</v>
      </c>
      <c r="C2691" s="319" t="s">
        <v>1345</v>
      </c>
      <c r="D2691" s="320" t="s">
        <v>8254</v>
      </c>
    </row>
    <row r="2692" spans="1:4" ht="13.5">
      <c r="A2692" s="322">
        <v>91982</v>
      </c>
      <c r="B2692" s="319" t="s">
        <v>3998</v>
      </c>
      <c r="C2692" s="319" t="s">
        <v>1345</v>
      </c>
      <c r="D2692" s="320" t="s">
        <v>9728</v>
      </c>
    </row>
    <row r="2693" spans="1:4" ht="13.5">
      <c r="A2693" s="322">
        <v>91983</v>
      </c>
      <c r="B2693" s="319" t="s">
        <v>3999</v>
      </c>
      <c r="C2693" s="319" t="s">
        <v>1345</v>
      </c>
      <c r="D2693" s="320" t="s">
        <v>9729</v>
      </c>
    </row>
    <row r="2694" spans="1:4" ht="13.5">
      <c r="A2694" s="322">
        <v>91984</v>
      </c>
      <c r="B2694" s="319" t="s">
        <v>4000</v>
      </c>
      <c r="C2694" s="319" t="s">
        <v>1345</v>
      </c>
      <c r="D2694" s="320" t="s">
        <v>9730</v>
      </c>
    </row>
    <row r="2695" spans="1:4" ht="13.5">
      <c r="A2695" s="322">
        <v>91985</v>
      </c>
      <c r="B2695" s="319" t="s">
        <v>4001</v>
      </c>
      <c r="C2695" s="319" t="s">
        <v>1345</v>
      </c>
      <c r="D2695" s="320" t="s">
        <v>9731</v>
      </c>
    </row>
    <row r="2696" spans="1:4" ht="13.5">
      <c r="A2696" s="322">
        <v>91986</v>
      </c>
      <c r="B2696" s="319" t="s">
        <v>4002</v>
      </c>
      <c r="C2696" s="319" t="s">
        <v>1345</v>
      </c>
      <c r="D2696" s="320" t="s">
        <v>9732</v>
      </c>
    </row>
    <row r="2697" spans="1:4" ht="13.5">
      <c r="A2697" s="322">
        <v>91987</v>
      </c>
      <c r="B2697" s="319" t="s">
        <v>4003</v>
      </c>
      <c r="C2697" s="319" t="s">
        <v>1345</v>
      </c>
      <c r="D2697" s="320" t="s">
        <v>9733</v>
      </c>
    </row>
    <row r="2698" spans="1:4" ht="13.5">
      <c r="A2698" s="322">
        <v>91988</v>
      </c>
      <c r="B2698" s="319" t="s">
        <v>4004</v>
      </c>
      <c r="C2698" s="319" t="s">
        <v>1345</v>
      </c>
      <c r="D2698" s="320" t="s">
        <v>9610</v>
      </c>
    </row>
    <row r="2699" spans="1:4" ht="13.5">
      <c r="A2699" s="322">
        <v>91989</v>
      </c>
      <c r="B2699" s="319" t="s">
        <v>4005</v>
      </c>
      <c r="C2699" s="319" t="s">
        <v>1345</v>
      </c>
      <c r="D2699" s="320" t="s">
        <v>9734</v>
      </c>
    </row>
    <row r="2700" spans="1:4" ht="13.5">
      <c r="A2700" s="322">
        <v>91990</v>
      </c>
      <c r="B2700" s="319" t="s">
        <v>4006</v>
      </c>
      <c r="C2700" s="319" t="s">
        <v>1345</v>
      </c>
      <c r="D2700" s="320" t="s">
        <v>8045</v>
      </c>
    </row>
    <row r="2701" spans="1:4" ht="13.5">
      <c r="A2701" s="322">
        <v>91991</v>
      </c>
      <c r="B2701" s="319" t="s">
        <v>4007</v>
      </c>
      <c r="C2701" s="319" t="s">
        <v>1345</v>
      </c>
      <c r="D2701" s="320" t="s">
        <v>9735</v>
      </c>
    </row>
    <row r="2702" spans="1:4" ht="13.5">
      <c r="A2702" s="322">
        <v>91992</v>
      </c>
      <c r="B2702" s="319" t="s">
        <v>4008</v>
      </c>
      <c r="C2702" s="319" t="s">
        <v>1345</v>
      </c>
      <c r="D2702" s="320" t="s">
        <v>9709</v>
      </c>
    </row>
    <row r="2703" spans="1:4" ht="13.5">
      <c r="A2703" s="322">
        <v>91993</v>
      </c>
      <c r="B2703" s="319" t="s">
        <v>4009</v>
      </c>
      <c r="C2703" s="319" t="s">
        <v>1345</v>
      </c>
      <c r="D2703" s="320" t="s">
        <v>9736</v>
      </c>
    </row>
    <row r="2704" spans="1:4" ht="13.5">
      <c r="A2704" s="322">
        <v>91994</v>
      </c>
      <c r="B2704" s="319" t="s">
        <v>4010</v>
      </c>
      <c r="C2704" s="319" t="s">
        <v>1345</v>
      </c>
      <c r="D2704" s="320" t="s">
        <v>9737</v>
      </c>
    </row>
    <row r="2705" spans="1:4" ht="13.5">
      <c r="A2705" s="322">
        <v>91995</v>
      </c>
      <c r="B2705" s="319" t="s">
        <v>4011</v>
      </c>
      <c r="C2705" s="319" t="s">
        <v>1345</v>
      </c>
      <c r="D2705" s="320" t="s">
        <v>9738</v>
      </c>
    </row>
    <row r="2706" spans="1:4" ht="13.5">
      <c r="A2706" s="322">
        <v>91996</v>
      </c>
      <c r="B2706" s="319" t="s">
        <v>4012</v>
      </c>
      <c r="C2706" s="319" t="s">
        <v>1345</v>
      </c>
      <c r="D2706" s="320" t="s">
        <v>9739</v>
      </c>
    </row>
    <row r="2707" spans="1:4" ht="13.5">
      <c r="A2707" s="322">
        <v>91997</v>
      </c>
      <c r="B2707" s="319" t="s">
        <v>4013</v>
      </c>
      <c r="C2707" s="319" t="s">
        <v>1345</v>
      </c>
      <c r="D2707" s="320" t="s">
        <v>9740</v>
      </c>
    </row>
    <row r="2708" spans="1:4" ht="13.5">
      <c r="A2708" s="322">
        <v>91998</v>
      </c>
      <c r="B2708" s="319" t="s">
        <v>4014</v>
      </c>
      <c r="C2708" s="319" t="s">
        <v>1345</v>
      </c>
      <c r="D2708" s="320" t="s">
        <v>8167</v>
      </c>
    </row>
    <row r="2709" spans="1:4" ht="13.5">
      <c r="A2709" s="322">
        <v>91999</v>
      </c>
      <c r="B2709" s="319" t="s">
        <v>4015</v>
      </c>
      <c r="C2709" s="319" t="s">
        <v>1345</v>
      </c>
      <c r="D2709" s="320" t="s">
        <v>8016</v>
      </c>
    </row>
    <row r="2710" spans="1:4" ht="13.5">
      <c r="A2710" s="322">
        <v>92000</v>
      </c>
      <c r="B2710" s="319" t="s">
        <v>4016</v>
      </c>
      <c r="C2710" s="319" t="s">
        <v>1345</v>
      </c>
      <c r="D2710" s="320" t="s">
        <v>9741</v>
      </c>
    </row>
    <row r="2711" spans="1:4" ht="13.5">
      <c r="A2711" s="322">
        <v>92001</v>
      </c>
      <c r="B2711" s="319" t="s">
        <v>4017</v>
      </c>
      <c r="C2711" s="319" t="s">
        <v>1345</v>
      </c>
      <c r="D2711" s="320" t="s">
        <v>9742</v>
      </c>
    </row>
    <row r="2712" spans="1:4" ht="13.5">
      <c r="A2712" s="322">
        <v>92002</v>
      </c>
      <c r="B2712" s="319" t="s">
        <v>4018</v>
      </c>
      <c r="C2712" s="319" t="s">
        <v>1345</v>
      </c>
      <c r="D2712" s="320" t="s">
        <v>9743</v>
      </c>
    </row>
    <row r="2713" spans="1:4" ht="13.5">
      <c r="A2713" s="322">
        <v>92003</v>
      </c>
      <c r="B2713" s="319" t="s">
        <v>4019</v>
      </c>
      <c r="C2713" s="319" t="s">
        <v>1345</v>
      </c>
      <c r="D2713" s="320" t="s">
        <v>9744</v>
      </c>
    </row>
    <row r="2714" spans="1:4" ht="13.5">
      <c r="A2714" s="322">
        <v>92004</v>
      </c>
      <c r="B2714" s="319" t="s">
        <v>4020</v>
      </c>
      <c r="C2714" s="319" t="s">
        <v>1345</v>
      </c>
      <c r="D2714" s="320" t="s">
        <v>9745</v>
      </c>
    </row>
    <row r="2715" spans="1:4" ht="13.5">
      <c r="A2715" s="322">
        <v>92005</v>
      </c>
      <c r="B2715" s="319" t="s">
        <v>4021</v>
      </c>
      <c r="C2715" s="319" t="s">
        <v>1345</v>
      </c>
      <c r="D2715" s="320" t="s">
        <v>9746</v>
      </c>
    </row>
    <row r="2716" spans="1:4" ht="13.5">
      <c r="A2716" s="322">
        <v>92006</v>
      </c>
      <c r="B2716" s="319" t="s">
        <v>4022</v>
      </c>
      <c r="C2716" s="319" t="s">
        <v>1345</v>
      </c>
      <c r="D2716" s="320" t="s">
        <v>9747</v>
      </c>
    </row>
    <row r="2717" spans="1:4" ht="13.5">
      <c r="A2717" s="322">
        <v>92007</v>
      </c>
      <c r="B2717" s="319" t="s">
        <v>4023</v>
      </c>
      <c r="C2717" s="319" t="s">
        <v>1345</v>
      </c>
      <c r="D2717" s="320" t="s">
        <v>9748</v>
      </c>
    </row>
    <row r="2718" spans="1:4" ht="13.5">
      <c r="A2718" s="322">
        <v>92008</v>
      </c>
      <c r="B2718" s="319" t="s">
        <v>4024</v>
      </c>
      <c r="C2718" s="319" t="s">
        <v>1345</v>
      </c>
      <c r="D2718" s="320" t="s">
        <v>9749</v>
      </c>
    </row>
    <row r="2719" spans="1:4" ht="13.5">
      <c r="A2719" s="322">
        <v>92009</v>
      </c>
      <c r="B2719" s="319" t="s">
        <v>4025</v>
      </c>
      <c r="C2719" s="319" t="s">
        <v>1345</v>
      </c>
      <c r="D2719" s="320" t="s">
        <v>9750</v>
      </c>
    </row>
    <row r="2720" spans="1:4" ht="13.5">
      <c r="A2720" s="322">
        <v>92010</v>
      </c>
      <c r="B2720" s="319" t="s">
        <v>4026</v>
      </c>
      <c r="C2720" s="319" t="s">
        <v>1345</v>
      </c>
      <c r="D2720" s="320" t="s">
        <v>9751</v>
      </c>
    </row>
    <row r="2721" spans="1:4" ht="13.5">
      <c r="A2721" s="322">
        <v>92011</v>
      </c>
      <c r="B2721" s="319" t="s">
        <v>4027</v>
      </c>
      <c r="C2721" s="319" t="s">
        <v>1345</v>
      </c>
      <c r="D2721" s="320" t="s">
        <v>9752</v>
      </c>
    </row>
    <row r="2722" spans="1:4" ht="13.5">
      <c r="A2722" s="322">
        <v>92012</v>
      </c>
      <c r="B2722" s="319" t="s">
        <v>4028</v>
      </c>
      <c r="C2722" s="319" t="s">
        <v>1345</v>
      </c>
      <c r="D2722" s="320" t="s">
        <v>9753</v>
      </c>
    </row>
    <row r="2723" spans="1:4" ht="13.5">
      <c r="A2723" s="322">
        <v>92013</v>
      </c>
      <c r="B2723" s="319" t="s">
        <v>4029</v>
      </c>
      <c r="C2723" s="319" t="s">
        <v>1345</v>
      </c>
      <c r="D2723" s="320" t="s">
        <v>9754</v>
      </c>
    </row>
    <row r="2724" spans="1:4" ht="13.5">
      <c r="A2724" s="322">
        <v>92014</v>
      </c>
      <c r="B2724" s="319" t="s">
        <v>4030</v>
      </c>
      <c r="C2724" s="319" t="s">
        <v>1345</v>
      </c>
      <c r="D2724" s="320" t="s">
        <v>9755</v>
      </c>
    </row>
    <row r="2725" spans="1:4" ht="13.5">
      <c r="A2725" s="322">
        <v>92015</v>
      </c>
      <c r="B2725" s="319" t="s">
        <v>4031</v>
      </c>
      <c r="C2725" s="319" t="s">
        <v>1345</v>
      </c>
      <c r="D2725" s="320" t="s">
        <v>9756</v>
      </c>
    </row>
    <row r="2726" spans="1:4" ht="13.5">
      <c r="A2726" s="322">
        <v>92016</v>
      </c>
      <c r="B2726" s="319" t="s">
        <v>4032</v>
      </c>
      <c r="C2726" s="319" t="s">
        <v>1345</v>
      </c>
      <c r="D2726" s="320" t="s">
        <v>9757</v>
      </c>
    </row>
    <row r="2727" spans="1:4" ht="13.5">
      <c r="A2727" s="322">
        <v>92017</v>
      </c>
      <c r="B2727" s="319" t="s">
        <v>4033</v>
      </c>
      <c r="C2727" s="319" t="s">
        <v>1345</v>
      </c>
      <c r="D2727" s="320" t="s">
        <v>9758</v>
      </c>
    </row>
    <row r="2728" spans="1:4" ht="13.5">
      <c r="A2728" s="322">
        <v>92018</v>
      </c>
      <c r="B2728" s="319" t="s">
        <v>4034</v>
      </c>
      <c r="C2728" s="319" t="s">
        <v>1345</v>
      </c>
      <c r="D2728" s="320" t="s">
        <v>9759</v>
      </c>
    </row>
    <row r="2729" spans="1:4" ht="13.5">
      <c r="A2729" s="322">
        <v>92019</v>
      </c>
      <c r="B2729" s="319" t="s">
        <v>4035</v>
      </c>
      <c r="C2729" s="319" t="s">
        <v>1345</v>
      </c>
      <c r="D2729" s="320" t="s">
        <v>9760</v>
      </c>
    </row>
    <row r="2730" spans="1:4" ht="13.5">
      <c r="A2730" s="322">
        <v>92020</v>
      </c>
      <c r="B2730" s="319" t="s">
        <v>4036</v>
      </c>
      <c r="C2730" s="319" t="s">
        <v>1345</v>
      </c>
      <c r="D2730" s="320" t="s">
        <v>9761</v>
      </c>
    </row>
    <row r="2731" spans="1:4" ht="13.5">
      <c r="A2731" s="322">
        <v>92021</v>
      </c>
      <c r="B2731" s="319" t="s">
        <v>4037</v>
      </c>
      <c r="C2731" s="319" t="s">
        <v>1345</v>
      </c>
      <c r="D2731" s="320" t="s">
        <v>9762</v>
      </c>
    </row>
    <row r="2732" spans="1:4" ht="13.5">
      <c r="A2732" s="322">
        <v>92022</v>
      </c>
      <c r="B2732" s="319" t="s">
        <v>4038</v>
      </c>
      <c r="C2732" s="319" t="s">
        <v>1345</v>
      </c>
      <c r="D2732" s="320" t="s">
        <v>9763</v>
      </c>
    </row>
    <row r="2733" spans="1:4" ht="13.5">
      <c r="A2733" s="322">
        <v>92023</v>
      </c>
      <c r="B2733" s="319" t="s">
        <v>4039</v>
      </c>
      <c r="C2733" s="319" t="s">
        <v>1345</v>
      </c>
      <c r="D2733" s="320" t="s">
        <v>9764</v>
      </c>
    </row>
    <row r="2734" spans="1:4" ht="13.5">
      <c r="A2734" s="322">
        <v>92024</v>
      </c>
      <c r="B2734" s="319" t="s">
        <v>4040</v>
      </c>
      <c r="C2734" s="319" t="s">
        <v>1345</v>
      </c>
      <c r="D2734" s="320" t="s">
        <v>9765</v>
      </c>
    </row>
    <row r="2735" spans="1:4" ht="13.5">
      <c r="A2735" s="322">
        <v>92025</v>
      </c>
      <c r="B2735" s="319" t="s">
        <v>4041</v>
      </c>
      <c r="C2735" s="319" t="s">
        <v>1345</v>
      </c>
      <c r="D2735" s="320" t="s">
        <v>9766</v>
      </c>
    </row>
    <row r="2736" spans="1:4" ht="13.5">
      <c r="A2736" s="322">
        <v>92026</v>
      </c>
      <c r="B2736" s="319" t="s">
        <v>4042</v>
      </c>
      <c r="C2736" s="319" t="s">
        <v>1345</v>
      </c>
      <c r="D2736" s="320" t="s">
        <v>9767</v>
      </c>
    </row>
    <row r="2737" spans="1:4" ht="13.5">
      <c r="A2737" s="322">
        <v>92027</v>
      </c>
      <c r="B2737" s="319" t="s">
        <v>4043</v>
      </c>
      <c r="C2737" s="319" t="s">
        <v>1345</v>
      </c>
      <c r="D2737" s="320" t="s">
        <v>9768</v>
      </c>
    </row>
    <row r="2738" spans="1:4" ht="13.5">
      <c r="A2738" s="322">
        <v>92028</v>
      </c>
      <c r="B2738" s="319" t="s">
        <v>4044</v>
      </c>
      <c r="C2738" s="319" t="s">
        <v>1345</v>
      </c>
      <c r="D2738" s="320" t="s">
        <v>9769</v>
      </c>
    </row>
    <row r="2739" spans="1:4" ht="13.5">
      <c r="A2739" s="322">
        <v>92029</v>
      </c>
      <c r="B2739" s="319" t="s">
        <v>4045</v>
      </c>
      <c r="C2739" s="319" t="s">
        <v>1345</v>
      </c>
      <c r="D2739" s="320" t="s">
        <v>9770</v>
      </c>
    </row>
    <row r="2740" spans="1:4" ht="13.5">
      <c r="A2740" s="322">
        <v>92030</v>
      </c>
      <c r="B2740" s="319" t="s">
        <v>4046</v>
      </c>
      <c r="C2740" s="319" t="s">
        <v>1345</v>
      </c>
      <c r="D2740" s="320" t="s">
        <v>9771</v>
      </c>
    </row>
    <row r="2741" spans="1:4" ht="13.5">
      <c r="A2741" s="322">
        <v>92031</v>
      </c>
      <c r="B2741" s="319" t="s">
        <v>4047</v>
      </c>
      <c r="C2741" s="319" t="s">
        <v>1345</v>
      </c>
      <c r="D2741" s="320" t="s">
        <v>9772</v>
      </c>
    </row>
    <row r="2742" spans="1:4" ht="13.5">
      <c r="A2742" s="322">
        <v>92032</v>
      </c>
      <c r="B2742" s="319" t="s">
        <v>4048</v>
      </c>
      <c r="C2742" s="319" t="s">
        <v>1345</v>
      </c>
      <c r="D2742" s="320" t="s">
        <v>9773</v>
      </c>
    </row>
    <row r="2743" spans="1:4" ht="13.5">
      <c r="A2743" s="322">
        <v>92033</v>
      </c>
      <c r="B2743" s="319" t="s">
        <v>4049</v>
      </c>
      <c r="C2743" s="319" t="s">
        <v>1345</v>
      </c>
      <c r="D2743" s="320" t="s">
        <v>8011</v>
      </c>
    </row>
    <row r="2744" spans="1:4" ht="13.5">
      <c r="A2744" s="322">
        <v>92034</v>
      </c>
      <c r="B2744" s="319" t="s">
        <v>4050</v>
      </c>
      <c r="C2744" s="319" t="s">
        <v>1345</v>
      </c>
      <c r="D2744" s="320" t="s">
        <v>9774</v>
      </c>
    </row>
    <row r="2745" spans="1:4" ht="13.5">
      <c r="A2745" s="322">
        <v>92035</v>
      </c>
      <c r="B2745" s="319" t="s">
        <v>4051</v>
      </c>
      <c r="C2745" s="319" t="s">
        <v>1345</v>
      </c>
      <c r="D2745" s="320" t="s">
        <v>9775</v>
      </c>
    </row>
    <row r="2746" spans="1:4" ht="13.5">
      <c r="A2746" s="322">
        <v>72278</v>
      </c>
      <c r="B2746" s="319" t="s">
        <v>4052</v>
      </c>
      <c r="C2746" s="319" t="s">
        <v>1345</v>
      </c>
      <c r="D2746" s="320" t="s">
        <v>9776</v>
      </c>
    </row>
    <row r="2747" spans="1:4" ht="13.5">
      <c r="A2747" s="322">
        <v>72280</v>
      </c>
      <c r="B2747" s="319" t="s">
        <v>4053</v>
      </c>
      <c r="C2747" s="319" t="s">
        <v>1345</v>
      </c>
      <c r="D2747" s="320" t="s">
        <v>9777</v>
      </c>
    </row>
    <row r="2748" spans="1:4" ht="13.5">
      <c r="A2748" s="319" t="s">
        <v>4054</v>
      </c>
      <c r="B2748" s="319" t="s">
        <v>4055</v>
      </c>
      <c r="C2748" s="319" t="s">
        <v>1345</v>
      </c>
      <c r="D2748" s="320" t="s">
        <v>9778</v>
      </c>
    </row>
    <row r="2749" spans="1:4" ht="13.5">
      <c r="A2749" s="319" t="s">
        <v>4056</v>
      </c>
      <c r="B2749" s="319" t="s">
        <v>4057</v>
      </c>
      <c r="C2749" s="319" t="s">
        <v>1345</v>
      </c>
      <c r="D2749" s="320" t="s">
        <v>9779</v>
      </c>
    </row>
    <row r="2750" spans="1:4" ht="13.5">
      <c r="A2750" s="319" t="s">
        <v>4058</v>
      </c>
      <c r="B2750" s="319" t="s">
        <v>4059</v>
      </c>
      <c r="C2750" s="319" t="s">
        <v>1345</v>
      </c>
      <c r="D2750" s="320" t="s">
        <v>9780</v>
      </c>
    </row>
    <row r="2751" spans="1:4" ht="13.5">
      <c r="A2751" s="322">
        <v>83391</v>
      </c>
      <c r="B2751" s="319" t="s">
        <v>4060</v>
      </c>
      <c r="C2751" s="319" t="s">
        <v>1345</v>
      </c>
      <c r="D2751" s="320" t="s">
        <v>9781</v>
      </c>
    </row>
    <row r="2752" spans="1:4" ht="13.5">
      <c r="A2752" s="322">
        <v>83392</v>
      </c>
      <c r="B2752" s="319" t="s">
        <v>4061</v>
      </c>
      <c r="C2752" s="319" t="s">
        <v>1345</v>
      </c>
      <c r="D2752" s="320" t="s">
        <v>9782</v>
      </c>
    </row>
    <row r="2753" spans="1:4" ht="13.5">
      <c r="A2753" s="322">
        <v>83393</v>
      </c>
      <c r="B2753" s="319" t="s">
        <v>4062</v>
      </c>
      <c r="C2753" s="319" t="s">
        <v>1345</v>
      </c>
      <c r="D2753" s="320" t="s">
        <v>9438</v>
      </c>
    </row>
    <row r="2754" spans="1:4" ht="13.5">
      <c r="A2754" s="322">
        <v>83470</v>
      </c>
      <c r="B2754" s="319" t="s">
        <v>4063</v>
      </c>
      <c r="C2754" s="319" t="s">
        <v>1345</v>
      </c>
      <c r="D2754" s="320" t="s">
        <v>9783</v>
      </c>
    </row>
    <row r="2755" spans="1:4" ht="13.5">
      <c r="A2755" s="322">
        <v>93040</v>
      </c>
      <c r="B2755" s="319" t="s">
        <v>4064</v>
      </c>
      <c r="C2755" s="319" t="s">
        <v>1345</v>
      </c>
      <c r="D2755" s="320" t="s">
        <v>9784</v>
      </c>
    </row>
    <row r="2756" spans="1:4" ht="13.5">
      <c r="A2756" s="322">
        <v>93041</v>
      </c>
      <c r="B2756" s="319" t="s">
        <v>4065</v>
      </c>
      <c r="C2756" s="319" t="s">
        <v>1345</v>
      </c>
      <c r="D2756" s="320" t="s">
        <v>9785</v>
      </c>
    </row>
    <row r="2757" spans="1:4" ht="13.5">
      <c r="A2757" s="322">
        <v>93042</v>
      </c>
      <c r="B2757" s="319" t="s">
        <v>4066</v>
      </c>
      <c r="C2757" s="319" t="s">
        <v>1345</v>
      </c>
      <c r="D2757" s="320" t="s">
        <v>9786</v>
      </c>
    </row>
    <row r="2758" spans="1:4" ht="13.5">
      <c r="A2758" s="322">
        <v>93043</v>
      </c>
      <c r="B2758" s="319" t="s">
        <v>4067</v>
      </c>
      <c r="C2758" s="319" t="s">
        <v>1345</v>
      </c>
      <c r="D2758" s="320" t="s">
        <v>9787</v>
      </c>
    </row>
    <row r="2759" spans="1:4" ht="13.5">
      <c r="A2759" s="322">
        <v>93044</v>
      </c>
      <c r="B2759" s="319" t="s">
        <v>4068</v>
      </c>
      <c r="C2759" s="319" t="s">
        <v>1345</v>
      </c>
      <c r="D2759" s="320" t="s">
        <v>9788</v>
      </c>
    </row>
    <row r="2760" spans="1:4" ht="13.5">
      <c r="A2760" s="322">
        <v>93045</v>
      </c>
      <c r="B2760" s="319" t="s">
        <v>4069</v>
      </c>
      <c r="C2760" s="319" t="s">
        <v>1345</v>
      </c>
      <c r="D2760" s="320" t="s">
        <v>9429</v>
      </c>
    </row>
    <row r="2761" spans="1:4" ht="13.5">
      <c r="A2761" s="322">
        <v>97583</v>
      </c>
      <c r="B2761" s="319" t="s">
        <v>4070</v>
      </c>
      <c r="C2761" s="319" t="s">
        <v>1345</v>
      </c>
      <c r="D2761" s="320" t="s">
        <v>9789</v>
      </c>
    </row>
    <row r="2762" spans="1:4" ht="13.5">
      <c r="A2762" s="322">
        <v>97584</v>
      </c>
      <c r="B2762" s="319" t="s">
        <v>4071</v>
      </c>
      <c r="C2762" s="319" t="s">
        <v>1345</v>
      </c>
      <c r="D2762" s="320" t="s">
        <v>9790</v>
      </c>
    </row>
    <row r="2763" spans="1:4" ht="13.5">
      <c r="A2763" s="322">
        <v>97585</v>
      </c>
      <c r="B2763" s="319" t="s">
        <v>4072</v>
      </c>
      <c r="C2763" s="319" t="s">
        <v>1345</v>
      </c>
      <c r="D2763" s="320" t="s">
        <v>9791</v>
      </c>
    </row>
    <row r="2764" spans="1:4" ht="13.5">
      <c r="A2764" s="322">
        <v>97586</v>
      </c>
      <c r="B2764" s="319" t="s">
        <v>4073</v>
      </c>
      <c r="C2764" s="319" t="s">
        <v>1345</v>
      </c>
      <c r="D2764" s="320" t="s">
        <v>9792</v>
      </c>
    </row>
    <row r="2765" spans="1:4" ht="13.5">
      <c r="A2765" s="322">
        <v>97587</v>
      </c>
      <c r="B2765" s="319" t="s">
        <v>4074</v>
      </c>
      <c r="C2765" s="319" t="s">
        <v>1345</v>
      </c>
      <c r="D2765" s="320" t="s">
        <v>9793</v>
      </c>
    </row>
    <row r="2766" spans="1:4" ht="13.5">
      <c r="A2766" s="322">
        <v>97589</v>
      </c>
      <c r="B2766" s="319" t="s">
        <v>4075</v>
      </c>
      <c r="C2766" s="319" t="s">
        <v>1345</v>
      </c>
      <c r="D2766" s="320" t="s">
        <v>9794</v>
      </c>
    </row>
    <row r="2767" spans="1:4" ht="13.5">
      <c r="A2767" s="322">
        <v>97590</v>
      </c>
      <c r="B2767" s="319" t="s">
        <v>4076</v>
      </c>
      <c r="C2767" s="319" t="s">
        <v>1345</v>
      </c>
      <c r="D2767" s="320" t="s">
        <v>9795</v>
      </c>
    </row>
    <row r="2768" spans="1:4" ht="13.5">
      <c r="A2768" s="322">
        <v>97591</v>
      </c>
      <c r="B2768" s="319" t="s">
        <v>4077</v>
      </c>
      <c r="C2768" s="319" t="s">
        <v>1345</v>
      </c>
      <c r="D2768" s="320" t="s">
        <v>9796</v>
      </c>
    </row>
    <row r="2769" spans="1:4" ht="13.5">
      <c r="A2769" s="322">
        <v>97592</v>
      </c>
      <c r="B2769" s="319" t="s">
        <v>4078</v>
      </c>
      <c r="C2769" s="319" t="s">
        <v>1345</v>
      </c>
      <c r="D2769" s="320" t="s">
        <v>9797</v>
      </c>
    </row>
    <row r="2770" spans="1:4" ht="13.5">
      <c r="A2770" s="322">
        <v>97593</v>
      </c>
      <c r="B2770" s="319" t="s">
        <v>4079</v>
      </c>
      <c r="C2770" s="319" t="s">
        <v>1345</v>
      </c>
      <c r="D2770" s="320" t="s">
        <v>9798</v>
      </c>
    </row>
    <row r="2771" spans="1:4" ht="13.5">
      <c r="A2771" s="322">
        <v>97594</v>
      </c>
      <c r="B2771" s="319" t="s">
        <v>4080</v>
      </c>
      <c r="C2771" s="319" t="s">
        <v>1345</v>
      </c>
      <c r="D2771" s="320" t="s">
        <v>9799</v>
      </c>
    </row>
    <row r="2772" spans="1:4" ht="13.5">
      <c r="A2772" s="322">
        <v>97595</v>
      </c>
      <c r="B2772" s="319" t="s">
        <v>4081</v>
      </c>
      <c r="C2772" s="319" t="s">
        <v>1345</v>
      </c>
      <c r="D2772" s="320" t="s">
        <v>9800</v>
      </c>
    </row>
    <row r="2773" spans="1:4" ht="13.5">
      <c r="A2773" s="322">
        <v>97596</v>
      </c>
      <c r="B2773" s="319" t="s">
        <v>4082</v>
      </c>
      <c r="C2773" s="319" t="s">
        <v>1345</v>
      </c>
      <c r="D2773" s="320" t="s">
        <v>9429</v>
      </c>
    </row>
    <row r="2774" spans="1:4" ht="13.5">
      <c r="A2774" s="322">
        <v>97597</v>
      </c>
      <c r="B2774" s="319" t="s">
        <v>4083</v>
      </c>
      <c r="C2774" s="319" t="s">
        <v>1345</v>
      </c>
      <c r="D2774" s="320" t="s">
        <v>9180</v>
      </c>
    </row>
    <row r="2775" spans="1:4" ht="13.5">
      <c r="A2775" s="322">
        <v>97598</v>
      </c>
      <c r="B2775" s="319" t="s">
        <v>4084</v>
      </c>
      <c r="C2775" s="319" t="s">
        <v>1345</v>
      </c>
      <c r="D2775" s="320" t="s">
        <v>9801</v>
      </c>
    </row>
    <row r="2776" spans="1:4" ht="13.5">
      <c r="A2776" s="322">
        <v>97599</v>
      </c>
      <c r="B2776" s="319" t="s">
        <v>4085</v>
      </c>
      <c r="C2776" s="319" t="s">
        <v>1345</v>
      </c>
      <c r="D2776" s="320" t="s">
        <v>9802</v>
      </c>
    </row>
    <row r="2777" spans="1:4" ht="13.5">
      <c r="A2777" s="322">
        <v>97609</v>
      </c>
      <c r="B2777" s="319" t="s">
        <v>4086</v>
      </c>
      <c r="C2777" s="319" t="s">
        <v>1345</v>
      </c>
      <c r="D2777" s="320" t="s">
        <v>9803</v>
      </c>
    </row>
    <row r="2778" spans="1:4" ht="13.5">
      <c r="A2778" s="322">
        <v>97610</v>
      </c>
      <c r="B2778" s="319" t="s">
        <v>4087</v>
      </c>
      <c r="C2778" s="319" t="s">
        <v>1345</v>
      </c>
      <c r="D2778" s="320" t="s">
        <v>9804</v>
      </c>
    </row>
    <row r="2779" spans="1:4" ht="13.5">
      <c r="A2779" s="322">
        <v>97611</v>
      </c>
      <c r="B2779" s="319" t="s">
        <v>4088</v>
      </c>
      <c r="C2779" s="319" t="s">
        <v>1345</v>
      </c>
      <c r="D2779" s="320" t="s">
        <v>9805</v>
      </c>
    </row>
    <row r="2780" spans="1:4" ht="13.5">
      <c r="A2780" s="322">
        <v>97612</v>
      </c>
      <c r="B2780" s="319" t="s">
        <v>4089</v>
      </c>
      <c r="C2780" s="319" t="s">
        <v>1345</v>
      </c>
      <c r="D2780" s="320" t="s">
        <v>9806</v>
      </c>
    </row>
    <row r="2781" spans="1:4" ht="13.5">
      <c r="A2781" s="322">
        <v>97613</v>
      </c>
      <c r="B2781" s="319" t="s">
        <v>4090</v>
      </c>
      <c r="C2781" s="319" t="s">
        <v>1345</v>
      </c>
      <c r="D2781" s="320" t="s">
        <v>9807</v>
      </c>
    </row>
    <row r="2782" spans="1:4" ht="13.5">
      <c r="A2782" s="322">
        <v>97614</v>
      </c>
      <c r="B2782" s="319" t="s">
        <v>4091</v>
      </c>
      <c r="C2782" s="319" t="s">
        <v>1345</v>
      </c>
      <c r="D2782" s="320" t="s">
        <v>9808</v>
      </c>
    </row>
    <row r="2783" spans="1:4" ht="13.5">
      <c r="A2783" s="322">
        <v>97615</v>
      </c>
      <c r="B2783" s="319" t="s">
        <v>4092</v>
      </c>
      <c r="C2783" s="319" t="s">
        <v>1345</v>
      </c>
      <c r="D2783" s="320" t="s">
        <v>9809</v>
      </c>
    </row>
    <row r="2784" spans="1:4" ht="13.5">
      <c r="A2784" s="322">
        <v>97616</v>
      </c>
      <c r="B2784" s="319" t="s">
        <v>4093</v>
      </c>
      <c r="C2784" s="319" t="s">
        <v>1345</v>
      </c>
      <c r="D2784" s="320" t="s">
        <v>9710</v>
      </c>
    </row>
    <row r="2785" spans="1:4" ht="13.5">
      <c r="A2785" s="322">
        <v>97617</v>
      </c>
      <c r="B2785" s="319" t="s">
        <v>4094</v>
      </c>
      <c r="C2785" s="319" t="s">
        <v>1345</v>
      </c>
      <c r="D2785" s="320" t="s">
        <v>9810</v>
      </c>
    </row>
    <row r="2786" spans="1:4" ht="13.5">
      <c r="A2786" s="322">
        <v>97618</v>
      </c>
      <c r="B2786" s="319" t="s">
        <v>4095</v>
      </c>
      <c r="C2786" s="319" t="s">
        <v>1345</v>
      </c>
      <c r="D2786" s="320" t="s">
        <v>7848</v>
      </c>
    </row>
    <row r="2787" spans="1:4" ht="13.5">
      <c r="A2787" s="322">
        <v>9540</v>
      </c>
      <c r="B2787" s="319" t="s">
        <v>4096</v>
      </c>
      <c r="C2787" s="319" t="s">
        <v>1345</v>
      </c>
      <c r="D2787" s="320" t="s">
        <v>9811</v>
      </c>
    </row>
    <row r="2788" spans="1:4" ht="13.5">
      <c r="A2788" s="322">
        <v>41598</v>
      </c>
      <c r="B2788" s="319" t="s">
        <v>4097</v>
      </c>
      <c r="C2788" s="319" t="s">
        <v>1345</v>
      </c>
      <c r="D2788" s="320" t="s">
        <v>9812</v>
      </c>
    </row>
    <row r="2789" spans="1:4" ht="13.5">
      <c r="A2789" s="322">
        <v>72941</v>
      </c>
      <c r="B2789" s="319" t="s">
        <v>4098</v>
      </c>
      <c r="C2789" s="319" t="s">
        <v>1345</v>
      </c>
      <c r="D2789" s="320" t="s">
        <v>9813</v>
      </c>
    </row>
    <row r="2790" spans="1:4" ht="13.5">
      <c r="A2790" s="322">
        <v>73624</v>
      </c>
      <c r="B2790" s="319" t="s">
        <v>4099</v>
      </c>
      <c r="C2790" s="319" t="s">
        <v>1345</v>
      </c>
      <c r="D2790" s="320" t="s">
        <v>9814</v>
      </c>
    </row>
    <row r="2791" spans="1:4" ht="13.5">
      <c r="A2791" s="319" t="s">
        <v>4100</v>
      </c>
      <c r="B2791" s="319" t="s">
        <v>4101</v>
      </c>
      <c r="C2791" s="319" t="s">
        <v>1345</v>
      </c>
      <c r="D2791" s="320" t="s">
        <v>9815</v>
      </c>
    </row>
    <row r="2792" spans="1:4" ht="13.5">
      <c r="A2792" s="319" t="s">
        <v>4102</v>
      </c>
      <c r="B2792" s="319" t="s">
        <v>4103</v>
      </c>
      <c r="C2792" s="319" t="s">
        <v>1345</v>
      </c>
      <c r="D2792" s="320" t="s">
        <v>9816</v>
      </c>
    </row>
    <row r="2793" spans="1:4" ht="13.5">
      <c r="A2793" s="319" t="s">
        <v>4104</v>
      </c>
      <c r="B2793" s="319" t="s">
        <v>4105</v>
      </c>
      <c r="C2793" s="319" t="s">
        <v>1345</v>
      </c>
      <c r="D2793" s="320" t="s">
        <v>9817</v>
      </c>
    </row>
    <row r="2794" spans="1:4" ht="13.5">
      <c r="A2794" s="319" t="s">
        <v>4106</v>
      </c>
      <c r="B2794" s="319" t="s">
        <v>4107</v>
      </c>
      <c r="C2794" s="319" t="s">
        <v>1345</v>
      </c>
      <c r="D2794" s="320" t="s">
        <v>9818</v>
      </c>
    </row>
    <row r="2795" spans="1:4" ht="13.5">
      <c r="A2795" s="319" t="s">
        <v>4108</v>
      </c>
      <c r="B2795" s="319" t="s">
        <v>4109</v>
      </c>
      <c r="C2795" s="319" t="s">
        <v>1345</v>
      </c>
      <c r="D2795" s="320" t="s">
        <v>9819</v>
      </c>
    </row>
    <row r="2796" spans="1:4" ht="13.5">
      <c r="A2796" s="319" t="s">
        <v>4110</v>
      </c>
      <c r="B2796" s="319" t="s">
        <v>4111</v>
      </c>
      <c r="C2796" s="319" t="s">
        <v>1345</v>
      </c>
      <c r="D2796" s="320" t="s">
        <v>9820</v>
      </c>
    </row>
    <row r="2797" spans="1:4" ht="13.5">
      <c r="A2797" s="319" t="s">
        <v>4112</v>
      </c>
      <c r="B2797" s="319" t="s">
        <v>4113</v>
      </c>
      <c r="C2797" s="319" t="s">
        <v>1345</v>
      </c>
      <c r="D2797" s="320" t="s">
        <v>9821</v>
      </c>
    </row>
    <row r="2798" spans="1:4" ht="13.5">
      <c r="A2798" s="319" t="s">
        <v>4114</v>
      </c>
      <c r="B2798" s="319" t="s">
        <v>4115</v>
      </c>
      <c r="C2798" s="319" t="s">
        <v>1345</v>
      </c>
      <c r="D2798" s="320" t="s">
        <v>9822</v>
      </c>
    </row>
    <row r="2799" spans="1:4" ht="13.5">
      <c r="A2799" s="322">
        <v>88543</v>
      </c>
      <c r="B2799" s="319" t="s">
        <v>4116</v>
      </c>
      <c r="C2799" s="319" t="s">
        <v>1345</v>
      </c>
      <c r="D2799" s="320" t="s">
        <v>9823</v>
      </c>
    </row>
    <row r="2800" spans="1:4" ht="13.5">
      <c r="A2800" s="322">
        <v>88544</v>
      </c>
      <c r="B2800" s="319" t="s">
        <v>4117</v>
      </c>
      <c r="C2800" s="319" t="s">
        <v>1345</v>
      </c>
      <c r="D2800" s="320" t="s">
        <v>9824</v>
      </c>
    </row>
    <row r="2801" spans="1:4" ht="13.5">
      <c r="A2801" s="322">
        <v>88545</v>
      </c>
      <c r="B2801" s="319" t="s">
        <v>4118</v>
      </c>
      <c r="C2801" s="319" t="s">
        <v>1345</v>
      </c>
      <c r="D2801" s="320" t="s">
        <v>9825</v>
      </c>
    </row>
    <row r="2802" spans="1:4" ht="13.5">
      <c r="A2802" s="319" t="s">
        <v>4119</v>
      </c>
      <c r="B2802" s="319" t="s">
        <v>4120</v>
      </c>
      <c r="C2802" s="319" t="s">
        <v>1345</v>
      </c>
      <c r="D2802" s="320" t="s">
        <v>9826</v>
      </c>
    </row>
    <row r="2803" spans="1:4" ht="13.5">
      <c r="A2803" s="319" t="s">
        <v>4121</v>
      </c>
      <c r="B2803" s="319" t="s">
        <v>4122</v>
      </c>
      <c r="C2803" s="319" t="s">
        <v>1345</v>
      </c>
      <c r="D2803" s="320" t="s">
        <v>9827</v>
      </c>
    </row>
    <row r="2804" spans="1:4" ht="13.5">
      <c r="A2804" s="319" t="s">
        <v>4123</v>
      </c>
      <c r="B2804" s="319" t="s">
        <v>4124</v>
      </c>
      <c r="C2804" s="319" t="s">
        <v>1345</v>
      </c>
      <c r="D2804" s="320" t="s">
        <v>9828</v>
      </c>
    </row>
    <row r="2805" spans="1:4" ht="13.5">
      <c r="A2805" s="319" t="s">
        <v>4125</v>
      </c>
      <c r="B2805" s="319" t="s">
        <v>4126</v>
      </c>
      <c r="C2805" s="319" t="s">
        <v>1345</v>
      </c>
      <c r="D2805" s="320" t="s">
        <v>9829</v>
      </c>
    </row>
    <row r="2806" spans="1:4" ht="13.5">
      <c r="A2806" s="319" t="s">
        <v>4127</v>
      </c>
      <c r="B2806" s="319" t="s">
        <v>4128</v>
      </c>
      <c r="C2806" s="319" t="s">
        <v>1345</v>
      </c>
      <c r="D2806" s="320" t="s">
        <v>9830</v>
      </c>
    </row>
    <row r="2807" spans="1:4" ht="13.5">
      <c r="A2807" s="319" t="s">
        <v>4129</v>
      </c>
      <c r="B2807" s="319" t="s">
        <v>4130</v>
      </c>
      <c r="C2807" s="319" t="s">
        <v>1345</v>
      </c>
      <c r="D2807" s="320" t="s">
        <v>9831</v>
      </c>
    </row>
    <row r="2808" spans="1:4" ht="13.5">
      <c r="A2808" s="319" t="s">
        <v>4131</v>
      </c>
      <c r="B2808" s="319" t="s">
        <v>4132</v>
      </c>
      <c r="C2808" s="319" t="s">
        <v>1345</v>
      </c>
      <c r="D2808" s="320" t="s">
        <v>9832</v>
      </c>
    </row>
    <row r="2809" spans="1:4" ht="13.5">
      <c r="A2809" s="319" t="s">
        <v>4133</v>
      </c>
      <c r="B2809" s="319" t="s">
        <v>4134</v>
      </c>
      <c r="C2809" s="319" t="s">
        <v>1345</v>
      </c>
      <c r="D2809" s="320" t="s">
        <v>9833</v>
      </c>
    </row>
    <row r="2810" spans="1:4" ht="13.5">
      <c r="A2810" s="319" t="s">
        <v>4135</v>
      </c>
      <c r="B2810" s="319" t="s">
        <v>4136</v>
      </c>
      <c r="C2810" s="319" t="s">
        <v>1345</v>
      </c>
      <c r="D2810" s="320" t="s">
        <v>9834</v>
      </c>
    </row>
    <row r="2811" spans="1:4" ht="13.5">
      <c r="A2811" s="319" t="s">
        <v>4137</v>
      </c>
      <c r="B2811" s="319" t="s">
        <v>4138</v>
      </c>
      <c r="C2811" s="319" t="s">
        <v>1345</v>
      </c>
      <c r="D2811" s="320" t="s">
        <v>9835</v>
      </c>
    </row>
    <row r="2812" spans="1:4" ht="13.5">
      <c r="A2812" s="319" t="s">
        <v>4139</v>
      </c>
      <c r="B2812" s="319" t="s">
        <v>4140</v>
      </c>
      <c r="C2812" s="319" t="s">
        <v>1345</v>
      </c>
      <c r="D2812" s="320" t="s">
        <v>9836</v>
      </c>
    </row>
    <row r="2813" spans="1:4" ht="13.5">
      <c r="A2813" s="319" t="s">
        <v>4141</v>
      </c>
      <c r="B2813" s="319" t="s">
        <v>4142</v>
      </c>
      <c r="C2813" s="319" t="s">
        <v>1345</v>
      </c>
      <c r="D2813" s="320" t="s">
        <v>9837</v>
      </c>
    </row>
    <row r="2814" spans="1:4" ht="13.5">
      <c r="A2814" s="319" t="s">
        <v>4143</v>
      </c>
      <c r="B2814" s="319" t="s">
        <v>4144</v>
      </c>
      <c r="C2814" s="319" t="s">
        <v>1345</v>
      </c>
      <c r="D2814" s="320" t="s">
        <v>9838</v>
      </c>
    </row>
    <row r="2815" spans="1:4" ht="13.5">
      <c r="A2815" s="322">
        <v>83394</v>
      </c>
      <c r="B2815" s="319" t="s">
        <v>4145</v>
      </c>
      <c r="C2815" s="319" t="s">
        <v>1345</v>
      </c>
      <c r="D2815" s="320" t="s">
        <v>9839</v>
      </c>
    </row>
    <row r="2816" spans="1:4" ht="13.5">
      <c r="A2816" s="322">
        <v>83396</v>
      </c>
      <c r="B2816" s="319" t="s">
        <v>4146</v>
      </c>
      <c r="C2816" s="319" t="s">
        <v>1345</v>
      </c>
      <c r="D2816" s="320" t="s">
        <v>9840</v>
      </c>
    </row>
    <row r="2817" spans="1:4" ht="13.5">
      <c r="A2817" s="322">
        <v>83397</v>
      </c>
      <c r="B2817" s="319" t="s">
        <v>4147</v>
      </c>
      <c r="C2817" s="319" t="s">
        <v>1345</v>
      </c>
      <c r="D2817" s="320" t="s">
        <v>9841</v>
      </c>
    </row>
    <row r="2818" spans="1:4" ht="13.5">
      <c r="A2818" s="322">
        <v>83398</v>
      </c>
      <c r="B2818" s="319" t="s">
        <v>4148</v>
      </c>
      <c r="C2818" s="319" t="s">
        <v>1345</v>
      </c>
      <c r="D2818" s="320" t="s">
        <v>9842</v>
      </c>
    </row>
    <row r="2819" spans="1:4" ht="13.5">
      <c r="A2819" s="319" t="s">
        <v>4149</v>
      </c>
      <c r="B2819" s="319" t="s">
        <v>4150</v>
      </c>
      <c r="C2819" s="319" t="s">
        <v>1345</v>
      </c>
      <c r="D2819" s="320" t="s">
        <v>9843</v>
      </c>
    </row>
    <row r="2820" spans="1:4" ht="13.5">
      <c r="A2820" s="319" t="s">
        <v>4151</v>
      </c>
      <c r="B2820" s="319" t="s">
        <v>4152</v>
      </c>
      <c r="C2820" s="319" t="s">
        <v>1345</v>
      </c>
      <c r="D2820" s="320" t="s">
        <v>9844</v>
      </c>
    </row>
    <row r="2821" spans="1:4" ht="13.5">
      <c r="A2821" s="319" t="s">
        <v>4153</v>
      </c>
      <c r="B2821" s="319" t="s">
        <v>4154</v>
      </c>
      <c r="C2821" s="319" t="s">
        <v>1345</v>
      </c>
      <c r="D2821" s="320" t="s">
        <v>9845</v>
      </c>
    </row>
    <row r="2822" spans="1:4" ht="13.5">
      <c r="A2822" s="319" t="s">
        <v>4155</v>
      </c>
      <c r="B2822" s="319" t="s">
        <v>9846</v>
      </c>
      <c r="C2822" s="319" t="s">
        <v>1345</v>
      </c>
      <c r="D2822" s="320" t="s">
        <v>9847</v>
      </c>
    </row>
    <row r="2823" spans="1:4" ht="13.5">
      <c r="A2823" s="319" t="s">
        <v>4156</v>
      </c>
      <c r="B2823" s="319" t="s">
        <v>4157</v>
      </c>
      <c r="C2823" s="319" t="s">
        <v>1345</v>
      </c>
      <c r="D2823" s="320" t="s">
        <v>9848</v>
      </c>
    </row>
    <row r="2824" spans="1:4" ht="13.5">
      <c r="A2824" s="322">
        <v>72281</v>
      </c>
      <c r="B2824" s="319" t="s">
        <v>4158</v>
      </c>
      <c r="C2824" s="319" t="s">
        <v>1345</v>
      </c>
      <c r="D2824" s="320" t="s">
        <v>9849</v>
      </c>
    </row>
    <row r="2825" spans="1:4" ht="13.5">
      <c r="A2825" s="322">
        <v>72282</v>
      </c>
      <c r="B2825" s="319" t="s">
        <v>4159</v>
      </c>
      <c r="C2825" s="319" t="s">
        <v>1345</v>
      </c>
      <c r="D2825" s="320" t="s">
        <v>9850</v>
      </c>
    </row>
    <row r="2826" spans="1:4" ht="13.5">
      <c r="A2826" s="319" t="s">
        <v>4160</v>
      </c>
      <c r="B2826" s="319" t="s">
        <v>4161</v>
      </c>
      <c r="C2826" s="319" t="s">
        <v>1345</v>
      </c>
      <c r="D2826" s="320" t="s">
        <v>9851</v>
      </c>
    </row>
    <row r="2827" spans="1:4" ht="13.5">
      <c r="A2827" s="319" t="s">
        <v>4162</v>
      </c>
      <c r="B2827" s="319" t="s">
        <v>4163</v>
      </c>
      <c r="C2827" s="319" t="s">
        <v>1345</v>
      </c>
      <c r="D2827" s="320" t="s">
        <v>9852</v>
      </c>
    </row>
    <row r="2828" spans="1:4" ht="13.5">
      <c r="A2828" s="319" t="s">
        <v>4164</v>
      </c>
      <c r="B2828" s="319" t="s">
        <v>4165</v>
      </c>
      <c r="C2828" s="319" t="s">
        <v>1345</v>
      </c>
      <c r="D2828" s="320" t="s">
        <v>9853</v>
      </c>
    </row>
    <row r="2829" spans="1:4" ht="13.5">
      <c r="A2829" s="319" t="s">
        <v>4166</v>
      </c>
      <c r="B2829" s="319" t="s">
        <v>4167</v>
      </c>
      <c r="C2829" s="319" t="s">
        <v>1345</v>
      </c>
      <c r="D2829" s="320" t="s">
        <v>9854</v>
      </c>
    </row>
    <row r="2830" spans="1:4" ht="13.5">
      <c r="A2830" s="319" t="s">
        <v>4168</v>
      </c>
      <c r="B2830" s="319" t="s">
        <v>4169</v>
      </c>
      <c r="C2830" s="319" t="s">
        <v>1345</v>
      </c>
      <c r="D2830" s="320" t="s">
        <v>9855</v>
      </c>
    </row>
    <row r="2831" spans="1:4" ht="13.5">
      <c r="A2831" s="319" t="s">
        <v>4170</v>
      </c>
      <c r="B2831" s="319" t="s">
        <v>4171</v>
      </c>
      <c r="C2831" s="319" t="s">
        <v>1345</v>
      </c>
      <c r="D2831" s="320" t="s">
        <v>9856</v>
      </c>
    </row>
    <row r="2832" spans="1:4" ht="13.5">
      <c r="A2832" s="319" t="s">
        <v>4172</v>
      </c>
      <c r="B2832" s="319" t="s">
        <v>4173</v>
      </c>
      <c r="C2832" s="319" t="s">
        <v>1345</v>
      </c>
      <c r="D2832" s="320" t="s">
        <v>9857</v>
      </c>
    </row>
    <row r="2833" spans="1:4" ht="13.5">
      <c r="A2833" s="319" t="s">
        <v>4174</v>
      </c>
      <c r="B2833" s="319" t="s">
        <v>4175</v>
      </c>
      <c r="C2833" s="319" t="s">
        <v>1345</v>
      </c>
      <c r="D2833" s="320" t="s">
        <v>9858</v>
      </c>
    </row>
    <row r="2834" spans="1:4" ht="13.5">
      <c r="A2834" s="319" t="s">
        <v>4176</v>
      </c>
      <c r="B2834" s="319" t="s">
        <v>4177</v>
      </c>
      <c r="C2834" s="319" t="s">
        <v>1345</v>
      </c>
      <c r="D2834" s="320" t="s">
        <v>9859</v>
      </c>
    </row>
    <row r="2835" spans="1:4" ht="13.5">
      <c r="A2835" s="319" t="s">
        <v>4178</v>
      </c>
      <c r="B2835" s="319" t="s">
        <v>4179</v>
      </c>
      <c r="C2835" s="319" t="s">
        <v>1345</v>
      </c>
      <c r="D2835" s="320" t="s">
        <v>9860</v>
      </c>
    </row>
    <row r="2836" spans="1:4" ht="13.5">
      <c r="A2836" s="322">
        <v>83399</v>
      </c>
      <c r="B2836" s="319" t="s">
        <v>4180</v>
      </c>
      <c r="C2836" s="319" t="s">
        <v>1345</v>
      </c>
      <c r="D2836" s="320" t="s">
        <v>9861</v>
      </c>
    </row>
    <row r="2837" spans="1:4" ht="13.5">
      <c r="A2837" s="322">
        <v>83400</v>
      </c>
      <c r="B2837" s="319" t="s">
        <v>4181</v>
      </c>
      <c r="C2837" s="319" t="s">
        <v>1345</v>
      </c>
      <c r="D2837" s="320" t="s">
        <v>9862</v>
      </c>
    </row>
    <row r="2838" spans="1:4" ht="13.5">
      <c r="A2838" s="322">
        <v>83401</v>
      </c>
      <c r="B2838" s="319" t="s">
        <v>4182</v>
      </c>
      <c r="C2838" s="319" t="s">
        <v>1345</v>
      </c>
      <c r="D2838" s="320" t="s">
        <v>9862</v>
      </c>
    </row>
    <row r="2839" spans="1:4" ht="13.5">
      <c r="A2839" s="322">
        <v>83402</v>
      </c>
      <c r="B2839" s="319" t="s">
        <v>4183</v>
      </c>
      <c r="C2839" s="319" t="s">
        <v>1345</v>
      </c>
      <c r="D2839" s="320" t="s">
        <v>9863</v>
      </c>
    </row>
    <row r="2840" spans="1:4" ht="13.5">
      <c r="A2840" s="322">
        <v>83475</v>
      </c>
      <c r="B2840" s="319" t="s">
        <v>4184</v>
      </c>
      <c r="C2840" s="319" t="s">
        <v>1345</v>
      </c>
      <c r="D2840" s="320" t="s">
        <v>9864</v>
      </c>
    </row>
    <row r="2841" spans="1:4" ht="13.5">
      <c r="A2841" s="322">
        <v>83478</v>
      </c>
      <c r="B2841" s="319" t="s">
        <v>4185</v>
      </c>
      <c r="C2841" s="319" t="s">
        <v>1345</v>
      </c>
      <c r="D2841" s="320" t="s">
        <v>9865</v>
      </c>
    </row>
    <row r="2842" spans="1:4" ht="13.5">
      <c r="A2842" s="322">
        <v>83479</v>
      </c>
      <c r="B2842" s="319" t="s">
        <v>4186</v>
      </c>
      <c r="C2842" s="319" t="s">
        <v>1345</v>
      </c>
      <c r="D2842" s="320" t="s">
        <v>9866</v>
      </c>
    </row>
    <row r="2843" spans="1:4" ht="13.5">
      <c r="A2843" s="322">
        <v>83480</v>
      </c>
      <c r="B2843" s="319" t="s">
        <v>4187</v>
      </c>
      <c r="C2843" s="319" t="s">
        <v>1345</v>
      </c>
      <c r="D2843" s="320" t="s">
        <v>9867</v>
      </c>
    </row>
    <row r="2844" spans="1:4" ht="13.5">
      <c r="A2844" s="322">
        <v>83481</v>
      </c>
      <c r="B2844" s="319" t="s">
        <v>4188</v>
      </c>
      <c r="C2844" s="319" t="s">
        <v>1345</v>
      </c>
      <c r="D2844" s="320" t="s">
        <v>9868</v>
      </c>
    </row>
    <row r="2845" spans="1:4" ht="13.5">
      <c r="A2845" s="322">
        <v>97600</v>
      </c>
      <c r="B2845" s="319" t="s">
        <v>4189</v>
      </c>
      <c r="C2845" s="319" t="s">
        <v>1345</v>
      </c>
      <c r="D2845" s="320" t="s">
        <v>9869</v>
      </c>
    </row>
    <row r="2846" spans="1:4" ht="13.5">
      <c r="A2846" s="322">
        <v>97601</v>
      </c>
      <c r="B2846" s="319" t="s">
        <v>4190</v>
      </c>
      <c r="C2846" s="319" t="s">
        <v>1345</v>
      </c>
      <c r="D2846" s="320" t="s">
        <v>9870</v>
      </c>
    </row>
    <row r="2847" spans="1:4" ht="13.5">
      <c r="A2847" s="322">
        <v>97605</v>
      </c>
      <c r="B2847" s="319" t="s">
        <v>4191</v>
      </c>
      <c r="C2847" s="319" t="s">
        <v>1345</v>
      </c>
      <c r="D2847" s="320" t="s">
        <v>9871</v>
      </c>
    </row>
    <row r="2848" spans="1:4" ht="13.5">
      <c r="A2848" s="322">
        <v>97606</v>
      </c>
      <c r="B2848" s="319" t="s">
        <v>4192</v>
      </c>
      <c r="C2848" s="319" t="s">
        <v>1345</v>
      </c>
      <c r="D2848" s="320" t="s">
        <v>9592</v>
      </c>
    </row>
    <row r="2849" spans="1:4" ht="13.5">
      <c r="A2849" s="322">
        <v>97607</v>
      </c>
      <c r="B2849" s="319" t="s">
        <v>4193</v>
      </c>
      <c r="C2849" s="319" t="s">
        <v>1345</v>
      </c>
      <c r="D2849" s="320" t="s">
        <v>9872</v>
      </c>
    </row>
    <row r="2850" spans="1:4" ht="13.5">
      <c r="A2850" s="322">
        <v>97608</v>
      </c>
      <c r="B2850" s="319" t="s">
        <v>4194</v>
      </c>
      <c r="C2850" s="319" t="s">
        <v>1345</v>
      </c>
      <c r="D2850" s="320" t="s">
        <v>9873</v>
      </c>
    </row>
    <row r="2851" spans="1:4" ht="13.5">
      <c r="A2851" s="319" t="s">
        <v>4195</v>
      </c>
      <c r="B2851" s="319" t="s">
        <v>4196</v>
      </c>
      <c r="C2851" s="319" t="s">
        <v>1345</v>
      </c>
      <c r="D2851" s="320" t="s">
        <v>9874</v>
      </c>
    </row>
    <row r="2852" spans="1:4" ht="13.5">
      <c r="A2852" s="319" t="s">
        <v>4197</v>
      </c>
      <c r="B2852" s="319" t="s">
        <v>4198</v>
      </c>
      <c r="C2852" s="319" t="s">
        <v>1345</v>
      </c>
      <c r="D2852" s="320" t="s">
        <v>9875</v>
      </c>
    </row>
    <row r="2853" spans="1:4" ht="13.5">
      <c r="A2853" s="319" t="s">
        <v>4199</v>
      </c>
      <c r="B2853" s="319" t="s">
        <v>4200</v>
      </c>
      <c r="C2853" s="319" t="s">
        <v>1345</v>
      </c>
      <c r="D2853" s="320" t="s">
        <v>9876</v>
      </c>
    </row>
    <row r="2854" spans="1:4" ht="13.5">
      <c r="A2854" s="319" t="s">
        <v>4201</v>
      </c>
      <c r="B2854" s="319" t="s">
        <v>4202</v>
      </c>
      <c r="C2854" s="319" t="s">
        <v>1345</v>
      </c>
      <c r="D2854" s="320" t="s">
        <v>9877</v>
      </c>
    </row>
    <row r="2855" spans="1:4" ht="13.5">
      <c r="A2855" s="319" t="s">
        <v>4203</v>
      </c>
      <c r="B2855" s="319" t="s">
        <v>4204</v>
      </c>
      <c r="C2855" s="319" t="s">
        <v>1345</v>
      </c>
      <c r="D2855" s="320" t="s">
        <v>9878</v>
      </c>
    </row>
    <row r="2856" spans="1:4" ht="13.5">
      <c r="A2856" s="319" t="s">
        <v>4205</v>
      </c>
      <c r="B2856" s="319" t="s">
        <v>4206</v>
      </c>
      <c r="C2856" s="319" t="s">
        <v>1345</v>
      </c>
      <c r="D2856" s="320" t="s">
        <v>9879</v>
      </c>
    </row>
    <row r="2857" spans="1:4" ht="13.5">
      <c r="A2857" s="319" t="s">
        <v>4207</v>
      </c>
      <c r="B2857" s="319" t="s">
        <v>4208</v>
      </c>
      <c r="C2857" s="319" t="s">
        <v>1345</v>
      </c>
      <c r="D2857" s="320" t="s">
        <v>9880</v>
      </c>
    </row>
    <row r="2858" spans="1:4" ht="13.5">
      <c r="A2858" s="319" t="s">
        <v>4209</v>
      </c>
      <c r="B2858" s="319" t="s">
        <v>4210</v>
      </c>
      <c r="C2858" s="319" t="s">
        <v>1345</v>
      </c>
      <c r="D2858" s="320" t="s">
        <v>9881</v>
      </c>
    </row>
    <row r="2859" spans="1:4" ht="13.5">
      <c r="A2859" s="319" t="s">
        <v>4211</v>
      </c>
      <c r="B2859" s="319" t="s">
        <v>4212</v>
      </c>
      <c r="C2859" s="319" t="s">
        <v>1345</v>
      </c>
      <c r="D2859" s="320" t="s">
        <v>9882</v>
      </c>
    </row>
    <row r="2860" spans="1:4" ht="13.5">
      <c r="A2860" s="319" t="s">
        <v>4213</v>
      </c>
      <c r="B2860" s="319" t="s">
        <v>4214</v>
      </c>
      <c r="C2860" s="319" t="s">
        <v>1345</v>
      </c>
      <c r="D2860" s="320" t="s">
        <v>9883</v>
      </c>
    </row>
    <row r="2861" spans="1:4" ht="13.5">
      <c r="A2861" s="322">
        <v>93128</v>
      </c>
      <c r="B2861" s="319" t="s">
        <v>4215</v>
      </c>
      <c r="C2861" s="319" t="s">
        <v>1345</v>
      </c>
      <c r="D2861" s="320" t="s">
        <v>9884</v>
      </c>
    </row>
    <row r="2862" spans="1:4" ht="13.5">
      <c r="A2862" s="322">
        <v>93137</v>
      </c>
      <c r="B2862" s="319" t="s">
        <v>4216</v>
      </c>
      <c r="C2862" s="319" t="s">
        <v>1345</v>
      </c>
      <c r="D2862" s="320" t="s">
        <v>9885</v>
      </c>
    </row>
    <row r="2863" spans="1:4" ht="13.5">
      <c r="A2863" s="322">
        <v>93138</v>
      </c>
      <c r="B2863" s="319" t="s">
        <v>4217</v>
      </c>
      <c r="C2863" s="319" t="s">
        <v>1345</v>
      </c>
      <c r="D2863" s="320" t="s">
        <v>9886</v>
      </c>
    </row>
    <row r="2864" spans="1:4" ht="13.5">
      <c r="A2864" s="322">
        <v>93139</v>
      </c>
      <c r="B2864" s="319" t="s">
        <v>4218</v>
      </c>
      <c r="C2864" s="319" t="s">
        <v>1345</v>
      </c>
      <c r="D2864" s="320" t="s">
        <v>9887</v>
      </c>
    </row>
    <row r="2865" spans="1:4" ht="13.5">
      <c r="A2865" s="322">
        <v>93140</v>
      </c>
      <c r="B2865" s="319" t="s">
        <v>4219</v>
      </c>
      <c r="C2865" s="319" t="s">
        <v>1345</v>
      </c>
      <c r="D2865" s="320" t="s">
        <v>9888</v>
      </c>
    </row>
    <row r="2866" spans="1:4" ht="13.5">
      <c r="A2866" s="322">
        <v>93141</v>
      </c>
      <c r="B2866" s="319" t="s">
        <v>4220</v>
      </c>
      <c r="C2866" s="319" t="s">
        <v>1345</v>
      </c>
      <c r="D2866" s="320" t="s">
        <v>9889</v>
      </c>
    </row>
    <row r="2867" spans="1:4" ht="13.5">
      <c r="A2867" s="322">
        <v>93142</v>
      </c>
      <c r="B2867" s="319" t="s">
        <v>4221</v>
      </c>
      <c r="C2867" s="319" t="s">
        <v>1345</v>
      </c>
      <c r="D2867" s="320" t="s">
        <v>9890</v>
      </c>
    </row>
    <row r="2868" spans="1:4" ht="13.5">
      <c r="A2868" s="322">
        <v>93143</v>
      </c>
      <c r="B2868" s="319" t="s">
        <v>4222</v>
      </c>
      <c r="C2868" s="319" t="s">
        <v>1345</v>
      </c>
      <c r="D2868" s="320" t="s">
        <v>9891</v>
      </c>
    </row>
    <row r="2869" spans="1:4" ht="13.5">
      <c r="A2869" s="322">
        <v>93144</v>
      </c>
      <c r="B2869" s="319" t="s">
        <v>4223</v>
      </c>
      <c r="C2869" s="319" t="s">
        <v>1345</v>
      </c>
      <c r="D2869" s="320" t="s">
        <v>9892</v>
      </c>
    </row>
    <row r="2870" spans="1:4" ht="13.5">
      <c r="A2870" s="322">
        <v>93145</v>
      </c>
      <c r="B2870" s="319" t="s">
        <v>4224</v>
      </c>
      <c r="C2870" s="319" t="s">
        <v>1345</v>
      </c>
      <c r="D2870" s="320" t="s">
        <v>9893</v>
      </c>
    </row>
    <row r="2871" spans="1:4" ht="13.5">
      <c r="A2871" s="322">
        <v>93146</v>
      </c>
      <c r="B2871" s="319" t="s">
        <v>4225</v>
      </c>
      <c r="C2871" s="319" t="s">
        <v>1345</v>
      </c>
      <c r="D2871" s="320" t="s">
        <v>9894</v>
      </c>
    </row>
    <row r="2872" spans="1:4" ht="13.5">
      <c r="A2872" s="322">
        <v>93147</v>
      </c>
      <c r="B2872" s="319" t="s">
        <v>4226</v>
      </c>
      <c r="C2872" s="319" t="s">
        <v>1345</v>
      </c>
      <c r="D2872" s="320" t="s">
        <v>9895</v>
      </c>
    </row>
    <row r="2873" spans="1:4" ht="13.5">
      <c r="A2873" s="322">
        <v>8260</v>
      </c>
      <c r="B2873" s="319" t="s">
        <v>4227</v>
      </c>
      <c r="C2873" s="319" t="s">
        <v>1345</v>
      </c>
      <c r="D2873" s="320" t="s">
        <v>9896</v>
      </c>
    </row>
    <row r="2874" spans="1:4" ht="13.5">
      <c r="A2874" s="322">
        <v>72315</v>
      </c>
      <c r="B2874" s="319" t="s">
        <v>4228</v>
      </c>
      <c r="C2874" s="319" t="s">
        <v>1345</v>
      </c>
      <c r="D2874" s="320" t="s">
        <v>9897</v>
      </c>
    </row>
    <row r="2875" spans="1:4" ht="13.5">
      <c r="A2875" s="322">
        <v>96971</v>
      </c>
      <c r="B2875" s="319" t="s">
        <v>4229</v>
      </c>
      <c r="C2875" s="319" t="s">
        <v>1265</v>
      </c>
      <c r="D2875" s="320" t="s">
        <v>9898</v>
      </c>
    </row>
    <row r="2876" spans="1:4" ht="13.5">
      <c r="A2876" s="322">
        <v>96972</v>
      </c>
      <c r="B2876" s="319" t="s">
        <v>4230</v>
      </c>
      <c r="C2876" s="319" t="s">
        <v>1265</v>
      </c>
      <c r="D2876" s="320" t="s">
        <v>9899</v>
      </c>
    </row>
    <row r="2877" spans="1:4" ht="13.5">
      <c r="A2877" s="322">
        <v>96973</v>
      </c>
      <c r="B2877" s="319" t="s">
        <v>4231</v>
      </c>
      <c r="C2877" s="319" t="s">
        <v>1265</v>
      </c>
      <c r="D2877" s="320" t="s">
        <v>9857</v>
      </c>
    </row>
    <row r="2878" spans="1:4" ht="13.5">
      <c r="A2878" s="322">
        <v>96974</v>
      </c>
      <c r="B2878" s="319" t="s">
        <v>4232</v>
      </c>
      <c r="C2878" s="319" t="s">
        <v>1265</v>
      </c>
      <c r="D2878" s="320" t="s">
        <v>9133</v>
      </c>
    </row>
    <row r="2879" spans="1:4" ht="13.5">
      <c r="A2879" s="322">
        <v>96975</v>
      </c>
      <c r="B2879" s="319" t="s">
        <v>4233</v>
      </c>
      <c r="C2879" s="319" t="s">
        <v>1265</v>
      </c>
      <c r="D2879" s="320" t="s">
        <v>9900</v>
      </c>
    </row>
    <row r="2880" spans="1:4" ht="13.5">
      <c r="A2880" s="322">
        <v>96976</v>
      </c>
      <c r="B2880" s="319" t="s">
        <v>4234</v>
      </c>
      <c r="C2880" s="319" t="s">
        <v>1265</v>
      </c>
      <c r="D2880" s="320" t="s">
        <v>9901</v>
      </c>
    </row>
    <row r="2881" spans="1:4" ht="13.5">
      <c r="A2881" s="322">
        <v>96977</v>
      </c>
      <c r="B2881" s="319" t="s">
        <v>4235</v>
      </c>
      <c r="C2881" s="319" t="s">
        <v>1265</v>
      </c>
      <c r="D2881" s="320" t="s">
        <v>9902</v>
      </c>
    </row>
    <row r="2882" spans="1:4" ht="13.5">
      <c r="A2882" s="322">
        <v>96978</v>
      </c>
      <c r="B2882" s="319" t="s">
        <v>4236</v>
      </c>
      <c r="C2882" s="319" t="s">
        <v>1265</v>
      </c>
      <c r="D2882" s="320" t="s">
        <v>9714</v>
      </c>
    </row>
    <row r="2883" spans="1:4" ht="13.5">
      <c r="A2883" s="322">
        <v>96979</v>
      </c>
      <c r="B2883" s="319" t="s">
        <v>4237</v>
      </c>
      <c r="C2883" s="319" t="s">
        <v>1265</v>
      </c>
      <c r="D2883" s="320" t="s">
        <v>9903</v>
      </c>
    </row>
    <row r="2884" spans="1:4" ht="13.5">
      <c r="A2884" s="322">
        <v>96984</v>
      </c>
      <c r="B2884" s="319" t="s">
        <v>4239</v>
      </c>
      <c r="C2884" s="319" t="s">
        <v>1345</v>
      </c>
      <c r="D2884" s="320" t="s">
        <v>9904</v>
      </c>
    </row>
    <row r="2885" spans="1:4" ht="13.5">
      <c r="A2885" s="322">
        <v>96985</v>
      </c>
      <c r="B2885" s="319" t="s">
        <v>4240</v>
      </c>
      <c r="C2885" s="319" t="s">
        <v>1345</v>
      </c>
      <c r="D2885" s="320" t="s">
        <v>9905</v>
      </c>
    </row>
    <row r="2886" spans="1:4" ht="13.5">
      <c r="A2886" s="322">
        <v>96986</v>
      </c>
      <c r="B2886" s="319" t="s">
        <v>4241</v>
      </c>
      <c r="C2886" s="319" t="s">
        <v>1345</v>
      </c>
      <c r="D2886" s="320" t="s">
        <v>9906</v>
      </c>
    </row>
    <row r="2887" spans="1:4" ht="13.5">
      <c r="A2887" s="322">
        <v>96987</v>
      </c>
      <c r="B2887" s="319" t="s">
        <v>4242</v>
      </c>
      <c r="C2887" s="319" t="s">
        <v>1345</v>
      </c>
      <c r="D2887" s="320" t="s">
        <v>9907</v>
      </c>
    </row>
    <row r="2888" spans="1:4" ht="13.5">
      <c r="A2888" s="322">
        <v>96988</v>
      </c>
      <c r="B2888" s="319" t="s">
        <v>4243</v>
      </c>
      <c r="C2888" s="319" t="s">
        <v>1345</v>
      </c>
      <c r="D2888" s="320" t="s">
        <v>9908</v>
      </c>
    </row>
    <row r="2889" spans="1:4" ht="13.5">
      <c r="A2889" s="322">
        <v>96989</v>
      </c>
      <c r="B2889" s="319" t="s">
        <v>4244</v>
      </c>
      <c r="C2889" s="319" t="s">
        <v>1345</v>
      </c>
      <c r="D2889" s="320" t="s">
        <v>9909</v>
      </c>
    </row>
    <row r="2890" spans="1:4" ht="13.5">
      <c r="A2890" s="322">
        <v>98463</v>
      </c>
      <c r="B2890" s="319" t="s">
        <v>4238</v>
      </c>
      <c r="C2890" s="319" t="s">
        <v>1345</v>
      </c>
      <c r="D2890" s="320" t="s">
        <v>9619</v>
      </c>
    </row>
    <row r="2891" spans="1:4" ht="13.5">
      <c r="A2891" s="322">
        <v>9535</v>
      </c>
      <c r="B2891" s="319" t="s">
        <v>4245</v>
      </c>
      <c r="C2891" s="319" t="s">
        <v>1345</v>
      </c>
      <c r="D2891" s="320" t="s">
        <v>9910</v>
      </c>
    </row>
    <row r="2892" spans="1:4" ht="13.5">
      <c r="A2892" s="322">
        <v>72322</v>
      </c>
      <c r="B2892" s="319" t="s">
        <v>4246</v>
      </c>
      <c r="C2892" s="319" t="s">
        <v>1345</v>
      </c>
      <c r="D2892" s="320" t="s">
        <v>9911</v>
      </c>
    </row>
    <row r="2893" spans="1:4" ht="13.5">
      <c r="A2893" s="322">
        <v>72326</v>
      </c>
      <c r="B2893" s="319" t="s">
        <v>4247</v>
      </c>
      <c r="C2893" s="319" t="s">
        <v>1345</v>
      </c>
      <c r="D2893" s="320" t="s">
        <v>9912</v>
      </c>
    </row>
    <row r="2894" spans="1:4" ht="13.5">
      <c r="A2894" s="322">
        <v>72327</v>
      </c>
      <c r="B2894" s="319" t="s">
        <v>4248</v>
      </c>
      <c r="C2894" s="319" t="s">
        <v>1345</v>
      </c>
      <c r="D2894" s="320" t="s">
        <v>9913</v>
      </c>
    </row>
    <row r="2895" spans="1:4" ht="13.5">
      <c r="A2895" s="322">
        <v>72328</v>
      </c>
      <c r="B2895" s="319" t="s">
        <v>4249</v>
      </c>
      <c r="C2895" s="319" t="s">
        <v>1345</v>
      </c>
      <c r="D2895" s="320" t="s">
        <v>9914</v>
      </c>
    </row>
    <row r="2896" spans="1:4" ht="13.5">
      <c r="A2896" s="322">
        <v>72330</v>
      </c>
      <c r="B2896" s="319" t="s">
        <v>4250</v>
      </c>
      <c r="C2896" s="319" t="s">
        <v>1345</v>
      </c>
      <c r="D2896" s="320" t="s">
        <v>9915</v>
      </c>
    </row>
    <row r="2897" spans="1:4" ht="13.5">
      <c r="A2897" s="319" t="s">
        <v>4251</v>
      </c>
      <c r="B2897" s="319" t="s">
        <v>4252</v>
      </c>
      <c r="C2897" s="319" t="s">
        <v>1345</v>
      </c>
      <c r="D2897" s="320" t="s">
        <v>9916</v>
      </c>
    </row>
    <row r="2898" spans="1:4" ht="13.5">
      <c r="A2898" s="319" t="s">
        <v>4253</v>
      </c>
      <c r="B2898" s="319" t="s">
        <v>4254</v>
      </c>
      <c r="C2898" s="319" t="s">
        <v>1345</v>
      </c>
      <c r="D2898" s="320" t="s">
        <v>9917</v>
      </c>
    </row>
    <row r="2899" spans="1:4" ht="13.5">
      <c r="A2899" s="319" t="s">
        <v>4255</v>
      </c>
      <c r="B2899" s="319" t="s">
        <v>4256</v>
      </c>
      <c r="C2899" s="319" t="s">
        <v>1345</v>
      </c>
      <c r="D2899" s="320" t="s">
        <v>9918</v>
      </c>
    </row>
    <row r="2900" spans="1:4" ht="13.5">
      <c r="A2900" s="319" t="s">
        <v>4257</v>
      </c>
      <c r="B2900" s="319" t="s">
        <v>4258</v>
      </c>
      <c r="C2900" s="319" t="s">
        <v>1345</v>
      </c>
      <c r="D2900" s="320" t="s">
        <v>9919</v>
      </c>
    </row>
    <row r="2901" spans="1:4" ht="13.5">
      <c r="A2901" s="322">
        <v>83482</v>
      </c>
      <c r="B2901" s="319" t="s">
        <v>4259</v>
      </c>
      <c r="C2901" s="319" t="s">
        <v>1345</v>
      </c>
      <c r="D2901" s="320" t="s">
        <v>9915</v>
      </c>
    </row>
    <row r="2902" spans="1:4" ht="13.5">
      <c r="A2902" s="322">
        <v>83487</v>
      </c>
      <c r="B2902" s="319" t="s">
        <v>4260</v>
      </c>
      <c r="C2902" s="319" t="s">
        <v>1345</v>
      </c>
      <c r="D2902" s="320" t="s">
        <v>9920</v>
      </c>
    </row>
    <row r="2903" spans="1:4" ht="13.5">
      <c r="A2903" s="322">
        <v>83490</v>
      </c>
      <c r="B2903" s="319" t="s">
        <v>4261</v>
      </c>
      <c r="C2903" s="319" t="s">
        <v>1345</v>
      </c>
      <c r="D2903" s="320" t="s">
        <v>9921</v>
      </c>
    </row>
    <row r="2904" spans="1:4" ht="13.5">
      <c r="A2904" s="322">
        <v>83491</v>
      </c>
      <c r="B2904" s="319" t="s">
        <v>4262</v>
      </c>
      <c r="C2904" s="319" t="s">
        <v>1345</v>
      </c>
      <c r="D2904" s="320" t="s">
        <v>9922</v>
      </c>
    </row>
    <row r="2905" spans="1:4" ht="13.5">
      <c r="A2905" s="322">
        <v>83492</v>
      </c>
      <c r="B2905" s="319" t="s">
        <v>4263</v>
      </c>
      <c r="C2905" s="319" t="s">
        <v>1345</v>
      </c>
      <c r="D2905" s="320" t="s">
        <v>9923</v>
      </c>
    </row>
    <row r="2906" spans="1:4" ht="13.5">
      <c r="A2906" s="322">
        <v>83493</v>
      </c>
      <c r="B2906" s="319" t="s">
        <v>4264</v>
      </c>
      <c r="C2906" s="319" t="s">
        <v>1345</v>
      </c>
      <c r="D2906" s="320" t="s">
        <v>9915</v>
      </c>
    </row>
    <row r="2907" spans="1:4" ht="13.5">
      <c r="A2907" s="322">
        <v>85195</v>
      </c>
      <c r="B2907" s="319" t="s">
        <v>4265</v>
      </c>
      <c r="C2907" s="319" t="s">
        <v>1345</v>
      </c>
      <c r="D2907" s="320" t="s">
        <v>9924</v>
      </c>
    </row>
    <row r="2908" spans="1:4" ht="13.5">
      <c r="A2908" s="322">
        <v>88547</v>
      </c>
      <c r="B2908" s="319" t="s">
        <v>4266</v>
      </c>
      <c r="C2908" s="319" t="s">
        <v>1345</v>
      </c>
      <c r="D2908" s="320" t="s">
        <v>9925</v>
      </c>
    </row>
    <row r="2909" spans="1:4" ht="13.5">
      <c r="A2909" s="322">
        <v>72283</v>
      </c>
      <c r="B2909" s="319" t="s">
        <v>4267</v>
      </c>
      <c r="C2909" s="319" t="s">
        <v>1345</v>
      </c>
      <c r="D2909" s="320" t="s">
        <v>9926</v>
      </c>
    </row>
    <row r="2910" spans="1:4" ht="13.5">
      <c r="A2910" s="322">
        <v>72287</v>
      </c>
      <c r="B2910" s="319" t="s">
        <v>4268</v>
      </c>
      <c r="C2910" s="319" t="s">
        <v>1345</v>
      </c>
      <c r="D2910" s="320" t="s">
        <v>9927</v>
      </c>
    </row>
    <row r="2911" spans="1:4" ht="13.5">
      <c r="A2911" s="322">
        <v>72288</v>
      </c>
      <c r="B2911" s="319" t="s">
        <v>4269</v>
      </c>
      <c r="C2911" s="319" t="s">
        <v>1345</v>
      </c>
      <c r="D2911" s="320" t="s">
        <v>9928</v>
      </c>
    </row>
    <row r="2912" spans="1:4" ht="13.5">
      <c r="A2912" s="322">
        <v>72553</v>
      </c>
      <c r="B2912" s="319" t="s">
        <v>4270</v>
      </c>
      <c r="C2912" s="319" t="s">
        <v>1345</v>
      </c>
      <c r="D2912" s="320" t="s">
        <v>9929</v>
      </c>
    </row>
    <row r="2913" spans="1:4" ht="13.5">
      <c r="A2913" s="322">
        <v>72554</v>
      </c>
      <c r="B2913" s="319" t="s">
        <v>4271</v>
      </c>
      <c r="C2913" s="319" t="s">
        <v>1345</v>
      </c>
      <c r="D2913" s="320" t="s">
        <v>9930</v>
      </c>
    </row>
    <row r="2914" spans="1:4" ht="13.5">
      <c r="A2914" s="319" t="s">
        <v>4272</v>
      </c>
      <c r="B2914" s="319" t="s">
        <v>4273</v>
      </c>
      <c r="C2914" s="319" t="s">
        <v>1345</v>
      </c>
      <c r="D2914" s="320" t="s">
        <v>9931</v>
      </c>
    </row>
    <row r="2915" spans="1:4" ht="13.5">
      <c r="A2915" s="319" t="s">
        <v>4274</v>
      </c>
      <c r="B2915" s="319" t="s">
        <v>4275</v>
      </c>
      <c r="C2915" s="319" t="s">
        <v>1345</v>
      </c>
      <c r="D2915" s="320" t="s">
        <v>9932</v>
      </c>
    </row>
    <row r="2916" spans="1:4" ht="13.5">
      <c r="A2916" s="322">
        <v>83633</v>
      </c>
      <c r="B2916" s="319" t="s">
        <v>4276</v>
      </c>
      <c r="C2916" s="319" t="s">
        <v>1345</v>
      </c>
      <c r="D2916" s="320" t="s">
        <v>9933</v>
      </c>
    </row>
    <row r="2917" spans="1:4" ht="13.5">
      <c r="A2917" s="322">
        <v>83634</v>
      </c>
      <c r="B2917" s="319" t="s">
        <v>4277</v>
      </c>
      <c r="C2917" s="319" t="s">
        <v>1345</v>
      </c>
      <c r="D2917" s="320" t="s">
        <v>9934</v>
      </c>
    </row>
    <row r="2918" spans="1:4" ht="13.5">
      <c r="A2918" s="322">
        <v>83635</v>
      </c>
      <c r="B2918" s="319" t="s">
        <v>4278</v>
      </c>
      <c r="C2918" s="319" t="s">
        <v>1345</v>
      </c>
      <c r="D2918" s="320" t="s">
        <v>9935</v>
      </c>
    </row>
    <row r="2919" spans="1:4" ht="13.5">
      <c r="A2919" s="322">
        <v>96765</v>
      </c>
      <c r="B2919" s="319" t="s">
        <v>4279</v>
      </c>
      <c r="C2919" s="319" t="s">
        <v>1345</v>
      </c>
      <c r="D2919" s="320" t="s">
        <v>9936</v>
      </c>
    </row>
    <row r="2920" spans="1:4" ht="13.5">
      <c r="A2920" s="322">
        <v>72337</v>
      </c>
      <c r="B2920" s="319" t="s">
        <v>4280</v>
      </c>
      <c r="C2920" s="319" t="s">
        <v>1345</v>
      </c>
      <c r="D2920" s="320" t="s">
        <v>9937</v>
      </c>
    </row>
    <row r="2921" spans="1:4" ht="13.5">
      <c r="A2921" s="319" t="s">
        <v>4281</v>
      </c>
      <c r="B2921" s="319" t="s">
        <v>4282</v>
      </c>
      <c r="C2921" s="319" t="s">
        <v>1345</v>
      </c>
      <c r="D2921" s="320" t="s">
        <v>9938</v>
      </c>
    </row>
    <row r="2922" spans="1:4" ht="13.5">
      <c r="A2922" s="319" t="s">
        <v>4283</v>
      </c>
      <c r="B2922" s="319" t="s">
        <v>4284</v>
      </c>
      <c r="C2922" s="319" t="s">
        <v>1345</v>
      </c>
      <c r="D2922" s="320" t="s">
        <v>9939</v>
      </c>
    </row>
    <row r="2923" spans="1:4" ht="13.5">
      <c r="A2923" s="319" t="s">
        <v>4285</v>
      </c>
      <c r="B2923" s="319" t="s">
        <v>4286</v>
      </c>
      <c r="C2923" s="319" t="s">
        <v>1345</v>
      </c>
      <c r="D2923" s="320" t="s">
        <v>9940</v>
      </c>
    </row>
    <row r="2924" spans="1:4" ht="13.5">
      <c r="A2924" s="319" t="s">
        <v>4287</v>
      </c>
      <c r="B2924" s="319" t="s">
        <v>4288</v>
      </c>
      <c r="C2924" s="319" t="s">
        <v>1265</v>
      </c>
      <c r="D2924" s="320" t="s">
        <v>9941</v>
      </c>
    </row>
    <row r="2925" spans="1:4" ht="13.5">
      <c r="A2925" s="319" t="s">
        <v>4289</v>
      </c>
      <c r="B2925" s="319" t="s">
        <v>4290</v>
      </c>
      <c r="C2925" s="319" t="s">
        <v>1265</v>
      </c>
      <c r="D2925" s="320" t="s">
        <v>9942</v>
      </c>
    </row>
    <row r="2926" spans="1:4" ht="13.5">
      <c r="A2926" s="319" t="s">
        <v>4291</v>
      </c>
      <c r="B2926" s="319" t="s">
        <v>4292</v>
      </c>
      <c r="C2926" s="319" t="s">
        <v>1265</v>
      </c>
      <c r="D2926" s="320" t="s">
        <v>9943</v>
      </c>
    </row>
    <row r="2927" spans="1:4" ht="13.5">
      <c r="A2927" s="319" t="s">
        <v>4293</v>
      </c>
      <c r="B2927" s="319" t="s">
        <v>4294</v>
      </c>
      <c r="C2927" s="319" t="s">
        <v>1265</v>
      </c>
      <c r="D2927" s="320" t="s">
        <v>8096</v>
      </c>
    </row>
    <row r="2928" spans="1:4" ht="13.5">
      <c r="A2928" s="319" t="s">
        <v>4295</v>
      </c>
      <c r="B2928" s="319" t="s">
        <v>4296</v>
      </c>
      <c r="C2928" s="319" t="s">
        <v>1265</v>
      </c>
      <c r="D2928" s="320" t="s">
        <v>9944</v>
      </c>
    </row>
    <row r="2929" spans="1:4" ht="13.5">
      <c r="A2929" s="319" t="s">
        <v>4297</v>
      </c>
      <c r="B2929" s="319" t="s">
        <v>4298</v>
      </c>
      <c r="C2929" s="319" t="s">
        <v>1265</v>
      </c>
      <c r="D2929" s="320" t="s">
        <v>9945</v>
      </c>
    </row>
    <row r="2930" spans="1:4" ht="13.5">
      <c r="A2930" s="319" t="s">
        <v>4299</v>
      </c>
      <c r="B2930" s="319" t="s">
        <v>4300</v>
      </c>
      <c r="C2930" s="319" t="s">
        <v>1265</v>
      </c>
      <c r="D2930" s="320" t="s">
        <v>7870</v>
      </c>
    </row>
    <row r="2931" spans="1:4" ht="13.5">
      <c r="A2931" s="319" t="s">
        <v>4301</v>
      </c>
      <c r="B2931" s="319" t="s">
        <v>4302</v>
      </c>
      <c r="C2931" s="319" t="s">
        <v>1265</v>
      </c>
      <c r="D2931" s="320" t="s">
        <v>7978</v>
      </c>
    </row>
    <row r="2932" spans="1:4" ht="13.5">
      <c r="A2932" s="319" t="s">
        <v>4303</v>
      </c>
      <c r="B2932" s="319" t="s">
        <v>4304</v>
      </c>
      <c r="C2932" s="319" t="s">
        <v>1265</v>
      </c>
      <c r="D2932" s="320" t="s">
        <v>9946</v>
      </c>
    </row>
    <row r="2933" spans="1:4" ht="13.5">
      <c r="A2933" s="322">
        <v>83366</v>
      </c>
      <c r="B2933" s="319" t="s">
        <v>4305</v>
      </c>
      <c r="C2933" s="319" t="s">
        <v>1345</v>
      </c>
      <c r="D2933" s="320" t="s">
        <v>7924</v>
      </c>
    </row>
    <row r="2934" spans="1:4" ht="13.5">
      <c r="A2934" s="322">
        <v>83367</v>
      </c>
      <c r="B2934" s="319" t="s">
        <v>4306</v>
      </c>
      <c r="C2934" s="319" t="s">
        <v>1345</v>
      </c>
      <c r="D2934" s="320" t="s">
        <v>9947</v>
      </c>
    </row>
    <row r="2935" spans="1:4" ht="13.5">
      <c r="A2935" s="322">
        <v>83368</v>
      </c>
      <c r="B2935" s="319" t="s">
        <v>4307</v>
      </c>
      <c r="C2935" s="319" t="s">
        <v>1345</v>
      </c>
      <c r="D2935" s="320" t="s">
        <v>9948</v>
      </c>
    </row>
    <row r="2936" spans="1:4" ht="13.5">
      <c r="A2936" s="322">
        <v>83369</v>
      </c>
      <c r="B2936" s="319" t="s">
        <v>4308</v>
      </c>
      <c r="C2936" s="319" t="s">
        <v>1345</v>
      </c>
      <c r="D2936" s="320" t="s">
        <v>9949</v>
      </c>
    </row>
    <row r="2937" spans="1:4" ht="13.5">
      <c r="A2937" s="322">
        <v>83370</v>
      </c>
      <c r="B2937" s="319" t="s">
        <v>4309</v>
      </c>
      <c r="C2937" s="319" t="s">
        <v>1345</v>
      </c>
      <c r="D2937" s="320" t="s">
        <v>9950</v>
      </c>
    </row>
    <row r="2938" spans="1:4" ht="13.5">
      <c r="A2938" s="322">
        <v>83371</v>
      </c>
      <c r="B2938" s="319" t="s">
        <v>4310</v>
      </c>
      <c r="C2938" s="319" t="s">
        <v>1345</v>
      </c>
      <c r="D2938" s="320" t="s">
        <v>9951</v>
      </c>
    </row>
    <row r="2939" spans="1:4" ht="13.5">
      <c r="A2939" s="322">
        <v>83639</v>
      </c>
      <c r="B2939" s="319" t="s">
        <v>4311</v>
      </c>
      <c r="C2939" s="319" t="s">
        <v>1265</v>
      </c>
      <c r="D2939" s="320" t="s">
        <v>9952</v>
      </c>
    </row>
    <row r="2940" spans="1:4" ht="13.5">
      <c r="A2940" s="322">
        <v>84676</v>
      </c>
      <c r="B2940" s="319" t="s">
        <v>4312</v>
      </c>
      <c r="C2940" s="319" t="s">
        <v>1345</v>
      </c>
      <c r="D2940" s="320" t="s">
        <v>9953</v>
      </c>
    </row>
    <row r="2941" spans="1:4" ht="13.5">
      <c r="A2941" s="322">
        <v>84796</v>
      </c>
      <c r="B2941" s="319" t="s">
        <v>4313</v>
      </c>
      <c r="C2941" s="319" t="s">
        <v>1345</v>
      </c>
      <c r="D2941" s="320" t="s">
        <v>9954</v>
      </c>
    </row>
    <row r="2942" spans="1:4" ht="13.5">
      <c r="A2942" s="322">
        <v>84798</v>
      </c>
      <c r="B2942" s="319" t="s">
        <v>4314</v>
      </c>
      <c r="C2942" s="319" t="s">
        <v>1345</v>
      </c>
      <c r="D2942" s="320" t="s">
        <v>9955</v>
      </c>
    </row>
    <row r="2943" spans="1:4" ht="13.5">
      <c r="A2943" s="322">
        <v>98261</v>
      </c>
      <c r="B2943" s="319" t="s">
        <v>4315</v>
      </c>
      <c r="C2943" s="319" t="s">
        <v>1265</v>
      </c>
      <c r="D2943" s="320" t="s">
        <v>9956</v>
      </c>
    </row>
    <row r="2944" spans="1:4" ht="13.5">
      <c r="A2944" s="322">
        <v>98262</v>
      </c>
      <c r="B2944" s="319" t="s">
        <v>4316</v>
      </c>
      <c r="C2944" s="319" t="s">
        <v>1265</v>
      </c>
      <c r="D2944" s="320" t="s">
        <v>9957</v>
      </c>
    </row>
    <row r="2945" spans="1:4" ht="13.5">
      <c r="A2945" s="322">
        <v>98263</v>
      </c>
      <c r="B2945" s="319" t="s">
        <v>4317</v>
      </c>
      <c r="C2945" s="319" t="s">
        <v>1265</v>
      </c>
      <c r="D2945" s="320" t="s">
        <v>9958</v>
      </c>
    </row>
    <row r="2946" spans="1:4" ht="13.5">
      <c r="A2946" s="322">
        <v>98264</v>
      </c>
      <c r="B2946" s="319" t="s">
        <v>4318</v>
      </c>
      <c r="C2946" s="319" t="s">
        <v>1265</v>
      </c>
      <c r="D2946" s="320" t="s">
        <v>9539</v>
      </c>
    </row>
    <row r="2947" spans="1:4" ht="13.5">
      <c r="A2947" s="322">
        <v>98265</v>
      </c>
      <c r="B2947" s="319" t="s">
        <v>4319</v>
      </c>
      <c r="C2947" s="319" t="s">
        <v>1265</v>
      </c>
      <c r="D2947" s="320" t="s">
        <v>9959</v>
      </c>
    </row>
    <row r="2948" spans="1:4" ht="13.5">
      <c r="A2948" s="322">
        <v>98266</v>
      </c>
      <c r="B2948" s="319" t="s">
        <v>4320</v>
      </c>
      <c r="C2948" s="319" t="s">
        <v>1265</v>
      </c>
      <c r="D2948" s="320" t="s">
        <v>9960</v>
      </c>
    </row>
    <row r="2949" spans="1:4" ht="13.5">
      <c r="A2949" s="322">
        <v>98267</v>
      </c>
      <c r="B2949" s="319" t="s">
        <v>4321</v>
      </c>
      <c r="C2949" s="319" t="s">
        <v>1265</v>
      </c>
      <c r="D2949" s="320" t="s">
        <v>9961</v>
      </c>
    </row>
    <row r="2950" spans="1:4" ht="13.5">
      <c r="A2950" s="322">
        <v>98268</v>
      </c>
      <c r="B2950" s="319" t="s">
        <v>4322</v>
      </c>
      <c r="C2950" s="319" t="s">
        <v>1265</v>
      </c>
      <c r="D2950" s="320" t="s">
        <v>9962</v>
      </c>
    </row>
    <row r="2951" spans="1:4" ht="13.5">
      <c r="A2951" s="322">
        <v>98269</v>
      </c>
      <c r="B2951" s="319" t="s">
        <v>4323</v>
      </c>
      <c r="C2951" s="319" t="s">
        <v>1265</v>
      </c>
      <c r="D2951" s="320" t="s">
        <v>9963</v>
      </c>
    </row>
    <row r="2952" spans="1:4" ht="13.5">
      <c r="A2952" s="322">
        <v>98270</v>
      </c>
      <c r="B2952" s="319" t="s">
        <v>4324</v>
      </c>
      <c r="C2952" s="319" t="s">
        <v>1265</v>
      </c>
      <c r="D2952" s="320" t="s">
        <v>9964</v>
      </c>
    </row>
    <row r="2953" spans="1:4" ht="13.5">
      <c r="A2953" s="322">
        <v>98271</v>
      </c>
      <c r="B2953" s="319" t="s">
        <v>4325</v>
      </c>
      <c r="C2953" s="319" t="s">
        <v>1265</v>
      </c>
      <c r="D2953" s="320" t="s">
        <v>9965</v>
      </c>
    </row>
    <row r="2954" spans="1:4" ht="13.5">
      <c r="A2954" s="322">
        <v>98272</v>
      </c>
      <c r="B2954" s="319" t="s">
        <v>4326</v>
      </c>
      <c r="C2954" s="319" t="s">
        <v>1265</v>
      </c>
      <c r="D2954" s="320" t="s">
        <v>9966</v>
      </c>
    </row>
    <row r="2955" spans="1:4" ht="13.5">
      <c r="A2955" s="322">
        <v>98273</v>
      </c>
      <c r="B2955" s="319" t="s">
        <v>4327</v>
      </c>
      <c r="C2955" s="319" t="s">
        <v>1265</v>
      </c>
      <c r="D2955" s="320" t="s">
        <v>7985</v>
      </c>
    </row>
    <row r="2956" spans="1:4" ht="13.5">
      <c r="A2956" s="322">
        <v>98274</v>
      </c>
      <c r="B2956" s="319" t="s">
        <v>4328</v>
      </c>
      <c r="C2956" s="319" t="s">
        <v>1265</v>
      </c>
      <c r="D2956" s="320" t="s">
        <v>8125</v>
      </c>
    </row>
    <row r="2957" spans="1:4" ht="13.5">
      <c r="A2957" s="322">
        <v>98275</v>
      </c>
      <c r="B2957" s="319" t="s">
        <v>4329</v>
      </c>
      <c r="C2957" s="319" t="s">
        <v>1265</v>
      </c>
      <c r="D2957" s="320" t="s">
        <v>9341</v>
      </c>
    </row>
    <row r="2958" spans="1:4" ht="13.5">
      <c r="A2958" s="322">
        <v>98276</v>
      </c>
      <c r="B2958" s="319" t="s">
        <v>4330</v>
      </c>
      <c r="C2958" s="319" t="s">
        <v>1265</v>
      </c>
      <c r="D2958" s="320" t="s">
        <v>8768</v>
      </c>
    </row>
    <row r="2959" spans="1:4" ht="13.5">
      <c r="A2959" s="322">
        <v>98277</v>
      </c>
      <c r="B2959" s="319" t="s">
        <v>4331</v>
      </c>
      <c r="C2959" s="319" t="s">
        <v>1265</v>
      </c>
      <c r="D2959" s="320" t="s">
        <v>9967</v>
      </c>
    </row>
    <row r="2960" spans="1:4" ht="13.5">
      <c r="A2960" s="322">
        <v>98278</v>
      </c>
      <c r="B2960" s="319" t="s">
        <v>4332</v>
      </c>
      <c r="C2960" s="319" t="s">
        <v>1265</v>
      </c>
      <c r="D2960" s="320" t="s">
        <v>9968</v>
      </c>
    </row>
    <row r="2961" spans="1:4" ht="13.5">
      <c r="A2961" s="322">
        <v>98279</v>
      </c>
      <c r="B2961" s="319" t="s">
        <v>4333</v>
      </c>
      <c r="C2961" s="319" t="s">
        <v>1265</v>
      </c>
      <c r="D2961" s="320" t="s">
        <v>9969</v>
      </c>
    </row>
    <row r="2962" spans="1:4" ht="13.5">
      <c r="A2962" s="322">
        <v>98280</v>
      </c>
      <c r="B2962" s="319" t="s">
        <v>4334</v>
      </c>
      <c r="C2962" s="319" t="s">
        <v>1265</v>
      </c>
      <c r="D2962" s="320" t="s">
        <v>9302</v>
      </c>
    </row>
    <row r="2963" spans="1:4" ht="13.5">
      <c r="A2963" s="322">
        <v>98281</v>
      </c>
      <c r="B2963" s="319" t="s">
        <v>4335</v>
      </c>
      <c r="C2963" s="319" t="s">
        <v>1265</v>
      </c>
      <c r="D2963" s="320" t="s">
        <v>9970</v>
      </c>
    </row>
    <row r="2964" spans="1:4" ht="13.5">
      <c r="A2964" s="322">
        <v>98282</v>
      </c>
      <c r="B2964" s="319" t="s">
        <v>4336</v>
      </c>
      <c r="C2964" s="319" t="s">
        <v>1265</v>
      </c>
      <c r="D2964" s="320" t="s">
        <v>9971</v>
      </c>
    </row>
    <row r="2965" spans="1:4" ht="13.5">
      <c r="A2965" s="322">
        <v>98283</v>
      </c>
      <c r="B2965" s="319" t="s">
        <v>4337</v>
      </c>
      <c r="C2965" s="319" t="s">
        <v>1265</v>
      </c>
      <c r="D2965" s="320" t="s">
        <v>9972</v>
      </c>
    </row>
    <row r="2966" spans="1:4" ht="13.5">
      <c r="A2966" s="322">
        <v>98284</v>
      </c>
      <c r="B2966" s="319" t="s">
        <v>4338</v>
      </c>
      <c r="C2966" s="319" t="s">
        <v>1265</v>
      </c>
      <c r="D2966" s="320" t="s">
        <v>9618</v>
      </c>
    </row>
    <row r="2967" spans="1:4" ht="13.5">
      <c r="A2967" s="322">
        <v>98285</v>
      </c>
      <c r="B2967" s="319" t="s">
        <v>4339</v>
      </c>
      <c r="C2967" s="319" t="s">
        <v>1265</v>
      </c>
      <c r="D2967" s="320" t="s">
        <v>9973</v>
      </c>
    </row>
    <row r="2968" spans="1:4" ht="13.5">
      <c r="A2968" s="322">
        <v>98286</v>
      </c>
      <c r="B2968" s="319" t="s">
        <v>4340</v>
      </c>
      <c r="C2968" s="319" t="s">
        <v>1265</v>
      </c>
      <c r="D2968" s="320" t="s">
        <v>9737</v>
      </c>
    </row>
    <row r="2969" spans="1:4" ht="13.5">
      <c r="A2969" s="322">
        <v>98287</v>
      </c>
      <c r="B2969" s="319" t="s">
        <v>4341</v>
      </c>
      <c r="C2969" s="319" t="s">
        <v>1265</v>
      </c>
      <c r="D2969" s="320" t="s">
        <v>9974</v>
      </c>
    </row>
    <row r="2970" spans="1:4" ht="13.5">
      <c r="A2970" s="322">
        <v>98288</v>
      </c>
      <c r="B2970" s="319" t="s">
        <v>4342</v>
      </c>
      <c r="C2970" s="319" t="s">
        <v>1265</v>
      </c>
      <c r="D2970" s="320" t="s">
        <v>9975</v>
      </c>
    </row>
    <row r="2971" spans="1:4" ht="13.5">
      <c r="A2971" s="322">
        <v>98289</v>
      </c>
      <c r="B2971" s="319" t="s">
        <v>4343</v>
      </c>
      <c r="C2971" s="319" t="s">
        <v>1265</v>
      </c>
      <c r="D2971" s="320" t="s">
        <v>8267</v>
      </c>
    </row>
    <row r="2972" spans="1:4" ht="13.5">
      <c r="A2972" s="322">
        <v>98290</v>
      </c>
      <c r="B2972" s="319" t="s">
        <v>4344</v>
      </c>
      <c r="C2972" s="319" t="s">
        <v>1265</v>
      </c>
      <c r="D2972" s="320" t="s">
        <v>9976</v>
      </c>
    </row>
    <row r="2973" spans="1:4" ht="13.5">
      <c r="A2973" s="322">
        <v>98291</v>
      </c>
      <c r="B2973" s="319" t="s">
        <v>4345</v>
      </c>
      <c r="C2973" s="319" t="s">
        <v>1265</v>
      </c>
      <c r="D2973" s="320" t="s">
        <v>9327</v>
      </c>
    </row>
    <row r="2974" spans="1:4" ht="13.5">
      <c r="A2974" s="322">
        <v>98292</v>
      </c>
      <c r="B2974" s="319" t="s">
        <v>4346</v>
      </c>
      <c r="C2974" s="319" t="s">
        <v>1265</v>
      </c>
      <c r="D2974" s="320" t="s">
        <v>9977</v>
      </c>
    </row>
    <row r="2975" spans="1:4" ht="13.5">
      <c r="A2975" s="322">
        <v>98293</v>
      </c>
      <c r="B2975" s="319" t="s">
        <v>4347</v>
      </c>
      <c r="C2975" s="319" t="s">
        <v>1265</v>
      </c>
      <c r="D2975" s="320" t="s">
        <v>7900</v>
      </c>
    </row>
    <row r="2976" spans="1:4" ht="13.5">
      <c r="A2976" s="322">
        <v>98400</v>
      </c>
      <c r="B2976" s="319" t="s">
        <v>4348</v>
      </c>
      <c r="C2976" s="319" t="s">
        <v>1265</v>
      </c>
      <c r="D2976" s="320" t="s">
        <v>8272</v>
      </c>
    </row>
    <row r="2977" spans="1:4" ht="13.5">
      <c r="A2977" s="322">
        <v>98401</v>
      </c>
      <c r="B2977" s="319" t="s">
        <v>4349</v>
      </c>
      <c r="C2977" s="319" t="s">
        <v>1265</v>
      </c>
      <c r="D2977" s="320" t="s">
        <v>8162</v>
      </c>
    </row>
    <row r="2978" spans="1:4" ht="13.5">
      <c r="A2978" s="322">
        <v>98402</v>
      </c>
      <c r="B2978" s="319" t="s">
        <v>4350</v>
      </c>
      <c r="C2978" s="319" t="s">
        <v>1265</v>
      </c>
      <c r="D2978" s="320" t="s">
        <v>9978</v>
      </c>
    </row>
    <row r="2979" spans="1:4" ht="13.5">
      <c r="A2979" s="322">
        <v>98397</v>
      </c>
      <c r="B2979" s="319" t="s">
        <v>4351</v>
      </c>
      <c r="C2979" s="319" t="s">
        <v>1572</v>
      </c>
      <c r="D2979" s="320" t="s">
        <v>7961</v>
      </c>
    </row>
    <row r="2980" spans="1:4" ht="13.5">
      <c r="A2980" s="319" t="s">
        <v>4352</v>
      </c>
      <c r="B2980" s="319" t="s">
        <v>4353</v>
      </c>
      <c r="C2980" s="319" t="s">
        <v>1345</v>
      </c>
      <c r="D2980" s="320" t="s">
        <v>9979</v>
      </c>
    </row>
    <row r="2981" spans="1:4" ht="13.5">
      <c r="A2981" s="322">
        <v>85120</v>
      </c>
      <c r="B2981" s="319" t="s">
        <v>4354</v>
      </c>
      <c r="C2981" s="319" t="s">
        <v>1345</v>
      </c>
      <c r="D2981" s="320" t="s">
        <v>9980</v>
      </c>
    </row>
    <row r="2982" spans="1:4" ht="13.5">
      <c r="A2982" s="322">
        <v>83486</v>
      </c>
      <c r="B2982" s="319" t="s">
        <v>4355</v>
      </c>
      <c r="C2982" s="319" t="s">
        <v>1345</v>
      </c>
      <c r="D2982" s="320" t="s">
        <v>9981</v>
      </c>
    </row>
    <row r="2983" spans="1:4" ht="13.5">
      <c r="A2983" s="322">
        <v>83643</v>
      </c>
      <c r="B2983" s="319" t="s">
        <v>4356</v>
      </c>
      <c r="C2983" s="319" t="s">
        <v>1345</v>
      </c>
      <c r="D2983" s="320" t="s">
        <v>9982</v>
      </c>
    </row>
    <row r="2984" spans="1:4" ht="13.5">
      <c r="A2984" s="322">
        <v>83644</v>
      </c>
      <c r="B2984" s="319" t="s">
        <v>4357</v>
      </c>
      <c r="C2984" s="319" t="s">
        <v>1345</v>
      </c>
      <c r="D2984" s="320" t="s">
        <v>9983</v>
      </c>
    </row>
    <row r="2985" spans="1:4" ht="13.5">
      <c r="A2985" s="322">
        <v>83645</v>
      </c>
      <c r="B2985" s="319" t="s">
        <v>4358</v>
      </c>
      <c r="C2985" s="319" t="s">
        <v>1345</v>
      </c>
      <c r="D2985" s="320" t="s">
        <v>9984</v>
      </c>
    </row>
    <row r="2986" spans="1:4" ht="13.5">
      <c r="A2986" s="322">
        <v>83646</v>
      </c>
      <c r="B2986" s="319" t="s">
        <v>4359</v>
      </c>
      <c r="C2986" s="319" t="s">
        <v>1345</v>
      </c>
      <c r="D2986" s="320" t="s">
        <v>9985</v>
      </c>
    </row>
    <row r="2987" spans="1:4" ht="13.5">
      <c r="A2987" s="322">
        <v>83647</v>
      </c>
      <c r="B2987" s="319" t="s">
        <v>4360</v>
      </c>
      <c r="C2987" s="319" t="s">
        <v>1345</v>
      </c>
      <c r="D2987" s="320" t="s">
        <v>9986</v>
      </c>
    </row>
    <row r="2988" spans="1:4" ht="13.5">
      <c r="A2988" s="322">
        <v>83648</v>
      </c>
      <c r="B2988" s="319" t="s">
        <v>4361</v>
      </c>
      <c r="C2988" s="319" t="s">
        <v>1345</v>
      </c>
      <c r="D2988" s="320" t="s">
        <v>9987</v>
      </c>
    </row>
    <row r="2989" spans="1:4" ht="13.5">
      <c r="A2989" s="322">
        <v>83649</v>
      </c>
      <c r="B2989" s="319" t="s">
        <v>4362</v>
      </c>
      <c r="C2989" s="319" t="s">
        <v>1345</v>
      </c>
      <c r="D2989" s="320" t="s">
        <v>9988</v>
      </c>
    </row>
    <row r="2990" spans="1:4" ht="13.5">
      <c r="A2990" s="322">
        <v>83650</v>
      </c>
      <c r="B2990" s="319" t="s">
        <v>4363</v>
      </c>
      <c r="C2990" s="319" t="s">
        <v>1345</v>
      </c>
      <c r="D2990" s="320" t="s">
        <v>9989</v>
      </c>
    </row>
    <row r="2991" spans="1:4" ht="13.5">
      <c r="A2991" s="322">
        <v>98294</v>
      </c>
      <c r="B2991" s="319" t="s">
        <v>4364</v>
      </c>
      <c r="C2991" s="319" t="s">
        <v>1265</v>
      </c>
      <c r="D2991" s="320" t="s">
        <v>9990</v>
      </c>
    </row>
    <row r="2992" spans="1:4" ht="13.5">
      <c r="A2992" s="322">
        <v>98295</v>
      </c>
      <c r="B2992" s="319" t="s">
        <v>4365</v>
      </c>
      <c r="C2992" s="319" t="s">
        <v>1265</v>
      </c>
      <c r="D2992" s="320" t="s">
        <v>8065</v>
      </c>
    </row>
    <row r="2993" spans="1:4" ht="13.5">
      <c r="A2993" s="322">
        <v>98296</v>
      </c>
      <c r="B2993" s="319" t="s">
        <v>4366</v>
      </c>
      <c r="C2993" s="319" t="s">
        <v>1265</v>
      </c>
      <c r="D2993" s="320" t="s">
        <v>9991</v>
      </c>
    </row>
    <row r="2994" spans="1:4" ht="13.5">
      <c r="A2994" s="322">
        <v>98297</v>
      </c>
      <c r="B2994" s="319" t="s">
        <v>4367</v>
      </c>
      <c r="C2994" s="319" t="s">
        <v>1265</v>
      </c>
      <c r="D2994" s="320" t="s">
        <v>9992</v>
      </c>
    </row>
    <row r="2995" spans="1:4" ht="13.5">
      <c r="A2995" s="322">
        <v>98301</v>
      </c>
      <c r="B2995" s="319" t="s">
        <v>4368</v>
      </c>
      <c r="C2995" s="319" t="s">
        <v>1345</v>
      </c>
      <c r="D2995" s="320" t="s">
        <v>9993</v>
      </c>
    </row>
    <row r="2996" spans="1:4" ht="13.5">
      <c r="A2996" s="322">
        <v>98302</v>
      </c>
      <c r="B2996" s="319" t="s">
        <v>4369</v>
      </c>
      <c r="C2996" s="319" t="s">
        <v>1345</v>
      </c>
      <c r="D2996" s="320" t="s">
        <v>9994</v>
      </c>
    </row>
    <row r="2997" spans="1:4" ht="13.5">
      <c r="A2997" s="322">
        <v>98304</v>
      </c>
      <c r="B2997" s="319" t="s">
        <v>4370</v>
      </c>
      <c r="C2997" s="319" t="s">
        <v>1345</v>
      </c>
      <c r="D2997" s="320" t="s">
        <v>9995</v>
      </c>
    </row>
    <row r="2998" spans="1:4" ht="13.5">
      <c r="A2998" s="322">
        <v>98307</v>
      </c>
      <c r="B2998" s="319" t="s">
        <v>4371</v>
      </c>
      <c r="C2998" s="319" t="s">
        <v>1345</v>
      </c>
      <c r="D2998" s="320" t="s">
        <v>9996</v>
      </c>
    </row>
    <row r="2999" spans="1:4" ht="13.5">
      <c r="A2999" s="322">
        <v>98308</v>
      </c>
      <c r="B2999" s="319" t="s">
        <v>4372</v>
      </c>
      <c r="C2999" s="319" t="s">
        <v>1345</v>
      </c>
      <c r="D2999" s="320" t="s">
        <v>9997</v>
      </c>
    </row>
    <row r="3000" spans="1:4" ht="13.5">
      <c r="A3000" s="322">
        <v>98593</v>
      </c>
      <c r="B3000" s="319" t="s">
        <v>9998</v>
      </c>
      <c r="C3000" s="319" t="s">
        <v>1345</v>
      </c>
      <c r="D3000" s="320" t="s">
        <v>9999</v>
      </c>
    </row>
    <row r="3001" spans="1:4" ht="13.5">
      <c r="A3001" s="322">
        <v>89355</v>
      </c>
      <c r="B3001" s="319" t="s">
        <v>4373</v>
      </c>
      <c r="C3001" s="319" t="s">
        <v>1265</v>
      </c>
      <c r="D3001" s="320" t="s">
        <v>10000</v>
      </c>
    </row>
    <row r="3002" spans="1:4" ht="13.5">
      <c r="A3002" s="322">
        <v>89356</v>
      </c>
      <c r="B3002" s="319" t="s">
        <v>4374</v>
      </c>
      <c r="C3002" s="319" t="s">
        <v>1265</v>
      </c>
      <c r="D3002" s="320" t="s">
        <v>9690</v>
      </c>
    </row>
    <row r="3003" spans="1:4" ht="13.5">
      <c r="A3003" s="322">
        <v>89357</v>
      </c>
      <c r="B3003" s="319" t="s">
        <v>4375</v>
      </c>
      <c r="C3003" s="319" t="s">
        <v>1265</v>
      </c>
      <c r="D3003" s="320" t="s">
        <v>10001</v>
      </c>
    </row>
    <row r="3004" spans="1:4" ht="13.5">
      <c r="A3004" s="322">
        <v>89401</v>
      </c>
      <c r="B3004" s="319" t="s">
        <v>4376</v>
      </c>
      <c r="C3004" s="319" t="s">
        <v>1265</v>
      </c>
      <c r="D3004" s="320" t="s">
        <v>9313</v>
      </c>
    </row>
    <row r="3005" spans="1:4" ht="13.5">
      <c r="A3005" s="322">
        <v>89402</v>
      </c>
      <c r="B3005" s="319" t="s">
        <v>4377</v>
      </c>
      <c r="C3005" s="319" t="s">
        <v>1265</v>
      </c>
      <c r="D3005" s="320" t="s">
        <v>9323</v>
      </c>
    </row>
    <row r="3006" spans="1:4" ht="13.5">
      <c r="A3006" s="322">
        <v>89403</v>
      </c>
      <c r="B3006" s="319" t="s">
        <v>4378</v>
      </c>
      <c r="C3006" s="319" t="s">
        <v>1265</v>
      </c>
      <c r="D3006" s="320" t="s">
        <v>10002</v>
      </c>
    </row>
    <row r="3007" spans="1:4" ht="13.5">
      <c r="A3007" s="322">
        <v>89446</v>
      </c>
      <c r="B3007" s="319" t="s">
        <v>4379</v>
      </c>
      <c r="C3007" s="319" t="s">
        <v>1265</v>
      </c>
      <c r="D3007" s="320" t="s">
        <v>9957</v>
      </c>
    </row>
    <row r="3008" spans="1:4" ht="13.5">
      <c r="A3008" s="322">
        <v>89447</v>
      </c>
      <c r="B3008" s="319" t="s">
        <v>4380</v>
      </c>
      <c r="C3008" s="319" t="s">
        <v>1265</v>
      </c>
      <c r="D3008" s="320" t="s">
        <v>10003</v>
      </c>
    </row>
    <row r="3009" spans="1:4" ht="13.5">
      <c r="A3009" s="322">
        <v>89448</v>
      </c>
      <c r="B3009" s="319" t="s">
        <v>4381</v>
      </c>
      <c r="C3009" s="319" t="s">
        <v>1265</v>
      </c>
      <c r="D3009" s="320" t="s">
        <v>10004</v>
      </c>
    </row>
    <row r="3010" spans="1:4" ht="13.5">
      <c r="A3010" s="322">
        <v>89449</v>
      </c>
      <c r="B3010" s="319" t="s">
        <v>4382</v>
      </c>
      <c r="C3010" s="319" t="s">
        <v>1265</v>
      </c>
      <c r="D3010" s="320" t="s">
        <v>10005</v>
      </c>
    </row>
    <row r="3011" spans="1:4" ht="13.5">
      <c r="A3011" s="322">
        <v>89450</v>
      </c>
      <c r="B3011" s="319" t="s">
        <v>4383</v>
      </c>
      <c r="C3011" s="319" t="s">
        <v>1265</v>
      </c>
      <c r="D3011" s="320" t="s">
        <v>10006</v>
      </c>
    </row>
    <row r="3012" spans="1:4" ht="13.5">
      <c r="A3012" s="322">
        <v>89451</v>
      </c>
      <c r="B3012" s="319" t="s">
        <v>4384</v>
      </c>
      <c r="C3012" s="319" t="s">
        <v>1265</v>
      </c>
      <c r="D3012" s="320" t="s">
        <v>9096</v>
      </c>
    </row>
    <row r="3013" spans="1:4" ht="13.5">
      <c r="A3013" s="322">
        <v>89452</v>
      </c>
      <c r="B3013" s="319" t="s">
        <v>4385</v>
      </c>
      <c r="C3013" s="319" t="s">
        <v>1265</v>
      </c>
      <c r="D3013" s="320" t="s">
        <v>10007</v>
      </c>
    </row>
    <row r="3014" spans="1:4" ht="13.5">
      <c r="A3014" s="322">
        <v>89508</v>
      </c>
      <c r="B3014" s="319" t="s">
        <v>4386</v>
      </c>
      <c r="C3014" s="319" t="s">
        <v>1265</v>
      </c>
      <c r="D3014" s="320" t="s">
        <v>8322</v>
      </c>
    </row>
    <row r="3015" spans="1:4" ht="13.5">
      <c r="A3015" s="322">
        <v>89509</v>
      </c>
      <c r="B3015" s="319" t="s">
        <v>4387</v>
      </c>
      <c r="C3015" s="319" t="s">
        <v>1265</v>
      </c>
      <c r="D3015" s="320" t="s">
        <v>10008</v>
      </c>
    </row>
    <row r="3016" spans="1:4" ht="13.5">
      <c r="A3016" s="322">
        <v>89511</v>
      </c>
      <c r="B3016" s="319" t="s">
        <v>4388</v>
      </c>
      <c r="C3016" s="319" t="s">
        <v>1265</v>
      </c>
      <c r="D3016" s="320" t="s">
        <v>10009</v>
      </c>
    </row>
    <row r="3017" spans="1:4" ht="13.5">
      <c r="A3017" s="322">
        <v>89512</v>
      </c>
      <c r="B3017" s="319" t="s">
        <v>4389</v>
      </c>
      <c r="C3017" s="319" t="s">
        <v>1265</v>
      </c>
      <c r="D3017" s="320" t="s">
        <v>10010</v>
      </c>
    </row>
    <row r="3018" spans="1:4" ht="13.5">
      <c r="A3018" s="322">
        <v>89576</v>
      </c>
      <c r="B3018" s="319" t="s">
        <v>4390</v>
      </c>
      <c r="C3018" s="319" t="s">
        <v>1265</v>
      </c>
      <c r="D3018" s="320" t="s">
        <v>9530</v>
      </c>
    </row>
    <row r="3019" spans="1:4" ht="13.5">
      <c r="A3019" s="322">
        <v>89578</v>
      </c>
      <c r="B3019" s="319" t="s">
        <v>4391</v>
      </c>
      <c r="C3019" s="319" t="s">
        <v>1265</v>
      </c>
      <c r="D3019" s="320" t="s">
        <v>10011</v>
      </c>
    </row>
    <row r="3020" spans="1:4" ht="13.5">
      <c r="A3020" s="322">
        <v>89580</v>
      </c>
      <c r="B3020" s="319" t="s">
        <v>4392</v>
      </c>
      <c r="C3020" s="319" t="s">
        <v>1265</v>
      </c>
      <c r="D3020" s="320" t="s">
        <v>10012</v>
      </c>
    </row>
    <row r="3021" spans="1:4" ht="13.5">
      <c r="A3021" s="322">
        <v>89633</v>
      </c>
      <c r="B3021" s="319" t="s">
        <v>4393</v>
      </c>
      <c r="C3021" s="319" t="s">
        <v>1265</v>
      </c>
      <c r="D3021" s="320" t="s">
        <v>10013</v>
      </c>
    </row>
    <row r="3022" spans="1:4" ht="13.5">
      <c r="A3022" s="322">
        <v>89634</v>
      </c>
      <c r="B3022" s="319" t="s">
        <v>4394</v>
      </c>
      <c r="C3022" s="319" t="s">
        <v>1265</v>
      </c>
      <c r="D3022" s="320" t="s">
        <v>10014</v>
      </c>
    </row>
    <row r="3023" spans="1:4" ht="13.5">
      <c r="A3023" s="322">
        <v>89635</v>
      </c>
      <c r="B3023" s="319" t="s">
        <v>4395</v>
      </c>
      <c r="C3023" s="319" t="s">
        <v>1265</v>
      </c>
      <c r="D3023" s="320" t="s">
        <v>10015</v>
      </c>
    </row>
    <row r="3024" spans="1:4" ht="13.5">
      <c r="A3024" s="322">
        <v>89636</v>
      </c>
      <c r="B3024" s="319" t="s">
        <v>4396</v>
      </c>
      <c r="C3024" s="319" t="s">
        <v>1265</v>
      </c>
      <c r="D3024" s="320" t="s">
        <v>10016</v>
      </c>
    </row>
    <row r="3025" spans="1:4" ht="13.5">
      <c r="A3025" s="322">
        <v>89711</v>
      </c>
      <c r="B3025" s="319" t="s">
        <v>4397</v>
      </c>
      <c r="C3025" s="319" t="s">
        <v>1265</v>
      </c>
      <c r="D3025" s="320" t="s">
        <v>10017</v>
      </c>
    </row>
    <row r="3026" spans="1:4" ht="13.5">
      <c r="A3026" s="322">
        <v>89712</v>
      </c>
      <c r="B3026" s="319" t="s">
        <v>4398</v>
      </c>
      <c r="C3026" s="319" t="s">
        <v>1265</v>
      </c>
      <c r="D3026" s="320" t="s">
        <v>10018</v>
      </c>
    </row>
    <row r="3027" spans="1:4" ht="13.5">
      <c r="A3027" s="322">
        <v>89713</v>
      </c>
      <c r="B3027" s="319" t="s">
        <v>4399</v>
      </c>
      <c r="C3027" s="319" t="s">
        <v>1265</v>
      </c>
      <c r="D3027" s="320" t="s">
        <v>10019</v>
      </c>
    </row>
    <row r="3028" spans="1:4" ht="13.5">
      <c r="A3028" s="322">
        <v>89714</v>
      </c>
      <c r="B3028" s="319" t="s">
        <v>4400</v>
      </c>
      <c r="C3028" s="319" t="s">
        <v>1265</v>
      </c>
      <c r="D3028" s="320" t="s">
        <v>10020</v>
      </c>
    </row>
    <row r="3029" spans="1:4" ht="13.5">
      <c r="A3029" s="322">
        <v>89716</v>
      </c>
      <c r="B3029" s="319" t="s">
        <v>4401</v>
      </c>
      <c r="C3029" s="319" t="s">
        <v>1265</v>
      </c>
      <c r="D3029" s="320" t="s">
        <v>9621</v>
      </c>
    </row>
    <row r="3030" spans="1:4" ht="13.5">
      <c r="A3030" s="322">
        <v>89717</v>
      </c>
      <c r="B3030" s="319" t="s">
        <v>4402</v>
      </c>
      <c r="C3030" s="319" t="s">
        <v>1265</v>
      </c>
      <c r="D3030" s="320" t="s">
        <v>8738</v>
      </c>
    </row>
    <row r="3031" spans="1:4" ht="13.5">
      <c r="A3031" s="322">
        <v>89770</v>
      </c>
      <c r="B3031" s="319" t="s">
        <v>4403</v>
      </c>
      <c r="C3031" s="319" t="s">
        <v>1265</v>
      </c>
      <c r="D3031" s="320" t="s">
        <v>7987</v>
      </c>
    </row>
    <row r="3032" spans="1:4" ht="13.5">
      <c r="A3032" s="322">
        <v>89771</v>
      </c>
      <c r="B3032" s="319" t="s">
        <v>4404</v>
      </c>
      <c r="C3032" s="319" t="s">
        <v>1265</v>
      </c>
      <c r="D3032" s="320" t="s">
        <v>10021</v>
      </c>
    </row>
    <row r="3033" spans="1:4" ht="13.5">
      <c r="A3033" s="322">
        <v>89773</v>
      </c>
      <c r="B3033" s="319" t="s">
        <v>4405</v>
      </c>
      <c r="C3033" s="319" t="s">
        <v>1265</v>
      </c>
      <c r="D3033" s="320" t="s">
        <v>10022</v>
      </c>
    </row>
    <row r="3034" spans="1:4" ht="13.5">
      <c r="A3034" s="322">
        <v>89775</v>
      </c>
      <c r="B3034" s="319" t="s">
        <v>4406</v>
      </c>
      <c r="C3034" s="319" t="s">
        <v>1265</v>
      </c>
      <c r="D3034" s="320" t="s">
        <v>10023</v>
      </c>
    </row>
    <row r="3035" spans="1:4" ht="13.5">
      <c r="A3035" s="322">
        <v>89798</v>
      </c>
      <c r="B3035" s="319" t="s">
        <v>4407</v>
      </c>
      <c r="C3035" s="319" t="s">
        <v>1265</v>
      </c>
      <c r="D3035" s="320" t="s">
        <v>10024</v>
      </c>
    </row>
    <row r="3036" spans="1:4" ht="13.5">
      <c r="A3036" s="322">
        <v>89799</v>
      </c>
      <c r="B3036" s="319" t="s">
        <v>4408</v>
      </c>
      <c r="C3036" s="319" t="s">
        <v>1265</v>
      </c>
      <c r="D3036" s="320" t="s">
        <v>8416</v>
      </c>
    </row>
    <row r="3037" spans="1:4" ht="13.5">
      <c r="A3037" s="322">
        <v>89800</v>
      </c>
      <c r="B3037" s="319" t="s">
        <v>4409</v>
      </c>
      <c r="C3037" s="319" t="s">
        <v>1265</v>
      </c>
      <c r="D3037" s="320" t="s">
        <v>10025</v>
      </c>
    </row>
    <row r="3038" spans="1:4" ht="13.5">
      <c r="A3038" s="322">
        <v>89848</v>
      </c>
      <c r="B3038" s="319" t="s">
        <v>4410</v>
      </c>
      <c r="C3038" s="319" t="s">
        <v>1265</v>
      </c>
      <c r="D3038" s="320" t="s">
        <v>10026</v>
      </c>
    </row>
    <row r="3039" spans="1:4" ht="13.5">
      <c r="A3039" s="322">
        <v>89849</v>
      </c>
      <c r="B3039" s="319" t="s">
        <v>4411</v>
      </c>
      <c r="C3039" s="319" t="s">
        <v>1265</v>
      </c>
      <c r="D3039" s="320" t="s">
        <v>10027</v>
      </c>
    </row>
    <row r="3040" spans="1:4" ht="13.5">
      <c r="A3040" s="322">
        <v>89865</v>
      </c>
      <c r="B3040" s="319" t="s">
        <v>4412</v>
      </c>
      <c r="C3040" s="319" t="s">
        <v>1265</v>
      </c>
      <c r="D3040" s="320" t="s">
        <v>8186</v>
      </c>
    </row>
    <row r="3041" spans="1:4" ht="13.5">
      <c r="A3041" s="322">
        <v>91784</v>
      </c>
      <c r="B3041" s="319" t="s">
        <v>4413</v>
      </c>
      <c r="C3041" s="319" t="s">
        <v>1265</v>
      </c>
      <c r="D3041" s="320" t="s">
        <v>10028</v>
      </c>
    </row>
    <row r="3042" spans="1:4" ht="13.5">
      <c r="A3042" s="322">
        <v>91785</v>
      </c>
      <c r="B3042" s="319" t="s">
        <v>4414</v>
      </c>
      <c r="C3042" s="319" t="s">
        <v>1265</v>
      </c>
      <c r="D3042" s="320" t="s">
        <v>10029</v>
      </c>
    </row>
    <row r="3043" spans="1:4" ht="13.5">
      <c r="A3043" s="322">
        <v>91786</v>
      </c>
      <c r="B3043" s="319" t="s">
        <v>4415</v>
      </c>
      <c r="C3043" s="319" t="s">
        <v>1265</v>
      </c>
      <c r="D3043" s="320" t="s">
        <v>10030</v>
      </c>
    </row>
    <row r="3044" spans="1:4" ht="13.5">
      <c r="A3044" s="322">
        <v>91787</v>
      </c>
      <c r="B3044" s="319" t="s">
        <v>4416</v>
      </c>
      <c r="C3044" s="319" t="s">
        <v>1265</v>
      </c>
      <c r="D3044" s="320" t="s">
        <v>10031</v>
      </c>
    </row>
    <row r="3045" spans="1:4" ht="13.5">
      <c r="A3045" s="322">
        <v>91788</v>
      </c>
      <c r="B3045" s="319" t="s">
        <v>4417</v>
      </c>
      <c r="C3045" s="319" t="s">
        <v>1265</v>
      </c>
      <c r="D3045" s="320" t="s">
        <v>10032</v>
      </c>
    </row>
    <row r="3046" spans="1:4" ht="13.5">
      <c r="A3046" s="322">
        <v>91789</v>
      </c>
      <c r="B3046" s="319" t="s">
        <v>4418</v>
      </c>
      <c r="C3046" s="319" t="s">
        <v>1265</v>
      </c>
      <c r="D3046" s="320" t="s">
        <v>10033</v>
      </c>
    </row>
    <row r="3047" spans="1:4" ht="13.5">
      <c r="A3047" s="322">
        <v>91790</v>
      </c>
      <c r="B3047" s="319" t="s">
        <v>4419</v>
      </c>
      <c r="C3047" s="319" t="s">
        <v>1265</v>
      </c>
      <c r="D3047" s="320" t="s">
        <v>10034</v>
      </c>
    </row>
    <row r="3048" spans="1:4" ht="13.5">
      <c r="A3048" s="322">
        <v>91791</v>
      </c>
      <c r="B3048" s="319" t="s">
        <v>4420</v>
      </c>
      <c r="C3048" s="319" t="s">
        <v>1265</v>
      </c>
      <c r="D3048" s="320" t="s">
        <v>9758</v>
      </c>
    </row>
    <row r="3049" spans="1:4" ht="13.5">
      <c r="A3049" s="322">
        <v>91792</v>
      </c>
      <c r="B3049" s="319" t="s">
        <v>4421</v>
      </c>
      <c r="C3049" s="319" t="s">
        <v>1265</v>
      </c>
      <c r="D3049" s="320" t="s">
        <v>10035</v>
      </c>
    </row>
    <row r="3050" spans="1:4" ht="13.5">
      <c r="A3050" s="322">
        <v>91793</v>
      </c>
      <c r="B3050" s="319" t="s">
        <v>4422</v>
      </c>
      <c r="C3050" s="319" t="s">
        <v>1265</v>
      </c>
      <c r="D3050" s="320" t="s">
        <v>10036</v>
      </c>
    </row>
    <row r="3051" spans="1:4" ht="13.5">
      <c r="A3051" s="322">
        <v>91794</v>
      </c>
      <c r="B3051" s="319" t="s">
        <v>4423</v>
      </c>
      <c r="C3051" s="319" t="s">
        <v>1265</v>
      </c>
      <c r="D3051" s="320" t="s">
        <v>10037</v>
      </c>
    </row>
    <row r="3052" spans="1:4" ht="13.5">
      <c r="A3052" s="322">
        <v>91795</v>
      </c>
      <c r="B3052" s="319" t="s">
        <v>4424</v>
      </c>
      <c r="C3052" s="319" t="s">
        <v>1265</v>
      </c>
      <c r="D3052" s="320" t="s">
        <v>10038</v>
      </c>
    </row>
    <row r="3053" spans="1:4" ht="13.5">
      <c r="A3053" s="322">
        <v>91796</v>
      </c>
      <c r="B3053" s="319" t="s">
        <v>4425</v>
      </c>
      <c r="C3053" s="319" t="s">
        <v>1265</v>
      </c>
      <c r="D3053" s="320" t="s">
        <v>9477</v>
      </c>
    </row>
    <row r="3054" spans="1:4" ht="13.5">
      <c r="A3054" s="322">
        <v>92275</v>
      </c>
      <c r="B3054" s="319" t="s">
        <v>4426</v>
      </c>
      <c r="C3054" s="319" t="s">
        <v>1265</v>
      </c>
      <c r="D3054" s="320" t="s">
        <v>10039</v>
      </c>
    </row>
    <row r="3055" spans="1:4" ht="13.5">
      <c r="A3055" s="322">
        <v>92276</v>
      </c>
      <c r="B3055" s="319" t="s">
        <v>4427</v>
      </c>
      <c r="C3055" s="319" t="s">
        <v>1265</v>
      </c>
      <c r="D3055" s="320" t="s">
        <v>8030</v>
      </c>
    </row>
    <row r="3056" spans="1:4" ht="13.5">
      <c r="A3056" s="322">
        <v>92277</v>
      </c>
      <c r="B3056" s="319" t="s">
        <v>4428</v>
      </c>
      <c r="C3056" s="319" t="s">
        <v>1265</v>
      </c>
      <c r="D3056" s="320" t="s">
        <v>9077</v>
      </c>
    </row>
    <row r="3057" spans="1:4" ht="13.5">
      <c r="A3057" s="322">
        <v>92278</v>
      </c>
      <c r="B3057" s="319" t="s">
        <v>4429</v>
      </c>
      <c r="C3057" s="319" t="s">
        <v>1265</v>
      </c>
      <c r="D3057" s="320" t="s">
        <v>10040</v>
      </c>
    </row>
    <row r="3058" spans="1:4" ht="13.5">
      <c r="A3058" s="322">
        <v>92279</v>
      </c>
      <c r="B3058" s="319" t="s">
        <v>4430</v>
      </c>
      <c r="C3058" s="319" t="s">
        <v>1265</v>
      </c>
      <c r="D3058" s="320" t="s">
        <v>10041</v>
      </c>
    </row>
    <row r="3059" spans="1:4" ht="13.5">
      <c r="A3059" s="322">
        <v>92280</v>
      </c>
      <c r="B3059" s="319" t="s">
        <v>4431</v>
      </c>
      <c r="C3059" s="319" t="s">
        <v>1265</v>
      </c>
      <c r="D3059" s="320" t="s">
        <v>10042</v>
      </c>
    </row>
    <row r="3060" spans="1:4" ht="13.5">
      <c r="A3060" s="322">
        <v>92305</v>
      </c>
      <c r="B3060" s="319" t="s">
        <v>4432</v>
      </c>
      <c r="C3060" s="319" t="s">
        <v>1265</v>
      </c>
      <c r="D3060" s="320" t="s">
        <v>8321</v>
      </c>
    </row>
    <row r="3061" spans="1:4" ht="13.5">
      <c r="A3061" s="322">
        <v>92306</v>
      </c>
      <c r="B3061" s="319" t="s">
        <v>4433</v>
      </c>
      <c r="C3061" s="319" t="s">
        <v>1265</v>
      </c>
      <c r="D3061" s="320" t="s">
        <v>10043</v>
      </c>
    </row>
    <row r="3062" spans="1:4" ht="13.5">
      <c r="A3062" s="322">
        <v>92307</v>
      </c>
      <c r="B3062" s="319" t="s">
        <v>4434</v>
      </c>
      <c r="C3062" s="319" t="s">
        <v>1265</v>
      </c>
      <c r="D3062" s="320" t="s">
        <v>10044</v>
      </c>
    </row>
    <row r="3063" spans="1:4" ht="13.5">
      <c r="A3063" s="322">
        <v>92320</v>
      </c>
      <c r="B3063" s="319" t="s">
        <v>4435</v>
      </c>
      <c r="C3063" s="319" t="s">
        <v>1265</v>
      </c>
      <c r="D3063" s="320" t="s">
        <v>8058</v>
      </c>
    </row>
    <row r="3064" spans="1:4" ht="13.5">
      <c r="A3064" s="322">
        <v>92321</v>
      </c>
      <c r="B3064" s="319" t="s">
        <v>4436</v>
      </c>
      <c r="C3064" s="319" t="s">
        <v>1265</v>
      </c>
      <c r="D3064" s="320" t="s">
        <v>10045</v>
      </c>
    </row>
    <row r="3065" spans="1:4" ht="13.5">
      <c r="A3065" s="322">
        <v>92322</v>
      </c>
      <c r="B3065" s="319" t="s">
        <v>4437</v>
      </c>
      <c r="C3065" s="319" t="s">
        <v>1265</v>
      </c>
      <c r="D3065" s="320" t="s">
        <v>9754</v>
      </c>
    </row>
    <row r="3066" spans="1:4" ht="13.5">
      <c r="A3066" s="322">
        <v>92335</v>
      </c>
      <c r="B3066" s="319" t="s">
        <v>4438</v>
      </c>
      <c r="C3066" s="319" t="s">
        <v>1265</v>
      </c>
      <c r="D3066" s="320" t="s">
        <v>10046</v>
      </c>
    </row>
    <row r="3067" spans="1:4" ht="13.5">
      <c r="A3067" s="322">
        <v>92336</v>
      </c>
      <c r="B3067" s="319" t="s">
        <v>4439</v>
      </c>
      <c r="C3067" s="319" t="s">
        <v>1265</v>
      </c>
      <c r="D3067" s="320" t="s">
        <v>10047</v>
      </c>
    </row>
    <row r="3068" spans="1:4" ht="13.5">
      <c r="A3068" s="322">
        <v>92337</v>
      </c>
      <c r="B3068" s="319" t="s">
        <v>4440</v>
      </c>
      <c r="C3068" s="319" t="s">
        <v>1265</v>
      </c>
      <c r="D3068" s="320" t="s">
        <v>10048</v>
      </c>
    </row>
    <row r="3069" spans="1:4" ht="13.5">
      <c r="A3069" s="322">
        <v>92338</v>
      </c>
      <c r="B3069" s="319" t="s">
        <v>4441</v>
      </c>
      <c r="C3069" s="319" t="s">
        <v>1265</v>
      </c>
      <c r="D3069" s="320" t="s">
        <v>10049</v>
      </c>
    </row>
    <row r="3070" spans="1:4" ht="13.5">
      <c r="A3070" s="322">
        <v>92339</v>
      </c>
      <c r="B3070" s="319" t="s">
        <v>4442</v>
      </c>
      <c r="C3070" s="319" t="s">
        <v>1265</v>
      </c>
      <c r="D3070" s="320" t="s">
        <v>10050</v>
      </c>
    </row>
    <row r="3071" spans="1:4" ht="13.5">
      <c r="A3071" s="322">
        <v>92341</v>
      </c>
      <c r="B3071" s="319" t="s">
        <v>4443</v>
      </c>
      <c r="C3071" s="319" t="s">
        <v>1265</v>
      </c>
      <c r="D3071" s="320" t="s">
        <v>10051</v>
      </c>
    </row>
    <row r="3072" spans="1:4" ht="13.5">
      <c r="A3072" s="322">
        <v>92342</v>
      </c>
      <c r="B3072" s="319" t="s">
        <v>4444</v>
      </c>
      <c r="C3072" s="319" t="s">
        <v>1265</v>
      </c>
      <c r="D3072" s="320" t="s">
        <v>7908</v>
      </c>
    </row>
    <row r="3073" spans="1:4" ht="13.5">
      <c r="A3073" s="322">
        <v>92343</v>
      </c>
      <c r="B3073" s="319" t="s">
        <v>4445</v>
      </c>
      <c r="C3073" s="319" t="s">
        <v>1265</v>
      </c>
      <c r="D3073" s="320" t="s">
        <v>10052</v>
      </c>
    </row>
    <row r="3074" spans="1:4" ht="13.5">
      <c r="A3074" s="322">
        <v>92361</v>
      </c>
      <c r="B3074" s="319" t="s">
        <v>4446</v>
      </c>
      <c r="C3074" s="319" t="s">
        <v>1265</v>
      </c>
      <c r="D3074" s="320" t="s">
        <v>10053</v>
      </c>
    </row>
    <row r="3075" spans="1:4" ht="13.5">
      <c r="A3075" s="322">
        <v>92362</v>
      </c>
      <c r="B3075" s="319" t="s">
        <v>4447</v>
      </c>
      <c r="C3075" s="319" t="s">
        <v>1265</v>
      </c>
      <c r="D3075" s="320" t="s">
        <v>10054</v>
      </c>
    </row>
    <row r="3076" spans="1:4" ht="13.5">
      <c r="A3076" s="322">
        <v>92364</v>
      </c>
      <c r="B3076" s="319" t="s">
        <v>4448</v>
      </c>
      <c r="C3076" s="319" t="s">
        <v>1265</v>
      </c>
      <c r="D3076" s="320" t="s">
        <v>10055</v>
      </c>
    </row>
    <row r="3077" spans="1:4" ht="13.5">
      <c r="A3077" s="322">
        <v>92365</v>
      </c>
      <c r="B3077" s="319" t="s">
        <v>4449</v>
      </c>
      <c r="C3077" s="319" t="s">
        <v>1265</v>
      </c>
      <c r="D3077" s="320" t="s">
        <v>10056</v>
      </c>
    </row>
    <row r="3078" spans="1:4" ht="13.5">
      <c r="A3078" s="322">
        <v>92366</v>
      </c>
      <c r="B3078" s="319" t="s">
        <v>4450</v>
      </c>
      <c r="C3078" s="319" t="s">
        <v>1265</v>
      </c>
      <c r="D3078" s="320" t="s">
        <v>10057</v>
      </c>
    </row>
    <row r="3079" spans="1:4" ht="13.5">
      <c r="A3079" s="322">
        <v>92367</v>
      </c>
      <c r="B3079" s="319" t="s">
        <v>4451</v>
      </c>
      <c r="C3079" s="319" t="s">
        <v>1265</v>
      </c>
      <c r="D3079" s="320" t="s">
        <v>10058</v>
      </c>
    </row>
    <row r="3080" spans="1:4" ht="13.5">
      <c r="A3080" s="322">
        <v>92368</v>
      </c>
      <c r="B3080" s="319" t="s">
        <v>4452</v>
      </c>
      <c r="C3080" s="319" t="s">
        <v>1265</v>
      </c>
      <c r="D3080" s="320" t="s">
        <v>10059</v>
      </c>
    </row>
    <row r="3081" spans="1:4" ht="13.5">
      <c r="A3081" s="322">
        <v>92648</v>
      </c>
      <c r="B3081" s="319" t="s">
        <v>4453</v>
      </c>
      <c r="C3081" s="319" t="s">
        <v>1265</v>
      </c>
      <c r="D3081" s="320" t="s">
        <v>10060</v>
      </c>
    </row>
    <row r="3082" spans="1:4" ht="13.5">
      <c r="A3082" s="322">
        <v>92649</v>
      </c>
      <c r="B3082" s="319" t="s">
        <v>4454</v>
      </c>
      <c r="C3082" s="319" t="s">
        <v>1265</v>
      </c>
      <c r="D3082" s="320" t="s">
        <v>9697</v>
      </c>
    </row>
    <row r="3083" spans="1:4" ht="13.5">
      <c r="A3083" s="322">
        <v>92650</v>
      </c>
      <c r="B3083" s="319" t="s">
        <v>4455</v>
      </c>
      <c r="C3083" s="319" t="s">
        <v>1265</v>
      </c>
      <c r="D3083" s="320" t="s">
        <v>10061</v>
      </c>
    </row>
    <row r="3084" spans="1:4" ht="13.5">
      <c r="A3084" s="322">
        <v>92652</v>
      </c>
      <c r="B3084" s="319" t="s">
        <v>4456</v>
      </c>
      <c r="C3084" s="319" t="s">
        <v>1265</v>
      </c>
      <c r="D3084" s="320" t="s">
        <v>10062</v>
      </c>
    </row>
    <row r="3085" spans="1:4" ht="13.5">
      <c r="A3085" s="322">
        <v>92653</v>
      </c>
      <c r="B3085" s="319" t="s">
        <v>4457</v>
      </c>
      <c r="C3085" s="319" t="s">
        <v>1265</v>
      </c>
      <c r="D3085" s="320" t="s">
        <v>10063</v>
      </c>
    </row>
    <row r="3086" spans="1:4" ht="13.5">
      <c r="A3086" s="322">
        <v>92654</v>
      </c>
      <c r="B3086" s="319" t="s">
        <v>4458</v>
      </c>
      <c r="C3086" s="319" t="s">
        <v>1265</v>
      </c>
      <c r="D3086" s="320" t="s">
        <v>10064</v>
      </c>
    </row>
    <row r="3087" spans="1:4" ht="13.5">
      <c r="A3087" s="322">
        <v>92655</v>
      </c>
      <c r="B3087" s="319" t="s">
        <v>4459</v>
      </c>
      <c r="C3087" s="319" t="s">
        <v>1265</v>
      </c>
      <c r="D3087" s="320" t="s">
        <v>10065</v>
      </c>
    </row>
    <row r="3088" spans="1:4" ht="13.5">
      <c r="A3088" s="322">
        <v>92656</v>
      </c>
      <c r="B3088" s="319" t="s">
        <v>4460</v>
      </c>
      <c r="C3088" s="319" t="s">
        <v>1265</v>
      </c>
      <c r="D3088" s="320" t="s">
        <v>10066</v>
      </c>
    </row>
    <row r="3089" spans="1:4" ht="13.5">
      <c r="A3089" s="322">
        <v>92687</v>
      </c>
      <c r="B3089" s="319" t="s">
        <v>4461</v>
      </c>
      <c r="C3089" s="319" t="s">
        <v>1265</v>
      </c>
      <c r="D3089" s="320" t="s">
        <v>10067</v>
      </c>
    </row>
    <row r="3090" spans="1:4" ht="13.5">
      <c r="A3090" s="322">
        <v>92688</v>
      </c>
      <c r="B3090" s="319" t="s">
        <v>4462</v>
      </c>
      <c r="C3090" s="319" t="s">
        <v>1265</v>
      </c>
      <c r="D3090" s="320" t="s">
        <v>10068</v>
      </c>
    </row>
    <row r="3091" spans="1:4" ht="13.5">
      <c r="A3091" s="322">
        <v>92689</v>
      </c>
      <c r="B3091" s="319" t="s">
        <v>4463</v>
      </c>
      <c r="C3091" s="319" t="s">
        <v>1265</v>
      </c>
      <c r="D3091" s="320" t="s">
        <v>10069</v>
      </c>
    </row>
    <row r="3092" spans="1:4" ht="13.5">
      <c r="A3092" s="322">
        <v>92690</v>
      </c>
      <c r="B3092" s="319" t="s">
        <v>4464</v>
      </c>
      <c r="C3092" s="319" t="s">
        <v>1265</v>
      </c>
      <c r="D3092" s="320" t="s">
        <v>10070</v>
      </c>
    </row>
    <row r="3093" spans="1:4" ht="13.5">
      <c r="A3093" s="322">
        <v>94462</v>
      </c>
      <c r="B3093" s="319" t="s">
        <v>4465</v>
      </c>
      <c r="C3093" s="319" t="s">
        <v>1265</v>
      </c>
      <c r="D3093" s="320" t="s">
        <v>10071</v>
      </c>
    </row>
    <row r="3094" spans="1:4" ht="13.5">
      <c r="A3094" s="322">
        <v>94463</v>
      </c>
      <c r="B3094" s="319" t="s">
        <v>4466</v>
      </c>
      <c r="C3094" s="319" t="s">
        <v>1265</v>
      </c>
      <c r="D3094" s="320" t="s">
        <v>10072</v>
      </c>
    </row>
    <row r="3095" spans="1:4" ht="13.5">
      <c r="A3095" s="322">
        <v>94464</v>
      </c>
      <c r="B3095" s="319" t="s">
        <v>4467</v>
      </c>
      <c r="C3095" s="319" t="s">
        <v>1265</v>
      </c>
      <c r="D3095" s="320" t="s">
        <v>10073</v>
      </c>
    </row>
    <row r="3096" spans="1:4" ht="13.5">
      <c r="A3096" s="322">
        <v>94602</v>
      </c>
      <c r="B3096" s="319" t="s">
        <v>4468</v>
      </c>
      <c r="C3096" s="319" t="s">
        <v>1265</v>
      </c>
      <c r="D3096" s="320" t="s">
        <v>10074</v>
      </c>
    </row>
    <row r="3097" spans="1:4" ht="13.5">
      <c r="A3097" s="322">
        <v>94603</v>
      </c>
      <c r="B3097" s="319" t="s">
        <v>4469</v>
      </c>
      <c r="C3097" s="319" t="s">
        <v>1265</v>
      </c>
      <c r="D3097" s="320" t="s">
        <v>10075</v>
      </c>
    </row>
    <row r="3098" spans="1:4" ht="13.5">
      <c r="A3098" s="322">
        <v>94604</v>
      </c>
      <c r="B3098" s="319" t="s">
        <v>4470</v>
      </c>
      <c r="C3098" s="319" t="s">
        <v>1265</v>
      </c>
      <c r="D3098" s="320" t="s">
        <v>10076</v>
      </c>
    </row>
    <row r="3099" spans="1:4" ht="13.5">
      <c r="A3099" s="322">
        <v>94605</v>
      </c>
      <c r="B3099" s="319" t="s">
        <v>4471</v>
      </c>
      <c r="C3099" s="319" t="s">
        <v>1265</v>
      </c>
      <c r="D3099" s="320" t="s">
        <v>10077</v>
      </c>
    </row>
    <row r="3100" spans="1:4" ht="13.5">
      <c r="A3100" s="322">
        <v>94648</v>
      </c>
      <c r="B3100" s="319" t="s">
        <v>4472</v>
      </c>
      <c r="C3100" s="319" t="s">
        <v>1265</v>
      </c>
      <c r="D3100" s="320" t="s">
        <v>10078</v>
      </c>
    </row>
    <row r="3101" spans="1:4" ht="13.5">
      <c r="A3101" s="322">
        <v>94649</v>
      </c>
      <c r="B3101" s="319" t="s">
        <v>4473</v>
      </c>
      <c r="C3101" s="319" t="s">
        <v>1265</v>
      </c>
      <c r="D3101" s="320" t="s">
        <v>10079</v>
      </c>
    </row>
    <row r="3102" spans="1:4" ht="13.5">
      <c r="A3102" s="322">
        <v>94650</v>
      </c>
      <c r="B3102" s="319" t="s">
        <v>4474</v>
      </c>
      <c r="C3102" s="319" t="s">
        <v>1265</v>
      </c>
      <c r="D3102" s="320" t="s">
        <v>10080</v>
      </c>
    </row>
    <row r="3103" spans="1:4" ht="13.5">
      <c r="A3103" s="322">
        <v>94651</v>
      </c>
      <c r="B3103" s="319" t="s">
        <v>4475</v>
      </c>
      <c r="C3103" s="319" t="s">
        <v>1265</v>
      </c>
      <c r="D3103" s="320" t="s">
        <v>10081</v>
      </c>
    </row>
    <row r="3104" spans="1:4" ht="13.5">
      <c r="A3104" s="322">
        <v>94652</v>
      </c>
      <c r="B3104" s="319" t="s">
        <v>4476</v>
      </c>
      <c r="C3104" s="319" t="s">
        <v>1265</v>
      </c>
      <c r="D3104" s="320" t="s">
        <v>9431</v>
      </c>
    </row>
    <row r="3105" spans="1:4" ht="13.5">
      <c r="A3105" s="322">
        <v>94653</v>
      </c>
      <c r="B3105" s="319" t="s">
        <v>4477</v>
      </c>
      <c r="C3105" s="319" t="s">
        <v>1265</v>
      </c>
      <c r="D3105" s="320" t="s">
        <v>10082</v>
      </c>
    </row>
    <row r="3106" spans="1:4" ht="13.5">
      <c r="A3106" s="322">
        <v>94654</v>
      </c>
      <c r="B3106" s="319" t="s">
        <v>4478</v>
      </c>
      <c r="C3106" s="319" t="s">
        <v>1265</v>
      </c>
      <c r="D3106" s="320" t="s">
        <v>10083</v>
      </c>
    </row>
    <row r="3107" spans="1:4" ht="13.5">
      <c r="A3107" s="322">
        <v>94655</v>
      </c>
      <c r="B3107" s="319" t="s">
        <v>4479</v>
      </c>
      <c r="C3107" s="319" t="s">
        <v>1265</v>
      </c>
      <c r="D3107" s="320" t="s">
        <v>10084</v>
      </c>
    </row>
    <row r="3108" spans="1:4" ht="13.5">
      <c r="A3108" s="322">
        <v>94716</v>
      </c>
      <c r="B3108" s="319" t="s">
        <v>4480</v>
      </c>
      <c r="C3108" s="319" t="s">
        <v>1265</v>
      </c>
      <c r="D3108" s="320" t="s">
        <v>10085</v>
      </c>
    </row>
    <row r="3109" spans="1:4" ht="13.5">
      <c r="A3109" s="322">
        <v>94717</v>
      </c>
      <c r="B3109" s="319" t="s">
        <v>4481</v>
      </c>
      <c r="C3109" s="319" t="s">
        <v>1265</v>
      </c>
      <c r="D3109" s="320" t="s">
        <v>10086</v>
      </c>
    </row>
    <row r="3110" spans="1:4" ht="13.5">
      <c r="A3110" s="322">
        <v>94718</v>
      </c>
      <c r="B3110" s="319" t="s">
        <v>4482</v>
      </c>
      <c r="C3110" s="319" t="s">
        <v>1265</v>
      </c>
      <c r="D3110" s="320" t="s">
        <v>10087</v>
      </c>
    </row>
    <row r="3111" spans="1:4" ht="13.5">
      <c r="A3111" s="322">
        <v>94719</v>
      </c>
      <c r="B3111" s="319" t="s">
        <v>4483</v>
      </c>
      <c r="C3111" s="319" t="s">
        <v>1265</v>
      </c>
      <c r="D3111" s="320" t="s">
        <v>9789</v>
      </c>
    </row>
    <row r="3112" spans="1:4" ht="13.5">
      <c r="A3112" s="322">
        <v>94720</v>
      </c>
      <c r="B3112" s="319" t="s">
        <v>4484</v>
      </c>
      <c r="C3112" s="319" t="s">
        <v>1265</v>
      </c>
      <c r="D3112" s="320" t="s">
        <v>10088</v>
      </c>
    </row>
    <row r="3113" spans="1:4" ht="13.5">
      <c r="A3113" s="322">
        <v>94721</v>
      </c>
      <c r="B3113" s="319" t="s">
        <v>4485</v>
      </c>
      <c r="C3113" s="319" t="s">
        <v>1265</v>
      </c>
      <c r="D3113" s="320" t="s">
        <v>10089</v>
      </c>
    </row>
    <row r="3114" spans="1:4" ht="13.5">
      <c r="A3114" s="322">
        <v>94722</v>
      </c>
      <c r="B3114" s="319" t="s">
        <v>4486</v>
      </c>
      <c r="C3114" s="319" t="s">
        <v>1265</v>
      </c>
      <c r="D3114" s="320" t="s">
        <v>10090</v>
      </c>
    </row>
    <row r="3115" spans="1:4" ht="13.5">
      <c r="A3115" s="322">
        <v>95697</v>
      </c>
      <c r="B3115" s="319" t="s">
        <v>4487</v>
      </c>
      <c r="C3115" s="319" t="s">
        <v>1265</v>
      </c>
      <c r="D3115" s="320" t="s">
        <v>10091</v>
      </c>
    </row>
    <row r="3116" spans="1:4" ht="13.5">
      <c r="A3116" s="322">
        <v>96635</v>
      </c>
      <c r="B3116" s="319" t="s">
        <v>4488</v>
      </c>
      <c r="C3116" s="319" t="s">
        <v>1265</v>
      </c>
      <c r="D3116" s="320" t="s">
        <v>9623</v>
      </c>
    </row>
    <row r="3117" spans="1:4" ht="13.5">
      <c r="A3117" s="322">
        <v>96636</v>
      </c>
      <c r="B3117" s="319" t="s">
        <v>4489</v>
      </c>
      <c r="C3117" s="319" t="s">
        <v>1265</v>
      </c>
      <c r="D3117" s="320" t="s">
        <v>10092</v>
      </c>
    </row>
    <row r="3118" spans="1:4" ht="13.5">
      <c r="A3118" s="322">
        <v>96644</v>
      </c>
      <c r="B3118" s="319" t="s">
        <v>4490</v>
      </c>
      <c r="C3118" s="319" t="s">
        <v>1265</v>
      </c>
      <c r="D3118" s="320" t="s">
        <v>10093</v>
      </c>
    </row>
    <row r="3119" spans="1:4" ht="13.5">
      <c r="A3119" s="322">
        <v>96645</v>
      </c>
      <c r="B3119" s="319" t="s">
        <v>4491</v>
      </c>
      <c r="C3119" s="319" t="s">
        <v>1265</v>
      </c>
      <c r="D3119" s="320" t="s">
        <v>8445</v>
      </c>
    </row>
    <row r="3120" spans="1:4" ht="13.5">
      <c r="A3120" s="322">
        <v>96646</v>
      </c>
      <c r="B3120" s="319" t="s">
        <v>4492</v>
      </c>
      <c r="C3120" s="319" t="s">
        <v>1265</v>
      </c>
      <c r="D3120" s="320" t="s">
        <v>10094</v>
      </c>
    </row>
    <row r="3121" spans="1:4" ht="13.5">
      <c r="A3121" s="322">
        <v>96647</v>
      </c>
      <c r="B3121" s="319" t="s">
        <v>4493</v>
      </c>
      <c r="C3121" s="319" t="s">
        <v>1265</v>
      </c>
      <c r="D3121" s="320" t="s">
        <v>10095</v>
      </c>
    </row>
    <row r="3122" spans="1:4" ht="13.5">
      <c r="A3122" s="322">
        <v>96648</v>
      </c>
      <c r="B3122" s="319" t="s">
        <v>4494</v>
      </c>
      <c r="C3122" s="319" t="s">
        <v>1265</v>
      </c>
      <c r="D3122" s="320" t="s">
        <v>10096</v>
      </c>
    </row>
    <row r="3123" spans="1:4" ht="13.5">
      <c r="A3123" s="322">
        <v>96649</v>
      </c>
      <c r="B3123" s="319" t="s">
        <v>4495</v>
      </c>
      <c r="C3123" s="319" t="s">
        <v>1265</v>
      </c>
      <c r="D3123" s="320" t="s">
        <v>10097</v>
      </c>
    </row>
    <row r="3124" spans="1:4" ht="13.5">
      <c r="A3124" s="322">
        <v>96668</v>
      </c>
      <c r="B3124" s="319" t="s">
        <v>4496</v>
      </c>
      <c r="C3124" s="319" t="s">
        <v>1265</v>
      </c>
      <c r="D3124" s="320" t="s">
        <v>10098</v>
      </c>
    </row>
    <row r="3125" spans="1:4" ht="13.5">
      <c r="A3125" s="322">
        <v>96669</v>
      </c>
      <c r="B3125" s="319" t="s">
        <v>4497</v>
      </c>
      <c r="C3125" s="319" t="s">
        <v>1265</v>
      </c>
      <c r="D3125" s="320" t="s">
        <v>10099</v>
      </c>
    </row>
    <row r="3126" spans="1:4" ht="13.5">
      <c r="A3126" s="322">
        <v>96670</v>
      </c>
      <c r="B3126" s="319" t="s">
        <v>4498</v>
      </c>
      <c r="C3126" s="319" t="s">
        <v>1265</v>
      </c>
      <c r="D3126" s="320" t="s">
        <v>10100</v>
      </c>
    </row>
    <row r="3127" spans="1:4" ht="13.5">
      <c r="A3127" s="322">
        <v>96671</v>
      </c>
      <c r="B3127" s="319" t="s">
        <v>4499</v>
      </c>
      <c r="C3127" s="319" t="s">
        <v>1265</v>
      </c>
      <c r="D3127" s="320" t="s">
        <v>7892</v>
      </c>
    </row>
    <row r="3128" spans="1:4" ht="13.5">
      <c r="A3128" s="322">
        <v>96672</v>
      </c>
      <c r="B3128" s="319" t="s">
        <v>4500</v>
      </c>
      <c r="C3128" s="319" t="s">
        <v>1265</v>
      </c>
      <c r="D3128" s="320" t="s">
        <v>10101</v>
      </c>
    </row>
    <row r="3129" spans="1:4" ht="13.5">
      <c r="A3129" s="322">
        <v>96673</v>
      </c>
      <c r="B3129" s="319" t="s">
        <v>4501</v>
      </c>
      <c r="C3129" s="319" t="s">
        <v>1265</v>
      </c>
      <c r="D3129" s="320" t="s">
        <v>10102</v>
      </c>
    </row>
    <row r="3130" spans="1:4" ht="13.5">
      <c r="A3130" s="322">
        <v>96674</v>
      </c>
      <c r="B3130" s="319" t="s">
        <v>4502</v>
      </c>
      <c r="C3130" s="319" t="s">
        <v>1265</v>
      </c>
      <c r="D3130" s="320" t="s">
        <v>10103</v>
      </c>
    </row>
    <row r="3131" spans="1:4" ht="13.5">
      <c r="A3131" s="322">
        <v>96675</v>
      </c>
      <c r="B3131" s="319" t="s">
        <v>4503</v>
      </c>
      <c r="C3131" s="319" t="s">
        <v>1265</v>
      </c>
      <c r="D3131" s="320" t="s">
        <v>10104</v>
      </c>
    </row>
    <row r="3132" spans="1:4" ht="13.5">
      <c r="A3132" s="322">
        <v>96676</v>
      </c>
      <c r="B3132" s="319" t="s">
        <v>4504</v>
      </c>
      <c r="C3132" s="319" t="s">
        <v>1265</v>
      </c>
      <c r="D3132" s="320" t="s">
        <v>10105</v>
      </c>
    </row>
    <row r="3133" spans="1:4" ht="13.5">
      <c r="A3133" s="322">
        <v>96677</v>
      </c>
      <c r="B3133" s="319" t="s">
        <v>4505</v>
      </c>
      <c r="C3133" s="319" t="s">
        <v>1265</v>
      </c>
      <c r="D3133" s="320" t="s">
        <v>9584</v>
      </c>
    </row>
    <row r="3134" spans="1:4" ht="13.5">
      <c r="A3134" s="322">
        <v>96678</v>
      </c>
      <c r="B3134" s="319" t="s">
        <v>4506</v>
      </c>
      <c r="C3134" s="319" t="s">
        <v>1265</v>
      </c>
      <c r="D3134" s="320" t="s">
        <v>10106</v>
      </c>
    </row>
    <row r="3135" spans="1:4" ht="13.5">
      <c r="A3135" s="322">
        <v>96679</v>
      </c>
      <c r="B3135" s="319" t="s">
        <v>4507</v>
      </c>
      <c r="C3135" s="319" t="s">
        <v>1265</v>
      </c>
      <c r="D3135" s="320" t="s">
        <v>10107</v>
      </c>
    </row>
    <row r="3136" spans="1:4" ht="13.5">
      <c r="A3136" s="322">
        <v>96680</v>
      </c>
      <c r="B3136" s="319" t="s">
        <v>4508</v>
      </c>
      <c r="C3136" s="319" t="s">
        <v>1265</v>
      </c>
      <c r="D3136" s="320" t="s">
        <v>10108</v>
      </c>
    </row>
    <row r="3137" spans="1:4" ht="13.5">
      <c r="A3137" s="322">
        <v>96681</v>
      </c>
      <c r="B3137" s="319" t="s">
        <v>4509</v>
      </c>
      <c r="C3137" s="319" t="s">
        <v>1265</v>
      </c>
      <c r="D3137" s="320" t="s">
        <v>10109</v>
      </c>
    </row>
    <row r="3138" spans="1:4" ht="13.5">
      <c r="A3138" s="322">
        <v>96682</v>
      </c>
      <c r="B3138" s="319" t="s">
        <v>4510</v>
      </c>
      <c r="C3138" s="319" t="s">
        <v>1265</v>
      </c>
      <c r="D3138" s="320" t="s">
        <v>10110</v>
      </c>
    </row>
    <row r="3139" spans="1:4" ht="13.5">
      <c r="A3139" s="322">
        <v>96683</v>
      </c>
      <c r="B3139" s="319" t="s">
        <v>4511</v>
      </c>
      <c r="C3139" s="319" t="s">
        <v>1265</v>
      </c>
      <c r="D3139" s="320" t="s">
        <v>10111</v>
      </c>
    </row>
    <row r="3140" spans="1:4" ht="13.5">
      <c r="A3140" s="322">
        <v>96718</v>
      </c>
      <c r="B3140" s="319" t="s">
        <v>4512</v>
      </c>
      <c r="C3140" s="319" t="s">
        <v>1265</v>
      </c>
      <c r="D3140" s="320" t="s">
        <v>10112</v>
      </c>
    </row>
    <row r="3141" spans="1:4" ht="13.5">
      <c r="A3141" s="322">
        <v>96719</v>
      </c>
      <c r="B3141" s="319" t="s">
        <v>4513</v>
      </c>
      <c r="C3141" s="319" t="s">
        <v>1265</v>
      </c>
      <c r="D3141" s="320" t="s">
        <v>8145</v>
      </c>
    </row>
    <row r="3142" spans="1:4" ht="13.5">
      <c r="A3142" s="322">
        <v>96720</v>
      </c>
      <c r="B3142" s="319" t="s">
        <v>4514</v>
      </c>
      <c r="C3142" s="319" t="s">
        <v>1265</v>
      </c>
      <c r="D3142" s="320" t="s">
        <v>10113</v>
      </c>
    </row>
    <row r="3143" spans="1:4" ht="13.5">
      <c r="A3143" s="322">
        <v>96721</v>
      </c>
      <c r="B3143" s="319" t="s">
        <v>4515</v>
      </c>
      <c r="C3143" s="319" t="s">
        <v>1265</v>
      </c>
      <c r="D3143" s="320" t="s">
        <v>9534</v>
      </c>
    </row>
    <row r="3144" spans="1:4" ht="13.5">
      <c r="A3144" s="322">
        <v>96722</v>
      </c>
      <c r="B3144" s="319" t="s">
        <v>4516</v>
      </c>
      <c r="C3144" s="319" t="s">
        <v>1265</v>
      </c>
      <c r="D3144" s="320" t="s">
        <v>8007</v>
      </c>
    </row>
    <row r="3145" spans="1:4" ht="13.5">
      <c r="A3145" s="322">
        <v>96723</v>
      </c>
      <c r="B3145" s="319" t="s">
        <v>4517</v>
      </c>
      <c r="C3145" s="319" t="s">
        <v>1265</v>
      </c>
      <c r="D3145" s="320" t="s">
        <v>7849</v>
      </c>
    </row>
    <row r="3146" spans="1:4" ht="13.5">
      <c r="A3146" s="322">
        <v>96724</v>
      </c>
      <c r="B3146" s="319" t="s">
        <v>4518</v>
      </c>
      <c r="C3146" s="319" t="s">
        <v>1265</v>
      </c>
      <c r="D3146" s="320" t="s">
        <v>10114</v>
      </c>
    </row>
    <row r="3147" spans="1:4" ht="13.5">
      <c r="A3147" s="322">
        <v>96725</v>
      </c>
      <c r="B3147" s="319" t="s">
        <v>4519</v>
      </c>
      <c r="C3147" s="319" t="s">
        <v>1265</v>
      </c>
      <c r="D3147" s="320" t="s">
        <v>10115</v>
      </c>
    </row>
    <row r="3148" spans="1:4" ht="13.5">
      <c r="A3148" s="322">
        <v>96726</v>
      </c>
      <c r="B3148" s="319" t="s">
        <v>4520</v>
      </c>
      <c r="C3148" s="319" t="s">
        <v>1265</v>
      </c>
      <c r="D3148" s="320" t="s">
        <v>10116</v>
      </c>
    </row>
    <row r="3149" spans="1:4" ht="13.5">
      <c r="A3149" s="322">
        <v>96727</v>
      </c>
      <c r="B3149" s="319" t="s">
        <v>4521</v>
      </c>
      <c r="C3149" s="319" t="s">
        <v>1265</v>
      </c>
      <c r="D3149" s="320" t="s">
        <v>8224</v>
      </c>
    </row>
    <row r="3150" spans="1:4" ht="13.5">
      <c r="A3150" s="322">
        <v>96728</v>
      </c>
      <c r="B3150" s="319" t="s">
        <v>4522</v>
      </c>
      <c r="C3150" s="319" t="s">
        <v>1265</v>
      </c>
      <c r="D3150" s="320" t="s">
        <v>10117</v>
      </c>
    </row>
    <row r="3151" spans="1:4" ht="13.5">
      <c r="A3151" s="322">
        <v>96729</v>
      </c>
      <c r="B3151" s="319" t="s">
        <v>4523</v>
      </c>
      <c r="C3151" s="319" t="s">
        <v>1265</v>
      </c>
      <c r="D3151" s="320" t="s">
        <v>8126</v>
      </c>
    </row>
    <row r="3152" spans="1:4" ht="13.5">
      <c r="A3152" s="322">
        <v>96730</v>
      </c>
      <c r="B3152" s="319" t="s">
        <v>4524</v>
      </c>
      <c r="C3152" s="319" t="s">
        <v>1265</v>
      </c>
      <c r="D3152" s="320" t="s">
        <v>10118</v>
      </c>
    </row>
    <row r="3153" spans="1:4" ht="13.5">
      <c r="A3153" s="322">
        <v>96731</v>
      </c>
      <c r="B3153" s="319" t="s">
        <v>4525</v>
      </c>
      <c r="C3153" s="319" t="s">
        <v>1265</v>
      </c>
      <c r="D3153" s="320" t="s">
        <v>10119</v>
      </c>
    </row>
    <row r="3154" spans="1:4" ht="13.5">
      <c r="A3154" s="322">
        <v>96732</v>
      </c>
      <c r="B3154" s="319" t="s">
        <v>4526</v>
      </c>
      <c r="C3154" s="319" t="s">
        <v>1265</v>
      </c>
      <c r="D3154" s="320" t="s">
        <v>10120</v>
      </c>
    </row>
    <row r="3155" spans="1:4" ht="13.5">
      <c r="A3155" s="322">
        <v>96733</v>
      </c>
      <c r="B3155" s="319" t="s">
        <v>4527</v>
      </c>
      <c r="C3155" s="319" t="s">
        <v>1265</v>
      </c>
      <c r="D3155" s="320" t="s">
        <v>10121</v>
      </c>
    </row>
    <row r="3156" spans="1:4" ht="13.5">
      <c r="A3156" s="322">
        <v>96734</v>
      </c>
      <c r="B3156" s="319" t="s">
        <v>4528</v>
      </c>
      <c r="C3156" s="319" t="s">
        <v>1265</v>
      </c>
      <c r="D3156" s="320" t="s">
        <v>10122</v>
      </c>
    </row>
    <row r="3157" spans="1:4" ht="13.5">
      <c r="A3157" s="322">
        <v>96735</v>
      </c>
      <c r="B3157" s="319" t="s">
        <v>4529</v>
      </c>
      <c r="C3157" s="319" t="s">
        <v>1265</v>
      </c>
      <c r="D3157" s="320" t="s">
        <v>10123</v>
      </c>
    </row>
    <row r="3158" spans="1:4" ht="13.5">
      <c r="A3158" s="322">
        <v>96794</v>
      </c>
      <c r="B3158" s="319" t="s">
        <v>4530</v>
      </c>
      <c r="C3158" s="319" t="s">
        <v>1265</v>
      </c>
      <c r="D3158" s="320" t="s">
        <v>8029</v>
      </c>
    </row>
    <row r="3159" spans="1:4" ht="13.5">
      <c r="A3159" s="322">
        <v>96795</v>
      </c>
      <c r="B3159" s="319" t="s">
        <v>4531</v>
      </c>
      <c r="C3159" s="319" t="s">
        <v>1265</v>
      </c>
      <c r="D3159" s="320" t="s">
        <v>9605</v>
      </c>
    </row>
    <row r="3160" spans="1:4" ht="13.5">
      <c r="A3160" s="322">
        <v>96796</v>
      </c>
      <c r="B3160" s="319" t="s">
        <v>4532</v>
      </c>
      <c r="C3160" s="319" t="s">
        <v>1265</v>
      </c>
      <c r="D3160" s="320" t="s">
        <v>10124</v>
      </c>
    </row>
    <row r="3161" spans="1:4" ht="13.5">
      <c r="A3161" s="322">
        <v>96797</v>
      </c>
      <c r="B3161" s="319" t="s">
        <v>4533</v>
      </c>
      <c r="C3161" s="319" t="s">
        <v>1265</v>
      </c>
      <c r="D3161" s="320" t="s">
        <v>10125</v>
      </c>
    </row>
    <row r="3162" spans="1:4" ht="13.5">
      <c r="A3162" s="322">
        <v>96798</v>
      </c>
      <c r="B3162" s="319" t="s">
        <v>4534</v>
      </c>
      <c r="C3162" s="319" t="s">
        <v>1265</v>
      </c>
      <c r="D3162" s="320" t="s">
        <v>9612</v>
      </c>
    </row>
    <row r="3163" spans="1:4" ht="13.5">
      <c r="A3163" s="322">
        <v>96799</v>
      </c>
      <c r="B3163" s="319" t="s">
        <v>4535</v>
      </c>
      <c r="C3163" s="319" t="s">
        <v>1265</v>
      </c>
      <c r="D3163" s="320" t="s">
        <v>10126</v>
      </c>
    </row>
    <row r="3164" spans="1:4" ht="13.5">
      <c r="A3164" s="322">
        <v>96800</v>
      </c>
      <c r="B3164" s="319" t="s">
        <v>4536</v>
      </c>
      <c r="C3164" s="319" t="s">
        <v>1265</v>
      </c>
      <c r="D3164" s="320" t="s">
        <v>9530</v>
      </c>
    </row>
    <row r="3165" spans="1:4" ht="13.5">
      <c r="A3165" s="322">
        <v>96801</v>
      </c>
      <c r="B3165" s="319" t="s">
        <v>4537</v>
      </c>
      <c r="C3165" s="319" t="s">
        <v>1265</v>
      </c>
      <c r="D3165" s="320" t="s">
        <v>10127</v>
      </c>
    </row>
    <row r="3166" spans="1:4" ht="13.5">
      <c r="A3166" s="322">
        <v>97498</v>
      </c>
      <c r="B3166" s="319" t="s">
        <v>10128</v>
      </c>
      <c r="C3166" s="319" t="s">
        <v>1265</v>
      </c>
      <c r="D3166" s="320" t="s">
        <v>7847</v>
      </c>
    </row>
    <row r="3167" spans="1:4" ht="13.5">
      <c r="A3167" s="322">
        <v>97535</v>
      </c>
      <c r="B3167" s="319" t="s">
        <v>10129</v>
      </c>
      <c r="C3167" s="319" t="s">
        <v>1265</v>
      </c>
      <c r="D3167" s="320" t="s">
        <v>10130</v>
      </c>
    </row>
    <row r="3168" spans="1:4" ht="13.5">
      <c r="A3168" s="322">
        <v>97536</v>
      </c>
      <c r="B3168" s="319" t="s">
        <v>10131</v>
      </c>
      <c r="C3168" s="319" t="s">
        <v>1265</v>
      </c>
      <c r="D3168" s="320" t="s">
        <v>10132</v>
      </c>
    </row>
    <row r="3169" spans="1:4" ht="13.5">
      <c r="A3169" s="322">
        <v>72293</v>
      </c>
      <c r="B3169" s="319" t="s">
        <v>4538</v>
      </c>
      <c r="C3169" s="319" t="s">
        <v>1345</v>
      </c>
      <c r="D3169" s="320" t="s">
        <v>10133</v>
      </c>
    </row>
    <row r="3170" spans="1:4" ht="13.5">
      <c r="A3170" s="322">
        <v>72294</v>
      </c>
      <c r="B3170" s="319" t="s">
        <v>4539</v>
      </c>
      <c r="C3170" s="319" t="s">
        <v>1345</v>
      </c>
      <c r="D3170" s="320" t="s">
        <v>10134</v>
      </c>
    </row>
    <row r="3171" spans="1:4" ht="13.5">
      <c r="A3171" s="322">
        <v>72295</v>
      </c>
      <c r="B3171" s="319" t="s">
        <v>4540</v>
      </c>
      <c r="C3171" s="319" t="s">
        <v>1345</v>
      </c>
      <c r="D3171" s="320" t="s">
        <v>10135</v>
      </c>
    </row>
    <row r="3172" spans="1:4" ht="13.5">
      <c r="A3172" s="322">
        <v>72306</v>
      </c>
      <c r="B3172" s="319" t="s">
        <v>4541</v>
      </c>
      <c r="C3172" s="319" t="s">
        <v>1345</v>
      </c>
      <c r="D3172" s="320" t="s">
        <v>10136</v>
      </c>
    </row>
    <row r="3173" spans="1:4" ht="13.5">
      <c r="A3173" s="322">
        <v>72307</v>
      </c>
      <c r="B3173" s="319" t="s">
        <v>4542</v>
      </c>
      <c r="C3173" s="319" t="s">
        <v>1345</v>
      </c>
      <c r="D3173" s="320" t="s">
        <v>10137</v>
      </c>
    </row>
    <row r="3174" spans="1:4" ht="13.5">
      <c r="A3174" s="322">
        <v>72313</v>
      </c>
      <c r="B3174" s="319" t="s">
        <v>4543</v>
      </c>
      <c r="C3174" s="319" t="s">
        <v>1345</v>
      </c>
      <c r="D3174" s="320" t="s">
        <v>10138</v>
      </c>
    </row>
    <row r="3175" spans="1:4" ht="13.5">
      <c r="A3175" s="322">
        <v>72482</v>
      </c>
      <c r="B3175" s="319" t="s">
        <v>4544</v>
      </c>
      <c r="C3175" s="319" t="s">
        <v>1345</v>
      </c>
      <c r="D3175" s="320" t="s">
        <v>10139</v>
      </c>
    </row>
    <row r="3176" spans="1:4" ht="13.5">
      <c r="A3176" s="322">
        <v>72619</v>
      </c>
      <c r="B3176" s="319" t="s">
        <v>4545</v>
      </c>
      <c r="C3176" s="319" t="s">
        <v>1345</v>
      </c>
      <c r="D3176" s="320" t="s">
        <v>10140</v>
      </c>
    </row>
    <row r="3177" spans="1:4" ht="13.5">
      <c r="A3177" s="322">
        <v>72620</v>
      </c>
      <c r="B3177" s="319" t="s">
        <v>4546</v>
      </c>
      <c r="C3177" s="319" t="s">
        <v>1345</v>
      </c>
      <c r="D3177" s="320" t="s">
        <v>10141</v>
      </c>
    </row>
    <row r="3178" spans="1:4" ht="13.5">
      <c r="A3178" s="322">
        <v>72621</v>
      </c>
      <c r="B3178" s="319" t="s">
        <v>4547</v>
      </c>
      <c r="C3178" s="319" t="s">
        <v>1345</v>
      </c>
      <c r="D3178" s="320" t="s">
        <v>10142</v>
      </c>
    </row>
    <row r="3179" spans="1:4" ht="13.5">
      <c r="A3179" s="322">
        <v>72667</v>
      </c>
      <c r="B3179" s="319" t="s">
        <v>4548</v>
      </c>
      <c r="C3179" s="319" t="s">
        <v>1345</v>
      </c>
      <c r="D3179" s="320" t="s">
        <v>10143</v>
      </c>
    </row>
    <row r="3180" spans="1:4" ht="13.5">
      <c r="A3180" s="322">
        <v>72668</v>
      </c>
      <c r="B3180" s="319" t="s">
        <v>4549</v>
      </c>
      <c r="C3180" s="319" t="s">
        <v>1345</v>
      </c>
      <c r="D3180" s="320" t="s">
        <v>10144</v>
      </c>
    </row>
    <row r="3181" spans="1:4" ht="13.5">
      <c r="A3181" s="322">
        <v>72669</v>
      </c>
      <c r="B3181" s="319" t="s">
        <v>4550</v>
      </c>
      <c r="C3181" s="319" t="s">
        <v>1345</v>
      </c>
      <c r="D3181" s="320" t="s">
        <v>10145</v>
      </c>
    </row>
    <row r="3182" spans="1:4" ht="13.5">
      <c r="A3182" s="322">
        <v>72681</v>
      </c>
      <c r="B3182" s="319" t="s">
        <v>4551</v>
      </c>
      <c r="C3182" s="319" t="s">
        <v>1345</v>
      </c>
      <c r="D3182" s="320" t="s">
        <v>10146</v>
      </c>
    </row>
    <row r="3183" spans="1:4" ht="13.5">
      <c r="A3183" s="322">
        <v>72682</v>
      </c>
      <c r="B3183" s="319" t="s">
        <v>4552</v>
      </c>
      <c r="C3183" s="319" t="s">
        <v>1345</v>
      </c>
      <c r="D3183" s="320" t="s">
        <v>10147</v>
      </c>
    </row>
    <row r="3184" spans="1:4" ht="13.5">
      <c r="A3184" s="322">
        <v>72683</v>
      </c>
      <c r="B3184" s="319" t="s">
        <v>4553</v>
      </c>
      <c r="C3184" s="319" t="s">
        <v>1345</v>
      </c>
      <c r="D3184" s="320" t="s">
        <v>10148</v>
      </c>
    </row>
    <row r="3185" spans="1:4" ht="13.5">
      <c r="A3185" s="322">
        <v>72719</v>
      </c>
      <c r="B3185" s="319" t="s">
        <v>4554</v>
      </c>
      <c r="C3185" s="319" t="s">
        <v>1345</v>
      </c>
      <c r="D3185" s="320" t="s">
        <v>10149</v>
      </c>
    </row>
    <row r="3186" spans="1:4" ht="13.5">
      <c r="A3186" s="322">
        <v>72720</v>
      </c>
      <c r="B3186" s="319" t="s">
        <v>4555</v>
      </c>
      <c r="C3186" s="319" t="s">
        <v>1345</v>
      </c>
      <c r="D3186" s="320" t="s">
        <v>10150</v>
      </c>
    </row>
    <row r="3187" spans="1:4" ht="13.5">
      <c r="A3187" s="322">
        <v>72721</v>
      </c>
      <c r="B3187" s="319" t="s">
        <v>4556</v>
      </c>
      <c r="C3187" s="319" t="s">
        <v>1345</v>
      </c>
      <c r="D3187" s="320" t="s">
        <v>10151</v>
      </c>
    </row>
    <row r="3188" spans="1:4" ht="13.5">
      <c r="A3188" s="322">
        <v>89358</v>
      </c>
      <c r="B3188" s="319" t="s">
        <v>4557</v>
      </c>
      <c r="C3188" s="319" t="s">
        <v>1345</v>
      </c>
      <c r="D3188" s="320" t="s">
        <v>8093</v>
      </c>
    </row>
    <row r="3189" spans="1:4" ht="13.5">
      <c r="A3189" s="322">
        <v>89359</v>
      </c>
      <c r="B3189" s="319" t="s">
        <v>4558</v>
      </c>
      <c r="C3189" s="319" t="s">
        <v>1345</v>
      </c>
      <c r="D3189" s="320" t="s">
        <v>10152</v>
      </c>
    </row>
    <row r="3190" spans="1:4" ht="13.5">
      <c r="A3190" s="322">
        <v>89360</v>
      </c>
      <c r="B3190" s="319" t="s">
        <v>4559</v>
      </c>
      <c r="C3190" s="319" t="s">
        <v>1345</v>
      </c>
      <c r="D3190" s="320" t="s">
        <v>10153</v>
      </c>
    </row>
    <row r="3191" spans="1:4" ht="13.5">
      <c r="A3191" s="322">
        <v>89361</v>
      </c>
      <c r="B3191" s="319" t="s">
        <v>4560</v>
      </c>
      <c r="C3191" s="319" t="s">
        <v>1345</v>
      </c>
      <c r="D3191" s="320" t="s">
        <v>9446</v>
      </c>
    </row>
    <row r="3192" spans="1:4" ht="13.5">
      <c r="A3192" s="322">
        <v>89362</v>
      </c>
      <c r="B3192" s="319" t="s">
        <v>4561</v>
      </c>
      <c r="C3192" s="319" t="s">
        <v>1345</v>
      </c>
      <c r="D3192" s="320" t="s">
        <v>10154</v>
      </c>
    </row>
    <row r="3193" spans="1:4" ht="13.5">
      <c r="A3193" s="322">
        <v>89363</v>
      </c>
      <c r="B3193" s="319" t="s">
        <v>4562</v>
      </c>
      <c r="C3193" s="319" t="s">
        <v>1345</v>
      </c>
      <c r="D3193" s="320" t="s">
        <v>7853</v>
      </c>
    </row>
    <row r="3194" spans="1:4" ht="13.5">
      <c r="A3194" s="322">
        <v>89364</v>
      </c>
      <c r="B3194" s="319" t="s">
        <v>4563</v>
      </c>
      <c r="C3194" s="319" t="s">
        <v>1345</v>
      </c>
      <c r="D3194" s="320" t="s">
        <v>8174</v>
      </c>
    </row>
    <row r="3195" spans="1:4" ht="13.5">
      <c r="A3195" s="322">
        <v>89365</v>
      </c>
      <c r="B3195" s="319" t="s">
        <v>4564</v>
      </c>
      <c r="C3195" s="319" t="s">
        <v>1345</v>
      </c>
      <c r="D3195" s="320" t="s">
        <v>8192</v>
      </c>
    </row>
    <row r="3196" spans="1:4" ht="13.5">
      <c r="A3196" s="322">
        <v>89366</v>
      </c>
      <c r="B3196" s="319" t="s">
        <v>4565</v>
      </c>
      <c r="C3196" s="319" t="s">
        <v>1345</v>
      </c>
      <c r="D3196" s="320" t="s">
        <v>10155</v>
      </c>
    </row>
    <row r="3197" spans="1:4" ht="13.5">
      <c r="A3197" s="322">
        <v>89367</v>
      </c>
      <c r="B3197" s="319" t="s">
        <v>4566</v>
      </c>
      <c r="C3197" s="319" t="s">
        <v>1345</v>
      </c>
      <c r="D3197" s="320" t="s">
        <v>10156</v>
      </c>
    </row>
    <row r="3198" spans="1:4" ht="13.5">
      <c r="A3198" s="322">
        <v>89368</v>
      </c>
      <c r="B3198" s="319" t="s">
        <v>4567</v>
      </c>
      <c r="C3198" s="319" t="s">
        <v>1345</v>
      </c>
      <c r="D3198" s="320" t="s">
        <v>7856</v>
      </c>
    </row>
    <row r="3199" spans="1:4" ht="13.5">
      <c r="A3199" s="322">
        <v>89369</v>
      </c>
      <c r="B3199" s="319" t="s">
        <v>4568</v>
      </c>
      <c r="C3199" s="319" t="s">
        <v>1345</v>
      </c>
      <c r="D3199" s="320" t="s">
        <v>9421</v>
      </c>
    </row>
    <row r="3200" spans="1:4" ht="13.5">
      <c r="A3200" s="322">
        <v>89370</v>
      </c>
      <c r="B3200" s="319" t="s">
        <v>4569</v>
      </c>
      <c r="C3200" s="319" t="s">
        <v>1345</v>
      </c>
      <c r="D3200" s="320" t="s">
        <v>8072</v>
      </c>
    </row>
    <row r="3201" spans="1:4" ht="13.5">
      <c r="A3201" s="322">
        <v>89371</v>
      </c>
      <c r="B3201" s="319" t="s">
        <v>4570</v>
      </c>
      <c r="C3201" s="319" t="s">
        <v>1345</v>
      </c>
      <c r="D3201" s="320" t="s">
        <v>10157</v>
      </c>
    </row>
    <row r="3202" spans="1:4" ht="13.5">
      <c r="A3202" s="322">
        <v>89372</v>
      </c>
      <c r="B3202" s="319" t="s">
        <v>4571</v>
      </c>
      <c r="C3202" s="319" t="s">
        <v>1345</v>
      </c>
      <c r="D3202" s="320" t="s">
        <v>7910</v>
      </c>
    </row>
    <row r="3203" spans="1:4" ht="13.5">
      <c r="A3203" s="322">
        <v>89373</v>
      </c>
      <c r="B3203" s="319" t="s">
        <v>4572</v>
      </c>
      <c r="C3203" s="319" t="s">
        <v>1345</v>
      </c>
      <c r="D3203" s="320" t="s">
        <v>8125</v>
      </c>
    </row>
    <row r="3204" spans="1:4" ht="13.5">
      <c r="A3204" s="322">
        <v>89374</v>
      </c>
      <c r="B3204" s="319" t="s">
        <v>4573</v>
      </c>
      <c r="C3204" s="319" t="s">
        <v>1345</v>
      </c>
      <c r="D3204" s="320" t="s">
        <v>10158</v>
      </c>
    </row>
    <row r="3205" spans="1:4" ht="13.5">
      <c r="A3205" s="322">
        <v>89375</v>
      </c>
      <c r="B3205" s="319" t="s">
        <v>4574</v>
      </c>
      <c r="C3205" s="319" t="s">
        <v>1345</v>
      </c>
      <c r="D3205" s="320" t="s">
        <v>9816</v>
      </c>
    </row>
    <row r="3206" spans="1:4" ht="13.5">
      <c r="A3206" s="322">
        <v>89376</v>
      </c>
      <c r="B3206" s="319" t="s">
        <v>4575</v>
      </c>
      <c r="C3206" s="319" t="s">
        <v>1345</v>
      </c>
      <c r="D3206" s="320" t="s">
        <v>8168</v>
      </c>
    </row>
    <row r="3207" spans="1:4" ht="13.5">
      <c r="A3207" s="322">
        <v>89377</v>
      </c>
      <c r="B3207" s="319" t="s">
        <v>4576</v>
      </c>
      <c r="C3207" s="319" t="s">
        <v>1345</v>
      </c>
      <c r="D3207" s="320" t="s">
        <v>9267</v>
      </c>
    </row>
    <row r="3208" spans="1:4" ht="13.5">
      <c r="A3208" s="322">
        <v>89378</v>
      </c>
      <c r="B3208" s="319" t="s">
        <v>4577</v>
      </c>
      <c r="C3208" s="319" t="s">
        <v>1345</v>
      </c>
      <c r="D3208" s="320" t="s">
        <v>7943</v>
      </c>
    </row>
    <row r="3209" spans="1:4" ht="13.5">
      <c r="A3209" s="322">
        <v>89379</v>
      </c>
      <c r="B3209" s="319" t="s">
        <v>4578</v>
      </c>
      <c r="C3209" s="319" t="s">
        <v>1345</v>
      </c>
      <c r="D3209" s="320" t="s">
        <v>10159</v>
      </c>
    </row>
    <row r="3210" spans="1:4" ht="13.5">
      <c r="A3210" s="322">
        <v>89380</v>
      </c>
      <c r="B3210" s="319" t="s">
        <v>4579</v>
      </c>
      <c r="C3210" s="319" t="s">
        <v>1345</v>
      </c>
      <c r="D3210" s="320" t="s">
        <v>9959</v>
      </c>
    </row>
    <row r="3211" spans="1:4" ht="13.5">
      <c r="A3211" s="322">
        <v>89381</v>
      </c>
      <c r="B3211" s="319" t="s">
        <v>4580</v>
      </c>
      <c r="C3211" s="319" t="s">
        <v>1345</v>
      </c>
      <c r="D3211" s="320" t="s">
        <v>10160</v>
      </c>
    </row>
    <row r="3212" spans="1:4" ht="13.5">
      <c r="A3212" s="322">
        <v>89382</v>
      </c>
      <c r="B3212" s="319" t="s">
        <v>4581</v>
      </c>
      <c r="C3212" s="319" t="s">
        <v>1345</v>
      </c>
      <c r="D3212" s="320" t="s">
        <v>10161</v>
      </c>
    </row>
    <row r="3213" spans="1:4" ht="13.5">
      <c r="A3213" s="322">
        <v>89383</v>
      </c>
      <c r="B3213" s="319" t="s">
        <v>4582</v>
      </c>
      <c r="C3213" s="319" t="s">
        <v>1345</v>
      </c>
      <c r="D3213" s="320" t="s">
        <v>10162</v>
      </c>
    </row>
    <row r="3214" spans="1:4" ht="13.5">
      <c r="A3214" s="322">
        <v>89384</v>
      </c>
      <c r="B3214" s="319" t="s">
        <v>4583</v>
      </c>
      <c r="C3214" s="319" t="s">
        <v>1345</v>
      </c>
      <c r="D3214" s="320" t="s">
        <v>8003</v>
      </c>
    </row>
    <row r="3215" spans="1:4" ht="13.5">
      <c r="A3215" s="322">
        <v>89385</v>
      </c>
      <c r="B3215" s="319" t="s">
        <v>4584</v>
      </c>
      <c r="C3215" s="319" t="s">
        <v>1345</v>
      </c>
      <c r="D3215" s="320" t="s">
        <v>8044</v>
      </c>
    </row>
    <row r="3216" spans="1:4" ht="13.5">
      <c r="A3216" s="322">
        <v>89386</v>
      </c>
      <c r="B3216" s="319" t="s">
        <v>4585</v>
      </c>
      <c r="C3216" s="319" t="s">
        <v>1345</v>
      </c>
      <c r="D3216" s="320" t="s">
        <v>10163</v>
      </c>
    </row>
    <row r="3217" spans="1:4" ht="13.5">
      <c r="A3217" s="322">
        <v>89387</v>
      </c>
      <c r="B3217" s="319" t="s">
        <v>4586</v>
      </c>
      <c r="C3217" s="319" t="s">
        <v>1345</v>
      </c>
      <c r="D3217" s="320" t="s">
        <v>10164</v>
      </c>
    </row>
    <row r="3218" spans="1:4" ht="13.5">
      <c r="A3218" s="322">
        <v>89388</v>
      </c>
      <c r="B3218" s="319" t="s">
        <v>4587</v>
      </c>
      <c r="C3218" s="319" t="s">
        <v>1345</v>
      </c>
      <c r="D3218" s="320" t="s">
        <v>10165</v>
      </c>
    </row>
    <row r="3219" spans="1:4" ht="13.5">
      <c r="A3219" s="322">
        <v>89389</v>
      </c>
      <c r="B3219" s="319" t="s">
        <v>4588</v>
      </c>
      <c r="C3219" s="319" t="s">
        <v>1345</v>
      </c>
      <c r="D3219" s="320" t="s">
        <v>8003</v>
      </c>
    </row>
    <row r="3220" spans="1:4" ht="13.5">
      <c r="A3220" s="322">
        <v>89390</v>
      </c>
      <c r="B3220" s="319" t="s">
        <v>4589</v>
      </c>
      <c r="C3220" s="319" t="s">
        <v>1345</v>
      </c>
      <c r="D3220" s="320" t="s">
        <v>10166</v>
      </c>
    </row>
    <row r="3221" spans="1:4" ht="13.5">
      <c r="A3221" s="322">
        <v>89391</v>
      </c>
      <c r="B3221" s="319" t="s">
        <v>4590</v>
      </c>
      <c r="C3221" s="319" t="s">
        <v>1345</v>
      </c>
      <c r="D3221" s="320" t="s">
        <v>10167</v>
      </c>
    </row>
    <row r="3222" spans="1:4" ht="13.5">
      <c r="A3222" s="322">
        <v>89392</v>
      </c>
      <c r="B3222" s="319" t="s">
        <v>4591</v>
      </c>
      <c r="C3222" s="319" t="s">
        <v>1345</v>
      </c>
      <c r="D3222" s="320" t="s">
        <v>10168</v>
      </c>
    </row>
    <row r="3223" spans="1:4" ht="13.5">
      <c r="A3223" s="322">
        <v>89393</v>
      </c>
      <c r="B3223" s="319" t="s">
        <v>4592</v>
      </c>
      <c r="C3223" s="319" t="s">
        <v>1345</v>
      </c>
      <c r="D3223" s="320" t="s">
        <v>9295</v>
      </c>
    </row>
    <row r="3224" spans="1:4" ht="13.5">
      <c r="A3224" s="322">
        <v>89394</v>
      </c>
      <c r="B3224" s="319" t="s">
        <v>4593</v>
      </c>
      <c r="C3224" s="319" t="s">
        <v>1345</v>
      </c>
      <c r="D3224" s="320" t="s">
        <v>10169</v>
      </c>
    </row>
    <row r="3225" spans="1:4" ht="13.5">
      <c r="A3225" s="322">
        <v>89395</v>
      </c>
      <c r="B3225" s="319" t="s">
        <v>4594</v>
      </c>
      <c r="C3225" s="319" t="s">
        <v>1345</v>
      </c>
      <c r="D3225" s="320" t="s">
        <v>7855</v>
      </c>
    </row>
    <row r="3226" spans="1:4" ht="13.5">
      <c r="A3226" s="322">
        <v>89396</v>
      </c>
      <c r="B3226" s="319" t="s">
        <v>4595</v>
      </c>
      <c r="C3226" s="319" t="s">
        <v>1345</v>
      </c>
      <c r="D3226" s="320" t="s">
        <v>7902</v>
      </c>
    </row>
    <row r="3227" spans="1:4" ht="13.5">
      <c r="A3227" s="322">
        <v>89397</v>
      </c>
      <c r="B3227" s="319" t="s">
        <v>4596</v>
      </c>
      <c r="C3227" s="319" t="s">
        <v>1345</v>
      </c>
      <c r="D3227" s="320" t="s">
        <v>9567</v>
      </c>
    </row>
    <row r="3228" spans="1:4" ht="13.5">
      <c r="A3228" s="322">
        <v>89398</v>
      </c>
      <c r="B3228" s="319" t="s">
        <v>4597</v>
      </c>
      <c r="C3228" s="319" t="s">
        <v>1345</v>
      </c>
      <c r="D3228" s="320" t="s">
        <v>10170</v>
      </c>
    </row>
    <row r="3229" spans="1:4" ht="13.5">
      <c r="A3229" s="322">
        <v>89399</v>
      </c>
      <c r="B3229" s="319" t="s">
        <v>4598</v>
      </c>
      <c r="C3229" s="319" t="s">
        <v>1345</v>
      </c>
      <c r="D3229" s="320" t="s">
        <v>8190</v>
      </c>
    </row>
    <row r="3230" spans="1:4" ht="13.5">
      <c r="A3230" s="322">
        <v>89400</v>
      </c>
      <c r="B3230" s="319" t="s">
        <v>4599</v>
      </c>
      <c r="C3230" s="319" t="s">
        <v>1345</v>
      </c>
      <c r="D3230" s="320" t="s">
        <v>10171</v>
      </c>
    </row>
    <row r="3231" spans="1:4" ht="13.5">
      <c r="A3231" s="322">
        <v>89404</v>
      </c>
      <c r="B3231" s="319" t="s">
        <v>4600</v>
      </c>
      <c r="C3231" s="319" t="s">
        <v>1345</v>
      </c>
      <c r="D3231" s="320" t="s">
        <v>10172</v>
      </c>
    </row>
    <row r="3232" spans="1:4" ht="13.5">
      <c r="A3232" s="322">
        <v>89405</v>
      </c>
      <c r="B3232" s="319" t="s">
        <v>4601</v>
      </c>
      <c r="C3232" s="319" t="s">
        <v>1345</v>
      </c>
      <c r="D3232" s="320" t="s">
        <v>10173</v>
      </c>
    </row>
    <row r="3233" spans="1:4" ht="13.5">
      <c r="A3233" s="322">
        <v>89406</v>
      </c>
      <c r="B3233" s="319" t="s">
        <v>4602</v>
      </c>
      <c r="C3233" s="319" t="s">
        <v>1345</v>
      </c>
      <c r="D3233" s="320" t="s">
        <v>10174</v>
      </c>
    </row>
    <row r="3234" spans="1:4" ht="13.5">
      <c r="A3234" s="322">
        <v>89407</v>
      </c>
      <c r="B3234" s="319" t="s">
        <v>4603</v>
      </c>
      <c r="C3234" s="319" t="s">
        <v>1345</v>
      </c>
      <c r="D3234" s="320" t="s">
        <v>7881</v>
      </c>
    </row>
    <row r="3235" spans="1:4" ht="13.5">
      <c r="A3235" s="322">
        <v>89408</v>
      </c>
      <c r="B3235" s="319" t="s">
        <v>4604</v>
      </c>
      <c r="C3235" s="319" t="s">
        <v>1345</v>
      </c>
      <c r="D3235" s="320" t="s">
        <v>10175</v>
      </c>
    </row>
    <row r="3236" spans="1:4" ht="13.5">
      <c r="A3236" s="322">
        <v>89409</v>
      </c>
      <c r="B3236" s="319" t="s">
        <v>4605</v>
      </c>
      <c r="C3236" s="319" t="s">
        <v>1345</v>
      </c>
      <c r="D3236" s="320" t="s">
        <v>9316</v>
      </c>
    </row>
    <row r="3237" spans="1:4" ht="13.5">
      <c r="A3237" s="322">
        <v>89410</v>
      </c>
      <c r="B3237" s="319" t="s">
        <v>4606</v>
      </c>
      <c r="C3237" s="319" t="s">
        <v>1345</v>
      </c>
      <c r="D3237" s="320" t="s">
        <v>10176</v>
      </c>
    </row>
    <row r="3238" spans="1:4" ht="13.5">
      <c r="A3238" s="322">
        <v>89411</v>
      </c>
      <c r="B3238" s="319" t="s">
        <v>4607</v>
      </c>
      <c r="C3238" s="319" t="s">
        <v>1345</v>
      </c>
      <c r="D3238" s="320" t="s">
        <v>10177</v>
      </c>
    </row>
    <row r="3239" spans="1:4" ht="13.5">
      <c r="A3239" s="322">
        <v>89412</v>
      </c>
      <c r="B3239" s="319" t="s">
        <v>4608</v>
      </c>
      <c r="C3239" s="319" t="s">
        <v>1345</v>
      </c>
      <c r="D3239" s="320" t="s">
        <v>9346</v>
      </c>
    </row>
    <row r="3240" spans="1:4" ht="13.5">
      <c r="A3240" s="322">
        <v>89413</v>
      </c>
      <c r="B3240" s="319" t="s">
        <v>4609</v>
      </c>
      <c r="C3240" s="319" t="s">
        <v>1345</v>
      </c>
      <c r="D3240" s="320" t="s">
        <v>9914</v>
      </c>
    </row>
    <row r="3241" spans="1:4" ht="13.5">
      <c r="A3241" s="322">
        <v>89414</v>
      </c>
      <c r="B3241" s="319" t="s">
        <v>4610</v>
      </c>
      <c r="C3241" s="319" t="s">
        <v>1345</v>
      </c>
      <c r="D3241" s="320" t="s">
        <v>9344</v>
      </c>
    </row>
    <row r="3242" spans="1:4" ht="13.5">
      <c r="A3242" s="322">
        <v>89415</v>
      </c>
      <c r="B3242" s="319" t="s">
        <v>4611</v>
      </c>
      <c r="C3242" s="319" t="s">
        <v>1345</v>
      </c>
      <c r="D3242" s="320" t="s">
        <v>10178</v>
      </c>
    </row>
    <row r="3243" spans="1:4" ht="13.5">
      <c r="A3243" s="322">
        <v>89416</v>
      </c>
      <c r="B3243" s="319" t="s">
        <v>4612</v>
      </c>
      <c r="C3243" s="319" t="s">
        <v>1345</v>
      </c>
      <c r="D3243" s="320" t="s">
        <v>10179</v>
      </c>
    </row>
    <row r="3244" spans="1:4" ht="13.5">
      <c r="A3244" s="322">
        <v>89417</v>
      </c>
      <c r="B3244" s="319" t="s">
        <v>4613</v>
      </c>
      <c r="C3244" s="319" t="s">
        <v>1345</v>
      </c>
      <c r="D3244" s="320" t="s">
        <v>10180</v>
      </c>
    </row>
    <row r="3245" spans="1:4" ht="13.5">
      <c r="A3245" s="322">
        <v>89418</v>
      </c>
      <c r="B3245" s="319" t="s">
        <v>4614</v>
      </c>
      <c r="C3245" s="319" t="s">
        <v>1345</v>
      </c>
      <c r="D3245" s="320" t="s">
        <v>9551</v>
      </c>
    </row>
    <row r="3246" spans="1:4" ht="13.5">
      <c r="A3246" s="322">
        <v>89419</v>
      </c>
      <c r="B3246" s="319" t="s">
        <v>4615</v>
      </c>
      <c r="C3246" s="319" t="s">
        <v>1345</v>
      </c>
      <c r="D3246" s="320" t="s">
        <v>8279</v>
      </c>
    </row>
    <row r="3247" spans="1:4" ht="13.5">
      <c r="A3247" s="322">
        <v>89420</v>
      </c>
      <c r="B3247" s="319" t="s">
        <v>4616</v>
      </c>
      <c r="C3247" s="319" t="s">
        <v>1345</v>
      </c>
      <c r="D3247" s="320" t="s">
        <v>10181</v>
      </c>
    </row>
    <row r="3248" spans="1:4" ht="13.5">
      <c r="A3248" s="322">
        <v>89421</v>
      </c>
      <c r="B3248" s="319" t="s">
        <v>4617</v>
      </c>
      <c r="C3248" s="319" t="s">
        <v>1345</v>
      </c>
      <c r="D3248" s="320" t="s">
        <v>10156</v>
      </c>
    </row>
    <row r="3249" spans="1:4" ht="13.5">
      <c r="A3249" s="322">
        <v>89422</v>
      </c>
      <c r="B3249" s="319" t="s">
        <v>4618</v>
      </c>
      <c r="C3249" s="319" t="s">
        <v>1345</v>
      </c>
      <c r="D3249" s="320" t="s">
        <v>9511</v>
      </c>
    </row>
    <row r="3250" spans="1:4" ht="13.5">
      <c r="A3250" s="322">
        <v>89423</v>
      </c>
      <c r="B3250" s="319" t="s">
        <v>4619</v>
      </c>
      <c r="C3250" s="319" t="s">
        <v>1345</v>
      </c>
      <c r="D3250" s="320" t="s">
        <v>10182</v>
      </c>
    </row>
    <row r="3251" spans="1:4" ht="13.5">
      <c r="A3251" s="322">
        <v>89424</v>
      </c>
      <c r="B3251" s="319" t="s">
        <v>4620</v>
      </c>
      <c r="C3251" s="319" t="s">
        <v>1345</v>
      </c>
      <c r="D3251" s="320" t="s">
        <v>8149</v>
      </c>
    </row>
    <row r="3252" spans="1:4" ht="13.5">
      <c r="A3252" s="322">
        <v>89425</v>
      </c>
      <c r="B3252" s="319" t="s">
        <v>4621</v>
      </c>
      <c r="C3252" s="319" t="s">
        <v>1345</v>
      </c>
      <c r="D3252" s="320" t="s">
        <v>10183</v>
      </c>
    </row>
    <row r="3253" spans="1:4" ht="13.5">
      <c r="A3253" s="322">
        <v>89426</v>
      </c>
      <c r="B3253" s="319" t="s">
        <v>4622</v>
      </c>
      <c r="C3253" s="319" t="s">
        <v>1345</v>
      </c>
      <c r="D3253" s="320" t="s">
        <v>9341</v>
      </c>
    </row>
    <row r="3254" spans="1:4" ht="13.5">
      <c r="A3254" s="322">
        <v>89427</v>
      </c>
      <c r="B3254" s="319" t="s">
        <v>4623</v>
      </c>
      <c r="C3254" s="319" t="s">
        <v>1345</v>
      </c>
      <c r="D3254" s="320" t="s">
        <v>10184</v>
      </c>
    </row>
    <row r="3255" spans="1:4" ht="13.5">
      <c r="A3255" s="322">
        <v>89428</v>
      </c>
      <c r="B3255" s="319" t="s">
        <v>4624</v>
      </c>
      <c r="C3255" s="319" t="s">
        <v>1345</v>
      </c>
      <c r="D3255" s="320" t="s">
        <v>7910</v>
      </c>
    </row>
    <row r="3256" spans="1:4" ht="13.5">
      <c r="A3256" s="322">
        <v>89429</v>
      </c>
      <c r="B3256" s="319" t="s">
        <v>4625</v>
      </c>
      <c r="C3256" s="319" t="s">
        <v>1345</v>
      </c>
      <c r="D3256" s="320" t="s">
        <v>10185</v>
      </c>
    </row>
    <row r="3257" spans="1:4" ht="13.5">
      <c r="A3257" s="322">
        <v>89430</v>
      </c>
      <c r="B3257" s="319" t="s">
        <v>4626</v>
      </c>
      <c r="C3257" s="319" t="s">
        <v>1345</v>
      </c>
      <c r="D3257" s="320" t="s">
        <v>9971</v>
      </c>
    </row>
    <row r="3258" spans="1:4" ht="13.5">
      <c r="A3258" s="322">
        <v>89431</v>
      </c>
      <c r="B3258" s="319" t="s">
        <v>4627</v>
      </c>
      <c r="C3258" s="319" t="s">
        <v>1345</v>
      </c>
      <c r="D3258" s="320" t="s">
        <v>10186</v>
      </c>
    </row>
    <row r="3259" spans="1:4" ht="13.5">
      <c r="A3259" s="322">
        <v>89432</v>
      </c>
      <c r="B3259" s="319" t="s">
        <v>4628</v>
      </c>
      <c r="C3259" s="319" t="s">
        <v>1345</v>
      </c>
      <c r="D3259" s="320" t="s">
        <v>8057</v>
      </c>
    </row>
    <row r="3260" spans="1:4" ht="13.5">
      <c r="A3260" s="322">
        <v>89433</v>
      </c>
      <c r="B3260" s="319" t="s">
        <v>4629</v>
      </c>
      <c r="C3260" s="319" t="s">
        <v>1345</v>
      </c>
      <c r="D3260" s="320" t="s">
        <v>10187</v>
      </c>
    </row>
    <row r="3261" spans="1:4" ht="13.5">
      <c r="A3261" s="322">
        <v>89434</v>
      </c>
      <c r="B3261" s="319" t="s">
        <v>4630</v>
      </c>
      <c r="C3261" s="319" t="s">
        <v>1345</v>
      </c>
      <c r="D3261" s="320" t="s">
        <v>9323</v>
      </c>
    </row>
    <row r="3262" spans="1:4" ht="13.5">
      <c r="A3262" s="322">
        <v>89435</v>
      </c>
      <c r="B3262" s="319" t="s">
        <v>4631</v>
      </c>
      <c r="C3262" s="319" t="s">
        <v>1345</v>
      </c>
      <c r="D3262" s="320" t="s">
        <v>8037</v>
      </c>
    </row>
    <row r="3263" spans="1:4" ht="13.5">
      <c r="A3263" s="322">
        <v>89436</v>
      </c>
      <c r="B3263" s="319" t="s">
        <v>4632</v>
      </c>
      <c r="C3263" s="319" t="s">
        <v>1345</v>
      </c>
      <c r="D3263" s="320" t="s">
        <v>9328</v>
      </c>
    </row>
    <row r="3264" spans="1:4" ht="13.5">
      <c r="A3264" s="322">
        <v>89437</v>
      </c>
      <c r="B3264" s="319" t="s">
        <v>4633</v>
      </c>
      <c r="C3264" s="319" t="s">
        <v>1345</v>
      </c>
      <c r="D3264" s="320" t="s">
        <v>8050</v>
      </c>
    </row>
    <row r="3265" spans="1:4" ht="13.5">
      <c r="A3265" s="322">
        <v>89438</v>
      </c>
      <c r="B3265" s="319" t="s">
        <v>4634</v>
      </c>
      <c r="C3265" s="319" t="s">
        <v>1345</v>
      </c>
      <c r="D3265" s="320" t="s">
        <v>10188</v>
      </c>
    </row>
    <row r="3266" spans="1:4" ht="13.5">
      <c r="A3266" s="322">
        <v>89439</v>
      </c>
      <c r="B3266" s="319" t="s">
        <v>4635</v>
      </c>
      <c r="C3266" s="319" t="s">
        <v>1345</v>
      </c>
      <c r="D3266" s="320" t="s">
        <v>8029</v>
      </c>
    </row>
    <row r="3267" spans="1:4" ht="13.5">
      <c r="A3267" s="322">
        <v>89440</v>
      </c>
      <c r="B3267" s="319" t="s">
        <v>4636</v>
      </c>
      <c r="C3267" s="319" t="s">
        <v>1345</v>
      </c>
      <c r="D3267" s="320" t="s">
        <v>10189</v>
      </c>
    </row>
    <row r="3268" spans="1:4" ht="13.5">
      <c r="A3268" s="322">
        <v>89441</v>
      </c>
      <c r="B3268" s="319" t="s">
        <v>4637</v>
      </c>
      <c r="C3268" s="319" t="s">
        <v>1345</v>
      </c>
      <c r="D3268" s="320" t="s">
        <v>9445</v>
      </c>
    </row>
    <row r="3269" spans="1:4" ht="13.5">
      <c r="A3269" s="322">
        <v>89442</v>
      </c>
      <c r="B3269" s="319" t="s">
        <v>4638</v>
      </c>
      <c r="C3269" s="319" t="s">
        <v>1345</v>
      </c>
      <c r="D3269" s="320" t="s">
        <v>9279</v>
      </c>
    </row>
    <row r="3270" spans="1:4" ht="13.5">
      <c r="A3270" s="322">
        <v>89443</v>
      </c>
      <c r="B3270" s="319" t="s">
        <v>4639</v>
      </c>
      <c r="C3270" s="319" t="s">
        <v>1345</v>
      </c>
      <c r="D3270" s="320" t="s">
        <v>10190</v>
      </c>
    </row>
    <row r="3271" spans="1:4" ht="13.5">
      <c r="A3271" s="322">
        <v>89444</v>
      </c>
      <c r="B3271" s="319" t="s">
        <v>4640</v>
      </c>
      <c r="C3271" s="319" t="s">
        <v>1345</v>
      </c>
      <c r="D3271" s="320" t="s">
        <v>10191</v>
      </c>
    </row>
    <row r="3272" spans="1:4" ht="13.5">
      <c r="A3272" s="322">
        <v>89445</v>
      </c>
      <c r="B3272" s="319" t="s">
        <v>4641</v>
      </c>
      <c r="C3272" s="319" t="s">
        <v>1345</v>
      </c>
      <c r="D3272" s="320" t="s">
        <v>10192</v>
      </c>
    </row>
    <row r="3273" spans="1:4" ht="13.5">
      <c r="A3273" s="322">
        <v>89481</v>
      </c>
      <c r="B3273" s="319" t="s">
        <v>4642</v>
      </c>
      <c r="C3273" s="319" t="s">
        <v>1345</v>
      </c>
      <c r="D3273" s="320" t="s">
        <v>10193</v>
      </c>
    </row>
    <row r="3274" spans="1:4" ht="13.5">
      <c r="A3274" s="322">
        <v>89485</v>
      </c>
      <c r="B3274" s="319" t="s">
        <v>4643</v>
      </c>
      <c r="C3274" s="319" t="s">
        <v>1345</v>
      </c>
      <c r="D3274" s="320" t="s">
        <v>9976</v>
      </c>
    </row>
    <row r="3275" spans="1:4" ht="13.5">
      <c r="A3275" s="322">
        <v>89489</v>
      </c>
      <c r="B3275" s="319" t="s">
        <v>4644</v>
      </c>
      <c r="C3275" s="319" t="s">
        <v>1345</v>
      </c>
      <c r="D3275" s="320" t="s">
        <v>10194</v>
      </c>
    </row>
    <row r="3276" spans="1:4" ht="13.5">
      <c r="A3276" s="322">
        <v>89490</v>
      </c>
      <c r="B3276" s="319" t="s">
        <v>4645</v>
      </c>
      <c r="C3276" s="319" t="s">
        <v>1345</v>
      </c>
      <c r="D3276" s="320" t="s">
        <v>9536</v>
      </c>
    </row>
    <row r="3277" spans="1:4" ht="13.5">
      <c r="A3277" s="322">
        <v>89492</v>
      </c>
      <c r="B3277" s="319" t="s">
        <v>4646</v>
      </c>
      <c r="C3277" s="319" t="s">
        <v>1345</v>
      </c>
      <c r="D3277" s="320" t="s">
        <v>7873</v>
      </c>
    </row>
    <row r="3278" spans="1:4" ht="13.5">
      <c r="A3278" s="322">
        <v>89493</v>
      </c>
      <c r="B3278" s="319" t="s">
        <v>4647</v>
      </c>
      <c r="C3278" s="319" t="s">
        <v>1345</v>
      </c>
      <c r="D3278" s="320" t="s">
        <v>8036</v>
      </c>
    </row>
    <row r="3279" spans="1:4" ht="13.5">
      <c r="A3279" s="322">
        <v>89494</v>
      </c>
      <c r="B3279" s="319" t="s">
        <v>4648</v>
      </c>
      <c r="C3279" s="319" t="s">
        <v>1345</v>
      </c>
      <c r="D3279" s="320" t="s">
        <v>10195</v>
      </c>
    </row>
    <row r="3280" spans="1:4" ht="13.5">
      <c r="A3280" s="322">
        <v>89496</v>
      </c>
      <c r="B3280" s="319" t="s">
        <v>4649</v>
      </c>
      <c r="C3280" s="319" t="s">
        <v>1345</v>
      </c>
      <c r="D3280" s="320" t="s">
        <v>9324</v>
      </c>
    </row>
    <row r="3281" spans="1:4" ht="13.5">
      <c r="A3281" s="322">
        <v>89497</v>
      </c>
      <c r="B3281" s="319" t="s">
        <v>4650</v>
      </c>
      <c r="C3281" s="319" t="s">
        <v>1345</v>
      </c>
      <c r="D3281" s="320" t="s">
        <v>10196</v>
      </c>
    </row>
    <row r="3282" spans="1:4" ht="13.5">
      <c r="A3282" s="322">
        <v>89498</v>
      </c>
      <c r="B3282" s="319" t="s">
        <v>4651</v>
      </c>
      <c r="C3282" s="319" t="s">
        <v>1345</v>
      </c>
      <c r="D3282" s="320" t="s">
        <v>9583</v>
      </c>
    </row>
    <row r="3283" spans="1:4" ht="13.5">
      <c r="A3283" s="322">
        <v>89499</v>
      </c>
      <c r="B3283" s="319" t="s">
        <v>4652</v>
      </c>
      <c r="C3283" s="319" t="s">
        <v>1345</v>
      </c>
      <c r="D3283" s="320" t="s">
        <v>9553</v>
      </c>
    </row>
    <row r="3284" spans="1:4" ht="13.5">
      <c r="A3284" s="322">
        <v>89500</v>
      </c>
      <c r="B3284" s="319" t="s">
        <v>4653</v>
      </c>
      <c r="C3284" s="319" t="s">
        <v>1345</v>
      </c>
      <c r="D3284" s="320" t="s">
        <v>10197</v>
      </c>
    </row>
    <row r="3285" spans="1:4" ht="13.5">
      <c r="A3285" s="322">
        <v>89501</v>
      </c>
      <c r="B3285" s="319" t="s">
        <v>4654</v>
      </c>
      <c r="C3285" s="319" t="s">
        <v>1345</v>
      </c>
      <c r="D3285" s="320" t="s">
        <v>8373</v>
      </c>
    </row>
    <row r="3286" spans="1:4" ht="13.5">
      <c r="A3286" s="322">
        <v>89502</v>
      </c>
      <c r="B3286" s="319" t="s">
        <v>4655</v>
      </c>
      <c r="C3286" s="319" t="s">
        <v>1345</v>
      </c>
      <c r="D3286" s="320" t="s">
        <v>10198</v>
      </c>
    </row>
    <row r="3287" spans="1:4" ht="13.5">
      <c r="A3287" s="322">
        <v>89503</v>
      </c>
      <c r="B3287" s="319" t="s">
        <v>4656</v>
      </c>
      <c r="C3287" s="319" t="s">
        <v>1345</v>
      </c>
      <c r="D3287" s="320" t="s">
        <v>10171</v>
      </c>
    </row>
    <row r="3288" spans="1:4" ht="13.5">
      <c r="A3288" s="322">
        <v>89504</v>
      </c>
      <c r="B3288" s="319" t="s">
        <v>4657</v>
      </c>
      <c r="C3288" s="319" t="s">
        <v>1345</v>
      </c>
      <c r="D3288" s="320" t="s">
        <v>9085</v>
      </c>
    </row>
    <row r="3289" spans="1:4" ht="13.5">
      <c r="A3289" s="322">
        <v>89505</v>
      </c>
      <c r="B3289" s="319" t="s">
        <v>4658</v>
      </c>
      <c r="C3289" s="319" t="s">
        <v>1345</v>
      </c>
      <c r="D3289" s="320" t="s">
        <v>10199</v>
      </c>
    </row>
    <row r="3290" spans="1:4" ht="13.5">
      <c r="A3290" s="322">
        <v>89506</v>
      </c>
      <c r="B3290" s="319" t="s">
        <v>4659</v>
      </c>
      <c r="C3290" s="319" t="s">
        <v>1345</v>
      </c>
      <c r="D3290" s="320" t="s">
        <v>10200</v>
      </c>
    </row>
    <row r="3291" spans="1:4" ht="13.5">
      <c r="A3291" s="322">
        <v>89507</v>
      </c>
      <c r="B3291" s="319" t="s">
        <v>4660</v>
      </c>
      <c r="C3291" s="319" t="s">
        <v>1345</v>
      </c>
      <c r="D3291" s="320" t="s">
        <v>8055</v>
      </c>
    </row>
    <row r="3292" spans="1:4" ht="13.5">
      <c r="A3292" s="322">
        <v>89510</v>
      </c>
      <c r="B3292" s="319" t="s">
        <v>4661</v>
      </c>
      <c r="C3292" s="319" t="s">
        <v>1345</v>
      </c>
      <c r="D3292" s="320" t="s">
        <v>10201</v>
      </c>
    </row>
    <row r="3293" spans="1:4" ht="13.5">
      <c r="A3293" s="322">
        <v>89513</v>
      </c>
      <c r="B3293" s="319" t="s">
        <v>4662</v>
      </c>
      <c r="C3293" s="319" t="s">
        <v>1345</v>
      </c>
      <c r="D3293" s="320" t="s">
        <v>10202</v>
      </c>
    </row>
    <row r="3294" spans="1:4" ht="13.5">
      <c r="A3294" s="322">
        <v>89514</v>
      </c>
      <c r="B3294" s="319" t="s">
        <v>4663</v>
      </c>
      <c r="C3294" s="319" t="s">
        <v>1345</v>
      </c>
      <c r="D3294" s="320" t="s">
        <v>10203</v>
      </c>
    </row>
    <row r="3295" spans="1:4" ht="13.5">
      <c r="A3295" s="322">
        <v>89515</v>
      </c>
      <c r="B3295" s="319" t="s">
        <v>4664</v>
      </c>
      <c r="C3295" s="319" t="s">
        <v>1345</v>
      </c>
      <c r="D3295" s="320" t="s">
        <v>10204</v>
      </c>
    </row>
    <row r="3296" spans="1:4" ht="13.5">
      <c r="A3296" s="322">
        <v>89516</v>
      </c>
      <c r="B3296" s="319" t="s">
        <v>4665</v>
      </c>
      <c r="C3296" s="319" t="s">
        <v>1345</v>
      </c>
      <c r="D3296" s="320" t="s">
        <v>9497</v>
      </c>
    </row>
    <row r="3297" spans="1:4" ht="13.5">
      <c r="A3297" s="322">
        <v>89517</v>
      </c>
      <c r="B3297" s="319" t="s">
        <v>4666</v>
      </c>
      <c r="C3297" s="319" t="s">
        <v>1345</v>
      </c>
      <c r="D3297" s="320" t="s">
        <v>10205</v>
      </c>
    </row>
    <row r="3298" spans="1:4" ht="13.5">
      <c r="A3298" s="322">
        <v>89518</v>
      </c>
      <c r="B3298" s="319" t="s">
        <v>4667</v>
      </c>
      <c r="C3298" s="319" t="s">
        <v>1345</v>
      </c>
      <c r="D3298" s="320" t="s">
        <v>10206</v>
      </c>
    </row>
    <row r="3299" spans="1:4" ht="13.5">
      <c r="A3299" s="322">
        <v>89519</v>
      </c>
      <c r="B3299" s="319" t="s">
        <v>4668</v>
      </c>
      <c r="C3299" s="319" t="s">
        <v>1345</v>
      </c>
      <c r="D3299" s="320" t="s">
        <v>10207</v>
      </c>
    </row>
    <row r="3300" spans="1:4" ht="13.5">
      <c r="A3300" s="322">
        <v>89520</v>
      </c>
      <c r="B3300" s="319" t="s">
        <v>4669</v>
      </c>
      <c r="C3300" s="319" t="s">
        <v>1345</v>
      </c>
      <c r="D3300" s="320" t="s">
        <v>10208</v>
      </c>
    </row>
    <row r="3301" spans="1:4" ht="13.5">
      <c r="A3301" s="322">
        <v>89521</v>
      </c>
      <c r="B3301" s="319" t="s">
        <v>4670</v>
      </c>
      <c r="C3301" s="319" t="s">
        <v>1345</v>
      </c>
      <c r="D3301" s="320" t="s">
        <v>10209</v>
      </c>
    </row>
    <row r="3302" spans="1:4" ht="13.5">
      <c r="A3302" s="322">
        <v>89522</v>
      </c>
      <c r="B3302" s="319" t="s">
        <v>4671</v>
      </c>
      <c r="C3302" s="319" t="s">
        <v>1345</v>
      </c>
      <c r="D3302" s="320" t="s">
        <v>8046</v>
      </c>
    </row>
    <row r="3303" spans="1:4" ht="13.5">
      <c r="A3303" s="322">
        <v>89523</v>
      </c>
      <c r="B3303" s="319" t="s">
        <v>4672</v>
      </c>
      <c r="C3303" s="319" t="s">
        <v>1345</v>
      </c>
      <c r="D3303" s="320" t="s">
        <v>10210</v>
      </c>
    </row>
    <row r="3304" spans="1:4" ht="13.5">
      <c r="A3304" s="322">
        <v>89524</v>
      </c>
      <c r="B3304" s="319" t="s">
        <v>4673</v>
      </c>
      <c r="C3304" s="319" t="s">
        <v>1345</v>
      </c>
      <c r="D3304" s="320" t="s">
        <v>10211</v>
      </c>
    </row>
    <row r="3305" spans="1:4" ht="13.5">
      <c r="A3305" s="322">
        <v>89525</v>
      </c>
      <c r="B3305" s="319" t="s">
        <v>4674</v>
      </c>
      <c r="C3305" s="319" t="s">
        <v>1345</v>
      </c>
      <c r="D3305" s="320" t="s">
        <v>10212</v>
      </c>
    </row>
    <row r="3306" spans="1:4" ht="13.5">
      <c r="A3306" s="322">
        <v>89526</v>
      </c>
      <c r="B3306" s="319" t="s">
        <v>4675</v>
      </c>
      <c r="C3306" s="319" t="s">
        <v>1345</v>
      </c>
      <c r="D3306" s="320" t="s">
        <v>10213</v>
      </c>
    </row>
    <row r="3307" spans="1:4" ht="13.5">
      <c r="A3307" s="322">
        <v>89527</v>
      </c>
      <c r="B3307" s="319" t="s">
        <v>4676</v>
      </c>
      <c r="C3307" s="319" t="s">
        <v>1345</v>
      </c>
      <c r="D3307" s="320" t="s">
        <v>10214</v>
      </c>
    </row>
    <row r="3308" spans="1:4" ht="13.5">
      <c r="A3308" s="322">
        <v>89528</v>
      </c>
      <c r="B3308" s="319" t="s">
        <v>4677</v>
      </c>
      <c r="C3308" s="319" t="s">
        <v>1345</v>
      </c>
      <c r="D3308" s="320" t="s">
        <v>8148</v>
      </c>
    </row>
    <row r="3309" spans="1:4" ht="13.5">
      <c r="A3309" s="322">
        <v>89529</v>
      </c>
      <c r="B3309" s="319" t="s">
        <v>4678</v>
      </c>
      <c r="C3309" s="319" t="s">
        <v>1345</v>
      </c>
      <c r="D3309" s="320" t="s">
        <v>10215</v>
      </c>
    </row>
    <row r="3310" spans="1:4" ht="13.5">
      <c r="A3310" s="322">
        <v>89530</v>
      </c>
      <c r="B3310" s="319" t="s">
        <v>4679</v>
      </c>
      <c r="C3310" s="319" t="s">
        <v>1345</v>
      </c>
      <c r="D3310" s="320" t="s">
        <v>10216</v>
      </c>
    </row>
    <row r="3311" spans="1:4" ht="13.5">
      <c r="A3311" s="322">
        <v>89531</v>
      </c>
      <c r="B3311" s="319" t="s">
        <v>4680</v>
      </c>
      <c r="C3311" s="319" t="s">
        <v>1345</v>
      </c>
      <c r="D3311" s="320" t="s">
        <v>10217</v>
      </c>
    </row>
    <row r="3312" spans="1:4" ht="13.5">
      <c r="A3312" s="322">
        <v>89532</v>
      </c>
      <c r="B3312" s="319" t="s">
        <v>4681</v>
      </c>
      <c r="C3312" s="319" t="s">
        <v>1345</v>
      </c>
      <c r="D3312" s="320" t="s">
        <v>10218</v>
      </c>
    </row>
    <row r="3313" spans="1:4" ht="13.5">
      <c r="A3313" s="322">
        <v>89533</v>
      </c>
      <c r="B3313" s="319" t="s">
        <v>4682</v>
      </c>
      <c r="C3313" s="319" t="s">
        <v>1345</v>
      </c>
      <c r="D3313" s="320" t="s">
        <v>10217</v>
      </c>
    </row>
    <row r="3314" spans="1:4" ht="13.5">
      <c r="A3314" s="322">
        <v>89534</v>
      </c>
      <c r="B3314" s="319" t="s">
        <v>4683</v>
      </c>
      <c r="C3314" s="319" t="s">
        <v>1345</v>
      </c>
      <c r="D3314" s="320" t="s">
        <v>8152</v>
      </c>
    </row>
    <row r="3315" spans="1:4" ht="13.5">
      <c r="A3315" s="322">
        <v>89535</v>
      </c>
      <c r="B3315" s="319" t="s">
        <v>4684</v>
      </c>
      <c r="C3315" s="319" t="s">
        <v>1345</v>
      </c>
      <c r="D3315" s="320" t="s">
        <v>10219</v>
      </c>
    </row>
    <row r="3316" spans="1:4" ht="13.5">
      <c r="A3316" s="322">
        <v>89536</v>
      </c>
      <c r="B3316" s="319" t="s">
        <v>4685</v>
      </c>
      <c r="C3316" s="319" t="s">
        <v>1345</v>
      </c>
      <c r="D3316" s="320" t="s">
        <v>10220</v>
      </c>
    </row>
    <row r="3317" spans="1:4" ht="13.5">
      <c r="A3317" s="322">
        <v>89538</v>
      </c>
      <c r="B3317" s="319" t="s">
        <v>4686</v>
      </c>
      <c r="C3317" s="319" t="s">
        <v>1345</v>
      </c>
      <c r="D3317" s="320" t="s">
        <v>8070</v>
      </c>
    </row>
    <row r="3318" spans="1:4" ht="13.5">
      <c r="A3318" s="322">
        <v>89540</v>
      </c>
      <c r="B3318" s="319" t="s">
        <v>4687</v>
      </c>
      <c r="C3318" s="319" t="s">
        <v>1345</v>
      </c>
      <c r="D3318" s="320" t="s">
        <v>8131</v>
      </c>
    </row>
    <row r="3319" spans="1:4" ht="13.5">
      <c r="A3319" s="322">
        <v>89541</v>
      </c>
      <c r="B3319" s="319" t="s">
        <v>4688</v>
      </c>
      <c r="C3319" s="319" t="s">
        <v>1345</v>
      </c>
      <c r="D3319" s="320" t="s">
        <v>10221</v>
      </c>
    </row>
    <row r="3320" spans="1:4" ht="13.5">
      <c r="A3320" s="322">
        <v>89542</v>
      </c>
      <c r="B3320" s="319" t="s">
        <v>4689</v>
      </c>
      <c r="C3320" s="319" t="s">
        <v>1345</v>
      </c>
      <c r="D3320" s="320" t="s">
        <v>10222</v>
      </c>
    </row>
    <row r="3321" spans="1:4" ht="13.5">
      <c r="A3321" s="322">
        <v>89544</v>
      </c>
      <c r="B3321" s="319" t="s">
        <v>4690</v>
      </c>
      <c r="C3321" s="319" t="s">
        <v>1345</v>
      </c>
      <c r="D3321" s="320" t="s">
        <v>10223</v>
      </c>
    </row>
    <row r="3322" spans="1:4" ht="13.5">
      <c r="A3322" s="322">
        <v>89545</v>
      </c>
      <c r="B3322" s="319" t="s">
        <v>4691</v>
      </c>
      <c r="C3322" s="319" t="s">
        <v>1345</v>
      </c>
      <c r="D3322" s="320" t="s">
        <v>10224</v>
      </c>
    </row>
    <row r="3323" spans="1:4" ht="13.5">
      <c r="A3323" s="322">
        <v>89546</v>
      </c>
      <c r="B3323" s="319" t="s">
        <v>4692</v>
      </c>
      <c r="C3323" s="319" t="s">
        <v>1345</v>
      </c>
      <c r="D3323" s="320" t="s">
        <v>9037</v>
      </c>
    </row>
    <row r="3324" spans="1:4" ht="13.5">
      <c r="A3324" s="322">
        <v>89547</v>
      </c>
      <c r="B3324" s="319" t="s">
        <v>4693</v>
      </c>
      <c r="C3324" s="319" t="s">
        <v>1345</v>
      </c>
      <c r="D3324" s="320" t="s">
        <v>10225</v>
      </c>
    </row>
    <row r="3325" spans="1:4" ht="13.5">
      <c r="A3325" s="322">
        <v>89548</v>
      </c>
      <c r="B3325" s="319" t="s">
        <v>4694</v>
      </c>
      <c r="C3325" s="319" t="s">
        <v>1345</v>
      </c>
      <c r="D3325" s="320" t="s">
        <v>10226</v>
      </c>
    </row>
    <row r="3326" spans="1:4" ht="13.5">
      <c r="A3326" s="322">
        <v>89549</v>
      </c>
      <c r="B3326" s="319" t="s">
        <v>4695</v>
      </c>
      <c r="C3326" s="319" t="s">
        <v>1345</v>
      </c>
      <c r="D3326" s="320" t="s">
        <v>9611</v>
      </c>
    </row>
    <row r="3327" spans="1:4" ht="13.5">
      <c r="A3327" s="322">
        <v>89550</v>
      </c>
      <c r="B3327" s="319" t="s">
        <v>4696</v>
      </c>
      <c r="C3327" s="319" t="s">
        <v>1345</v>
      </c>
      <c r="D3327" s="320" t="s">
        <v>9748</v>
      </c>
    </row>
    <row r="3328" spans="1:4" ht="13.5">
      <c r="A3328" s="322">
        <v>89551</v>
      </c>
      <c r="B3328" s="319" t="s">
        <v>4697</v>
      </c>
      <c r="C3328" s="319" t="s">
        <v>1345</v>
      </c>
      <c r="D3328" s="320" t="s">
        <v>8132</v>
      </c>
    </row>
    <row r="3329" spans="1:4" ht="13.5">
      <c r="A3329" s="322">
        <v>89552</v>
      </c>
      <c r="B3329" s="319" t="s">
        <v>4698</v>
      </c>
      <c r="C3329" s="319" t="s">
        <v>1345</v>
      </c>
      <c r="D3329" s="320" t="s">
        <v>10227</v>
      </c>
    </row>
    <row r="3330" spans="1:4" ht="13.5">
      <c r="A3330" s="322">
        <v>89553</v>
      </c>
      <c r="B3330" s="319" t="s">
        <v>4699</v>
      </c>
      <c r="C3330" s="319" t="s">
        <v>1345</v>
      </c>
      <c r="D3330" s="320" t="s">
        <v>10228</v>
      </c>
    </row>
    <row r="3331" spans="1:4" ht="13.5">
      <c r="A3331" s="322">
        <v>89554</v>
      </c>
      <c r="B3331" s="319" t="s">
        <v>4700</v>
      </c>
      <c r="C3331" s="319" t="s">
        <v>1345</v>
      </c>
      <c r="D3331" s="320" t="s">
        <v>10229</v>
      </c>
    </row>
    <row r="3332" spans="1:4" ht="13.5">
      <c r="A3332" s="322">
        <v>89555</v>
      </c>
      <c r="B3332" s="319" t="s">
        <v>4701</v>
      </c>
      <c r="C3332" s="319" t="s">
        <v>1345</v>
      </c>
      <c r="D3332" s="320" t="s">
        <v>10230</v>
      </c>
    </row>
    <row r="3333" spans="1:4" ht="13.5">
      <c r="A3333" s="322">
        <v>89556</v>
      </c>
      <c r="B3333" s="319" t="s">
        <v>4702</v>
      </c>
      <c r="C3333" s="319" t="s">
        <v>1345</v>
      </c>
      <c r="D3333" s="320" t="s">
        <v>10231</v>
      </c>
    </row>
    <row r="3334" spans="1:4" ht="13.5">
      <c r="A3334" s="322">
        <v>89557</v>
      </c>
      <c r="B3334" s="319" t="s">
        <v>4703</v>
      </c>
      <c r="C3334" s="319" t="s">
        <v>1345</v>
      </c>
      <c r="D3334" s="320" t="s">
        <v>8201</v>
      </c>
    </row>
    <row r="3335" spans="1:4" ht="13.5">
      <c r="A3335" s="322">
        <v>89558</v>
      </c>
      <c r="B3335" s="319" t="s">
        <v>4704</v>
      </c>
      <c r="C3335" s="319" t="s">
        <v>1345</v>
      </c>
      <c r="D3335" s="320" t="s">
        <v>10189</v>
      </c>
    </row>
    <row r="3336" spans="1:4" ht="13.5">
      <c r="A3336" s="322">
        <v>89559</v>
      </c>
      <c r="B3336" s="319" t="s">
        <v>4705</v>
      </c>
      <c r="C3336" s="319" t="s">
        <v>1345</v>
      </c>
      <c r="D3336" s="320" t="s">
        <v>10232</v>
      </c>
    </row>
    <row r="3337" spans="1:4" ht="13.5">
      <c r="A3337" s="322">
        <v>89561</v>
      </c>
      <c r="B3337" s="319" t="s">
        <v>4706</v>
      </c>
      <c r="C3337" s="319" t="s">
        <v>1345</v>
      </c>
      <c r="D3337" s="320" t="s">
        <v>10233</v>
      </c>
    </row>
    <row r="3338" spans="1:4" ht="13.5">
      <c r="A3338" s="322">
        <v>89562</v>
      </c>
      <c r="B3338" s="319" t="s">
        <v>4707</v>
      </c>
      <c r="C3338" s="319" t="s">
        <v>1345</v>
      </c>
      <c r="D3338" s="320" t="s">
        <v>9914</v>
      </c>
    </row>
    <row r="3339" spans="1:4" ht="13.5">
      <c r="A3339" s="322">
        <v>89563</v>
      </c>
      <c r="B3339" s="319" t="s">
        <v>4708</v>
      </c>
      <c r="C3339" s="319" t="s">
        <v>1345</v>
      </c>
      <c r="D3339" s="320" t="s">
        <v>8115</v>
      </c>
    </row>
    <row r="3340" spans="1:4" ht="13.5">
      <c r="A3340" s="322">
        <v>89564</v>
      </c>
      <c r="B3340" s="319" t="s">
        <v>4709</v>
      </c>
      <c r="C3340" s="319" t="s">
        <v>1345</v>
      </c>
      <c r="D3340" s="320" t="s">
        <v>10234</v>
      </c>
    </row>
    <row r="3341" spans="1:4" ht="13.5">
      <c r="A3341" s="322">
        <v>89565</v>
      </c>
      <c r="B3341" s="319" t="s">
        <v>4710</v>
      </c>
      <c r="C3341" s="319" t="s">
        <v>1345</v>
      </c>
      <c r="D3341" s="320" t="s">
        <v>9136</v>
      </c>
    </row>
    <row r="3342" spans="1:4" ht="13.5">
      <c r="A3342" s="322">
        <v>89566</v>
      </c>
      <c r="B3342" s="319" t="s">
        <v>4711</v>
      </c>
      <c r="C3342" s="319" t="s">
        <v>1345</v>
      </c>
      <c r="D3342" s="320" t="s">
        <v>10235</v>
      </c>
    </row>
    <row r="3343" spans="1:4" ht="13.5">
      <c r="A3343" s="322">
        <v>89567</v>
      </c>
      <c r="B3343" s="319" t="s">
        <v>4712</v>
      </c>
      <c r="C3343" s="319" t="s">
        <v>1345</v>
      </c>
      <c r="D3343" s="320" t="s">
        <v>9241</v>
      </c>
    </row>
    <row r="3344" spans="1:4" ht="13.5">
      <c r="A3344" s="322">
        <v>89568</v>
      </c>
      <c r="B3344" s="319" t="s">
        <v>4713</v>
      </c>
      <c r="C3344" s="319" t="s">
        <v>1345</v>
      </c>
      <c r="D3344" s="320" t="s">
        <v>10236</v>
      </c>
    </row>
    <row r="3345" spans="1:4" ht="13.5">
      <c r="A3345" s="322">
        <v>89569</v>
      </c>
      <c r="B3345" s="319" t="s">
        <v>4714</v>
      </c>
      <c r="C3345" s="319" t="s">
        <v>1345</v>
      </c>
      <c r="D3345" s="320" t="s">
        <v>10237</v>
      </c>
    </row>
    <row r="3346" spans="1:4" ht="13.5">
      <c r="A3346" s="322">
        <v>89570</v>
      </c>
      <c r="B3346" s="319" t="s">
        <v>4715</v>
      </c>
      <c r="C3346" s="319" t="s">
        <v>1345</v>
      </c>
      <c r="D3346" s="320" t="s">
        <v>8106</v>
      </c>
    </row>
    <row r="3347" spans="1:4" ht="13.5">
      <c r="A3347" s="322">
        <v>89571</v>
      </c>
      <c r="B3347" s="319" t="s">
        <v>4716</v>
      </c>
      <c r="C3347" s="319" t="s">
        <v>1345</v>
      </c>
      <c r="D3347" s="320" t="s">
        <v>8425</v>
      </c>
    </row>
    <row r="3348" spans="1:4" ht="13.5">
      <c r="A3348" s="322">
        <v>89572</v>
      </c>
      <c r="B3348" s="319" t="s">
        <v>4717</v>
      </c>
      <c r="C3348" s="319" t="s">
        <v>1345</v>
      </c>
      <c r="D3348" s="320" t="s">
        <v>10187</v>
      </c>
    </row>
    <row r="3349" spans="1:4" ht="13.5">
      <c r="A3349" s="322">
        <v>89573</v>
      </c>
      <c r="B3349" s="319" t="s">
        <v>4718</v>
      </c>
      <c r="C3349" s="319" t="s">
        <v>1345</v>
      </c>
      <c r="D3349" s="320" t="s">
        <v>10238</v>
      </c>
    </row>
    <row r="3350" spans="1:4" ht="13.5">
      <c r="A3350" s="322">
        <v>89574</v>
      </c>
      <c r="B3350" s="319" t="s">
        <v>4719</v>
      </c>
      <c r="C3350" s="319" t="s">
        <v>1345</v>
      </c>
      <c r="D3350" s="320" t="s">
        <v>10239</v>
      </c>
    </row>
    <row r="3351" spans="1:4" ht="13.5">
      <c r="A3351" s="322">
        <v>89575</v>
      </c>
      <c r="B3351" s="319" t="s">
        <v>4720</v>
      </c>
      <c r="C3351" s="319" t="s">
        <v>1345</v>
      </c>
      <c r="D3351" s="320" t="s">
        <v>10240</v>
      </c>
    </row>
    <row r="3352" spans="1:4" ht="13.5">
      <c r="A3352" s="322">
        <v>89577</v>
      </c>
      <c r="B3352" s="319" t="s">
        <v>4721</v>
      </c>
      <c r="C3352" s="319" t="s">
        <v>1345</v>
      </c>
      <c r="D3352" s="320" t="s">
        <v>10014</v>
      </c>
    </row>
    <row r="3353" spans="1:4" ht="13.5">
      <c r="A3353" s="322">
        <v>89579</v>
      </c>
      <c r="B3353" s="319" t="s">
        <v>4722</v>
      </c>
      <c r="C3353" s="319" t="s">
        <v>1345</v>
      </c>
      <c r="D3353" s="320" t="s">
        <v>10241</v>
      </c>
    </row>
    <row r="3354" spans="1:4" ht="13.5">
      <c r="A3354" s="322">
        <v>89581</v>
      </c>
      <c r="B3354" s="319" t="s">
        <v>4723</v>
      </c>
      <c r="C3354" s="319" t="s">
        <v>1345</v>
      </c>
      <c r="D3354" s="320" t="s">
        <v>10242</v>
      </c>
    </row>
    <row r="3355" spans="1:4" ht="13.5">
      <c r="A3355" s="322">
        <v>89582</v>
      </c>
      <c r="B3355" s="319" t="s">
        <v>4724</v>
      </c>
      <c r="C3355" s="319" t="s">
        <v>1345</v>
      </c>
      <c r="D3355" s="320" t="s">
        <v>9554</v>
      </c>
    </row>
    <row r="3356" spans="1:4" ht="13.5">
      <c r="A3356" s="322">
        <v>89583</v>
      </c>
      <c r="B3356" s="319" t="s">
        <v>4725</v>
      </c>
      <c r="C3356" s="319" t="s">
        <v>1345</v>
      </c>
      <c r="D3356" s="320" t="s">
        <v>8763</v>
      </c>
    </row>
    <row r="3357" spans="1:4" ht="13.5">
      <c r="A3357" s="322">
        <v>89584</v>
      </c>
      <c r="B3357" s="319" t="s">
        <v>4726</v>
      </c>
      <c r="C3357" s="319" t="s">
        <v>1345</v>
      </c>
      <c r="D3357" s="320" t="s">
        <v>7847</v>
      </c>
    </row>
    <row r="3358" spans="1:4" ht="13.5">
      <c r="A3358" s="322">
        <v>89585</v>
      </c>
      <c r="B3358" s="319" t="s">
        <v>4727</v>
      </c>
      <c r="C3358" s="319" t="s">
        <v>1345</v>
      </c>
      <c r="D3358" s="320" t="s">
        <v>10243</v>
      </c>
    </row>
    <row r="3359" spans="1:4" ht="13.5">
      <c r="A3359" s="322">
        <v>89586</v>
      </c>
      <c r="B3359" s="319" t="s">
        <v>4728</v>
      </c>
      <c r="C3359" s="319" t="s">
        <v>1345</v>
      </c>
      <c r="D3359" s="320" t="s">
        <v>10243</v>
      </c>
    </row>
    <row r="3360" spans="1:4" ht="13.5">
      <c r="A3360" s="322">
        <v>89587</v>
      </c>
      <c r="B3360" s="319" t="s">
        <v>4729</v>
      </c>
      <c r="C3360" s="319" t="s">
        <v>1345</v>
      </c>
      <c r="D3360" s="320" t="s">
        <v>10244</v>
      </c>
    </row>
    <row r="3361" spans="1:4" ht="13.5">
      <c r="A3361" s="322">
        <v>89590</v>
      </c>
      <c r="B3361" s="319" t="s">
        <v>4730</v>
      </c>
      <c r="C3361" s="319" t="s">
        <v>1345</v>
      </c>
      <c r="D3361" s="320" t="s">
        <v>10245</v>
      </c>
    </row>
    <row r="3362" spans="1:4" ht="13.5">
      <c r="A3362" s="322">
        <v>89591</v>
      </c>
      <c r="B3362" s="319" t="s">
        <v>4731</v>
      </c>
      <c r="C3362" s="319" t="s">
        <v>1345</v>
      </c>
      <c r="D3362" s="320" t="s">
        <v>10246</v>
      </c>
    </row>
    <row r="3363" spans="1:4" ht="13.5">
      <c r="A3363" s="322">
        <v>89592</v>
      </c>
      <c r="B3363" s="319" t="s">
        <v>4732</v>
      </c>
      <c r="C3363" s="319" t="s">
        <v>1345</v>
      </c>
      <c r="D3363" s="320" t="s">
        <v>10247</v>
      </c>
    </row>
    <row r="3364" spans="1:4" ht="13.5">
      <c r="A3364" s="322">
        <v>89593</v>
      </c>
      <c r="B3364" s="319" t="s">
        <v>4733</v>
      </c>
      <c r="C3364" s="319" t="s">
        <v>1345</v>
      </c>
      <c r="D3364" s="320" t="s">
        <v>10248</v>
      </c>
    </row>
    <row r="3365" spans="1:4" ht="13.5">
      <c r="A3365" s="322">
        <v>89594</v>
      </c>
      <c r="B3365" s="319" t="s">
        <v>4734</v>
      </c>
      <c r="C3365" s="319" t="s">
        <v>1345</v>
      </c>
      <c r="D3365" s="320" t="s">
        <v>10249</v>
      </c>
    </row>
    <row r="3366" spans="1:4" ht="13.5">
      <c r="A3366" s="322">
        <v>89595</v>
      </c>
      <c r="B3366" s="319" t="s">
        <v>4735</v>
      </c>
      <c r="C3366" s="319" t="s">
        <v>1345</v>
      </c>
      <c r="D3366" s="320" t="s">
        <v>10250</v>
      </c>
    </row>
    <row r="3367" spans="1:4" ht="13.5">
      <c r="A3367" s="322">
        <v>89596</v>
      </c>
      <c r="B3367" s="319" t="s">
        <v>4736</v>
      </c>
      <c r="C3367" s="319" t="s">
        <v>1345</v>
      </c>
      <c r="D3367" s="320" t="s">
        <v>10251</v>
      </c>
    </row>
    <row r="3368" spans="1:4" ht="13.5">
      <c r="A3368" s="322">
        <v>89597</v>
      </c>
      <c r="B3368" s="319" t="s">
        <v>4737</v>
      </c>
      <c r="C3368" s="319" t="s">
        <v>1345</v>
      </c>
      <c r="D3368" s="320" t="s">
        <v>9584</v>
      </c>
    </row>
    <row r="3369" spans="1:4" ht="13.5">
      <c r="A3369" s="322">
        <v>89598</v>
      </c>
      <c r="B3369" s="319" t="s">
        <v>4738</v>
      </c>
      <c r="C3369" s="319" t="s">
        <v>1345</v>
      </c>
      <c r="D3369" s="320" t="s">
        <v>8068</v>
      </c>
    </row>
    <row r="3370" spans="1:4" ht="13.5">
      <c r="A3370" s="322">
        <v>89599</v>
      </c>
      <c r="B3370" s="319" t="s">
        <v>4739</v>
      </c>
      <c r="C3370" s="319" t="s">
        <v>1345</v>
      </c>
      <c r="D3370" s="320" t="s">
        <v>10252</v>
      </c>
    </row>
    <row r="3371" spans="1:4" ht="13.5">
      <c r="A3371" s="322">
        <v>89600</v>
      </c>
      <c r="B3371" s="319" t="s">
        <v>4740</v>
      </c>
      <c r="C3371" s="319" t="s">
        <v>1345</v>
      </c>
      <c r="D3371" s="320" t="s">
        <v>10253</v>
      </c>
    </row>
    <row r="3372" spans="1:4" ht="13.5">
      <c r="A3372" s="322">
        <v>89605</v>
      </c>
      <c r="B3372" s="319" t="s">
        <v>4741</v>
      </c>
      <c r="C3372" s="319" t="s">
        <v>1345</v>
      </c>
      <c r="D3372" s="320" t="s">
        <v>9610</v>
      </c>
    </row>
    <row r="3373" spans="1:4" ht="13.5">
      <c r="A3373" s="322">
        <v>89609</v>
      </c>
      <c r="B3373" s="319" t="s">
        <v>4742</v>
      </c>
      <c r="C3373" s="319" t="s">
        <v>1345</v>
      </c>
      <c r="D3373" s="320" t="s">
        <v>10254</v>
      </c>
    </row>
    <row r="3374" spans="1:4" ht="13.5">
      <c r="A3374" s="322">
        <v>89610</v>
      </c>
      <c r="B3374" s="319" t="s">
        <v>4743</v>
      </c>
      <c r="C3374" s="319" t="s">
        <v>1345</v>
      </c>
      <c r="D3374" s="320" t="s">
        <v>10255</v>
      </c>
    </row>
    <row r="3375" spans="1:4" ht="13.5">
      <c r="A3375" s="322">
        <v>89611</v>
      </c>
      <c r="B3375" s="319" t="s">
        <v>4744</v>
      </c>
      <c r="C3375" s="319" t="s">
        <v>1345</v>
      </c>
      <c r="D3375" s="320" t="s">
        <v>10256</v>
      </c>
    </row>
    <row r="3376" spans="1:4" ht="13.5">
      <c r="A3376" s="322">
        <v>89612</v>
      </c>
      <c r="B3376" s="319" t="s">
        <v>4745</v>
      </c>
      <c r="C3376" s="319" t="s">
        <v>1345</v>
      </c>
      <c r="D3376" s="320" t="s">
        <v>10257</v>
      </c>
    </row>
    <row r="3377" spans="1:4" ht="13.5">
      <c r="A3377" s="322">
        <v>89613</v>
      </c>
      <c r="B3377" s="319" t="s">
        <v>4746</v>
      </c>
      <c r="C3377" s="319" t="s">
        <v>1345</v>
      </c>
      <c r="D3377" s="320" t="s">
        <v>7859</v>
      </c>
    </row>
    <row r="3378" spans="1:4" ht="13.5">
      <c r="A3378" s="322">
        <v>89614</v>
      </c>
      <c r="B3378" s="319" t="s">
        <v>4747</v>
      </c>
      <c r="C3378" s="319" t="s">
        <v>1345</v>
      </c>
      <c r="D3378" s="320" t="s">
        <v>8742</v>
      </c>
    </row>
    <row r="3379" spans="1:4" ht="13.5">
      <c r="A3379" s="322">
        <v>89615</v>
      </c>
      <c r="B3379" s="319" t="s">
        <v>4748</v>
      </c>
      <c r="C3379" s="319" t="s">
        <v>1345</v>
      </c>
      <c r="D3379" s="320" t="s">
        <v>10258</v>
      </c>
    </row>
    <row r="3380" spans="1:4" ht="13.5">
      <c r="A3380" s="322">
        <v>89616</v>
      </c>
      <c r="B3380" s="319" t="s">
        <v>4749</v>
      </c>
      <c r="C3380" s="319" t="s">
        <v>1345</v>
      </c>
      <c r="D3380" s="320" t="s">
        <v>10259</v>
      </c>
    </row>
    <row r="3381" spans="1:4" ht="13.5">
      <c r="A3381" s="322">
        <v>89617</v>
      </c>
      <c r="B3381" s="319" t="s">
        <v>4750</v>
      </c>
      <c r="C3381" s="319" t="s">
        <v>1345</v>
      </c>
      <c r="D3381" s="320" t="s">
        <v>10260</v>
      </c>
    </row>
    <row r="3382" spans="1:4" ht="13.5">
      <c r="A3382" s="322">
        <v>89618</v>
      </c>
      <c r="B3382" s="319" t="s">
        <v>4751</v>
      </c>
      <c r="C3382" s="319" t="s">
        <v>1345</v>
      </c>
      <c r="D3382" s="320" t="s">
        <v>10261</v>
      </c>
    </row>
    <row r="3383" spans="1:4" ht="13.5">
      <c r="A3383" s="322">
        <v>89619</v>
      </c>
      <c r="B3383" s="319" t="s">
        <v>4752</v>
      </c>
      <c r="C3383" s="319" t="s">
        <v>1345</v>
      </c>
      <c r="D3383" s="320" t="s">
        <v>8132</v>
      </c>
    </row>
    <row r="3384" spans="1:4" ht="13.5">
      <c r="A3384" s="322">
        <v>89620</v>
      </c>
      <c r="B3384" s="319" t="s">
        <v>4753</v>
      </c>
      <c r="C3384" s="319" t="s">
        <v>1345</v>
      </c>
      <c r="D3384" s="320" t="s">
        <v>10262</v>
      </c>
    </row>
    <row r="3385" spans="1:4" ht="13.5">
      <c r="A3385" s="322">
        <v>89621</v>
      </c>
      <c r="B3385" s="319" t="s">
        <v>4754</v>
      </c>
      <c r="C3385" s="319" t="s">
        <v>1345</v>
      </c>
      <c r="D3385" s="320" t="s">
        <v>10263</v>
      </c>
    </row>
    <row r="3386" spans="1:4" ht="13.5">
      <c r="A3386" s="322">
        <v>89622</v>
      </c>
      <c r="B3386" s="319" t="s">
        <v>4755</v>
      </c>
      <c r="C3386" s="319" t="s">
        <v>1345</v>
      </c>
      <c r="D3386" s="320" t="s">
        <v>10264</v>
      </c>
    </row>
    <row r="3387" spans="1:4" ht="13.5">
      <c r="A3387" s="322">
        <v>89623</v>
      </c>
      <c r="B3387" s="319" t="s">
        <v>4756</v>
      </c>
      <c r="C3387" s="319" t="s">
        <v>1345</v>
      </c>
      <c r="D3387" s="320" t="s">
        <v>8179</v>
      </c>
    </row>
    <row r="3388" spans="1:4" ht="13.5">
      <c r="A3388" s="322">
        <v>89624</v>
      </c>
      <c r="B3388" s="319" t="s">
        <v>4757</v>
      </c>
      <c r="C3388" s="319" t="s">
        <v>1345</v>
      </c>
      <c r="D3388" s="320" t="s">
        <v>10265</v>
      </c>
    </row>
    <row r="3389" spans="1:4" ht="13.5">
      <c r="A3389" s="322">
        <v>89625</v>
      </c>
      <c r="B3389" s="319" t="s">
        <v>4758</v>
      </c>
      <c r="C3389" s="319" t="s">
        <v>1345</v>
      </c>
      <c r="D3389" s="320" t="s">
        <v>10266</v>
      </c>
    </row>
    <row r="3390" spans="1:4" ht="13.5">
      <c r="A3390" s="322">
        <v>89626</v>
      </c>
      <c r="B3390" s="319" t="s">
        <v>4759</v>
      </c>
      <c r="C3390" s="319" t="s">
        <v>1345</v>
      </c>
      <c r="D3390" s="320" t="s">
        <v>10267</v>
      </c>
    </row>
    <row r="3391" spans="1:4" ht="13.5">
      <c r="A3391" s="322">
        <v>89627</v>
      </c>
      <c r="B3391" s="319" t="s">
        <v>4760</v>
      </c>
      <c r="C3391" s="319" t="s">
        <v>1345</v>
      </c>
      <c r="D3391" s="320" t="s">
        <v>9584</v>
      </c>
    </row>
    <row r="3392" spans="1:4" ht="13.5">
      <c r="A3392" s="322">
        <v>89628</v>
      </c>
      <c r="B3392" s="319" t="s">
        <v>4761</v>
      </c>
      <c r="C3392" s="319" t="s">
        <v>1345</v>
      </c>
      <c r="D3392" s="320" t="s">
        <v>10268</v>
      </c>
    </row>
    <row r="3393" spans="1:4" ht="13.5">
      <c r="A3393" s="322">
        <v>89629</v>
      </c>
      <c r="B3393" s="319" t="s">
        <v>4762</v>
      </c>
      <c r="C3393" s="319" t="s">
        <v>1345</v>
      </c>
      <c r="D3393" s="320" t="s">
        <v>10269</v>
      </c>
    </row>
    <row r="3394" spans="1:4" ht="13.5">
      <c r="A3394" s="322">
        <v>89630</v>
      </c>
      <c r="B3394" s="319" t="s">
        <v>4763</v>
      </c>
      <c r="C3394" s="319" t="s">
        <v>1345</v>
      </c>
      <c r="D3394" s="320" t="s">
        <v>10270</v>
      </c>
    </row>
    <row r="3395" spans="1:4" ht="13.5">
      <c r="A3395" s="322">
        <v>89631</v>
      </c>
      <c r="B3395" s="319" t="s">
        <v>4764</v>
      </c>
      <c r="C3395" s="319" t="s">
        <v>1345</v>
      </c>
      <c r="D3395" s="320" t="s">
        <v>10271</v>
      </c>
    </row>
    <row r="3396" spans="1:4" ht="13.5">
      <c r="A3396" s="322">
        <v>89632</v>
      </c>
      <c r="B3396" s="319" t="s">
        <v>4765</v>
      </c>
      <c r="C3396" s="319" t="s">
        <v>1345</v>
      </c>
      <c r="D3396" s="320" t="s">
        <v>10272</v>
      </c>
    </row>
    <row r="3397" spans="1:4" ht="13.5">
      <c r="A3397" s="322">
        <v>89637</v>
      </c>
      <c r="B3397" s="319" t="s">
        <v>4766</v>
      </c>
      <c r="C3397" s="319" t="s">
        <v>1345</v>
      </c>
      <c r="D3397" s="320" t="s">
        <v>10273</v>
      </c>
    </row>
    <row r="3398" spans="1:4" ht="13.5">
      <c r="A3398" s="322">
        <v>89638</v>
      </c>
      <c r="B3398" s="319" t="s">
        <v>4767</v>
      </c>
      <c r="C3398" s="319" t="s">
        <v>1345</v>
      </c>
      <c r="D3398" s="320" t="s">
        <v>10274</v>
      </c>
    </row>
    <row r="3399" spans="1:4" ht="13.5">
      <c r="A3399" s="322">
        <v>89639</v>
      </c>
      <c r="B3399" s="319" t="s">
        <v>4768</v>
      </c>
      <c r="C3399" s="319" t="s">
        <v>1345</v>
      </c>
      <c r="D3399" s="320" t="s">
        <v>10184</v>
      </c>
    </row>
    <row r="3400" spans="1:4" ht="13.5">
      <c r="A3400" s="322">
        <v>89641</v>
      </c>
      <c r="B3400" s="319" t="s">
        <v>4769</v>
      </c>
      <c r="C3400" s="319" t="s">
        <v>1345</v>
      </c>
      <c r="D3400" s="320" t="s">
        <v>10275</v>
      </c>
    </row>
    <row r="3401" spans="1:4" ht="13.5">
      <c r="A3401" s="322">
        <v>89642</v>
      </c>
      <c r="B3401" s="319" t="s">
        <v>4770</v>
      </c>
      <c r="C3401" s="319" t="s">
        <v>1345</v>
      </c>
      <c r="D3401" s="320" t="s">
        <v>10276</v>
      </c>
    </row>
    <row r="3402" spans="1:4" ht="13.5">
      <c r="A3402" s="322">
        <v>89643</v>
      </c>
      <c r="B3402" s="319" t="s">
        <v>4771</v>
      </c>
      <c r="C3402" s="319" t="s">
        <v>1345</v>
      </c>
      <c r="D3402" s="320" t="s">
        <v>10277</v>
      </c>
    </row>
    <row r="3403" spans="1:4" ht="13.5">
      <c r="A3403" s="322">
        <v>89645</v>
      </c>
      <c r="B3403" s="319" t="s">
        <v>4772</v>
      </c>
      <c r="C3403" s="319" t="s">
        <v>1345</v>
      </c>
      <c r="D3403" s="320" t="s">
        <v>10278</v>
      </c>
    </row>
    <row r="3404" spans="1:4" ht="13.5">
      <c r="A3404" s="322">
        <v>89646</v>
      </c>
      <c r="B3404" s="319" t="s">
        <v>4773</v>
      </c>
      <c r="C3404" s="319" t="s">
        <v>1345</v>
      </c>
      <c r="D3404" s="320" t="s">
        <v>10279</v>
      </c>
    </row>
    <row r="3405" spans="1:4" ht="13.5">
      <c r="A3405" s="322">
        <v>89647</v>
      </c>
      <c r="B3405" s="319" t="s">
        <v>4774</v>
      </c>
      <c r="C3405" s="319" t="s">
        <v>1345</v>
      </c>
      <c r="D3405" s="320" t="s">
        <v>10280</v>
      </c>
    </row>
    <row r="3406" spans="1:4" ht="13.5">
      <c r="A3406" s="322">
        <v>89648</v>
      </c>
      <c r="B3406" s="319" t="s">
        <v>4775</v>
      </c>
      <c r="C3406" s="319" t="s">
        <v>1345</v>
      </c>
      <c r="D3406" s="320" t="s">
        <v>10281</v>
      </c>
    </row>
    <row r="3407" spans="1:4" ht="13.5">
      <c r="A3407" s="322">
        <v>89649</v>
      </c>
      <c r="B3407" s="319" t="s">
        <v>4776</v>
      </c>
      <c r="C3407" s="319" t="s">
        <v>1345</v>
      </c>
      <c r="D3407" s="320" t="s">
        <v>10282</v>
      </c>
    </row>
    <row r="3408" spans="1:4" ht="13.5">
      <c r="A3408" s="322">
        <v>89650</v>
      </c>
      <c r="B3408" s="319" t="s">
        <v>4777</v>
      </c>
      <c r="C3408" s="319" t="s">
        <v>1345</v>
      </c>
      <c r="D3408" s="320" t="s">
        <v>10282</v>
      </c>
    </row>
    <row r="3409" spans="1:4" ht="13.5">
      <c r="A3409" s="322">
        <v>89651</v>
      </c>
      <c r="B3409" s="319" t="s">
        <v>4778</v>
      </c>
      <c r="C3409" s="319" t="s">
        <v>1345</v>
      </c>
      <c r="D3409" s="320" t="s">
        <v>8136</v>
      </c>
    </row>
    <row r="3410" spans="1:4" ht="13.5">
      <c r="A3410" s="322">
        <v>89652</v>
      </c>
      <c r="B3410" s="319" t="s">
        <v>4779</v>
      </c>
      <c r="C3410" s="319" t="s">
        <v>1345</v>
      </c>
      <c r="D3410" s="320" t="s">
        <v>10134</v>
      </c>
    </row>
    <row r="3411" spans="1:4" ht="13.5">
      <c r="A3411" s="322">
        <v>89653</v>
      </c>
      <c r="B3411" s="319" t="s">
        <v>4780</v>
      </c>
      <c r="C3411" s="319" t="s">
        <v>1345</v>
      </c>
      <c r="D3411" s="320" t="s">
        <v>10283</v>
      </c>
    </row>
    <row r="3412" spans="1:4" ht="13.5">
      <c r="A3412" s="322">
        <v>89654</v>
      </c>
      <c r="B3412" s="319" t="s">
        <v>4781</v>
      </c>
      <c r="C3412" s="319" t="s">
        <v>1345</v>
      </c>
      <c r="D3412" s="320" t="s">
        <v>10284</v>
      </c>
    </row>
    <row r="3413" spans="1:4" ht="13.5">
      <c r="A3413" s="322">
        <v>89655</v>
      </c>
      <c r="B3413" s="319" t="s">
        <v>4782</v>
      </c>
      <c r="C3413" s="319" t="s">
        <v>1345</v>
      </c>
      <c r="D3413" s="320" t="s">
        <v>10285</v>
      </c>
    </row>
    <row r="3414" spans="1:4" ht="13.5">
      <c r="A3414" s="322">
        <v>89656</v>
      </c>
      <c r="B3414" s="319" t="s">
        <v>4783</v>
      </c>
      <c r="C3414" s="319" t="s">
        <v>1345</v>
      </c>
      <c r="D3414" s="320" t="s">
        <v>10286</v>
      </c>
    </row>
    <row r="3415" spans="1:4" ht="13.5">
      <c r="A3415" s="322">
        <v>89657</v>
      </c>
      <c r="B3415" s="319" t="s">
        <v>4784</v>
      </c>
      <c r="C3415" s="319" t="s">
        <v>1345</v>
      </c>
      <c r="D3415" s="320" t="s">
        <v>10287</v>
      </c>
    </row>
    <row r="3416" spans="1:4" ht="13.5">
      <c r="A3416" s="322">
        <v>89658</v>
      </c>
      <c r="B3416" s="319" t="s">
        <v>4785</v>
      </c>
      <c r="C3416" s="319" t="s">
        <v>1345</v>
      </c>
      <c r="D3416" s="320" t="s">
        <v>10288</v>
      </c>
    </row>
    <row r="3417" spans="1:4" ht="13.5">
      <c r="A3417" s="322">
        <v>89659</v>
      </c>
      <c r="B3417" s="319" t="s">
        <v>4786</v>
      </c>
      <c r="C3417" s="319" t="s">
        <v>1345</v>
      </c>
      <c r="D3417" s="320" t="s">
        <v>10289</v>
      </c>
    </row>
    <row r="3418" spans="1:4" ht="13.5">
      <c r="A3418" s="322">
        <v>89660</v>
      </c>
      <c r="B3418" s="319" t="s">
        <v>4787</v>
      </c>
      <c r="C3418" s="319" t="s">
        <v>1345</v>
      </c>
      <c r="D3418" s="320" t="s">
        <v>10203</v>
      </c>
    </row>
    <row r="3419" spans="1:4" ht="13.5">
      <c r="A3419" s="322">
        <v>89661</v>
      </c>
      <c r="B3419" s="319" t="s">
        <v>4788</v>
      </c>
      <c r="C3419" s="319" t="s">
        <v>1345</v>
      </c>
      <c r="D3419" s="320" t="s">
        <v>10290</v>
      </c>
    </row>
    <row r="3420" spans="1:4" ht="13.5">
      <c r="A3420" s="322">
        <v>89662</v>
      </c>
      <c r="B3420" s="319" t="s">
        <v>4789</v>
      </c>
      <c r="C3420" s="319" t="s">
        <v>1345</v>
      </c>
      <c r="D3420" s="320" t="s">
        <v>10291</v>
      </c>
    </row>
    <row r="3421" spans="1:4" ht="13.5">
      <c r="A3421" s="322">
        <v>89663</v>
      </c>
      <c r="B3421" s="319" t="s">
        <v>4790</v>
      </c>
      <c r="C3421" s="319" t="s">
        <v>1345</v>
      </c>
      <c r="D3421" s="320" t="s">
        <v>10292</v>
      </c>
    </row>
    <row r="3422" spans="1:4" ht="13.5">
      <c r="A3422" s="322">
        <v>89664</v>
      </c>
      <c r="B3422" s="319" t="s">
        <v>4791</v>
      </c>
      <c r="C3422" s="319" t="s">
        <v>1345</v>
      </c>
      <c r="D3422" s="320" t="s">
        <v>10289</v>
      </c>
    </row>
    <row r="3423" spans="1:4" ht="13.5">
      <c r="A3423" s="322">
        <v>89665</v>
      </c>
      <c r="B3423" s="319" t="s">
        <v>4792</v>
      </c>
      <c r="C3423" s="319" t="s">
        <v>1345</v>
      </c>
      <c r="D3423" s="320" t="s">
        <v>8121</v>
      </c>
    </row>
    <row r="3424" spans="1:4" ht="13.5">
      <c r="A3424" s="322">
        <v>89666</v>
      </c>
      <c r="B3424" s="319" t="s">
        <v>4793</v>
      </c>
      <c r="C3424" s="319" t="s">
        <v>1345</v>
      </c>
      <c r="D3424" s="320" t="s">
        <v>10293</v>
      </c>
    </row>
    <row r="3425" spans="1:4" ht="13.5">
      <c r="A3425" s="322">
        <v>89667</v>
      </c>
      <c r="B3425" s="319" t="s">
        <v>4794</v>
      </c>
      <c r="C3425" s="319" t="s">
        <v>1345</v>
      </c>
      <c r="D3425" s="320" t="s">
        <v>10294</v>
      </c>
    </row>
    <row r="3426" spans="1:4" ht="13.5">
      <c r="A3426" s="322">
        <v>89668</v>
      </c>
      <c r="B3426" s="319" t="s">
        <v>4795</v>
      </c>
      <c r="C3426" s="319" t="s">
        <v>1345</v>
      </c>
      <c r="D3426" s="320" t="s">
        <v>10295</v>
      </c>
    </row>
    <row r="3427" spans="1:4" ht="13.5">
      <c r="A3427" s="322">
        <v>89669</v>
      </c>
      <c r="B3427" s="319" t="s">
        <v>4796</v>
      </c>
      <c r="C3427" s="319" t="s">
        <v>1345</v>
      </c>
      <c r="D3427" s="320" t="s">
        <v>9031</v>
      </c>
    </row>
    <row r="3428" spans="1:4" ht="13.5">
      <c r="A3428" s="322">
        <v>89670</v>
      </c>
      <c r="B3428" s="319" t="s">
        <v>4797</v>
      </c>
      <c r="C3428" s="319" t="s">
        <v>1345</v>
      </c>
      <c r="D3428" s="320" t="s">
        <v>8072</v>
      </c>
    </row>
    <row r="3429" spans="1:4" ht="13.5">
      <c r="A3429" s="322">
        <v>89671</v>
      </c>
      <c r="B3429" s="319" t="s">
        <v>4798</v>
      </c>
      <c r="C3429" s="319" t="s">
        <v>1345</v>
      </c>
      <c r="D3429" s="320" t="s">
        <v>10296</v>
      </c>
    </row>
    <row r="3430" spans="1:4" ht="13.5">
      <c r="A3430" s="322">
        <v>89672</v>
      </c>
      <c r="B3430" s="319" t="s">
        <v>4799</v>
      </c>
      <c r="C3430" s="319" t="s">
        <v>1345</v>
      </c>
      <c r="D3430" s="320" t="s">
        <v>10297</v>
      </c>
    </row>
    <row r="3431" spans="1:4" ht="13.5">
      <c r="A3431" s="322">
        <v>89673</v>
      </c>
      <c r="B3431" s="319" t="s">
        <v>4800</v>
      </c>
      <c r="C3431" s="319" t="s">
        <v>1345</v>
      </c>
      <c r="D3431" s="320" t="s">
        <v>10298</v>
      </c>
    </row>
    <row r="3432" spans="1:4" ht="13.5">
      <c r="A3432" s="322">
        <v>89674</v>
      </c>
      <c r="B3432" s="319" t="s">
        <v>4801</v>
      </c>
      <c r="C3432" s="319" t="s">
        <v>1345</v>
      </c>
      <c r="D3432" s="320" t="s">
        <v>9803</v>
      </c>
    </row>
    <row r="3433" spans="1:4" ht="13.5">
      <c r="A3433" s="322">
        <v>89675</v>
      </c>
      <c r="B3433" s="319" t="s">
        <v>4802</v>
      </c>
      <c r="C3433" s="319" t="s">
        <v>1345</v>
      </c>
      <c r="D3433" s="320" t="s">
        <v>10299</v>
      </c>
    </row>
    <row r="3434" spans="1:4" ht="13.5">
      <c r="A3434" s="322">
        <v>89676</v>
      </c>
      <c r="B3434" s="319" t="s">
        <v>4803</v>
      </c>
      <c r="C3434" s="319" t="s">
        <v>1345</v>
      </c>
      <c r="D3434" s="320" t="s">
        <v>10300</v>
      </c>
    </row>
    <row r="3435" spans="1:4" ht="13.5">
      <c r="A3435" s="322">
        <v>89677</v>
      </c>
      <c r="B3435" s="319" t="s">
        <v>4804</v>
      </c>
      <c r="C3435" s="319" t="s">
        <v>1345</v>
      </c>
      <c r="D3435" s="320" t="s">
        <v>10301</v>
      </c>
    </row>
    <row r="3436" spans="1:4" ht="13.5">
      <c r="A3436" s="322">
        <v>89678</v>
      </c>
      <c r="B3436" s="319" t="s">
        <v>4805</v>
      </c>
      <c r="C3436" s="319" t="s">
        <v>1345</v>
      </c>
      <c r="D3436" s="320" t="s">
        <v>10302</v>
      </c>
    </row>
    <row r="3437" spans="1:4" ht="13.5">
      <c r="A3437" s="322">
        <v>89679</v>
      </c>
      <c r="B3437" s="319" t="s">
        <v>4806</v>
      </c>
      <c r="C3437" s="319" t="s">
        <v>1345</v>
      </c>
      <c r="D3437" s="320" t="s">
        <v>10303</v>
      </c>
    </row>
    <row r="3438" spans="1:4" ht="13.5">
      <c r="A3438" s="322">
        <v>89680</v>
      </c>
      <c r="B3438" s="319" t="s">
        <v>4807</v>
      </c>
      <c r="C3438" s="319" t="s">
        <v>1345</v>
      </c>
      <c r="D3438" s="320" t="s">
        <v>10304</v>
      </c>
    </row>
    <row r="3439" spans="1:4" ht="13.5">
      <c r="A3439" s="322">
        <v>89681</v>
      </c>
      <c r="B3439" s="319" t="s">
        <v>4808</v>
      </c>
      <c r="C3439" s="319" t="s">
        <v>1345</v>
      </c>
      <c r="D3439" s="320" t="s">
        <v>8356</v>
      </c>
    </row>
    <row r="3440" spans="1:4" ht="13.5">
      <c r="A3440" s="322">
        <v>89682</v>
      </c>
      <c r="B3440" s="319" t="s">
        <v>4809</v>
      </c>
      <c r="C3440" s="319" t="s">
        <v>1345</v>
      </c>
      <c r="D3440" s="320" t="s">
        <v>10305</v>
      </c>
    </row>
    <row r="3441" spans="1:4" ht="13.5">
      <c r="A3441" s="322">
        <v>89684</v>
      </c>
      <c r="B3441" s="319" t="s">
        <v>4810</v>
      </c>
      <c r="C3441" s="319" t="s">
        <v>1345</v>
      </c>
      <c r="D3441" s="320" t="s">
        <v>10306</v>
      </c>
    </row>
    <row r="3442" spans="1:4" ht="13.5">
      <c r="A3442" s="322">
        <v>89685</v>
      </c>
      <c r="B3442" s="319" t="s">
        <v>4811</v>
      </c>
      <c r="C3442" s="319" t="s">
        <v>1345</v>
      </c>
      <c r="D3442" s="320" t="s">
        <v>10307</v>
      </c>
    </row>
    <row r="3443" spans="1:4" ht="13.5">
      <c r="A3443" s="322">
        <v>89686</v>
      </c>
      <c r="B3443" s="319" t="s">
        <v>4812</v>
      </c>
      <c r="C3443" s="319" t="s">
        <v>1345</v>
      </c>
      <c r="D3443" s="320" t="s">
        <v>10308</v>
      </c>
    </row>
    <row r="3444" spans="1:4" ht="13.5">
      <c r="A3444" s="322">
        <v>89687</v>
      </c>
      <c r="B3444" s="319" t="s">
        <v>4813</v>
      </c>
      <c r="C3444" s="319" t="s">
        <v>1345</v>
      </c>
      <c r="D3444" s="320" t="s">
        <v>7998</v>
      </c>
    </row>
    <row r="3445" spans="1:4" ht="13.5">
      <c r="A3445" s="322">
        <v>89689</v>
      </c>
      <c r="B3445" s="319" t="s">
        <v>4814</v>
      </c>
      <c r="C3445" s="319" t="s">
        <v>1345</v>
      </c>
      <c r="D3445" s="320" t="s">
        <v>10309</v>
      </c>
    </row>
    <row r="3446" spans="1:4" ht="13.5">
      <c r="A3446" s="322">
        <v>89690</v>
      </c>
      <c r="B3446" s="319" t="s">
        <v>4815</v>
      </c>
      <c r="C3446" s="319" t="s">
        <v>1345</v>
      </c>
      <c r="D3446" s="320" t="s">
        <v>10310</v>
      </c>
    </row>
    <row r="3447" spans="1:4" ht="13.5">
      <c r="A3447" s="322">
        <v>89691</v>
      </c>
      <c r="B3447" s="319" t="s">
        <v>4816</v>
      </c>
      <c r="C3447" s="319" t="s">
        <v>1345</v>
      </c>
      <c r="D3447" s="320" t="s">
        <v>10311</v>
      </c>
    </row>
    <row r="3448" spans="1:4" ht="13.5">
      <c r="A3448" s="322">
        <v>89692</v>
      </c>
      <c r="B3448" s="319" t="s">
        <v>4817</v>
      </c>
      <c r="C3448" s="319" t="s">
        <v>1345</v>
      </c>
      <c r="D3448" s="320" t="s">
        <v>10312</v>
      </c>
    </row>
    <row r="3449" spans="1:4" ht="13.5">
      <c r="A3449" s="322">
        <v>89693</v>
      </c>
      <c r="B3449" s="319" t="s">
        <v>4818</v>
      </c>
      <c r="C3449" s="319" t="s">
        <v>1345</v>
      </c>
      <c r="D3449" s="320" t="s">
        <v>9120</v>
      </c>
    </row>
    <row r="3450" spans="1:4" ht="13.5">
      <c r="A3450" s="322">
        <v>89694</v>
      </c>
      <c r="B3450" s="319" t="s">
        <v>4819</v>
      </c>
      <c r="C3450" s="319" t="s">
        <v>1345</v>
      </c>
      <c r="D3450" s="320" t="s">
        <v>8009</v>
      </c>
    </row>
    <row r="3451" spans="1:4" ht="13.5">
      <c r="A3451" s="322">
        <v>89695</v>
      </c>
      <c r="B3451" s="319" t="s">
        <v>4820</v>
      </c>
      <c r="C3451" s="319" t="s">
        <v>1345</v>
      </c>
      <c r="D3451" s="320" t="s">
        <v>10313</v>
      </c>
    </row>
    <row r="3452" spans="1:4" ht="13.5">
      <c r="A3452" s="322">
        <v>89696</v>
      </c>
      <c r="B3452" s="319" t="s">
        <v>4821</v>
      </c>
      <c r="C3452" s="319" t="s">
        <v>1345</v>
      </c>
      <c r="D3452" s="320" t="s">
        <v>10314</v>
      </c>
    </row>
    <row r="3453" spans="1:4" ht="13.5">
      <c r="A3453" s="322">
        <v>89697</v>
      </c>
      <c r="B3453" s="319" t="s">
        <v>4822</v>
      </c>
      <c r="C3453" s="319" t="s">
        <v>1345</v>
      </c>
      <c r="D3453" s="320" t="s">
        <v>7844</v>
      </c>
    </row>
    <row r="3454" spans="1:4" ht="13.5">
      <c r="A3454" s="322">
        <v>89698</v>
      </c>
      <c r="B3454" s="319" t="s">
        <v>4823</v>
      </c>
      <c r="C3454" s="319" t="s">
        <v>1345</v>
      </c>
      <c r="D3454" s="320" t="s">
        <v>10315</v>
      </c>
    </row>
    <row r="3455" spans="1:4" ht="13.5">
      <c r="A3455" s="322">
        <v>89699</v>
      </c>
      <c r="B3455" s="319" t="s">
        <v>4824</v>
      </c>
      <c r="C3455" s="319" t="s">
        <v>1345</v>
      </c>
      <c r="D3455" s="320" t="s">
        <v>10316</v>
      </c>
    </row>
    <row r="3456" spans="1:4" ht="13.5">
      <c r="A3456" s="322">
        <v>89700</v>
      </c>
      <c r="B3456" s="319" t="s">
        <v>4825</v>
      </c>
      <c r="C3456" s="319" t="s">
        <v>1345</v>
      </c>
      <c r="D3456" s="320" t="s">
        <v>10317</v>
      </c>
    </row>
    <row r="3457" spans="1:4" ht="13.5">
      <c r="A3457" s="322">
        <v>89701</v>
      </c>
      <c r="B3457" s="319" t="s">
        <v>4826</v>
      </c>
      <c r="C3457" s="319" t="s">
        <v>1345</v>
      </c>
      <c r="D3457" s="320" t="s">
        <v>10318</v>
      </c>
    </row>
    <row r="3458" spans="1:4" ht="13.5">
      <c r="A3458" s="322">
        <v>89702</v>
      </c>
      <c r="B3458" s="319" t="s">
        <v>4827</v>
      </c>
      <c r="C3458" s="319" t="s">
        <v>1345</v>
      </c>
      <c r="D3458" s="320" t="s">
        <v>10317</v>
      </c>
    </row>
    <row r="3459" spans="1:4" ht="13.5">
      <c r="A3459" s="322">
        <v>89703</v>
      </c>
      <c r="B3459" s="319" t="s">
        <v>4828</v>
      </c>
      <c r="C3459" s="319" t="s">
        <v>1345</v>
      </c>
      <c r="D3459" s="320" t="s">
        <v>10319</v>
      </c>
    </row>
    <row r="3460" spans="1:4" ht="13.5">
      <c r="A3460" s="322">
        <v>89704</v>
      </c>
      <c r="B3460" s="319" t="s">
        <v>4829</v>
      </c>
      <c r="C3460" s="319" t="s">
        <v>1345</v>
      </c>
      <c r="D3460" s="320" t="s">
        <v>10320</v>
      </c>
    </row>
    <row r="3461" spans="1:4" ht="13.5">
      <c r="A3461" s="322">
        <v>89705</v>
      </c>
      <c r="B3461" s="319" t="s">
        <v>4830</v>
      </c>
      <c r="C3461" s="319" t="s">
        <v>1345</v>
      </c>
      <c r="D3461" s="320" t="s">
        <v>10321</v>
      </c>
    </row>
    <row r="3462" spans="1:4" ht="13.5">
      <c r="A3462" s="322">
        <v>89706</v>
      </c>
      <c r="B3462" s="319" t="s">
        <v>4831</v>
      </c>
      <c r="C3462" s="319" t="s">
        <v>1345</v>
      </c>
      <c r="D3462" s="320" t="s">
        <v>10322</v>
      </c>
    </row>
    <row r="3463" spans="1:4" ht="13.5">
      <c r="A3463" s="322">
        <v>89718</v>
      </c>
      <c r="B3463" s="319" t="s">
        <v>4832</v>
      </c>
      <c r="C3463" s="319" t="s">
        <v>1265</v>
      </c>
      <c r="D3463" s="320" t="s">
        <v>10323</v>
      </c>
    </row>
    <row r="3464" spans="1:4" ht="13.5">
      <c r="A3464" s="322">
        <v>89719</v>
      </c>
      <c r="B3464" s="319" t="s">
        <v>4833</v>
      </c>
      <c r="C3464" s="319" t="s">
        <v>1345</v>
      </c>
      <c r="D3464" s="320" t="s">
        <v>8157</v>
      </c>
    </row>
    <row r="3465" spans="1:4" ht="13.5">
      <c r="A3465" s="322">
        <v>89720</v>
      </c>
      <c r="B3465" s="319" t="s">
        <v>4834</v>
      </c>
      <c r="C3465" s="319" t="s">
        <v>1345</v>
      </c>
      <c r="D3465" s="320" t="s">
        <v>9784</v>
      </c>
    </row>
    <row r="3466" spans="1:4" ht="13.5">
      <c r="A3466" s="322">
        <v>89721</v>
      </c>
      <c r="B3466" s="319" t="s">
        <v>4835</v>
      </c>
      <c r="C3466" s="319" t="s">
        <v>1345</v>
      </c>
      <c r="D3466" s="320" t="s">
        <v>10324</v>
      </c>
    </row>
    <row r="3467" spans="1:4" ht="13.5">
      <c r="A3467" s="322">
        <v>89723</v>
      </c>
      <c r="B3467" s="319" t="s">
        <v>4836</v>
      </c>
      <c r="C3467" s="319" t="s">
        <v>1345</v>
      </c>
      <c r="D3467" s="320" t="s">
        <v>10325</v>
      </c>
    </row>
    <row r="3468" spans="1:4" ht="13.5">
      <c r="A3468" s="322">
        <v>89724</v>
      </c>
      <c r="B3468" s="319" t="s">
        <v>4837</v>
      </c>
      <c r="C3468" s="319" t="s">
        <v>1345</v>
      </c>
      <c r="D3468" s="320" t="s">
        <v>10326</v>
      </c>
    </row>
    <row r="3469" spans="1:4" ht="13.5">
      <c r="A3469" s="322">
        <v>89725</v>
      </c>
      <c r="B3469" s="319" t="s">
        <v>4838</v>
      </c>
      <c r="C3469" s="319" t="s">
        <v>1345</v>
      </c>
      <c r="D3469" s="320" t="s">
        <v>10327</v>
      </c>
    </row>
    <row r="3470" spans="1:4" ht="13.5">
      <c r="A3470" s="322">
        <v>89726</v>
      </c>
      <c r="B3470" s="319" t="s">
        <v>4839</v>
      </c>
      <c r="C3470" s="319" t="s">
        <v>1345</v>
      </c>
      <c r="D3470" s="320" t="s">
        <v>9946</v>
      </c>
    </row>
    <row r="3471" spans="1:4" ht="13.5">
      <c r="A3471" s="322">
        <v>89727</v>
      </c>
      <c r="B3471" s="319" t="s">
        <v>4840</v>
      </c>
      <c r="C3471" s="319" t="s">
        <v>1345</v>
      </c>
      <c r="D3471" s="320" t="s">
        <v>10328</v>
      </c>
    </row>
    <row r="3472" spans="1:4" ht="13.5">
      <c r="A3472" s="322">
        <v>89728</v>
      </c>
      <c r="B3472" s="319" t="s">
        <v>4841</v>
      </c>
      <c r="C3472" s="319" t="s">
        <v>1345</v>
      </c>
      <c r="D3472" s="320" t="s">
        <v>9547</v>
      </c>
    </row>
    <row r="3473" spans="1:4" ht="13.5">
      <c r="A3473" s="322">
        <v>89729</v>
      </c>
      <c r="B3473" s="319" t="s">
        <v>4842</v>
      </c>
      <c r="C3473" s="319" t="s">
        <v>1345</v>
      </c>
      <c r="D3473" s="320" t="s">
        <v>8949</v>
      </c>
    </row>
    <row r="3474" spans="1:4" ht="13.5">
      <c r="A3474" s="322">
        <v>89730</v>
      </c>
      <c r="B3474" s="319" t="s">
        <v>4843</v>
      </c>
      <c r="C3474" s="319" t="s">
        <v>1345</v>
      </c>
      <c r="D3474" s="320" t="s">
        <v>10241</v>
      </c>
    </row>
    <row r="3475" spans="1:4" ht="13.5">
      <c r="A3475" s="322">
        <v>89731</v>
      </c>
      <c r="B3475" s="319" t="s">
        <v>4844</v>
      </c>
      <c r="C3475" s="319" t="s">
        <v>1345</v>
      </c>
      <c r="D3475" s="320" t="s">
        <v>10329</v>
      </c>
    </row>
    <row r="3476" spans="1:4" ht="13.5">
      <c r="A3476" s="322">
        <v>89732</v>
      </c>
      <c r="B3476" s="319" t="s">
        <v>4845</v>
      </c>
      <c r="C3476" s="319" t="s">
        <v>1345</v>
      </c>
      <c r="D3476" s="320" t="s">
        <v>10184</v>
      </c>
    </row>
    <row r="3477" spans="1:4" ht="13.5">
      <c r="A3477" s="322">
        <v>89733</v>
      </c>
      <c r="B3477" s="319" t="s">
        <v>4846</v>
      </c>
      <c r="C3477" s="319" t="s">
        <v>1345</v>
      </c>
      <c r="D3477" s="320" t="s">
        <v>10330</v>
      </c>
    </row>
    <row r="3478" spans="1:4" ht="13.5">
      <c r="A3478" s="322">
        <v>89734</v>
      </c>
      <c r="B3478" s="319" t="s">
        <v>4847</v>
      </c>
      <c r="C3478" s="319" t="s">
        <v>1345</v>
      </c>
      <c r="D3478" s="320" t="s">
        <v>8949</v>
      </c>
    </row>
    <row r="3479" spans="1:4" ht="13.5">
      <c r="A3479" s="322">
        <v>89735</v>
      </c>
      <c r="B3479" s="319" t="s">
        <v>4848</v>
      </c>
      <c r="C3479" s="319" t="s">
        <v>1345</v>
      </c>
      <c r="D3479" s="320" t="s">
        <v>10331</v>
      </c>
    </row>
    <row r="3480" spans="1:4" ht="13.5">
      <c r="A3480" s="322">
        <v>89736</v>
      </c>
      <c r="B3480" s="319" t="s">
        <v>4849</v>
      </c>
      <c r="C3480" s="319" t="s">
        <v>1345</v>
      </c>
      <c r="D3480" s="320" t="s">
        <v>9291</v>
      </c>
    </row>
    <row r="3481" spans="1:4" ht="13.5">
      <c r="A3481" s="322">
        <v>89737</v>
      </c>
      <c r="B3481" s="319" t="s">
        <v>4850</v>
      </c>
      <c r="C3481" s="319" t="s">
        <v>1345</v>
      </c>
      <c r="D3481" s="320" t="s">
        <v>10332</v>
      </c>
    </row>
    <row r="3482" spans="1:4" ht="13.5">
      <c r="A3482" s="322">
        <v>89738</v>
      </c>
      <c r="B3482" s="319" t="s">
        <v>4851</v>
      </c>
      <c r="C3482" s="319" t="s">
        <v>1345</v>
      </c>
      <c r="D3482" s="320" t="s">
        <v>10333</v>
      </c>
    </row>
    <row r="3483" spans="1:4" ht="13.5">
      <c r="A3483" s="322">
        <v>89739</v>
      </c>
      <c r="B3483" s="319" t="s">
        <v>4852</v>
      </c>
      <c r="C3483" s="319" t="s">
        <v>1345</v>
      </c>
      <c r="D3483" s="320" t="s">
        <v>10334</v>
      </c>
    </row>
    <row r="3484" spans="1:4" ht="13.5">
      <c r="A3484" s="322">
        <v>89740</v>
      </c>
      <c r="B3484" s="319" t="s">
        <v>4853</v>
      </c>
      <c r="C3484" s="319" t="s">
        <v>1345</v>
      </c>
      <c r="D3484" s="320" t="s">
        <v>9311</v>
      </c>
    </row>
    <row r="3485" spans="1:4" ht="13.5">
      <c r="A3485" s="322">
        <v>89741</v>
      </c>
      <c r="B3485" s="319" t="s">
        <v>4854</v>
      </c>
      <c r="C3485" s="319" t="s">
        <v>1345</v>
      </c>
      <c r="D3485" s="320" t="s">
        <v>10335</v>
      </c>
    </row>
    <row r="3486" spans="1:4" ht="13.5">
      <c r="A3486" s="322">
        <v>89742</v>
      </c>
      <c r="B3486" s="319" t="s">
        <v>4855</v>
      </c>
      <c r="C3486" s="319" t="s">
        <v>1345</v>
      </c>
      <c r="D3486" s="320" t="s">
        <v>10336</v>
      </c>
    </row>
    <row r="3487" spans="1:4" ht="13.5">
      <c r="A3487" s="322">
        <v>89743</v>
      </c>
      <c r="B3487" s="319" t="s">
        <v>4856</v>
      </c>
      <c r="C3487" s="319" t="s">
        <v>1345</v>
      </c>
      <c r="D3487" s="320" t="s">
        <v>9628</v>
      </c>
    </row>
    <row r="3488" spans="1:4" ht="13.5">
      <c r="A3488" s="322">
        <v>89744</v>
      </c>
      <c r="B3488" s="319" t="s">
        <v>4857</v>
      </c>
      <c r="C3488" s="319" t="s">
        <v>1345</v>
      </c>
      <c r="D3488" s="320" t="s">
        <v>10337</v>
      </c>
    </row>
    <row r="3489" spans="1:4" ht="13.5">
      <c r="A3489" s="322">
        <v>89745</v>
      </c>
      <c r="B3489" s="319" t="s">
        <v>4858</v>
      </c>
      <c r="C3489" s="319" t="s">
        <v>1345</v>
      </c>
      <c r="D3489" s="320" t="s">
        <v>8035</v>
      </c>
    </row>
    <row r="3490" spans="1:4" ht="13.5">
      <c r="A3490" s="322">
        <v>89746</v>
      </c>
      <c r="B3490" s="319" t="s">
        <v>4859</v>
      </c>
      <c r="C3490" s="319" t="s">
        <v>1345</v>
      </c>
      <c r="D3490" s="320" t="s">
        <v>10338</v>
      </c>
    </row>
    <row r="3491" spans="1:4" ht="13.5">
      <c r="A3491" s="322">
        <v>89747</v>
      </c>
      <c r="B3491" s="319" t="s">
        <v>4860</v>
      </c>
      <c r="C3491" s="319" t="s">
        <v>1345</v>
      </c>
      <c r="D3491" s="320" t="s">
        <v>10339</v>
      </c>
    </row>
    <row r="3492" spans="1:4" ht="13.5">
      <c r="A3492" s="322">
        <v>89748</v>
      </c>
      <c r="B3492" s="319" t="s">
        <v>4861</v>
      </c>
      <c r="C3492" s="319" t="s">
        <v>1345</v>
      </c>
      <c r="D3492" s="320" t="s">
        <v>10340</v>
      </c>
    </row>
    <row r="3493" spans="1:4" ht="13.5">
      <c r="A3493" s="322">
        <v>89749</v>
      </c>
      <c r="B3493" s="319" t="s">
        <v>4862</v>
      </c>
      <c r="C3493" s="319" t="s">
        <v>1345</v>
      </c>
      <c r="D3493" s="320" t="s">
        <v>10333</v>
      </c>
    </row>
    <row r="3494" spans="1:4" ht="13.5">
      <c r="A3494" s="322">
        <v>89750</v>
      </c>
      <c r="B3494" s="319" t="s">
        <v>4863</v>
      </c>
      <c r="C3494" s="319" t="s">
        <v>1345</v>
      </c>
      <c r="D3494" s="320" t="s">
        <v>10341</v>
      </c>
    </row>
    <row r="3495" spans="1:4" ht="13.5">
      <c r="A3495" s="322">
        <v>89751</v>
      </c>
      <c r="B3495" s="319" t="s">
        <v>4864</v>
      </c>
      <c r="C3495" s="319" t="s">
        <v>1345</v>
      </c>
      <c r="D3495" s="320" t="s">
        <v>7870</v>
      </c>
    </row>
    <row r="3496" spans="1:4" ht="13.5">
      <c r="A3496" s="322">
        <v>89752</v>
      </c>
      <c r="B3496" s="319" t="s">
        <v>4865</v>
      </c>
      <c r="C3496" s="319" t="s">
        <v>1345</v>
      </c>
      <c r="D3496" s="320" t="s">
        <v>10342</v>
      </c>
    </row>
    <row r="3497" spans="1:4" ht="13.5">
      <c r="A3497" s="322">
        <v>89753</v>
      </c>
      <c r="B3497" s="319" t="s">
        <v>4866</v>
      </c>
      <c r="C3497" s="319" t="s">
        <v>1345</v>
      </c>
      <c r="D3497" s="320" t="s">
        <v>9612</v>
      </c>
    </row>
    <row r="3498" spans="1:4" ht="13.5">
      <c r="A3498" s="322">
        <v>89754</v>
      </c>
      <c r="B3498" s="319" t="s">
        <v>4867</v>
      </c>
      <c r="C3498" s="319" t="s">
        <v>1345</v>
      </c>
      <c r="D3498" s="320" t="s">
        <v>9669</v>
      </c>
    </row>
    <row r="3499" spans="1:4" ht="13.5">
      <c r="A3499" s="322">
        <v>89755</v>
      </c>
      <c r="B3499" s="319" t="s">
        <v>4868</v>
      </c>
      <c r="C3499" s="319" t="s">
        <v>1345</v>
      </c>
      <c r="D3499" s="320" t="s">
        <v>9102</v>
      </c>
    </row>
    <row r="3500" spans="1:4" ht="13.5">
      <c r="A3500" s="322">
        <v>89756</v>
      </c>
      <c r="B3500" s="319" t="s">
        <v>4869</v>
      </c>
      <c r="C3500" s="319" t="s">
        <v>1345</v>
      </c>
      <c r="D3500" s="320" t="s">
        <v>10343</v>
      </c>
    </row>
    <row r="3501" spans="1:4" ht="13.5">
      <c r="A3501" s="322">
        <v>89757</v>
      </c>
      <c r="B3501" s="319" t="s">
        <v>4870</v>
      </c>
      <c r="C3501" s="319" t="s">
        <v>1345</v>
      </c>
      <c r="D3501" s="320" t="s">
        <v>10344</v>
      </c>
    </row>
    <row r="3502" spans="1:4" ht="13.5">
      <c r="A3502" s="322">
        <v>89758</v>
      </c>
      <c r="B3502" s="319" t="s">
        <v>4871</v>
      </c>
      <c r="C3502" s="319" t="s">
        <v>1345</v>
      </c>
      <c r="D3502" s="320" t="s">
        <v>10345</v>
      </c>
    </row>
    <row r="3503" spans="1:4" ht="13.5">
      <c r="A3503" s="322">
        <v>89759</v>
      </c>
      <c r="B3503" s="319" t="s">
        <v>4872</v>
      </c>
      <c r="C3503" s="319" t="s">
        <v>1345</v>
      </c>
      <c r="D3503" s="320" t="s">
        <v>10346</v>
      </c>
    </row>
    <row r="3504" spans="1:4" ht="13.5">
      <c r="A3504" s="322">
        <v>89760</v>
      </c>
      <c r="B3504" s="319" t="s">
        <v>4873</v>
      </c>
      <c r="C3504" s="319" t="s">
        <v>1345</v>
      </c>
      <c r="D3504" s="320" t="s">
        <v>10347</v>
      </c>
    </row>
    <row r="3505" spans="1:4" ht="13.5">
      <c r="A3505" s="322">
        <v>89761</v>
      </c>
      <c r="B3505" s="319" t="s">
        <v>4874</v>
      </c>
      <c r="C3505" s="319" t="s">
        <v>1345</v>
      </c>
      <c r="D3505" s="320" t="s">
        <v>10348</v>
      </c>
    </row>
    <row r="3506" spans="1:4" ht="13.5">
      <c r="A3506" s="322">
        <v>89762</v>
      </c>
      <c r="B3506" s="319" t="s">
        <v>4875</v>
      </c>
      <c r="C3506" s="319" t="s">
        <v>1345</v>
      </c>
      <c r="D3506" s="320" t="s">
        <v>10349</v>
      </c>
    </row>
    <row r="3507" spans="1:4" ht="13.5">
      <c r="A3507" s="322">
        <v>89763</v>
      </c>
      <c r="B3507" s="319" t="s">
        <v>4876</v>
      </c>
      <c r="C3507" s="319" t="s">
        <v>1345</v>
      </c>
      <c r="D3507" s="320" t="s">
        <v>10350</v>
      </c>
    </row>
    <row r="3508" spans="1:4" ht="13.5">
      <c r="A3508" s="322">
        <v>89764</v>
      </c>
      <c r="B3508" s="319" t="s">
        <v>4877</v>
      </c>
      <c r="C3508" s="319" t="s">
        <v>1345</v>
      </c>
      <c r="D3508" s="320" t="s">
        <v>10351</v>
      </c>
    </row>
    <row r="3509" spans="1:4" ht="13.5">
      <c r="A3509" s="322">
        <v>89765</v>
      </c>
      <c r="B3509" s="319" t="s">
        <v>4878</v>
      </c>
      <c r="C3509" s="319" t="s">
        <v>1345</v>
      </c>
      <c r="D3509" s="320" t="s">
        <v>8060</v>
      </c>
    </row>
    <row r="3510" spans="1:4" ht="13.5">
      <c r="A3510" s="322">
        <v>89766</v>
      </c>
      <c r="B3510" s="319" t="s">
        <v>4879</v>
      </c>
      <c r="C3510" s="319" t="s">
        <v>1345</v>
      </c>
      <c r="D3510" s="320" t="s">
        <v>10352</v>
      </c>
    </row>
    <row r="3511" spans="1:4" ht="13.5">
      <c r="A3511" s="322">
        <v>89767</v>
      </c>
      <c r="B3511" s="319" t="s">
        <v>4880</v>
      </c>
      <c r="C3511" s="319" t="s">
        <v>1345</v>
      </c>
      <c r="D3511" s="320" t="s">
        <v>10352</v>
      </c>
    </row>
    <row r="3512" spans="1:4" ht="13.5">
      <c r="A3512" s="322">
        <v>89768</v>
      </c>
      <c r="B3512" s="319" t="s">
        <v>4881</v>
      </c>
      <c r="C3512" s="319" t="s">
        <v>1345</v>
      </c>
      <c r="D3512" s="320" t="s">
        <v>10353</v>
      </c>
    </row>
    <row r="3513" spans="1:4" ht="13.5">
      <c r="A3513" s="322">
        <v>89769</v>
      </c>
      <c r="B3513" s="319" t="s">
        <v>4882</v>
      </c>
      <c r="C3513" s="319" t="s">
        <v>1345</v>
      </c>
      <c r="D3513" s="320" t="s">
        <v>10354</v>
      </c>
    </row>
    <row r="3514" spans="1:4" ht="13.5">
      <c r="A3514" s="322">
        <v>89772</v>
      </c>
      <c r="B3514" s="319" t="s">
        <v>4883</v>
      </c>
      <c r="C3514" s="319" t="s">
        <v>1265</v>
      </c>
      <c r="D3514" s="320" t="s">
        <v>9906</v>
      </c>
    </row>
    <row r="3515" spans="1:4" ht="13.5">
      <c r="A3515" s="322">
        <v>89774</v>
      </c>
      <c r="B3515" s="319" t="s">
        <v>4884</v>
      </c>
      <c r="C3515" s="319" t="s">
        <v>1345</v>
      </c>
      <c r="D3515" s="320" t="s">
        <v>10355</v>
      </c>
    </row>
    <row r="3516" spans="1:4" ht="13.5">
      <c r="A3516" s="322">
        <v>89776</v>
      </c>
      <c r="B3516" s="319" t="s">
        <v>4885</v>
      </c>
      <c r="C3516" s="319" t="s">
        <v>1345</v>
      </c>
      <c r="D3516" s="320" t="s">
        <v>10356</v>
      </c>
    </row>
    <row r="3517" spans="1:4" ht="13.5">
      <c r="A3517" s="322">
        <v>89777</v>
      </c>
      <c r="B3517" s="319" t="s">
        <v>4886</v>
      </c>
      <c r="C3517" s="319" t="s">
        <v>1345</v>
      </c>
      <c r="D3517" s="320" t="s">
        <v>10357</v>
      </c>
    </row>
    <row r="3518" spans="1:4" ht="13.5">
      <c r="A3518" s="322">
        <v>89778</v>
      </c>
      <c r="B3518" s="319" t="s">
        <v>4887</v>
      </c>
      <c r="C3518" s="319" t="s">
        <v>1345</v>
      </c>
      <c r="D3518" s="320" t="s">
        <v>10005</v>
      </c>
    </row>
    <row r="3519" spans="1:4" ht="13.5">
      <c r="A3519" s="322">
        <v>89779</v>
      </c>
      <c r="B3519" s="319" t="s">
        <v>4888</v>
      </c>
      <c r="C3519" s="319" t="s">
        <v>1345</v>
      </c>
      <c r="D3519" s="320" t="s">
        <v>9068</v>
      </c>
    </row>
    <row r="3520" spans="1:4" ht="13.5">
      <c r="A3520" s="322">
        <v>89780</v>
      </c>
      <c r="B3520" s="319" t="s">
        <v>4889</v>
      </c>
      <c r="C3520" s="319" t="s">
        <v>1345</v>
      </c>
      <c r="D3520" s="320" t="s">
        <v>10357</v>
      </c>
    </row>
    <row r="3521" spans="1:4" ht="13.5">
      <c r="A3521" s="322">
        <v>89781</v>
      </c>
      <c r="B3521" s="319" t="s">
        <v>4890</v>
      </c>
      <c r="C3521" s="319" t="s">
        <v>1345</v>
      </c>
      <c r="D3521" s="320" t="s">
        <v>9764</v>
      </c>
    </row>
    <row r="3522" spans="1:4" ht="13.5">
      <c r="A3522" s="322">
        <v>89782</v>
      </c>
      <c r="B3522" s="319" t="s">
        <v>4891</v>
      </c>
      <c r="C3522" s="319" t="s">
        <v>1345</v>
      </c>
      <c r="D3522" s="320" t="s">
        <v>9299</v>
      </c>
    </row>
    <row r="3523" spans="1:4" ht="13.5">
      <c r="A3523" s="322">
        <v>89783</v>
      </c>
      <c r="B3523" s="319" t="s">
        <v>4892</v>
      </c>
      <c r="C3523" s="319" t="s">
        <v>1345</v>
      </c>
      <c r="D3523" s="320" t="s">
        <v>9549</v>
      </c>
    </row>
    <row r="3524" spans="1:4" ht="13.5">
      <c r="A3524" s="322">
        <v>89784</v>
      </c>
      <c r="B3524" s="319" t="s">
        <v>4893</v>
      </c>
      <c r="C3524" s="319" t="s">
        <v>1345</v>
      </c>
      <c r="D3524" s="320" t="s">
        <v>10358</v>
      </c>
    </row>
    <row r="3525" spans="1:4" ht="13.5">
      <c r="A3525" s="322">
        <v>89785</v>
      </c>
      <c r="B3525" s="319" t="s">
        <v>4894</v>
      </c>
      <c r="C3525" s="319" t="s">
        <v>1345</v>
      </c>
      <c r="D3525" s="320" t="s">
        <v>10359</v>
      </c>
    </row>
    <row r="3526" spans="1:4" ht="13.5">
      <c r="A3526" s="322">
        <v>89786</v>
      </c>
      <c r="B3526" s="319" t="s">
        <v>4895</v>
      </c>
      <c r="C3526" s="319" t="s">
        <v>1345</v>
      </c>
      <c r="D3526" s="320" t="s">
        <v>10217</v>
      </c>
    </row>
    <row r="3527" spans="1:4" ht="13.5">
      <c r="A3527" s="322">
        <v>89787</v>
      </c>
      <c r="B3527" s="319" t="s">
        <v>4896</v>
      </c>
      <c r="C3527" s="319" t="s">
        <v>1345</v>
      </c>
      <c r="D3527" s="320" t="s">
        <v>9764</v>
      </c>
    </row>
    <row r="3528" spans="1:4" ht="13.5">
      <c r="A3528" s="322">
        <v>89788</v>
      </c>
      <c r="B3528" s="319" t="s">
        <v>4897</v>
      </c>
      <c r="C3528" s="319" t="s">
        <v>1345</v>
      </c>
      <c r="D3528" s="320" t="s">
        <v>10360</v>
      </c>
    </row>
    <row r="3529" spans="1:4" ht="13.5">
      <c r="A3529" s="322">
        <v>89789</v>
      </c>
      <c r="B3529" s="319" t="s">
        <v>4898</v>
      </c>
      <c r="C3529" s="319" t="s">
        <v>1345</v>
      </c>
      <c r="D3529" s="320" t="s">
        <v>9249</v>
      </c>
    </row>
    <row r="3530" spans="1:4" ht="13.5">
      <c r="A3530" s="322">
        <v>89790</v>
      </c>
      <c r="B3530" s="319" t="s">
        <v>4899</v>
      </c>
      <c r="C3530" s="319" t="s">
        <v>1345</v>
      </c>
      <c r="D3530" s="320" t="s">
        <v>10361</v>
      </c>
    </row>
    <row r="3531" spans="1:4" ht="13.5">
      <c r="A3531" s="322">
        <v>89791</v>
      </c>
      <c r="B3531" s="319" t="s">
        <v>4900</v>
      </c>
      <c r="C3531" s="319" t="s">
        <v>1345</v>
      </c>
      <c r="D3531" s="320" t="s">
        <v>10362</v>
      </c>
    </row>
    <row r="3532" spans="1:4" ht="13.5">
      <c r="A3532" s="322">
        <v>89792</v>
      </c>
      <c r="B3532" s="319" t="s">
        <v>4901</v>
      </c>
      <c r="C3532" s="319" t="s">
        <v>1345</v>
      </c>
      <c r="D3532" s="320" t="s">
        <v>10363</v>
      </c>
    </row>
    <row r="3533" spans="1:4" ht="13.5">
      <c r="A3533" s="322">
        <v>89793</v>
      </c>
      <c r="B3533" s="319" t="s">
        <v>4902</v>
      </c>
      <c r="C3533" s="319" t="s">
        <v>1345</v>
      </c>
      <c r="D3533" s="320" t="s">
        <v>10364</v>
      </c>
    </row>
    <row r="3534" spans="1:4" ht="13.5">
      <c r="A3534" s="322">
        <v>89794</v>
      </c>
      <c r="B3534" s="319" t="s">
        <v>4903</v>
      </c>
      <c r="C3534" s="319" t="s">
        <v>1345</v>
      </c>
      <c r="D3534" s="320" t="s">
        <v>10005</v>
      </c>
    </row>
    <row r="3535" spans="1:4" ht="13.5">
      <c r="A3535" s="322">
        <v>89795</v>
      </c>
      <c r="B3535" s="319" t="s">
        <v>4904</v>
      </c>
      <c r="C3535" s="319" t="s">
        <v>1345</v>
      </c>
      <c r="D3535" s="320" t="s">
        <v>10365</v>
      </c>
    </row>
    <row r="3536" spans="1:4" ht="13.5">
      <c r="A3536" s="322">
        <v>89796</v>
      </c>
      <c r="B3536" s="319" t="s">
        <v>4905</v>
      </c>
      <c r="C3536" s="319" t="s">
        <v>1345</v>
      </c>
      <c r="D3536" s="320" t="s">
        <v>10366</v>
      </c>
    </row>
    <row r="3537" spans="1:4" ht="13.5">
      <c r="A3537" s="322">
        <v>89797</v>
      </c>
      <c r="B3537" s="319" t="s">
        <v>4906</v>
      </c>
      <c r="C3537" s="319" t="s">
        <v>1345</v>
      </c>
      <c r="D3537" s="320" t="s">
        <v>10367</v>
      </c>
    </row>
    <row r="3538" spans="1:4" ht="13.5">
      <c r="A3538" s="322">
        <v>89801</v>
      </c>
      <c r="B3538" s="319" t="s">
        <v>4907</v>
      </c>
      <c r="C3538" s="319" t="s">
        <v>1345</v>
      </c>
      <c r="D3538" s="320" t="s">
        <v>7881</v>
      </c>
    </row>
    <row r="3539" spans="1:4" ht="13.5">
      <c r="A3539" s="322">
        <v>89802</v>
      </c>
      <c r="B3539" s="319" t="s">
        <v>4908</v>
      </c>
      <c r="C3539" s="319" t="s">
        <v>1345</v>
      </c>
      <c r="D3539" s="320" t="s">
        <v>9036</v>
      </c>
    </row>
    <row r="3540" spans="1:4" ht="13.5">
      <c r="A3540" s="322">
        <v>89803</v>
      </c>
      <c r="B3540" s="319" t="s">
        <v>4909</v>
      </c>
      <c r="C3540" s="319" t="s">
        <v>1345</v>
      </c>
      <c r="D3540" s="320" t="s">
        <v>9784</v>
      </c>
    </row>
    <row r="3541" spans="1:4" ht="13.5">
      <c r="A3541" s="322">
        <v>89804</v>
      </c>
      <c r="B3541" s="319" t="s">
        <v>4910</v>
      </c>
      <c r="C3541" s="319" t="s">
        <v>1345</v>
      </c>
      <c r="D3541" s="320" t="s">
        <v>10160</v>
      </c>
    </row>
    <row r="3542" spans="1:4" ht="13.5">
      <c r="A3542" s="322">
        <v>89805</v>
      </c>
      <c r="B3542" s="319" t="s">
        <v>4911</v>
      </c>
      <c r="C3542" s="319" t="s">
        <v>1345</v>
      </c>
      <c r="D3542" s="320" t="s">
        <v>10220</v>
      </c>
    </row>
    <row r="3543" spans="1:4" ht="13.5">
      <c r="A3543" s="322">
        <v>89806</v>
      </c>
      <c r="B3543" s="319" t="s">
        <v>4912</v>
      </c>
      <c r="C3543" s="319" t="s">
        <v>1345</v>
      </c>
      <c r="D3543" s="320" t="s">
        <v>10292</v>
      </c>
    </row>
    <row r="3544" spans="1:4" ht="13.5">
      <c r="A3544" s="322">
        <v>89807</v>
      </c>
      <c r="B3544" s="319" t="s">
        <v>4913</v>
      </c>
      <c r="C3544" s="319" t="s">
        <v>1345</v>
      </c>
      <c r="D3544" s="320" t="s">
        <v>9423</v>
      </c>
    </row>
    <row r="3545" spans="1:4" ht="13.5">
      <c r="A3545" s="322">
        <v>89808</v>
      </c>
      <c r="B3545" s="319" t="s">
        <v>4914</v>
      </c>
      <c r="C3545" s="319" t="s">
        <v>1345</v>
      </c>
      <c r="D3545" s="320" t="s">
        <v>10200</v>
      </c>
    </row>
    <row r="3546" spans="1:4" ht="13.5">
      <c r="A3546" s="322">
        <v>89809</v>
      </c>
      <c r="B3546" s="319" t="s">
        <v>4915</v>
      </c>
      <c r="C3546" s="319" t="s">
        <v>1345</v>
      </c>
      <c r="D3546" s="320" t="s">
        <v>10368</v>
      </c>
    </row>
    <row r="3547" spans="1:4" ht="13.5">
      <c r="A3547" s="322">
        <v>89810</v>
      </c>
      <c r="B3547" s="319" t="s">
        <v>4916</v>
      </c>
      <c r="C3547" s="319" t="s">
        <v>1345</v>
      </c>
      <c r="D3547" s="320" t="s">
        <v>8265</v>
      </c>
    </row>
    <row r="3548" spans="1:4" ht="13.5">
      <c r="A3548" s="322">
        <v>89811</v>
      </c>
      <c r="B3548" s="319" t="s">
        <v>4917</v>
      </c>
      <c r="C3548" s="319" t="s">
        <v>1345</v>
      </c>
      <c r="D3548" s="320" t="s">
        <v>10369</v>
      </c>
    </row>
    <row r="3549" spans="1:4" ht="13.5">
      <c r="A3549" s="322">
        <v>89812</v>
      </c>
      <c r="B3549" s="319" t="s">
        <v>4918</v>
      </c>
      <c r="C3549" s="319" t="s">
        <v>1345</v>
      </c>
      <c r="D3549" s="320" t="s">
        <v>10370</v>
      </c>
    </row>
    <row r="3550" spans="1:4" ht="13.5">
      <c r="A3550" s="322">
        <v>89813</v>
      </c>
      <c r="B3550" s="319" t="s">
        <v>4919</v>
      </c>
      <c r="C3550" s="319" t="s">
        <v>1345</v>
      </c>
      <c r="D3550" s="320" t="s">
        <v>10371</v>
      </c>
    </row>
    <row r="3551" spans="1:4" ht="13.5">
      <c r="A3551" s="322">
        <v>89814</v>
      </c>
      <c r="B3551" s="319" t="s">
        <v>4920</v>
      </c>
      <c r="C3551" s="319" t="s">
        <v>1345</v>
      </c>
      <c r="D3551" s="320" t="s">
        <v>9342</v>
      </c>
    </row>
    <row r="3552" spans="1:4" ht="13.5">
      <c r="A3552" s="322">
        <v>89815</v>
      </c>
      <c r="B3552" s="319" t="s">
        <v>4921</v>
      </c>
      <c r="C3552" s="319" t="s">
        <v>1345</v>
      </c>
      <c r="D3552" s="320" t="s">
        <v>10372</v>
      </c>
    </row>
    <row r="3553" spans="1:4" ht="13.5">
      <c r="A3553" s="322">
        <v>89816</v>
      </c>
      <c r="B3553" s="319" t="s">
        <v>4922</v>
      </c>
      <c r="C3553" s="319" t="s">
        <v>1345</v>
      </c>
      <c r="D3553" s="320" t="s">
        <v>7979</v>
      </c>
    </row>
    <row r="3554" spans="1:4" ht="13.5">
      <c r="A3554" s="322">
        <v>89817</v>
      </c>
      <c r="B3554" s="319" t="s">
        <v>4923</v>
      </c>
      <c r="C3554" s="319" t="s">
        <v>1345</v>
      </c>
      <c r="D3554" s="320" t="s">
        <v>10373</v>
      </c>
    </row>
    <row r="3555" spans="1:4" ht="13.5">
      <c r="A3555" s="322">
        <v>89818</v>
      </c>
      <c r="B3555" s="319" t="s">
        <v>4924</v>
      </c>
      <c r="C3555" s="319" t="s">
        <v>1345</v>
      </c>
      <c r="D3555" s="320" t="s">
        <v>10374</v>
      </c>
    </row>
    <row r="3556" spans="1:4" ht="13.5">
      <c r="A3556" s="322">
        <v>89819</v>
      </c>
      <c r="B3556" s="319" t="s">
        <v>4925</v>
      </c>
      <c r="C3556" s="319" t="s">
        <v>1345</v>
      </c>
      <c r="D3556" s="320" t="s">
        <v>7911</v>
      </c>
    </row>
    <row r="3557" spans="1:4" ht="13.5">
      <c r="A3557" s="322">
        <v>89820</v>
      </c>
      <c r="B3557" s="319" t="s">
        <v>4926</v>
      </c>
      <c r="C3557" s="319" t="s">
        <v>1345</v>
      </c>
      <c r="D3557" s="320" t="s">
        <v>10375</v>
      </c>
    </row>
    <row r="3558" spans="1:4" ht="13.5">
      <c r="A3558" s="322">
        <v>89821</v>
      </c>
      <c r="B3558" s="319" t="s">
        <v>4927</v>
      </c>
      <c r="C3558" s="319" t="s">
        <v>1345</v>
      </c>
      <c r="D3558" s="320" t="s">
        <v>10292</v>
      </c>
    </row>
    <row r="3559" spans="1:4" ht="13.5">
      <c r="A3559" s="322">
        <v>89822</v>
      </c>
      <c r="B3559" s="319" t="s">
        <v>4928</v>
      </c>
      <c r="C3559" s="319" t="s">
        <v>1345</v>
      </c>
      <c r="D3559" s="320" t="s">
        <v>9853</v>
      </c>
    </row>
    <row r="3560" spans="1:4" ht="13.5">
      <c r="A3560" s="322">
        <v>89823</v>
      </c>
      <c r="B3560" s="319" t="s">
        <v>4929</v>
      </c>
      <c r="C3560" s="319" t="s">
        <v>1345</v>
      </c>
      <c r="D3560" s="320" t="s">
        <v>9635</v>
      </c>
    </row>
    <row r="3561" spans="1:4" ht="13.5">
      <c r="A3561" s="322">
        <v>89824</v>
      </c>
      <c r="B3561" s="319" t="s">
        <v>4930</v>
      </c>
      <c r="C3561" s="319" t="s">
        <v>1345</v>
      </c>
      <c r="D3561" s="320" t="s">
        <v>10376</v>
      </c>
    </row>
    <row r="3562" spans="1:4" ht="13.5">
      <c r="A3562" s="322">
        <v>89825</v>
      </c>
      <c r="B3562" s="319" t="s">
        <v>4931</v>
      </c>
      <c r="C3562" s="319" t="s">
        <v>1345</v>
      </c>
      <c r="D3562" s="320" t="s">
        <v>9614</v>
      </c>
    </row>
    <row r="3563" spans="1:4" ht="13.5">
      <c r="A3563" s="322">
        <v>89826</v>
      </c>
      <c r="B3563" s="319" t="s">
        <v>4932</v>
      </c>
      <c r="C3563" s="319" t="s">
        <v>1345</v>
      </c>
      <c r="D3563" s="320" t="s">
        <v>10377</v>
      </c>
    </row>
    <row r="3564" spans="1:4" ht="13.5">
      <c r="A3564" s="322">
        <v>89827</v>
      </c>
      <c r="B3564" s="319" t="s">
        <v>4933</v>
      </c>
      <c r="C3564" s="319" t="s">
        <v>1345</v>
      </c>
      <c r="D3564" s="320" t="s">
        <v>10333</v>
      </c>
    </row>
    <row r="3565" spans="1:4" ht="13.5">
      <c r="A3565" s="322">
        <v>89828</v>
      </c>
      <c r="B3565" s="319" t="s">
        <v>4934</v>
      </c>
      <c r="C3565" s="319" t="s">
        <v>1345</v>
      </c>
      <c r="D3565" s="320" t="s">
        <v>10378</v>
      </c>
    </row>
    <row r="3566" spans="1:4" ht="13.5">
      <c r="A3566" s="322">
        <v>89829</v>
      </c>
      <c r="B3566" s="319" t="s">
        <v>4935</v>
      </c>
      <c r="C3566" s="319" t="s">
        <v>1345</v>
      </c>
      <c r="D3566" s="320" t="s">
        <v>10379</v>
      </c>
    </row>
    <row r="3567" spans="1:4" ht="13.5">
      <c r="A3567" s="322">
        <v>89830</v>
      </c>
      <c r="B3567" s="319" t="s">
        <v>4936</v>
      </c>
      <c r="C3567" s="319" t="s">
        <v>1345</v>
      </c>
      <c r="D3567" s="320" t="s">
        <v>10380</v>
      </c>
    </row>
    <row r="3568" spans="1:4" ht="13.5">
      <c r="A3568" s="322">
        <v>89831</v>
      </c>
      <c r="B3568" s="319" t="s">
        <v>4937</v>
      </c>
      <c r="C3568" s="319" t="s">
        <v>1345</v>
      </c>
      <c r="D3568" s="320" t="s">
        <v>10381</v>
      </c>
    </row>
    <row r="3569" spans="1:4" ht="13.5">
      <c r="A3569" s="322">
        <v>89832</v>
      </c>
      <c r="B3569" s="319" t="s">
        <v>4938</v>
      </c>
      <c r="C3569" s="319" t="s">
        <v>1345</v>
      </c>
      <c r="D3569" s="320" t="s">
        <v>9745</v>
      </c>
    </row>
    <row r="3570" spans="1:4" ht="13.5">
      <c r="A3570" s="322">
        <v>89833</v>
      </c>
      <c r="B3570" s="319" t="s">
        <v>4939</v>
      </c>
      <c r="C3570" s="319" t="s">
        <v>1345</v>
      </c>
      <c r="D3570" s="320" t="s">
        <v>10382</v>
      </c>
    </row>
    <row r="3571" spans="1:4" ht="13.5">
      <c r="A3571" s="322">
        <v>89834</v>
      </c>
      <c r="B3571" s="319" t="s">
        <v>4940</v>
      </c>
      <c r="C3571" s="319" t="s">
        <v>1345</v>
      </c>
      <c r="D3571" s="320" t="s">
        <v>10383</v>
      </c>
    </row>
    <row r="3572" spans="1:4" ht="13.5">
      <c r="A3572" s="322">
        <v>89835</v>
      </c>
      <c r="B3572" s="319" t="s">
        <v>4941</v>
      </c>
      <c r="C3572" s="319" t="s">
        <v>1345</v>
      </c>
      <c r="D3572" s="320" t="s">
        <v>10384</v>
      </c>
    </row>
    <row r="3573" spans="1:4" ht="13.5">
      <c r="A3573" s="322">
        <v>89836</v>
      </c>
      <c r="B3573" s="319" t="s">
        <v>4942</v>
      </c>
      <c r="C3573" s="319" t="s">
        <v>1345</v>
      </c>
      <c r="D3573" s="320" t="s">
        <v>10385</v>
      </c>
    </row>
    <row r="3574" spans="1:4" ht="13.5">
      <c r="A3574" s="322">
        <v>89837</v>
      </c>
      <c r="B3574" s="319" t="s">
        <v>4943</v>
      </c>
      <c r="C3574" s="319" t="s">
        <v>1345</v>
      </c>
      <c r="D3574" s="320" t="s">
        <v>10386</v>
      </c>
    </row>
    <row r="3575" spans="1:4" ht="13.5">
      <c r="A3575" s="322">
        <v>89838</v>
      </c>
      <c r="B3575" s="319" t="s">
        <v>4944</v>
      </c>
      <c r="C3575" s="319" t="s">
        <v>1345</v>
      </c>
      <c r="D3575" s="320" t="s">
        <v>10387</v>
      </c>
    </row>
    <row r="3576" spans="1:4" ht="13.5">
      <c r="A3576" s="322">
        <v>89839</v>
      </c>
      <c r="B3576" s="319" t="s">
        <v>4945</v>
      </c>
      <c r="C3576" s="319" t="s">
        <v>1345</v>
      </c>
      <c r="D3576" s="320" t="s">
        <v>10388</v>
      </c>
    </row>
    <row r="3577" spans="1:4" ht="13.5">
      <c r="A3577" s="322">
        <v>89840</v>
      </c>
      <c r="B3577" s="319" t="s">
        <v>4946</v>
      </c>
      <c r="C3577" s="319" t="s">
        <v>1345</v>
      </c>
      <c r="D3577" s="320" t="s">
        <v>10389</v>
      </c>
    </row>
    <row r="3578" spans="1:4" ht="13.5">
      <c r="A3578" s="322">
        <v>89841</v>
      </c>
      <c r="B3578" s="319" t="s">
        <v>4947</v>
      </c>
      <c r="C3578" s="319" t="s">
        <v>1345</v>
      </c>
      <c r="D3578" s="320" t="s">
        <v>10390</v>
      </c>
    </row>
    <row r="3579" spans="1:4" ht="13.5">
      <c r="A3579" s="322">
        <v>89842</v>
      </c>
      <c r="B3579" s="319" t="s">
        <v>4948</v>
      </c>
      <c r="C3579" s="319" t="s">
        <v>1345</v>
      </c>
      <c r="D3579" s="320" t="s">
        <v>10391</v>
      </c>
    </row>
    <row r="3580" spans="1:4" ht="13.5">
      <c r="A3580" s="322">
        <v>89844</v>
      </c>
      <c r="B3580" s="319" t="s">
        <v>4949</v>
      </c>
      <c r="C3580" s="319" t="s">
        <v>1345</v>
      </c>
      <c r="D3580" s="320" t="s">
        <v>10392</v>
      </c>
    </row>
    <row r="3581" spans="1:4" ht="13.5">
      <c r="A3581" s="322">
        <v>89845</v>
      </c>
      <c r="B3581" s="319" t="s">
        <v>4950</v>
      </c>
      <c r="C3581" s="319" t="s">
        <v>1345</v>
      </c>
      <c r="D3581" s="320" t="s">
        <v>10393</v>
      </c>
    </row>
    <row r="3582" spans="1:4" ht="13.5">
      <c r="A3582" s="322">
        <v>89846</v>
      </c>
      <c r="B3582" s="319" t="s">
        <v>4951</v>
      </c>
      <c r="C3582" s="319" t="s">
        <v>1345</v>
      </c>
      <c r="D3582" s="320" t="s">
        <v>10394</v>
      </c>
    </row>
    <row r="3583" spans="1:4" ht="13.5">
      <c r="A3583" s="322">
        <v>89847</v>
      </c>
      <c r="B3583" s="319" t="s">
        <v>4952</v>
      </c>
      <c r="C3583" s="319" t="s">
        <v>1345</v>
      </c>
      <c r="D3583" s="320" t="s">
        <v>10395</v>
      </c>
    </row>
    <row r="3584" spans="1:4" ht="13.5">
      <c r="A3584" s="322">
        <v>89850</v>
      </c>
      <c r="B3584" s="319" t="s">
        <v>4953</v>
      </c>
      <c r="C3584" s="319" t="s">
        <v>1345</v>
      </c>
      <c r="D3584" s="320" t="s">
        <v>10396</v>
      </c>
    </row>
    <row r="3585" spans="1:4" ht="13.5">
      <c r="A3585" s="322">
        <v>89851</v>
      </c>
      <c r="B3585" s="319" t="s">
        <v>4954</v>
      </c>
      <c r="C3585" s="319" t="s">
        <v>1345</v>
      </c>
      <c r="D3585" s="320" t="s">
        <v>10397</v>
      </c>
    </row>
    <row r="3586" spans="1:4" ht="13.5">
      <c r="A3586" s="322">
        <v>89852</v>
      </c>
      <c r="B3586" s="319" t="s">
        <v>4955</v>
      </c>
      <c r="C3586" s="319" t="s">
        <v>1345</v>
      </c>
      <c r="D3586" s="320" t="s">
        <v>10398</v>
      </c>
    </row>
    <row r="3587" spans="1:4" ht="13.5">
      <c r="A3587" s="322">
        <v>89853</v>
      </c>
      <c r="B3587" s="319" t="s">
        <v>4956</v>
      </c>
      <c r="C3587" s="319" t="s">
        <v>1345</v>
      </c>
      <c r="D3587" s="320" t="s">
        <v>10399</v>
      </c>
    </row>
    <row r="3588" spans="1:4" ht="13.5">
      <c r="A3588" s="322">
        <v>89854</v>
      </c>
      <c r="B3588" s="319" t="s">
        <v>4957</v>
      </c>
      <c r="C3588" s="319" t="s">
        <v>1345</v>
      </c>
      <c r="D3588" s="320" t="s">
        <v>10400</v>
      </c>
    </row>
    <row r="3589" spans="1:4" ht="13.5">
      <c r="A3589" s="322">
        <v>89855</v>
      </c>
      <c r="B3589" s="319" t="s">
        <v>4958</v>
      </c>
      <c r="C3589" s="319" t="s">
        <v>1345</v>
      </c>
      <c r="D3589" s="320" t="s">
        <v>9204</v>
      </c>
    </row>
    <row r="3590" spans="1:4" ht="13.5">
      <c r="A3590" s="322">
        <v>89856</v>
      </c>
      <c r="B3590" s="319" t="s">
        <v>4959</v>
      </c>
      <c r="C3590" s="319" t="s">
        <v>1345</v>
      </c>
      <c r="D3590" s="320" t="s">
        <v>10401</v>
      </c>
    </row>
    <row r="3591" spans="1:4" ht="13.5">
      <c r="A3591" s="322">
        <v>89857</v>
      </c>
      <c r="B3591" s="319" t="s">
        <v>4960</v>
      </c>
      <c r="C3591" s="319" t="s">
        <v>1345</v>
      </c>
      <c r="D3591" s="320" t="s">
        <v>10402</v>
      </c>
    </row>
    <row r="3592" spans="1:4" ht="13.5">
      <c r="A3592" s="322">
        <v>89859</v>
      </c>
      <c r="B3592" s="319" t="s">
        <v>4961</v>
      </c>
      <c r="C3592" s="319" t="s">
        <v>1345</v>
      </c>
      <c r="D3592" s="320" t="s">
        <v>10403</v>
      </c>
    </row>
    <row r="3593" spans="1:4" ht="13.5">
      <c r="A3593" s="322">
        <v>89860</v>
      </c>
      <c r="B3593" s="319" t="s">
        <v>4962</v>
      </c>
      <c r="C3593" s="319" t="s">
        <v>1345</v>
      </c>
      <c r="D3593" s="320" t="s">
        <v>10404</v>
      </c>
    </row>
    <row r="3594" spans="1:4" ht="13.5">
      <c r="A3594" s="322">
        <v>89861</v>
      </c>
      <c r="B3594" s="319" t="s">
        <v>4963</v>
      </c>
      <c r="C3594" s="319" t="s">
        <v>1345</v>
      </c>
      <c r="D3594" s="320" t="s">
        <v>10405</v>
      </c>
    </row>
    <row r="3595" spans="1:4" ht="13.5">
      <c r="A3595" s="322">
        <v>89862</v>
      </c>
      <c r="B3595" s="319" t="s">
        <v>4964</v>
      </c>
      <c r="C3595" s="319" t="s">
        <v>1345</v>
      </c>
      <c r="D3595" s="320" t="s">
        <v>10406</v>
      </c>
    </row>
    <row r="3596" spans="1:4" ht="13.5">
      <c r="A3596" s="322">
        <v>89863</v>
      </c>
      <c r="B3596" s="319" t="s">
        <v>4965</v>
      </c>
      <c r="C3596" s="319" t="s">
        <v>1345</v>
      </c>
      <c r="D3596" s="320" t="s">
        <v>10407</v>
      </c>
    </row>
    <row r="3597" spans="1:4" ht="13.5">
      <c r="A3597" s="322">
        <v>89866</v>
      </c>
      <c r="B3597" s="319" t="s">
        <v>4966</v>
      </c>
      <c r="C3597" s="319" t="s">
        <v>1345</v>
      </c>
      <c r="D3597" s="320" t="s">
        <v>10408</v>
      </c>
    </row>
    <row r="3598" spans="1:4" ht="13.5">
      <c r="A3598" s="322">
        <v>89867</v>
      </c>
      <c r="B3598" s="319" t="s">
        <v>4967</v>
      </c>
      <c r="C3598" s="319" t="s">
        <v>1345</v>
      </c>
      <c r="D3598" s="320" t="s">
        <v>7880</v>
      </c>
    </row>
    <row r="3599" spans="1:4" ht="13.5">
      <c r="A3599" s="322">
        <v>89868</v>
      </c>
      <c r="B3599" s="319" t="s">
        <v>4968</v>
      </c>
      <c r="C3599" s="319" t="s">
        <v>1345</v>
      </c>
      <c r="D3599" s="320" t="s">
        <v>7869</v>
      </c>
    </row>
    <row r="3600" spans="1:4" ht="13.5">
      <c r="A3600" s="322">
        <v>89869</v>
      </c>
      <c r="B3600" s="319" t="s">
        <v>4969</v>
      </c>
      <c r="C3600" s="319" t="s">
        <v>1345</v>
      </c>
      <c r="D3600" s="320" t="s">
        <v>10409</v>
      </c>
    </row>
    <row r="3601" spans="1:4" ht="13.5">
      <c r="A3601" s="322">
        <v>89979</v>
      </c>
      <c r="B3601" s="319" t="s">
        <v>4970</v>
      </c>
      <c r="C3601" s="319" t="s">
        <v>1345</v>
      </c>
      <c r="D3601" s="320" t="s">
        <v>7957</v>
      </c>
    </row>
    <row r="3602" spans="1:4" ht="13.5">
      <c r="A3602" s="322">
        <v>89980</v>
      </c>
      <c r="B3602" s="319" t="s">
        <v>4971</v>
      </c>
      <c r="C3602" s="319" t="s">
        <v>1345</v>
      </c>
      <c r="D3602" s="320" t="s">
        <v>9499</v>
      </c>
    </row>
    <row r="3603" spans="1:4" ht="13.5">
      <c r="A3603" s="322">
        <v>89981</v>
      </c>
      <c r="B3603" s="319" t="s">
        <v>4972</v>
      </c>
      <c r="C3603" s="319" t="s">
        <v>1345</v>
      </c>
      <c r="D3603" s="320" t="s">
        <v>7968</v>
      </c>
    </row>
    <row r="3604" spans="1:4" ht="13.5">
      <c r="A3604" s="322">
        <v>90373</v>
      </c>
      <c r="B3604" s="319" t="s">
        <v>4973</v>
      </c>
      <c r="C3604" s="319" t="s">
        <v>1345</v>
      </c>
      <c r="D3604" s="320" t="s">
        <v>10410</v>
      </c>
    </row>
    <row r="3605" spans="1:4" ht="13.5">
      <c r="A3605" s="322">
        <v>90374</v>
      </c>
      <c r="B3605" s="319" t="s">
        <v>4974</v>
      </c>
      <c r="C3605" s="319" t="s">
        <v>1345</v>
      </c>
      <c r="D3605" s="320" t="s">
        <v>10242</v>
      </c>
    </row>
    <row r="3606" spans="1:4" ht="13.5">
      <c r="A3606" s="322">
        <v>90375</v>
      </c>
      <c r="B3606" s="319" t="s">
        <v>4975</v>
      </c>
      <c r="C3606" s="319" t="s">
        <v>1345</v>
      </c>
      <c r="D3606" s="320" t="s">
        <v>10411</v>
      </c>
    </row>
    <row r="3607" spans="1:4" ht="13.5">
      <c r="A3607" s="322">
        <v>92287</v>
      </c>
      <c r="B3607" s="319" t="s">
        <v>4976</v>
      </c>
      <c r="C3607" s="319" t="s">
        <v>1345</v>
      </c>
      <c r="D3607" s="320" t="s">
        <v>10412</v>
      </c>
    </row>
    <row r="3608" spans="1:4" ht="13.5">
      <c r="A3608" s="322">
        <v>92288</v>
      </c>
      <c r="B3608" s="319" t="s">
        <v>4977</v>
      </c>
      <c r="C3608" s="319" t="s">
        <v>1345</v>
      </c>
      <c r="D3608" s="320" t="s">
        <v>10413</v>
      </c>
    </row>
    <row r="3609" spans="1:4" ht="13.5">
      <c r="A3609" s="322">
        <v>92289</v>
      </c>
      <c r="B3609" s="319" t="s">
        <v>4978</v>
      </c>
      <c r="C3609" s="319" t="s">
        <v>1345</v>
      </c>
      <c r="D3609" s="320" t="s">
        <v>10414</v>
      </c>
    </row>
    <row r="3610" spans="1:4" ht="13.5">
      <c r="A3610" s="322">
        <v>92290</v>
      </c>
      <c r="B3610" s="319" t="s">
        <v>4979</v>
      </c>
      <c r="C3610" s="319" t="s">
        <v>1345</v>
      </c>
      <c r="D3610" s="320" t="s">
        <v>10415</v>
      </c>
    </row>
    <row r="3611" spans="1:4" ht="13.5">
      <c r="A3611" s="322">
        <v>92291</v>
      </c>
      <c r="B3611" s="319" t="s">
        <v>4980</v>
      </c>
      <c r="C3611" s="319" t="s">
        <v>1345</v>
      </c>
      <c r="D3611" s="320" t="s">
        <v>10416</v>
      </c>
    </row>
    <row r="3612" spans="1:4" ht="13.5">
      <c r="A3612" s="322">
        <v>92292</v>
      </c>
      <c r="B3612" s="319" t="s">
        <v>4981</v>
      </c>
      <c r="C3612" s="319" t="s">
        <v>1345</v>
      </c>
      <c r="D3612" s="320" t="s">
        <v>10417</v>
      </c>
    </row>
    <row r="3613" spans="1:4" ht="13.5">
      <c r="A3613" s="322">
        <v>92293</v>
      </c>
      <c r="B3613" s="319" t="s">
        <v>4982</v>
      </c>
      <c r="C3613" s="319" t="s">
        <v>1345</v>
      </c>
      <c r="D3613" s="320" t="s">
        <v>10418</v>
      </c>
    </row>
    <row r="3614" spans="1:4" ht="13.5">
      <c r="A3614" s="322">
        <v>92294</v>
      </c>
      <c r="B3614" s="319" t="s">
        <v>4983</v>
      </c>
      <c r="C3614" s="319" t="s">
        <v>1345</v>
      </c>
      <c r="D3614" s="320" t="s">
        <v>8163</v>
      </c>
    </row>
    <row r="3615" spans="1:4" ht="13.5">
      <c r="A3615" s="322">
        <v>92295</v>
      </c>
      <c r="B3615" s="319" t="s">
        <v>4984</v>
      </c>
      <c r="C3615" s="319" t="s">
        <v>1345</v>
      </c>
      <c r="D3615" s="320" t="s">
        <v>10419</v>
      </c>
    </row>
    <row r="3616" spans="1:4" ht="13.5">
      <c r="A3616" s="322">
        <v>92296</v>
      </c>
      <c r="B3616" s="319" t="s">
        <v>4985</v>
      </c>
      <c r="C3616" s="319" t="s">
        <v>1345</v>
      </c>
      <c r="D3616" s="320" t="s">
        <v>10420</v>
      </c>
    </row>
    <row r="3617" spans="1:4" ht="13.5">
      <c r="A3617" s="322">
        <v>92297</v>
      </c>
      <c r="B3617" s="319" t="s">
        <v>4986</v>
      </c>
      <c r="C3617" s="319" t="s">
        <v>1345</v>
      </c>
      <c r="D3617" s="320" t="s">
        <v>10421</v>
      </c>
    </row>
    <row r="3618" spans="1:4" ht="13.5">
      <c r="A3618" s="322">
        <v>92298</v>
      </c>
      <c r="B3618" s="319" t="s">
        <v>4987</v>
      </c>
      <c r="C3618" s="319" t="s">
        <v>1345</v>
      </c>
      <c r="D3618" s="320" t="s">
        <v>10422</v>
      </c>
    </row>
    <row r="3619" spans="1:4" ht="13.5">
      <c r="A3619" s="322">
        <v>92299</v>
      </c>
      <c r="B3619" s="319" t="s">
        <v>4988</v>
      </c>
      <c r="C3619" s="319" t="s">
        <v>1345</v>
      </c>
      <c r="D3619" s="320" t="s">
        <v>10423</v>
      </c>
    </row>
    <row r="3620" spans="1:4" ht="13.5">
      <c r="A3620" s="322">
        <v>92300</v>
      </c>
      <c r="B3620" s="319" t="s">
        <v>4989</v>
      </c>
      <c r="C3620" s="319" t="s">
        <v>1345</v>
      </c>
      <c r="D3620" s="320" t="s">
        <v>10424</v>
      </c>
    </row>
    <row r="3621" spans="1:4" ht="13.5">
      <c r="A3621" s="322">
        <v>92301</v>
      </c>
      <c r="B3621" s="319" t="s">
        <v>4990</v>
      </c>
      <c r="C3621" s="319" t="s">
        <v>1345</v>
      </c>
      <c r="D3621" s="320" t="s">
        <v>10425</v>
      </c>
    </row>
    <row r="3622" spans="1:4" ht="13.5">
      <c r="A3622" s="322">
        <v>92302</v>
      </c>
      <c r="B3622" s="319" t="s">
        <v>4991</v>
      </c>
      <c r="C3622" s="319" t="s">
        <v>1345</v>
      </c>
      <c r="D3622" s="320" t="s">
        <v>10426</v>
      </c>
    </row>
    <row r="3623" spans="1:4" ht="13.5">
      <c r="A3623" s="322">
        <v>92303</v>
      </c>
      <c r="B3623" s="319" t="s">
        <v>4992</v>
      </c>
      <c r="C3623" s="319" t="s">
        <v>1345</v>
      </c>
      <c r="D3623" s="320" t="s">
        <v>10427</v>
      </c>
    </row>
    <row r="3624" spans="1:4" ht="13.5">
      <c r="A3624" s="322">
        <v>92304</v>
      </c>
      <c r="B3624" s="319" t="s">
        <v>4993</v>
      </c>
      <c r="C3624" s="319" t="s">
        <v>1345</v>
      </c>
      <c r="D3624" s="320" t="s">
        <v>10428</v>
      </c>
    </row>
    <row r="3625" spans="1:4" ht="13.5">
      <c r="A3625" s="322">
        <v>92311</v>
      </c>
      <c r="B3625" s="319" t="s">
        <v>4994</v>
      </c>
      <c r="C3625" s="319" t="s">
        <v>1345</v>
      </c>
      <c r="D3625" s="320" t="s">
        <v>10429</v>
      </c>
    </row>
    <row r="3626" spans="1:4" ht="13.5">
      <c r="A3626" s="322">
        <v>92312</v>
      </c>
      <c r="B3626" s="319" t="s">
        <v>4995</v>
      </c>
      <c r="C3626" s="319" t="s">
        <v>1345</v>
      </c>
      <c r="D3626" s="320" t="s">
        <v>10430</v>
      </c>
    </row>
    <row r="3627" spans="1:4" ht="13.5">
      <c r="A3627" s="322">
        <v>92313</v>
      </c>
      <c r="B3627" s="319" t="s">
        <v>4996</v>
      </c>
      <c r="C3627" s="319" t="s">
        <v>1345</v>
      </c>
      <c r="D3627" s="320" t="s">
        <v>10431</v>
      </c>
    </row>
    <row r="3628" spans="1:4" ht="13.5">
      <c r="A3628" s="322">
        <v>92314</v>
      </c>
      <c r="B3628" s="319" t="s">
        <v>4997</v>
      </c>
      <c r="C3628" s="319" t="s">
        <v>1345</v>
      </c>
      <c r="D3628" s="320" t="s">
        <v>9268</v>
      </c>
    </row>
    <row r="3629" spans="1:4" ht="13.5">
      <c r="A3629" s="322">
        <v>92315</v>
      </c>
      <c r="B3629" s="319" t="s">
        <v>4998</v>
      </c>
      <c r="C3629" s="319" t="s">
        <v>1345</v>
      </c>
      <c r="D3629" s="320" t="s">
        <v>10024</v>
      </c>
    </row>
    <row r="3630" spans="1:4" ht="13.5">
      <c r="A3630" s="322">
        <v>92316</v>
      </c>
      <c r="B3630" s="319" t="s">
        <v>4999</v>
      </c>
      <c r="C3630" s="319" t="s">
        <v>1345</v>
      </c>
      <c r="D3630" s="320" t="s">
        <v>10432</v>
      </c>
    </row>
    <row r="3631" spans="1:4" ht="13.5">
      <c r="A3631" s="322">
        <v>92317</v>
      </c>
      <c r="B3631" s="319" t="s">
        <v>5000</v>
      </c>
      <c r="C3631" s="319" t="s">
        <v>1345</v>
      </c>
      <c r="D3631" s="320" t="s">
        <v>10433</v>
      </c>
    </row>
    <row r="3632" spans="1:4" ht="13.5">
      <c r="A3632" s="322">
        <v>92318</v>
      </c>
      <c r="B3632" s="319" t="s">
        <v>5001</v>
      </c>
      <c r="C3632" s="319" t="s">
        <v>1345</v>
      </c>
      <c r="D3632" s="320" t="s">
        <v>10434</v>
      </c>
    </row>
    <row r="3633" spans="1:4" ht="13.5">
      <c r="A3633" s="322">
        <v>92319</v>
      </c>
      <c r="B3633" s="319" t="s">
        <v>5002</v>
      </c>
      <c r="C3633" s="319" t="s">
        <v>1345</v>
      </c>
      <c r="D3633" s="320" t="s">
        <v>10435</v>
      </c>
    </row>
    <row r="3634" spans="1:4" ht="13.5">
      <c r="A3634" s="322">
        <v>92326</v>
      </c>
      <c r="B3634" s="319" t="s">
        <v>5003</v>
      </c>
      <c r="C3634" s="319" t="s">
        <v>1345</v>
      </c>
      <c r="D3634" s="320" t="s">
        <v>8170</v>
      </c>
    </row>
    <row r="3635" spans="1:4" ht="13.5">
      <c r="A3635" s="322">
        <v>92327</v>
      </c>
      <c r="B3635" s="319" t="s">
        <v>5004</v>
      </c>
      <c r="C3635" s="319" t="s">
        <v>1345</v>
      </c>
      <c r="D3635" s="320" t="s">
        <v>10436</v>
      </c>
    </row>
    <row r="3636" spans="1:4" ht="13.5">
      <c r="A3636" s="322">
        <v>92328</v>
      </c>
      <c r="B3636" s="319" t="s">
        <v>5005</v>
      </c>
      <c r="C3636" s="319" t="s">
        <v>1345</v>
      </c>
      <c r="D3636" s="320" t="s">
        <v>10106</v>
      </c>
    </row>
    <row r="3637" spans="1:4" ht="13.5">
      <c r="A3637" s="322">
        <v>92329</v>
      </c>
      <c r="B3637" s="319" t="s">
        <v>5006</v>
      </c>
      <c r="C3637" s="319" t="s">
        <v>1345</v>
      </c>
      <c r="D3637" s="320" t="s">
        <v>9302</v>
      </c>
    </row>
    <row r="3638" spans="1:4" ht="13.5">
      <c r="A3638" s="322">
        <v>92330</v>
      </c>
      <c r="B3638" s="319" t="s">
        <v>5007</v>
      </c>
      <c r="C3638" s="319" t="s">
        <v>1345</v>
      </c>
      <c r="D3638" s="320" t="s">
        <v>10437</v>
      </c>
    </row>
    <row r="3639" spans="1:4" ht="13.5">
      <c r="A3639" s="322">
        <v>92331</v>
      </c>
      <c r="B3639" s="319" t="s">
        <v>5008</v>
      </c>
      <c r="C3639" s="319" t="s">
        <v>1345</v>
      </c>
      <c r="D3639" s="320" t="s">
        <v>10438</v>
      </c>
    </row>
    <row r="3640" spans="1:4" ht="13.5">
      <c r="A3640" s="322">
        <v>92332</v>
      </c>
      <c r="B3640" s="319" t="s">
        <v>5009</v>
      </c>
      <c r="C3640" s="319" t="s">
        <v>1345</v>
      </c>
      <c r="D3640" s="320" t="s">
        <v>10439</v>
      </c>
    </row>
    <row r="3641" spans="1:4" ht="13.5">
      <c r="A3641" s="322">
        <v>92333</v>
      </c>
      <c r="B3641" s="319" t="s">
        <v>5010</v>
      </c>
      <c r="C3641" s="319" t="s">
        <v>1345</v>
      </c>
      <c r="D3641" s="320" t="s">
        <v>10440</v>
      </c>
    </row>
    <row r="3642" spans="1:4" ht="13.5">
      <c r="A3642" s="322">
        <v>92334</v>
      </c>
      <c r="B3642" s="319" t="s">
        <v>5011</v>
      </c>
      <c r="C3642" s="319" t="s">
        <v>1345</v>
      </c>
      <c r="D3642" s="320" t="s">
        <v>10441</v>
      </c>
    </row>
    <row r="3643" spans="1:4" ht="13.5">
      <c r="A3643" s="322">
        <v>92344</v>
      </c>
      <c r="B3643" s="319" t="s">
        <v>5012</v>
      </c>
      <c r="C3643" s="319" t="s">
        <v>1345</v>
      </c>
      <c r="D3643" s="320" t="s">
        <v>10442</v>
      </c>
    </row>
    <row r="3644" spans="1:4" ht="13.5">
      <c r="A3644" s="322">
        <v>92345</v>
      </c>
      <c r="B3644" s="319" t="s">
        <v>5013</v>
      </c>
      <c r="C3644" s="319" t="s">
        <v>1345</v>
      </c>
      <c r="D3644" s="320" t="s">
        <v>10443</v>
      </c>
    </row>
    <row r="3645" spans="1:4" ht="13.5">
      <c r="A3645" s="322">
        <v>92346</v>
      </c>
      <c r="B3645" s="319" t="s">
        <v>5014</v>
      </c>
      <c r="C3645" s="319" t="s">
        <v>1345</v>
      </c>
      <c r="D3645" s="320" t="s">
        <v>10444</v>
      </c>
    </row>
    <row r="3646" spans="1:4" ht="13.5">
      <c r="A3646" s="322">
        <v>92347</v>
      </c>
      <c r="B3646" s="319" t="s">
        <v>5015</v>
      </c>
      <c r="C3646" s="319" t="s">
        <v>1345</v>
      </c>
      <c r="D3646" s="320" t="s">
        <v>8780</v>
      </c>
    </row>
    <row r="3647" spans="1:4" ht="13.5">
      <c r="A3647" s="322">
        <v>92348</v>
      </c>
      <c r="B3647" s="319" t="s">
        <v>5016</v>
      </c>
      <c r="C3647" s="319" t="s">
        <v>1345</v>
      </c>
      <c r="D3647" s="320" t="s">
        <v>10445</v>
      </c>
    </row>
    <row r="3648" spans="1:4" ht="13.5">
      <c r="A3648" s="322">
        <v>92349</v>
      </c>
      <c r="B3648" s="319" t="s">
        <v>5017</v>
      </c>
      <c r="C3648" s="319" t="s">
        <v>1345</v>
      </c>
      <c r="D3648" s="320" t="s">
        <v>10446</v>
      </c>
    </row>
    <row r="3649" spans="1:4" ht="13.5">
      <c r="A3649" s="322">
        <v>92350</v>
      </c>
      <c r="B3649" s="319" t="s">
        <v>5018</v>
      </c>
      <c r="C3649" s="319" t="s">
        <v>1345</v>
      </c>
      <c r="D3649" s="320" t="s">
        <v>10447</v>
      </c>
    </row>
    <row r="3650" spans="1:4" ht="13.5">
      <c r="A3650" s="322">
        <v>92351</v>
      </c>
      <c r="B3650" s="319" t="s">
        <v>5019</v>
      </c>
      <c r="C3650" s="319" t="s">
        <v>1345</v>
      </c>
      <c r="D3650" s="320" t="s">
        <v>10448</v>
      </c>
    </row>
    <row r="3651" spans="1:4" ht="13.5">
      <c r="A3651" s="322">
        <v>92352</v>
      </c>
      <c r="B3651" s="319" t="s">
        <v>5020</v>
      </c>
      <c r="C3651" s="319" t="s">
        <v>1345</v>
      </c>
      <c r="D3651" s="320" t="s">
        <v>10449</v>
      </c>
    </row>
    <row r="3652" spans="1:4" ht="13.5">
      <c r="A3652" s="322">
        <v>92353</v>
      </c>
      <c r="B3652" s="319" t="s">
        <v>5021</v>
      </c>
      <c r="C3652" s="319" t="s">
        <v>1345</v>
      </c>
      <c r="D3652" s="320" t="s">
        <v>10450</v>
      </c>
    </row>
    <row r="3653" spans="1:4" ht="13.5">
      <c r="A3653" s="322">
        <v>92354</v>
      </c>
      <c r="B3653" s="319" t="s">
        <v>5022</v>
      </c>
      <c r="C3653" s="319" t="s">
        <v>1345</v>
      </c>
      <c r="D3653" s="320" t="s">
        <v>10451</v>
      </c>
    </row>
    <row r="3654" spans="1:4" ht="13.5">
      <c r="A3654" s="322">
        <v>92355</v>
      </c>
      <c r="B3654" s="319" t="s">
        <v>5023</v>
      </c>
      <c r="C3654" s="319" t="s">
        <v>1345</v>
      </c>
      <c r="D3654" s="320" t="s">
        <v>10452</v>
      </c>
    </row>
    <row r="3655" spans="1:4" ht="13.5">
      <c r="A3655" s="322">
        <v>92356</v>
      </c>
      <c r="B3655" s="319" t="s">
        <v>5024</v>
      </c>
      <c r="C3655" s="319" t="s">
        <v>1345</v>
      </c>
      <c r="D3655" s="320" t="s">
        <v>10422</v>
      </c>
    </row>
    <row r="3656" spans="1:4" ht="13.5">
      <c r="A3656" s="322">
        <v>92357</v>
      </c>
      <c r="B3656" s="319" t="s">
        <v>5025</v>
      </c>
      <c r="C3656" s="319" t="s">
        <v>1345</v>
      </c>
      <c r="D3656" s="320" t="s">
        <v>10453</v>
      </c>
    </row>
    <row r="3657" spans="1:4" ht="13.5">
      <c r="A3657" s="322">
        <v>92358</v>
      </c>
      <c r="B3657" s="319" t="s">
        <v>5026</v>
      </c>
      <c r="C3657" s="319" t="s">
        <v>1345</v>
      </c>
      <c r="D3657" s="320" t="s">
        <v>10454</v>
      </c>
    </row>
    <row r="3658" spans="1:4" ht="13.5">
      <c r="A3658" s="322">
        <v>92369</v>
      </c>
      <c r="B3658" s="319" t="s">
        <v>5027</v>
      </c>
      <c r="C3658" s="319" t="s">
        <v>1345</v>
      </c>
      <c r="D3658" s="320" t="s">
        <v>10455</v>
      </c>
    </row>
    <row r="3659" spans="1:4" ht="13.5">
      <c r="A3659" s="322">
        <v>92370</v>
      </c>
      <c r="B3659" s="319" t="s">
        <v>5028</v>
      </c>
      <c r="C3659" s="319" t="s">
        <v>1345</v>
      </c>
      <c r="D3659" s="320" t="s">
        <v>10456</v>
      </c>
    </row>
    <row r="3660" spans="1:4" ht="13.5">
      <c r="A3660" s="322">
        <v>92371</v>
      </c>
      <c r="B3660" s="319" t="s">
        <v>5029</v>
      </c>
      <c r="C3660" s="319" t="s">
        <v>1345</v>
      </c>
      <c r="D3660" s="320" t="s">
        <v>10457</v>
      </c>
    </row>
    <row r="3661" spans="1:4" ht="13.5">
      <c r="A3661" s="322">
        <v>92372</v>
      </c>
      <c r="B3661" s="319" t="s">
        <v>5030</v>
      </c>
      <c r="C3661" s="319" t="s">
        <v>1345</v>
      </c>
      <c r="D3661" s="320" t="s">
        <v>10458</v>
      </c>
    </row>
    <row r="3662" spans="1:4" ht="13.5">
      <c r="A3662" s="322">
        <v>92373</v>
      </c>
      <c r="B3662" s="319" t="s">
        <v>5031</v>
      </c>
      <c r="C3662" s="319" t="s">
        <v>1345</v>
      </c>
      <c r="D3662" s="320" t="s">
        <v>8092</v>
      </c>
    </row>
    <row r="3663" spans="1:4" ht="13.5">
      <c r="A3663" s="322">
        <v>92374</v>
      </c>
      <c r="B3663" s="319" t="s">
        <v>5032</v>
      </c>
      <c r="C3663" s="319" t="s">
        <v>1345</v>
      </c>
      <c r="D3663" s="320" t="s">
        <v>10459</v>
      </c>
    </row>
    <row r="3664" spans="1:4" ht="13.5">
      <c r="A3664" s="322">
        <v>92375</v>
      </c>
      <c r="B3664" s="319" t="s">
        <v>5033</v>
      </c>
      <c r="C3664" s="319" t="s">
        <v>1345</v>
      </c>
      <c r="D3664" s="320" t="s">
        <v>10460</v>
      </c>
    </row>
    <row r="3665" spans="1:4" ht="13.5">
      <c r="A3665" s="322">
        <v>92376</v>
      </c>
      <c r="B3665" s="319" t="s">
        <v>5034</v>
      </c>
      <c r="C3665" s="319" t="s">
        <v>1345</v>
      </c>
      <c r="D3665" s="320" t="s">
        <v>9019</v>
      </c>
    </row>
    <row r="3666" spans="1:4" ht="13.5">
      <c r="A3666" s="322">
        <v>92377</v>
      </c>
      <c r="B3666" s="319" t="s">
        <v>5035</v>
      </c>
      <c r="C3666" s="319" t="s">
        <v>1345</v>
      </c>
      <c r="D3666" s="320" t="s">
        <v>10461</v>
      </c>
    </row>
    <row r="3667" spans="1:4" ht="13.5">
      <c r="A3667" s="322">
        <v>92378</v>
      </c>
      <c r="B3667" s="319" t="s">
        <v>5036</v>
      </c>
      <c r="C3667" s="319" t="s">
        <v>1345</v>
      </c>
      <c r="D3667" s="320" t="s">
        <v>10462</v>
      </c>
    </row>
    <row r="3668" spans="1:4" ht="13.5">
      <c r="A3668" s="322">
        <v>92379</v>
      </c>
      <c r="B3668" s="319" t="s">
        <v>5037</v>
      </c>
      <c r="C3668" s="319" t="s">
        <v>1345</v>
      </c>
      <c r="D3668" s="320" t="s">
        <v>10463</v>
      </c>
    </row>
    <row r="3669" spans="1:4" ht="13.5">
      <c r="A3669" s="322">
        <v>92380</v>
      </c>
      <c r="B3669" s="319" t="s">
        <v>5038</v>
      </c>
      <c r="C3669" s="319" t="s">
        <v>1345</v>
      </c>
      <c r="D3669" s="320" t="s">
        <v>10464</v>
      </c>
    </row>
    <row r="3670" spans="1:4" ht="13.5">
      <c r="A3670" s="322">
        <v>92381</v>
      </c>
      <c r="B3670" s="319" t="s">
        <v>5039</v>
      </c>
      <c r="C3670" s="319" t="s">
        <v>1345</v>
      </c>
      <c r="D3670" s="320" t="s">
        <v>8729</v>
      </c>
    </row>
    <row r="3671" spans="1:4" ht="13.5">
      <c r="A3671" s="322">
        <v>92382</v>
      </c>
      <c r="B3671" s="319" t="s">
        <v>5040</v>
      </c>
      <c r="C3671" s="319" t="s">
        <v>1345</v>
      </c>
      <c r="D3671" s="320" t="s">
        <v>10465</v>
      </c>
    </row>
    <row r="3672" spans="1:4" ht="13.5">
      <c r="A3672" s="322">
        <v>92383</v>
      </c>
      <c r="B3672" s="319" t="s">
        <v>5041</v>
      </c>
      <c r="C3672" s="319" t="s">
        <v>1345</v>
      </c>
      <c r="D3672" s="320" t="s">
        <v>10466</v>
      </c>
    </row>
    <row r="3673" spans="1:4" ht="13.5">
      <c r="A3673" s="322">
        <v>92384</v>
      </c>
      <c r="B3673" s="319" t="s">
        <v>5042</v>
      </c>
      <c r="C3673" s="319" t="s">
        <v>1345</v>
      </c>
      <c r="D3673" s="320" t="s">
        <v>10467</v>
      </c>
    </row>
    <row r="3674" spans="1:4" ht="13.5">
      <c r="A3674" s="322">
        <v>92385</v>
      </c>
      <c r="B3674" s="319" t="s">
        <v>5043</v>
      </c>
      <c r="C3674" s="319" t="s">
        <v>1345</v>
      </c>
      <c r="D3674" s="320" t="s">
        <v>10468</v>
      </c>
    </row>
    <row r="3675" spans="1:4" ht="13.5">
      <c r="A3675" s="322">
        <v>92386</v>
      </c>
      <c r="B3675" s="319" t="s">
        <v>5044</v>
      </c>
      <c r="C3675" s="319" t="s">
        <v>1345</v>
      </c>
      <c r="D3675" s="320" t="s">
        <v>9133</v>
      </c>
    </row>
    <row r="3676" spans="1:4" ht="13.5">
      <c r="A3676" s="322">
        <v>92387</v>
      </c>
      <c r="B3676" s="319" t="s">
        <v>5045</v>
      </c>
      <c r="C3676" s="319" t="s">
        <v>1345</v>
      </c>
      <c r="D3676" s="320" t="s">
        <v>10469</v>
      </c>
    </row>
    <row r="3677" spans="1:4" ht="13.5">
      <c r="A3677" s="322">
        <v>92388</v>
      </c>
      <c r="B3677" s="319" t="s">
        <v>5046</v>
      </c>
      <c r="C3677" s="319" t="s">
        <v>1345</v>
      </c>
      <c r="D3677" s="320" t="s">
        <v>10470</v>
      </c>
    </row>
    <row r="3678" spans="1:4" ht="13.5">
      <c r="A3678" s="322">
        <v>92389</v>
      </c>
      <c r="B3678" s="319" t="s">
        <v>5047</v>
      </c>
      <c r="C3678" s="319" t="s">
        <v>1345</v>
      </c>
      <c r="D3678" s="320" t="s">
        <v>10471</v>
      </c>
    </row>
    <row r="3679" spans="1:4" ht="13.5">
      <c r="A3679" s="322">
        <v>92390</v>
      </c>
      <c r="B3679" s="319" t="s">
        <v>5048</v>
      </c>
      <c r="C3679" s="319" t="s">
        <v>1345</v>
      </c>
      <c r="D3679" s="320" t="s">
        <v>10472</v>
      </c>
    </row>
    <row r="3680" spans="1:4" ht="13.5">
      <c r="A3680" s="322">
        <v>92635</v>
      </c>
      <c r="B3680" s="319" t="s">
        <v>5049</v>
      </c>
      <c r="C3680" s="319" t="s">
        <v>1345</v>
      </c>
      <c r="D3680" s="320" t="s">
        <v>10473</v>
      </c>
    </row>
    <row r="3681" spans="1:4" ht="13.5">
      <c r="A3681" s="322">
        <v>92636</v>
      </c>
      <c r="B3681" s="319" t="s">
        <v>5050</v>
      </c>
      <c r="C3681" s="319" t="s">
        <v>1345</v>
      </c>
      <c r="D3681" s="320" t="s">
        <v>10474</v>
      </c>
    </row>
    <row r="3682" spans="1:4" ht="13.5">
      <c r="A3682" s="322">
        <v>92637</v>
      </c>
      <c r="B3682" s="319" t="s">
        <v>5051</v>
      </c>
      <c r="C3682" s="319" t="s">
        <v>1345</v>
      </c>
      <c r="D3682" s="320" t="s">
        <v>10475</v>
      </c>
    </row>
    <row r="3683" spans="1:4" ht="13.5">
      <c r="A3683" s="322">
        <v>92638</v>
      </c>
      <c r="B3683" s="319" t="s">
        <v>5052</v>
      </c>
      <c r="C3683" s="319" t="s">
        <v>1345</v>
      </c>
      <c r="D3683" s="320" t="s">
        <v>10476</v>
      </c>
    </row>
    <row r="3684" spans="1:4" ht="13.5">
      <c r="A3684" s="322">
        <v>92639</v>
      </c>
      <c r="B3684" s="319" t="s">
        <v>5053</v>
      </c>
      <c r="C3684" s="319" t="s">
        <v>1345</v>
      </c>
      <c r="D3684" s="320" t="s">
        <v>10477</v>
      </c>
    </row>
    <row r="3685" spans="1:4" ht="13.5">
      <c r="A3685" s="322">
        <v>92640</v>
      </c>
      <c r="B3685" s="319" t="s">
        <v>5054</v>
      </c>
      <c r="C3685" s="319" t="s">
        <v>1345</v>
      </c>
      <c r="D3685" s="320" t="s">
        <v>10478</v>
      </c>
    </row>
    <row r="3686" spans="1:4" ht="13.5">
      <c r="A3686" s="322">
        <v>92642</v>
      </c>
      <c r="B3686" s="319" t="s">
        <v>5055</v>
      </c>
      <c r="C3686" s="319" t="s">
        <v>1345</v>
      </c>
      <c r="D3686" s="320" t="s">
        <v>10479</v>
      </c>
    </row>
    <row r="3687" spans="1:4" ht="13.5">
      <c r="A3687" s="322">
        <v>92644</v>
      </c>
      <c r="B3687" s="319" t="s">
        <v>5056</v>
      </c>
      <c r="C3687" s="319" t="s">
        <v>1345</v>
      </c>
      <c r="D3687" s="320" t="s">
        <v>10480</v>
      </c>
    </row>
    <row r="3688" spans="1:4" ht="13.5">
      <c r="A3688" s="322">
        <v>92657</v>
      </c>
      <c r="B3688" s="319" t="s">
        <v>5057</v>
      </c>
      <c r="C3688" s="319" t="s">
        <v>1345</v>
      </c>
      <c r="D3688" s="320" t="s">
        <v>10297</v>
      </c>
    </row>
    <row r="3689" spans="1:4" ht="13.5">
      <c r="A3689" s="322">
        <v>92658</v>
      </c>
      <c r="B3689" s="319" t="s">
        <v>5058</v>
      </c>
      <c r="C3689" s="319" t="s">
        <v>1345</v>
      </c>
      <c r="D3689" s="320" t="s">
        <v>10481</v>
      </c>
    </row>
    <row r="3690" spans="1:4" ht="13.5">
      <c r="A3690" s="322">
        <v>92659</v>
      </c>
      <c r="B3690" s="319" t="s">
        <v>5059</v>
      </c>
      <c r="C3690" s="319" t="s">
        <v>1345</v>
      </c>
      <c r="D3690" s="320" t="s">
        <v>10482</v>
      </c>
    </row>
    <row r="3691" spans="1:4" ht="13.5">
      <c r="A3691" s="322">
        <v>92660</v>
      </c>
      <c r="B3691" s="319" t="s">
        <v>5060</v>
      </c>
      <c r="C3691" s="319" t="s">
        <v>1345</v>
      </c>
      <c r="D3691" s="320" t="s">
        <v>10285</v>
      </c>
    </row>
    <row r="3692" spans="1:4" ht="13.5">
      <c r="A3692" s="322">
        <v>92661</v>
      </c>
      <c r="B3692" s="319" t="s">
        <v>5061</v>
      </c>
      <c r="C3692" s="319" t="s">
        <v>1345</v>
      </c>
      <c r="D3692" s="320" t="s">
        <v>10483</v>
      </c>
    </row>
    <row r="3693" spans="1:4" ht="13.5">
      <c r="A3693" s="322">
        <v>92662</v>
      </c>
      <c r="B3693" s="319" t="s">
        <v>5062</v>
      </c>
      <c r="C3693" s="319" t="s">
        <v>1345</v>
      </c>
      <c r="D3693" s="320" t="s">
        <v>10039</v>
      </c>
    </row>
    <row r="3694" spans="1:4" ht="13.5">
      <c r="A3694" s="322">
        <v>92663</v>
      </c>
      <c r="B3694" s="319" t="s">
        <v>5063</v>
      </c>
      <c r="C3694" s="319" t="s">
        <v>1345</v>
      </c>
      <c r="D3694" s="320" t="s">
        <v>10484</v>
      </c>
    </row>
    <row r="3695" spans="1:4" ht="13.5">
      <c r="A3695" s="322">
        <v>92664</v>
      </c>
      <c r="B3695" s="319" t="s">
        <v>5064</v>
      </c>
      <c r="C3695" s="319" t="s">
        <v>1345</v>
      </c>
      <c r="D3695" s="320" t="s">
        <v>7981</v>
      </c>
    </row>
    <row r="3696" spans="1:4" ht="13.5">
      <c r="A3696" s="322">
        <v>92665</v>
      </c>
      <c r="B3696" s="319" t="s">
        <v>5065</v>
      </c>
      <c r="C3696" s="319" t="s">
        <v>1345</v>
      </c>
      <c r="D3696" s="320" t="s">
        <v>10485</v>
      </c>
    </row>
    <row r="3697" spans="1:4" ht="13.5">
      <c r="A3697" s="322">
        <v>92666</v>
      </c>
      <c r="B3697" s="319" t="s">
        <v>5066</v>
      </c>
      <c r="C3697" s="319" t="s">
        <v>1345</v>
      </c>
      <c r="D3697" s="320" t="s">
        <v>10486</v>
      </c>
    </row>
    <row r="3698" spans="1:4" ht="13.5">
      <c r="A3698" s="322">
        <v>92667</v>
      </c>
      <c r="B3698" s="319" t="s">
        <v>5067</v>
      </c>
      <c r="C3698" s="319" t="s">
        <v>1345</v>
      </c>
      <c r="D3698" s="320" t="s">
        <v>10487</v>
      </c>
    </row>
    <row r="3699" spans="1:4" ht="13.5">
      <c r="A3699" s="322">
        <v>92668</v>
      </c>
      <c r="B3699" s="319" t="s">
        <v>5068</v>
      </c>
      <c r="C3699" s="319" t="s">
        <v>1345</v>
      </c>
      <c r="D3699" s="320" t="s">
        <v>10488</v>
      </c>
    </row>
    <row r="3700" spans="1:4" ht="13.5">
      <c r="A3700" s="322">
        <v>92669</v>
      </c>
      <c r="B3700" s="319" t="s">
        <v>5069</v>
      </c>
      <c r="C3700" s="319" t="s">
        <v>1345</v>
      </c>
      <c r="D3700" s="320" t="s">
        <v>10489</v>
      </c>
    </row>
    <row r="3701" spans="1:4" ht="13.5">
      <c r="A3701" s="322">
        <v>92670</v>
      </c>
      <c r="B3701" s="319" t="s">
        <v>5070</v>
      </c>
      <c r="C3701" s="319" t="s">
        <v>1345</v>
      </c>
      <c r="D3701" s="320" t="s">
        <v>8087</v>
      </c>
    </row>
    <row r="3702" spans="1:4" ht="13.5">
      <c r="A3702" s="322">
        <v>92671</v>
      </c>
      <c r="B3702" s="319" t="s">
        <v>5071</v>
      </c>
      <c r="C3702" s="319" t="s">
        <v>1345</v>
      </c>
      <c r="D3702" s="320" t="s">
        <v>10490</v>
      </c>
    </row>
    <row r="3703" spans="1:4" ht="13.5">
      <c r="A3703" s="322">
        <v>92672</v>
      </c>
      <c r="B3703" s="319" t="s">
        <v>5072</v>
      </c>
      <c r="C3703" s="319" t="s">
        <v>1345</v>
      </c>
      <c r="D3703" s="320" t="s">
        <v>10491</v>
      </c>
    </row>
    <row r="3704" spans="1:4" ht="13.5">
      <c r="A3704" s="322">
        <v>92673</v>
      </c>
      <c r="B3704" s="319" t="s">
        <v>5073</v>
      </c>
      <c r="C3704" s="319" t="s">
        <v>1345</v>
      </c>
      <c r="D3704" s="320" t="s">
        <v>10492</v>
      </c>
    </row>
    <row r="3705" spans="1:4" ht="13.5">
      <c r="A3705" s="322">
        <v>92674</v>
      </c>
      <c r="B3705" s="319" t="s">
        <v>5074</v>
      </c>
      <c r="C3705" s="319" t="s">
        <v>1345</v>
      </c>
      <c r="D3705" s="320" t="s">
        <v>10493</v>
      </c>
    </row>
    <row r="3706" spans="1:4" ht="13.5">
      <c r="A3706" s="322">
        <v>92675</v>
      </c>
      <c r="B3706" s="319" t="s">
        <v>5075</v>
      </c>
      <c r="C3706" s="319" t="s">
        <v>1345</v>
      </c>
      <c r="D3706" s="320" t="s">
        <v>10494</v>
      </c>
    </row>
    <row r="3707" spans="1:4" ht="13.5">
      <c r="A3707" s="322">
        <v>92676</v>
      </c>
      <c r="B3707" s="319" t="s">
        <v>5076</v>
      </c>
      <c r="C3707" s="319" t="s">
        <v>1345</v>
      </c>
      <c r="D3707" s="320" t="s">
        <v>10495</v>
      </c>
    </row>
    <row r="3708" spans="1:4" ht="13.5">
      <c r="A3708" s="322">
        <v>92677</v>
      </c>
      <c r="B3708" s="319" t="s">
        <v>5077</v>
      </c>
      <c r="C3708" s="319" t="s">
        <v>1345</v>
      </c>
      <c r="D3708" s="320" t="s">
        <v>10496</v>
      </c>
    </row>
    <row r="3709" spans="1:4" ht="13.5">
      <c r="A3709" s="322">
        <v>92678</v>
      </c>
      <c r="B3709" s="319" t="s">
        <v>5078</v>
      </c>
      <c r="C3709" s="319" t="s">
        <v>1345</v>
      </c>
      <c r="D3709" s="320" t="s">
        <v>9010</v>
      </c>
    </row>
    <row r="3710" spans="1:4" ht="13.5">
      <c r="A3710" s="322">
        <v>92679</v>
      </c>
      <c r="B3710" s="319" t="s">
        <v>5079</v>
      </c>
      <c r="C3710" s="319" t="s">
        <v>1345</v>
      </c>
      <c r="D3710" s="320" t="s">
        <v>10497</v>
      </c>
    </row>
    <row r="3711" spans="1:4" ht="13.5">
      <c r="A3711" s="322">
        <v>92680</v>
      </c>
      <c r="B3711" s="319" t="s">
        <v>5080</v>
      </c>
      <c r="C3711" s="319" t="s">
        <v>1345</v>
      </c>
      <c r="D3711" s="320" t="s">
        <v>10498</v>
      </c>
    </row>
    <row r="3712" spans="1:4" ht="13.5">
      <c r="A3712" s="322">
        <v>92681</v>
      </c>
      <c r="B3712" s="319" t="s">
        <v>5081</v>
      </c>
      <c r="C3712" s="319" t="s">
        <v>1345</v>
      </c>
      <c r="D3712" s="320" t="s">
        <v>9437</v>
      </c>
    </row>
    <row r="3713" spans="1:4" ht="13.5">
      <c r="A3713" s="322">
        <v>92682</v>
      </c>
      <c r="B3713" s="319" t="s">
        <v>5082</v>
      </c>
      <c r="C3713" s="319" t="s">
        <v>1345</v>
      </c>
      <c r="D3713" s="320" t="s">
        <v>7864</v>
      </c>
    </row>
    <row r="3714" spans="1:4" ht="13.5">
      <c r="A3714" s="322">
        <v>92683</v>
      </c>
      <c r="B3714" s="319" t="s">
        <v>5083</v>
      </c>
      <c r="C3714" s="319" t="s">
        <v>1345</v>
      </c>
      <c r="D3714" s="320" t="s">
        <v>10499</v>
      </c>
    </row>
    <row r="3715" spans="1:4" ht="13.5">
      <c r="A3715" s="322">
        <v>92684</v>
      </c>
      <c r="B3715" s="319" t="s">
        <v>5084</v>
      </c>
      <c r="C3715" s="319" t="s">
        <v>1345</v>
      </c>
      <c r="D3715" s="320" t="s">
        <v>7916</v>
      </c>
    </row>
    <row r="3716" spans="1:4" ht="13.5">
      <c r="A3716" s="322">
        <v>92685</v>
      </c>
      <c r="B3716" s="319" t="s">
        <v>5085</v>
      </c>
      <c r="C3716" s="319" t="s">
        <v>1345</v>
      </c>
      <c r="D3716" s="320" t="s">
        <v>10500</v>
      </c>
    </row>
    <row r="3717" spans="1:4" ht="13.5">
      <c r="A3717" s="322">
        <v>92686</v>
      </c>
      <c r="B3717" s="319" t="s">
        <v>5086</v>
      </c>
      <c r="C3717" s="319" t="s">
        <v>1345</v>
      </c>
      <c r="D3717" s="320" t="s">
        <v>10501</v>
      </c>
    </row>
    <row r="3718" spans="1:4" ht="13.5">
      <c r="A3718" s="322">
        <v>92692</v>
      </c>
      <c r="B3718" s="319" t="s">
        <v>5087</v>
      </c>
      <c r="C3718" s="319" t="s">
        <v>1345</v>
      </c>
      <c r="D3718" s="320" t="s">
        <v>10190</v>
      </c>
    </row>
    <row r="3719" spans="1:4" ht="13.5">
      <c r="A3719" s="322">
        <v>92693</v>
      </c>
      <c r="B3719" s="319" t="s">
        <v>5088</v>
      </c>
      <c r="C3719" s="319" t="s">
        <v>1345</v>
      </c>
      <c r="D3719" s="320" t="s">
        <v>8269</v>
      </c>
    </row>
    <row r="3720" spans="1:4" ht="13.5">
      <c r="A3720" s="322">
        <v>92694</v>
      </c>
      <c r="B3720" s="319" t="s">
        <v>5089</v>
      </c>
      <c r="C3720" s="319" t="s">
        <v>1345</v>
      </c>
      <c r="D3720" s="320" t="s">
        <v>10502</v>
      </c>
    </row>
    <row r="3721" spans="1:4" ht="13.5">
      <c r="A3721" s="322">
        <v>92695</v>
      </c>
      <c r="B3721" s="319" t="s">
        <v>5090</v>
      </c>
      <c r="C3721" s="319" t="s">
        <v>1345</v>
      </c>
      <c r="D3721" s="320" t="s">
        <v>10503</v>
      </c>
    </row>
    <row r="3722" spans="1:4" ht="13.5">
      <c r="A3722" s="322">
        <v>92696</v>
      </c>
      <c r="B3722" s="319" t="s">
        <v>5091</v>
      </c>
      <c r="C3722" s="319" t="s">
        <v>1345</v>
      </c>
      <c r="D3722" s="320" t="s">
        <v>10504</v>
      </c>
    </row>
    <row r="3723" spans="1:4" ht="13.5">
      <c r="A3723" s="322">
        <v>92697</v>
      </c>
      <c r="B3723" s="319" t="s">
        <v>5092</v>
      </c>
      <c r="C3723" s="319" t="s">
        <v>1345</v>
      </c>
      <c r="D3723" s="320" t="s">
        <v>10505</v>
      </c>
    </row>
    <row r="3724" spans="1:4" ht="13.5">
      <c r="A3724" s="322">
        <v>92698</v>
      </c>
      <c r="B3724" s="319" t="s">
        <v>5093</v>
      </c>
      <c r="C3724" s="319" t="s">
        <v>1345</v>
      </c>
      <c r="D3724" s="320" t="s">
        <v>10332</v>
      </c>
    </row>
    <row r="3725" spans="1:4" ht="13.5">
      <c r="A3725" s="322">
        <v>92699</v>
      </c>
      <c r="B3725" s="319" t="s">
        <v>5094</v>
      </c>
      <c r="C3725" s="319" t="s">
        <v>1345</v>
      </c>
      <c r="D3725" s="320" t="s">
        <v>7901</v>
      </c>
    </row>
    <row r="3726" spans="1:4" ht="13.5">
      <c r="A3726" s="322">
        <v>92700</v>
      </c>
      <c r="B3726" s="319" t="s">
        <v>5095</v>
      </c>
      <c r="C3726" s="319" t="s">
        <v>1345</v>
      </c>
      <c r="D3726" s="320" t="s">
        <v>10506</v>
      </c>
    </row>
    <row r="3727" spans="1:4" ht="13.5">
      <c r="A3727" s="322">
        <v>92701</v>
      </c>
      <c r="B3727" s="319" t="s">
        <v>5096</v>
      </c>
      <c r="C3727" s="319" t="s">
        <v>1345</v>
      </c>
      <c r="D3727" s="320" t="s">
        <v>10507</v>
      </c>
    </row>
    <row r="3728" spans="1:4" ht="13.5">
      <c r="A3728" s="322">
        <v>92702</v>
      </c>
      <c r="B3728" s="319" t="s">
        <v>5097</v>
      </c>
      <c r="C3728" s="319" t="s">
        <v>1345</v>
      </c>
      <c r="D3728" s="320" t="s">
        <v>9132</v>
      </c>
    </row>
    <row r="3729" spans="1:4" ht="13.5">
      <c r="A3729" s="322">
        <v>92703</v>
      </c>
      <c r="B3729" s="319" t="s">
        <v>5098</v>
      </c>
      <c r="C3729" s="319" t="s">
        <v>1345</v>
      </c>
      <c r="D3729" s="320" t="s">
        <v>9978</v>
      </c>
    </row>
    <row r="3730" spans="1:4" ht="13.5">
      <c r="A3730" s="322">
        <v>92704</v>
      </c>
      <c r="B3730" s="319" t="s">
        <v>5099</v>
      </c>
      <c r="C3730" s="319" t="s">
        <v>1345</v>
      </c>
      <c r="D3730" s="320" t="s">
        <v>10508</v>
      </c>
    </row>
    <row r="3731" spans="1:4" ht="13.5">
      <c r="A3731" s="322">
        <v>92705</v>
      </c>
      <c r="B3731" s="319" t="s">
        <v>5100</v>
      </c>
      <c r="C3731" s="319" t="s">
        <v>1345</v>
      </c>
      <c r="D3731" s="320" t="s">
        <v>9442</v>
      </c>
    </row>
    <row r="3732" spans="1:4" ht="13.5">
      <c r="A3732" s="322">
        <v>92706</v>
      </c>
      <c r="B3732" s="319" t="s">
        <v>5101</v>
      </c>
      <c r="C3732" s="319" t="s">
        <v>1345</v>
      </c>
      <c r="D3732" s="320" t="s">
        <v>10509</v>
      </c>
    </row>
    <row r="3733" spans="1:4" ht="13.5">
      <c r="A3733" s="322">
        <v>92889</v>
      </c>
      <c r="B3733" s="319" t="s">
        <v>5102</v>
      </c>
      <c r="C3733" s="319" t="s">
        <v>1345</v>
      </c>
      <c r="D3733" s="320" t="s">
        <v>10510</v>
      </c>
    </row>
    <row r="3734" spans="1:4" ht="13.5">
      <c r="A3734" s="322">
        <v>92890</v>
      </c>
      <c r="B3734" s="319" t="s">
        <v>5103</v>
      </c>
      <c r="C3734" s="319" t="s">
        <v>1345</v>
      </c>
      <c r="D3734" s="320" t="s">
        <v>10511</v>
      </c>
    </row>
    <row r="3735" spans="1:4" ht="13.5">
      <c r="A3735" s="322">
        <v>92891</v>
      </c>
      <c r="B3735" s="319" t="s">
        <v>5104</v>
      </c>
      <c r="C3735" s="319" t="s">
        <v>1345</v>
      </c>
      <c r="D3735" s="320" t="s">
        <v>10512</v>
      </c>
    </row>
    <row r="3736" spans="1:4" ht="13.5">
      <c r="A3736" s="322">
        <v>92892</v>
      </c>
      <c r="B3736" s="319" t="s">
        <v>5105</v>
      </c>
      <c r="C3736" s="319" t="s">
        <v>1345</v>
      </c>
      <c r="D3736" s="320" t="s">
        <v>10513</v>
      </c>
    </row>
    <row r="3737" spans="1:4" ht="13.5">
      <c r="A3737" s="322">
        <v>92893</v>
      </c>
      <c r="B3737" s="319" t="s">
        <v>5106</v>
      </c>
      <c r="C3737" s="319" t="s">
        <v>1345</v>
      </c>
      <c r="D3737" s="320" t="s">
        <v>10514</v>
      </c>
    </row>
    <row r="3738" spans="1:4" ht="13.5">
      <c r="A3738" s="322">
        <v>92894</v>
      </c>
      <c r="B3738" s="319" t="s">
        <v>5107</v>
      </c>
      <c r="C3738" s="319" t="s">
        <v>1345</v>
      </c>
      <c r="D3738" s="320" t="s">
        <v>10515</v>
      </c>
    </row>
    <row r="3739" spans="1:4" ht="13.5">
      <c r="A3739" s="322">
        <v>92895</v>
      </c>
      <c r="B3739" s="319" t="s">
        <v>5108</v>
      </c>
      <c r="C3739" s="319" t="s">
        <v>1345</v>
      </c>
      <c r="D3739" s="320" t="s">
        <v>10516</v>
      </c>
    </row>
    <row r="3740" spans="1:4" ht="13.5">
      <c r="A3740" s="322">
        <v>92896</v>
      </c>
      <c r="B3740" s="319" t="s">
        <v>5109</v>
      </c>
      <c r="C3740" s="319" t="s">
        <v>1345</v>
      </c>
      <c r="D3740" s="320" t="s">
        <v>10517</v>
      </c>
    </row>
    <row r="3741" spans="1:4" ht="13.5">
      <c r="A3741" s="322">
        <v>92897</v>
      </c>
      <c r="B3741" s="319" t="s">
        <v>5110</v>
      </c>
      <c r="C3741" s="319" t="s">
        <v>1345</v>
      </c>
      <c r="D3741" s="320" t="s">
        <v>10518</v>
      </c>
    </row>
    <row r="3742" spans="1:4" ht="13.5">
      <c r="A3742" s="322">
        <v>92898</v>
      </c>
      <c r="B3742" s="319" t="s">
        <v>5111</v>
      </c>
      <c r="C3742" s="319" t="s">
        <v>1345</v>
      </c>
      <c r="D3742" s="320" t="s">
        <v>10519</v>
      </c>
    </row>
    <row r="3743" spans="1:4" ht="13.5">
      <c r="A3743" s="322">
        <v>92899</v>
      </c>
      <c r="B3743" s="319" t="s">
        <v>5112</v>
      </c>
      <c r="C3743" s="319" t="s">
        <v>1345</v>
      </c>
      <c r="D3743" s="320" t="s">
        <v>10520</v>
      </c>
    </row>
    <row r="3744" spans="1:4" ht="13.5">
      <c r="A3744" s="322">
        <v>92900</v>
      </c>
      <c r="B3744" s="319" t="s">
        <v>5113</v>
      </c>
      <c r="C3744" s="319" t="s">
        <v>1345</v>
      </c>
      <c r="D3744" s="320" t="s">
        <v>10521</v>
      </c>
    </row>
    <row r="3745" spans="1:4" ht="13.5">
      <c r="A3745" s="322">
        <v>92901</v>
      </c>
      <c r="B3745" s="319" t="s">
        <v>5114</v>
      </c>
      <c r="C3745" s="319" t="s">
        <v>1345</v>
      </c>
      <c r="D3745" s="320" t="s">
        <v>10522</v>
      </c>
    </row>
    <row r="3746" spans="1:4" ht="13.5">
      <c r="A3746" s="322">
        <v>92902</v>
      </c>
      <c r="B3746" s="319" t="s">
        <v>5115</v>
      </c>
      <c r="C3746" s="319" t="s">
        <v>1345</v>
      </c>
      <c r="D3746" s="320" t="s">
        <v>10523</v>
      </c>
    </row>
    <row r="3747" spans="1:4" ht="13.5">
      <c r="A3747" s="322">
        <v>92903</v>
      </c>
      <c r="B3747" s="319" t="s">
        <v>5116</v>
      </c>
      <c r="C3747" s="319" t="s">
        <v>1345</v>
      </c>
      <c r="D3747" s="320" t="s">
        <v>10524</v>
      </c>
    </row>
    <row r="3748" spans="1:4" ht="13.5">
      <c r="A3748" s="322">
        <v>92904</v>
      </c>
      <c r="B3748" s="319" t="s">
        <v>5117</v>
      </c>
      <c r="C3748" s="319" t="s">
        <v>1345</v>
      </c>
      <c r="D3748" s="320" t="s">
        <v>10525</v>
      </c>
    </row>
    <row r="3749" spans="1:4" ht="13.5">
      <c r="A3749" s="322">
        <v>92905</v>
      </c>
      <c r="B3749" s="319" t="s">
        <v>5118</v>
      </c>
      <c r="C3749" s="319" t="s">
        <v>1345</v>
      </c>
      <c r="D3749" s="320" t="s">
        <v>10526</v>
      </c>
    </row>
    <row r="3750" spans="1:4" ht="13.5">
      <c r="A3750" s="322">
        <v>92906</v>
      </c>
      <c r="B3750" s="319" t="s">
        <v>5119</v>
      </c>
      <c r="C3750" s="319" t="s">
        <v>1345</v>
      </c>
      <c r="D3750" s="320" t="s">
        <v>10527</v>
      </c>
    </row>
    <row r="3751" spans="1:4" ht="13.5">
      <c r="A3751" s="322">
        <v>92907</v>
      </c>
      <c r="B3751" s="319" t="s">
        <v>5120</v>
      </c>
      <c r="C3751" s="319" t="s">
        <v>1345</v>
      </c>
      <c r="D3751" s="320" t="s">
        <v>10528</v>
      </c>
    </row>
    <row r="3752" spans="1:4" ht="13.5">
      <c r="A3752" s="322">
        <v>92908</v>
      </c>
      <c r="B3752" s="319" t="s">
        <v>5121</v>
      </c>
      <c r="C3752" s="319" t="s">
        <v>1345</v>
      </c>
      <c r="D3752" s="320" t="s">
        <v>10528</v>
      </c>
    </row>
    <row r="3753" spans="1:4" ht="13.5">
      <c r="A3753" s="322">
        <v>92909</v>
      </c>
      <c r="B3753" s="319" t="s">
        <v>5122</v>
      </c>
      <c r="C3753" s="319" t="s">
        <v>1345</v>
      </c>
      <c r="D3753" s="320" t="s">
        <v>10528</v>
      </c>
    </row>
    <row r="3754" spans="1:4" ht="13.5">
      <c r="A3754" s="322">
        <v>92910</v>
      </c>
      <c r="B3754" s="319" t="s">
        <v>5123</v>
      </c>
      <c r="C3754" s="319" t="s">
        <v>1345</v>
      </c>
      <c r="D3754" s="320" t="s">
        <v>8090</v>
      </c>
    </row>
    <row r="3755" spans="1:4" ht="13.5">
      <c r="A3755" s="322">
        <v>92911</v>
      </c>
      <c r="B3755" s="319" t="s">
        <v>5124</v>
      </c>
      <c r="C3755" s="319" t="s">
        <v>1345</v>
      </c>
      <c r="D3755" s="320" t="s">
        <v>8090</v>
      </c>
    </row>
    <row r="3756" spans="1:4" ht="13.5">
      <c r="A3756" s="322">
        <v>92912</v>
      </c>
      <c r="B3756" s="319" t="s">
        <v>5125</v>
      </c>
      <c r="C3756" s="319" t="s">
        <v>1345</v>
      </c>
      <c r="D3756" s="320" t="s">
        <v>10529</v>
      </c>
    </row>
    <row r="3757" spans="1:4" ht="13.5">
      <c r="A3757" s="322">
        <v>92913</v>
      </c>
      <c r="B3757" s="319" t="s">
        <v>5126</v>
      </c>
      <c r="C3757" s="319" t="s">
        <v>1345</v>
      </c>
      <c r="D3757" s="320" t="s">
        <v>10530</v>
      </c>
    </row>
    <row r="3758" spans="1:4" ht="13.5">
      <c r="A3758" s="322">
        <v>92914</v>
      </c>
      <c r="B3758" s="319" t="s">
        <v>5127</v>
      </c>
      <c r="C3758" s="319" t="s">
        <v>1345</v>
      </c>
      <c r="D3758" s="320" t="s">
        <v>10530</v>
      </c>
    </row>
    <row r="3759" spans="1:4" ht="13.5">
      <c r="A3759" s="322">
        <v>92918</v>
      </c>
      <c r="B3759" s="319" t="s">
        <v>5128</v>
      </c>
      <c r="C3759" s="319" t="s">
        <v>1345</v>
      </c>
      <c r="D3759" s="320" t="s">
        <v>10531</v>
      </c>
    </row>
    <row r="3760" spans="1:4" ht="13.5">
      <c r="A3760" s="322">
        <v>92920</v>
      </c>
      <c r="B3760" s="319" t="s">
        <v>5129</v>
      </c>
      <c r="C3760" s="319" t="s">
        <v>1345</v>
      </c>
      <c r="D3760" s="320" t="s">
        <v>10532</v>
      </c>
    </row>
    <row r="3761" spans="1:4" ht="13.5">
      <c r="A3761" s="322">
        <v>92925</v>
      </c>
      <c r="B3761" s="319" t="s">
        <v>5130</v>
      </c>
      <c r="C3761" s="319" t="s">
        <v>1345</v>
      </c>
      <c r="D3761" s="320" t="s">
        <v>9588</v>
      </c>
    </row>
    <row r="3762" spans="1:4" ht="13.5">
      <c r="A3762" s="322">
        <v>92926</v>
      </c>
      <c r="B3762" s="319" t="s">
        <v>5131</v>
      </c>
      <c r="C3762" s="319" t="s">
        <v>1345</v>
      </c>
      <c r="D3762" s="320" t="s">
        <v>10533</v>
      </c>
    </row>
    <row r="3763" spans="1:4" ht="13.5">
      <c r="A3763" s="322">
        <v>92927</v>
      </c>
      <c r="B3763" s="319" t="s">
        <v>5132</v>
      </c>
      <c r="C3763" s="319" t="s">
        <v>1345</v>
      </c>
      <c r="D3763" s="320" t="s">
        <v>10533</v>
      </c>
    </row>
    <row r="3764" spans="1:4" ht="13.5">
      <c r="A3764" s="322">
        <v>92928</v>
      </c>
      <c r="B3764" s="319" t="s">
        <v>5133</v>
      </c>
      <c r="C3764" s="319" t="s">
        <v>1345</v>
      </c>
      <c r="D3764" s="320" t="s">
        <v>10534</v>
      </c>
    </row>
    <row r="3765" spans="1:4" ht="13.5">
      <c r="A3765" s="322">
        <v>92929</v>
      </c>
      <c r="B3765" s="319" t="s">
        <v>5134</v>
      </c>
      <c r="C3765" s="319" t="s">
        <v>1345</v>
      </c>
      <c r="D3765" s="320" t="s">
        <v>10534</v>
      </c>
    </row>
    <row r="3766" spans="1:4" ht="13.5">
      <c r="A3766" s="322">
        <v>92930</v>
      </c>
      <c r="B3766" s="319" t="s">
        <v>5135</v>
      </c>
      <c r="C3766" s="319" t="s">
        <v>1345</v>
      </c>
      <c r="D3766" s="320" t="s">
        <v>10534</v>
      </c>
    </row>
    <row r="3767" spans="1:4" ht="13.5">
      <c r="A3767" s="322">
        <v>92931</v>
      </c>
      <c r="B3767" s="319" t="s">
        <v>5136</v>
      </c>
      <c r="C3767" s="319" t="s">
        <v>1345</v>
      </c>
      <c r="D3767" s="320" t="s">
        <v>8018</v>
      </c>
    </row>
    <row r="3768" spans="1:4" ht="13.5">
      <c r="A3768" s="322">
        <v>92932</v>
      </c>
      <c r="B3768" s="319" t="s">
        <v>5137</v>
      </c>
      <c r="C3768" s="319" t="s">
        <v>1345</v>
      </c>
      <c r="D3768" s="320" t="s">
        <v>8018</v>
      </c>
    </row>
    <row r="3769" spans="1:4" ht="13.5">
      <c r="A3769" s="322">
        <v>92933</v>
      </c>
      <c r="B3769" s="319" t="s">
        <v>5138</v>
      </c>
      <c r="C3769" s="319" t="s">
        <v>1345</v>
      </c>
      <c r="D3769" s="320" t="s">
        <v>8018</v>
      </c>
    </row>
    <row r="3770" spans="1:4" ht="13.5">
      <c r="A3770" s="322">
        <v>92934</v>
      </c>
      <c r="B3770" s="319" t="s">
        <v>5139</v>
      </c>
      <c r="C3770" s="319" t="s">
        <v>1345</v>
      </c>
      <c r="D3770" s="320" t="s">
        <v>10535</v>
      </c>
    </row>
    <row r="3771" spans="1:4" ht="13.5">
      <c r="A3771" s="322">
        <v>92935</v>
      </c>
      <c r="B3771" s="319" t="s">
        <v>5140</v>
      </c>
      <c r="C3771" s="319" t="s">
        <v>1345</v>
      </c>
      <c r="D3771" s="320" t="s">
        <v>10535</v>
      </c>
    </row>
    <row r="3772" spans="1:4" ht="13.5">
      <c r="A3772" s="322">
        <v>92936</v>
      </c>
      <c r="B3772" s="319" t="s">
        <v>5141</v>
      </c>
      <c r="C3772" s="319" t="s">
        <v>1345</v>
      </c>
      <c r="D3772" s="320" t="s">
        <v>10536</v>
      </c>
    </row>
    <row r="3773" spans="1:4" ht="13.5">
      <c r="A3773" s="322">
        <v>92937</v>
      </c>
      <c r="B3773" s="319" t="s">
        <v>5142</v>
      </c>
      <c r="C3773" s="319" t="s">
        <v>1345</v>
      </c>
      <c r="D3773" s="320" t="s">
        <v>10536</v>
      </c>
    </row>
    <row r="3774" spans="1:4" ht="13.5">
      <c r="A3774" s="322">
        <v>92938</v>
      </c>
      <c r="B3774" s="319" t="s">
        <v>5143</v>
      </c>
      <c r="C3774" s="319" t="s">
        <v>1345</v>
      </c>
      <c r="D3774" s="320" t="s">
        <v>10537</v>
      </c>
    </row>
    <row r="3775" spans="1:4" ht="13.5">
      <c r="A3775" s="322">
        <v>92939</v>
      </c>
      <c r="B3775" s="319" t="s">
        <v>5144</v>
      </c>
      <c r="C3775" s="319" t="s">
        <v>1345</v>
      </c>
      <c r="D3775" s="320" t="s">
        <v>10538</v>
      </c>
    </row>
    <row r="3776" spans="1:4" ht="13.5">
      <c r="A3776" s="322">
        <v>92940</v>
      </c>
      <c r="B3776" s="319" t="s">
        <v>5145</v>
      </c>
      <c r="C3776" s="319" t="s">
        <v>1345</v>
      </c>
      <c r="D3776" s="320" t="s">
        <v>10539</v>
      </c>
    </row>
    <row r="3777" spans="1:4" ht="13.5">
      <c r="A3777" s="322">
        <v>92941</v>
      </c>
      <c r="B3777" s="319" t="s">
        <v>5146</v>
      </c>
      <c r="C3777" s="319" t="s">
        <v>1345</v>
      </c>
      <c r="D3777" s="320" t="s">
        <v>10540</v>
      </c>
    </row>
    <row r="3778" spans="1:4" ht="13.5">
      <c r="A3778" s="322">
        <v>92942</v>
      </c>
      <c r="B3778" s="319" t="s">
        <v>5147</v>
      </c>
      <c r="C3778" s="319" t="s">
        <v>1345</v>
      </c>
      <c r="D3778" s="320" t="s">
        <v>10540</v>
      </c>
    </row>
    <row r="3779" spans="1:4" ht="13.5">
      <c r="A3779" s="322">
        <v>92943</v>
      </c>
      <c r="B3779" s="319" t="s">
        <v>5148</v>
      </c>
      <c r="C3779" s="319" t="s">
        <v>1345</v>
      </c>
      <c r="D3779" s="320" t="s">
        <v>10541</v>
      </c>
    </row>
    <row r="3780" spans="1:4" ht="13.5">
      <c r="A3780" s="322">
        <v>92944</v>
      </c>
      <c r="B3780" s="319" t="s">
        <v>5149</v>
      </c>
      <c r="C3780" s="319" t="s">
        <v>1345</v>
      </c>
      <c r="D3780" s="320" t="s">
        <v>10541</v>
      </c>
    </row>
    <row r="3781" spans="1:4" ht="13.5">
      <c r="A3781" s="322">
        <v>92945</v>
      </c>
      <c r="B3781" s="319" t="s">
        <v>5150</v>
      </c>
      <c r="C3781" s="319" t="s">
        <v>1345</v>
      </c>
      <c r="D3781" s="320" t="s">
        <v>10541</v>
      </c>
    </row>
    <row r="3782" spans="1:4" ht="13.5">
      <c r="A3782" s="322">
        <v>92946</v>
      </c>
      <c r="B3782" s="319" t="s">
        <v>5151</v>
      </c>
      <c r="C3782" s="319" t="s">
        <v>1345</v>
      </c>
      <c r="D3782" s="320" t="s">
        <v>10542</v>
      </c>
    </row>
    <row r="3783" spans="1:4" ht="13.5">
      <c r="A3783" s="322">
        <v>92947</v>
      </c>
      <c r="B3783" s="319" t="s">
        <v>5152</v>
      </c>
      <c r="C3783" s="319" t="s">
        <v>1345</v>
      </c>
      <c r="D3783" s="320" t="s">
        <v>10542</v>
      </c>
    </row>
    <row r="3784" spans="1:4" ht="13.5">
      <c r="A3784" s="322">
        <v>92948</v>
      </c>
      <c r="B3784" s="319" t="s">
        <v>5153</v>
      </c>
      <c r="C3784" s="319" t="s">
        <v>1345</v>
      </c>
      <c r="D3784" s="320" t="s">
        <v>10542</v>
      </c>
    </row>
    <row r="3785" spans="1:4" ht="13.5">
      <c r="A3785" s="322">
        <v>92949</v>
      </c>
      <c r="B3785" s="319" t="s">
        <v>5154</v>
      </c>
      <c r="C3785" s="319" t="s">
        <v>1345</v>
      </c>
      <c r="D3785" s="320" t="s">
        <v>10543</v>
      </c>
    </row>
    <row r="3786" spans="1:4" ht="13.5">
      <c r="A3786" s="322">
        <v>92950</v>
      </c>
      <c r="B3786" s="319" t="s">
        <v>5155</v>
      </c>
      <c r="C3786" s="319" t="s">
        <v>1345</v>
      </c>
      <c r="D3786" s="320" t="s">
        <v>10543</v>
      </c>
    </row>
    <row r="3787" spans="1:4" ht="13.5">
      <c r="A3787" s="322">
        <v>92951</v>
      </c>
      <c r="B3787" s="319" t="s">
        <v>5156</v>
      </c>
      <c r="C3787" s="319" t="s">
        <v>1345</v>
      </c>
      <c r="D3787" s="320" t="s">
        <v>10544</v>
      </c>
    </row>
    <row r="3788" spans="1:4" ht="13.5">
      <c r="A3788" s="322">
        <v>92952</v>
      </c>
      <c r="B3788" s="319" t="s">
        <v>5157</v>
      </c>
      <c r="C3788" s="319" t="s">
        <v>1345</v>
      </c>
      <c r="D3788" s="320" t="s">
        <v>10544</v>
      </c>
    </row>
    <row r="3789" spans="1:4" ht="13.5">
      <c r="A3789" s="322">
        <v>92953</v>
      </c>
      <c r="B3789" s="319" t="s">
        <v>5158</v>
      </c>
      <c r="C3789" s="319" t="s">
        <v>1345</v>
      </c>
      <c r="D3789" s="320" t="s">
        <v>10545</v>
      </c>
    </row>
    <row r="3790" spans="1:4" ht="13.5">
      <c r="A3790" s="322">
        <v>93050</v>
      </c>
      <c r="B3790" s="319" t="s">
        <v>5159</v>
      </c>
      <c r="C3790" s="319" t="s">
        <v>1345</v>
      </c>
      <c r="D3790" s="320" t="s">
        <v>10546</v>
      </c>
    </row>
    <row r="3791" spans="1:4" ht="13.5">
      <c r="A3791" s="322">
        <v>93051</v>
      </c>
      <c r="B3791" s="319" t="s">
        <v>5160</v>
      </c>
      <c r="C3791" s="319" t="s">
        <v>1345</v>
      </c>
      <c r="D3791" s="320" t="s">
        <v>7875</v>
      </c>
    </row>
    <row r="3792" spans="1:4" ht="13.5">
      <c r="A3792" s="322">
        <v>93052</v>
      </c>
      <c r="B3792" s="319" t="s">
        <v>5161</v>
      </c>
      <c r="C3792" s="319" t="s">
        <v>1345</v>
      </c>
      <c r="D3792" s="320" t="s">
        <v>10547</v>
      </c>
    </row>
    <row r="3793" spans="1:4" ht="13.5">
      <c r="A3793" s="322">
        <v>93054</v>
      </c>
      <c r="B3793" s="319" t="s">
        <v>5162</v>
      </c>
      <c r="C3793" s="319" t="s">
        <v>1345</v>
      </c>
      <c r="D3793" s="320" t="s">
        <v>10548</v>
      </c>
    </row>
    <row r="3794" spans="1:4" ht="13.5">
      <c r="A3794" s="322">
        <v>93055</v>
      </c>
      <c r="B3794" s="319" t="s">
        <v>5163</v>
      </c>
      <c r="C3794" s="319" t="s">
        <v>1345</v>
      </c>
      <c r="D3794" s="320" t="s">
        <v>10549</v>
      </c>
    </row>
    <row r="3795" spans="1:4" ht="13.5">
      <c r="A3795" s="322">
        <v>93056</v>
      </c>
      <c r="B3795" s="319" t="s">
        <v>5164</v>
      </c>
      <c r="C3795" s="319" t="s">
        <v>1345</v>
      </c>
      <c r="D3795" s="320" t="s">
        <v>8163</v>
      </c>
    </row>
    <row r="3796" spans="1:4" ht="13.5">
      <c r="A3796" s="322">
        <v>93057</v>
      </c>
      <c r="B3796" s="319" t="s">
        <v>5165</v>
      </c>
      <c r="C3796" s="319" t="s">
        <v>1345</v>
      </c>
      <c r="D3796" s="320" t="s">
        <v>10550</v>
      </c>
    </row>
    <row r="3797" spans="1:4" ht="13.5">
      <c r="A3797" s="322">
        <v>93058</v>
      </c>
      <c r="B3797" s="319" t="s">
        <v>5166</v>
      </c>
      <c r="C3797" s="319" t="s">
        <v>1345</v>
      </c>
      <c r="D3797" s="320" t="s">
        <v>10551</v>
      </c>
    </row>
    <row r="3798" spans="1:4" ht="13.5">
      <c r="A3798" s="322">
        <v>93059</v>
      </c>
      <c r="B3798" s="319" t="s">
        <v>5167</v>
      </c>
      <c r="C3798" s="319" t="s">
        <v>1345</v>
      </c>
      <c r="D3798" s="320" t="s">
        <v>10502</v>
      </c>
    </row>
    <row r="3799" spans="1:4" ht="13.5">
      <c r="A3799" s="322">
        <v>93060</v>
      </c>
      <c r="B3799" s="319" t="s">
        <v>5168</v>
      </c>
      <c r="C3799" s="319" t="s">
        <v>1345</v>
      </c>
      <c r="D3799" s="320" t="s">
        <v>10552</v>
      </c>
    </row>
    <row r="3800" spans="1:4" ht="13.5">
      <c r="A3800" s="322">
        <v>93061</v>
      </c>
      <c r="B3800" s="319" t="s">
        <v>5169</v>
      </c>
      <c r="C3800" s="319" t="s">
        <v>1345</v>
      </c>
      <c r="D3800" s="320" t="s">
        <v>9737</v>
      </c>
    </row>
    <row r="3801" spans="1:4" ht="13.5">
      <c r="A3801" s="322">
        <v>93062</v>
      </c>
      <c r="B3801" s="319" t="s">
        <v>5170</v>
      </c>
      <c r="C3801" s="319" t="s">
        <v>1345</v>
      </c>
      <c r="D3801" s="320" t="s">
        <v>10553</v>
      </c>
    </row>
    <row r="3802" spans="1:4" ht="13.5">
      <c r="A3802" s="322">
        <v>93063</v>
      </c>
      <c r="B3802" s="319" t="s">
        <v>5171</v>
      </c>
      <c r="C3802" s="319" t="s">
        <v>1345</v>
      </c>
      <c r="D3802" s="320" t="s">
        <v>10554</v>
      </c>
    </row>
    <row r="3803" spans="1:4" ht="13.5">
      <c r="A3803" s="322">
        <v>93064</v>
      </c>
      <c r="B3803" s="319" t="s">
        <v>5172</v>
      </c>
      <c r="C3803" s="319" t="s">
        <v>1345</v>
      </c>
      <c r="D3803" s="320" t="s">
        <v>10555</v>
      </c>
    </row>
    <row r="3804" spans="1:4" ht="13.5">
      <c r="A3804" s="322">
        <v>93065</v>
      </c>
      <c r="B3804" s="319" t="s">
        <v>5173</v>
      </c>
      <c r="C3804" s="319" t="s">
        <v>1345</v>
      </c>
      <c r="D3804" s="320" t="s">
        <v>10556</v>
      </c>
    </row>
    <row r="3805" spans="1:4" ht="13.5">
      <c r="A3805" s="322">
        <v>93066</v>
      </c>
      <c r="B3805" s="319" t="s">
        <v>5174</v>
      </c>
      <c r="C3805" s="319" t="s">
        <v>1345</v>
      </c>
      <c r="D3805" s="320" t="s">
        <v>10557</v>
      </c>
    </row>
    <row r="3806" spans="1:4" ht="13.5">
      <c r="A3806" s="322">
        <v>93067</v>
      </c>
      <c r="B3806" s="319" t="s">
        <v>5175</v>
      </c>
      <c r="C3806" s="319" t="s">
        <v>1345</v>
      </c>
      <c r="D3806" s="320" t="s">
        <v>10558</v>
      </c>
    </row>
    <row r="3807" spans="1:4" ht="13.5">
      <c r="A3807" s="322">
        <v>93068</v>
      </c>
      <c r="B3807" s="319" t="s">
        <v>5176</v>
      </c>
      <c r="C3807" s="319" t="s">
        <v>1345</v>
      </c>
      <c r="D3807" s="320" t="s">
        <v>10559</v>
      </c>
    </row>
    <row r="3808" spans="1:4" ht="13.5">
      <c r="A3808" s="322">
        <v>93069</v>
      </c>
      <c r="B3808" s="319" t="s">
        <v>5177</v>
      </c>
      <c r="C3808" s="319" t="s">
        <v>1345</v>
      </c>
      <c r="D3808" s="320" t="s">
        <v>10560</v>
      </c>
    </row>
    <row r="3809" spans="1:4" ht="13.5">
      <c r="A3809" s="322">
        <v>93070</v>
      </c>
      <c r="B3809" s="319" t="s">
        <v>5178</v>
      </c>
      <c r="C3809" s="319" t="s">
        <v>1345</v>
      </c>
      <c r="D3809" s="320" t="s">
        <v>10422</v>
      </c>
    </row>
    <row r="3810" spans="1:4" ht="13.5">
      <c r="A3810" s="322">
        <v>93071</v>
      </c>
      <c r="B3810" s="319" t="s">
        <v>5179</v>
      </c>
      <c r="C3810" s="319" t="s">
        <v>1345</v>
      </c>
      <c r="D3810" s="320" t="s">
        <v>10561</v>
      </c>
    </row>
    <row r="3811" spans="1:4" ht="13.5">
      <c r="A3811" s="322">
        <v>93072</v>
      </c>
      <c r="B3811" s="319" t="s">
        <v>5180</v>
      </c>
      <c r="C3811" s="319" t="s">
        <v>1345</v>
      </c>
      <c r="D3811" s="320" t="s">
        <v>10562</v>
      </c>
    </row>
    <row r="3812" spans="1:4" ht="13.5">
      <c r="A3812" s="322">
        <v>93073</v>
      </c>
      <c r="B3812" s="319" t="s">
        <v>5181</v>
      </c>
      <c r="C3812" s="319" t="s">
        <v>1345</v>
      </c>
      <c r="D3812" s="320" t="s">
        <v>10563</v>
      </c>
    </row>
    <row r="3813" spans="1:4" ht="13.5">
      <c r="A3813" s="322">
        <v>93074</v>
      </c>
      <c r="B3813" s="319" t="s">
        <v>5182</v>
      </c>
      <c r="C3813" s="319" t="s">
        <v>1345</v>
      </c>
      <c r="D3813" s="320" t="s">
        <v>10564</v>
      </c>
    </row>
    <row r="3814" spans="1:4" ht="13.5">
      <c r="A3814" s="322">
        <v>93075</v>
      </c>
      <c r="B3814" s="319" t="s">
        <v>5183</v>
      </c>
      <c r="C3814" s="319" t="s">
        <v>1345</v>
      </c>
      <c r="D3814" s="320" t="s">
        <v>8117</v>
      </c>
    </row>
    <row r="3815" spans="1:4" ht="13.5">
      <c r="A3815" s="322">
        <v>93076</v>
      </c>
      <c r="B3815" s="319" t="s">
        <v>5184</v>
      </c>
      <c r="C3815" s="319" t="s">
        <v>1345</v>
      </c>
      <c r="D3815" s="320" t="s">
        <v>10565</v>
      </c>
    </row>
    <row r="3816" spans="1:4" ht="13.5">
      <c r="A3816" s="322">
        <v>93077</v>
      </c>
      <c r="B3816" s="319" t="s">
        <v>5185</v>
      </c>
      <c r="C3816" s="319" t="s">
        <v>1345</v>
      </c>
      <c r="D3816" s="320" t="s">
        <v>10566</v>
      </c>
    </row>
    <row r="3817" spans="1:4" ht="13.5">
      <c r="A3817" s="322">
        <v>93078</v>
      </c>
      <c r="B3817" s="319" t="s">
        <v>5186</v>
      </c>
      <c r="C3817" s="319" t="s">
        <v>1345</v>
      </c>
      <c r="D3817" s="320" t="s">
        <v>10567</v>
      </c>
    </row>
    <row r="3818" spans="1:4" ht="13.5">
      <c r="A3818" s="322">
        <v>93079</v>
      </c>
      <c r="B3818" s="319" t="s">
        <v>5187</v>
      </c>
      <c r="C3818" s="319" t="s">
        <v>1345</v>
      </c>
      <c r="D3818" s="320" t="s">
        <v>10304</v>
      </c>
    </row>
    <row r="3819" spans="1:4" ht="13.5">
      <c r="A3819" s="322">
        <v>93080</v>
      </c>
      <c r="B3819" s="319" t="s">
        <v>5188</v>
      </c>
      <c r="C3819" s="319" t="s">
        <v>1345</v>
      </c>
      <c r="D3819" s="320" t="s">
        <v>9314</v>
      </c>
    </row>
    <row r="3820" spans="1:4" ht="13.5">
      <c r="A3820" s="322">
        <v>93081</v>
      </c>
      <c r="B3820" s="319" t="s">
        <v>5189</v>
      </c>
      <c r="C3820" s="319" t="s">
        <v>1345</v>
      </c>
      <c r="D3820" s="320" t="s">
        <v>10568</v>
      </c>
    </row>
    <row r="3821" spans="1:4" ht="13.5">
      <c r="A3821" s="322">
        <v>93082</v>
      </c>
      <c r="B3821" s="319" t="s">
        <v>5190</v>
      </c>
      <c r="C3821" s="319" t="s">
        <v>1345</v>
      </c>
      <c r="D3821" s="320" t="s">
        <v>10569</v>
      </c>
    </row>
    <row r="3822" spans="1:4" ht="13.5">
      <c r="A3822" s="322">
        <v>93083</v>
      </c>
      <c r="B3822" s="319" t="s">
        <v>5191</v>
      </c>
      <c r="C3822" s="319" t="s">
        <v>1345</v>
      </c>
      <c r="D3822" s="320" t="s">
        <v>10570</v>
      </c>
    </row>
    <row r="3823" spans="1:4" ht="13.5">
      <c r="A3823" s="322">
        <v>93084</v>
      </c>
      <c r="B3823" s="319" t="s">
        <v>5192</v>
      </c>
      <c r="C3823" s="319" t="s">
        <v>1345</v>
      </c>
      <c r="D3823" s="320" t="s">
        <v>9318</v>
      </c>
    </row>
    <row r="3824" spans="1:4" ht="13.5">
      <c r="A3824" s="322">
        <v>93085</v>
      </c>
      <c r="B3824" s="319" t="s">
        <v>5193</v>
      </c>
      <c r="C3824" s="319" t="s">
        <v>1345</v>
      </c>
      <c r="D3824" s="320" t="s">
        <v>9547</v>
      </c>
    </row>
    <row r="3825" spans="1:4" ht="13.5">
      <c r="A3825" s="322">
        <v>93086</v>
      </c>
      <c r="B3825" s="319" t="s">
        <v>5194</v>
      </c>
      <c r="C3825" s="319" t="s">
        <v>1345</v>
      </c>
      <c r="D3825" s="320" t="s">
        <v>10571</v>
      </c>
    </row>
    <row r="3826" spans="1:4" ht="13.5">
      <c r="A3826" s="322">
        <v>93087</v>
      </c>
      <c r="B3826" s="319" t="s">
        <v>5195</v>
      </c>
      <c r="C3826" s="319" t="s">
        <v>1345</v>
      </c>
      <c r="D3826" s="320" t="s">
        <v>10572</v>
      </c>
    </row>
    <row r="3827" spans="1:4" ht="13.5">
      <c r="A3827" s="322">
        <v>93088</v>
      </c>
      <c r="B3827" s="319" t="s">
        <v>5196</v>
      </c>
      <c r="C3827" s="319" t="s">
        <v>1345</v>
      </c>
      <c r="D3827" s="320" t="s">
        <v>10573</v>
      </c>
    </row>
    <row r="3828" spans="1:4" ht="13.5">
      <c r="A3828" s="322">
        <v>93089</v>
      </c>
      <c r="B3828" s="319" t="s">
        <v>5197</v>
      </c>
      <c r="C3828" s="319" t="s">
        <v>1345</v>
      </c>
      <c r="D3828" s="320" t="s">
        <v>10213</v>
      </c>
    </row>
    <row r="3829" spans="1:4" ht="13.5">
      <c r="A3829" s="322">
        <v>93090</v>
      </c>
      <c r="B3829" s="319" t="s">
        <v>5198</v>
      </c>
      <c r="C3829" s="319" t="s">
        <v>1345</v>
      </c>
      <c r="D3829" s="320" t="s">
        <v>10432</v>
      </c>
    </row>
    <row r="3830" spans="1:4" ht="13.5">
      <c r="A3830" s="322">
        <v>93091</v>
      </c>
      <c r="B3830" s="319" t="s">
        <v>5199</v>
      </c>
      <c r="C3830" s="319" t="s">
        <v>1345</v>
      </c>
      <c r="D3830" s="320" t="s">
        <v>9611</v>
      </c>
    </row>
    <row r="3831" spans="1:4" ht="13.5">
      <c r="A3831" s="322">
        <v>93092</v>
      </c>
      <c r="B3831" s="319" t="s">
        <v>5200</v>
      </c>
      <c r="C3831" s="319" t="s">
        <v>1345</v>
      </c>
      <c r="D3831" s="320" t="s">
        <v>10574</v>
      </c>
    </row>
    <row r="3832" spans="1:4" ht="13.5">
      <c r="A3832" s="322">
        <v>93093</v>
      </c>
      <c r="B3832" s="319" t="s">
        <v>5201</v>
      </c>
      <c r="C3832" s="319" t="s">
        <v>1345</v>
      </c>
      <c r="D3832" s="320" t="s">
        <v>10575</v>
      </c>
    </row>
    <row r="3833" spans="1:4" ht="13.5">
      <c r="A3833" s="322">
        <v>93094</v>
      </c>
      <c r="B3833" s="319" t="s">
        <v>5202</v>
      </c>
      <c r="C3833" s="319" t="s">
        <v>1345</v>
      </c>
      <c r="D3833" s="320" t="s">
        <v>10576</v>
      </c>
    </row>
    <row r="3834" spans="1:4" ht="13.5">
      <c r="A3834" s="322">
        <v>93095</v>
      </c>
      <c r="B3834" s="319" t="s">
        <v>5203</v>
      </c>
      <c r="C3834" s="319" t="s">
        <v>1345</v>
      </c>
      <c r="D3834" s="320" t="s">
        <v>10491</v>
      </c>
    </row>
    <row r="3835" spans="1:4" ht="13.5">
      <c r="A3835" s="322">
        <v>93096</v>
      </c>
      <c r="B3835" s="319" t="s">
        <v>5204</v>
      </c>
      <c r="C3835" s="319" t="s">
        <v>1345</v>
      </c>
      <c r="D3835" s="320" t="s">
        <v>10577</v>
      </c>
    </row>
    <row r="3836" spans="1:4" ht="13.5">
      <c r="A3836" s="322">
        <v>93097</v>
      </c>
      <c r="B3836" s="319" t="s">
        <v>5205</v>
      </c>
      <c r="C3836" s="319" t="s">
        <v>1345</v>
      </c>
      <c r="D3836" s="320" t="s">
        <v>10578</v>
      </c>
    </row>
    <row r="3837" spans="1:4" ht="13.5">
      <c r="A3837" s="322">
        <v>93098</v>
      </c>
      <c r="B3837" s="319" t="s">
        <v>5206</v>
      </c>
      <c r="C3837" s="319" t="s">
        <v>1345</v>
      </c>
      <c r="D3837" s="320" t="s">
        <v>10579</v>
      </c>
    </row>
    <row r="3838" spans="1:4" ht="13.5">
      <c r="A3838" s="322">
        <v>93099</v>
      </c>
      <c r="B3838" s="319" t="s">
        <v>5207</v>
      </c>
      <c r="C3838" s="319" t="s">
        <v>1345</v>
      </c>
      <c r="D3838" s="320" t="s">
        <v>7845</v>
      </c>
    </row>
    <row r="3839" spans="1:4" ht="13.5">
      <c r="A3839" s="322">
        <v>93100</v>
      </c>
      <c r="B3839" s="319" t="s">
        <v>5208</v>
      </c>
      <c r="C3839" s="319" t="s">
        <v>1345</v>
      </c>
      <c r="D3839" s="320" t="s">
        <v>10580</v>
      </c>
    </row>
    <row r="3840" spans="1:4" ht="13.5">
      <c r="A3840" s="322">
        <v>93101</v>
      </c>
      <c r="B3840" s="319" t="s">
        <v>5209</v>
      </c>
      <c r="C3840" s="319" t="s">
        <v>1345</v>
      </c>
      <c r="D3840" s="320" t="s">
        <v>10581</v>
      </c>
    </row>
    <row r="3841" spans="1:4" ht="13.5">
      <c r="A3841" s="322">
        <v>93102</v>
      </c>
      <c r="B3841" s="319" t="s">
        <v>5210</v>
      </c>
      <c r="C3841" s="319" t="s">
        <v>1345</v>
      </c>
      <c r="D3841" s="320" t="s">
        <v>10582</v>
      </c>
    </row>
    <row r="3842" spans="1:4" ht="13.5">
      <c r="A3842" s="322">
        <v>93103</v>
      </c>
      <c r="B3842" s="319" t="s">
        <v>5211</v>
      </c>
      <c r="C3842" s="319" t="s">
        <v>1345</v>
      </c>
      <c r="D3842" s="320" t="s">
        <v>9334</v>
      </c>
    </row>
    <row r="3843" spans="1:4" ht="13.5">
      <c r="A3843" s="322">
        <v>93104</v>
      </c>
      <c r="B3843" s="319" t="s">
        <v>5212</v>
      </c>
      <c r="C3843" s="319" t="s">
        <v>1345</v>
      </c>
      <c r="D3843" s="320" t="s">
        <v>10583</v>
      </c>
    </row>
    <row r="3844" spans="1:4" ht="13.5">
      <c r="A3844" s="322">
        <v>93105</v>
      </c>
      <c r="B3844" s="319" t="s">
        <v>5213</v>
      </c>
      <c r="C3844" s="319" t="s">
        <v>1345</v>
      </c>
      <c r="D3844" s="320" t="s">
        <v>10584</v>
      </c>
    </row>
    <row r="3845" spans="1:4" ht="13.5">
      <c r="A3845" s="322">
        <v>93106</v>
      </c>
      <c r="B3845" s="319" t="s">
        <v>5214</v>
      </c>
      <c r="C3845" s="319" t="s">
        <v>1345</v>
      </c>
      <c r="D3845" s="320" t="s">
        <v>10585</v>
      </c>
    </row>
    <row r="3846" spans="1:4" ht="13.5">
      <c r="A3846" s="322">
        <v>93107</v>
      </c>
      <c r="B3846" s="319" t="s">
        <v>5215</v>
      </c>
      <c r="C3846" s="319" t="s">
        <v>1345</v>
      </c>
      <c r="D3846" s="320" t="s">
        <v>10586</v>
      </c>
    </row>
    <row r="3847" spans="1:4" ht="13.5">
      <c r="A3847" s="322">
        <v>93108</v>
      </c>
      <c r="B3847" s="319" t="s">
        <v>5216</v>
      </c>
      <c r="C3847" s="319" t="s">
        <v>1345</v>
      </c>
      <c r="D3847" s="320" t="s">
        <v>10587</v>
      </c>
    </row>
    <row r="3848" spans="1:4" ht="13.5">
      <c r="A3848" s="322">
        <v>93109</v>
      </c>
      <c r="B3848" s="319" t="s">
        <v>5217</v>
      </c>
      <c r="C3848" s="319" t="s">
        <v>1345</v>
      </c>
      <c r="D3848" s="320" t="s">
        <v>10588</v>
      </c>
    </row>
    <row r="3849" spans="1:4" ht="13.5">
      <c r="A3849" s="322">
        <v>93110</v>
      </c>
      <c r="B3849" s="319" t="s">
        <v>5218</v>
      </c>
      <c r="C3849" s="319" t="s">
        <v>1345</v>
      </c>
      <c r="D3849" s="320" t="s">
        <v>10589</v>
      </c>
    </row>
    <row r="3850" spans="1:4" ht="13.5">
      <c r="A3850" s="322">
        <v>93111</v>
      </c>
      <c r="B3850" s="319" t="s">
        <v>5219</v>
      </c>
      <c r="C3850" s="319" t="s">
        <v>1345</v>
      </c>
      <c r="D3850" s="320" t="s">
        <v>9546</v>
      </c>
    </row>
    <row r="3851" spans="1:4" ht="13.5">
      <c r="A3851" s="322">
        <v>93112</v>
      </c>
      <c r="B3851" s="319" t="s">
        <v>5220</v>
      </c>
      <c r="C3851" s="319" t="s">
        <v>1345</v>
      </c>
      <c r="D3851" s="320" t="s">
        <v>10590</v>
      </c>
    </row>
    <row r="3852" spans="1:4" ht="13.5">
      <c r="A3852" s="322">
        <v>93113</v>
      </c>
      <c r="B3852" s="319" t="s">
        <v>5221</v>
      </c>
      <c r="C3852" s="319" t="s">
        <v>1345</v>
      </c>
      <c r="D3852" s="320" t="s">
        <v>10438</v>
      </c>
    </row>
    <row r="3853" spans="1:4" ht="13.5">
      <c r="A3853" s="322">
        <v>93114</v>
      </c>
      <c r="B3853" s="319" t="s">
        <v>5222</v>
      </c>
      <c r="C3853" s="319" t="s">
        <v>1345</v>
      </c>
      <c r="D3853" s="320" t="s">
        <v>10591</v>
      </c>
    </row>
    <row r="3854" spans="1:4" ht="13.5">
      <c r="A3854" s="322">
        <v>93115</v>
      </c>
      <c r="B3854" s="319" t="s">
        <v>5223</v>
      </c>
      <c r="C3854" s="319" t="s">
        <v>1345</v>
      </c>
      <c r="D3854" s="320" t="s">
        <v>10592</v>
      </c>
    </row>
    <row r="3855" spans="1:4" ht="13.5">
      <c r="A3855" s="322">
        <v>93116</v>
      </c>
      <c r="B3855" s="319" t="s">
        <v>5224</v>
      </c>
      <c r="C3855" s="319" t="s">
        <v>1345</v>
      </c>
      <c r="D3855" s="320" t="s">
        <v>10593</v>
      </c>
    </row>
    <row r="3856" spans="1:4" ht="13.5">
      <c r="A3856" s="322">
        <v>93117</v>
      </c>
      <c r="B3856" s="319" t="s">
        <v>5225</v>
      </c>
      <c r="C3856" s="319" t="s">
        <v>1345</v>
      </c>
      <c r="D3856" s="320" t="s">
        <v>8089</v>
      </c>
    </row>
    <row r="3857" spans="1:4" ht="13.5">
      <c r="A3857" s="322">
        <v>93118</v>
      </c>
      <c r="B3857" s="319" t="s">
        <v>5226</v>
      </c>
      <c r="C3857" s="319" t="s">
        <v>1345</v>
      </c>
      <c r="D3857" s="320" t="s">
        <v>10594</v>
      </c>
    </row>
    <row r="3858" spans="1:4" ht="13.5">
      <c r="A3858" s="322">
        <v>93119</v>
      </c>
      <c r="B3858" s="319" t="s">
        <v>5227</v>
      </c>
      <c r="C3858" s="319" t="s">
        <v>1345</v>
      </c>
      <c r="D3858" s="320" t="s">
        <v>8434</v>
      </c>
    </row>
    <row r="3859" spans="1:4" ht="13.5">
      <c r="A3859" s="322">
        <v>93120</v>
      </c>
      <c r="B3859" s="319" t="s">
        <v>5228</v>
      </c>
      <c r="C3859" s="319" t="s">
        <v>1345</v>
      </c>
      <c r="D3859" s="320" t="s">
        <v>7886</v>
      </c>
    </row>
    <row r="3860" spans="1:4" ht="13.5">
      <c r="A3860" s="322">
        <v>93121</v>
      </c>
      <c r="B3860" s="319" t="s">
        <v>5229</v>
      </c>
      <c r="C3860" s="319" t="s">
        <v>1345</v>
      </c>
      <c r="D3860" s="320" t="s">
        <v>7876</v>
      </c>
    </row>
    <row r="3861" spans="1:4" ht="13.5">
      <c r="A3861" s="322">
        <v>93122</v>
      </c>
      <c r="B3861" s="319" t="s">
        <v>5230</v>
      </c>
      <c r="C3861" s="319" t="s">
        <v>1345</v>
      </c>
      <c r="D3861" s="320" t="s">
        <v>10000</v>
      </c>
    </row>
    <row r="3862" spans="1:4" ht="13.5">
      <c r="A3862" s="322">
        <v>93123</v>
      </c>
      <c r="B3862" s="319" t="s">
        <v>5231</v>
      </c>
      <c r="C3862" s="319" t="s">
        <v>1345</v>
      </c>
      <c r="D3862" s="320" t="s">
        <v>10595</v>
      </c>
    </row>
    <row r="3863" spans="1:4" ht="13.5">
      <c r="A3863" s="322">
        <v>93124</v>
      </c>
      <c r="B3863" s="319" t="s">
        <v>5232</v>
      </c>
      <c r="C3863" s="319" t="s">
        <v>1345</v>
      </c>
      <c r="D3863" s="320" t="s">
        <v>10596</v>
      </c>
    </row>
    <row r="3864" spans="1:4" ht="13.5">
      <c r="A3864" s="322">
        <v>93125</v>
      </c>
      <c r="B3864" s="319" t="s">
        <v>5233</v>
      </c>
      <c r="C3864" s="319" t="s">
        <v>1345</v>
      </c>
      <c r="D3864" s="320" t="s">
        <v>8832</v>
      </c>
    </row>
    <row r="3865" spans="1:4" ht="13.5">
      <c r="A3865" s="322">
        <v>93126</v>
      </c>
      <c r="B3865" s="319" t="s">
        <v>5234</v>
      </c>
      <c r="C3865" s="319" t="s">
        <v>1345</v>
      </c>
      <c r="D3865" s="320" t="s">
        <v>10597</v>
      </c>
    </row>
    <row r="3866" spans="1:4" ht="13.5">
      <c r="A3866" s="322">
        <v>93133</v>
      </c>
      <c r="B3866" s="319" t="s">
        <v>5235</v>
      </c>
      <c r="C3866" s="319" t="s">
        <v>1345</v>
      </c>
      <c r="D3866" s="320" t="s">
        <v>10598</v>
      </c>
    </row>
    <row r="3867" spans="1:4" ht="13.5">
      <c r="A3867" s="322">
        <v>94465</v>
      </c>
      <c r="B3867" s="319" t="s">
        <v>5236</v>
      </c>
      <c r="C3867" s="319" t="s">
        <v>1345</v>
      </c>
      <c r="D3867" s="320" t="s">
        <v>10599</v>
      </c>
    </row>
    <row r="3868" spans="1:4" ht="13.5">
      <c r="A3868" s="322">
        <v>94466</v>
      </c>
      <c r="B3868" s="319" t="s">
        <v>5237</v>
      </c>
      <c r="C3868" s="319" t="s">
        <v>1345</v>
      </c>
      <c r="D3868" s="320" t="s">
        <v>10600</v>
      </c>
    </row>
    <row r="3869" spans="1:4" ht="13.5">
      <c r="A3869" s="322">
        <v>94467</v>
      </c>
      <c r="B3869" s="319" t="s">
        <v>5238</v>
      </c>
      <c r="C3869" s="319" t="s">
        <v>1345</v>
      </c>
      <c r="D3869" s="320" t="s">
        <v>8338</v>
      </c>
    </row>
    <row r="3870" spans="1:4" ht="13.5">
      <c r="A3870" s="322">
        <v>94468</v>
      </c>
      <c r="B3870" s="319" t="s">
        <v>5239</v>
      </c>
      <c r="C3870" s="319" t="s">
        <v>1345</v>
      </c>
      <c r="D3870" s="320" t="s">
        <v>10601</v>
      </c>
    </row>
    <row r="3871" spans="1:4" ht="13.5">
      <c r="A3871" s="322">
        <v>94469</v>
      </c>
      <c r="B3871" s="319" t="s">
        <v>5240</v>
      </c>
      <c r="C3871" s="319" t="s">
        <v>1345</v>
      </c>
      <c r="D3871" s="320" t="s">
        <v>10602</v>
      </c>
    </row>
    <row r="3872" spans="1:4" ht="13.5">
      <c r="A3872" s="322">
        <v>94470</v>
      </c>
      <c r="B3872" s="319" t="s">
        <v>5241</v>
      </c>
      <c r="C3872" s="319" t="s">
        <v>1345</v>
      </c>
      <c r="D3872" s="320" t="s">
        <v>10603</v>
      </c>
    </row>
    <row r="3873" spans="1:4" ht="13.5">
      <c r="A3873" s="322">
        <v>94471</v>
      </c>
      <c r="B3873" s="319" t="s">
        <v>5242</v>
      </c>
      <c r="C3873" s="319" t="s">
        <v>1345</v>
      </c>
      <c r="D3873" s="320" t="s">
        <v>10604</v>
      </c>
    </row>
    <row r="3874" spans="1:4" ht="13.5">
      <c r="A3874" s="322">
        <v>94472</v>
      </c>
      <c r="B3874" s="319" t="s">
        <v>5243</v>
      </c>
      <c r="C3874" s="319" t="s">
        <v>1345</v>
      </c>
      <c r="D3874" s="320" t="s">
        <v>10605</v>
      </c>
    </row>
    <row r="3875" spans="1:4" ht="13.5">
      <c r="A3875" s="322">
        <v>94473</v>
      </c>
      <c r="B3875" s="319" t="s">
        <v>5244</v>
      </c>
      <c r="C3875" s="319" t="s">
        <v>1345</v>
      </c>
      <c r="D3875" s="320" t="s">
        <v>10606</v>
      </c>
    </row>
    <row r="3876" spans="1:4" ht="13.5">
      <c r="A3876" s="322">
        <v>94474</v>
      </c>
      <c r="B3876" s="319" t="s">
        <v>5245</v>
      </c>
      <c r="C3876" s="319" t="s">
        <v>1345</v>
      </c>
      <c r="D3876" s="320" t="s">
        <v>10607</v>
      </c>
    </row>
    <row r="3877" spans="1:4" ht="13.5">
      <c r="A3877" s="322">
        <v>94475</v>
      </c>
      <c r="B3877" s="319" t="s">
        <v>5246</v>
      </c>
      <c r="C3877" s="319" t="s">
        <v>1345</v>
      </c>
      <c r="D3877" s="320" t="s">
        <v>10608</v>
      </c>
    </row>
    <row r="3878" spans="1:4" ht="13.5">
      <c r="A3878" s="322">
        <v>94476</v>
      </c>
      <c r="B3878" s="319" t="s">
        <v>5247</v>
      </c>
      <c r="C3878" s="319" t="s">
        <v>1345</v>
      </c>
      <c r="D3878" s="320" t="s">
        <v>10609</v>
      </c>
    </row>
    <row r="3879" spans="1:4" ht="13.5">
      <c r="A3879" s="322">
        <v>94477</v>
      </c>
      <c r="B3879" s="319" t="s">
        <v>5248</v>
      </c>
      <c r="C3879" s="319" t="s">
        <v>1345</v>
      </c>
      <c r="D3879" s="320" t="s">
        <v>10610</v>
      </c>
    </row>
    <row r="3880" spans="1:4" ht="13.5">
      <c r="A3880" s="322">
        <v>94478</v>
      </c>
      <c r="B3880" s="319" t="s">
        <v>5249</v>
      </c>
      <c r="C3880" s="319" t="s">
        <v>1345</v>
      </c>
      <c r="D3880" s="320" t="s">
        <v>10611</v>
      </c>
    </row>
    <row r="3881" spans="1:4" ht="13.5">
      <c r="A3881" s="322">
        <v>94479</v>
      </c>
      <c r="B3881" s="319" t="s">
        <v>5250</v>
      </c>
      <c r="C3881" s="319" t="s">
        <v>1345</v>
      </c>
      <c r="D3881" s="320" t="s">
        <v>10612</v>
      </c>
    </row>
    <row r="3882" spans="1:4" ht="13.5">
      <c r="A3882" s="322">
        <v>94606</v>
      </c>
      <c r="B3882" s="319" t="s">
        <v>5251</v>
      </c>
      <c r="C3882" s="319" t="s">
        <v>1345</v>
      </c>
      <c r="D3882" s="320" t="s">
        <v>10613</v>
      </c>
    </row>
    <row r="3883" spans="1:4" ht="13.5">
      <c r="A3883" s="322">
        <v>94608</v>
      </c>
      <c r="B3883" s="319" t="s">
        <v>5252</v>
      </c>
      <c r="C3883" s="319" t="s">
        <v>1345</v>
      </c>
      <c r="D3883" s="320" t="s">
        <v>10614</v>
      </c>
    </row>
    <row r="3884" spans="1:4" ht="13.5">
      <c r="A3884" s="322">
        <v>94610</v>
      </c>
      <c r="B3884" s="319" t="s">
        <v>5253</v>
      </c>
      <c r="C3884" s="319" t="s">
        <v>1345</v>
      </c>
      <c r="D3884" s="320" t="s">
        <v>10615</v>
      </c>
    </row>
    <row r="3885" spans="1:4" ht="13.5">
      <c r="A3885" s="322">
        <v>94612</v>
      </c>
      <c r="B3885" s="319" t="s">
        <v>5254</v>
      </c>
      <c r="C3885" s="319" t="s">
        <v>1345</v>
      </c>
      <c r="D3885" s="320" t="s">
        <v>10616</v>
      </c>
    </row>
    <row r="3886" spans="1:4" ht="13.5">
      <c r="A3886" s="322">
        <v>94614</v>
      </c>
      <c r="B3886" s="319" t="s">
        <v>5255</v>
      </c>
      <c r="C3886" s="319" t="s">
        <v>1345</v>
      </c>
      <c r="D3886" s="320" t="s">
        <v>10617</v>
      </c>
    </row>
    <row r="3887" spans="1:4" ht="13.5">
      <c r="A3887" s="322">
        <v>94615</v>
      </c>
      <c r="B3887" s="319" t="s">
        <v>5256</v>
      </c>
      <c r="C3887" s="319" t="s">
        <v>1345</v>
      </c>
      <c r="D3887" s="320" t="s">
        <v>10618</v>
      </c>
    </row>
    <row r="3888" spans="1:4" ht="13.5">
      <c r="A3888" s="322">
        <v>94616</v>
      </c>
      <c r="B3888" s="319" t="s">
        <v>5257</v>
      </c>
      <c r="C3888" s="319" t="s">
        <v>1345</v>
      </c>
      <c r="D3888" s="320" t="s">
        <v>10619</v>
      </c>
    </row>
    <row r="3889" spans="1:4" ht="13.5">
      <c r="A3889" s="322">
        <v>94617</v>
      </c>
      <c r="B3889" s="319" t="s">
        <v>5258</v>
      </c>
      <c r="C3889" s="319" t="s">
        <v>1345</v>
      </c>
      <c r="D3889" s="320" t="s">
        <v>10620</v>
      </c>
    </row>
    <row r="3890" spans="1:4" ht="13.5">
      <c r="A3890" s="322">
        <v>94618</v>
      </c>
      <c r="B3890" s="319" t="s">
        <v>5259</v>
      </c>
      <c r="C3890" s="319" t="s">
        <v>1345</v>
      </c>
      <c r="D3890" s="320" t="s">
        <v>10621</v>
      </c>
    </row>
    <row r="3891" spans="1:4" ht="13.5">
      <c r="A3891" s="322">
        <v>94620</v>
      </c>
      <c r="B3891" s="319" t="s">
        <v>5260</v>
      </c>
      <c r="C3891" s="319" t="s">
        <v>1345</v>
      </c>
      <c r="D3891" s="320" t="s">
        <v>10622</v>
      </c>
    </row>
    <row r="3892" spans="1:4" ht="13.5">
      <c r="A3892" s="322">
        <v>94622</v>
      </c>
      <c r="B3892" s="319" t="s">
        <v>5261</v>
      </c>
      <c r="C3892" s="319" t="s">
        <v>1345</v>
      </c>
      <c r="D3892" s="320" t="s">
        <v>10623</v>
      </c>
    </row>
    <row r="3893" spans="1:4" ht="13.5">
      <c r="A3893" s="322">
        <v>94623</v>
      </c>
      <c r="B3893" s="319" t="s">
        <v>5262</v>
      </c>
      <c r="C3893" s="319" t="s">
        <v>1345</v>
      </c>
      <c r="D3893" s="320" t="s">
        <v>10624</v>
      </c>
    </row>
    <row r="3894" spans="1:4" ht="13.5">
      <c r="A3894" s="322">
        <v>94624</v>
      </c>
      <c r="B3894" s="319" t="s">
        <v>5263</v>
      </c>
      <c r="C3894" s="319" t="s">
        <v>1345</v>
      </c>
      <c r="D3894" s="320" t="s">
        <v>10625</v>
      </c>
    </row>
    <row r="3895" spans="1:4" ht="13.5">
      <c r="A3895" s="322">
        <v>94625</v>
      </c>
      <c r="B3895" s="319" t="s">
        <v>5264</v>
      </c>
      <c r="C3895" s="319" t="s">
        <v>1345</v>
      </c>
      <c r="D3895" s="320" t="s">
        <v>10626</v>
      </c>
    </row>
    <row r="3896" spans="1:4" ht="13.5">
      <c r="A3896" s="322">
        <v>94656</v>
      </c>
      <c r="B3896" s="319" t="s">
        <v>5265</v>
      </c>
      <c r="C3896" s="319" t="s">
        <v>1345</v>
      </c>
      <c r="D3896" s="320" t="s">
        <v>10627</v>
      </c>
    </row>
    <row r="3897" spans="1:4" ht="13.5">
      <c r="A3897" s="322">
        <v>94657</v>
      </c>
      <c r="B3897" s="319" t="s">
        <v>5266</v>
      </c>
      <c r="C3897" s="319" t="s">
        <v>1345</v>
      </c>
      <c r="D3897" s="320" t="s">
        <v>10628</v>
      </c>
    </row>
    <row r="3898" spans="1:4" ht="13.5">
      <c r="A3898" s="322">
        <v>94658</v>
      </c>
      <c r="B3898" s="319" t="s">
        <v>5267</v>
      </c>
      <c r="C3898" s="319" t="s">
        <v>1345</v>
      </c>
      <c r="D3898" s="320" t="s">
        <v>8084</v>
      </c>
    </row>
    <row r="3899" spans="1:4" ht="13.5">
      <c r="A3899" s="322">
        <v>94659</v>
      </c>
      <c r="B3899" s="319" t="s">
        <v>5268</v>
      </c>
      <c r="C3899" s="319" t="s">
        <v>1345</v>
      </c>
      <c r="D3899" s="320" t="s">
        <v>9303</v>
      </c>
    </row>
    <row r="3900" spans="1:4" ht="13.5">
      <c r="A3900" s="322">
        <v>94660</v>
      </c>
      <c r="B3900" s="319" t="s">
        <v>5269</v>
      </c>
      <c r="C3900" s="319" t="s">
        <v>1345</v>
      </c>
      <c r="D3900" s="320" t="s">
        <v>9544</v>
      </c>
    </row>
    <row r="3901" spans="1:4" ht="13.5">
      <c r="A3901" s="322">
        <v>94661</v>
      </c>
      <c r="B3901" s="319" t="s">
        <v>5270</v>
      </c>
      <c r="C3901" s="319" t="s">
        <v>1345</v>
      </c>
      <c r="D3901" s="320" t="s">
        <v>10629</v>
      </c>
    </row>
    <row r="3902" spans="1:4" ht="13.5">
      <c r="A3902" s="322">
        <v>94662</v>
      </c>
      <c r="B3902" s="319" t="s">
        <v>5271</v>
      </c>
      <c r="C3902" s="319" t="s">
        <v>1345</v>
      </c>
      <c r="D3902" s="320" t="s">
        <v>10630</v>
      </c>
    </row>
    <row r="3903" spans="1:4" ht="13.5">
      <c r="A3903" s="322">
        <v>94663</v>
      </c>
      <c r="B3903" s="319" t="s">
        <v>5272</v>
      </c>
      <c r="C3903" s="319" t="s">
        <v>1345</v>
      </c>
      <c r="D3903" s="320" t="s">
        <v>10287</v>
      </c>
    </row>
    <row r="3904" spans="1:4" ht="13.5">
      <c r="A3904" s="322">
        <v>94664</v>
      </c>
      <c r="B3904" s="319" t="s">
        <v>5273</v>
      </c>
      <c r="C3904" s="319" t="s">
        <v>1345</v>
      </c>
      <c r="D3904" s="320" t="s">
        <v>10631</v>
      </c>
    </row>
    <row r="3905" spans="1:4" ht="13.5">
      <c r="A3905" s="322">
        <v>94665</v>
      </c>
      <c r="B3905" s="319" t="s">
        <v>5274</v>
      </c>
      <c r="C3905" s="319" t="s">
        <v>1345</v>
      </c>
      <c r="D3905" s="320" t="s">
        <v>10632</v>
      </c>
    </row>
    <row r="3906" spans="1:4" ht="13.5">
      <c r="A3906" s="322">
        <v>94666</v>
      </c>
      <c r="B3906" s="319" t="s">
        <v>5275</v>
      </c>
      <c r="C3906" s="319" t="s">
        <v>1345</v>
      </c>
      <c r="D3906" s="320" t="s">
        <v>10633</v>
      </c>
    </row>
    <row r="3907" spans="1:4" ht="13.5">
      <c r="A3907" s="322">
        <v>94667</v>
      </c>
      <c r="B3907" s="319" t="s">
        <v>5276</v>
      </c>
      <c r="C3907" s="319" t="s">
        <v>1345</v>
      </c>
      <c r="D3907" s="320" t="s">
        <v>8162</v>
      </c>
    </row>
    <row r="3908" spans="1:4" ht="13.5">
      <c r="A3908" s="322">
        <v>94668</v>
      </c>
      <c r="B3908" s="319" t="s">
        <v>5277</v>
      </c>
      <c r="C3908" s="319" t="s">
        <v>1345</v>
      </c>
      <c r="D3908" s="320" t="s">
        <v>9130</v>
      </c>
    </row>
    <row r="3909" spans="1:4" ht="13.5">
      <c r="A3909" s="322">
        <v>94669</v>
      </c>
      <c r="B3909" s="319" t="s">
        <v>5278</v>
      </c>
      <c r="C3909" s="319" t="s">
        <v>1345</v>
      </c>
      <c r="D3909" s="320" t="s">
        <v>10634</v>
      </c>
    </row>
    <row r="3910" spans="1:4" ht="13.5">
      <c r="A3910" s="322">
        <v>94670</v>
      </c>
      <c r="B3910" s="319" t="s">
        <v>5279</v>
      </c>
      <c r="C3910" s="319" t="s">
        <v>1345</v>
      </c>
      <c r="D3910" s="320" t="s">
        <v>8143</v>
      </c>
    </row>
    <row r="3911" spans="1:4" ht="13.5">
      <c r="A3911" s="322">
        <v>94671</v>
      </c>
      <c r="B3911" s="319" t="s">
        <v>5280</v>
      </c>
      <c r="C3911" s="319" t="s">
        <v>1345</v>
      </c>
      <c r="D3911" s="320" t="s">
        <v>10635</v>
      </c>
    </row>
    <row r="3912" spans="1:4" ht="13.5">
      <c r="A3912" s="322">
        <v>94672</v>
      </c>
      <c r="B3912" s="319" t="s">
        <v>5281</v>
      </c>
      <c r="C3912" s="319" t="s">
        <v>1345</v>
      </c>
      <c r="D3912" s="320" t="s">
        <v>9344</v>
      </c>
    </row>
    <row r="3913" spans="1:4" ht="13.5">
      <c r="A3913" s="322">
        <v>94673</v>
      </c>
      <c r="B3913" s="319" t="s">
        <v>5282</v>
      </c>
      <c r="C3913" s="319" t="s">
        <v>1345</v>
      </c>
      <c r="D3913" s="320" t="s">
        <v>9495</v>
      </c>
    </row>
    <row r="3914" spans="1:4" ht="13.5">
      <c r="A3914" s="322">
        <v>94674</v>
      </c>
      <c r="B3914" s="319" t="s">
        <v>5283</v>
      </c>
      <c r="C3914" s="319" t="s">
        <v>1345</v>
      </c>
      <c r="D3914" s="320" t="s">
        <v>10636</v>
      </c>
    </row>
    <row r="3915" spans="1:4" ht="13.5">
      <c r="A3915" s="322">
        <v>94675</v>
      </c>
      <c r="B3915" s="319" t="s">
        <v>5284</v>
      </c>
      <c r="C3915" s="319" t="s">
        <v>1345</v>
      </c>
      <c r="D3915" s="320" t="s">
        <v>10637</v>
      </c>
    </row>
    <row r="3916" spans="1:4" ht="13.5">
      <c r="A3916" s="322">
        <v>94676</v>
      </c>
      <c r="B3916" s="319" t="s">
        <v>5285</v>
      </c>
      <c r="C3916" s="319" t="s">
        <v>1345</v>
      </c>
      <c r="D3916" s="320" t="s">
        <v>10638</v>
      </c>
    </row>
    <row r="3917" spans="1:4" ht="13.5">
      <c r="A3917" s="322">
        <v>94677</v>
      </c>
      <c r="B3917" s="319" t="s">
        <v>5286</v>
      </c>
      <c r="C3917" s="319" t="s">
        <v>1345</v>
      </c>
      <c r="D3917" s="320" t="s">
        <v>10639</v>
      </c>
    </row>
    <row r="3918" spans="1:4" ht="13.5">
      <c r="A3918" s="322">
        <v>94678</v>
      </c>
      <c r="B3918" s="319" t="s">
        <v>5287</v>
      </c>
      <c r="C3918" s="319" t="s">
        <v>1345</v>
      </c>
      <c r="D3918" s="320" t="s">
        <v>10640</v>
      </c>
    </row>
    <row r="3919" spans="1:4" ht="13.5">
      <c r="A3919" s="322">
        <v>94679</v>
      </c>
      <c r="B3919" s="319" t="s">
        <v>5288</v>
      </c>
      <c r="C3919" s="319" t="s">
        <v>1345</v>
      </c>
      <c r="D3919" s="320" t="s">
        <v>10641</v>
      </c>
    </row>
    <row r="3920" spans="1:4" ht="13.5">
      <c r="A3920" s="322">
        <v>94680</v>
      </c>
      <c r="B3920" s="319" t="s">
        <v>5289</v>
      </c>
      <c r="C3920" s="319" t="s">
        <v>1345</v>
      </c>
      <c r="D3920" s="320" t="s">
        <v>10238</v>
      </c>
    </row>
    <row r="3921" spans="1:4" ht="13.5">
      <c r="A3921" s="322">
        <v>94681</v>
      </c>
      <c r="B3921" s="319" t="s">
        <v>5290</v>
      </c>
      <c r="C3921" s="319" t="s">
        <v>1345</v>
      </c>
      <c r="D3921" s="320" t="s">
        <v>10642</v>
      </c>
    </row>
    <row r="3922" spans="1:4" ht="13.5">
      <c r="A3922" s="322">
        <v>94682</v>
      </c>
      <c r="B3922" s="319" t="s">
        <v>5291</v>
      </c>
      <c r="C3922" s="319" t="s">
        <v>1345</v>
      </c>
      <c r="D3922" s="320" t="s">
        <v>10643</v>
      </c>
    </row>
    <row r="3923" spans="1:4" ht="13.5">
      <c r="A3923" s="322">
        <v>94683</v>
      </c>
      <c r="B3923" s="319" t="s">
        <v>5292</v>
      </c>
      <c r="C3923" s="319" t="s">
        <v>1345</v>
      </c>
      <c r="D3923" s="320" t="s">
        <v>10644</v>
      </c>
    </row>
    <row r="3924" spans="1:4" ht="13.5">
      <c r="A3924" s="322">
        <v>94684</v>
      </c>
      <c r="B3924" s="319" t="s">
        <v>5293</v>
      </c>
      <c r="C3924" s="319" t="s">
        <v>1345</v>
      </c>
      <c r="D3924" s="320" t="s">
        <v>10645</v>
      </c>
    </row>
    <row r="3925" spans="1:4" ht="13.5">
      <c r="A3925" s="322">
        <v>94685</v>
      </c>
      <c r="B3925" s="319" t="s">
        <v>5294</v>
      </c>
      <c r="C3925" s="319" t="s">
        <v>1345</v>
      </c>
      <c r="D3925" s="320" t="s">
        <v>10646</v>
      </c>
    </row>
    <row r="3926" spans="1:4" ht="13.5">
      <c r="A3926" s="322">
        <v>94686</v>
      </c>
      <c r="B3926" s="319" t="s">
        <v>5295</v>
      </c>
      <c r="C3926" s="319" t="s">
        <v>1345</v>
      </c>
      <c r="D3926" s="320" t="s">
        <v>10647</v>
      </c>
    </row>
    <row r="3927" spans="1:4" ht="13.5">
      <c r="A3927" s="322">
        <v>94687</v>
      </c>
      <c r="B3927" s="319" t="s">
        <v>5296</v>
      </c>
      <c r="C3927" s="319" t="s">
        <v>1345</v>
      </c>
      <c r="D3927" s="320" t="s">
        <v>8151</v>
      </c>
    </row>
    <row r="3928" spans="1:4" ht="13.5">
      <c r="A3928" s="322">
        <v>94688</v>
      </c>
      <c r="B3928" s="319" t="s">
        <v>5297</v>
      </c>
      <c r="C3928" s="319" t="s">
        <v>1345</v>
      </c>
      <c r="D3928" s="320" t="s">
        <v>8174</v>
      </c>
    </row>
    <row r="3929" spans="1:4" ht="13.5">
      <c r="A3929" s="322">
        <v>94689</v>
      </c>
      <c r="B3929" s="319" t="s">
        <v>5298</v>
      </c>
      <c r="C3929" s="319" t="s">
        <v>1345</v>
      </c>
      <c r="D3929" s="320" t="s">
        <v>10648</v>
      </c>
    </row>
    <row r="3930" spans="1:4" ht="13.5">
      <c r="A3930" s="322">
        <v>94690</v>
      </c>
      <c r="B3930" s="319" t="s">
        <v>5299</v>
      </c>
      <c r="C3930" s="319" t="s">
        <v>1345</v>
      </c>
      <c r="D3930" s="320" t="s">
        <v>10637</v>
      </c>
    </row>
    <row r="3931" spans="1:4" ht="13.5">
      <c r="A3931" s="322">
        <v>94691</v>
      </c>
      <c r="B3931" s="319" t="s">
        <v>5300</v>
      </c>
      <c r="C3931" s="319" t="s">
        <v>1345</v>
      </c>
      <c r="D3931" s="320" t="s">
        <v>10253</v>
      </c>
    </row>
    <row r="3932" spans="1:4" ht="13.5">
      <c r="A3932" s="322">
        <v>94692</v>
      </c>
      <c r="B3932" s="319" t="s">
        <v>5301</v>
      </c>
      <c r="C3932" s="319" t="s">
        <v>1345</v>
      </c>
      <c r="D3932" s="320" t="s">
        <v>10649</v>
      </c>
    </row>
    <row r="3933" spans="1:4" ht="13.5">
      <c r="A3933" s="322">
        <v>94693</v>
      </c>
      <c r="B3933" s="319" t="s">
        <v>5302</v>
      </c>
      <c r="C3933" s="319" t="s">
        <v>1345</v>
      </c>
      <c r="D3933" s="320" t="s">
        <v>8755</v>
      </c>
    </row>
    <row r="3934" spans="1:4" ht="13.5">
      <c r="A3934" s="322">
        <v>94694</v>
      </c>
      <c r="B3934" s="319" t="s">
        <v>5303</v>
      </c>
      <c r="C3934" s="319" t="s">
        <v>1345</v>
      </c>
      <c r="D3934" s="320" t="s">
        <v>10650</v>
      </c>
    </row>
    <row r="3935" spans="1:4" ht="13.5">
      <c r="A3935" s="322">
        <v>94695</v>
      </c>
      <c r="B3935" s="319" t="s">
        <v>5304</v>
      </c>
      <c r="C3935" s="319" t="s">
        <v>1345</v>
      </c>
      <c r="D3935" s="320" t="s">
        <v>10651</v>
      </c>
    </row>
    <row r="3936" spans="1:4" ht="13.5">
      <c r="A3936" s="322">
        <v>94696</v>
      </c>
      <c r="B3936" s="319" t="s">
        <v>5305</v>
      </c>
      <c r="C3936" s="319" t="s">
        <v>1345</v>
      </c>
      <c r="D3936" s="320" t="s">
        <v>10652</v>
      </c>
    </row>
    <row r="3937" spans="1:4" ht="13.5">
      <c r="A3937" s="322">
        <v>94697</v>
      </c>
      <c r="B3937" s="319" t="s">
        <v>5306</v>
      </c>
      <c r="C3937" s="319" t="s">
        <v>1345</v>
      </c>
      <c r="D3937" s="320" t="s">
        <v>10653</v>
      </c>
    </row>
    <row r="3938" spans="1:4" ht="13.5">
      <c r="A3938" s="322">
        <v>94698</v>
      </c>
      <c r="B3938" s="319" t="s">
        <v>5307</v>
      </c>
      <c r="C3938" s="319" t="s">
        <v>1345</v>
      </c>
      <c r="D3938" s="320" t="s">
        <v>10654</v>
      </c>
    </row>
    <row r="3939" spans="1:4" ht="13.5">
      <c r="A3939" s="322">
        <v>94699</v>
      </c>
      <c r="B3939" s="319" t="s">
        <v>5308</v>
      </c>
      <c r="C3939" s="319" t="s">
        <v>1345</v>
      </c>
      <c r="D3939" s="320" t="s">
        <v>10655</v>
      </c>
    </row>
    <row r="3940" spans="1:4" ht="13.5">
      <c r="A3940" s="322">
        <v>94700</v>
      </c>
      <c r="B3940" s="319" t="s">
        <v>5309</v>
      </c>
      <c r="C3940" s="319" t="s">
        <v>1345</v>
      </c>
      <c r="D3940" s="320" t="s">
        <v>10656</v>
      </c>
    </row>
    <row r="3941" spans="1:4" ht="13.5">
      <c r="A3941" s="322">
        <v>94701</v>
      </c>
      <c r="B3941" s="319" t="s">
        <v>5310</v>
      </c>
      <c r="C3941" s="319" t="s">
        <v>1345</v>
      </c>
      <c r="D3941" s="320" t="s">
        <v>10657</v>
      </c>
    </row>
    <row r="3942" spans="1:4" ht="13.5">
      <c r="A3942" s="322">
        <v>94702</v>
      </c>
      <c r="B3942" s="319" t="s">
        <v>5311</v>
      </c>
      <c r="C3942" s="319" t="s">
        <v>1345</v>
      </c>
      <c r="D3942" s="320" t="s">
        <v>10658</v>
      </c>
    </row>
    <row r="3943" spans="1:4" ht="13.5">
      <c r="A3943" s="322">
        <v>94703</v>
      </c>
      <c r="B3943" s="319" t="s">
        <v>5312</v>
      </c>
      <c r="C3943" s="319" t="s">
        <v>1345</v>
      </c>
      <c r="D3943" s="320" t="s">
        <v>10659</v>
      </c>
    </row>
    <row r="3944" spans="1:4" ht="13.5">
      <c r="A3944" s="322">
        <v>94704</v>
      </c>
      <c r="B3944" s="319" t="s">
        <v>5313</v>
      </c>
      <c r="C3944" s="319" t="s">
        <v>1345</v>
      </c>
      <c r="D3944" s="320" t="s">
        <v>8190</v>
      </c>
    </row>
    <row r="3945" spans="1:4" ht="13.5">
      <c r="A3945" s="322">
        <v>94705</v>
      </c>
      <c r="B3945" s="319" t="s">
        <v>5314</v>
      </c>
      <c r="C3945" s="319" t="s">
        <v>1345</v>
      </c>
      <c r="D3945" s="320" t="s">
        <v>10660</v>
      </c>
    </row>
    <row r="3946" spans="1:4" ht="13.5">
      <c r="A3946" s="322">
        <v>94706</v>
      </c>
      <c r="B3946" s="319" t="s">
        <v>5315</v>
      </c>
      <c r="C3946" s="319" t="s">
        <v>1345</v>
      </c>
      <c r="D3946" s="320" t="s">
        <v>10661</v>
      </c>
    </row>
    <row r="3947" spans="1:4" ht="13.5">
      <c r="A3947" s="322">
        <v>94707</v>
      </c>
      <c r="B3947" s="319" t="s">
        <v>5316</v>
      </c>
      <c r="C3947" s="319" t="s">
        <v>1345</v>
      </c>
      <c r="D3947" s="320" t="s">
        <v>10662</v>
      </c>
    </row>
    <row r="3948" spans="1:4" ht="13.5">
      <c r="A3948" s="322">
        <v>94708</v>
      </c>
      <c r="B3948" s="319" t="s">
        <v>5317</v>
      </c>
      <c r="C3948" s="319" t="s">
        <v>1345</v>
      </c>
      <c r="D3948" s="320" t="s">
        <v>10663</v>
      </c>
    </row>
    <row r="3949" spans="1:4" ht="13.5">
      <c r="A3949" s="322">
        <v>94709</v>
      </c>
      <c r="B3949" s="319" t="s">
        <v>5318</v>
      </c>
      <c r="C3949" s="319" t="s">
        <v>1345</v>
      </c>
      <c r="D3949" s="320" t="s">
        <v>10664</v>
      </c>
    </row>
    <row r="3950" spans="1:4" ht="13.5">
      <c r="A3950" s="322">
        <v>94710</v>
      </c>
      <c r="B3950" s="319" t="s">
        <v>5319</v>
      </c>
      <c r="C3950" s="319" t="s">
        <v>1345</v>
      </c>
      <c r="D3950" s="320" t="s">
        <v>10665</v>
      </c>
    </row>
    <row r="3951" spans="1:4" ht="13.5">
      <c r="A3951" s="322">
        <v>94711</v>
      </c>
      <c r="B3951" s="319" t="s">
        <v>5320</v>
      </c>
      <c r="C3951" s="319" t="s">
        <v>1345</v>
      </c>
      <c r="D3951" s="320" t="s">
        <v>10666</v>
      </c>
    </row>
    <row r="3952" spans="1:4" ht="13.5">
      <c r="A3952" s="322">
        <v>94712</v>
      </c>
      <c r="B3952" s="319" t="s">
        <v>5321</v>
      </c>
      <c r="C3952" s="319" t="s">
        <v>1345</v>
      </c>
      <c r="D3952" s="320" t="s">
        <v>10667</v>
      </c>
    </row>
    <row r="3953" spans="1:4" ht="13.5">
      <c r="A3953" s="322">
        <v>94713</v>
      </c>
      <c r="B3953" s="319" t="s">
        <v>5322</v>
      </c>
      <c r="C3953" s="319" t="s">
        <v>1345</v>
      </c>
      <c r="D3953" s="320" t="s">
        <v>10668</v>
      </c>
    </row>
    <row r="3954" spans="1:4" ht="13.5">
      <c r="A3954" s="322">
        <v>94714</v>
      </c>
      <c r="B3954" s="319" t="s">
        <v>5323</v>
      </c>
      <c r="C3954" s="319" t="s">
        <v>1345</v>
      </c>
      <c r="D3954" s="320" t="s">
        <v>10669</v>
      </c>
    </row>
    <row r="3955" spans="1:4" ht="13.5">
      <c r="A3955" s="322">
        <v>94715</v>
      </c>
      <c r="B3955" s="319" t="s">
        <v>5324</v>
      </c>
      <c r="C3955" s="319" t="s">
        <v>1345</v>
      </c>
      <c r="D3955" s="320" t="s">
        <v>10670</v>
      </c>
    </row>
    <row r="3956" spans="1:4" ht="13.5">
      <c r="A3956" s="322">
        <v>94724</v>
      </c>
      <c r="B3956" s="319" t="s">
        <v>5325</v>
      </c>
      <c r="C3956" s="319" t="s">
        <v>1345</v>
      </c>
      <c r="D3956" s="320" t="s">
        <v>10671</v>
      </c>
    </row>
    <row r="3957" spans="1:4" ht="13.5">
      <c r="A3957" s="322">
        <v>94725</v>
      </c>
      <c r="B3957" s="319" t="s">
        <v>5326</v>
      </c>
      <c r="C3957" s="319" t="s">
        <v>1345</v>
      </c>
      <c r="D3957" s="320" t="s">
        <v>10672</v>
      </c>
    </row>
    <row r="3958" spans="1:4" ht="13.5">
      <c r="A3958" s="322">
        <v>94726</v>
      </c>
      <c r="B3958" s="319" t="s">
        <v>5327</v>
      </c>
      <c r="C3958" s="319" t="s">
        <v>1345</v>
      </c>
      <c r="D3958" s="320" t="s">
        <v>9170</v>
      </c>
    </row>
    <row r="3959" spans="1:4" ht="13.5">
      <c r="A3959" s="322">
        <v>94727</v>
      </c>
      <c r="B3959" s="319" t="s">
        <v>5328</v>
      </c>
      <c r="C3959" s="319" t="s">
        <v>1345</v>
      </c>
      <c r="D3959" s="320" t="s">
        <v>9547</v>
      </c>
    </row>
    <row r="3960" spans="1:4" ht="13.5">
      <c r="A3960" s="322">
        <v>94728</v>
      </c>
      <c r="B3960" s="319" t="s">
        <v>5329</v>
      </c>
      <c r="C3960" s="319" t="s">
        <v>1345</v>
      </c>
      <c r="D3960" s="320" t="s">
        <v>10673</v>
      </c>
    </row>
    <row r="3961" spans="1:4" ht="13.5">
      <c r="A3961" s="322">
        <v>94729</v>
      </c>
      <c r="B3961" s="319" t="s">
        <v>5330</v>
      </c>
      <c r="C3961" s="319" t="s">
        <v>1345</v>
      </c>
      <c r="D3961" s="320" t="s">
        <v>10674</v>
      </c>
    </row>
    <row r="3962" spans="1:4" ht="13.5">
      <c r="A3962" s="322">
        <v>94730</v>
      </c>
      <c r="B3962" s="319" t="s">
        <v>5331</v>
      </c>
      <c r="C3962" s="319" t="s">
        <v>1345</v>
      </c>
      <c r="D3962" s="320" t="s">
        <v>10675</v>
      </c>
    </row>
    <row r="3963" spans="1:4" ht="13.5">
      <c r="A3963" s="322">
        <v>94731</v>
      </c>
      <c r="B3963" s="319" t="s">
        <v>5332</v>
      </c>
      <c r="C3963" s="319" t="s">
        <v>1345</v>
      </c>
      <c r="D3963" s="320" t="s">
        <v>10676</v>
      </c>
    </row>
    <row r="3964" spans="1:4" ht="13.5">
      <c r="A3964" s="322">
        <v>94733</v>
      </c>
      <c r="B3964" s="319" t="s">
        <v>5333</v>
      </c>
      <c r="C3964" s="319" t="s">
        <v>1345</v>
      </c>
      <c r="D3964" s="320" t="s">
        <v>10677</v>
      </c>
    </row>
    <row r="3965" spans="1:4" ht="13.5">
      <c r="A3965" s="322">
        <v>94737</v>
      </c>
      <c r="B3965" s="319" t="s">
        <v>5334</v>
      </c>
      <c r="C3965" s="319" t="s">
        <v>1345</v>
      </c>
      <c r="D3965" s="320" t="s">
        <v>10678</v>
      </c>
    </row>
    <row r="3966" spans="1:4" ht="13.5">
      <c r="A3966" s="322">
        <v>94740</v>
      </c>
      <c r="B3966" s="319" t="s">
        <v>5335</v>
      </c>
      <c r="C3966" s="319" t="s">
        <v>1345</v>
      </c>
      <c r="D3966" s="320" t="s">
        <v>10679</v>
      </c>
    </row>
    <row r="3967" spans="1:4" ht="13.5">
      <c r="A3967" s="322">
        <v>94741</v>
      </c>
      <c r="B3967" s="319" t="s">
        <v>5336</v>
      </c>
      <c r="C3967" s="319" t="s">
        <v>1345</v>
      </c>
      <c r="D3967" s="320" t="s">
        <v>10680</v>
      </c>
    </row>
    <row r="3968" spans="1:4" ht="13.5">
      <c r="A3968" s="322">
        <v>94742</v>
      </c>
      <c r="B3968" s="319" t="s">
        <v>5337</v>
      </c>
      <c r="C3968" s="319" t="s">
        <v>1345</v>
      </c>
      <c r="D3968" s="320" t="s">
        <v>10095</v>
      </c>
    </row>
    <row r="3969" spans="1:4" ht="13.5">
      <c r="A3969" s="322">
        <v>94743</v>
      </c>
      <c r="B3969" s="319" t="s">
        <v>5338</v>
      </c>
      <c r="C3969" s="319" t="s">
        <v>1345</v>
      </c>
      <c r="D3969" s="320" t="s">
        <v>10681</v>
      </c>
    </row>
    <row r="3970" spans="1:4" ht="13.5">
      <c r="A3970" s="322">
        <v>94744</v>
      </c>
      <c r="B3970" s="319" t="s">
        <v>5339</v>
      </c>
      <c r="C3970" s="319" t="s">
        <v>1345</v>
      </c>
      <c r="D3970" s="320" t="s">
        <v>10682</v>
      </c>
    </row>
    <row r="3971" spans="1:4" ht="13.5">
      <c r="A3971" s="322">
        <v>94746</v>
      </c>
      <c r="B3971" s="319" t="s">
        <v>5340</v>
      </c>
      <c r="C3971" s="319" t="s">
        <v>1345</v>
      </c>
      <c r="D3971" s="320" t="s">
        <v>10683</v>
      </c>
    </row>
    <row r="3972" spans="1:4" ht="13.5">
      <c r="A3972" s="322">
        <v>94748</v>
      </c>
      <c r="B3972" s="319" t="s">
        <v>5341</v>
      </c>
      <c r="C3972" s="319" t="s">
        <v>1345</v>
      </c>
      <c r="D3972" s="320" t="s">
        <v>8033</v>
      </c>
    </row>
    <row r="3973" spans="1:4" ht="13.5">
      <c r="A3973" s="322">
        <v>94750</v>
      </c>
      <c r="B3973" s="319" t="s">
        <v>5342</v>
      </c>
      <c r="C3973" s="319" t="s">
        <v>1345</v>
      </c>
      <c r="D3973" s="320" t="s">
        <v>10684</v>
      </c>
    </row>
    <row r="3974" spans="1:4" ht="13.5">
      <c r="A3974" s="322">
        <v>94752</v>
      </c>
      <c r="B3974" s="319" t="s">
        <v>5343</v>
      </c>
      <c r="C3974" s="319" t="s">
        <v>1345</v>
      </c>
      <c r="D3974" s="320" t="s">
        <v>10685</v>
      </c>
    </row>
    <row r="3975" spans="1:4" ht="13.5">
      <c r="A3975" s="322">
        <v>94756</v>
      </c>
      <c r="B3975" s="319" t="s">
        <v>5344</v>
      </c>
      <c r="C3975" s="319" t="s">
        <v>1345</v>
      </c>
      <c r="D3975" s="320" t="s">
        <v>10686</v>
      </c>
    </row>
    <row r="3976" spans="1:4" ht="13.5">
      <c r="A3976" s="322">
        <v>94757</v>
      </c>
      <c r="B3976" s="319" t="s">
        <v>5345</v>
      </c>
      <c r="C3976" s="319" t="s">
        <v>1345</v>
      </c>
      <c r="D3976" s="320" t="s">
        <v>10687</v>
      </c>
    </row>
    <row r="3977" spans="1:4" ht="13.5">
      <c r="A3977" s="322">
        <v>94758</v>
      </c>
      <c r="B3977" s="319" t="s">
        <v>5346</v>
      </c>
      <c r="C3977" s="319" t="s">
        <v>1345</v>
      </c>
      <c r="D3977" s="320" t="s">
        <v>10688</v>
      </c>
    </row>
    <row r="3978" spans="1:4" ht="13.5">
      <c r="A3978" s="322">
        <v>94759</v>
      </c>
      <c r="B3978" s="319" t="s">
        <v>5347</v>
      </c>
      <c r="C3978" s="319" t="s">
        <v>1345</v>
      </c>
      <c r="D3978" s="320" t="s">
        <v>7990</v>
      </c>
    </row>
    <row r="3979" spans="1:4" ht="13.5">
      <c r="A3979" s="322">
        <v>94760</v>
      </c>
      <c r="B3979" s="319" t="s">
        <v>5348</v>
      </c>
      <c r="C3979" s="319" t="s">
        <v>1345</v>
      </c>
      <c r="D3979" s="320" t="s">
        <v>10689</v>
      </c>
    </row>
    <row r="3980" spans="1:4" ht="13.5">
      <c r="A3980" s="322">
        <v>94761</v>
      </c>
      <c r="B3980" s="319" t="s">
        <v>5349</v>
      </c>
      <c r="C3980" s="319" t="s">
        <v>1345</v>
      </c>
      <c r="D3980" s="320" t="s">
        <v>10690</v>
      </c>
    </row>
    <row r="3981" spans="1:4" ht="13.5">
      <c r="A3981" s="322">
        <v>94762</v>
      </c>
      <c r="B3981" s="319" t="s">
        <v>5350</v>
      </c>
      <c r="C3981" s="319" t="s">
        <v>1345</v>
      </c>
      <c r="D3981" s="320" t="s">
        <v>10691</v>
      </c>
    </row>
    <row r="3982" spans="1:4" ht="13.5">
      <c r="A3982" s="322">
        <v>94783</v>
      </c>
      <c r="B3982" s="319" t="s">
        <v>5351</v>
      </c>
      <c r="C3982" s="319" t="s">
        <v>1345</v>
      </c>
      <c r="D3982" s="320" t="s">
        <v>10692</v>
      </c>
    </row>
    <row r="3983" spans="1:4" ht="13.5">
      <c r="A3983" s="322">
        <v>94785</v>
      </c>
      <c r="B3983" s="319" t="s">
        <v>5352</v>
      </c>
      <c r="C3983" s="319" t="s">
        <v>1345</v>
      </c>
      <c r="D3983" s="320" t="s">
        <v>10693</v>
      </c>
    </row>
    <row r="3984" spans="1:4" ht="13.5">
      <c r="A3984" s="322">
        <v>94786</v>
      </c>
      <c r="B3984" s="319" t="s">
        <v>5353</v>
      </c>
      <c r="C3984" s="319" t="s">
        <v>1345</v>
      </c>
      <c r="D3984" s="320" t="s">
        <v>10694</v>
      </c>
    </row>
    <row r="3985" spans="1:4" ht="13.5">
      <c r="A3985" s="322">
        <v>94787</v>
      </c>
      <c r="B3985" s="319" t="s">
        <v>5354</v>
      </c>
      <c r="C3985" s="319" t="s">
        <v>1345</v>
      </c>
      <c r="D3985" s="320" t="s">
        <v>10695</v>
      </c>
    </row>
    <row r="3986" spans="1:4" ht="13.5">
      <c r="A3986" s="322">
        <v>94788</v>
      </c>
      <c r="B3986" s="319" t="s">
        <v>5355</v>
      </c>
      <c r="C3986" s="319" t="s">
        <v>1345</v>
      </c>
      <c r="D3986" s="320" t="s">
        <v>10696</v>
      </c>
    </row>
    <row r="3987" spans="1:4" ht="13.5">
      <c r="A3987" s="322">
        <v>94789</v>
      </c>
      <c r="B3987" s="319" t="s">
        <v>5356</v>
      </c>
      <c r="C3987" s="319" t="s">
        <v>1345</v>
      </c>
      <c r="D3987" s="320" t="s">
        <v>10697</v>
      </c>
    </row>
    <row r="3988" spans="1:4" ht="13.5">
      <c r="A3988" s="322">
        <v>94790</v>
      </c>
      <c r="B3988" s="319" t="s">
        <v>5357</v>
      </c>
      <c r="C3988" s="319" t="s">
        <v>1345</v>
      </c>
      <c r="D3988" s="320" t="s">
        <v>10698</v>
      </c>
    </row>
    <row r="3989" spans="1:4" ht="13.5">
      <c r="A3989" s="322">
        <v>94791</v>
      </c>
      <c r="B3989" s="319" t="s">
        <v>5358</v>
      </c>
      <c r="C3989" s="319" t="s">
        <v>1345</v>
      </c>
      <c r="D3989" s="320" t="s">
        <v>10699</v>
      </c>
    </row>
    <row r="3990" spans="1:4" ht="13.5">
      <c r="A3990" s="322">
        <v>94863</v>
      </c>
      <c r="B3990" s="319" t="s">
        <v>5359</v>
      </c>
      <c r="C3990" s="319" t="s">
        <v>1345</v>
      </c>
      <c r="D3990" s="320" t="s">
        <v>10700</v>
      </c>
    </row>
    <row r="3991" spans="1:4" ht="13.5">
      <c r="A3991" s="322">
        <v>95141</v>
      </c>
      <c r="B3991" s="319" t="s">
        <v>5360</v>
      </c>
      <c r="C3991" s="319" t="s">
        <v>1345</v>
      </c>
      <c r="D3991" s="320" t="s">
        <v>10701</v>
      </c>
    </row>
    <row r="3992" spans="1:4" ht="13.5">
      <c r="A3992" s="322">
        <v>95237</v>
      </c>
      <c r="B3992" s="319" t="s">
        <v>5361</v>
      </c>
      <c r="C3992" s="319" t="s">
        <v>1345</v>
      </c>
      <c r="D3992" s="320" t="s">
        <v>10702</v>
      </c>
    </row>
    <row r="3993" spans="1:4" ht="13.5">
      <c r="A3993" s="322">
        <v>95693</v>
      </c>
      <c r="B3993" s="319" t="s">
        <v>5362</v>
      </c>
      <c r="C3993" s="319" t="s">
        <v>1345</v>
      </c>
      <c r="D3993" s="320" t="s">
        <v>10703</v>
      </c>
    </row>
    <row r="3994" spans="1:4" ht="13.5">
      <c r="A3994" s="322">
        <v>95694</v>
      </c>
      <c r="B3994" s="319" t="s">
        <v>5363</v>
      </c>
      <c r="C3994" s="319" t="s">
        <v>1345</v>
      </c>
      <c r="D3994" s="320" t="s">
        <v>10704</v>
      </c>
    </row>
    <row r="3995" spans="1:4" ht="13.5">
      <c r="A3995" s="322">
        <v>95695</v>
      </c>
      <c r="B3995" s="319" t="s">
        <v>5364</v>
      </c>
      <c r="C3995" s="319" t="s">
        <v>1345</v>
      </c>
      <c r="D3995" s="320" t="s">
        <v>10705</v>
      </c>
    </row>
    <row r="3996" spans="1:4" ht="13.5">
      <c r="A3996" s="322">
        <v>95696</v>
      </c>
      <c r="B3996" s="319" t="s">
        <v>5365</v>
      </c>
      <c r="C3996" s="319" t="s">
        <v>1345</v>
      </c>
      <c r="D3996" s="320" t="s">
        <v>10398</v>
      </c>
    </row>
    <row r="3997" spans="1:4" ht="13.5">
      <c r="A3997" s="322">
        <v>96637</v>
      </c>
      <c r="B3997" s="319" t="s">
        <v>5366</v>
      </c>
      <c r="C3997" s="319" t="s">
        <v>1345</v>
      </c>
      <c r="D3997" s="320" t="s">
        <v>7856</v>
      </c>
    </row>
    <row r="3998" spans="1:4" ht="13.5">
      <c r="A3998" s="322">
        <v>96638</v>
      </c>
      <c r="B3998" s="319" t="s">
        <v>5367</v>
      </c>
      <c r="C3998" s="319" t="s">
        <v>1345</v>
      </c>
      <c r="D3998" s="320" t="s">
        <v>10160</v>
      </c>
    </row>
    <row r="3999" spans="1:4" ht="13.5">
      <c r="A3999" s="322">
        <v>96639</v>
      </c>
      <c r="B3999" s="319" t="s">
        <v>5368</v>
      </c>
      <c r="C3999" s="319" t="s">
        <v>1345</v>
      </c>
      <c r="D3999" s="320" t="s">
        <v>9817</v>
      </c>
    </row>
    <row r="4000" spans="1:4" ht="13.5">
      <c r="A4000" s="322">
        <v>96640</v>
      </c>
      <c r="B4000" s="319" t="s">
        <v>5369</v>
      </c>
      <c r="C4000" s="319" t="s">
        <v>1345</v>
      </c>
      <c r="D4000" s="320" t="s">
        <v>7846</v>
      </c>
    </row>
    <row r="4001" spans="1:4" ht="13.5">
      <c r="A4001" s="322">
        <v>96641</v>
      </c>
      <c r="B4001" s="319" t="s">
        <v>5370</v>
      </c>
      <c r="C4001" s="319" t="s">
        <v>1345</v>
      </c>
      <c r="D4001" s="320" t="s">
        <v>10284</v>
      </c>
    </row>
    <row r="4002" spans="1:4" ht="13.5">
      <c r="A4002" s="322">
        <v>96642</v>
      </c>
      <c r="B4002" s="319" t="s">
        <v>5371</v>
      </c>
      <c r="C4002" s="319" t="s">
        <v>1345</v>
      </c>
      <c r="D4002" s="320" t="s">
        <v>10327</v>
      </c>
    </row>
    <row r="4003" spans="1:4" ht="13.5">
      <c r="A4003" s="322">
        <v>96643</v>
      </c>
      <c r="B4003" s="319" t="s">
        <v>5372</v>
      </c>
      <c r="C4003" s="319" t="s">
        <v>1345</v>
      </c>
      <c r="D4003" s="320" t="s">
        <v>10706</v>
      </c>
    </row>
    <row r="4004" spans="1:4" ht="13.5">
      <c r="A4004" s="322">
        <v>96650</v>
      </c>
      <c r="B4004" s="319" t="s">
        <v>5373</v>
      </c>
      <c r="C4004" s="319" t="s">
        <v>1345</v>
      </c>
      <c r="D4004" s="320" t="s">
        <v>10707</v>
      </c>
    </row>
    <row r="4005" spans="1:4" ht="13.5">
      <c r="A4005" s="322">
        <v>96651</v>
      </c>
      <c r="B4005" s="319" t="s">
        <v>5374</v>
      </c>
      <c r="C4005" s="319" t="s">
        <v>1345</v>
      </c>
      <c r="D4005" s="320" t="s">
        <v>9332</v>
      </c>
    </row>
    <row r="4006" spans="1:4" ht="13.5">
      <c r="A4006" s="322">
        <v>96652</v>
      </c>
      <c r="B4006" s="319" t="s">
        <v>5375</v>
      </c>
      <c r="C4006" s="319" t="s">
        <v>1345</v>
      </c>
      <c r="D4006" s="320" t="s">
        <v>10708</v>
      </c>
    </row>
    <row r="4007" spans="1:4" ht="13.5">
      <c r="A4007" s="322">
        <v>96653</v>
      </c>
      <c r="B4007" s="319" t="s">
        <v>5376</v>
      </c>
      <c r="C4007" s="319" t="s">
        <v>1345</v>
      </c>
      <c r="D4007" s="320" t="s">
        <v>10347</v>
      </c>
    </row>
    <row r="4008" spans="1:4" ht="13.5">
      <c r="A4008" s="322">
        <v>96654</v>
      </c>
      <c r="B4008" s="319" t="s">
        <v>5377</v>
      </c>
      <c r="C4008" s="319" t="s">
        <v>1345</v>
      </c>
      <c r="D4008" s="320" t="s">
        <v>10590</v>
      </c>
    </row>
    <row r="4009" spans="1:4" ht="13.5">
      <c r="A4009" s="322">
        <v>96655</v>
      </c>
      <c r="B4009" s="319" t="s">
        <v>5378</v>
      </c>
      <c r="C4009" s="319" t="s">
        <v>1345</v>
      </c>
      <c r="D4009" s="320" t="s">
        <v>8113</v>
      </c>
    </row>
    <row r="4010" spans="1:4" ht="13.5">
      <c r="A4010" s="322">
        <v>96656</v>
      </c>
      <c r="B4010" s="319" t="s">
        <v>5379</v>
      </c>
      <c r="C4010" s="319" t="s">
        <v>1345</v>
      </c>
      <c r="D4010" s="320" t="s">
        <v>10709</v>
      </c>
    </row>
    <row r="4011" spans="1:4" ht="13.5">
      <c r="A4011" s="322">
        <v>96657</v>
      </c>
      <c r="B4011" s="319" t="s">
        <v>5380</v>
      </c>
      <c r="C4011" s="319" t="s">
        <v>1345</v>
      </c>
      <c r="D4011" s="320" t="s">
        <v>7952</v>
      </c>
    </row>
    <row r="4012" spans="1:4" ht="13.5">
      <c r="A4012" s="322">
        <v>96658</v>
      </c>
      <c r="B4012" s="319" t="s">
        <v>5381</v>
      </c>
      <c r="C4012" s="319" t="s">
        <v>1345</v>
      </c>
      <c r="D4012" s="320" t="s">
        <v>8145</v>
      </c>
    </row>
    <row r="4013" spans="1:4" ht="13.5">
      <c r="A4013" s="322">
        <v>96659</v>
      </c>
      <c r="B4013" s="319" t="s">
        <v>5382</v>
      </c>
      <c r="C4013" s="319" t="s">
        <v>1345</v>
      </c>
      <c r="D4013" s="320" t="s">
        <v>10630</v>
      </c>
    </row>
    <row r="4014" spans="1:4" ht="13.5">
      <c r="A4014" s="322">
        <v>96660</v>
      </c>
      <c r="B4014" s="319" t="s">
        <v>5383</v>
      </c>
      <c r="C4014" s="319" t="s">
        <v>1345</v>
      </c>
      <c r="D4014" s="320" t="s">
        <v>8385</v>
      </c>
    </row>
    <row r="4015" spans="1:4" ht="13.5">
      <c r="A4015" s="322">
        <v>96661</v>
      </c>
      <c r="B4015" s="319" t="s">
        <v>5384</v>
      </c>
      <c r="C4015" s="319" t="s">
        <v>1345</v>
      </c>
      <c r="D4015" s="320" t="s">
        <v>8826</v>
      </c>
    </row>
    <row r="4016" spans="1:4" ht="13.5">
      <c r="A4016" s="322">
        <v>96662</v>
      </c>
      <c r="B4016" s="319" t="s">
        <v>5385</v>
      </c>
      <c r="C4016" s="319" t="s">
        <v>1345</v>
      </c>
      <c r="D4016" s="320" t="s">
        <v>10710</v>
      </c>
    </row>
    <row r="4017" spans="1:4" ht="13.5">
      <c r="A4017" s="322">
        <v>96663</v>
      </c>
      <c r="B4017" s="319" t="s">
        <v>5386</v>
      </c>
      <c r="C4017" s="319" t="s">
        <v>1345</v>
      </c>
      <c r="D4017" s="320" t="s">
        <v>10711</v>
      </c>
    </row>
    <row r="4018" spans="1:4" ht="13.5">
      <c r="A4018" s="322">
        <v>96664</v>
      </c>
      <c r="B4018" s="319" t="s">
        <v>5387</v>
      </c>
      <c r="C4018" s="319" t="s">
        <v>1345</v>
      </c>
      <c r="D4018" s="320" t="s">
        <v>10712</v>
      </c>
    </row>
    <row r="4019" spans="1:4" ht="13.5">
      <c r="A4019" s="322">
        <v>96665</v>
      </c>
      <c r="B4019" s="319" t="s">
        <v>5388</v>
      </c>
      <c r="C4019" s="319" t="s">
        <v>1345</v>
      </c>
      <c r="D4019" s="320" t="s">
        <v>9090</v>
      </c>
    </row>
    <row r="4020" spans="1:4" ht="13.5">
      <c r="A4020" s="322">
        <v>96666</v>
      </c>
      <c r="B4020" s="319" t="s">
        <v>5389</v>
      </c>
      <c r="C4020" s="319" t="s">
        <v>1345</v>
      </c>
      <c r="D4020" s="320" t="s">
        <v>8905</v>
      </c>
    </row>
    <row r="4021" spans="1:4" ht="13.5">
      <c r="A4021" s="322">
        <v>96667</v>
      </c>
      <c r="B4021" s="319" t="s">
        <v>5390</v>
      </c>
      <c r="C4021" s="319" t="s">
        <v>1345</v>
      </c>
      <c r="D4021" s="320" t="s">
        <v>10713</v>
      </c>
    </row>
    <row r="4022" spans="1:4" ht="13.5">
      <c r="A4022" s="322">
        <v>96684</v>
      </c>
      <c r="B4022" s="319" t="s">
        <v>5391</v>
      </c>
      <c r="C4022" s="319" t="s">
        <v>1345</v>
      </c>
      <c r="D4022" s="320" t="s">
        <v>8039</v>
      </c>
    </row>
    <row r="4023" spans="1:4" ht="13.5">
      <c r="A4023" s="322">
        <v>96685</v>
      </c>
      <c r="B4023" s="319" t="s">
        <v>5392</v>
      </c>
      <c r="C4023" s="319" t="s">
        <v>1345</v>
      </c>
      <c r="D4023" s="320" t="s">
        <v>10714</v>
      </c>
    </row>
    <row r="4024" spans="1:4" ht="13.5">
      <c r="A4024" s="322">
        <v>96686</v>
      </c>
      <c r="B4024" s="319" t="s">
        <v>5393</v>
      </c>
      <c r="C4024" s="319" t="s">
        <v>1345</v>
      </c>
      <c r="D4024" s="320" t="s">
        <v>9268</v>
      </c>
    </row>
    <row r="4025" spans="1:4" ht="13.5">
      <c r="A4025" s="322">
        <v>96687</v>
      </c>
      <c r="B4025" s="319" t="s">
        <v>5394</v>
      </c>
      <c r="C4025" s="319" t="s">
        <v>1345</v>
      </c>
      <c r="D4025" s="320" t="s">
        <v>9566</v>
      </c>
    </row>
    <row r="4026" spans="1:4" ht="13.5">
      <c r="A4026" s="322">
        <v>96688</v>
      </c>
      <c r="B4026" s="319" t="s">
        <v>5395</v>
      </c>
      <c r="C4026" s="319" t="s">
        <v>1345</v>
      </c>
      <c r="D4026" s="320" t="s">
        <v>9570</v>
      </c>
    </row>
    <row r="4027" spans="1:4" ht="13.5">
      <c r="A4027" s="322">
        <v>96689</v>
      </c>
      <c r="B4027" s="319" t="s">
        <v>5396</v>
      </c>
      <c r="C4027" s="319" t="s">
        <v>1345</v>
      </c>
      <c r="D4027" s="320" t="s">
        <v>10190</v>
      </c>
    </row>
    <row r="4028" spans="1:4" ht="13.5">
      <c r="A4028" s="322">
        <v>96690</v>
      </c>
      <c r="B4028" s="319" t="s">
        <v>5397</v>
      </c>
      <c r="C4028" s="319" t="s">
        <v>1345</v>
      </c>
      <c r="D4028" s="320" t="s">
        <v>10481</v>
      </c>
    </row>
    <row r="4029" spans="1:4" ht="13.5">
      <c r="A4029" s="322">
        <v>96691</v>
      </c>
      <c r="B4029" s="319" t="s">
        <v>5398</v>
      </c>
      <c r="C4029" s="319" t="s">
        <v>1345</v>
      </c>
      <c r="D4029" s="320" t="s">
        <v>10715</v>
      </c>
    </row>
    <row r="4030" spans="1:4" ht="13.5">
      <c r="A4030" s="322">
        <v>96692</v>
      </c>
      <c r="B4030" s="319" t="s">
        <v>5399</v>
      </c>
      <c r="C4030" s="319" t="s">
        <v>1345</v>
      </c>
      <c r="D4030" s="320" t="s">
        <v>10716</v>
      </c>
    </row>
    <row r="4031" spans="1:4" ht="13.5">
      <c r="A4031" s="322">
        <v>96693</v>
      </c>
      <c r="B4031" s="319" t="s">
        <v>5400</v>
      </c>
      <c r="C4031" s="319" t="s">
        <v>1345</v>
      </c>
      <c r="D4031" s="320" t="s">
        <v>10717</v>
      </c>
    </row>
    <row r="4032" spans="1:4" ht="13.5">
      <c r="A4032" s="322">
        <v>96694</v>
      </c>
      <c r="B4032" s="319" t="s">
        <v>5401</v>
      </c>
      <c r="C4032" s="319" t="s">
        <v>1345</v>
      </c>
      <c r="D4032" s="320" t="s">
        <v>9259</v>
      </c>
    </row>
    <row r="4033" spans="1:4" ht="13.5">
      <c r="A4033" s="322">
        <v>96695</v>
      </c>
      <c r="B4033" s="319" t="s">
        <v>5402</v>
      </c>
      <c r="C4033" s="319" t="s">
        <v>1345</v>
      </c>
      <c r="D4033" s="320" t="s">
        <v>9903</v>
      </c>
    </row>
    <row r="4034" spans="1:4" ht="13.5">
      <c r="A4034" s="322">
        <v>96696</v>
      </c>
      <c r="B4034" s="319" t="s">
        <v>5403</v>
      </c>
      <c r="C4034" s="319" t="s">
        <v>1345</v>
      </c>
      <c r="D4034" s="320" t="s">
        <v>10718</v>
      </c>
    </row>
    <row r="4035" spans="1:4" ht="13.5">
      <c r="A4035" s="322">
        <v>96697</v>
      </c>
      <c r="B4035" s="319" t="s">
        <v>5404</v>
      </c>
      <c r="C4035" s="319" t="s">
        <v>1345</v>
      </c>
      <c r="D4035" s="320" t="s">
        <v>10719</v>
      </c>
    </row>
    <row r="4036" spans="1:4" ht="13.5">
      <c r="A4036" s="322">
        <v>96698</v>
      </c>
      <c r="B4036" s="319" t="s">
        <v>5405</v>
      </c>
      <c r="C4036" s="319" t="s">
        <v>1345</v>
      </c>
      <c r="D4036" s="320" t="s">
        <v>10720</v>
      </c>
    </row>
    <row r="4037" spans="1:4" ht="13.5">
      <c r="A4037" s="322">
        <v>96699</v>
      </c>
      <c r="B4037" s="319" t="s">
        <v>5406</v>
      </c>
      <c r="C4037" s="319" t="s">
        <v>1345</v>
      </c>
      <c r="D4037" s="320" t="s">
        <v>10721</v>
      </c>
    </row>
    <row r="4038" spans="1:4" ht="13.5">
      <c r="A4038" s="322">
        <v>96700</v>
      </c>
      <c r="B4038" s="319" t="s">
        <v>5407</v>
      </c>
      <c r="C4038" s="319" t="s">
        <v>1345</v>
      </c>
      <c r="D4038" s="320" t="s">
        <v>10722</v>
      </c>
    </row>
    <row r="4039" spans="1:4" ht="13.5">
      <c r="A4039" s="322">
        <v>96701</v>
      </c>
      <c r="B4039" s="319" t="s">
        <v>5408</v>
      </c>
      <c r="C4039" s="319" t="s">
        <v>1345</v>
      </c>
      <c r="D4039" s="320" t="s">
        <v>10723</v>
      </c>
    </row>
    <row r="4040" spans="1:4" ht="13.5">
      <c r="A4040" s="322">
        <v>96702</v>
      </c>
      <c r="B4040" s="319" t="s">
        <v>5409</v>
      </c>
      <c r="C4040" s="319" t="s">
        <v>1345</v>
      </c>
      <c r="D4040" s="320" t="s">
        <v>10724</v>
      </c>
    </row>
    <row r="4041" spans="1:4" ht="13.5">
      <c r="A4041" s="322">
        <v>96703</v>
      </c>
      <c r="B4041" s="319" t="s">
        <v>5410</v>
      </c>
      <c r="C4041" s="319" t="s">
        <v>1345</v>
      </c>
      <c r="D4041" s="320" t="s">
        <v>10725</v>
      </c>
    </row>
    <row r="4042" spans="1:4" ht="13.5">
      <c r="A4042" s="322">
        <v>96704</v>
      </c>
      <c r="B4042" s="319" t="s">
        <v>5411</v>
      </c>
      <c r="C4042" s="319" t="s">
        <v>1345</v>
      </c>
      <c r="D4042" s="320" t="s">
        <v>9704</v>
      </c>
    </row>
    <row r="4043" spans="1:4" ht="13.5">
      <c r="A4043" s="322">
        <v>96705</v>
      </c>
      <c r="B4043" s="319" t="s">
        <v>5412</v>
      </c>
      <c r="C4043" s="319" t="s">
        <v>1345</v>
      </c>
      <c r="D4043" s="320" t="s">
        <v>10726</v>
      </c>
    </row>
    <row r="4044" spans="1:4" ht="13.5">
      <c r="A4044" s="322">
        <v>96706</v>
      </c>
      <c r="B4044" s="319" t="s">
        <v>5413</v>
      </c>
      <c r="C4044" s="319" t="s">
        <v>1345</v>
      </c>
      <c r="D4044" s="320" t="s">
        <v>7982</v>
      </c>
    </row>
    <row r="4045" spans="1:4" ht="13.5">
      <c r="A4045" s="322">
        <v>96707</v>
      </c>
      <c r="B4045" s="319" t="s">
        <v>5414</v>
      </c>
      <c r="C4045" s="319" t="s">
        <v>1345</v>
      </c>
      <c r="D4045" s="320" t="s">
        <v>10727</v>
      </c>
    </row>
    <row r="4046" spans="1:4" ht="13.5">
      <c r="A4046" s="322">
        <v>96708</v>
      </c>
      <c r="B4046" s="319" t="s">
        <v>5415</v>
      </c>
      <c r="C4046" s="319" t="s">
        <v>1345</v>
      </c>
      <c r="D4046" s="320" t="s">
        <v>10728</v>
      </c>
    </row>
    <row r="4047" spans="1:4" ht="13.5">
      <c r="A4047" s="322">
        <v>96709</v>
      </c>
      <c r="B4047" s="319" t="s">
        <v>5416</v>
      </c>
      <c r="C4047" s="319" t="s">
        <v>1345</v>
      </c>
      <c r="D4047" s="320" t="s">
        <v>10729</v>
      </c>
    </row>
    <row r="4048" spans="1:4" ht="13.5">
      <c r="A4048" s="322">
        <v>96710</v>
      </c>
      <c r="B4048" s="319" t="s">
        <v>5417</v>
      </c>
      <c r="C4048" s="319" t="s">
        <v>1345</v>
      </c>
      <c r="D4048" s="320" t="s">
        <v>10730</v>
      </c>
    </row>
    <row r="4049" spans="1:4" ht="13.5">
      <c r="A4049" s="322">
        <v>96711</v>
      </c>
      <c r="B4049" s="319" t="s">
        <v>5418</v>
      </c>
      <c r="C4049" s="319" t="s">
        <v>1345</v>
      </c>
      <c r="D4049" s="320" t="s">
        <v>10731</v>
      </c>
    </row>
    <row r="4050" spans="1:4" ht="13.5">
      <c r="A4050" s="322">
        <v>96712</v>
      </c>
      <c r="B4050" s="319" t="s">
        <v>5419</v>
      </c>
      <c r="C4050" s="319" t="s">
        <v>1345</v>
      </c>
      <c r="D4050" s="320" t="s">
        <v>10708</v>
      </c>
    </row>
    <row r="4051" spans="1:4" ht="13.5">
      <c r="A4051" s="322">
        <v>96713</v>
      </c>
      <c r="B4051" s="319" t="s">
        <v>5420</v>
      </c>
      <c r="C4051" s="319" t="s">
        <v>1345</v>
      </c>
      <c r="D4051" s="320" t="s">
        <v>10732</v>
      </c>
    </row>
    <row r="4052" spans="1:4" ht="13.5">
      <c r="A4052" s="322">
        <v>96714</v>
      </c>
      <c r="B4052" s="319" t="s">
        <v>5421</v>
      </c>
      <c r="C4052" s="319" t="s">
        <v>1345</v>
      </c>
      <c r="D4052" s="320" t="s">
        <v>10733</v>
      </c>
    </row>
    <row r="4053" spans="1:4" ht="13.5">
      <c r="A4053" s="322">
        <v>96715</v>
      </c>
      <c r="B4053" s="319" t="s">
        <v>5422</v>
      </c>
      <c r="C4053" s="319" t="s">
        <v>1345</v>
      </c>
      <c r="D4053" s="320" t="s">
        <v>10734</v>
      </c>
    </row>
    <row r="4054" spans="1:4" ht="13.5">
      <c r="A4054" s="322">
        <v>96716</v>
      </c>
      <c r="B4054" s="319" t="s">
        <v>5423</v>
      </c>
      <c r="C4054" s="319" t="s">
        <v>1345</v>
      </c>
      <c r="D4054" s="320" t="s">
        <v>10735</v>
      </c>
    </row>
    <row r="4055" spans="1:4" ht="13.5">
      <c r="A4055" s="322">
        <v>96717</v>
      </c>
      <c r="B4055" s="319" t="s">
        <v>5424</v>
      </c>
      <c r="C4055" s="319" t="s">
        <v>1345</v>
      </c>
      <c r="D4055" s="320" t="s">
        <v>10736</v>
      </c>
    </row>
    <row r="4056" spans="1:4" ht="13.5">
      <c r="A4056" s="322">
        <v>96736</v>
      </c>
      <c r="B4056" s="319" t="s">
        <v>5425</v>
      </c>
      <c r="C4056" s="319" t="s">
        <v>1345</v>
      </c>
      <c r="D4056" s="320" t="s">
        <v>7944</v>
      </c>
    </row>
    <row r="4057" spans="1:4" ht="13.5">
      <c r="A4057" s="322">
        <v>96737</v>
      </c>
      <c r="B4057" s="319" t="s">
        <v>5426</v>
      </c>
      <c r="C4057" s="319" t="s">
        <v>1345</v>
      </c>
      <c r="D4057" s="320" t="s">
        <v>7971</v>
      </c>
    </row>
    <row r="4058" spans="1:4" ht="13.5">
      <c r="A4058" s="322">
        <v>96738</v>
      </c>
      <c r="B4058" s="319" t="s">
        <v>5427</v>
      </c>
      <c r="C4058" s="319" t="s">
        <v>1345</v>
      </c>
      <c r="D4058" s="320" t="s">
        <v>8272</v>
      </c>
    </row>
    <row r="4059" spans="1:4" ht="13.5">
      <c r="A4059" s="322">
        <v>96739</v>
      </c>
      <c r="B4059" s="319" t="s">
        <v>5428</v>
      </c>
      <c r="C4059" s="319" t="s">
        <v>1345</v>
      </c>
      <c r="D4059" s="320" t="s">
        <v>10737</v>
      </c>
    </row>
    <row r="4060" spans="1:4" ht="13.5">
      <c r="A4060" s="322">
        <v>96740</v>
      </c>
      <c r="B4060" s="319" t="s">
        <v>5429</v>
      </c>
      <c r="C4060" s="319" t="s">
        <v>1345</v>
      </c>
      <c r="D4060" s="320" t="s">
        <v>10738</v>
      </c>
    </row>
    <row r="4061" spans="1:4" ht="13.5">
      <c r="A4061" s="322">
        <v>96741</v>
      </c>
      <c r="B4061" s="319" t="s">
        <v>5430</v>
      </c>
      <c r="C4061" s="319" t="s">
        <v>1345</v>
      </c>
      <c r="D4061" s="320" t="s">
        <v>10739</v>
      </c>
    </row>
    <row r="4062" spans="1:4" ht="13.5">
      <c r="A4062" s="322">
        <v>96742</v>
      </c>
      <c r="B4062" s="319" t="s">
        <v>5431</v>
      </c>
      <c r="C4062" s="319" t="s">
        <v>1345</v>
      </c>
      <c r="D4062" s="320" t="s">
        <v>10681</v>
      </c>
    </row>
    <row r="4063" spans="1:4" ht="13.5">
      <c r="A4063" s="322">
        <v>96743</v>
      </c>
      <c r="B4063" s="319" t="s">
        <v>5432</v>
      </c>
      <c r="C4063" s="319" t="s">
        <v>1345</v>
      </c>
      <c r="D4063" s="320" t="s">
        <v>9734</v>
      </c>
    </row>
    <row r="4064" spans="1:4" ht="13.5">
      <c r="A4064" s="322">
        <v>96744</v>
      </c>
      <c r="B4064" s="319" t="s">
        <v>5433</v>
      </c>
      <c r="C4064" s="319" t="s">
        <v>1345</v>
      </c>
      <c r="D4064" s="320" t="s">
        <v>7850</v>
      </c>
    </row>
    <row r="4065" spans="1:4" ht="13.5">
      <c r="A4065" s="322">
        <v>96745</v>
      </c>
      <c r="B4065" s="319" t="s">
        <v>5434</v>
      </c>
      <c r="C4065" s="319" t="s">
        <v>1345</v>
      </c>
      <c r="D4065" s="320" t="s">
        <v>10740</v>
      </c>
    </row>
    <row r="4066" spans="1:4" ht="13.5">
      <c r="A4066" s="322">
        <v>96746</v>
      </c>
      <c r="B4066" s="319" t="s">
        <v>5435</v>
      </c>
      <c r="C4066" s="319" t="s">
        <v>1345</v>
      </c>
      <c r="D4066" s="320" t="s">
        <v>10741</v>
      </c>
    </row>
    <row r="4067" spans="1:4" ht="13.5">
      <c r="A4067" s="322">
        <v>96747</v>
      </c>
      <c r="B4067" s="319" t="s">
        <v>5436</v>
      </c>
      <c r="C4067" s="319" t="s">
        <v>1345</v>
      </c>
      <c r="D4067" s="320" t="s">
        <v>7884</v>
      </c>
    </row>
    <row r="4068" spans="1:4" ht="13.5">
      <c r="A4068" s="322">
        <v>96748</v>
      </c>
      <c r="B4068" s="319" t="s">
        <v>5437</v>
      </c>
      <c r="C4068" s="319" t="s">
        <v>1345</v>
      </c>
      <c r="D4068" s="320" t="s">
        <v>10742</v>
      </c>
    </row>
    <row r="4069" spans="1:4" ht="13.5">
      <c r="A4069" s="322">
        <v>96749</v>
      </c>
      <c r="B4069" s="319" t="s">
        <v>5438</v>
      </c>
      <c r="C4069" s="319" t="s">
        <v>1345</v>
      </c>
      <c r="D4069" s="320" t="s">
        <v>8156</v>
      </c>
    </row>
    <row r="4070" spans="1:4" ht="13.5">
      <c r="A4070" s="322">
        <v>96750</v>
      </c>
      <c r="B4070" s="319" t="s">
        <v>5439</v>
      </c>
      <c r="C4070" s="319" t="s">
        <v>1345</v>
      </c>
      <c r="D4070" s="320" t="s">
        <v>10743</v>
      </c>
    </row>
    <row r="4071" spans="1:4" ht="13.5">
      <c r="A4071" s="322">
        <v>96751</v>
      </c>
      <c r="B4071" s="319" t="s">
        <v>5440</v>
      </c>
      <c r="C4071" s="319" t="s">
        <v>1345</v>
      </c>
      <c r="D4071" s="320" t="s">
        <v>10744</v>
      </c>
    </row>
    <row r="4072" spans="1:4" ht="13.5">
      <c r="A4072" s="322">
        <v>96752</v>
      </c>
      <c r="B4072" s="319" t="s">
        <v>5441</v>
      </c>
      <c r="C4072" s="319" t="s">
        <v>1345</v>
      </c>
      <c r="D4072" s="320" t="s">
        <v>10745</v>
      </c>
    </row>
    <row r="4073" spans="1:4" ht="13.5">
      <c r="A4073" s="322">
        <v>96753</v>
      </c>
      <c r="B4073" s="319" t="s">
        <v>5442</v>
      </c>
      <c r="C4073" s="319" t="s">
        <v>1345</v>
      </c>
      <c r="D4073" s="320" t="s">
        <v>10746</v>
      </c>
    </row>
    <row r="4074" spans="1:4" ht="13.5">
      <c r="A4074" s="322">
        <v>96754</v>
      </c>
      <c r="B4074" s="319" t="s">
        <v>5443</v>
      </c>
      <c r="C4074" s="319" t="s">
        <v>1345</v>
      </c>
      <c r="D4074" s="320" t="s">
        <v>10747</v>
      </c>
    </row>
    <row r="4075" spans="1:4" ht="13.5">
      <c r="A4075" s="322">
        <v>96755</v>
      </c>
      <c r="B4075" s="319" t="s">
        <v>5444</v>
      </c>
      <c r="C4075" s="319" t="s">
        <v>1345</v>
      </c>
      <c r="D4075" s="320" t="s">
        <v>10748</v>
      </c>
    </row>
    <row r="4076" spans="1:4" ht="13.5">
      <c r="A4076" s="322">
        <v>96756</v>
      </c>
      <c r="B4076" s="319" t="s">
        <v>5445</v>
      </c>
      <c r="C4076" s="319" t="s">
        <v>1345</v>
      </c>
      <c r="D4076" s="320" t="s">
        <v>10749</v>
      </c>
    </row>
    <row r="4077" spans="1:4" ht="13.5">
      <c r="A4077" s="322">
        <v>96757</v>
      </c>
      <c r="B4077" s="319" t="s">
        <v>5446</v>
      </c>
      <c r="C4077" s="319" t="s">
        <v>1345</v>
      </c>
      <c r="D4077" s="320" t="s">
        <v>10750</v>
      </c>
    </row>
    <row r="4078" spans="1:4" ht="13.5">
      <c r="A4078" s="322">
        <v>96758</v>
      </c>
      <c r="B4078" s="319" t="s">
        <v>5447</v>
      </c>
      <c r="C4078" s="319" t="s">
        <v>1345</v>
      </c>
      <c r="D4078" s="320" t="s">
        <v>8158</v>
      </c>
    </row>
    <row r="4079" spans="1:4" ht="13.5">
      <c r="A4079" s="322">
        <v>96759</v>
      </c>
      <c r="B4079" s="319" t="s">
        <v>5448</v>
      </c>
      <c r="C4079" s="319" t="s">
        <v>1345</v>
      </c>
      <c r="D4079" s="320" t="s">
        <v>10751</v>
      </c>
    </row>
    <row r="4080" spans="1:4" ht="13.5">
      <c r="A4080" s="322">
        <v>96760</v>
      </c>
      <c r="B4080" s="319" t="s">
        <v>5449</v>
      </c>
      <c r="C4080" s="319" t="s">
        <v>1345</v>
      </c>
      <c r="D4080" s="320" t="s">
        <v>10752</v>
      </c>
    </row>
    <row r="4081" spans="1:4" ht="13.5">
      <c r="A4081" s="322">
        <v>96761</v>
      </c>
      <c r="B4081" s="319" t="s">
        <v>5450</v>
      </c>
      <c r="C4081" s="319" t="s">
        <v>1345</v>
      </c>
      <c r="D4081" s="320" t="s">
        <v>10753</v>
      </c>
    </row>
    <row r="4082" spans="1:4" ht="13.5">
      <c r="A4082" s="322">
        <v>96762</v>
      </c>
      <c r="B4082" s="319" t="s">
        <v>5451</v>
      </c>
      <c r="C4082" s="319" t="s">
        <v>1345</v>
      </c>
      <c r="D4082" s="320" t="s">
        <v>10754</v>
      </c>
    </row>
    <row r="4083" spans="1:4" ht="13.5">
      <c r="A4083" s="322">
        <v>96763</v>
      </c>
      <c r="B4083" s="319" t="s">
        <v>5452</v>
      </c>
      <c r="C4083" s="319" t="s">
        <v>1345</v>
      </c>
      <c r="D4083" s="320" t="s">
        <v>10755</v>
      </c>
    </row>
    <row r="4084" spans="1:4" ht="13.5">
      <c r="A4084" s="322">
        <v>96764</v>
      </c>
      <c r="B4084" s="319" t="s">
        <v>5453</v>
      </c>
      <c r="C4084" s="319" t="s">
        <v>1345</v>
      </c>
      <c r="D4084" s="320" t="s">
        <v>10756</v>
      </c>
    </row>
    <row r="4085" spans="1:4" ht="13.5">
      <c r="A4085" s="322">
        <v>96802</v>
      </c>
      <c r="B4085" s="319" t="s">
        <v>5454</v>
      </c>
      <c r="C4085" s="319" t="s">
        <v>1345</v>
      </c>
      <c r="D4085" s="320" t="s">
        <v>10757</v>
      </c>
    </row>
    <row r="4086" spans="1:4" ht="13.5">
      <c r="A4086" s="322">
        <v>96803</v>
      </c>
      <c r="B4086" s="319" t="s">
        <v>5455</v>
      </c>
      <c r="C4086" s="319" t="s">
        <v>1345</v>
      </c>
      <c r="D4086" s="320" t="s">
        <v>10758</v>
      </c>
    </row>
    <row r="4087" spans="1:4" ht="13.5">
      <c r="A4087" s="322">
        <v>96804</v>
      </c>
      <c r="B4087" s="319" t="s">
        <v>5456</v>
      </c>
      <c r="C4087" s="319" t="s">
        <v>1345</v>
      </c>
      <c r="D4087" s="320" t="s">
        <v>10759</v>
      </c>
    </row>
    <row r="4088" spans="1:4" ht="13.5">
      <c r="A4088" s="322">
        <v>96805</v>
      </c>
      <c r="B4088" s="319" t="s">
        <v>5457</v>
      </c>
      <c r="C4088" s="319" t="s">
        <v>1345</v>
      </c>
      <c r="D4088" s="320" t="s">
        <v>10760</v>
      </c>
    </row>
    <row r="4089" spans="1:4" ht="13.5">
      <c r="A4089" s="322">
        <v>96806</v>
      </c>
      <c r="B4089" s="319" t="s">
        <v>5458</v>
      </c>
      <c r="C4089" s="319" t="s">
        <v>1345</v>
      </c>
      <c r="D4089" s="320" t="s">
        <v>10761</v>
      </c>
    </row>
    <row r="4090" spans="1:4" ht="13.5">
      <c r="A4090" s="322">
        <v>96807</v>
      </c>
      <c r="B4090" s="319" t="s">
        <v>5459</v>
      </c>
      <c r="C4090" s="319" t="s">
        <v>1345</v>
      </c>
      <c r="D4090" s="320" t="s">
        <v>10762</v>
      </c>
    </row>
    <row r="4091" spans="1:4" ht="13.5">
      <c r="A4091" s="322">
        <v>96808</v>
      </c>
      <c r="B4091" s="319" t="s">
        <v>5460</v>
      </c>
      <c r="C4091" s="319" t="s">
        <v>1345</v>
      </c>
      <c r="D4091" s="320" t="s">
        <v>10339</v>
      </c>
    </row>
    <row r="4092" spans="1:4" ht="13.5">
      <c r="A4092" s="322">
        <v>96809</v>
      </c>
      <c r="B4092" s="319" t="s">
        <v>5461</v>
      </c>
      <c r="C4092" s="319" t="s">
        <v>1345</v>
      </c>
      <c r="D4092" s="320" t="s">
        <v>10763</v>
      </c>
    </row>
    <row r="4093" spans="1:4" ht="13.5">
      <c r="A4093" s="322">
        <v>96810</v>
      </c>
      <c r="B4093" s="319" t="s">
        <v>5462</v>
      </c>
      <c r="C4093" s="319" t="s">
        <v>1345</v>
      </c>
      <c r="D4093" s="320" t="s">
        <v>8061</v>
      </c>
    </row>
    <row r="4094" spans="1:4" ht="13.5">
      <c r="A4094" s="322">
        <v>96811</v>
      </c>
      <c r="B4094" s="319" t="s">
        <v>5463</v>
      </c>
      <c r="C4094" s="319" t="s">
        <v>1345</v>
      </c>
      <c r="D4094" s="320" t="s">
        <v>10764</v>
      </c>
    </row>
    <row r="4095" spans="1:4" ht="13.5">
      <c r="A4095" s="322">
        <v>96812</v>
      </c>
      <c r="B4095" s="319" t="s">
        <v>5464</v>
      </c>
      <c r="C4095" s="319" t="s">
        <v>1345</v>
      </c>
      <c r="D4095" s="320" t="s">
        <v>10765</v>
      </c>
    </row>
    <row r="4096" spans="1:4" ht="13.5">
      <c r="A4096" s="322">
        <v>96813</v>
      </c>
      <c r="B4096" s="319" t="s">
        <v>5465</v>
      </c>
      <c r="C4096" s="319" t="s">
        <v>1345</v>
      </c>
      <c r="D4096" s="320" t="s">
        <v>10766</v>
      </c>
    </row>
    <row r="4097" spans="1:4" ht="13.5">
      <c r="A4097" s="322">
        <v>96814</v>
      </c>
      <c r="B4097" s="319" t="s">
        <v>5466</v>
      </c>
      <c r="C4097" s="319" t="s">
        <v>1345</v>
      </c>
      <c r="D4097" s="320" t="s">
        <v>10767</v>
      </c>
    </row>
    <row r="4098" spans="1:4" ht="13.5">
      <c r="A4098" s="322">
        <v>96815</v>
      </c>
      <c r="B4098" s="319" t="s">
        <v>5467</v>
      </c>
      <c r="C4098" s="319" t="s">
        <v>1345</v>
      </c>
      <c r="D4098" s="320" t="s">
        <v>9435</v>
      </c>
    </row>
    <row r="4099" spans="1:4" ht="13.5">
      <c r="A4099" s="322">
        <v>96816</v>
      </c>
      <c r="B4099" s="319" t="s">
        <v>5468</v>
      </c>
      <c r="C4099" s="319" t="s">
        <v>1345</v>
      </c>
      <c r="D4099" s="320" t="s">
        <v>10768</v>
      </c>
    </row>
    <row r="4100" spans="1:4" ht="13.5">
      <c r="A4100" s="322">
        <v>96817</v>
      </c>
      <c r="B4100" s="319" t="s">
        <v>5469</v>
      </c>
      <c r="C4100" s="319" t="s">
        <v>1345</v>
      </c>
      <c r="D4100" s="320" t="s">
        <v>10769</v>
      </c>
    </row>
    <row r="4101" spans="1:4" ht="13.5">
      <c r="A4101" s="322">
        <v>96818</v>
      </c>
      <c r="B4101" s="319" t="s">
        <v>5470</v>
      </c>
      <c r="C4101" s="319" t="s">
        <v>1345</v>
      </c>
      <c r="D4101" s="320" t="s">
        <v>10290</v>
      </c>
    </row>
    <row r="4102" spans="1:4" ht="13.5">
      <c r="A4102" s="322">
        <v>96819</v>
      </c>
      <c r="B4102" s="319" t="s">
        <v>5471</v>
      </c>
      <c r="C4102" s="319" t="s">
        <v>1345</v>
      </c>
      <c r="D4102" s="320" t="s">
        <v>10290</v>
      </c>
    </row>
    <row r="4103" spans="1:4" ht="13.5">
      <c r="A4103" s="322">
        <v>96820</v>
      </c>
      <c r="B4103" s="319" t="s">
        <v>5472</v>
      </c>
      <c r="C4103" s="319" t="s">
        <v>1345</v>
      </c>
      <c r="D4103" s="320" t="s">
        <v>10770</v>
      </c>
    </row>
    <row r="4104" spans="1:4" ht="13.5">
      <c r="A4104" s="322">
        <v>96821</v>
      </c>
      <c r="B4104" s="319" t="s">
        <v>5473</v>
      </c>
      <c r="C4104" s="319" t="s">
        <v>1345</v>
      </c>
      <c r="D4104" s="320" t="s">
        <v>10305</v>
      </c>
    </row>
    <row r="4105" spans="1:4" ht="13.5">
      <c r="A4105" s="322">
        <v>96822</v>
      </c>
      <c r="B4105" s="319" t="s">
        <v>5474</v>
      </c>
      <c r="C4105" s="319" t="s">
        <v>1345</v>
      </c>
      <c r="D4105" s="320" t="s">
        <v>10771</v>
      </c>
    </row>
    <row r="4106" spans="1:4" ht="13.5">
      <c r="A4106" s="322">
        <v>96823</v>
      </c>
      <c r="B4106" s="319" t="s">
        <v>5475</v>
      </c>
      <c r="C4106" s="319" t="s">
        <v>1345</v>
      </c>
      <c r="D4106" s="320" t="s">
        <v>10772</v>
      </c>
    </row>
    <row r="4107" spans="1:4" ht="13.5">
      <c r="A4107" s="322">
        <v>96824</v>
      </c>
      <c r="B4107" s="319" t="s">
        <v>5476</v>
      </c>
      <c r="C4107" s="319" t="s">
        <v>1345</v>
      </c>
      <c r="D4107" s="320" t="s">
        <v>10773</v>
      </c>
    </row>
    <row r="4108" spans="1:4" ht="13.5">
      <c r="A4108" s="322">
        <v>96825</v>
      </c>
      <c r="B4108" s="319" t="s">
        <v>5477</v>
      </c>
      <c r="C4108" s="319" t="s">
        <v>1345</v>
      </c>
      <c r="D4108" s="320" t="s">
        <v>10774</v>
      </c>
    </row>
    <row r="4109" spans="1:4" ht="13.5">
      <c r="A4109" s="322">
        <v>96826</v>
      </c>
      <c r="B4109" s="319" t="s">
        <v>5478</v>
      </c>
      <c r="C4109" s="319" t="s">
        <v>1345</v>
      </c>
      <c r="D4109" s="320" t="s">
        <v>10775</v>
      </c>
    </row>
    <row r="4110" spans="1:4" ht="13.5">
      <c r="A4110" s="322">
        <v>96827</v>
      </c>
      <c r="B4110" s="319" t="s">
        <v>5479</v>
      </c>
      <c r="C4110" s="319" t="s">
        <v>1345</v>
      </c>
      <c r="D4110" s="320" t="s">
        <v>9585</v>
      </c>
    </row>
    <row r="4111" spans="1:4" ht="13.5">
      <c r="A4111" s="322">
        <v>96828</v>
      </c>
      <c r="B4111" s="319" t="s">
        <v>5480</v>
      </c>
      <c r="C4111" s="319" t="s">
        <v>1345</v>
      </c>
      <c r="D4111" s="320" t="s">
        <v>10776</v>
      </c>
    </row>
    <row r="4112" spans="1:4" ht="13.5">
      <c r="A4112" s="322">
        <v>96829</v>
      </c>
      <c r="B4112" s="319" t="s">
        <v>5481</v>
      </c>
      <c r="C4112" s="319" t="s">
        <v>1345</v>
      </c>
      <c r="D4112" s="320" t="s">
        <v>10113</v>
      </c>
    </row>
    <row r="4113" spans="1:4" ht="13.5">
      <c r="A4113" s="322">
        <v>96830</v>
      </c>
      <c r="B4113" s="319" t="s">
        <v>5482</v>
      </c>
      <c r="C4113" s="319" t="s">
        <v>1345</v>
      </c>
      <c r="D4113" s="320" t="s">
        <v>10777</v>
      </c>
    </row>
    <row r="4114" spans="1:4" ht="13.5">
      <c r="A4114" s="322">
        <v>96831</v>
      </c>
      <c r="B4114" s="319" t="s">
        <v>5483</v>
      </c>
      <c r="C4114" s="319" t="s">
        <v>1345</v>
      </c>
      <c r="D4114" s="320" t="s">
        <v>10778</v>
      </c>
    </row>
    <row r="4115" spans="1:4" ht="13.5">
      <c r="A4115" s="322">
        <v>96832</v>
      </c>
      <c r="B4115" s="319" t="s">
        <v>5484</v>
      </c>
      <c r="C4115" s="319" t="s">
        <v>1345</v>
      </c>
      <c r="D4115" s="320" t="s">
        <v>10779</v>
      </c>
    </row>
    <row r="4116" spans="1:4" ht="13.5">
      <c r="A4116" s="322">
        <v>96833</v>
      </c>
      <c r="B4116" s="319" t="s">
        <v>5485</v>
      </c>
      <c r="C4116" s="319" t="s">
        <v>1345</v>
      </c>
      <c r="D4116" s="320" t="s">
        <v>10780</v>
      </c>
    </row>
    <row r="4117" spans="1:4" ht="13.5">
      <c r="A4117" s="322">
        <v>96834</v>
      </c>
      <c r="B4117" s="319" t="s">
        <v>5486</v>
      </c>
      <c r="C4117" s="319" t="s">
        <v>1345</v>
      </c>
      <c r="D4117" s="320" t="s">
        <v>10781</v>
      </c>
    </row>
    <row r="4118" spans="1:4" ht="13.5">
      <c r="A4118" s="322">
        <v>96835</v>
      </c>
      <c r="B4118" s="319" t="s">
        <v>5487</v>
      </c>
      <c r="C4118" s="319" t="s">
        <v>1345</v>
      </c>
      <c r="D4118" s="320" t="s">
        <v>10782</v>
      </c>
    </row>
    <row r="4119" spans="1:4" ht="13.5">
      <c r="A4119" s="322">
        <v>96836</v>
      </c>
      <c r="B4119" s="319" t="s">
        <v>5488</v>
      </c>
      <c r="C4119" s="319" t="s">
        <v>1345</v>
      </c>
      <c r="D4119" s="320" t="s">
        <v>10783</v>
      </c>
    </row>
    <row r="4120" spans="1:4" ht="13.5">
      <c r="A4120" s="322">
        <v>96837</v>
      </c>
      <c r="B4120" s="319" t="s">
        <v>5489</v>
      </c>
      <c r="C4120" s="319" t="s">
        <v>1345</v>
      </c>
      <c r="D4120" s="320" t="s">
        <v>10304</v>
      </c>
    </row>
    <row r="4121" spans="1:4" ht="13.5">
      <c r="A4121" s="322">
        <v>96838</v>
      </c>
      <c r="B4121" s="319" t="s">
        <v>5490</v>
      </c>
      <c r="C4121" s="319" t="s">
        <v>1345</v>
      </c>
      <c r="D4121" s="320" t="s">
        <v>10687</v>
      </c>
    </row>
    <row r="4122" spans="1:4" ht="13.5">
      <c r="A4122" s="322">
        <v>96839</v>
      </c>
      <c r="B4122" s="319" t="s">
        <v>5491</v>
      </c>
      <c r="C4122" s="319" t="s">
        <v>1345</v>
      </c>
      <c r="D4122" s="320" t="s">
        <v>7903</v>
      </c>
    </row>
    <row r="4123" spans="1:4" ht="13.5">
      <c r="A4123" s="322">
        <v>96840</v>
      </c>
      <c r="B4123" s="319" t="s">
        <v>5492</v>
      </c>
      <c r="C4123" s="319" t="s">
        <v>1345</v>
      </c>
      <c r="D4123" s="320" t="s">
        <v>10784</v>
      </c>
    </row>
    <row r="4124" spans="1:4" ht="13.5">
      <c r="A4124" s="322">
        <v>96841</v>
      </c>
      <c r="B4124" s="319" t="s">
        <v>5493</v>
      </c>
      <c r="C4124" s="319" t="s">
        <v>1345</v>
      </c>
      <c r="D4124" s="320" t="s">
        <v>10785</v>
      </c>
    </row>
    <row r="4125" spans="1:4" ht="13.5">
      <c r="A4125" s="322">
        <v>96842</v>
      </c>
      <c r="B4125" s="319" t="s">
        <v>5494</v>
      </c>
      <c r="C4125" s="319" t="s">
        <v>1345</v>
      </c>
      <c r="D4125" s="320" t="s">
        <v>10786</v>
      </c>
    </row>
    <row r="4126" spans="1:4" ht="13.5">
      <c r="A4126" s="322">
        <v>96843</v>
      </c>
      <c r="B4126" s="319" t="s">
        <v>5495</v>
      </c>
      <c r="C4126" s="319" t="s">
        <v>1345</v>
      </c>
      <c r="D4126" s="320" t="s">
        <v>10787</v>
      </c>
    </row>
    <row r="4127" spans="1:4" ht="13.5">
      <c r="A4127" s="322">
        <v>96844</v>
      </c>
      <c r="B4127" s="319" t="s">
        <v>5496</v>
      </c>
      <c r="C4127" s="319" t="s">
        <v>1345</v>
      </c>
      <c r="D4127" s="320" t="s">
        <v>10788</v>
      </c>
    </row>
    <row r="4128" spans="1:4" ht="13.5">
      <c r="A4128" s="322">
        <v>96845</v>
      </c>
      <c r="B4128" s="319" t="s">
        <v>5497</v>
      </c>
      <c r="C4128" s="319" t="s">
        <v>1345</v>
      </c>
      <c r="D4128" s="320" t="s">
        <v>10789</v>
      </c>
    </row>
    <row r="4129" spans="1:4" ht="13.5">
      <c r="A4129" s="322">
        <v>96846</v>
      </c>
      <c r="B4129" s="319" t="s">
        <v>5498</v>
      </c>
      <c r="C4129" s="319" t="s">
        <v>1345</v>
      </c>
      <c r="D4129" s="320" t="s">
        <v>10790</v>
      </c>
    </row>
    <row r="4130" spans="1:4" ht="13.5">
      <c r="A4130" s="322">
        <v>96847</v>
      </c>
      <c r="B4130" s="319" t="s">
        <v>5499</v>
      </c>
      <c r="C4130" s="319" t="s">
        <v>1345</v>
      </c>
      <c r="D4130" s="320" t="s">
        <v>10791</v>
      </c>
    </row>
    <row r="4131" spans="1:4" ht="13.5">
      <c r="A4131" s="322">
        <v>96848</v>
      </c>
      <c r="B4131" s="319" t="s">
        <v>5500</v>
      </c>
      <c r="C4131" s="319" t="s">
        <v>1345</v>
      </c>
      <c r="D4131" s="320" t="s">
        <v>10792</v>
      </c>
    </row>
    <row r="4132" spans="1:4" ht="13.5">
      <c r="A4132" s="322">
        <v>96849</v>
      </c>
      <c r="B4132" s="319" t="s">
        <v>5501</v>
      </c>
      <c r="C4132" s="319" t="s">
        <v>1345</v>
      </c>
      <c r="D4132" s="320" t="s">
        <v>10325</v>
      </c>
    </row>
    <row r="4133" spans="1:4" ht="13.5">
      <c r="A4133" s="322">
        <v>96850</v>
      </c>
      <c r="B4133" s="319" t="s">
        <v>5502</v>
      </c>
      <c r="C4133" s="319" t="s">
        <v>1345</v>
      </c>
      <c r="D4133" s="320" t="s">
        <v>7858</v>
      </c>
    </row>
    <row r="4134" spans="1:4" ht="13.5">
      <c r="A4134" s="322">
        <v>96851</v>
      </c>
      <c r="B4134" s="319" t="s">
        <v>5503</v>
      </c>
      <c r="C4134" s="319" t="s">
        <v>1345</v>
      </c>
      <c r="D4134" s="320" t="s">
        <v>10682</v>
      </c>
    </row>
    <row r="4135" spans="1:4" ht="13.5">
      <c r="A4135" s="322">
        <v>96852</v>
      </c>
      <c r="B4135" s="319" t="s">
        <v>5504</v>
      </c>
      <c r="C4135" s="319" t="s">
        <v>1345</v>
      </c>
      <c r="D4135" s="320" t="s">
        <v>10793</v>
      </c>
    </row>
    <row r="4136" spans="1:4" ht="13.5">
      <c r="A4136" s="322">
        <v>96853</v>
      </c>
      <c r="B4136" s="319" t="s">
        <v>5505</v>
      </c>
      <c r="C4136" s="319" t="s">
        <v>1345</v>
      </c>
      <c r="D4136" s="320" t="s">
        <v>10794</v>
      </c>
    </row>
    <row r="4137" spans="1:4" ht="13.5">
      <c r="A4137" s="322">
        <v>96854</v>
      </c>
      <c r="B4137" s="319" t="s">
        <v>5506</v>
      </c>
      <c r="C4137" s="319" t="s">
        <v>1345</v>
      </c>
      <c r="D4137" s="320" t="s">
        <v>10795</v>
      </c>
    </row>
    <row r="4138" spans="1:4" ht="13.5">
      <c r="A4138" s="322">
        <v>96855</v>
      </c>
      <c r="B4138" s="319" t="s">
        <v>5507</v>
      </c>
      <c r="C4138" s="319" t="s">
        <v>1345</v>
      </c>
      <c r="D4138" s="320" t="s">
        <v>10796</v>
      </c>
    </row>
    <row r="4139" spans="1:4" ht="13.5">
      <c r="A4139" s="322">
        <v>96856</v>
      </c>
      <c r="B4139" s="319" t="s">
        <v>5508</v>
      </c>
      <c r="C4139" s="319" t="s">
        <v>1345</v>
      </c>
      <c r="D4139" s="320" t="s">
        <v>10797</v>
      </c>
    </row>
    <row r="4140" spans="1:4" ht="13.5">
      <c r="A4140" s="322">
        <v>96857</v>
      </c>
      <c r="B4140" s="319" t="s">
        <v>5509</v>
      </c>
      <c r="C4140" s="319" t="s">
        <v>1345</v>
      </c>
      <c r="D4140" s="320" t="s">
        <v>10056</v>
      </c>
    </row>
    <row r="4141" spans="1:4" ht="13.5">
      <c r="A4141" s="322">
        <v>96858</v>
      </c>
      <c r="B4141" s="319" t="s">
        <v>5510</v>
      </c>
      <c r="C4141" s="319" t="s">
        <v>1345</v>
      </c>
      <c r="D4141" s="320" t="s">
        <v>10798</v>
      </c>
    </row>
    <row r="4142" spans="1:4" ht="13.5">
      <c r="A4142" s="322">
        <v>96859</v>
      </c>
      <c r="B4142" s="319" t="s">
        <v>5511</v>
      </c>
      <c r="C4142" s="319" t="s">
        <v>1345</v>
      </c>
      <c r="D4142" s="320" t="s">
        <v>10799</v>
      </c>
    </row>
    <row r="4143" spans="1:4" ht="13.5">
      <c r="A4143" s="322">
        <v>96860</v>
      </c>
      <c r="B4143" s="319" t="s">
        <v>5512</v>
      </c>
      <c r="C4143" s="319" t="s">
        <v>1345</v>
      </c>
      <c r="D4143" s="320" t="s">
        <v>10800</v>
      </c>
    </row>
    <row r="4144" spans="1:4" ht="13.5">
      <c r="A4144" s="322">
        <v>96861</v>
      </c>
      <c r="B4144" s="319" t="s">
        <v>5513</v>
      </c>
      <c r="C4144" s="319" t="s">
        <v>1345</v>
      </c>
      <c r="D4144" s="320" t="s">
        <v>10801</v>
      </c>
    </row>
    <row r="4145" spans="1:4" ht="13.5">
      <c r="A4145" s="322">
        <v>96862</v>
      </c>
      <c r="B4145" s="319" t="s">
        <v>5514</v>
      </c>
      <c r="C4145" s="319" t="s">
        <v>1345</v>
      </c>
      <c r="D4145" s="320" t="s">
        <v>9629</v>
      </c>
    </row>
    <row r="4146" spans="1:4" ht="13.5">
      <c r="A4146" s="322">
        <v>96863</v>
      </c>
      <c r="B4146" s="319" t="s">
        <v>5515</v>
      </c>
      <c r="C4146" s="319" t="s">
        <v>1345</v>
      </c>
      <c r="D4146" s="320" t="s">
        <v>10802</v>
      </c>
    </row>
    <row r="4147" spans="1:4" ht="13.5">
      <c r="A4147" s="322">
        <v>96864</v>
      </c>
      <c r="B4147" s="319" t="s">
        <v>5516</v>
      </c>
      <c r="C4147" s="319" t="s">
        <v>1345</v>
      </c>
      <c r="D4147" s="320" t="s">
        <v>10803</v>
      </c>
    </row>
    <row r="4148" spans="1:4" ht="13.5">
      <c r="A4148" s="322">
        <v>96865</v>
      </c>
      <c r="B4148" s="319" t="s">
        <v>5517</v>
      </c>
      <c r="C4148" s="319" t="s">
        <v>1345</v>
      </c>
      <c r="D4148" s="320" t="s">
        <v>10804</v>
      </c>
    </row>
    <row r="4149" spans="1:4" ht="13.5">
      <c r="A4149" s="322">
        <v>96866</v>
      </c>
      <c r="B4149" s="319" t="s">
        <v>5518</v>
      </c>
      <c r="C4149" s="319" t="s">
        <v>1345</v>
      </c>
      <c r="D4149" s="320" t="s">
        <v>8421</v>
      </c>
    </row>
    <row r="4150" spans="1:4" ht="13.5">
      <c r="A4150" s="322">
        <v>96867</v>
      </c>
      <c r="B4150" s="319" t="s">
        <v>5519</v>
      </c>
      <c r="C4150" s="319" t="s">
        <v>1345</v>
      </c>
      <c r="D4150" s="320" t="s">
        <v>10805</v>
      </c>
    </row>
    <row r="4151" spans="1:4" ht="13.5">
      <c r="A4151" s="322">
        <v>96868</v>
      </c>
      <c r="B4151" s="319" t="s">
        <v>5520</v>
      </c>
      <c r="C4151" s="319" t="s">
        <v>1345</v>
      </c>
      <c r="D4151" s="320" t="s">
        <v>10744</v>
      </c>
    </row>
    <row r="4152" spans="1:4" ht="13.5">
      <c r="A4152" s="322">
        <v>96869</v>
      </c>
      <c r="B4152" s="319" t="s">
        <v>5521</v>
      </c>
      <c r="C4152" s="319" t="s">
        <v>1345</v>
      </c>
      <c r="D4152" s="320" t="s">
        <v>8199</v>
      </c>
    </row>
    <row r="4153" spans="1:4" ht="13.5">
      <c r="A4153" s="322">
        <v>96870</v>
      </c>
      <c r="B4153" s="319" t="s">
        <v>5522</v>
      </c>
      <c r="C4153" s="319" t="s">
        <v>1345</v>
      </c>
      <c r="D4153" s="320" t="s">
        <v>7864</v>
      </c>
    </row>
    <row r="4154" spans="1:4" ht="13.5">
      <c r="A4154" s="322">
        <v>96871</v>
      </c>
      <c r="B4154" s="319" t="s">
        <v>5523</v>
      </c>
      <c r="C4154" s="319" t="s">
        <v>1345</v>
      </c>
      <c r="D4154" s="320" t="s">
        <v>10806</v>
      </c>
    </row>
    <row r="4155" spans="1:4" ht="13.5">
      <c r="A4155" s="322">
        <v>96872</v>
      </c>
      <c r="B4155" s="319" t="s">
        <v>5524</v>
      </c>
      <c r="C4155" s="319" t="s">
        <v>1345</v>
      </c>
      <c r="D4155" s="320" t="s">
        <v>10807</v>
      </c>
    </row>
    <row r="4156" spans="1:4" ht="13.5">
      <c r="A4156" s="322">
        <v>96873</v>
      </c>
      <c r="B4156" s="319" t="s">
        <v>5525</v>
      </c>
      <c r="C4156" s="319" t="s">
        <v>1345</v>
      </c>
      <c r="D4156" s="320" t="s">
        <v>8727</v>
      </c>
    </row>
    <row r="4157" spans="1:4" ht="13.5">
      <c r="A4157" s="322">
        <v>96874</v>
      </c>
      <c r="B4157" s="319" t="s">
        <v>5526</v>
      </c>
      <c r="C4157" s="319" t="s">
        <v>1345</v>
      </c>
      <c r="D4157" s="320" t="s">
        <v>10808</v>
      </c>
    </row>
    <row r="4158" spans="1:4" ht="13.5">
      <c r="A4158" s="322">
        <v>96875</v>
      </c>
      <c r="B4158" s="319" t="s">
        <v>5527</v>
      </c>
      <c r="C4158" s="319" t="s">
        <v>1345</v>
      </c>
      <c r="D4158" s="320" t="s">
        <v>10809</v>
      </c>
    </row>
    <row r="4159" spans="1:4" ht="13.5">
      <c r="A4159" s="322">
        <v>96876</v>
      </c>
      <c r="B4159" s="319" t="s">
        <v>5528</v>
      </c>
      <c r="C4159" s="319" t="s">
        <v>1345</v>
      </c>
      <c r="D4159" s="320" t="s">
        <v>10810</v>
      </c>
    </row>
    <row r="4160" spans="1:4" ht="13.5">
      <c r="A4160" s="322">
        <v>96877</v>
      </c>
      <c r="B4160" s="319" t="s">
        <v>5529</v>
      </c>
      <c r="C4160" s="319" t="s">
        <v>1345</v>
      </c>
      <c r="D4160" s="320" t="s">
        <v>10811</v>
      </c>
    </row>
    <row r="4161" spans="1:4" ht="13.5">
      <c r="A4161" s="322">
        <v>96878</v>
      </c>
      <c r="B4161" s="319" t="s">
        <v>5530</v>
      </c>
      <c r="C4161" s="319" t="s">
        <v>1345</v>
      </c>
      <c r="D4161" s="320" t="s">
        <v>10480</v>
      </c>
    </row>
    <row r="4162" spans="1:4" ht="13.5">
      <c r="A4162" s="322">
        <v>96879</v>
      </c>
      <c r="B4162" s="319" t="s">
        <v>5531</v>
      </c>
      <c r="C4162" s="319" t="s">
        <v>1345</v>
      </c>
      <c r="D4162" s="320" t="s">
        <v>10812</v>
      </c>
    </row>
    <row r="4163" spans="1:4" ht="13.5">
      <c r="A4163" s="322">
        <v>96880</v>
      </c>
      <c r="B4163" s="319" t="s">
        <v>5532</v>
      </c>
      <c r="C4163" s="319" t="s">
        <v>1345</v>
      </c>
      <c r="D4163" s="320" t="s">
        <v>10813</v>
      </c>
    </row>
    <row r="4164" spans="1:4" ht="13.5">
      <c r="A4164" s="322">
        <v>96881</v>
      </c>
      <c r="B4164" s="319" t="s">
        <v>5533</v>
      </c>
      <c r="C4164" s="319" t="s">
        <v>1345</v>
      </c>
      <c r="D4164" s="320" t="s">
        <v>7941</v>
      </c>
    </row>
    <row r="4165" spans="1:4" ht="13.5">
      <c r="A4165" s="322">
        <v>97425</v>
      </c>
      <c r="B4165" s="319" t="s">
        <v>10814</v>
      </c>
      <c r="C4165" s="319" t="s">
        <v>1345</v>
      </c>
      <c r="D4165" s="320" t="s">
        <v>10815</v>
      </c>
    </row>
    <row r="4166" spans="1:4" ht="13.5">
      <c r="A4166" s="322">
        <v>97426</v>
      </c>
      <c r="B4166" s="319" t="s">
        <v>10816</v>
      </c>
      <c r="C4166" s="319" t="s">
        <v>1345</v>
      </c>
      <c r="D4166" s="320" t="s">
        <v>10817</v>
      </c>
    </row>
    <row r="4167" spans="1:4" ht="13.5">
      <c r="A4167" s="322">
        <v>97427</v>
      </c>
      <c r="B4167" s="319" t="s">
        <v>10818</v>
      </c>
      <c r="C4167" s="319" t="s">
        <v>1345</v>
      </c>
      <c r="D4167" s="320" t="s">
        <v>10819</v>
      </c>
    </row>
    <row r="4168" spans="1:4" ht="13.5">
      <c r="A4168" s="322">
        <v>97428</v>
      </c>
      <c r="B4168" s="319" t="s">
        <v>10820</v>
      </c>
      <c r="C4168" s="319" t="s">
        <v>1345</v>
      </c>
      <c r="D4168" s="320" t="s">
        <v>10821</v>
      </c>
    </row>
    <row r="4169" spans="1:4" ht="13.5">
      <c r="A4169" s="322">
        <v>97429</v>
      </c>
      <c r="B4169" s="319" t="s">
        <v>10822</v>
      </c>
      <c r="C4169" s="319" t="s">
        <v>1345</v>
      </c>
      <c r="D4169" s="320" t="s">
        <v>10823</v>
      </c>
    </row>
    <row r="4170" spans="1:4" ht="13.5">
      <c r="A4170" s="322">
        <v>97430</v>
      </c>
      <c r="B4170" s="319" t="s">
        <v>10824</v>
      </c>
      <c r="C4170" s="319" t="s">
        <v>1345</v>
      </c>
      <c r="D4170" s="320" t="s">
        <v>10825</v>
      </c>
    </row>
    <row r="4171" spans="1:4" ht="13.5">
      <c r="A4171" s="322">
        <v>97431</v>
      </c>
      <c r="B4171" s="319" t="s">
        <v>10826</v>
      </c>
      <c r="C4171" s="319" t="s">
        <v>1345</v>
      </c>
      <c r="D4171" s="320" t="s">
        <v>7863</v>
      </c>
    </row>
    <row r="4172" spans="1:4" ht="13.5">
      <c r="A4172" s="322">
        <v>97432</v>
      </c>
      <c r="B4172" s="319" t="s">
        <v>10827</v>
      </c>
      <c r="C4172" s="319" t="s">
        <v>1345</v>
      </c>
      <c r="D4172" s="320" t="s">
        <v>10828</v>
      </c>
    </row>
    <row r="4173" spans="1:4" ht="13.5">
      <c r="A4173" s="322">
        <v>97433</v>
      </c>
      <c r="B4173" s="319" t="s">
        <v>10829</v>
      </c>
      <c r="C4173" s="319" t="s">
        <v>1345</v>
      </c>
      <c r="D4173" s="320" t="s">
        <v>10830</v>
      </c>
    </row>
    <row r="4174" spans="1:4" ht="13.5">
      <c r="A4174" s="322">
        <v>97434</v>
      </c>
      <c r="B4174" s="319" t="s">
        <v>10831</v>
      </c>
      <c r="C4174" s="319" t="s">
        <v>1345</v>
      </c>
      <c r="D4174" s="320" t="s">
        <v>9799</v>
      </c>
    </row>
    <row r="4175" spans="1:4" ht="13.5">
      <c r="A4175" s="322">
        <v>97435</v>
      </c>
      <c r="B4175" s="319" t="s">
        <v>10832</v>
      </c>
      <c r="C4175" s="319" t="s">
        <v>1345</v>
      </c>
      <c r="D4175" s="320" t="s">
        <v>10833</v>
      </c>
    </row>
    <row r="4176" spans="1:4" ht="13.5">
      <c r="A4176" s="322">
        <v>97436</v>
      </c>
      <c r="B4176" s="319" t="s">
        <v>10834</v>
      </c>
      <c r="C4176" s="319" t="s">
        <v>1345</v>
      </c>
      <c r="D4176" s="320" t="s">
        <v>10835</v>
      </c>
    </row>
    <row r="4177" spans="1:4" ht="13.5">
      <c r="A4177" s="322">
        <v>97437</v>
      </c>
      <c r="B4177" s="319" t="s">
        <v>10836</v>
      </c>
      <c r="C4177" s="319" t="s">
        <v>1345</v>
      </c>
      <c r="D4177" s="320" t="s">
        <v>10837</v>
      </c>
    </row>
    <row r="4178" spans="1:4" ht="13.5">
      <c r="A4178" s="322">
        <v>97438</v>
      </c>
      <c r="B4178" s="319" t="s">
        <v>10838</v>
      </c>
      <c r="C4178" s="319" t="s">
        <v>1345</v>
      </c>
      <c r="D4178" s="320" t="s">
        <v>10839</v>
      </c>
    </row>
    <row r="4179" spans="1:4" ht="13.5">
      <c r="A4179" s="322">
        <v>97439</v>
      </c>
      <c r="B4179" s="319" t="s">
        <v>10840</v>
      </c>
      <c r="C4179" s="319" t="s">
        <v>1345</v>
      </c>
      <c r="D4179" s="320" t="s">
        <v>10841</v>
      </c>
    </row>
    <row r="4180" spans="1:4" ht="13.5">
      <c r="A4180" s="322">
        <v>97440</v>
      </c>
      <c r="B4180" s="319" t="s">
        <v>10842</v>
      </c>
      <c r="C4180" s="319" t="s">
        <v>1345</v>
      </c>
      <c r="D4180" s="320" t="s">
        <v>10843</v>
      </c>
    </row>
    <row r="4181" spans="1:4" ht="13.5">
      <c r="A4181" s="322">
        <v>97442</v>
      </c>
      <c r="B4181" s="319" t="s">
        <v>10844</v>
      </c>
      <c r="C4181" s="319" t="s">
        <v>1345</v>
      </c>
      <c r="D4181" s="320" t="s">
        <v>10845</v>
      </c>
    </row>
    <row r="4182" spans="1:4" ht="13.5">
      <c r="A4182" s="322">
        <v>97443</v>
      </c>
      <c r="B4182" s="319" t="s">
        <v>10846</v>
      </c>
      <c r="C4182" s="319" t="s">
        <v>1345</v>
      </c>
      <c r="D4182" s="320" t="s">
        <v>10847</v>
      </c>
    </row>
    <row r="4183" spans="1:4" ht="13.5">
      <c r="A4183" s="322">
        <v>97444</v>
      </c>
      <c r="B4183" s="319" t="s">
        <v>10848</v>
      </c>
      <c r="C4183" s="319" t="s">
        <v>1345</v>
      </c>
      <c r="D4183" s="320" t="s">
        <v>10849</v>
      </c>
    </row>
    <row r="4184" spans="1:4" ht="13.5">
      <c r="A4184" s="322">
        <v>97446</v>
      </c>
      <c r="B4184" s="319" t="s">
        <v>10850</v>
      </c>
      <c r="C4184" s="319" t="s">
        <v>1345</v>
      </c>
      <c r="D4184" s="320" t="s">
        <v>10851</v>
      </c>
    </row>
    <row r="4185" spans="1:4" ht="13.5">
      <c r="A4185" s="322">
        <v>97447</v>
      </c>
      <c r="B4185" s="319" t="s">
        <v>10852</v>
      </c>
      <c r="C4185" s="319" t="s">
        <v>1345</v>
      </c>
      <c r="D4185" s="320" t="s">
        <v>10851</v>
      </c>
    </row>
    <row r="4186" spans="1:4" ht="13.5">
      <c r="A4186" s="322">
        <v>97449</v>
      </c>
      <c r="B4186" s="319" t="s">
        <v>10853</v>
      </c>
      <c r="C4186" s="319" t="s">
        <v>1345</v>
      </c>
      <c r="D4186" s="320" t="s">
        <v>10854</v>
      </c>
    </row>
    <row r="4187" spans="1:4" ht="13.5">
      <c r="A4187" s="322">
        <v>97450</v>
      </c>
      <c r="B4187" s="319" t="s">
        <v>10855</v>
      </c>
      <c r="C4187" s="319" t="s">
        <v>1345</v>
      </c>
      <c r="D4187" s="320" t="s">
        <v>10856</v>
      </c>
    </row>
    <row r="4188" spans="1:4" ht="13.5">
      <c r="A4188" s="322">
        <v>97452</v>
      </c>
      <c r="B4188" s="319" t="s">
        <v>10857</v>
      </c>
      <c r="C4188" s="319" t="s">
        <v>1345</v>
      </c>
      <c r="D4188" s="320" t="s">
        <v>10858</v>
      </c>
    </row>
    <row r="4189" spans="1:4" ht="13.5">
      <c r="A4189" s="322">
        <v>97453</v>
      </c>
      <c r="B4189" s="319" t="s">
        <v>10859</v>
      </c>
      <c r="C4189" s="319" t="s">
        <v>1345</v>
      </c>
      <c r="D4189" s="320" t="s">
        <v>10860</v>
      </c>
    </row>
    <row r="4190" spans="1:4" ht="13.5">
      <c r="A4190" s="322">
        <v>97454</v>
      </c>
      <c r="B4190" s="319" t="s">
        <v>10861</v>
      </c>
      <c r="C4190" s="319" t="s">
        <v>1345</v>
      </c>
      <c r="D4190" s="320" t="s">
        <v>10862</v>
      </c>
    </row>
    <row r="4191" spans="1:4" ht="13.5">
      <c r="A4191" s="322">
        <v>97455</v>
      </c>
      <c r="B4191" s="319" t="s">
        <v>10863</v>
      </c>
      <c r="C4191" s="319" t="s">
        <v>1345</v>
      </c>
      <c r="D4191" s="320" t="s">
        <v>10864</v>
      </c>
    </row>
    <row r="4192" spans="1:4" ht="13.5">
      <c r="A4192" s="322">
        <v>97456</v>
      </c>
      <c r="B4192" s="319" t="s">
        <v>10865</v>
      </c>
      <c r="C4192" s="319" t="s">
        <v>1345</v>
      </c>
      <c r="D4192" s="320" t="s">
        <v>10866</v>
      </c>
    </row>
    <row r="4193" spans="1:4" ht="13.5">
      <c r="A4193" s="322">
        <v>97457</v>
      </c>
      <c r="B4193" s="319" t="s">
        <v>10867</v>
      </c>
      <c r="C4193" s="319" t="s">
        <v>1345</v>
      </c>
      <c r="D4193" s="320" t="s">
        <v>10868</v>
      </c>
    </row>
    <row r="4194" spans="1:4" ht="13.5">
      <c r="A4194" s="322">
        <v>97458</v>
      </c>
      <c r="B4194" s="319" t="s">
        <v>10869</v>
      </c>
      <c r="C4194" s="319" t="s">
        <v>1345</v>
      </c>
      <c r="D4194" s="320" t="s">
        <v>10870</v>
      </c>
    </row>
    <row r="4195" spans="1:4" ht="13.5">
      <c r="A4195" s="322">
        <v>97459</v>
      </c>
      <c r="B4195" s="319" t="s">
        <v>10871</v>
      </c>
      <c r="C4195" s="319" t="s">
        <v>1345</v>
      </c>
      <c r="D4195" s="320" t="s">
        <v>10872</v>
      </c>
    </row>
    <row r="4196" spans="1:4" ht="13.5">
      <c r="A4196" s="322">
        <v>97460</v>
      </c>
      <c r="B4196" s="319" t="s">
        <v>10873</v>
      </c>
      <c r="C4196" s="319" t="s">
        <v>1345</v>
      </c>
      <c r="D4196" s="320" t="s">
        <v>10874</v>
      </c>
    </row>
    <row r="4197" spans="1:4" ht="13.5">
      <c r="A4197" s="322">
        <v>97461</v>
      </c>
      <c r="B4197" s="319" t="s">
        <v>10875</v>
      </c>
      <c r="C4197" s="319" t="s">
        <v>1345</v>
      </c>
      <c r="D4197" s="320" t="s">
        <v>10876</v>
      </c>
    </row>
    <row r="4198" spans="1:4" ht="13.5">
      <c r="A4198" s="322">
        <v>97462</v>
      </c>
      <c r="B4198" s="319" t="s">
        <v>10877</v>
      </c>
      <c r="C4198" s="319" t="s">
        <v>1345</v>
      </c>
      <c r="D4198" s="320" t="s">
        <v>9086</v>
      </c>
    </row>
    <row r="4199" spans="1:4" ht="13.5">
      <c r="A4199" s="322">
        <v>97464</v>
      </c>
      <c r="B4199" s="319" t="s">
        <v>10878</v>
      </c>
      <c r="C4199" s="319" t="s">
        <v>1345</v>
      </c>
      <c r="D4199" s="320" t="s">
        <v>10879</v>
      </c>
    </row>
    <row r="4200" spans="1:4" ht="13.5">
      <c r="A4200" s="322">
        <v>97465</v>
      </c>
      <c r="B4200" s="319" t="s">
        <v>10880</v>
      </c>
      <c r="C4200" s="319" t="s">
        <v>1345</v>
      </c>
      <c r="D4200" s="320" t="s">
        <v>10881</v>
      </c>
    </row>
    <row r="4201" spans="1:4" ht="13.5">
      <c r="A4201" s="322">
        <v>97467</v>
      </c>
      <c r="B4201" s="319" t="s">
        <v>10882</v>
      </c>
      <c r="C4201" s="319" t="s">
        <v>1345</v>
      </c>
      <c r="D4201" s="320" t="s">
        <v>10883</v>
      </c>
    </row>
    <row r="4202" spans="1:4" ht="13.5">
      <c r="A4202" s="322">
        <v>97468</v>
      </c>
      <c r="B4202" s="319" t="s">
        <v>10884</v>
      </c>
      <c r="C4202" s="319" t="s">
        <v>1345</v>
      </c>
      <c r="D4202" s="320" t="s">
        <v>10885</v>
      </c>
    </row>
    <row r="4203" spans="1:4" ht="13.5">
      <c r="A4203" s="322">
        <v>97470</v>
      </c>
      <c r="B4203" s="319" t="s">
        <v>10886</v>
      </c>
      <c r="C4203" s="319" t="s">
        <v>1345</v>
      </c>
      <c r="D4203" s="320" t="s">
        <v>10887</v>
      </c>
    </row>
    <row r="4204" spans="1:4" ht="13.5">
      <c r="A4204" s="322">
        <v>97471</v>
      </c>
      <c r="B4204" s="319" t="s">
        <v>10888</v>
      </c>
      <c r="C4204" s="319" t="s">
        <v>1345</v>
      </c>
      <c r="D4204" s="320" t="s">
        <v>10889</v>
      </c>
    </row>
    <row r="4205" spans="1:4" ht="13.5">
      <c r="A4205" s="322">
        <v>97474</v>
      </c>
      <c r="B4205" s="319" t="s">
        <v>10890</v>
      </c>
      <c r="C4205" s="319" t="s">
        <v>1345</v>
      </c>
      <c r="D4205" s="320" t="s">
        <v>10891</v>
      </c>
    </row>
    <row r="4206" spans="1:4" ht="13.5">
      <c r="A4206" s="322">
        <v>97475</v>
      </c>
      <c r="B4206" s="319" t="s">
        <v>10892</v>
      </c>
      <c r="C4206" s="319" t="s">
        <v>1345</v>
      </c>
      <c r="D4206" s="320" t="s">
        <v>10893</v>
      </c>
    </row>
    <row r="4207" spans="1:4" ht="13.5">
      <c r="A4207" s="322">
        <v>97477</v>
      </c>
      <c r="B4207" s="319" t="s">
        <v>10894</v>
      </c>
      <c r="C4207" s="319" t="s">
        <v>1345</v>
      </c>
      <c r="D4207" s="320" t="s">
        <v>10851</v>
      </c>
    </row>
    <row r="4208" spans="1:4" ht="13.5">
      <c r="A4208" s="322">
        <v>97478</v>
      </c>
      <c r="B4208" s="319" t="s">
        <v>10895</v>
      </c>
      <c r="C4208" s="319" t="s">
        <v>1345</v>
      </c>
      <c r="D4208" s="320" t="s">
        <v>10896</v>
      </c>
    </row>
    <row r="4209" spans="1:4" ht="13.5">
      <c r="A4209" s="322">
        <v>97479</v>
      </c>
      <c r="B4209" s="319" t="s">
        <v>10897</v>
      </c>
      <c r="C4209" s="319" t="s">
        <v>1345</v>
      </c>
      <c r="D4209" s="320" t="s">
        <v>10898</v>
      </c>
    </row>
    <row r="4210" spans="1:4" ht="13.5">
      <c r="A4210" s="322">
        <v>97480</v>
      </c>
      <c r="B4210" s="319" t="s">
        <v>10899</v>
      </c>
      <c r="C4210" s="319" t="s">
        <v>1345</v>
      </c>
      <c r="D4210" s="320" t="s">
        <v>10898</v>
      </c>
    </row>
    <row r="4211" spans="1:4" ht="13.5">
      <c r="A4211" s="322">
        <v>97481</v>
      </c>
      <c r="B4211" s="319" t="s">
        <v>10900</v>
      </c>
      <c r="C4211" s="319" t="s">
        <v>1345</v>
      </c>
      <c r="D4211" s="320" t="s">
        <v>9138</v>
      </c>
    </row>
    <row r="4212" spans="1:4" ht="13.5">
      <c r="A4212" s="322">
        <v>97482</v>
      </c>
      <c r="B4212" s="319" t="s">
        <v>10901</v>
      </c>
      <c r="C4212" s="319" t="s">
        <v>1345</v>
      </c>
      <c r="D4212" s="320" t="s">
        <v>9138</v>
      </c>
    </row>
    <row r="4213" spans="1:4" ht="13.5">
      <c r="A4213" s="322">
        <v>97483</v>
      </c>
      <c r="B4213" s="319" t="s">
        <v>10902</v>
      </c>
      <c r="C4213" s="319" t="s">
        <v>1345</v>
      </c>
      <c r="D4213" s="320" t="s">
        <v>10903</v>
      </c>
    </row>
    <row r="4214" spans="1:4" ht="13.5">
      <c r="A4214" s="322">
        <v>97484</v>
      </c>
      <c r="B4214" s="319" t="s">
        <v>10904</v>
      </c>
      <c r="C4214" s="319" t="s">
        <v>1345</v>
      </c>
      <c r="D4214" s="320" t="s">
        <v>10903</v>
      </c>
    </row>
    <row r="4215" spans="1:4" ht="13.5">
      <c r="A4215" s="322">
        <v>97485</v>
      </c>
      <c r="B4215" s="319" t="s">
        <v>10905</v>
      </c>
      <c r="C4215" s="319" t="s">
        <v>1345</v>
      </c>
      <c r="D4215" s="320" t="s">
        <v>10906</v>
      </c>
    </row>
    <row r="4216" spans="1:4" ht="13.5">
      <c r="A4216" s="322">
        <v>97486</v>
      </c>
      <c r="B4216" s="319" t="s">
        <v>10907</v>
      </c>
      <c r="C4216" s="319" t="s">
        <v>1345</v>
      </c>
      <c r="D4216" s="320" t="s">
        <v>10908</v>
      </c>
    </row>
    <row r="4217" spans="1:4" ht="13.5">
      <c r="A4217" s="322">
        <v>97487</v>
      </c>
      <c r="B4217" s="319" t="s">
        <v>10909</v>
      </c>
      <c r="C4217" s="319" t="s">
        <v>1345</v>
      </c>
      <c r="D4217" s="320" t="s">
        <v>10910</v>
      </c>
    </row>
    <row r="4218" spans="1:4" ht="13.5">
      <c r="A4218" s="322">
        <v>97488</v>
      </c>
      <c r="B4218" s="319" t="s">
        <v>10911</v>
      </c>
      <c r="C4218" s="319" t="s">
        <v>1345</v>
      </c>
      <c r="D4218" s="320" t="s">
        <v>10912</v>
      </c>
    </row>
    <row r="4219" spans="1:4" ht="13.5">
      <c r="A4219" s="322">
        <v>97489</v>
      </c>
      <c r="B4219" s="319" t="s">
        <v>10913</v>
      </c>
      <c r="C4219" s="319" t="s">
        <v>1345</v>
      </c>
      <c r="D4219" s="320" t="s">
        <v>10914</v>
      </c>
    </row>
    <row r="4220" spans="1:4" ht="13.5">
      <c r="A4220" s="322">
        <v>97490</v>
      </c>
      <c r="B4220" s="319" t="s">
        <v>10915</v>
      </c>
      <c r="C4220" s="319" t="s">
        <v>1345</v>
      </c>
      <c r="D4220" s="320" t="s">
        <v>10916</v>
      </c>
    </row>
    <row r="4221" spans="1:4" ht="13.5">
      <c r="A4221" s="322">
        <v>97491</v>
      </c>
      <c r="B4221" s="319" t="s">
        <v>10917</v>
      </c>
      <c r="C4221" s="319" t="s">
        <v>1345</v>
      </c>
      <c r="D4221" s="320" t="s">
        <v>10918</v>
      </c>
    </row>
    <row r="4222" spans="1:4" ht="13.5">
      <c r="A4222" s="322">
        <v>97492</v>
      </c>
      <c r="B4222" s="319" t="s">
        <v>10919</v>
      </c>
      <c r="C4222" s="319" t="s">
        <v>1345</v>
      </c>
      <c r="D4222" s="320" t="s">
        <v>10920</v>
      </c>
    </row>
    <row r="4223" spans="1:4" ht="13.5">
      <c r="A4223" s="322">
        <v>97493</v>
      </c>
      <c r="B4223" s="319" t="s">
        <v>10921</v>
      </c>
      <c r="C4223" s="319" t="s">
        <v>1345</v>
      </c>
      <c r="D4223" s="320" t="s">
        <v>10922</v>
      </c>
    </row>
    <row r="4224" spans="1:4" ht="13.5">
      <c r="A4224" s="322">
        <v>97494</v>
      </c>
      <c r="B4224" s="319" t="s">
        <v>10923</v>
      </c>
      <c r="C4224" s="319" t="s">
        <v>1345</v>
      </c>
      <c r="D4224" s="320" t="s">
        <v>10924</v>
      </c>
    </row>
    <row r="4225" spans="1:4" ht="13.5">
      <c r="A4225" s="322">
        <v>97495</v>
      </c>
      <c r="B4225" s="319" t="s">
        <v>10925</v>
      </c>
      <c r="C4225" s="319" t="s">
        <v>1345</v>
      </c>
      <c r="D4225" s="320" t="s">
        <v>10926</v>
      </c>
    </row>
    <row r="4226" spans="1:4" ht="13.5">
      <c r="A4226" s="322">
        <v>97496</v>
      </c>
      <c r="B4226" s="319" t="s">
        <v>10927</v>
      </c>
      <c r="C4226" s="319" t="s">
        <v>1345</v>
      </c>
      <c r="D4226" s="320" t="s">
        <v>10928</v>
      </c>
    </row>
    <row r="4227" spans="1:4" ht="13.5">
      <c r="A4227" s="322">
        <v>97499</v>
      </c>
      <c r="B4227" s="319" t="s">
        <v>10929</v>
      </c>
      <c r="C4227" s="319" t="s">
        <v>1345</v>
      </c>
      <c r="D4227" s="320" t="s">
        <v>10930</v>
      </c>
    </row>
    <row r="4228" spans="1:4" ht="13.5">
      <c r="A4228" s="322">
        <v>97500</v>
      </c>
      <c r="B4228" s="319" t="s">
        <v>10931</v>
      </c>
      <c r="C4228" s="319" t="s">
        <v>1345</v>
      </c>
      <c r="D4228" s="320" t="s">
        <v>10932</v>
      </c>
    </row>
    <row r="4229" spans="1:4" ht="13.5">
      <c r="A4229" s="322">
        <v>97502</v>
      </c>
      <c r="B4229" s="319" t="s">
        <v>10933</v>
      </c>
      <c r="C4229" s="319" t="s">
        <v>1345</v>
      </c>
      <c r="D4229" s="320" t="s">
        <v>10934</v>
      </c>
    </row>
    <row r="4230" spans="1:4" ht="13.5">
      <c r="A4230" s="322">
        <v>97503</v>
      </c>
      <c r="B4230" s="319" t="s">
        <v>10935</v>
      </c>
      <c r="C4230" s="319" t="s">
        <v>1345</v>
      </c>
      <c r="D4230" s="320" t="s">
        <v>10936</v>
      </c>
    </row>
    <row r="4231" spans="1:4" ht="13.5">
      <c r="A4231" s="322">
        <v>97505</v>
      </c>
      <c r="B4231" s="319" t="s">
        <v>10937</v>
      </c>
      <c r="C4231" s="319" t="s">
        <v>1345</v>
      </c>
      <c r="D4231" s="320" t="s">
        <v>7989</v>
      </c>
    </row>
    <row r="4232" spans="1:4" ht="13.5">
      <c r="A4232" s="322">
        <v>97506</v>
      </c>
      <c r="B4232" s="319" t="s">
        <v>10938</v>
      </c>
      <c r="C4232" s="319" t="s">
        <v>1345</v>
      </c>
      <c r="D4232" s="320" t="s">
        <v>10939</v>
      </c>
    </row>
    <row r="4233" spans="1:4" ht="13.5">
      <c r="A4233" s="322">
        <v>97508</v>
      </c>
      <c r="B4233" s="319" t="s">
        <v>10940</v>
      </c>
      <c r="C4233" s="319" t="s">
        <v>1345</v>
      </c>
      <c r="D4233" s="320" t="s">
        <v>10941</v>
      </c>
    </row>
    <row r="4234" spans="1:4" ht="13.5">
      <c r="A4234" s="322">
        <v>97509</v>
      </c>
      <c r="B4234" s="319" t="s">
        <v>10942</v>
      </c>
      <c r="C4234" s="319" t="s">
        <v>1345</v>
      </c>
      <c r="D4234" s="320" t="s">
        <v>10943</v>
      </c>
    </row>
    <row r="4235" spans="1:4" ht="13.5">
      <c r="A4235" s="322">
        <v>97511</v>
      </c>
      <c r="B4235" s="319" t="s">
        <v>10944</v>
      </c>
      <c r="C4235" s="319" t="s">
        <v>1345</v>
      </c>
      <c r="D4235" s="320" t="s">
        <v>10945</v>
      </c>
    </row>
    <row r="4236" spans="1:4" ht="13.5">
      <c r="A4236" s="322">
        <v>97512</v>
      </c>
      <c r="B4236" s="319" t="s">
        <v>10946</v>
      </c>
      <c r="C4236" s="319" t="s">
        <v>1345</v>
      </c>
      <c r="D4236" s="320" t="s">
        <v>10947</v>
      </c>
    </row>
    <row r="4237" spans="1:4" ht="13.5">
      <c r="A4237" s="322">
        <v>97514</v>
      </c>
      <c r="B4237" s="319" t="s">
        <v>10948</v>
      </c>
      <c r="C4237" s="319" t="s">
        <v>1345</v>
      </c>
      <c r="D4237" s="320" t="s">
        <v>10949</v>
      </c>
    </row>
    <row r="4238" spans="1:4" ht="13.5">
      <c r="A4238" s="322">
        <v>97515</v>
      </c>
      <c r="B4238" s="319" t="s">
        <v>10950</v>
      </c>
      <c r="C4238" s="319" t="s">
        <v>1345</v>
      </c>
      <c r="D4238" s="320" t="s">
        <v>8473</v>
      </c>
    </row>
    <row r="4239" spans="1:4" ht="13.5">
      <c r="A4239" s="322">
        <v>97517</v>
      </c>
      <c r="B4239" s="319" t="s">
        <v>10951</v>
      </c>
      <c r="C4239" s="319" t="s">
        <v>1345</v>
      </c>
      <c r="D4239" s="320" t="s">
        <v>9488</v>
      </c>
    </row>
    <row r="4240" spans="1:4" ht="13.5">
      <c r="A4240" s="322">
        <v>97518</v>
      </c>
      <c r="B4240" s="319" t="s">
        <v>10952</v>
      </c>
      <c r="C4240" s="319" t="s">
        <v>1345</v>
      </c>
      <c r="D4240" s="320" t="s">
        <v>9488</v>
      </c>
    </row>
    <row r="4241" spans="1:4" ht="13.5">
      <c r="A4241" s="322">
        <v>97519</v>
      </c>
      <c r="B4241" s="319" t="s">
        <v>10953</v>
      </c>
      <c r="C4241" s="319" t="s">
        <v>1345</v>
      </c>
      <c r="D4241" s="320" t="s">
        <v>10954</v>
      </c>
    </row>
    <row r="4242" spans="1:4" ht="13.5">
      <c r="A4242" s="322">
        <v>97520</v>
      </c>
      <c r="B4242" s="319" t="s">
        <v>10955</v>
      </c>
      <c r="C4242" s="319" t="s">
        <v>1345</v>
      </c>
      <c r="D4242" s="320" t="s">
        <v>10954</v>
      </c>
    </row>
    <row r="4243" spans="1:4" ht="13.5">
      <c r="A4243" s="322">
        <v>97521</v>
      </c>
      <c r="B4243" s="319" t="s">
        <v>10956</v>
      </c>
      <c r="C4243" s="319" t="s">
        <v>1345</v>
      </c>
      <c r="D4243" s="320" t="s">
        <v>10957</v>
      </c>
    </row>
    <row r="4244" spans="1:4" ht="13.5">
      <c r="A4244" s="322">
        <v>97522</v>
      </c>
      <c r="B4244" s="319" t="s">
        <v>10958</v>
      </c>
      <c r="C4244" s="319" t="s">
        <v>1345</v>
      </c>
      <c r="D4244" s="320" t="s">
        <v>10957</v>
      </c>
    </row>
    <row r="4245" spans="1:4" ht="13.5">
      <c r="A4245" s="322">
        <v>97523</v>
      </c>
      <c r="B4245" s="319" t="s">
        <v>10959</v>
      </c>
      <c r="C4245" s="319" t="s">
        <v>1345</v>
      </c>
      <c r="D4245" s="320" t="s">
        <v>10960</v>
      </c>
    </row>
    <row r="4246" spans="1:4" ht="13.5">
      <c r="A4246" s="322">
        <v>97524</v>
      </c>
      <c r="B4246" s="319" t="s">
        <v>10961</v>
      </c>
      <c r="C4246" s="319" t="s">
        <v>1345</v>
      </c>
      <c r="D4246" s="320" t="s">
        <v>10962</v>
      </c>
    </row>
    <row r="4247" spans="1:4" ht="13.5">
      <c r="A4247" s="322">
        <v>97525</v>
      </c>
      <c r="B4247" s="319" t="s">
        <v>10963</v>
      </c>
      <c r="C4247" s="319" t="s">
        <v>1345</v>
      </c>
      <c r="D4247" s="320" t="s">
        <v>10964</v>
      </c>
    </row>
    <row r="4248" spans="1:4" ht="13.5">
      <c r="A4248" s="322">
        <v>97526</v>
      </c>
      <c r="B4248" s="319" t="s">
        <v>10965</v>
      </c>
      <c r="C4248" s="319" t="s">
        <v>1345</v>
      </c>
      <c r="D4248" s="320" t="s">
        <v>10966</v>
      </c>
    </row>
    <row r="4249" spans="1:4" ht="13.5">
      <c r="A4249" s="322">
        <v>97527</v>
      </c>
      <c r="B4249" s="319" t="s">
        <v>10967</v>
      </c>
      <c r="C4249" s="319" t="s">
        <v>1345</v>
      </c>
      <c r="D4249" s="320" t="s">
        <v>10968</v>
      </c>
    </row>
    <row r="4250" spans="1:4" ht="13.5">
      <c r="A4250" s="322">
        <v>97528</v>
      </c>
      <c r="B4250" s="319" t="s">
        <v>10969</v>
      </c>
      <c r="C4250" s="319" t="s">
        <v>1345</v>
      </c>
      <c r="D4250" s="320" t="s">
        <v>10970</v>
      </c>
    </row>
    <row r="4251" spans="1:4" ht="13.5">
      <c r="A4251" s="322">
        <v>97529</v>
      </c>
      <c r="B4251" s="319" t="s">
        <v>10971</v>
      </c>
      <c r="C4251" s="319" t="s">
        <v>1345</v>
      </c>
      <c r="D4251" s="320" t="s">
        <v>10972</v>
      </c>
    </row>
    <row r="4252" spans="1:4" ht="13.5">
      <c r="A4252" s="322">
        <v>97530</v>
      </c>
      <c r="B4252" s="319" t="s">
        <v>10973</v>
      </c>
      <c r="C4252" s="319" t="s">
        <v>1345</v>
      </c>
      <c r="D4252" s="320" t="s">
        <v>10974</v>
      </c>
    </row>
    <row r="4253" spans="1:4" ht="13.5">
      <c r="A4253" s="322">
        <v>97531</v>
      </c>
      <c r="B4253" s="319" t="s">
        <v>10975</v>
      </c>
      <c r="C4253" s="319" t="s">
        <v>1345</v>
      </c>
      <c r="D4253" s="320" t="s">
        <v>10976</v>
      </c>
    </row>
    <row r="4254" spans="1:4" ht="13.5">
      <c r="A4254" s="322">
        <v>97532</v>
      </c>
      <c r="B4254" s="319" t="s">
        <v>10977</v>
      </c>
      <c r="C4254" s="319" t="s">
        <v>1345</v>
      </c>
      <c r="D4254" s="320" t="s">
        <v>10978</v>
      </c>
    </row>
    <row r="4255" spans="1:4" ht="13.5">
      <c r="A4255" s="322">
        <v>97533</v>
      </c>
      <c r="B4255" s="319" t="s">
        <v>10979</v>
      </c>
      <c r="C4255" s="319" t="s">
        <v>1345</v>
      </c>
      <c r="D4255" s="320" t="s">
        <v>10980</v>
      </c>
    </row>
    <row r="4256" spans="1:4" ht="13.5">
      <c r="A4256" s="322">
        <v>97534</v>
      </c>
      <c r="B4256" s="319" t="s">
        <v>10981</v>
      </c>
      <c r="C4256" s="319" t="s">
        <v>1345</v>
      </c>
      <c r="D4256" s="320" t="s">
        <v>10982</v>
      </c>
    </row>
    <row r="4257" spans="1:4" ht="13.5">
      <c r="A4257" s="322">
        <v>97537</v>
      </c>
      <c r="B4257" s="319" t="s">
        <v>10983</v>
      </c>
      <c r="C4257" s="319" t="s">
        <v>1345</v>
      </c>
      <c r="D4257" s="320" t="s">
        <v>10984</v>
      </c>
    </row>
    <row r="4258" spans="1:4" ht="13.5">
      <c r="A4258" s="322">
        <v>97540</v>
      </c>
      <c r="B4258" s="319" t="s">
        <v>10985</v>
      </c>
      <c r="C4258" s="319" t="s">
        <v>1345</v>
      </c>
      <c r="D4258" s="320" t="s">
        <v>10337</v>
      </c>
    </row>
    <row r="4259" spans="1:4" ht="13.5">
      <c r="A4259" s="322">
        <v>97541</v>
      </c>
      <c r="B4259" s="319" t="s">
        <v>10986</v>
      </c>
      <c r="C4259" s="319" t="s">
        <v>1345</v>
      </c>
      <c r="D4259" s="320" t="s">
        <v>9585</v>
      </c>
    </row>
    <row r="4260" spans="1:4" ht="13.5">
      <c r="A4260" s="322">
        <v>97543</v>
      </c>
      <c r="B4260" s="319" t="s">
        <v>10987</v>
      </c>
      <c r="C4260" s="319" t="s">
        <v>1345</v>
      </c>
      <c r="D4260" s="320" t="s">
        <v>10988</v>
      </c>
    </row>
    <row r="4261" spans="1:4" ht="13.5">
      <c r="A4261" s="322">
        <v>97544</v>
      </c>
      <c r="B4261" s="319" t="s">
        <v>10989</v>
      </c>
      <c r="C4261" s="319" t="s">
        <v>1345</v>
      </c>
      <c r="D4261" s="320" t="s">
        <v>10990</v>
      </c>
    </row>
    <row r="4262" spans="1:4" ht="13.5">
      <c r="A4262" s="322">
        <v>97546</v>
      </c>
      <c r="B4262" s="319" t="s">
        <v>10991</v>
      </c>
      <c r="C4262" s="319" t="s">
        <v>1345</v>
      </c>
      <c r="D4262" s="320" t="s">
        <v>10992</v>
      </c>
    </row>
    <row r="4263" spans="1:4" ht="13.5">
      <c r="A4263" s="322">
        <v>97547</v>
      </c>
      <c r="B4263" s="319" t="s">
        <v>10993</v>
      </c>
      <c r="C4263" s="319" t="s">
        <v>1345</v>
      </c>
      <c r="D4263" s="320" t="s">
        <v>10992</v>
      </c>
    </row>
    <row r="4264" spans="1:4" ht="13.5">
      <c r="A4264" s="322">
        <v>97548</v>
      </c>
      <c r="B4264" s="319" t="s">
        <v>10994</v>
      </c>
      <c r="C4264" s="319" t="s">
        <v>1345</v>
      </c>
      <c r="D4264" s="320" t="s">
        <v>9202</v>
      </c>
    </row>
    <row r="4265" spans="1:4" ht="13.5">
      <c r="A4265" s="322">
        <v>97549</v>
      </c>
      <c r="B4265" s="319" t="s">
        <v>10995</v>
      </c>
      <c r="C4265" s="319" t="s">
        <v>1345</v>
      </c>
      <c r="D4265" s="320" t="s">
        <v>9202</v>
      </c>
    </row>
    <row r="4266" spans="1:4" ht="13.5">
      <c r="A4266" s="322">
        <v>97550</v>
      </c>
      <c r="B4266" s="319" t="s">
        <v>10996</v>
      </c>
      <c r="C4266" s="319" t="s">
        <v>1345</v>
      </c>
      <c r="D4266" s="320" t="s">
        <v>10997</v>
      </c>
    </row>
    <row r="4267" spans="1:4" ht="13.5">
      <c r="A4267" s="322">
        <v>97551</v>
      </c>
      <c r="B4267" s="319" t="s">
        <v>10998</v>
      </c>
      <c r="C4267" s="319" t="s">
        <v>1345</v>
      </c>
      <c r="D4267" s="320" t="s">
        <v>10997</v>
      </c>
    </row>
    <row r="4268" spans="1:4" ht="13.5">
      <c r="A4268" s="322">
        <v>97552</v>
      </c>
      <c r="B4268" s="319" t="s">
        <v>10999</v>
      </c>
      <c r="C4268" s="319" t="s">
        <v>1345</v>
      </c>
      <c r="D4268" s="320" t="s">
        <v>9392</v>
      </c>
    </row>
    <row r="4269" spans="1:4" ht="13.5">
      <c r="A4269" s="322">
        <v>97553</v>
      </c>
      <c r="B4269" s="319" t="s">
        <v>11000</v>
      </c>
      <c r="C4269" s="319" t="s">
        <v>1345</v>
      </c>
      <c r="D4269" s="320" t="s">
        <v>11001</v>
      </c>
    </row>
    <row r="4270" spans="1:4" ht="13.5">
      <c r="A4270" s="322">
        <v>97554</v>
      </c>
      <c r="B4270" s="319" t="s">
        <v>11002</v>
      </c>
      <c r="C4270" s="319" t="s">
        <v>1345</v>
      </c>
      <c r="D4270" s="320" t="s">
        <v>11003</v>
      </c>
    </row>
    <row r="4271" spans="1:4" ht="13.5">
      <c r="A4271" s="322">
        <v>6171</v>
      </c>
      <c r="B4271" s="319" t="s">
        <v>5534</v>
      </c>
      <c r="C4271" s="319" t="s">
        <v>1345</v>
      </c>
      <c r="D4271" s="320" t="s">
        <v>11004</v>
      </c>
    </row>
    <row r="4272" spans="1:4" ht="13.5">
      <c r="A4272" s="319" t="s">
        <v>5535</v>
      </c>
      <c r="B4272" s="319" t="s">
        <v>5536</v>
      </c>
      <c r="C4272" s="319" t="s">
        <v>1345</v>
      </c>
      <c r="D4272" s="320" t="s">
        <v>11005</v>
      </c>
    </row>
    <row r="4273" spans="1:4" ht="13.5">
      <c r="A4273" s="319" t="s">
        <v>5537</v>
      </c>
      <c r="B4273" s="319" t="s">
        <v>5538</v>
      </c>
      <c r="C4273" s="319" t="s">
        <v>1345</v>
      </c>
      <c r="D4273" s="320" t="s">
        <v>8195</v>
      </c>
    </row>
    <row r="4274" spans="1:4" ht="13.5">
      <c r="A4274" s="322">
        <v>88503</v>
      </c>
      <c r="B4274" s="319" t="s">
        <v>5539</v>
      </c>
      <c r="C4274" s="319" t="s">
        <v>1345</v>
      </c>
      <c r="D4274" s="320" t="s">
        <v>11006</v>
      </c>
    </row>
    <row r="4275" spans="1:4" ht="13.5">
      <c r="A4275" s="322">
        <v>88504</v>
      </c>
      <c r="B4275" s="319" t="s">
        <v>5540</v>
      </c>
      <c r="C4275" s="319" t="s">
        <v>1345</v>
      </c>
      <c r="D4275" s="320" t="s">
        <v>11007</v>
      </c>
    </row>
    <row r="4276" spans="1:4" ht="13.5">
      <c r="A4276" s="322">
        <v>97900</v>
      </c>
      <c r="B4276" s="319" t="s">
        <v>11008</v>
      </c>
      <c r="C4276" s="319" t="s">
        <v>1345</v>
      </c>
      <c r="D4276" s="320" t="s">
        <v>11009</v>
      </c>
    </row>
    <row r="4277" spans="1:4" ht="13.5">
      <c r="A4277" s="322">
        <v>97901</v>
      </c>
      <c r="B4277" s="319" t="s">
        <v>11010</v>
      </c>
      <c r="C4277" s="319" t="s">
        <v>1345</v>
      </c>
      <c r="D4277" s="320" t="s">
        <v>11011</v>
      </c>
    </row>
    <row r="4278" spans="1:4" ht="13.5">
      <c r="A4278" s="322">
        <v>97902</v>
      </c>
      <c r="B4278" s="319" t="s">
        <v>11012</v>
      </c>
      <c r="C4278" s="319" t="s">
        <v>1345</v>
      </c>
      <c r="D4278" s="320" t="s">
        <v>11013</v>
      </c>
    </row>
    <row r="4279" spans="1:4" ht="13.5">
      <c r="A4279" s="322">
        <v>97903</v>
      </c>
      <c r="B4279" s="319" t="s">
        <v>11014</v>
      </c>
      <c r="C4279" s="319" t="s">
        <v>1345</v>
      </c>
      <c r="D4279" s="320" t="s">
        <v>11015</v>
      </c>
    </row>
    <row r="4280" spans="1:4" ht="13.5">
      <c r="A4280" s="322">
        <v>97904</v>
      </c>
      <c r="B4280" s="319" t="s">
        <v>11016</v>
      </c>
      <c r="C4280" s="319" t="s">
        <v>1345</v>
      </c>
      <c r="D4280" s="320" t="s">
        <v>11017</v>
      </c>
    </row>
    <row r="4281" spans="1:4" ht="13.5">
      <c r="A4281" s="322">
        <v>97905</v>
      </c>
      <c r="B4281" s="319" t="s">
        <v>11018</v>
      </c>
      <c r="C4281" s="319" t="s">
        <v>1345</v>
      </c>
      <c r="D4281" s="320" t="s">
        <v>11019</v>
      </c>
    </row>
    <row r="4282" spans="1:4" ht="13.5">
      <c r="A4282" s="322">
        <v>97906</v>
      </c>
      <c r="B4282" s="319" t="s">
        <v>11020</v>
      </c>
      <c r="C4282" s="319" t="s">
        <v>1345</v>
      </c>
      <c r="D4282" s="320" t="s">
        <v>11021</v>
      </c>
    </row>
    <row r="4283" spans="1:4" ht="13.5">
      <c r="A4283" s="322">
        <v>97907</v>
      </c>
      <c r="B4283" s="319" t="s">
        <v>11022</v>
      </c>
      <c r="C4283" s="319" t="s">
        <v>1345</v>
      </c>
      <c r="D4283" s="320" t="s">
        <v>11023</v>
      </c>
    </row>
    <row r="4284" spans="1:4" ht="13.5">
      <c r="A4284" s="322">
        <v>97908</v>
      </c>
      <c r="B4284" s="319" t="s">
        <v>11024</v>
      </c>
      <c r="C4284" s="319" t="s">
        <v>1345</v>
      </c>
      <c r="D4284" s="320" t="s">
        <v>11025</v>
      </c>
    </row>
    <row r="4285" spans="1:4" ht="13.5">
      <c r="A4285" s="322">
        <v>98102</v>
      </c>
      <c r="B4285" s="319" t="s">
        <v>11026</v>
      </c>
      <c r="C4285" s="319" t="s">
        <v>1345</v>
      </c>
      <c r="D4285" s="320" t="s">
        <v>11027</v>
      </c>
    </row>
    <row r="4286" spans="1:4" ht="13.5">
      <c r="A4286" s="322">
        <v>98103</v>
      </c>
      <c r="B4286" s="319" t="s">
        <v>11028</v>
      </c>
      <c r="C4286" s="319" t="s">
        <v>1345</v>
      </c>
      <c r="D4286" s="320" t="s">
        <v>11029</v>
      </c>
    </row>
    <row r="4287" spans="1:4" ht="13.5">
      <c r="A4287" s="322">
        <v>98104</v>
      </c>
      <c r="B4287" s="319" t="s">
        <v>11030</v>
      </c>
      <c r="C4287" s="319" t="s">
        <v>1345</v>
      </c>
      <c r="D4287" s="320" t="s">
        <v>11031</v>
      </c>
    </row>
    <row r="4288" spans="1:4" ht="13.5">
      <c r="A4288" s="322">
        <v>98105</v>
      </c>
      <c r="B4288" s="319" t="s">
        <v>11032</v>
      </c>
      <c r="C4288" s="319" t="s">
        <v>1345</v>
      </c>
      <c r="D4288" s="320" t="s">
        <v>11033</v>
      </c>
    </row>
    <row r="4289" spans="1:4" ht="13.5">
      <c r="A4289" s="322">
        <v>98106</v>
      </c>
      <c r="B4289" s="319" t="s">
        <v>11034</v>
      </c>
      <c r="C4289" s="319" t="s">
        <v>1345</v>
      </c>
      <c r="D4289" s="320" t="s">
        <v>11035</v>
      </c>
    </row>
    <row r="4290" spans="1:4" ht="13.5">
      <c r="A4290" s="322">
        <v>98107</v>
      </c>
      <c r="B4290" s="319" t="s">
        <v>11036</v>
      </c>
      <c r="C4290" s="319" t="s">
        <v>1345</v>
      </c>
      <c r="D4290" s="320" t="s">
        <v>11037</v>
      </c>
    </row>
    <row r="4291" spans="1:4" ht="13.5">
      <c r="A4291" s="322">
        <v>98108</v>
      </c>
      <c r="B4291" s="319" t="s">
        <v>11038</v>
      </c>
      <c r="C4291" s="319" t="s">
        <v>1345</v>
      </c>
      <c r="D4291" s="320" t="s">
        <v>11039</v>
      </c>
    </row>
    <row r="4292" spans="1:4" ht="13.5">
      <c r="A4292" s="322">
        <v>89482</v>
      </c>
      <c r="B4292" s="319" t="s">
        <v>5541</v>
      </c>
      <c r="C4292" s="319" t="s">
        <v>1345</v>
      </c>
      <c r="D4292" s="320" t="s">
        <v>11040</v>
      </c>
    </row>
    <row r="4293" spans="1:4" ht="13.5">
      <c r="A4293" s="322">
        <v>89491</v>
      </c>
      <c r="B4293" s="319" t="s">
        <v>5542</v>
      </c>
      <c r="C4293" s="319" t="s">
        <v>1345</v>
      </c>
      <c r="D4293" s="320" t="s">
        <v>11041</v>
      </c>
    </row>
    <row r="4294" spans="1:4" ht="13.5">
      <c r="A4294" s="322">
        <v>89495</v>
      </c>
      <c r="B4294" s="319" t="s">
        <v>5543</v>
      </c>
      <c r="C4294" s="319" t="s">
        <v>1345</v>
      </c>
      <c r="D4294" s="320" t="s">
        <v>9332</v>
      </c>
    </row>
    <row r="4295" spans="1:4" ht="13.5">
      <c r="A4295" s="322">
        <v>89707</v>
      </c>
      <c r="B4295" s="319" t="s">
        <v>5544</v>
      </c>
      <c r="C4295" s="319" t="s">
        <v>1345</v>
      </c>
      <c r="D4295" s="320" t="s">
        <v>11042</v>
      </c>
    </row>
    <row r="4296" spans="1:4" ht="13.5">
      <c r="A4296" s="322">
        <v>89708</v>
      </c>
      <c r="B4296" s="319" t="s">
        <v>5545</v>
      </c>
      <c r="C4296" s="319" t="s">
        <v>1345</v>
      </c>
      <c r="D4296" s="320" t="s">
        <v>11043</v>
      </c>
    </row>
    <row r="4297" spans="1:4" ht="13.5">
      <c r="A4297" s="322">
        <v>89709</v>
      </c>
      <c r="B4297" s="319" t="s">
        <v>5546</v>
      </c>
      <c r="C4297" s="319" t="s">
        <v>1345</v>
      </c>
      <c r="D4297" s="320" t="s">
        <v>11044</v>
      </c>
    </row>
    <row r="4298" spans="1:4" ht="13.5">
      <c r="A4298" s="322">
        <v>89710</v>
      </c>
      <c r="B4298" s="319" t="s">
        <v>5547</v>
      </c>
      <c r="C4298" s="319" t="s">
        <v>1345</v>
      </c>
      <c r="D4298" s="320" t="s">
        <v>8748</v>
      </c>
    </row>
    <row r="4299" spans="1:4" ht="13.5">
      <c r="A4299" s="322">
        <v>72739</v>
      </c>
      <c r="B4299" s="319" t="s">
        <v>5548</v>
      </c>
      <c r="C4299" s="319" t="s">
        <v>1345</v>
      </c>
      <c r="D4299" s="320" t="s">
        <v>11045</v>
      </c>
    </row>
    <row r="4300" spans="1:4" ht="13.5">
      <c r="A4300" s="319" t="s">
        <v>5549</v>
      </c>
      <c r="B4300" s="319" t="s">
        <v>5550</v>
      </c>
      <c r="C4300" s="319" t="s">
        <v>1345</v>
      </c>
      <c r="D4300" s="320" t="s">
        <v>11046</v>
      </c>
    </row>
    <row r="4301" spans="1:4" ht="13.5">
      <c r="A4301" s="322">
        <v>86872</v>
      </c>
      <c r="B4301" s="319" t="s">
        <v>5551</v>
      </c>
      <c r="C4301" s="319" t="s">
        <v>1345</v>
      </c>
      <c r="D4301" s="320" t="s">
        <v>11047</v>
      </c>
    </row>
    <row r="4302" spans="1:4" ht="13.5">
      <c r="A4302" s="322">
        <v>86874</v>
      </c>
      <c r="B4302" s="319" t="s">
        <v>5552</v>
      </c>
      <c r="C4302" s="319" t="s">
        <v>1345</v>
      </c>
      <c r="D4302" s="320" t="s">
        <v>11048</v>
      </c>
    </row>
    <row r="4303" spans="1:4" ht="13.5">
      <c r="A4303" s="322">
        <v>86875</v>
      </c>
      <c r="B4303" s="319" t="s">
        <v>5553</v>
      </c>
      <c r="C4303" s="319" t="s">
        <v>1345</v>
      </c>
      <c r="D4303" s="320" t="s">
        <v>11049</v>
      </c>
    </row>
    <row r="4304" spans="1:4" ht="13.5">
      <c r="A4304" s="322">
        <v>86876</v>
      </c>
      <c r="B4304" s="319" t="s">
        <v>5554</v>
      </c>
      <c r="C4304" s="319" t="s">
        <v>1345</v>
      </c>
      <c r="D4304" s="320" t="s">
        <v>11050</v>
      </c>
    </row>
    <row r="4305" spans="1:4" ht="13.5">
      <c r="A4305" s="322">
        <v>86877</v>
      </c>
      <c r="B4305" s="319" t="s">
        <v>5555</v>
      </c>
      <c r="C4305" s="319" t="s">
        <v>1345</v>
      </c>
      <c r="D4305" s="320" t="s">
        <v>11051</v>
      </c>
    </row>
    <row r="4306" spans="1:4" ht="13.5">
      <c r="A4306" s="322">
        <v>86878</v>
      </c>
      <c r="B4306" s="319" t="s">
        <v>5556</v>
      </c>
      <c r="C4306" s="319" t="s">
        <v>1345</v>
      </c>
      <c r="D4306" s="320" t="s">
        <v>11052</v>
      </c>
    </row>
    <row r="4307" spans="1:4" ht="13.5">
      <c r="A4307" s="322">
        <v>86879</v>
      </c>
      <c r="B4307" s="319" t="s">
        <v>5557</v>
      </c>
      <c r="C4307" s="319" t="s">
        <v>1345</v>
      </c>
      <c r="D4307" s="320" t="s">
        <v>9539</v>
      </c>
    </row>
    <row r="4308" spans="1:4" ht="13.5">
      <c r="A4308" s="322">
        <v>86880</v>
      </c>
      <c r="B4308" s="319" t="s">
        <v>5558</v>
      </c>
      <c r="C4308" s="319" t="s">
        <v>1345</v>
      </c>
      <c r="D4308" s="320" t="s">
        <v>10328</v>
      </c>
    </row>
    <row r="4309" spans="1:4" ht="13.5">
      <c r="A4309" s="322">
        <v>86881</v>
      </c>
      <c r="B4309" s="319" t="s">
        <v>5559</v>
      </c>
      <c r="C4309" s="319" t="s">
        <v>1345</v>
      </c>
      <c r="D4309" s="320" t="s">
        <v>11053</v>
      </c>
    </row>
    <row r="4310" spans="1:4" ht="13.5">
      <c r="A4310" s="322">
        <v>86882</v>
      </c>
      <c r="B4310" s="319" t="s">
        <v>5560</v>
      </c>
      <c r="C4310" s="319" t="s">
        <v>1345</v>
      </c>
      <c r="D4310" s="320" t="s">
        <v>11054</v>
      </c>
    </row>
    <row r="4311" spans="1:4" ht="13.5">
      <c r="A4311" s="322">
        <v>86883</v>
      </c>
      <c r="B4311" s="319" t="s">
        <v>5561</v>
      </c>
      <c r="C4311" s="319" t="s">
        <v>1345</v>
      </c>
      <c r="D4311" s="320" t="s">
        <v>11055</v>
      </c>
    </row>
    <row r="4312" spans="1:4" ht="13.5">
      <c r="A4312" s="322">
        <v>86884</v>
      </c>
      <c r="B4312" s="319" t="s">
        <v>5562</v>
      </c>
      <c r="C4312" s="319" t="s">
        <v>1345</v>
      </c>
      <c r="D4312" s="320" t="s">
        <v>11056</v>
      </c>
    </row>
    <row r="4313" spans="1:4" ht="13.5">
      <c r="A4313" s="322">
        <v>86885</v>
      </c>
      <c r="B4313" s="319" t="s">
        <v>5563</v>
      </c>
      <c r="C4313" s="319" t="s">
        <v>1345</v>
      </c>
      <c r="D4313" s="320" t="s">
        <v>8767</v>
      </c>
    </row>
    <row r="4314" spans="1:4" ht="13.5">
      <c r="A4314" s="322">
        <v>86886</v>
      </c>
      <c r="B4314" s="319" t="s">
        <v>5564</v>
      </c>
      <c r="C4314" s="319" t="s">
        <v>1345</v>
      </c>
      <c r="D4314" s="320" t="s">
        <v>10954</v>
      </c>
    </row>
    <row r="4315" spans="1:4" ht="13.5">
      <c r="A4315" s="322">
        <v>86887</v>
      </c>
      <c r="B4315" s="319" t="s">
        <v>5565</v>
      </c>
      <c r="C4315" s="319" t="s">
        <v>1345</v>
      </c>
      <c r="D4315" s="320" t="s">
        <v>11057</v>
      </c>
    </row>
    <row r="4316" spans="1:4" ht="13.5">
      <c r="A4316" s="322">
        <v>86888</v>
      </c>
      <c r="B4316" s="319" t="s">
        <v>5566</v>
      </c>
      <c r="C4316" s="319" t="s">
        <v>1345</v>
      </c>
      <c r="D4316" s="320" t="s">
        <v>11058</v>
      </c>
    </row>
    <row r="4317" spans="1:4" ht="13.5">
      <c r="A4317" s="322">
        <v>86889</v>
      </c>
      <c r="B4317" s="319" t="s">
        <v>5567</v>
      </c>
      <c r="C4317" s="319" t="s">
        <v>1345</v>
      </c>
      <c r="D4317" s="320" t="s">
        <v>11059</v>
      </c>
    </row>
    <row r="4318" spans="1:4" ht="13.5">
      <c r="A4318" s="322">
        <v>86893</v>
      </c>
      <c r="B4318" s="319" t="s">
        <v>5568</v>
      </c>
      <c r="C4318" s="319" t="s">
        <v>1345</v>
      </c>
      <c r="D4318" s="320" t="s">
        <v>11060</v>
      </c>
    </row>
    <row r="4319" spans="1:4" ht="13.5">
      <c r="A4319" s="322">
        <v>86894</v>
      </c>
      <c r="B4319" s="319" t="s">
        <v>5569</v>
      </c>
      <c r="C4319" s="319" t="s">
        <v>1345</v>
      </c>
      <c r="D4319" s="320" t="s">
        <v>11061</v>
      </c>
    </row>
    <row r="4320" spans="1:4" ht="13.5">
      <c r="A4320" s="322">
        <v>86895</v>
      </c>
      <c r="B4320" s="319" t="s">
        <v>5570</v>
      </c>
      <c r="C4320" s="319" t="s">
        <v>1345</v>
      </c>
      <c r="D4320" s="320" t="s">
        <v>11062</v>
      </c>
    </row>
    <row r="4321" spans="1:4" ht="13.5">
      <c r="A4321" s="322">
        <v>86899</v>
      </c>
      <c r="B4321" s="319" t="s">
        <v>5571</v>
      </c>
      <c r="C4321" s="319" t="s">
        <v>1345</v>
      </c>
      <c r="D4321" s="320" t="s">
        <v>11063</v>
      </c>
    </row>
    <row r="4322" spans="1:4" ht="13.5">
      <c r="A4322" s="322">
        <v>86900</v>
      </c>
      <c r="B4322" s="319" t="s">
        <v>5572</v>
      </c>
      <c r="C4322" s="319" t="s">
        <v>1345</v>
      </c>
      <c r="D4322" s="320" t="s">
        <v>11064</v>
      </c>
    </row>
    <row r="4323" spans="1:4" ht="13.5">
      <c r="A4323" s="322">
        <v>86901</v>
      </c>
      <c r="B4323" s="319" t="s">
        <v>5573</v>
      </c>
      <c r="C4323" s="319" t="s">
        <v>1345</v>
      </c>
      <c r="D4323" s="320" t="s">
        <v>11065</v>
      </c>
    </row>
    <row r="4324" spans="1:4" ht="13.5">
      <c r="A4324" s="322">
        <v>86902</v>
      </c>
      <c r="B4324" s="319" t="s">
        <v>5574</v>
      </c>
      <c r="C4324" s="319" t="s">
        <v>1345</v>
      </c>
      <c r="D4324" s="320" t="s">
        <v>10624</v>
      </c>
    </row>
    <row r="4325" spans="1:4" ht="13.5">
      <c r="A4325" s="322">
        <v>86903</v>
      </c>
      <c r="B4325" s="319" t="s">
        <v>5575</v>
      </c>
      <c r="C4325" s="319" t="s">
        <v>1345</v>
      </c>
      <c r="D4325" s="320" t="s">
        <v>11066</v>
      </c>
    </row>
    <row r="4326" spans="1:4" ht="13.5">
      <c r="A4326" s="322">
        <v>86904</v>
      </c>
      <c r="B4326" s="319" t="s">
        <v>5576</v>
      </c>
      <c r="C4326" s="319" t="s">
        <v>1345</v>
      </c>
      <c r="D4326" s="320" t="s">
        <v>11067</v>
      </c>
    </row>
    <row r="4327" spans="1:4" ht="13.5">
      <c r="A4327" s="322">
        <v>86905</v>
      </c>
      <c r="B4327" s="319" t="s">
        <v>5577</v>
      </c>
      <c r="C4327" s="319" t="s">
        <v>1345</v>
      </c>
      <c r="D4327" s="320" t="s">
        <v>11068</v>
      </c>
    </row>
    <row r="4328" spans="1:4" ht="13.5">
      <c r="A4328" s="322">
        <v>86906</v>
      </c>
      <c r="B4328" s="319" t="s">
        <v>5578</v>
      </c>
      <c r="C4328" s="319" t="s">
        <v>1345</v>
      </c>
      <c r="D4328" s="320" t="s">
        <v>11069</v>
      </c>
    </row>
    <row r="4329" spans="1:4" ht="13.5">
      <c r="A4329" s="322">
        <v>86908</v>
      </c>
      <c r="B4329" s="319" t="s">
        <v>5579</v>
      </c>
      <c r="C4329" s="319" t="s">
        <v>1345</v>
      </c>
      <c r="D4329" s="320" t="s">
        <v>11070</v>
      </c>
    </row>
    <row r="4330" spans="1:4" ht="13.5">
      <c r="A4330" s="322">
        <v>86909</v>
      </c>
      <c r="B4330" s="319" t="s">
        <v>5580</v>
      </c>
      <c r="C4330" s="319" t="s">
        <v>1345</v>
      </c>
      <c r="D4330" s="320" t="s">
        <v>11071</v>
      </c>
    </row>
    <row r="4331" spans="1:4" ht="13.5">
      <c r="A4331" s="322">
        <v>86910</v>
      </c>
      <c r="B4331" s="319" t="s">
        <v>5581</v>
      </c>
      <c r="C4331" s="319" t="s">
        <v>1345</v>
      </c>
      <c r="D4331" s="320" t="s">
        <v>11072</v>
      </c>
    </row>
    <row r="4332" spans="1:4" ht="13.5">
      <c r="A4332" s="322">
        <v>86911</v>
      </c>
      <c r="B4332" s="319" t="s">
        <v>5582</v>
      </c>
      <c r="C4332" s="319" t="s">
        <v>1345</v>
      </c>
      <c r="D4332" s="320" t="s">
        <v>11073</v>
      </c>
    </row>
    <row r="4333" spans="1:4" ht="13.5">
      <c r="A4333" s="322">
        <v>86912</v>
      </c>
      <c r="B4333" s="319" t="s">
        <v>5583</v>
      </c>
      <c r="C4333" s="319" t="s">
        <v>1345</v>
      </c>
      <c r="D4333" s="320" t="s">
        <v>11073</v>
      </c>
    </row>
    <row r="4334" spans="1:4" ht="13.5">
      <c r="A4334" s="322">
        <v>86913</v>
      </c>
      <c r="B4334" s="319" t="s">
        <v>5584</v>
      </c>
      <c r="C4334" s="319" t="s">
        <v>1345</v>
      </c>
      <c r="D4334" s="320" t="s">
        <v>10780</v>
      </c>
    </row>
    <row r="4335" spans="1:4" ht="13.5">
      <c r="A4335" s="322">
        <v>86914</v>
      </c>
      <c r="B4335" s="319" t="s">
        <v>5585</v>
      </c>
      <c r="C4335" s="319" t="s">
        <v>1345</v>
      </c>
      <c r="D4335" s="320" t="s">
        <v>9801</v>
      </c>
    </row>
    <row r="4336" spans="1:4" ht="13.5">
      <c r="A4336" s="322">
        <v>86915</v>
      </c>
      <c r="B4336" s="319" t="s">
        <v>5586</v>
      </c>
      <c r="C4336" s="319" t="s">
        <v>1345</v>
      </c>
      <c r="D4336" s="320" t="s">
        <v>11074</v>
      </c>
    </row>
    <row r="4337" spans="1:4" ht="13.5">
      <c r="A4337" s="322">
        <v>86916</v>
      </c>
      <c r="B4337" s="319" t="s">
        <v>5587</v>
      </c>
      <c r="C4337" s="319" t="s">
        <v>1345</v>
      </c>
      <c r="D4337" s="320" t="s">
        <v>10200</v>
      </c>
    </row>
    <row r="4338" spans="1:4" ht="13.5">
      <c r="A4338" s="322">
        <v>86919</v>
      </c>
      <c r="B4338" s="319" t="s">
        <v>5588</v>
      </c>
      <c r="C4338" s="319" t="s">
        <v>1345</v>
      </c>
      <c r="D4338" s="320" t="s">
        <v>11075</v>
      </c>
    </row>
    <row r="4339" spans="1:4" ht="13.5">
      <c r="A4339" s="322">
        <v>86920</v>
      </c>
      <c r="B4339" s="319" t="s">
        <v>5589</v>
      </c>
      <c r="C4339" s="319" t="s">
        <v>1345</v>
      </c>
      <c r="D4339" s="320" t="s">
        <v>11076</v>
      </c>
    </row>
    <row r="4340" spans="1:4" ht="13.5">
      <c r="A4340" s="322">
        <v>86921</v>
      </c>
      <c r="B4340" s="319" t="s">
        <v>5590</v>
      </c>
      <c r="C4340" s="319" t="s">
        <v>1345</v>
      </c>
      <c r="D4340" s="320" t="s">
        <v>11077</v>
      </c>
    </row>
    <row r="4341" spans="1:4" ht="13.5">
      <c r="A4341" s="322">
        <v>86922</v>
      </c>
      <c r="B4341" s="319" t="s">
        <v>5591</v>
      </c>
      <c r="C4341" s="319" t="s">
        <v>1345</v>
      </c>
      <c r="D4341" s="320" t="s">
        <v>11078</v>
      </c>
    </row>
    <row r="4342" spans="1:4" ht="13.5">
      <c r="A4342" s="322">
        <v>86923</v>
      </c>
      <c r="B4342" s="319" t="s">
        <v>5592</v>
      </c>
      <c r="C4342" s="319" t="s">
        <v>1345</v>
      </c>
      <c r="D4342" s="320" t="s">
        <v>11079</v>
      </c>
    </row>
    <row r="4343" spans="1:4" ht="13.5">
      <c r="A4343" s="322">
        <v>86924</v>
      </c>
      <c r="B4343" s="319" t="s">
        <v>5593</v>
      </c>
      <c r="C4343" s="319" t="s">
        <v>1345</v>
      </c>
      <c r="D4343" s="320" t="s">
        <v>11080</v>
      </c>
    </row>
    <row r="4344" spans="1:4" ht="13.5">
      <c r="A4344" s="322">
        <v>86925</v>
      </c>
      <c r="B4344" s="319" t="s">
        <v>5594</v>
      </c>
      <c r="C4344" s="319" t="s">
        <v>1345</v>
      </c>
      <c r="D4344" s="320" t="s">
        <v>11081</v>
      </c>
    </row>
    <row r="4345" spans="1:4" ht="13.5">
      <c r="A4345" s="322">
        <v>86926</v>
      </c>
      <c r="B4345" s="319" t="s">
        <v>5595</v>
      </c>
      <c r="C4345" s="319" t="s">
        <v>1345</v>
      </c>
      <c r="D4345" s="320" t="s">
        <v>11082</v>
      </c>
    </row>
    <row r="4346" spans="1:4" ht="13.5">
      <c r="A4346" s="322">
        <v>86927</v>
      </c>
      <c r="B4346" s="319" t="s">
        <v>5596</v>
      </c>
      <c r="C4346" s="319" t="s">
        <v>1345</v>
      </c>
      <c r="D4346" s="320" t="s">
        <v>11083</v>
      </c>
    </row>
    <row r="4347" spans="1:4" ht="13.5">
      <c r="A4347" s="322">
        <v>86928</v>
      </c>
      <c r="B4347" s="319" t="s">
        <v>5597</v>
      </c>
      <c r="C4347" s="319" t="s">
        <v>1345</v>
      </c>
      <c r="D4347" s="320" t="s">
        <v>11084</v>
      </c>
    </row>
    <row r="4348" spans="1:4" ht="13.5">
      <c r="A4348" s="322">
        <v>86929</v>
      </c>
      <c r="B4348" s="319" t="s">
        <v>5598</v>
      </c>
      <c r="C4348" s="319" t="s">
        <v>1345</v>
      </c>
      <c r="D4348" s="320" t="s">
        <v>11085</v>
      </c>
    </row>
    <row r="4349" spans="1:4" ht="13.5">
      <c r="A4349" s="322">
        <v>86930</v>
      </c>
      <c r="B4349" s="319" t="s">
        <v>5599</v>
      </c>
      <c r="C4349" s="319" t="s">
        <v>1345</v>
      </c>
      <c r="D4349" s="320" t="s">
        <v>11086</v>
      </c>
    </row>
    <row r="4350" spans="1:4" ht="13.5">
      <c r="A4350" s="322">
        <v>86931</v>
      </c>
      <c r="B4350" s="319" t="s">
        <v>5600</v>
      </c>
      <c r="C4350" s="319" t="s">
        <v>1345</v>
      </c>
      <c r="D4350" s="320" t="s">
        <v>11087</v>
      </c>
    </row>
    <row r="4351" spans="1:4" ht="13.5">
      <c r="A4351" s="322">
        <v>86932</v>
      </c>
      <c r="B4351" s="319" t="s">
        <v>5601</v>
      </c>
      <c r="C4351" s="319" t="s">
        <v>1345</v>
      </c>
      <c r="D4351" s="320" t="s">
        <v>11088</v>
      </c>
    </row>
    <row r="4352" spans="1:4" ht="13.5">
      <c r="A4352" s="322">
        <v>86933</v>
      </c>
      <c r="B4352" s="319" t="s">
        <v>5602</v>
      </c>
      <c r="C4352" s="319" t="s">
        <v>1345</v>
      </c>
      <c r="D4352" s="320" t="s">
        <v>11089</v>
      </c>
    </row>
    <row r="4353" spans="1:4" ht="13.5">
      <c r="A4353" s="322">
        <v>86934</v>
      </c>
      <c r="B4353" s="319" t="s">
        <v>5603</v>
      </c>
      <c r="C4353" s="319" t="s">
        <v>1345</v>
      </c>
      <c r="D4353" s="320" t="s">
        <v>11090</v>
      </c>
    </row>
    <row r="4354" spans="1:4" ht="13.5">
      <c r="A4354" s="322">
        <v>86935</v>
      </c>
      <c r="B4354" s="319" t="s">
        <v>5604</v>
      </c>
      <c r="C4354" s="319" t="s">
        <v>1345</v>
      </c>
      <c r="D4354" s="320" t="s">
        <v>11091</v>
      </c>
    </row>
    <row r="4355" spans="1:4" ht="13.5">
      <c r="A4355" s="322">
        <v>86936</v>
      </c>
      <c r="B4355" s="319" t="s">
        <v>5605</v>
      </c>
      <c r="C4355" s="319" t="s">
        <v>1345</v>
      </c>
      <c r="D4355" s="320" t="s">
        <v>11092</v>
      </c>
    </row>
    <row r="4356" spans="1:4" ht="13.5">
      <c r="A4356" s="322">
        <v>86937</v>
      </c>
      <c r="B4356" s="319" t="s">
        <v>5606</v>
      </c>
      <c r="C4356" s="319" t="s">
        <v>1345</v>
      </c>
      <c r="D4356" s="320" t="s">
        <v>9025</v>
      </c>
    </row>
    <row r="4357" spans="1:4" ht="13.5">
      <c r="A4357" s="322">
        <v>86938</v>
      </c>
      <c r="B4357" s="319" t="s">
        <v>5607</v>
      </c>
      <c r="C4357" s="319" t="s">
        <v>1345</v>
      </c>
      <c r="D4357" s="320" t="s">
        <v>11093</v>
      </c>
    </row>
    <row r="4358" spans="1:4" ht="13.5">
      <c r="A4358" s="322">
        <v>86939</v>
      </c>
      <c r="B4358" s="319" t="s">
        <v>5608</v>
      </c>
      <c r="C4358" s="319" t="s">
        <v>1345</v>
      </c>
      <c r="D4358" s="320" t="s">
        <v>11094</v>
      </c>
    </row>
    <row r="4359" spans="1:4" ht="13.5">
      <c r="A4359" s="322">
        <v>86940</v>
      </c>
      <c r="B4359" s="319" t="s">
        <v>5609</v>
      </c>
      <c r="C4359" s="319" t="s">
        <v>1345</v>
      </c>
      <c r="D4359" s="320" t="s">
        <v>11095</v>
      </c>
    </row>
    <row r="4360" spans="1:4" ht="13.5">
      <c r="A4360" s="322">
        <v>86941</v>
      </c>
      <c r="B4360" s="319" t="s">
        <v>5610</v>
      </c>
      <c r="C4360" s="319" t="s">
        <v>1345</v>
      </c>
      <c r="D4360" s="320" t="s">
        <v>11096</v>
      </c>
    </row>
    <row r="4361" spans="1:4" ht="13.5">
      <c r="A4361" s="322">
        <v>86942</v>
      </c>
      <c r="B4361" s="319" t="s">
        <v>5611</v>
      </c>
      <c r="C4361" s="319" t="s">
        <v>1345</v>
      </c>
      <c r="D4361" s="320" t="s">
        <v>11097</v>
      </c>
    </row>
    <row r="4362" spans="1:4" ht="13.5">
      <c r="A4362" s="322">
        <v>86943</v>
      </c>
      <c r="B4362" s="319" t="s">
        <v>5612</v>
      </c>
      <c r="C4362" s="319" t="s">
        <v>1345</v>
      </c>
      <c r="D4362" s="320" t="s">
        <v>11098</v>
      </c>
    </row>
    <row r="4363" spans="1:4" ht="13.5">
      <c r="A4363" s="322">
        <v>86947</v>
      </c>
      <c r="B4363" s="319" t="s">
        <v>5613</v>
      </c>
      <c r="C4363" s="319" t="s">
        <v>1345</v>
      </c>
      <c r="D4363" s="320" t="s">
        <v>11099</v>
      </c>
    </row>
    <row r="4364" spans="1:4" ht="13.5">
      <c r="A4364" s="322">
        <v>88571</v>
      </c>
      <c r="B4364" s="319" t="s">
        <v>5614</v>
      </c>
      <c r="C4364" s="319" t="s">
        <v>1345</v>
      </c>
      <c r="D4364" s="320" t="s">
        <v>9215</v>
      </c>
    </row>
    <row r="4365" spans="1:4" ht="13.5">
      <c r="A4365" s="322">
        <v>93396</v>
      </c>
      <c r="B4365" s="319" t="s">
        <v>5615</v>
      </c>
      <c r="C4365" s="319" t="s">
        <v>1345</v>
      </c>
      <c r="D4365" s="320" t="s">
        <v>11100</v>
      </c>
    </row>
    <row r="4366" spans="1:4" ht="13.5">
      <c r="A4366" s="322">
        <v>93441</v>
      </c>
      <c r="B4366" s="319" t="s">
        <v>5616</v>
      </c>
      <c r="C4366" s="319" t="s">
        <v>1345</v>
      </c>
      <c r="D4366" s="320" t="s">
        <v>11101</v>
      </c>
    </row>
    <row r="4367" spans="1:4" ht="13.5">
      <c r="A4367" s="322">
        <v>93442</v>
      </c>
      <c r="B4367" s="319" t="s">
        <v>5617</v>
      </c>
      <c r="C4367" s="319" t="s">
        <v>1345</v>
      </c>
      <c r="D4367" s="320" t="s">
        <v>11102</v>
      </c>
    </row>
    <row r="4368" spans="1:4" ht="13.5">
      <c r="A4368" s="322">
        <v>95469</v>
      </c>
      <c r="B4368" s="319" t="s">
        <v>5618</v>
      </c>
      <c r="C4368" s="319" t="s">
        <v>1345</v>
      </c>
      <c r="D4368" s="320" t="s">
        <v>11103</v>
      </c>
    </row>
    <row r="4369" spans="1:4" ht="13.5">
      <c r="A4369" s="322">
        <v>95470</v>
      </c>
      <c r="B4369" s="319" t="s">
        <v>5619</v>
      </c>
      <c r="C4369" s="319" t="s">
        <v>1345</v>
      </c>
      <c r="D4369" s="320" t="s">
        <v>11104</v>
      </c>
    </row>
    <row r="4370" spans="1:4" ht="13.5">
      <c r="A4370" s="322">
        <v>95471</v>
      </c>
      <c r="B4370" s="319" t="s">
        <v>5620</v>
      </c>
      <c r="C4370" s="319" t="s">
        <v>1345</v>
      </c>
      <c r="D4370" s="320" t="s">
        <v>11105</v>
      </c>
    </row>
    <row r="4371" spans="1:4" ht="13.5">
      <c r="A4371" s="322">
        <v>95472</v>
      </c>
      <c r="B4371" s="319" t="s">
        <v>5621</v>
      </c>
      <c r="C4371" s="319" t="s">
        <v>1345</v>
      </c>
      <c r="D4371" s="320" t="s">
        <v>11106</v>
      </c>
    </row>
    <row r="4372" spans="1:4" ht="13.5">
      <c r="A4372" s="322">
        <v>95542</v>
      </c>
      <c r="B4372" s="319" t="s">
        <v>5622</v>
      </c>
      <c r="C4372" s="319" t="s">
        <v>1345</v>
      </c>
      <c r="D4372" s="320" t="s">
        <v>9589</v>
      </c>
    </row>
    <row r="4373" spans="1:4" ht="13.5">
      <c r="A4373" s="322">
        <v>95543</v>
      </c>
      <c r="B4373" s="319" t="s">
        <v>5623</v>
      </c>
      <c r="C4373" s="319" t="s">
        <v>1345</v>
      </c>
      <c r="D4373" s="320" t="s">
        <v>11107</v>
      </c>
    </row>
    <row r="4374" spans="1:4" ht="13.5">
      <c r="A4374" s="322">
        <v>95544</v>
      </c>
      <c r="B4374" s="319" t="s">
        <v>5624</v>
      </c>
      <c r="C4374" s="319" t="s">
        <v>1345</v>
      </c>
      <c r="D4374" s="320" t="s">
        <v>8064</v>
      </c>
    </row>
    <row r="4375" spans="1:4" ht="13.5">
      <c r="A4375" s="322">
        <v>95545</v>
      </c>
      <c r="B4375" s="319" t="s">
        <v>5625</v>
      </c>
      <c r="C4375" s="319" t="s">
        <v>1345</v>
      </c>
      <c r="D4375" s="320" t="s">
        <v>9198</v>
      </c>
    </row>
    <row r="4376" spans="1:4" ht="13.5">
      <c r="A4376" s="322">
        <v>95546</v>
      </c>
      <c r="B4376" s="319" t="s">
        <v>5626</v>
      </c>
      <c r="C4376" s="319" t="s">
        <v>1345</v>
      </c>
      <c r="D4376" s="320" t="s">
        <v>11108</v>
      </c>
    </row>
    <row r="4377" spans="1:4" ht="13.5">
      <c r="A4377" s="322">
        <v>95547</v>
      </c>
      <c r="B4377" s="319" t="s">
        <v>5627</v>
      </c>
      <c r="C4377" s="319" t="s">
        <v>1345</v>
      </c>
      <c r="D4377" s="320" t="s">
        <v>11109</v>
      </c>
    </row>
    <row r="4378" spans="1:4" ht="13.5">
      <c r="A4378" s="322">
        <v>6087</v>
      </c>
      <c r="B4378" s="319" t="s">
        <v>5628</v>
      </c>
      <c r="C4378" s="319" t="s">
        <v>1345</v>
      </c>
      <c r="D4378" s="320" t="s">
        <v>11110</v>
      </c>
    </row>
    <row r="4379" spans="1:4" ht="13.5">
      <c r="A4379" s="322">
        <v>98052</v>
      </c>
      <c r="B4379" s="319" t="s">
        <v>11111</v>
      </c>
      <c r="C4379" s="319" t="s">
        <v>1345</v>
      </c>
      <c r="D4379" s="320" t="s">
        <v>11112</v>
      </c>
    </row>
    <row r="4380" spans="1:4" ht="13.5">
      <c r="A4380" s="322">
        <v>98053</v>
      </c>
      <c r="B4380" s="319" t="s">
        <v>11113</v>
      </c>
      <c r="C4380" s="319" t="s">
        <v>1345</v>
      </c>
      <c r="D4380" s="320" t="s">
        <v>11114</v>
      </c>
    </row>
    <row r="4381" spans="1:4" ht="13.5">
      <c r="A4381" s="322">
        <v>98054</v>
      </c>
      <c r="B4381" s="319" t="s">
        <v>11115</v>
      </c>
      <c r="C4381" s="319" t="s">
        <v>1345</v>
      </c>
      <c r="D4381" s="320" t="s">
        <v>11116</v>
      </c>
    </row>
    <row r="4382" spans="1:4" ht="13.5">
      <c r="A4382" s="322">
        <v>98055</v>
      </c>
      <c r="B4382" s="319" t="s">
        <v>11117</v>
      </c>
      <c r="C4382" s="319" t="s">
        <v>1345</v>
      </c>
      <c r="D4382" s="320" t="s">
        <v>11118</v>
      </c>
    </row>
    <row r="4383" spans="1:4" ht="13.5">
      <c r="A4383" s="322">
        <v>98056</v>
      </c>
      <c r="B4383" s="319" t="s">
        <v>11119</v>
      </c>
      <c r="C4383" s="319" t="s">
        <v>1345</v>
      </c>
      <c r="D4383" s="320" t="s">
        <v>11120</v>
      </c>
    </row>
    <row r="4384" spans="1:4" ht="13.5">
      <c r="A4384" s="322">
        <v>98057</v>
      </c>
      <c r="B4384" s="319" t="s">
        <v>11121</v>
      </c>
      <c r="C4384" s="319" t="s">
        <v>1345</v>
      </c>
      <c r="D4384" s="320" t="s">
        <v>11122</v>
      </c>
    </row>
    <row r="4385" spans="1:4" ht="13.5">
      <c r="A4385" s="322">
        <v>98066</v>
      </c>
      <c r="B4385" s="319" t="s">
        <v>11123</v>
      </c>
      <c r="C4385" s="319" t="s">
        <v>1345</v>
      </c>
      <c r="D4385" s="320" t="s">
        <v>11124</v>
      </c>
    </row>
    <row r="4386" spans="1:4" ht="13.5">
      <c r="A4386" s="322">
        <v>98067</v>
      </c>
      <c r="B4386" s="319" t="s">
        <v>11125</v>
      </c>
      <c r="C4386" s="319" t="s">
        <v>1345</v>
      </c>
      <c r="D4386" s="320" t="s">
        <v>11126</v>
      </c>
    </row>
    <row r="4387" spans="1:4" ht="13.5">
      <c r="A4387" s="322">
        <v>98068</v>
      </c>
      <c r="B4387" s="319" t="s">
        <v>11127</v>
      </c>
      <c r="C4387" s="319" t="s">
        <v>1345</v>
      </c>
      <c r="D4387" s="320" t="s">
        <v>11128</v>
      </c>
    </row>
    <row r="4388" spans="1:4" ht="13.5">
      <c r="A4388" s="322">
        <v>98069</v>
      </c>
      <c r="B4388" s="319" t="s">
        <v>11129</v>
      </c>
      <c r="C4388" s="319" t="s">
        <v>1345</v>
      </c>
      <c r="D4388" s="320" t="s">
        <v>11130</v>
      </c>
    </row>
    <row r="4389" spans="1:4" ht="13.5">
      <c r="A4389" s="322">
        <v>98070</v>
      </c>
      <c r="B4389" s="319" t="s">
        <v>11131</v>
      </c>
      <c r="C4389" s="319" t="s">
        <v>1345</v>
      </c>
      <c r="D4389" s="320" t="s">
        <v>11132</v>
      </c>
    </row>
    <row r="4390" spans="1:4" ht="13.5">
      <c r="A4390" s="322">
        <v>98071</v>
      </c>
      <c r="B4390" s="319" t="s">
        <v>11133</v>
      </c>
      <c r="C4390" s="319" t="s">
        <v>1345</v>
      </c>
      <c r="D4390" s="320" t="s">
        <v>11134</v>
      </c>
    </row>
    <row r="4391" spans="1:4" ht="13.5">
      <c r="A4391" s="322">
        <v>98072</v>
      </c>
      <c r="B4391" s="319" t="s">
        <v>11135</v>
      </c>
      <c r="C4391" s="319" t="s">
        <v>1345</v>
      </c>
      <c r="D4391" s="320" t="s">
        <v>11136</v>
      </c>
    </row>
    <row r="4392" spans="1:4" ht="13.5">
      <c r="A4392" s="322">
        <v>98073</v>
      </c>
      <c r="B4392" s="319" t="s">
        <v>11137</v>
      </c>
      <c r="C4392" s="319" t="s">
        <v>1345</v>
      </c>
      <c r="D4392" s="320" t="s">
        <v>11138</v>
      </c>
    </row>
    <row r="4393" spans="1:4" ht="13.5">
      <c r="A4393" s="322">
        <v>98074</v>
      </c>
      <c r="B4393" s="319" t="s">
        <v>11139</v>
      </c>
      <c r="C4393" s="319" t="s">
        <v>1345</v>
      </c>
      <c r="D4393" s="320" t="s">
        <v>11140</v>
      </c>
    </row>
    <row r="4394" spans="1:4" ht="13.5">
      <c r="A4394" s="322">
        <v>98075</v>
      </c>
      <c r="B4394" s="319" t="s">
        <v>11141</v>
      </c>
      <c r="C4394" s="319" t="s">
        <v>1345</v>
      </c>
      <c r="D4394" s="320" t="s">
        <v>11142</v>
      </c>
    </row>
    <row r="4395" spans="1:4" ht="13.5">
      <c r="A4395" s="322">
        <v>98076</v>
      </c>
      <c r="B4395" s="319" t="s">
        <v>11143</v>
      </c>
      <c r="C4395" s="319" t="s">
        <v>1345</v>
      </c>
      <c r="D4395" s="320" t="s">
        <v>11144</v>
      </c>
    </row>
    <row r="4396" spans="1:4" ht="13.5">
      <c r="A4396" s="322">
        <v>98077</v>
      </c>
      <c r="B4396" s="319" t="s">
        <v>11145</v>
      </c>
      <c r="C4396" s="319" t="s">
        <v>1345</v>
      </c>
      <c r="D4396" s="320" t="s">
        <v>11146</v>
      </c>
    </row>
    <row r="4397" spans="1:4" ht="13.5">
      <c r="A4397" s="322">
        <v>98078</v>
      </c>
      <c r="B4397" s="319" t="s">
        <v>11147</v>
      </c>
      <c r="C4397" s="319" t="s">
        <v>1345</v>
      </c>
      <c r="D4397" s="320" t="s">
        <v>11148</v>
      </c>
    </row>
    <row r="4398" spans="1:4" ht="13.5">
      <c r="A4398" s="322">
        <v>98079</v>
      </c>
      <c r="B4398" s="319" t="s">
        <v>11149</v>
      </c>
      <c r="C4398" s="319" t="s">
        <v>1345</v>
      </c>
      <c r="D4398" s="320" t="s">
        <v>11150</v>
      </c>
    </row>
    <row r="4399" spans="1:4" ht="13.5">
      <c r="A4399" s="322">
        <v>98080</v>
      </c>
      <c r="B4399" s="319" t="s">
        <v>11151</v>
      </c>
      <c r="C4399" s="319" t="s">
        <v>1345</v>
      </c>
      <c r="D4399" s="320" t="s">
        <v>11152</v>
      </c>
    </row>
    <row r="4400" spans="1:4" ht="13.5">
      <c r="A4400" s="322">
        <v>98081</v>
      </c>
      <c r="B4400" s="319" t="s">
        <v>11153</v>
      </c>
      <c r="C4400" s="319" t="s">
        <v>1345</v>
      </c>
      <c r="D4400" s="320" t="s">
        <v>11154</v>
      </c>
    </row>
    <row r="4401" spans="1:4" ht="13.5">
      <c r="A4401" s="322">
        <v>98082</v>
      </c>
      <c r="B4401" s="319" t="s">
        <v>11155</v>
      </c>
      <c r="C4401" s="319" t="s">
        <v>1345</v>
      </c>
      <c r="D4401" s="320" t="s">
        <v>11156</v>
      </c>
    </row>
    <row r="4402" spans="1:4" ht="13.5">
      <c r="A4402" s="322">
        <v>98083</v>
      </c>
      <c r="B4402" s="319" t="s">
        <v>11157</v>
      </c>
      <c r="C4402" s="319" t="s">
        <v>1345</v>
      </c>
      <c r="D4402" s="320" t="s">
        <v>11158</v>
      </c>
    </row>
    <row r="4403" spans="1:4" ht="13.5">
      <c r="A4403" s="322">
        <v>98084</v>
      </c>
      <c r="B4403" s="319" t="s">
        <v>11159</v>
      </c>
      <c r="C4403" s="319" t="s">
        <v>1345</v>
      </c>
      <c r="D4403" s="320" t="s">
        <v>11160</v>
      </c>
    </row>
    <row r="4404" spans="1:4" ht="13.5">
      <c r="A4404" s="322">
        <v>98085</v>
      </c>
      <c r="B4404" s="319" t="s">
        <v>11161</v>
      </c>
      <c r="C4404" s="319" t="s">
        <v>1345</v>
      </c>
      <c r="D4404" s="320" t="s">
        <v>11162</v>
      </c>
    </row>
    <row r="4405" spans="1:4" ht="13.5">
      <c r="A4405" s="322">
        <v>98086</v>
      </c>
      <c r="B4405" s="319" t="s">
        <v>11163</v>
      </c>
      <c r="C4405" s="319" t="s">
        <v>1345</v>
      </c>
      <c r="D4405" s="320" t="s">
        <v>11164</v>
      </c>
    </row>
    <row r="4406" spans="1:4" ht="13.5">
      <c r="A4406" s="322">
        <v>98087</v>
      </c>
      <c r="B4406" s="319" t="s">
        <v>11165</v>
      </c>
      <c r="C4406" s="319" t="s">
        <v>1345</v>
      </c>
      <c r="D4406" s="320" t="s">
        <v>11166</v>
      </c>
    </row>
    <row r="4407" spans="1:4" ht="13.5">
      <c r="A4407" s="322">
        <v>98088</v>
      </c>
      <c r="B4407" s="319" t="s">
        <v>11167</v>
      </c>
      <c r="C4407" s="319" t="s">
        <v>1345</v>
      </c>
      <c r="D4407" s="320" t="s">
        <v>11168</v>
      </c>
    </row>
    <row r="4408" spans="1:4" ht="13.5">
      <c r="A4408" s="322">
        <v>98089</v>
      </c>
      <c r="B4408" s="319" t="s">
        <v>11169</v>
      </c>
      <c r="C4408" s="319" t="s">
        <v>1345</v>
      </c>
      <c r="D4408" s="320" t="s">
        <v>11170</v>
      </c>
    </row>
    <row r="4409" spans="1:4" ht="13.5">
      <c r="A4409" s="322">
        <v>98090</v>
      </c>
      <c r="B4409" s="319" t="s">
        <v>11171</v>
      </c>
      <c r="C4409" s="319" t="s">
        <v>1345</v>
      </c>
      <c r="D4409" s="320" t="s">
        <v>11172</v>
      </c>
    </row>
    <row r="4410" spans="1:4" ht="13.5">
      <c r="A4410" s="322">
        <v>98091</v>
      </c>
      <c r="B4410" s="319" t="s">
        <v>11173</v>
      </c>
      <c r="C4410" s="319" t="s">
        <v>1345</v>
      </c>
      <c r="D4410" s="320" t="s">
        <v>11174</v>
      </c>
    </row>
    <row r="4411" spans="1:4" ht="13.5">
      <c r="A4411" s="322">
        <v>98092</v>
      </c>
      <c r="B4411" s="319" t="s">
        <v>11175</v>
      </c>
      <c r="C4411" s="319" t="s">
        <v>1345</v>
      </c>
      <c r="D4411" s="320" t="s">
        <v>11176</v>
      </c>
    </row>
    <row r="4412" spans="1:4" ht="13.5">
      <c r="A4412" s="322">
        <v>98093</v>
      </c>
      <c r="B4412" s="319" t="s">
        <v>11177</v>
      </c>
      <c r="C4412" s="319" t="s">
        <v>1345</v>
      </c>
      <c r="D4412" s="320" t="s">
        <v>11178</v>
      </c>
    </row>
    <row r="4413" spans="1:4" ht="13.5">
      <c r="A4413" s="322">
        <v>98094</v>
      </c>
      <c r="B4413" s="319" t="s">
        <v>11179</v>
      </c>
      <c r="C4413" s="319" t="s">
        <v>1345</v>
      </c>
      <c r="D4413" s="320" t="s">
        <v>11180</v>
      </c>
    </row>
    <row r="4414" spans="1:4" ht="13.5">
      <c r="A4414" s="322">
        <v>98099</v>
      </c>
      <c r="B4414" s="319" t="s">
        <v>11181</v>
      </c>
      <c r="C4414" s="319" t="s">
        <v>1345</v>
      </c>
      <c r="D4414" s="320" t="s">
        <v>11182</v>
      </c>
    </row>
    <row r="4415" spans="1:4" ht="13.5">
      <c r="A4415" s="322">
        <v>98100</v>
      </c>
      <c r="B4415" s="319" t="s">
        <v>11183</v>
      </c>
      <c r="C4415" s="319" t="s">
        <v>1345</v>
      </c>
      <c r="D4415" s="320" t="s">
        <v>11184</v>
      </c>
    </row>
    <row r="4416" spans="1:4" ht="13.5">
      <c r="A4416" s="322">
        <v>98101</v>
      </c>
      <c r="B4416" s="319" t="s">
        <v>11185</v>
      </c>
      <c r="C4416" s="319" t="s">
        <v>1345</v>
      </c>
      <c r="D4416" s="320" t="s">
        <v>11186</v>
      </c>
    </row>
    <row r="4417" spans="1:4" ht="13.5">
      <c r="A4417" s="322">
        <v>98109</v>
      </c>
      <c r="B4417" s="319" t="s">
        <v>11187</v>
      </c>
      <c r="C4417" s="319" t="s">
        <v>1345</v>
      </c>
      <c r="D4417" s="320" t="s">
        <v>11188</v>
      </c>
    </row>
    <row r="4418" spans="1:4" ht="13.5">
      <c r="A4418" s="322">
        <v>98110</v>
      </c>
      <c r="B4418" s="319" t="s">
        <v>11189</v>
      </c>
      <c r="C4418" s="319" t="s">
        <v>1345</v>
      </c>
      <c r="D4418" s="320" t="s">
        <v>11190</v>
      </c>
    </row>
    <row r="4419" spans="1:4" ht="13.5">
      <c r="A4419" s="322">
        <v>98111</v>
      </c>
      <c r="B4419" s="319" t="s">
        <v>11191</v>
      </c>
      <c r="C4419" s="319" t="s">
        <v>1345</v>
      </c>
      <c r="D4419" s="320" t="s">
        <v>11192</v>
      </c>
    </row>
    <row r="4420" spans="1:4" ht="13.5">
      <c r="A4420" s="322">
        <v>98114</v>
      </c>
      <c r="B4420" s="319" t="s">
        <v>11193</v>
      </c>
      <c r="C4420" s="319" t="s">
        <v>1345</v>
      </c>
      <c r="D4420" s="320" t="s">
        <v>11194</v>
      </c>
    </row>
    <row r="4421" spans="1:4" ht="13.5">
      <c r="A4421" s="322">
        <v>98115</v>
      </c>
      <c r="B4421" s="319" t="s">
        <v>11195</v>
      </c>
      <c r="C4421" s="319" t="s">
        <v>1345</v>
      </c>
      <c r="D4421" s="320" t="s">
        <v>11196</v>
      </c>
    </row>
    <row r="4422" spans="1:4" ht="13.5">
      <c r="A4422" s="322">
        <v>89957</v>
      </c>
      <c r="B4422" s="319" t="s">
        <v>5629</v>
      </c>
      <c r="C4422" s="319" t="s">
        <v>1345</v>
      </c>
      <c r="D4422" s="320" t="s">
        <v>11197</v>
      </c>
    </row>
    <row r="4423" spans="1:4" ht="13.5">
      <c r="A4423" s="322">
        <v>89959</v>
      </c>
      <c r="B4423" s="319" t="s">
        <v>5630</v>
      </c>
      <c r="C4423" s="319" t="s">
        <v>1345</v>
      </c>
      <c r="D4423" s="320" t="s">
        <v>11198</v>
      </c>
    </row>
    <row r="4424" spans="1:4" ht="13.5">
      <c r="A4424" s="322">
        <v>40729</v>
      </c>
      <c r="B4424" s="319" t="s">
        <v>5631</v>
      </c>
      <c r="C4424" s="319" t="s">
        <v>1345</v>
      </c>
      <c r="D4424" s="320" t="s">
        <v>11199</v>
      </c>
    </row>
    <row r="4425" spans="1:4" ht="13.5">
      <c r="A4425" s="319" t="s">
        <v>5632</v>
      </c>
      <c r="B4425" s="319" t="s">
        <v>5633</v>
      </c>
      <c r="C4425" s="319" t="s">
        <v>1345</v>
      </c>
      <c r="D4425" s="320" t="s">
        <v>11200</v>
      </c>
    </row>
    <row r="4426" spans="1:4" ht="13.5">
      <c r="A4426" s="319" t="s">
        <v>5634</v>
      </c>
      <c r="B4426" s="319" t="s">
        <v>5635</v>
      </c>
      <c r="C4426" s="319" t="s">
        <v>1345</v>
      </c>
      <c r="D4426" s="320" t="s">
        <v>11201</v>
      </c>
    </row>
    <row r="4427" spans="1:4" ht="13.5">
      <c r="A4427" s="319" t="s">
        <v>5636</v>
      </c>
      <c r="B4427" s="319" t="s">
        <v>5637</v>
      </c>
      <c r="C4427" s="319" t="s">
        <v>1345</v>
      </c>
      <c r="D4427" s="320" t="s">
        <v>11202</v>
      </c>
    </row>
    <row r="4428" spans="1:4" ht="13.5">
      <c r="A4428" s="319" t="s">
        <v>5638</v>
      </c>
      <c r="B4428" s="319" t="s">
        <v>5639</v>
      </c>
      <c r="C4428" s="319" t="s">
        <v>1345</v>
      </c>
      <c r="D4428" s="320" t="s">
        <v>11203</v>
      </c>
    </row>
    <row r="4429" spans="1:4" ht="13.5">
      <c r="A4429" s="319" t="s">
        <v>5640</v>
      </c>
      <c r="B4429" s="319" t="s">
        <v>5641</v>
      </c>
      <c r="C4429" s="319" t="s">
        <v>1345</v>
      </c>
      <c r="D4429" s="320" t="s">
        <v>11204</v>
      </c>
    </row>
    <row r="4430" spans="1:4" ht="13.5">
      <c r="A4430" s="319" t="s">
        <v>446</v>
      </c>
      <c r="B4430" s="319" t="s">
        <v>5642</v>
      </c>
      <c r="C4430" s="319" t="s">
        <v>1345</v>
      </c>
      <c r="D4430" s="320" t="s">
        <v>11205</v>
      </c>
    </row>
    <row r="4431" spans="1:4" ht="13.5">
      <c r="A4431" s="319" t="s">
        <v>5643</v>
      </c>
      <c r="B4431" s="319" t="s">
        <v>5644</v>
      </c>
      <c r="C4431" s="319" t="s">
        <v>1345</v>
      </c>
      <c r="D4431" s="320" t="s">
        <v>11206</v>
      </c>
    </row>
    <row r="4432" spans="1:4" ht="13.5">
      <c r="A4432" s="319" t="s">
        <v>5645</v>
      </c>
      <c r="B4432" s="319" t="s">
        <v>5646</v>
      </c>
      <c r="C4432" s="319" t="s">
        <v>1345</v>
      </c>
      <c r="D4432" s="320" t="s">
        <v>11207</v>
      </c>
    </row>
    <row r="4433" spans="1:4" ht="13.5">
      <c r="A4433" s="319" t="s">
        <v>5647</v>
      </c>
      <c r="B4433" s="319" t="s">
        <v>5648</v>
      </c>
      <c r="C4433" s="319" t="s">
        <v>1345</v>
      </c>
      <c r="D4433" s="320" t="s">
        <v>11208</v>
      </c>
    </row>
    <row r="4434" spans="1:4" ht="13.5">
      <c r="A4434" s="319" t="s">
        <v>5649</v>
      </c>
      <c r="B4434" s="319" t="s">
        <v>5650</v>
      </c>
      <c r="C4434" s="319" t="s">
        <v>1345</v>
      </c>
      <c r="D4434" s="320" t="s">
        <v>11209</v>
      </c>
    </row>
    <row r="4435" spans="1:4" ht="13.5">
      <c r="A4435" s="319" t="s">
        <v>5651</v>
      </c>
      <c r="B4435" s="319" t="s">
        <v>5652</v>
      </c>
      <c r="C4435" s="319" t="s">
        <v>1345</v>
      </c>
      <c r="D4435" s="320" t="s">
        <v>11210</v>
      </c>
    </row>
    <row r="4436" spans="1:4" ht="13.5">
      <c r="A4436" s="319" t="s">
        <v>5653</v>
      </c>
      <c r="B4436" s="319" t="s">
        <v>5654</v>
      </c>
      <c r="C4436" s="319" t="s">
        <v>1345</v>
      </c>
      <c r="D4436" s="320" t="s">
        <v>11211</v>
      </c>
    </row>
    <row r="4437" spans="1:4" ht="13.5">
      <c r="A4437" s="319" t="s">
        <v>5655</v>
      </c>
      <c r="B4437" s="319" t="s">
        <v>5656</v>
      </c>
      <c r="C4437" s="319" t="s">
        <v>1345</v>
      </c>
      <c r="D4437" s="320" t="s">
        <v>11212</v>
      </c>
    </row>
    <row r="4438" spans="1:4" ht="13.5">
      <c r="A4438" s="319" t="s">
        <v>5657</v>
      </c>
      <c r="B4438" s="319" t="s">
        <v>5658</v>
      </c>
      <c r="C4438" s="319" t="s">
        <v>1345</v>
      </c>
      <c r="D4438" s="320" t="s">
        <v>11213</v>
      </c>
    </row>
    <row r="4439" spans="1:4" ht="13.5">
      <c r="A4439" s="319" t="s">
        <v>5659</v>
      </c>
      <c r="B4439" s="319" t="s">
        <v>5660</v>
      </c>
      <c r="C4439" s="319" t="s">
        <v>1345</v>
      </c>
      <c r="D4439" s="320" t="s">
        <v>11214</v>
      </c>
    </row>
    <row r="4440" spans="1:4" ht="13.5">
      <c r="A4440" s="319" t="s">
        <v>5661</v>
      </c>
      <c r="B4440" s="319" t="s">
        <v>5662</v>
      </c>
      <c r="C4440" s="319" t="s">
        <v>1345</v>
      </c>
      <c r="D4440" s="320" t="s">
        <v>11215</v>
      </c>
    </row>
    <row r="4441" spans="1:4" ht="13.5">
      <c r="A4441" s="319" t="s">
        <v>5663</v>
      </c>
      <c r="B4441" s="319" t="s">
        <v>5664</v>
      </c>
      <c r="C4441" s="319" t="s">
        <v>1345</v>
      </c>
      <c r="D4441" s="320" t="s">
        <v>11216</v>
      </c>
    </row>
    <row r="4442" spans="1:4" ht="13.5">
      <c r="A4442" s="319" t="s">
        <v>5665</v>
      </c>
      <c r="B4442" s="319" t="s">
        <v>5666</v>
      </c>
      <c r="C4442" s="319" t="s">
        <v>1345</v>
      </c>
      <c r="D4442" s="320" t="s">
        <v>11217</v>
      </c>
    </row>
    <row r="4443" spans="1:4" ht="13.5">
      <c r="A4443" s="319" t="s">
        <v>5667</v>
      </c>
      <c r="B4443" s="319" t="s">
        <v>5668</v>
      </c>
      <c r="C4443" s="319" t="s">
        <v>1345</v>
      </c>
      <c r="D4443" s="320" t="s">
        <v>11218</v>
      </c>
    </row>
    <row r="4444" spans="1:4" ht="13.5">
      <c r="A4444" s="319" t="s">
        <v>5669</v>
      </c>
      <c r="B4444" s="319" t="s">
        <v>5670</v>
      </c>
      <c r="C4444" s="319" t="s">
        <v>1345</v>
      </c>
      <c r="D4444" s="320" t="s">
        <v>11219</v>
      </c>
    </row>
    <row r="4445" spans="1:4" ht="13.5">
      <c r="A4445" s="319" t="s">
        <v>5671</v>
      </c>
      <c r="B4445" s="319" t="s">
        <v>5672</v>
      </c>
      <c r="C4445" s="319" t="s">
        <v>1345</v>
      </c>
      <c r="D4445" s="320" t="s">
        <v>11220</v>
      </c>
    </row>
    <row r="4446" spans="1:4" ht="13.5">
      <c r="A4446" s="319" t="s">
        <v>5673</v>
      </c>
      <c r="B4446" s="319" t="s">
        <v>5674</v>
      </c>
      <c r="C4446" s="319" t="s">
        <v>1345</v>
      </c>
      <c r="D4446" s="320" t="s">
        <v>11221</v>
      </c>
    </row>
    <row r="4447" spans="1:4" ht="13.5">
      <c r="A4447" s="319" t="s">
        <v>447</v>
      </c>
      <c r="B4447" s="319" t="s">
        <v>5675</v>
      </c>
      <c r="C4447" s="319" t="s">
        <v>1345</v>
      </c>
      <c r="D4447" s="320" t="s">
        <v>11222</v>
      </c>
    </row>
    <row r="4448" spans="1:4" ht="13.5">
      <c r="A4448" s="319" t="s">
        <v>5676</v>
      </c>
      <c r="B4448" s="319" t="s">
        <v>5677</v>
      </c>
      <c r="C4448" s="319" t="s">
        <v>1345</v>
      </c>
      <c r="D4448" s="320" t="s">
        <v>11223</v>
      </c>
    </row>
    <row r="4449" spans="1:4" ht="13.5">
      <c r="A4449" s="319" t="s">
        <v>5678</v>
      </c>
      <c r="B4449" s="319" t="s">
        <v>5679</v>
      </c>
      <c r="C4449" s="319" t="s">
        <v>1345</v>
      </c>
      <c r="D4449" s="320" t="s">
        <v>11224</v>
      </c>
    </row>
    <row r="4450" spans="1:4" ht="13.5">
      <c r="A4450" s="319" t="s">
        <v>5680</v>
      </c>
      <c r="B4450" s="319" t="s">
        <v>5681</v>
      </c>
      <c r="C4450" s="319" t="s">
        <v>1345</v>
      </c>
      <c r="D4450" s="320" t="s">
        <v>11225</v>
      </c>
    </row>
    <row r="4451" spans="1:4" ht="13.5">
      <c r="A4451" s="322">
        <v>85117</v>
      </c>
      <c r="B4451" s="319" t="s">
        <v>5682</v>
      </c>
      <c r="C4451" s="319" t="s">
        <v>1345</v>
      </c>
      <c r="D4451" s="320" t="s">
        <v>11226</v>
      </c>
    </row>
    <row r="4452" spans="1:4" ht="13.5">
      <c r="A4452" s="322">
        <v>89349</v>
      </c>
      <c r="B4452" s="319" t="s">
        <v>5683</v>
      </c>
      <c r="C4452" s="319" t="s">
        <v>1345</v>
      </c>
      <c r="D4452" s="320" t="s">
        <v>11227</v>
      </c>
    </row>
    <row r="4453" spans="1:4" ht="13.5">
      <c r="A4453" s="322">
        <v>89351</v>
      </c>
      <c r="B4453" s="319" t="s">
        <v>5684</v>
      </c>
      <c r="C4453" s="319" t="s">
        <v>1345</v>
      </c>
      <c r="D4453" s="320" t="s">
        <v>10353</v>
      </c>
    </row>
    <row r="4454" spans="1:4" ht="13.5">
      <c r="A4454" s="322">
        <v>89352</v>
      </c>
      <c r="B4454" s="319" t="s">
        <v>5685</v>
      </c>
      <c r="C4454" s="319" t="s">
        <v>1345</v>
      </c>
      <c r="D4454" s="320" t="s">
        <v>10676</v>
      </c>
    </row>
    <row r="4455" spans="1:4" ht="13.5">
      <c r="A4455" s="322">
        <v>89353</v>
      </c>
      <c r="B4455" s="319" t="s">
        <v>5686</v>
      </c>
      <c r="C4455" s="319" t="s">
        <v>1345</v>
      </c>
      <c r="D4455" s="320" t="s">
        <v>9218</v>
      </c>
    </row>
    <row r="4456" spans="1:4" ht="13.5">
      <c r="A4456" s="322">
        <v>89354</v>
      </c>
      <c r="B4456" s="319" t="s">
        <v>5687</v>
      </c>
      <c r="C4456" s="319" t="s">
        <v>1345</v>
      </c>
      <c r="D4456" s="320" t="s">
        <v>11228</v>
      </c>
    </row>
    <row r="4457" spans="1:4" ht="13.5">
      <c r="A4457" s="322">
        <v>89969</v>
      </c>
      <c r="B4457" s="319" t="s">
        <v>5688</v>
      </c>
      <c r="C4457" s="319" t="s">
        <v>1345</v>
      </c>
      <c r="D4457" s="320" t="s">
        <v>11229</v>
      </c>
    </row>
    <row r="4458" spans="1:4" ht="13.5">
      <c r="A4458" s="322">
        <v>89970</v>
      </c>
      <c r="B4458" s="319" t="s">
        <v>5689</v>
      </c>
      <c r="C4458" s="319" t="s">
        <v>1345</v>
      </c>
      <c r="D4458" s="320" t="s">
        <v>11051</v>
      </c>
    </row>
    <row r="4459" spans="1:4" ht="13.5">
      <c r="A4459" s="322">
        <v>89971</v>
      </c>
      <c r="B4459" s="319" t="s">
        <v>5690</v>
      </c>
      <c r="C4459" s="319" t="s">
        <v>1345</v>
      </c>
      <c r="D4459" s="320" t="s">
        <v>11230</v>
      </c>
    </row>
    <row r="4460" spans="1:4" ht="13.5">
      <c r="A4460" s="322">
        <v>89972</v>
      </c>
      <c r="B4460" s="319" t="s">
        <v>5691</v>
      </c>
      <c r="C4460" s="319" t="s">
        <v>1345</v>
      </c>
      <c r="D4460" s="320" t="s">
        <v>10236</v>
      </c>
    </row>
    <row r="4461" spans="1:4" ht="13.5">
      <c r="A4461" s="322">
        <v>89973</v>
      </c>
      <c r="B4461" s="319" t="s">
        <v>5692</v>
      </c>
      <c r="C4461" s="319" t="s">
        <v>1345</v>
      </c>
      <c r="D4461" s="320" t="s">
        <v>11231</v>
      </c>
    </row>
    <row r="4462" spans="1:4" ht="13.5">
      <c r="A4462" s="322">
        <v>89974</v>
      </c>
      <c r="B4462" s="319" t="s">
        <v>5693</v>
      </c>
      <c r="C4462" s="319" t="s">
        <v>1345</v>
      </c>
      <c r="D4462" s="320" t="s">
        <v>11232</v>
      </c>
    </row>
    <row r="4463" spans="1:4" ht="13.5">
      <c r="A4463" s="322">
        <v>89984</v>
      </c>
      <c r="B4463" s="319" t="s">
        <v>5694</v>
      </c>
      <c r="C4463" s="319" t="s">
        <v>1345</v>
      </c>
      <c r="D4463" s="320" t="s">
        <v>11233</v>
      </c>
    </row>
    <row r="4464" spans="1:4" ht="13.5">
      <c r="A4464" s="322">
        <v>89985</v>
      </c>
      <c r="B4464" s="319" t="s">
        <v>5695</v>
      </c>
      <c r="C4464" s="319" t="s">
        <v>1345</v>
      </c>
      <c r="D4464" s="320" t="s">
        <v>10244</v>
      </c>
    </row>
    <row r="4465" spans="1:4" ht="13.5">
      <c r="A4465" s="322">
        <v>89986</v>
      </c>
      <c r="B4465" s="319" t="s">
        <v>5696</v>
      </c>
      <c r="C4465" s="319" t="s">
        <v>1345</v>
      </c>
      <c r="D4465" s="320" t="s">
        <v>8017</v>
      </c>
    </row>
    <row r="4466" spans="1:4" ht="13.5">
      <c r="A4466" s="322">
        <v>89987</v>
      </c>
      <c r="B4466" s="319" t="s">
        <v>5697</v>
      </c>
      <c r="C4466" s="319" t="s">
        <v>1345</v>
      </c>
      <c r="D4466" s="320" t="s">
        <v>11234</v>
      </c>
    </row>
    <row r="4467" spans="1:4" ht="13.5">
      <c r="A4467" s="322">
        <v>90371</v>
      </c>
      <c r="B4467" s="319" t="s">
        <v>5698</v>
      </c>
      <c r="C4467" s="319" t="s">
        <v>1345</v>
      </c>
      <c r="D4467" s="320" t="s">
        <v>11235</v>
      </c>
    </row>
    <row r="4468" spans="1:4" ht="13.5">
      <c r="A4468" s="322">
        <v>94489</v>
      </c>
      <c r="B4468" s="319" t="s">
        <v>5699</v>
      </c>
      <c r="C4468" s="319" t="s">
        <v>1345</v>
      </c>
      <c r="D4468" s="320" t="s">
        <v>11236</v>
      </c>
    </row>
    <row r="4469" spans="1:4" ht="13.5">
      <c r="A4469" s="322">
        <v>94490</v>
      </c>
      <c r="B4469" s="319" t="s">
        <v>5700</v>
      </c>
      <c r="C4469" s="319" t="s">
        <v>1345</v>
      </c>
      <c r="D4469" s="320" t="s">
        <v>11237</v>
      </c>
    </row>
    <row r="4470" spans="1:4" ht="13.5">
      <c r="A4470" s="322">
        <v>94491</v>
      </c>
      <c r="B4470" s="319" t="s">
        <v>5701</v>
      </c>
      <c r="C4470" s="319" t="s">
        <v>1345</v>
      </c>
      <c r="D4470" s="320" t="s">
        <v>11238</v>
      </c>
    </row>
    <row r="4471" spans="1:4" ht="13.5">
      <c r="A4471" s="322">
        <v>94492</v>
      </c>
      <c r="B4471" s="319" t="s">
        <v>5702</v>
      </c>
      <c r="C4471" s="319" t="s">
        <v>1345</v>
      </c>
      <c r="D4471" s="320" t="s">
        <v>11239</v>
      </c>
    </row>
    <row r="4472" spans="1:4" ht="13.5">
      <c r="A4472" s="322">
        <v>94493</v>
      </c>
      <c r="B4472" s="319" t="s">
        <v>5703</v>
      </c>
      <c r="C4472" s="319" t="s">
        <v>1345</v>
      </c>
      <c r="D4472" s="320" t="s">
        <v>11240</v>
      </c>
    </row>
    <row r="4473" spans="1:4" ht="13.5">
      <c r="A4473" s="322">
        <v>94494</v>
      </c>
      <c r="B4473" s="319" t="s">
        <v>5704</v>
      </c>
      <c r="C4473" s="319" t="s">
        <v>1345</v>
      </c>
      <c r="D4473" s="320" t="s">
        <v>10345</v>
      </c>
    </row>
    <row r="4474" spans="1:4" ht="13.5">
      <c r="A4474" s="322">
        <v>94495</v>
      </c>
      <c r="B4474" s="319" t="s">
        <v>5705</v>
      </c>
      <c r="C4474" s="319" t="s">
        <v>1345</v>
      </c>
      <c r="D4474" s="320" t="s">
        <v>11241</v>
      </c>
    </row>
    <row r="4475" spans="1:4" ht="13.5">
      <c r="A4475" s="322">
        <v>94496</v>
      </c>
      <c r="B4475" s="319" t="s">
        <v>5706</v>
      </c>
      <c r="C4475" s="319" t="s">
        <v>1345</v>
      </c>
      <c r="D4475" s="320" t="s">
        <v>10543</v>
      </c>
    </row>
    <row r="4476" spans="1:4" ht="13.5">
      <c r="A4476" s="322">
        <v>94497</v>
      </c>
      <c r="B4476" s="319" t="s">
        <v>5707</v>
      </c>
      <c r="C4476" s="319" t="s">
        <v>1345</v>
      </c>
      <c r="D4476" s="320" t="s">
        <v>11242</v>
      </c>
    </row>
    <row r="4477" spans="1:4" ht="13.5">
      <c r="A4477" s="322">
        <v>94498</v>
      </c>
      <c r="B4477" s="319" t="s">
        <v>5708</v>
      </c>
      <c r="C4477" s="319" t="s">
        <v>1345</v>
      </c>
      <c r="D4477" s="320" t="s">
        <v>11243</v>
      </c>
    </row>
    <row r="4478" spans="1:4" ht="13.5">
      <c r="A4478" s="322">
        <v>94499</v>
      </c>
      <c r="B4478" s="319" t="s">
        <v>5709</v>
      </c>
      <c r="C4478" s="319" t="s">
        <v>1345</v>
      </c>
      <c r="D4478" s="320" t="s">
        <v>11244</v>
      </c>
    </row>
    <row r="4479" spans="1:4" ht="13.5">
      <c r="A4479" s="322">
        <v>94500</v>
      </c>
      <c r="B4479" s="319" t="s">
        <v>5710</v>
      </c>
      <c r="C4479" s="319" t="s">
        <v>1345</v>
      </c>
      <c r="D4479" s="320" t="s">
        <v>7972</v>
      </c>
    </row>
    <row r="4480" spans="1:4" ht="13.5">
      <c r="A4480" s="322">
        <v>94501</v>
      </c>
      <c r="B4480" s="319" t="s">
        <v>5711</v>
      </c>
      <c r="C4480" s="319" t="s">
        <v>1345</v>
      </c>
      <c r="D4480" s="320" t="s">
        <v>11245</v>
      </c>
    </row>
    <row r="4481" spans="1:4" ht="13.5">
      <c r="A4481" s="322">
        <v>94792</v>
      </c>
      <c r="B4481" s="319" t="s">
        <v>5712</v>
      </c>
      <c r="C4481" s="319" t="s">
        <v>1345</v>
      </c>
      <c r="D4481" s="320" t="s">
        <v>9785</v>
      </c>
    </row>
    <row r="4482" spans="1:4" ht="13.5">
      <c r="A4482" s="322">
        <v>94793</v>
      </c>
      <c r="B4482" s="319" t="s">
        <v>5713</v>
      </c>
      <c r="C4482" s="319" t="s">
        <v>1345</v>
      </c>
      <c r="D4482" s="320" t="s">
        <v>11246</v>
      </c>
    </row>
    <row r="4483" spans="1:4" ht="13.5">
      <c r="A4483" s="322">
        <v>94794</v>
      </c>
      <c r="B4483" s="319" t="s">
        <v>5714</v>
      </c>
      <c r="C4483" s="319" t="s">
        <v>1345</v>
      </c>
      <c r="D4483" s="320" t="s">
        <v>11247</v>
      </c>
    </row>
    <row r="4484" spans="1:4" ht="13.5">
      <c r="A4484" s="322">
        <v>94795</v>
      </c>
      <c r="B4484" s="319" t="s">
        <v>5715</v>
      </c>
      <c r="C4484" s="319" t="s">
        <v>1345</v>
      </c>
      <c r="D4484" s="320" t="s">
        <v>11248</v>
      </c>
    </row>
    <row r="4485" spans="1:4" ht="13.5">
      <c r="A4485" s="322">
        <v>94796</v>
      </c>
      <c r="B4485" s="319" t="s">
        <v>5716</v>
      </c>
      <c r="C4485" s="319" t="s">
        <v>1345</v>
      </c>
      <c r="D4485" s="320" t="s">
        <v>11249</v>
      </c>
    </row>
    <row r="4486" spans="1:4" ht="13.5">
      <c r="A4486" s="322">
        <v>94797</v>
      </c>
      <c r="B4486" s="319" t="s">
        <v>5717</v>
      </c>
      <c r="C4486" s="319" t="s">
        <v>1345</v>
      </c>
      <c r="D4486" s="320" t="s">
        <v>11250</v>
      </c>
    </row>
    <row r="4487" spans="1:4" ht="13.5">
      <c r="A4487" s="322">
        <v>94798</v>
      </c>
      <c r="B4487" s="319" t="s">
        <v>5718</v>
      </c>
      <c r="C4487" s="319" t="s">
        <v>1345</v>
      </c>
      <c r="D4487" s="320" t="s">
        <v>11251</v>
      </c>
    </row>
    <row r="4488" spans="1:4" ht="13.5">
      <c r="A4488" s="322">
        <v>94799</v>
      </c>
      <c r="B4488" s="319" t="s">
        <v>5719</v>
      </c>
      <c r="C4488" s="319" t="s">
        <v>1345</v>
      </c>
      <c r="D4488" s="320" t="s">
        <v>11252</v>
      </c>
    </row>
    <row r="4489" spans="1:4" ht="13.5">
      <c r="A4489" s="322">
        <v>94800</v>
      </c>
      <c r="B4489" s="319" t="s">
        <v>5720</v>
      </c>
      <c r="C4489" s="319" t="s">
        <v>1345</v>
      </c>
      <c r="D4489" s="320" t="s">
        <v>11253</v>
      </c>
    </row>
    <row r="4490" spans="1:4" ht="13.5">
      <c r="A4490" s="322">
        <v>95248</v>
      </c>
      <c r="B4490" s="319" t="s">
        <v>5721</v>
      </c>
      <c r="C4490" s="319" t="s">
        <v>1345</v>
      </c>
      <c r="D4490" s="320" t="s">
        <v>11254</v>
      </c>
    </row>
    <row r="4491" spans="1:4" ht="13.5">
      <c r="A4491" s="322">
        <v>95249</v>
      </c>
      <c r="B4491" s="319" t="s">
        <v>5722</v>
      </c>
      <c r="C4491" s="319" t="s">
        <v>1345</v>
      </c>
      <c r="D4491" s="320" t="s">
        <v>11255</v>
      </c>
    </row>
    <row r="4492" spans="1:4" ht="13.5">
      <c r="A4492" s="322">
        <v>95250</v>
      </c>
      <c r="B4492" s="319" t="s">
        <v>5723</v>
      </c>
      <c r="C4492" s="319" t="s">
        <v>1345</v>
      </c>
      <c r="D4492" s="320" t="s">
        <v>11256</v>
      </c>
    </row>
    <row r="4493" spans="1:4" ht="13.5">
      <c r="A4493" s="322">
        <v>95251</v>
      </c>
      <c r="B4493" s="319" t="s">
        <v>5724</v>
      </c>
      <c r="C4493" s="319" t="s">
        <v>1345</v>
      </c>
      <c r="D4493" s="320" t="s">
        <v>11257</v>
      </c>
    </row>
    <row r="4494" spans="1:4" ht="13.5">
      <c r="A4494" s="322">
        <v>95252</v>
      </c>
      <c r="B4494" s="319" t="s">
        <v>5725</v>
      </c>
      <c r="C4494" s="319" t="s">
        <v>1345</v>
      </c>
      <c r="D4494" s="320" t="s">
        <v>11258</v>
      </c>
    </row>
    <row r="4495" spans="1:4" ht="13.5">
      <c r="A4495" s="322">
        <v>95253</v>
      </c>
      <c r="B4495" s="319" t="s">
        <v>5726</v>
      </c>
      <c r="C4495" s="319" t="s">
        <v>1345</v>
      </c>
      <c r="D4495" s="320" t="s">
        <v>11259</v>
      </c>
    </row>
    <row r="4496" spans="1:4" ht="13.5">
      <c r="A4496" s="322">
        <v>95634</v>
      </c>
      <c r="B4496" s="319" t="s">
        <v>5727</v>
      </c>
      <c r="C4496" s="319" t="s">
        <v>1345</v>
      </c>
      <c r="D4496" s="320" t="s">
        <v>11260</v>
      </c>
    </row>
    <row r="4497" spans="1:4" ht="13.5">
      <c r="A4497" s="322">
        <v>95635</v>
      </c>
      <c r="B4497" s="319" t="s">
        <v>5728</v>
      </c>
      <c r="C4497" s="319" t="s">
        <v>1345</v>
      </c>
      <c r="D4497" s="320" t="s">
        <v>11261</v>
      </c>
    </row>
    <row r="4498" spans="1:4" ht="13.5">
      <c r="A4498" s="322">
        <v>95637</v>
      </c>
      <c r="B4498" s="319" t="s">
        <v>5729</v>
      </c>
      <c r="C4498" s="319" t="s">
        <v>1345</v>
      </c>
      <c r="D4498" s="320" t="s">
        <v>11262</v>
      </c>
    </row>
    <row r="4499" spans="1:4" ht="13.5">
      <c r="A4499" s="322">
        <v>95638</v>
      </c>
      <c r="B4499" s="319" t="s">
        <v>5730</v>
      </c>
      <c r="C4499" s="319" t="s">
        <v>1345</v>
      </c>
      <c r="D4499" s="320" t="s">
        <v>11263</v>
      </c>
    </row>
    <row r="4500" spans="1:4" ht="13.5">
      <c r="A4500" s="322">
        <v>95639</v>
      </c>
      <c r="B4500" s="319" t="s">
        <v>5731</v>
      </c>
      <c r="C4500" s="319" t="s">
        <v>1345</v>
      </c>
      <c r="D4500" s="320" t="s">
        <v>11264</v>
      </c>
    </row>
    <row r="4501" spans="1:4" ht="13.5">
      <c r="A4501" s="322">
        <v>95641</v>
      </c>
      <c r="B4501" s="319" t="s">
        <v>5732</v>
      </c>
      <c r="C4501" s="319" t="s">
        <v>1345</v>
      </c>
      <c r="D4501" s="320" t="s">
        <v>11265</v>
      </c>
    </row>
    <row r="4502" spans="1:4" ht="13.5">
      <c r="A4502" s="322">
        <v>95642</v>
      </c>
      <c r="B4502" s="319" t="s">
        <v>5733</v>
      </c>
      <c r="C4502" s="319" t="s">
        <v>1345</v>
      </c>
      <c r="D4502" s="320" t="s">
        <v>11266</v>
      </c>
    </row>
    <row r="4503" spans="1:4" ht="13.5">
      <c r="A4503" s="322">
        <v>95643</v>
      </c>
      <c r="B4503" s="319" t="s">
        <v>5734</v>
      </c>
      <c r="C4503" s="319" t="s">
        <v>1345</v>
      </c>
      <c r="D4503" s="320" t="s">
        <v>11267</v>
      </c>
    </row>
    <row r="4504" spans="1:4" ht="13.5">
      <c r="A4504" s="322">
        <v>95644</v>
      </c>
      <c r="B4504" s="319" t="s">
        <v>5735</v>
      </c>
      <c r="C4504" s="319" t="s">
        <v>1345</v>
      </c>
      <c r="D4504" s="320" t="s">
        <v>11268</v>
      </c>
    </row>
    <row r="4505" spans="1:4" ht="13.5">
      <c r="A4505" s="322">
        <v>95645</v>
      </c>
      <c r="B4505" s="319" t="s">
        <v>5736</v>
      </c>
      <c r="C4505" s="319" t="s">
        <v>1345</v>
      </c>
      <c r="D4505" s="320" t="s">
        <v>11269</v>
      </c>
    </row>
    <row r="4506" spans="1:4" ht="13.5">
      <c r="A4506" s="322">
        <v>95646</v>
      </c>
      <c r="B4506" s="319" t="s">
        <v>5737</v>
      </c>
      <c r="C4506" s="319" t="s">
        <v>1345</v>
      </c>
      <c r="D4506" s="320" t="s">
        <v>11270</v>
      </c>
    </row>
    <row r="4507" spans="1:4" ht="13.5">
      <c r="A4507" s="322">
        <v>95647</v>
      </c>
      <c r="B4507" s="319" t="s">
        <v>5738</v>
      </c>
      <c r="C4507" s="319" t="s">
        <v>1345</v>
      </c>
      <c r="D4507" s="320" t="s">
        <v>11271</v>
      </c>
    </row>
    <row r="4508" spans="1:4" ht="13.5">
      <c r="A4508" s="322">
        <v>95673</v>
      </c>
      <c r="B4508" s="319" t="s">
        <v>5739</v>
      </c>
      <c r="C4508" s="319" t="s">
        <v>1345</v>
      </c>
      <c r="D4508" s="320" t="s">
        <v>11272</v>
      </c>
    </row>
    <row r="4509" spans="1:4" ht="13.5">
      <c r="A4509" s="322">
        <v>95674</v>
      </c>
      <c r="B4509" s="319" t="s">
        <v>5740</v>
      </c>
      <c r="C4509" s="319" t="s">
        <v>1345</v>
      </c>
      <c r="D4509" s="320" t="s">
        <v>11273</v>
      </c>
    </row>
    <row r="4510" spans="1:4" ht="13.5">
      <c r="A4510" s="322">
        <v>95675</v>
      </c>
      <c r="B4510" s="319" t="s">
        <v>5741</v>
      </c>
      <c r="C4510" s="319" t="s">
        <v>1345</v>
      </c>
      <c r="D4510" s="320" t="s">
        <v>11274</v>
      </c>
    </row>
    <row r="4511" spans="1:4" ht="13.5">
      <c r="A4511" s="322">
        <v>95676</v>
      </c>
      <c r="B4511" s="319" t="s">
        <v>5742</v>
      </c>
      <c r="C4511" s="319" t="s">
        <v>1345</v>
      </c>
      <c r="D4511" s="320" t="s">
        <v>11275</v>
      </c>
    </row>
    <row r="4512" spans="1:4" ht="13.5">
      <c r="A4512" s="322">
        <v>97741</v>
      </c>
      <c r="B4512" s="319" t="s">
        <v>5743</v>
      </c>
      <c r="C4512" s="319" t="s">
        <v>1345</v>
      </c>
      <c r="D4512" s="320" t="s">
        <v>11276</v>
      </c>
    </row>
    <row r="4513" spans="1:4" ht="13.5">
      <c r="A4513" s="322">
        <v>72285</v>
      </c>
      <c r="B4513" s="319" t="s">
        <v>5744</v>
      </c>
      <c r="C4513" s="319" t="s">
        <v>1345</v>
      </c>
      <c r="D4513" s="320" t="s">
        <v>11277</v>
      </c>
    </row>
    <row r="4514" spans="1:4" ht="13.5">
      <c r="A4514" s="322">
        <v>90436</v>
      </c>
      <c r="B4514" s="319" t="s">
        <v>5745</v>
      </c>
      <c r="C4514" s="319" t="s">
        <v>1345</v>
      </c>
      <c r="D4514" s="320" t="s">
        <v>10763</v>
      </c>
    </row>
    <row r="4515" spans="1:4" ht="13.5">
      <c r="A4515" s="322">
        <v>90437</v>
      </c>
      <c r="B4515" s="319" t="s">
        <v>5746</v>
      </c>
      <c r="C4515" s="319" t="s">
        <v>1345</v>
      </c>
      <c r="D4515" s="320" t="s">
        <v>11278</v>
      </c>
    </row>
    <row r="4516" spans="1:4" ht="13.5">
      <c r="A4516" s="322">
        <v>90438</v>
      </c>
      <c r="B4516" s="319" t="s">
        <v>5747</v>
      </c>
      <c r="C4516" s="319" t="s">
        <v>1345</v>
      </c>
      <c r="D4516" s="320" t="s">
        <v>8340</v>
      </c>
    </row>
    <row r="4517" spans="1:4" ht="13.5">
      <c r="A4517" s="322">
        <v>90439</v>
      </c>
      <c r="B4517" s="319" t="s">
        <v>5748</v>
      </c>
      <c r="C4517" s="319" t="s">
        <v>1345</v>
      </c>
      <c r="D4517" s="320" t="s">
        <v>11279</v>
      </c>
    </row>
    <row r="4518" spans="1:4" ht="13.5">
      <c r="A4518" s="322">
        <v>90440</v>
      </c>
      <c r="B4518" s="319" t="s">
        <v>5749</v>
      </c>
      <c r="C4518" s="319" t="s">
        <v>1345</v>
      </c>
      <c r="D4518" s="320" t="s">
        <v>9594</v>
      </c>
    </row>
    <row r="4519" spans="1:4" ht="13.5">
      <c r="A4519" s="322">
        <v>90441</v>
      </c>
      <c r="B4519" s="319" t="s">
        <v>5750</v>
      </c>
      <c r="C4519" s="319" t="s">
        <v>1345</v>
      </c>
      <c r="D4519" s="320" t="s">
        <v>8100</v>
      </c>
    </row>
    <row r="4520" spans="1:4" ht="13.5">
      <c r="A4520" s="322">
        <v>90443</v>
      </c>
      <c r="B4520" s="319" t="s">
        <v>5751</v>
      </c>
      <c r="C4520" s="319" t="s">
        <v>1265</v>
      </c>
      <c r="D4520" s="320" t="s">
        <v>11280</v>
      </c>
    </row>
    <row r="4521" spans="1:4" ht="13.5">
      <c r="A4521" s="322">
        <v>90444</v>
      </c>
      <c r="B4521" s="319" t="s">
        <v>5752</v>
      </c>
      <c r="C4521" s="319" t="s">
        <v>1265</v>
      </c>
      <c r="D4521" s="320" t="s">
        <v>11281</v>
      </c>
    </row>
    <row r="4522" spans="1:4" ht="13.5">
      <c r="A4522" s="322">
        <v>90445</v>
      </c>
      <c r="B4522" s="319" t="s">
        <v>5753</v>
      </c>
      <c r="C4522" s="319" t="s">
        <v>1265</v>
      </c>
      <c r="D4522" s="320" t="s">
        <v>8126</v>
      </c>
    </row>
    <row r="4523" spans="1:4" ht="13.5">
      <c r="A4523" s="322">
        <v>90446</v>
      </c>
      <c r="B4523" s="319" t="s">
        <v>5754</v>
      </c>
      <c r="C4523" s="319" t="s">
        <v>1265</v>
      </c>
      <c r="D4523" s="320" t="s">
        <v>11282</v>
      </c>
    </row>
    <row r="4524" spans="1:4" ht="13.5">
      <c r="A4524" s="322">
        <v>90447</v>
      </c>
      <c r="B4524" s="319" t="s">
        <v>5755</v>
      </c>
      <c r="C4524" s="319" t="s">
        <v>1265</v>
      </c>
      <c r="D4524" s="320" t="s">
        <v>7971</v>
      </c>
    </row>
    <row r="4525" spans="1:4" ht="13.5">
      <c r="A4525" s="322">
        <v>90451</v>
      </c>
      <c r="B4525" s="319" t="s">
        <v>5756</v>
      </c>
      <c r="C4525" s="319" t="s">
        <v>1345</v>
      </c>
      <c r="D4525" s="320" t="s">
        <v>7950</v>
      </c>
    </row>
    <row r="4526" spans="1:4" ht="13.5">
      <c r="A4526" s="322">
        <v>90452</v>
      </c>
      <c r="B4526" s="319" t="s">
        <v>5757</v>
      </c>
      <c r="C4526" s="319" t="s">
        <v>1345</v>
      </c>
      <c r="D4526" s="320" t="s">
        <v>11283</v>
      </c>
    </row>
    <row r="4527" spans="1:4" ht="13.5">
      <c r="A4527" s="322">
        <v>90453</v>
      </c>
      <c r="B4527" s="319" t="s">
        <v>5758</v>
      </c>
      <c r="C4527" s="319" t="s">
        <v>1345</v>
      </c>
      <c r="D4527" s="320" t="s">
        <v>11284</v>
      </c>
    </row>
    <row r="4528" spans="1:4" ht="13.5">
      <c r="A4528" s="322">
        <v>90454</v>
      </c>
      <c r="B4528" s="319" t="s">
        <v>5759</v>
      </c>
      <c r="C4528" s="319" t="s">
        <v>1345</v>
      </c>
      <c r="D4528" s="320" t="s">
        <v>11285</v>
      </c>
    </row>
    <row r="4529" spans="1:4" ht="13.5">
      <c r="A4529" s="322">
        <v>90455</v>
      </c>
      <c r="B4529" s="319" t="s">
        <v>5760</v>
      </c>
      <c r="C4529" s="319" t="s">
        <v>1345</v>
      </c>
      <c r="D4529" s="320" t="s">
        <v>11286</v>
      </c>
    </row>
    <row r="4530" spans="1:4" ht="13.5">
      <c r="A4530" s="322">
        <v>90456</v>
      </c>
      <c r="B4530" s="319" t="s">
        <v>5761</v>
      </c>
      <c r="C4530" s="319" t="s">
        <v>1345</v>
      </c>
      <c r="D4530" s="320" t="s">
        <v>11287</v>
      </c>
    </row>
    <row r="4531" spans="1:4" ht="13.5">
      <c r="A4531" s="322">
        <v>90457</v>
      </c>
      <c r="B4531" s="319" t="s">
        <v>5762</v>
      </c>
      <c r="C4531" s="319" t="s">
        <v>1345</v>
      </c>
      <c r="D4531" s="320" t="s">
        <v>7853</v>
      </c>
    </row>
    <row r="4532" spans="1:4" ht="13.5">
      <c r="A4532" s="322">
        <v>90458</v>
      </c>
      <c r="B4532" s="319" t="s">
        <v>5763</v>
      </c>
      <c r="C4532" s="319" t="s">
        <v>1345</v>
      </c>
      <c r="D4532" s="320" t="s">
        <v>11288</v>
      </c>
    </row>
    <row r="4533" spans="1:4" ht="13.5">
      <c r="A4533" s="322">
        <v>90459</v>
      </c>
      <c r="B4533" s="319" t="s">
        <v>5764</v>
      </c>
      <c r="C4533" s="319" t="s">
        <v>1345</v>
      </c>
      <c r="D4533" s="320" t="s">
        <v>8759</v>
      </c>
    </row>
    <row r="4534" spans="1:4" ht="13.5">
      <c r="A4534" s="322">
        <v>90460</v>
      </c>
      <c r="B4534" s="319" t="s">
        <v>5765</v>
      </c>
      <c r="C4534" s="319" t="s">
        <v>1265</v>
      </c>
      <c r="D4534" s="320" t="s">
        <v>11289</v>
      </c>
    </row>
    <row r="4535" spans="1:4" ht="13.5">
      <c r="A4535" s="322">
        <v>90461</v>
      </c>
      <c r="B4535" s="319" t="s">
        <v>5766</v>
      </c>
      <c r="C4535" s="319" t="s">
        <v>1265</v>
      </c>
      <c r="D4535" s="320" t="s">
        <v>10743</v>
      </c>
    </row>
    <row r="4536" spans="1:4" ht="13.5">
      <c r="A4536" s="322">
        <v>90462</v>
      </c>
      <c r="B4536" s="319" t="s">
        <v>5767</v>
      </c>
      <c r="C4536" s="319" t="s">
        <v>1265</v>
      </c>
      <c r="D4536" s="320" t="s">
        <v>11290</v>
      </c>
    </row>
    <row r="4537" spans="1:4" ht="13.5">
      <c r="A4537" s="322">
        <v>90466</v>
      </c>
      <c r="B4537" s="319" t="s">
        <v>5768</v>
      </c>
      <c r="C4537" s="319" t="s">
        <v>1265</v>
      </c>
      <c r="D4537" s="320" t="s">
        <v>9286</v>
      </c>
    </row>
    <row r="4538" spans="1:4" ht="13.5">
      <c r="A4538" s="322">
        <v>90467</v>
      </c>
      <c r="B4538" s="319" t="s">
        <v>5769</v>
      </c>
      <c r="C4538" s="319" t="s">
        <v>1265</v>
      </c>
      <c r="D4538" s="320" t="s">
        <v>8331</v>
      </c>
    </row>
    <row r="4539" spans="1:4" ht="13.5">
      <c r="A4539" s="322">
        <v>90468</v>
      </c>
      <c r="B4539" s="319" t="s">
        <v>5770</v>
      </c>
      <c r="C4539" s="319" t="s">
        <v>1265</v>
      </c>
      <c r="D4539" s="320" t="s">
        <v>8159</v>
      </c>
    </row>
    <row r="4540" spans="1:4" ht="13.5">
      <c r="A4540" s="322">
        <v>90469</v>
      </c>
      <c r="B4540" s="319" t="s">
        <v>5771</v>
      </c>
      <c r="C4540" s="319" t="s">
        <v>1265</v>
      </c>
      <c r="D4540" s="320" t="s">
        <v>9296</v>
      </c>
    </row>
    <row r="4541" spans="1:4" ht="13.5">
      <c r="A4541" s="322">
        <v>90470</v>
      </c>
      <c r="B4541" s="319" t="s">
        <v>5772</v>
      </c>
      <c r="C4541" s="319" t="s">
        <v>1265</v>
      </c>
      <c r="D4541" s="320" t="s">
        <v>11291</v>
      </c>
    </row>
    <row r="4542" spans="1:4" ht="13.5">
      <c r="A4542" s="322">
        <v>91166</v>
      </c>
      <c r="B4542" s="319" t="s">
        <v>5773</v>
      </c>
      <c r="C4542" s="319" t="s">
        <v>1265</v>
      </c>
      <c r="D4542" s="320" t="s">
        <v>8140</v>
      </c>
    </row>
    <row r="4543" spans="1:4" ht="13.5">
      <c r="A4543" s="322">
        <v>91167</v>
      </c>
      <c r="B4543" s="319" t="s">
        <v>5774</v>
      </c>
      <c r="C4543" s="319" t="s">
        <v>1265</v>
      </c>
      <c r="D4543" s="320" t="s">
        <v>11292</v>
      </c>
    </row>
    <row r="4544" spans="1:4" ht="13.5">
      <c r="A4544" s="322">
        <v>91168</v>
      </c>
      <c r="B4544" s="319" t="s">
        <v>5775</v>
      </c>
      <c r="C4544" s="319" t="s">
        <v>1265</v>
      </c>
      <c r="D4544" s="320" t="s">
        <v>10187</v>
      </c>
    </row>
    <row r="4545" spans="1:4" ht="13.5">
      <c r="A4545" s="322">
        <v>91169</v>
      </c>
      <c r="B4545" s="319" t="s">
        <v>5776</v>
      </c>
      <c r="C4545" s="319" t="s">
        <v>1265</v>
      </c>
      <c r="D4545" s="320" t="s">
        <v>11293</v>
      </c>
    </row>
    <row r="4546" spans="1:4" ht="13.5">
      <c r="A4546" s="322">
        <v>91170</v>
      </c>
      <c r="B4546" s="319" t="s">
        <v>5777</v>
      </c>
      <c r="C4546" s="319" t="s">
        <v>1265</v>
      </c>
      <c r="D4546" s="320" t="s">
        <v>11294</v>
      </c>
    </row>
    <row r="4547" spans="1:4" ht="13.5">
      <c r="A4547" s="322">
        <v>91171</v>
      </c>
      <c r="B4547" s="319" t="s">
        <v>5778</v>
      </c>
      <c r="C4547" s="319" t="s">
        <v>1265</v>
      </c>
      <c r="D4547" s="320" t="s">
        <v>11295</v>
      </c>
    </row>
    <row r="4548" spans="1:4" ht="13.5">
      <c r="A4548" s="322">
        <v>91172</v>
      </c>
      <c r="B4548" s="319" t="s">
        <v>5779</v>
      </c>
      <c r="C4548" s="319" t="s">
        <v>1265</v>
      </c>
      <c r="D4548" s="320" t="s">
        <v>10221</v>
      </c>
    </row>
    <row r="4549" spans="1:4" ht="13.5">
      <c r="A4549" s="322">
        <v>91173</v>
      </c>
      <c r="B4549" s="319" t="s">
        <v>5780</v>
      </c>
      <c r="C4549" s="319" t="s">
        <v>1265</v>
      </c>
      <c r="D4549" s="320" t="s">
        <v>8124</v>
      </c>
    </row>
    <row r="4550" spans="1:4" ht="13.5">
      <c r="A4550" s="322">
        <v>91174</v>
      </c>
      <c r="B4550" s="319" t="s">
        <v>5781</v>
      </c>
      <c r="C4550" s="319" t="s">
        <v>1265</v>
      </c>
      <c r="D4550" s="320" t="s">
        <v>8130</v>
      </c>
    </row>
    <row r="4551" spans="1:4" ht="13.5">
      <c r="A4551" s="322">
        <v>91175</v>
      </c>
      <c r="B4551" s="319" t="s">
        <v>5782</v>
      </c>
      <c r="C4551" s="319" t="s">
        <v>1265</v>
      </c>
      <c r="D4551" s="320" t="s">
        <v>8164</v>
      </c>
    </row>
    <row r="4552" spans="1:4" ht="13.5">
      <c r="A4552" s="322">
        <v>91176</v>
      </c>
      <c r="B4552" s="319" t="s">
        <v>5783</v>
      </c>
      <c r="C4552" s="319" t="s">
        <v>1265</v>
      </c>
      <c r="D4552" s="320" t="s">
        <v>9809</v>
      </c>
    </row>
    <row r="4553" spans="1:4" ht="13.5">
      <c r="A4553" s="322">
        <v>91177</v>
      </c>
      <c r="B4553" s="319" t="s">
        <v>5784</v>
      </c>
      <c r="C4553" s="319" t="s">
        <v>1265</v>
      </c>
      <c r="D4553" s="320" t="s">
        <v>10169</v>
      </c>
    </row>
    <row r="4554" spans="1:4" ht="13.5">
      <c r="A4554" s="322">
        <v>91178</v>
      </c>
      <c r="B4554" s="319" t="s">
        <v>5785</v>
      </c>
      <c r="C4554" s="319" t="s">
        <v>1265</v>
      </c>
      <c r="D4554" s="320" t="s">
        <v>10358</v>
      </c>
    </row>
    <row r="4555" spans="1:4" ht="13.5">
      <c r="A4555" s="322">
        <v>91179</v>
      </c>
      <c r="B4555" s="319" t="s">
        <v>5786</v>
      </c>
      <c r="C4555" s="319" t="s">
        <v>1265</v>
      </c>
      <c r="D4555" s="320" t="s">
        <v>10274</v>
      </c>
    </row>
    <row r="4556" spans="1:4" ht="13.5">
      <c r="A4556" s="322">
        <v>91180</v>
      </c>
      <c r="B4556" s="319" t="s">
        <v>5787</v>
      </c>
      <c r="C4556" s="319" t="s">
        <v>1265</v>
      </c>
      <c r="D4556" s="320" t="s">
        <v>10163</v>
      </c>
    </row>
    <row r="4557" spans="1:4" ht="13.5">
      <c r="A4557" s="322">
        <v>91181</v>
      </c>
      <c r="B4557" s="319" t="s">
        <v>5788</v>
      </c>
      <c r="C4557" s="319" t="s">
        <v>1265</v>
      </c>
      <c r="D4557" s="320" t="s">
        <v>11296</v>
      </c>
    </row>
    <row r="4558" spans="1:4" ht="13.5">
      <c r="A4558" s="322">
        <v>91182</v>
      </c>
      <c r="B4558" s="319" t="s">
        <v>5789</v>
      </c>
      <c r="C4558" s="319" t="s">
        <v>1265</v>
      </c>
      <c r="D4558" s="320" t="s">
        <v>8173</v>
      </c>
    </row>
    <row r="4559" spans="1:4" ht="13.5">
      <c r="A4559" s="322">
        <v>91183</v>
      </c>
      <c r="B4559" s="319" t="s">
        <v>5790</v>
      </c>
      <c r="C4559" s="319" t="s">
        <v>1265</v>
      </c>
      <c r="D4559" s="320" t="s">
        <v>10750</v>
      </c>
    </row>
    <row r="4560" spans="1:4" ht="13.5">
      <c r="A4560" s="322">
        <v>91184</v>
      </c>
      <c r="B4560" s="319" t="s">
        <v>5791</v>
      </c>
      <c r="C4560" s="319" t="s">
        <v>1265</v>
      </c>
      <c r="D4560" s="320" t="s">
        <v>11297</v>
      </c>
    </row>
    <row r="4561" spans="1:4" ht="13.5">
      <c r="A4561" s="322">
        <v>91185</v>
      </c>
      <c r="B4561" s="319" t="s">
        <v>5792</v>
      </c>
      <c r="C4561" s="319" t="s">
        <v>1265</v>
      </c>
      <c r="D4561" s="320" t="s">
        <v>9341</v>
      </c>
    </row>
    <row r="4562" spans="1:4" ht="13.5">
      <c r="A4562" s="322">
        <v>91186</v>
      </c>
      <c r="B4562" s="319" t="s">
        <v>5793</v>
      </c>
      <c r="C4562" s="319" t="s">
        <v>1265</v>
      </c>
      <c r="D4562" s="320" t="s">
        <v>11298</v>
      </c>
    </row>
    <row r="4563" spans="1:4" ht="13.5">
      <c r="A4563" s="322">
        <v>91187</v>
      </c>
      <c r="B4563" s="319" t="s">
        <v>5794</v>
      </c>
      <c r="C4563" s="319" t="s">
        <v>1265</v>
      </c>
      <c r="D4563" s="320" t="s">
        <v>7852</v>
      </c>
    </row>
    <row r="4564" spans="1:4" ht="13.5">
      <c r="A4564" s="322">
        <v>91188</v>
      </c>
      <c r="B4564" s="319" t="s">
        <v>5795</v>
      </c>
      <c r="C4564" s="319" t="s">
        <v>1345</v>
      </c>
      <c r="D4564" s="320" t="s">
        <v>7882</v>
      </c>
    </row>
    <row r="4565" spans="1:4" ht="13.5">
      <c r="A4565" s="322">
        <v>91189</v>
      </c>
      <c r="B4565" s="319" t="s">
        <v>5796</v>
      </c>
      <c r="C4565" s="319" t="s">
        <v>1345</v>
      </c>
      <c r="D4565" s="320" t="s">
        <v>11233</v>
      </c>
    </row>
    <row r="4566" spans="1:4" ht="13.5">
      <c r="A4566" s="322">
        <v>91190</v>
      </c>
      <c r="B4566" s="319" t="s">
        <v>5797</v>
      </c>
      <c r="C4566" s="319" t="s">
        <v>1345</v>
      </c>
      <c r="D4566" s="320" t="s">
        <v>11299</v>
      </c>
    </row>
    <row r="4567" spans="1:4" ht="13.5">
      <c r="A4567" s="322">
        <v>91191</v>
      </c>
      <c r="B4567" s="319" t="s">
        <v>5798</v>
      </c>
      <c r="C4567" s="319" t="s">
        <v>1345</v>
      </c>
      <c r="D4567" s="320" t="s">
        <v>11300</v>
      </c>
    </row>
    <row r="4568" spans="1:4" ht="13.5">
      <c r="A4568" s="322">
        <v>91192</v>
      </c>
      <c r="B4568" s="319" t="s">
        <v>5799</v>
      </c>
      <c r="C4568" s="319" t="s">
        <v>1345</v>
      </c>
      <c r="D4568" s="320" t="s">
        <v>7965</v>
      </c>
    </row>
    <row r="4569" spans="1:4" ht="13.5">
      <c r="A4569" s="322">
        <v>91222</v>
      </c>
      <c r="B4569" s="319" t="s">
        <v>5800</v>
      </c>
      <c r="C4569" s="319" t="s">
        <v>1265</v>
      </c>
      <c r="D4569" s="320" t="s">
        <v>11301</v>
      </c>
    </row>
    <row r="4570" spans="1:4" ht="13.5">
      <c r="A4570" s="322">
        <v>94480</v>
      </c>
      <c r="B4570" s="319" t="s">
        <v>5801</v>
      </c>
      <c r="C4570" s="319" t="s">
        <v>1345</v>
      </c>
      <c r="D4570" s="320" t="s">
        <v>11302</v>
      </c>
    </row>
    <row r="4571" spans="1:4" ht="13.5">
      <c r="A4571" s="322">
        <v>94481</v>
      </c>
      <c r="B4571" s="319" t="s">
        <v>5802</v>
      </c>
      <c r="C4571" s="319" t="s">
        <v>1345</v>
      </c>
      <c r="D4571" s="320" t="s">
        <v>11303</v>
      </c>
    </row>
    <row r="4572" spans="1:4" ht="13.5">
      <c r="A4572" s="322">
        <v>94482</v>
      </c>
      <c r="B4572" s="319" t="s">
        <v>5803</v>
      </c>
      <c r="C4572" s="319" t="s">
        <v>1345</v>
      </c>
      <c r="D4572" s="320" t="s">
        <v>11304</v>
      </c>
    </row>
    <row r="4573" spans="1:4" ht="13.5">
      <c r="A4573" s="322">
        <v>94483</v>
      </c>
      <c r="B4573" s="319" t="s">
        <v>5804</v>
      </c>
      <c r="C4573" s="319" t="s">
        <v>1345</v>
      </c>
      <c r="D4573" s="320" t="s">
        <v>11305</v>
      </c>
    </row>
    <row r="4574" spans="1:4" ht="13.5">
      <c r="A4574" s="322">
        <v>95541</v>
      </c>
      <c r="B4574" s="319" t="s">
        <v>5805</v>
      </c>
      <c r="C4574" s="319" t="s">
        <v>1345</v>
      </c>
      <c r="D4574" s="320" t="s">
        <v>7878</v>
      </c>
    </row>
    <row r="4575" spans="1:4" ht="13.5">
      <c r="A4575" s="322">
        <v>95573</v>
      </c>
      <c r="B4575" s="319" t="s">
        <v>5806</v>
      </c>
      <c r="C4575" s="319" t="s">
        <v>1345</v>
      </c>
      <c r="D4575" s="320" t="s">
        <v>11306</v>
      </c>
    </row>
    <row r="4576" spans="1:4" ht="13.5">
      <c r="A4576" s="322">
        <v>95574</v>
      </c>
      <c r="B4576" s="319" t="s">
        <v>5807</v>
      </c>
      <c r="C4576" s="319" t="s">
        <v>1345</v>
      </c>
      <c r="D4576" s="320" t="s">
        <v>11307</v>
      </c>
    </row>
    <row r="4577" spans="1:4" ht="13.5">
      <c r="A4577" s="322">
        <v>96559</v>
      </c>
      <c r="B4577" s="319" t="s">
        <v>5808</v>
      </c>
      <c r="C4577" s="319" t="s">
        <v>1572</v>
      </c>
      <c r="D4577" s="320" t="s">
        <v>9790</v>
      </c>
    </row>
    <row r="4578" spans="1:4" ht="13.5">
      <c r="A4578" s="322">
        <v>96560</v>
      </c>
      <c r="B4578" s="319" t="s">
        <v>5809</v>
      </c>
      <c r="C4578" s="319" t="s">
        <v>1572</v>
      </c>
      <c r="D4578" s="320" t="s">
        <v>11308</v>
      </c>
    </row>
    <row r="4579" spans="1:4" ht="13.5">
      <c r="A4579" s="322">
        <v>96561</v>
      </c>
      <c r="B4579" s="319" t="s">
        <v>5810</v>
      </c>
      <c r="C4579" s="319" t="s">
        <v>1572</v>
      </c>
      <c r="D4579" s="320" t="s">
        <v>9512</v>
      </c>
    </row>
    <row r="4580" spans="1:4" ht="13.5">
      <c r="A4580" s="322">
        <v>96562</v>
      </c>
      <c r="B4580" s="319" t="s">
        <v>5811</v>
      </c>
      <c r="C4580" s="319" t="s">
        <v>1265</v>
      </c>
      <c r="D4580" s="320" t="s">
        <v>11309</v>
      </c>
    </row>
    <row r="4581" spans="1:4" ht="13.5">
      <c r="A4581" s="322">
        <v>96563</v>
      </c>
      <c r="B4581" s="319" t="s">
        <v>5812</v>
      </c>
      <c r="C4581" s="319" t="s">
        <v>1265</v>
      </c>
      <c r="D4581" s="320" t="s">
        <v>11310</v>
      </c>
    </row>
    <row r="4582" spans="1:4" ht="13.5">
      <c r="A4582" s="322">
        <v>98113</v>
      </c>
      <c r="B4582" s="319" t="s">
        <v>11311</v>
      </c>
      <c r="C4582" s="319" t="s">
        <v>1345</v>
      </c>
      <c r="D4582" s="320" t="s">
        <v>11312</v>
      </c>
    </row>
    <row r="4583" spans="1:4" ht="13.5">
      <c r="A4583" s="319" t="s">
        <v>5813</v>
      </c>
      <c r="B4583" s="319" t="s">
        <v>5814</v>
      </c>
      <c r="C4583" s="319" t="s">
        <v>1345</v>
      </c>
      <c r="D4583" s="320" t="s">
        <v>11313</v>
      </c>
    </row>
    <row r="4584" spans="1:4" ht="13.5">
      <c r="A4584" s="319" t="s">
        <v>5815</v>
      </c>
      <c r="B4584" s="319" t="s">
        <v>5816</v>
      </c>
      <c r="C4584" s="319" t="s">
        <v>1345</v>
      </c>
      <c r="D4584" s="320" t="s">
        <v>11314</v>
      </c>
    </row>
    <row r="4585" spans="1:4" ht="13.5">
      <c r="A4585" s="319" t="s">
        <v>5817</v>
      </c>
      <c r="B4585" s="319" t="s">
        <v>5818</v>
      </c>
      <c r="C4585" s="319" t="s">
        <v>1345</v>
      </c>
      <c r="D4585" s="320" t="s">
        <v>11315</v>
      </c>
    </row>
    <row r="4586" spans="1:4" ht="13.5">
      <c r="A4586" s="319" t="s">
        <v>5819</v>
      </c>
      <c r="B4586" s="319" t="s">
        <v>5820</v>
      </c>
      <c r="C4586" s="319" t="s">
        <v>1345</v>
      </c>
      <c r="D4586" s="320" t="s">
        <v>11316</v>
      </c>
    </row>
    <row r="4587" spans="1:4" ht="13.5">
      <c r="A4587" s="319" t="s">
        <v>5821</v>
      </c>
      <c r="B4587" s="319" t="s">
        <v>5822</v>
      </c>
      <c r="C4587" s="319" t="s">
        <v>1345</v>
      </c>
      <c r="D4587" s="320" t="s">
        <v>11317</v>
      </c>
    </row>
    <row r="4588" spans="1:4" ht="13.5">
      <c r="A4588" s="319" t="s">
        <v>5823</v>
      </c>
      <c r="B4588" s="319" t="s">
        <v>5824</v>
      </c>
      <c r="C4588" s="319" t="s">
        <v>1345</v>
      </c>
      <c r="D4588" s="320" t="s">
        <v>11318</v>
      </c>
    </row>
    <row r="4589" spans="1:4" ht="13.5">
      <c r="A4589" s="319" t="s">
        <v>5825</v>
      </c>
      <c r="B4589" s="319" t="s">
        <v>5826</v>
      </c>
      <c r="C4589" s="319" t="s">
        <v>1345</v>
      </c>
      <c r="D4589" s="320" t="s">
        <v>11319</v>
      </c>
    </row>
    <row r="4590" spans="1:4" ht="13.5">
      <c r="A4590" s="319" t="s">
        <v>5827</v>
      </c>
      <c r="B4590" s="319" t="s">
        <v>5828</v>
      </c>
      <c r="C4590" s="319" t="s">
        <v>1345</v>
      </c>
      <c r="D4590" s="320" t="s">
        <v>11320</v>
      </c>
    </row>
    <row r="4591" spans="1:4" ht="13.5">
      <c r="A4591" s="319" t="s">
        <v>5829</v>
      </c>
      <c r="B4591" s="319" t="s">
        <v>5830</v>
      </c>
      <c r="C4591" s="319" t="s">
        <v>1345</v>
      </c>
      <c r="D4591" s="320" t="s">
        <v>11321</v>
      </c>
    </row>
    <row r="4592" spans="1:4" ht="13.5">
      <c r="A4592" s="319" t="s">
        <v>5831</v>
      </c>
      <c r="B4592" s="319" t="s">
        <v>5832</v>
      </c>
      <c r="C4592" s="319" t="s">
        <v>1345</v>
      </c>
      <c r="D4592" s="320" t="s">
        <v>11322</v>
      </c>
    </row>
    <row r="4593" spans="1:4" ht="13.5">
      <c r="A4593" s="319" t="s">
        <v>5833</v>
      </c>
      <c r="B4593" s="319" t="s">
        <v>5834</v>
      </c>
      <c r="C4593" s="319" t="s">
        <v>1345</v>
      </c>
      <c r="D4593" s="320" t="s">
        <v>11323</v>
      </c>
    </row>
    <row r="4594" spans="1:4" ht="13.5">
      <c r="A4594" s="319" t="s">
        <v>5835</v>
      </c>
      <c r="B4594" s="319" t="s">
        <v>5836</v>
      </c>
      <c r="C4594" s="319" t="s">
        <v>1345</v>
      </c>
      <c r="D4594" s="320" t="s">
        <v>11324</v>
      </c>
    </row>
    <row r="4595" spans="1:4" ht="13.5">
      <c r="A4595" s="319" t="s">
        <v>5837</v>
      </c>
      <c r="B4595" s="319" t="s">
        <v>5838</v>
      </c>
      <c r="C4595" s="319" t="s">
        <v>1345</v>
      </c>
      <c r="D4595" s="320" t="s">
        <v>11325</v>
      </c>
    </row>
    <row r="4596" spans="1:4" ht="13.5">
      <c r="A4596" s="319" t="s">
        <v>5839</v>
      </c>
      <c r="B4596" s="319" t="s">
        <v>5840</v>
      </c>
      <c r="C4596" s="319" t="s">
        <v>1345</v>
      </c>
      <c r="D4596" s="320" t="s">
        <v>11315</v>
      </c>
    </row>
    <row r="4597" spans="1:4" ht="13.5">
      <c r="A4597" s="319" t="s">
        <v>5841</v>
      </c>
      <c r="B4597" s="319" t="s">
        <v>5842</v>
      </c>
      <c r="C4597" s="319" t="s">
        <v>1345</v>
      </c>
      <c r="D4597" s="320" t="s">
        <v>11326</v>
      </c>
    </row>
    <row r="4598" spans="1:4" ht="13.5">
      <c r="A4598" s="319" t="s">
        <v>5843</v>
      </c>
      <c r="B4598" s="319" t="s">
        <v>5844</v>
      </c>
      <c r="C4598" s="319" t="s">
        <v>1345</v>
      </c>
      <c r="D4598" s="320" t="s">
        <v>11327</v>
      </c>
    </row>
    <row r="4599" spans="1:4" ht="13.5">
      <c r="A4599" s="322">
        <v>73612</v>
      </c>
      <c r="B4599" s="319" t="s">
        <v>5845</v>
      </c>
      <c r="C4599" s="319" t="s">
        <v>1345</v>
      </c>
      <c r="D4599" s="320" t="s">
        <v>11328</v>
      </c>
    </row>
    <row r="4600" spans="1:4" ht="13.5">
      <c r="A4600" s="322">
        <v>73660</v>
      </c>
      <c r="B4600" s="319" t="s">
        <v>5846</v>
      </c>
      <c r="C4600" s="319" t="s">
        <v>1572</v>
      </c>
      <c r="D4600" s="320" t="s">
        <v>11329</v>
      </c>
    </row>
    <row r="4601" spans="1:4" ht="13.5">
      <c r="A4601" s="322">
        <v>73661</v>
      </c>
      <c r="B4601" s="319" t="s">
        <v>5847</v>
      </c>
      <c r="C4601" s="319" t="s">
        <v>1345</v>
      </c>
      <c r="D4601" s="320" t="s">
        <v>11330</v>
      </c>
    </row>
    <row r="4602" spans="1:4" ht="13.5">
      <c r="A4602" s="322">
        <v>73693</v>
      </c>
      <c r="B4602" s="319" t="s">
        <v>5848</v>
      </c>
      <c r="C4602" s="319" t="s">
        <v>1572</v>
      </c>
      <c r="D4602" s="320" t="s">
        <v>11331</v>
      </c>
    </row>
    <row r="4603" spans="1:4" ht="13.5">
      <c r="A4603" s="322">
        <v>73694</v>
      </c>
      <c r="B4603" s="319" t="s">
        <v>5849</v>
      </c>
      <c r="C4603" s="319" t="s">
        <v>1345</v>
      </c>
      <c r="D4603" s="320" t="s">
        <v>11332</v>
      </c>
    </row>
    <row r="4604" spans="1:4" ht="13.5">
      <c r="A4604" s="322">
        <v>73695</v>
      </c>
      <c r="B4604" s="319" t="s">
        <v>5850</v>
      </c>
      <c r="C4604" s="319" t="s">
        <v>1345</v>
      </c>
      <c r="D4604" s="320" t="s">
        <v>11333</v>
      </c>
    </row>
    <row r="4605" spans="1:4" ht="13.5">
      <c r="A4605" s="319" t="s">
        <v>5851</v>
      </c>
      <c r="B4605" s="319" t="s">
        <v>5852</v>
      </c>
      <c r="C4605" s="319" t="s">
        <v>1345</v>
      </c>
      <c r="D4605" s="320" t="s">
        <v>11328</v>
      </c>
    </row>
    <row r="4606" spans="1:4" ht="13.5">
      <c r="A4606" s="319" t="s">
        <v>5853</v>
      </c>
      <c r="B4606" s="319" t="s">
        <v>5854</v>
      </c>
      <c r="C4606" s="319" t="s">
        <v>1572</v>
      </c>
      <c r="D4606" s="320" t="s">
        <v>11334</v>
      </c>
    </row>
    <row r="4607" spans="1:4" ht="13.5">
      <c r="A4607" s="319" t="s">
        <v>5855</v>
      </c>
      <c r="B4607" s="319" t="s">
        <v>5856</v>
      </c>
      <c r="C4607" s="319" t="s">
        <v>2616</v>
      </c>
      <c r="D4607" s="320" t="s">
        <v>11335</v>
      </c>
    </row>
    <row r="4608" spans="1:4" ht="13.5">
      <c r="A4608" s="319" t="s">
        <v>5857</v>
      </c>
      <c r="B4608" s="319" t="s">
        <v>5858</v>
      </c>
      <c r="C4608" s="319" t="s">
        <v>2616</v>
      </c>
      <c r="D4608" s="320" t="s">
        <v>11336</v>
      </c>
    </row>
    <row r="4609" spans="1:4" ht="13.5">
      <c r="A4609" s="319" t="s">
        <v>5859</v>
      </c>
      <c r="B4609" s="319" t="s">
        <v>5860</v>
      </c>
      <c r="C4609" s="319" t="s">
        <v>2616</v>
      </c>
      <c r="D4609" s="320" t="s">
        <v>11335</v>
      </c>
    </row>
    <row r="4610" spans="1:4" ht="13.5">
      <c r="A4610" s="319" t="s">
        <v>5861</v>
      </c>
      <c r="B4610" s="319" t="s">
        <v>5862</v>
      </c>
      <c r="C4610" s="319" t="s">
        <v>2616</v>
      </c>
      <c r="D4610" s="320" t="s">
        <v>11337</v>
      </c>
    </row>
    <row r="4611" spans="1:4" ht="13.5">
      <c r="A4611" s="319" t="s">
        <v>5863</v>
      </c>
      <c r="B4611" s="319" t="s">
        <v>5864</v>
      </c>
      <c r="C4611" s="319" t="s">
        <v>2616</v>
      </c>
      <c r="D4611" s="320" t="s">
        <v>11335</v>
      </c>
    </row>
    <row r="4612" spans="1:4" ht="13.5">
      <c r="A4612" s="319" t="s">
        <v>5865</v>
      </c>
      <c r="B4612" s="319" t="s">
        <v>5866</v>
      </c>
      <c r="C4612" s="319" t="s">
        <v>1345</v>
      </c>
      <c r="D4612" s="320" t="s">
        <v>10529</v>
      </c>
    </row>
    <row r="4613" spans="1:4" ht="13.5">
      <c r="A4613" s="319" t="s">
        <v>5867</v>
      </c>
      <c r="B4613" s="319" t="s">
        <v>5868</v>
      </c>
      <c r="C4613" s="319" t="s">
        <v>1345</v>
      </c>
      <c r="D4613" s="320" t="s">
        <v>11247</v>
      </c>
    </row>
    <row r="4614" spans="1:4" ht="13.5">
      <c r="A4614" s="319" t="s">
        <v>5869</v>
      </c>
      <c r="B4614" s="319" t="s">
        <v>5870</v>
      </c>
      <c r="C4614" s="319" t="s">
        <v>1265</v>
      </c>
      <c r="D4614" s="320" t="s">
        <v>11338</v>
      </c>
    </row>
    <row r="4615" spans="1:4" ht="13.5">
      <c r="A4615" s="322">
        <v>83878</v>
      </c>
      <c r="B4615" s="319" t="s">
        <v>5871</v>
      </c>
      <c r="C4615" s="319" t="s">
        <v>1345</v>
      </c>
      <c r="D4615" s="320" t="s">
        <v>11339</v>
      </c>
    </row>
    <row r="4616" spans="1:4" ht="13.5">
      <c r="A4616" s="322">
        <v>83879</v>
      </c>
      <c r="B4616" s="319" t="s">
        <v>5872</v>
      </c>
      <c r="C4616" s="319" t="s">
        <v>1345</v>
      </c>
      <c r="D4616" s="320" t="s">
        <v>11340</v>
      </c>
    </row>
    <row r="4617" spans="1:4" ht="13.5">
      <c r="A4617" s="322">
        <v>73658</v>
      </c>
      <c r="B4617" s="319" t="s">
        <v>5873</v>
      </c>
      <c r="C4617" s="319" t="s">
        <v>1345</v>
      </c>
      <c r="D4617" s="320" t="s">
        <v>11341</v>
      </c>
    </row>
    <row r="4618" spans="1:4" ht="13.5">
      <c r="A4618" s="322">
        <v>93350</v>
      </c>
      <c r="B4618" s="319" t="s">
        <v>5874</v>
      </c>
      <c r="C4618" s="319" t="s">
        <v>1345</v>
      </c>
      <c r="D4618" s="320" t="s">
        <v>11342</v>
      </c>
    </row>
    <row r="4619" spans="1:4" ht="13.5">
      <c r="A4619" s="322">
        <v>93351</v>
      </c>
      <c r="B4619" s="319" t="s">
        <v>5875</v>
      </c>
      <c r="C4619" s="319" t="s">
        <v>1345</v>
      </c>
      <c r="D4619" s="320" t="s">
        <v>11343</v>
      </c>
    </row>
    <row r="4620" spans="1:4" ht="13.5">
      <c r="A4620" s="322">
        <v>93352</v>
      </c>
      <c r="B4620" s="319" t="s">
        <v>5876</v>
      </c>
      <c r="C4620" s="319" t="s">
        <v>1345</v>
      </c>
      <c r="D4620" s="320" t="s">
        <v>11344</v>
      </c>
    </row>
    <row r="4621" spans="1:4" ht="13.5">
      <c r="A4621" s="322">
        <v>93353</v>
      </c>
      <c r="B4621" s="319" t="s">
        <v>5877</v>
      </c>
      <c r="C4621" s="319" t="s">
        <v>1345</v>
      </c>
      <c r="D4621" s="320" t="s">
        <v>11345</v>
      </c>
    </row>
    <row r="4622" spans="1:4" ht="13.5">
      <c r="A4622" s="322">
        <v>93354</v>
      </c>
      <c r="B4622" s="319" t="s">
        <v>5878</v>
      </c>
      <c r="C4622" s="319" t="s">
        <v>1345</v>
      </c>
      <c r="D4622" s="320" t="s">
        <v>11346</v>
      </c>
    </row>
    <row r="4623" spans="1:4" ht="13.5">
      <c r="A4623" s="322">
        <v>93355</v>
      </c>
      <c r="B4623" s="319" t="s">
        <v>5879</v>
      </c>
      <c r="C4623" s="319" t="s">
        <v>1345</v>
      </c>
      <c r="D4623" s="320" t="s">
        <v>11347</v>
      </c>
    </row>
    <row r="4624" spans="1:4" ht="13.5">
      <c r="A4624" s="322">
        <v>93356</v>
      </c>
      <c r="B4624" s="319" t="s">
        <v>5880</v>
      </c>
      <c r="C4624" s="319" t="s">
        <v>1345</v>
      </c>
      <c r="D4624" s="320" t="s">
        <v>11348</v>
      </c>
    </row>
    <row r="4625" spans="1:4" ht="13.5">
      <c r="A4625" s="322">
        <v>93357</v>
      </c>
      <c r="B4625" s="319" t="s">
        <v>5881</v>
      </c>
      <c r="C4625" s="319" t="s">
        <v>1345</v>
      </c>
      <c r="D4625" s="320" t="s">
        <v>11349</v>
      </c>
    </row>
    <row r="4626" spans="1:4" ht="13.5">
      <c r="A4626" s="322">
        <v>83335</v>
      </c>
      <c r="B4626" s="319" t="s">
        <v>5882</v>
      </c>
      <c r="C4626" s="319" t="s">
        <v>2616</v>
      </c>
      <c r="D4626" s="320" t="s">
        <v>11350</v>
      </c>
    </row>
    <row r="4627" spans="1:4" ht="13.5">
      <c r="A4627" s="322">
        <v>88548</v>
      </c>
      <c r="B4627" s="319" t="s">
        <v>5883</v>
      </c>
      <c r="C4627" s="319" t="s">
        <v>2616</v>
      </c>
      <c r="D4627" s="320" t="s">
        <v>9709</v>
      </c>
    </row>
    <row r="4628" spans="1:4" ht="13.5">
      <c r="A4628" s="319" t="s">
        <v>5884</v>
      </c>
      <c r="B4628" s="319" t="s">
        <v>5885</v>
      </c>
      <c r="C4628" s="319" t="s">
        <v>1572</v>
      </c>
      <c r="D4628" s="320" t="s">
        <v>11351</v>
      </c>
    </row>
    <row r="4629" spans="1:4" ht="13.5">
      <c r="A4629" s="319" t="s">
        <v>5886</v>
      </c>
      <c r="B4629" s="319" t="s">
        <v>5887</v>
      </c>
      <c r="C4629" s="319" t="s">
        <v>2616</v>
      </c>
      <c r="D4629" s="320" t="s">
        <v>11284</v>
      </c>
    </row>
    <row r="4630" spans="1:4" ht="13.5">
      <c r="A4630" s="319" t="s">
        <v>5888</v>
      </c>
      <c r="B4630" s="319" t="s">
        <v>5889</v>
      </c>
      <c r="C4630" s="319" t="s">
        <v>2616</v>
      </c>
      <c r="D4630" s="320" t="s">
        <v>11352</v>
      </c>
    </row>
    <row r="4631" spans="1:4" ht="13.5">
      <c r="A4631" s="319" t="s">
        <v>5890</v>
      </c>
      <c r="B4631" s="319" t="s">
        <v>5891</v>
      </c>
      <c r="C4631" s="319" t="s">
        <v>1572</v>
      </c>
      <c r="D4631" s="320" t="s">
        <v>8020</v>
      </c>
    </row>
    <row r="4632" spans="1:4" ht="13.5">
      <c r="A4632" s="319" t="s">
        <v>5892</v>
      </c>
      <c r="B4632" s="319" t="s">
        <v>5893</v>
      </c>
      <c r="C4632" s="319" t="s">
        <v>2616</v>
      </c>
      <c r="D4632" s="320" t="s">
        <v>11353</v>
      </c>
    </row>
    <row r="4633" spans="1:4" ht="13.5">
      <c r="A4633" s="319" t="s">
        <v>5894</v>
      </c>
      <c r="B4633" s="319" t="s">
        <v>5895</v>
      </c>
      <c r="C4633" s="319" t="s">
        <v>2616</v>
      </c>
      <c r="D4633" s="320" t="s">
        <v>8077</v>
      </c>
    </row>
    <row r="4634" spans="1:4" ht="13.5">
      <c r="A4634" s="319" t="s">
        <v>5896</v>
      </c>
      <c r="B4634" s="319" t="s">
        <v>5897</v>
      </c>
      <c r="C4634" s="319" t="s">
        <v>2616</v>
      </c>
      <c r="D4634" s="320" t="s">
        <v>7940</v>
      </c>
    </row>
    <row r="4635" spans="1:4" ht="13.5">
      <c r="A4635" s="319" t="s">
        <v>5898</v>
      </c>
      <c r="B4635" s="319" t="s">
        <v>5899</v>
      </c>
      <c r="C4635" s="319" t="s">
        <v>2616</v>
      </c>
      <c r="D4635" s="320" t="s">
        <v>11354</v>
      </c>
    </row>
    <row r="4636" spans="1:4" ht="13.5">
      <c r="A4636" s="322">
        <v>79472</v>
      </c>
      <c r="B4636" s="319" t="s">
        <v>5900</v>
      </c>
      <c r="C4636" s="319" t="s">
        <v>1572</v>
      </c>
      <c r="D4636" s="320" t="s">
        <v>8244</v>
      </c>
    </row>
    <row r="4637" spans="1:4" ht="13.5">
      <c r="A4637" s="322">
        <v>79473</v>
      </c>
      <c r="B4637" s="319" t="s">
        <v>5901</v>
      </c>
      <c r="C4637" s="319" t="s">
        <v>2616</v>
      </c>
      <c r="D4637" s="320" t="s">
        <v>7874</v>
      </c>
    </row>
    <row r="4638" spans="1:4" ht="13.5">
      <c r="A4638" s="322">
        <v>79480</v>
      </c>
      <c r="B4638" s="319" t="s">
        <v>5902</v>
      </c>
      <c r="C4638" s="319" t="s">
        <v>2616</v>
      </c>
      <c r="D4638" s="320" t="s">
        <v>11355</v>
      </c>
    </row>
    <row r="4639" spans="1:4" ht="13.5">
      <c r="A4639" s="322">
        <v>83336</v>
      </c>
      <c r="B4639" s="319" t="s">
        <v>5903</v>
      </c>
      <c r="C4639" s="319" t="s">
        <v>2616</v>
      </c>
      <c r="D4639" s="320" t="s">
        <v>11286</v>
      </c>
    </row>
    <row r="4640" spans="1:4" ht="13.5">
      <c r="A4640" s="322">
        <v>83338</v>
      </c>
      <c r="B4640" s="319" t="s">
        <v>5904</v>
      </c>
      <c r="C4640" s="319" t="s">
        <v>2616</v>
      </c>
      <c r="D4640" s="320" t="s">
        <v>11356</v>
      </c>
    </row>
    <row r="4641" spans="1:4" ht="13.5">
      <c r="A4641" s="322">
        <v>89885</v>
      </c>
      <c r="B4641" s="319" t="s">
        <v>5905</v>
      </c>
      <c r="C4641" s="319" t="s">
        <v>2616</v>
      </c>
      <c r="D4641" s="320" t="s">
        <v>11357</v>
      </c>
    </row>
    <row r="4642" spans="1:4" ht="13.5">
      <c r="A4642" s="322">
        <v>89886</v>
      </c>
      <c r="B4642" s="319" t="s">
        <v>5906</v>
      </c>
      <c r="C4642" s="319" t="s">
        <v>2616</v>
      </c>
      <c r="D4642" s="320" t="s">
        <v>11358</v>
      </c>
    </row>
    <row r="4643" spans="1:4" ht="13.5">
      <c r="A4643" s="322">
        <v>89887</v>
      </c>
      <c r="B4643" s="319" t="s">
        <v>5907</v>
      </c>
      <c r="C4643" s="319" t="s">
        <v>2616</v>
      </c>
      <c r="D4643" s="320" t="s">
        <v>10578</v>
      </c>
    </row>
    <row r="4644" spans="1:4" ht="13.5">
      <c r="A4644" s="322">
        <v>89888</v>
      </c>
      <c r="B4644" s="319" t="s">
        <v>5908</v>
      </c>
      <c r="C4644" s="319" t="s">
        <v>2616</v>
      </c>
      <c r="D4644" s="320" t="s">
        <v>11359</v>
      </c>
    </row>
    <row r="4645" spans="1:4" ht="13.5">
      <c r="A4645" s="322">
        <v>89889</v>
      </c>
      <c r="B4645" s="319" t="s">
        <v>5909</v>
      </c>
      <c r="C4645" s="319" t="s">
        <v>2616</v>
      </c>
      <c r="D4645" s="320" t="s">
        <v>8767</v>
      </c>
    </row>
    <row r="4646" spans="1:4" ht="13.5">
      <c r="A4646" s="322">
        <v>89890</v>
      </c>
      <c r="B4646" s="319" t="s">
        <v>5910</v>
      </c>
      <c r="C4646" s="319" t="s">
        <v>2616</v>
      </c>
      <c r="D4646" s="320" t="s">
        <v>10183</v>
      </c>
    </row>
    <row r="4647" spans="1:4" ht="13.5">
      <c r="A4647" s="322">
        <v>89893</v>
      </c>
      <c r="B4647" s="319" t="s">
        <v>5911</v>
      </c>
      <c r="C4647" s="319" t="s">
        <v>2616</v>
      </c>
      <c r="D4647" s="320" t="s">
        <v>11360</v>
      </c>
    </row>
    <row r="4648" spans="1:4" ht="13.5">
      <c r="A4648" s="322">
        <v>89894</v>
      </c>
      <c r="B4648" s="319" t="s">
        <v>5912</v>
      </c>
      <c r="C4648" s="319" t="s">
        <v>2616</v>
      </c>
      <c r="D4648" s="320" t="s">
        <v>8747</v>
      </c>
    </row>
    <row r="4649" spans="1:4" ht="13.5">
      <c r="A4649" s="322">
        <v>89895</v>
      </c>
      <c r="B4649" s="319" t="s">
        <v>5913</v>
      </c>
      <c r="C4649" s="319" t="s">
        <v>2616</v>
      </c>
      <c r="D4649" s="320" t="s">
        <v>11361</v>
      </c>
    </row>
    <row r="4650" spans="1:4" ht="13.5">
      <c r="A4650" s="322">
        <v>89903</v>
      </c>
      <c r="B4650" s="319" t="s">
        <v>5914</v>
      </c>
      <c r="C4650" s="319" t="s">
        <v>2616</v>
      </c>
      <c r="D4650" s="320" t="s">
        <v>11362</v>
      </c>
    </row>
    <row r="4651" spans="1:4" ht="13.5">
      <c r="A4651" s="322">
        <v>89904</v>
      </c>
      <c r="B4651" s="319" t="s">
        <v>5915</v>
      </c>
      <c r="C4651" s="319" t="s">
        <v>2616</v>
      </c>
      <c r="D4651" s="320" t="s">
        <v>9271</v>
      </c>
    </row>
    <row r="4652" spans="1:4" ht="13.5">
      <c r="A4652" s="322">
        <v>89905</v>
      </c>
      <c r="B4652" s="319" t="s">
        <v>5916</v>
      </c>
      <c r="C4652" s="319" t="s">
        <v>2616</v>
      </c>
      <c r="D4652" s="320" t="s">
        <v>11363</v>
      </c>
    </row>
    <row r="4653" spans="1:4" ht="13.5">
      <c r="A4653" s="322">
        <v>89906</v>
      </c>
      <c r="B4653" s="319" t="s">
        <v>5917</v>
      </c>
      <c r="C4653" s="319" t="s">
        <v>2616</v>
      </c>
      <c r="D4653" s="320" t="s">
        <v>8255</v>
      </c>
    </row>
    <row r="4654" spans="1:4" ht="13.5">
      <c r="A4654" s="322">
        <v>89907</v>
      </c>
      <c r="B4654" s="319" t="s">
        <v>5918</v>
      </c>
      <c r="C4654" s="319" t="s">
        <v>2616</v>
      </c>
      <c r="D4654" s="320" t="s">
        <v>11364</v>
      </c>
    </row>
    <row r="4655" spans="1:4" ht="13.5">
      <c r="A4655" s="322">
        <v>89908</v>
      </c>
      <c r="B4655" s="319" t="s">
        <v>5919</v>
      </c>
      <c r="C4655" s="319" t="s">
        <v>2616</v>
      </c>
      <c r="D4655" s="320" t="s">
        <v>9421</v>
      </c>
    </row>
    <row r="4656" spans="1:4" ht="13.5">
      <c r="A4656" s="322">
        <v>89911</v>
      </c>
      <c r="B4656" s="319" t="s">
        <v>5920</v>
      </c>
      <c r="C4656" s="319" t="s">
        <v>2616</v>
      </c>
      <c r="D4656" s="320" t="s">
        <v>11365</v>
      </c>
    </row>
    <row r="4657" spans="1:4" ht="13.5">
      <c r="A4657" s="322">
        <v>89912</v>
      </c>
      <c r="B4657" s="319" t="s">
        <v>5921</v>
      </c>
      <c r="C4657" s="319" t="s">
        <v>2616</v>
      </c>
      <c r="D4657" s="320" t="s">
        <v>9584</v>
      </c>
    </row>
    <row r="4658" spans="1:4" ht="13.5">
      <c r="A4658" s="322">
        <v>89913</v>
      </c>
      <c r="B4658" s="319" t="s">
        <v>5922</v>
      </c>
      <c r="C4658" s="319" t="s">
        <v>2616</v>
      </c>
      <c r="D4658" s="320" t="s">
        <v>11366</v>
      </c>
    </row>
    <row r="4659" spans="1:4" ht="13.5">
      <c r="A4659" s="322">
        <v>89921</v>
      </c>
      <c r="B4659" s="319" t="s">
        <v>5923</v>
      </c>
      <c r="C4659" s="319" t="s">
        <v>2616</v>
      </c>
      <c r="D4659" s="320" t="s">
        <v>9038</v>
      </c>
    </row>
    <row r="4660" spans="1:4" ht="13.5">
      <c r="A4660" s="322">
        <v>89922</v>
      </c>
      <c r="B4660" s="319" t="s">
        <v>5924</v>
      </c>
      <c r="C4660" s="319" t="s">
        <v>2616</v>
      </c>
      <c r="D4660" s="320" t="s">
        <v>9615</v>
      </c>
    </row>
    <row r="4661" spans="1:4" ht="13.5">
      <c r="A4661" s="322">
        <v>89923</v>
      </c>
      <c r="B4661" s="319" t="s">
        <v>5925</v>
      </c>
      <c r="C4661" s="319" t="s">
        <v>2616</v>
      </c>
      <c r="D4661" s="320" t="s">
        <v>9608</v>
      </c>
    </row>
    <row r="4662" spans="1:4" ht="13.5">
      <c r="A4662" s="322">
        <v>89924</v>
      </c>
      <c r="B4662" s="319" t="s">
        <v>5926</v>
      </c>
      <c r="C4662" s="319" t="s">
        <v>2616</v>
      </c>
      <c r="D4662" s="320" t="s">
        <v>7853</v>
      </c>
    </row>
    <row r="4663" spans="1:4" ht="13.5">
      <c r="A4663" s="322">
        <v>89925</v>
      </c>
      <c r="B4663" s="319" t="s">
        <v>5927</v>
      </c>
      <c r="C4663" s="319" t="s">
        <v>2616</v>
      </c>
      <c r="D4663" s="320" t="s">
        <v>8374</v>
      </c>
    </row>
    <row r="4664" spans="1:4" ht="13.5">
      <c r="A4664" s="322">
        <v>89926</v>
      </c>
      <c r="B4664" s="319" t="s">
        <v>5928</v>
      </c>
      <c r="C4664" s="319" t="s">
        <v>2616</v>
      </c>
      <c r="D4664" s="320" t="s">
        <v>11367</v>
      </c>
    </row>
    <row r="4665" spans="1:4" ht="13.5">
      <c r="A4665" s="322">
        <v>89929</v>
      </c>
      <c r="B4665" s="319" t="s">
        <v>5929</v>
      </c>
      <c r="C4665" s="319" t="s">
        <v>2616</v>
      </c>
      <c r="D4665" s="320" t="s">
        <v>8749</v>
      </c>
    </row>
    <row r="4666" spans="1:4" ht="13.5">
      <c r="A4666" s="322">
        <v>89930</v>
      </c>
      <c r="B4666" s="319" t="s">
        <v>5930</v>
      </c>
      <c r="C4666" s="319" t="s">
        <v>2616</v>
      </c>
      <c r="D4666" s="320" t="s">
        <v>10227</v>
      </c>
    </row>
    <row r="4667" spans="1:4" ht="13.5">
      <c r="A4667" s="322">
        <v>89931</v>
      </c>
      <c r="B4667" s="319" t="s">
        <v>5931</v>
      </c>
      <c r="C4667" s="319" t="s">
        <v>2616</v>
      </c>
      <c r="D4667" s="320" t="s">
        <v>11331</v>
      </c>
    </row>
    <row r="4668" spans="1:4" ht="13.5">
      <c r="A4668" s="322">
        <v>89939</v>
      </c>
      <c r="B4668" s="319" t="s">
        <v>5932</v>
      </c>
      <c r="C4668" s="319" t="s">
        <v>2616</v>
      </c>
      <c r="D4668" s="320" t="s">
        <v>8029</v>
      </c>
    </row>
    <row r="4669" spans="1:4" ht="13.5">
      <c r="A4669" s="322">
        <v>89940</v>
      </c>
      <c r="B4669" s="319" t="s">
        <v>5933</v>
      </c>
      <c r="C4669" s="319" t="s">
        <v>2616</v>
      </c>
      <c r="D4669" s="320" t="s">
        <v>9304</v>
      </c>
    </row>
    <row r="4670" spans="1:4" ht="13.5">
      <c r="A4670" s="322">
        <v>89941</v>
      </c>
      <c r="B4670" s="319" t="s">
        <v>5934</v>
      </c>
      <c r="C4670" s="319" t="s">
        <v>2616</v>
      </c>
      <c r="D4670" s="320" t="s">
        <v>11368</v>
      </c>
    </row>
    <row r="4671" spans="1:4" ht="13.5">
      <c r="A4671" s="322">
        <v>89942</v>
      </c>
      <c r="B4671" s="319" t="s">
        <v>5935</v>
      </c>
      <c r="C4671" s="319" t="s">
        <v>2616</v>
      </c>
      <c r="D4671" s="320" t="s">
        <v>11369</v>
      </c>
    </row>
    <row r="4672" spans="1:4" ht="13.5">
      <c r="A4672" s="322">
        <v>89943</v>
      </c>
      <c r="B4672" s="319" t="s">
        <v>5936</v>
      </c>
      <c r="C4672" s="319" t="s">
        <v>2616</v>
      </c>
      <c r="D4672" s="320" t="s">
        <v>9329</v>
      </c>
    </row>
    <row r="4673" spans="1:4" ht="13.5">
      <c r="A4673" s="322">
        <v>89944</v>
      </c>
      <c r="B4673" s="319" t="s">
        <v>5937</v>
      </c>
      <c r="C4673" s="319" t="s">
        <v>2616</v>
      </c>
      <c r="D4673" s="320" t="s">
        <v>10583</v>
      </c>
    </row>
    <row r="4674" spans="1:4" ht="13.5">
      <c r="A4674" s="322">
        <v>89947</v>
      </c>
      <c r="B4674" s="319" t="s">
        <v>5938</v>
      </c>
      <c r="C4674" s="319" t="s">
        <v>2616</v>
      </c>
      <c r="D4674" s="320" t="s">
        <v>9961</v>
      </c>
    </row>
    <row r="4675" spans="1:4" ht="13.5">
      <c r="A4675" s="322">
        <v>89948</v>
      </c>
      <c r="B4675" s="319" t="s">
        <v>5939</v>
      </c>
      <c r="C4675" s="319" t="s">
        <v>2616</v>
      </c>
      <c r="D4675" s="320" t="s">
        <v>10284</v>
      </c>
    </row>
    <row r="4676" spans="1:4" ht="13.5">
      <c r="A4676" s="322">
        <v>89949</v>
      </c>
      <c r="B4676" s="319" t="s">
        <v>5940</v>
      </c>
      <c r="C4676" s="319" t="s">
        <v>2616</v>
      </c>
      <c r="D4676" s="320" t="s">
        <v>11370</v>
      </c>
    </row>
    <row r="4677" spans="1:4" ht="13.5">
      <c r="A4677" s="322">
        <v>96520</v>
      </c>
      <c r="B4677" s="319" t="s">
        <v>5941</v>
      </c>
      <c r="C4677" s="319" t="s">
        <v>2616</v>
      </c>
      <c r="D4677" s="320" t="s">
        <v>11371</v>
      </c>
    </row>
    <row r="4678" spans="1:4" ht="13.5">
      <c r="A4678" s="322">
        <v>96521</v>
      </c>
      <c r="B4678" s="319" t="s">
        <v>5942</v>
      </c>
      <c r="C4678" s="319" t="s">
        <v>2616</v>
      </c>
      <c r="D4678" s="320" t="s">
        <v>10484</v>
      </c>
    </row>
    <row r="4679" spans="1:4" ht="13.5">
      <c r="A4679" s="322">
        <v>96522</v>
      </c>
      <c r="B4679" s="319" t="s">
        <v>5943</v>
      </c>
      <c r="C4679" s="319" t="s">
        <v>2616</v>
      </c>
      <c r="D4679" s="320" t="s">
        <v>11372</v>
      </c>
    </row>
    <row r="4680" spans="1:4" ht="13.5">
      <c r="A4680" s="322">
        <v>96523</v>
      </c>
      <c r="B4680" s="319" t="s">
        <v>5944</v>
      </c>
      <c r="C4680" s="319" t="s">
        <v>2616</v>
      </c>
      <c r="D4680" s="320" t="s">
        <v>11373</v>
      </c>
    </row>
    <row r="4681" spans="1:4" ht="13.5">
      <c r="A4681" s="322">
        <v>96524</v>
      </c>
      <c r="B4681" s="319" t="s">
        <v>5945</v>
      </c>
      <c r="C4681" s="319" t="s">
        <v>2616</v>
      </c>
      <c r="D4681" s="320" t="s">
        <v>11374</v>
      </c>
    </row>
    <row r="4682" spans="1:4" ht="13.5">
      <c r="A4682" s="322">
        <v>96525</v>
      </c>
      <c r="B4682" s="319" t="s">
        <v>5946</v>
      </c>
      <c r="C4682" s="319" t="s">
        <v>2616</v>
      </c>
      <c r="D4682" s="320" t="s">
        <v>11375</v>
      </c>
    </row>
    <row r="4683" spans="1:4" ht="13.5">
      <c r="A4683" s="322">
        <v>96526</v>
      </c>
      <c r="B4683" s="319" t="s">
        <v>5947</v>
      </c>
      <c r="C4683" s="319" t="s">
        <v>2616</v>
      </c>
      <c r="D4683" s="320" t="s">
        <v>11376</v>
      </c>
    </row>
    <row r="4684" spans="1:4" ht="13.5">
      <c r="A4684" s="322">
        <v>96527</v>
      </c>
      <c r="B4684" s="319" t="s">
        <v>5948</v>
      </c>
      <c r="C4684" s="319" t="s">
        <v>2616</v>
      </c>
      <c r="D4684" s="320" t="s">
        <v>11377</v>
      </c>
    </row>
    <row r="4685" spans="1:4" ht="13.5">
      <c r="A4685" s="322">
        <v>96528</v>
      </c>
      <c r="B4685" s="319" t="s">
        <v>5949</v>
      </c>
      <c r="C4685" s="319" t="s">
        <v>1572</v>
      </c>
      <c r="D4685" s="320" t="s">
        <v>11378</v>
      </c>
    </row>
    <row r="4686" spans="1:4" ht="13.5">
      <c r="A4686" s="322">
        <v>98116</v>
      </c>
      <c r="B4686" s="319" t="s">
        <v>5950</v>
      </c>
      <c r="C4686" s="319" t="s">
        <v>2616</v>
      </c>
      <c r="D4686" s="320" t="s">
        <v>11379</v>
      </c>
    </row>
    <row r="4687" spans="1:4" ht="13.5">
      <c r="A4687" s="322">
        <v>98117</v>
      </c>
      <c r="B4687" s="319" t="s">
        <v>5951</v>
      </c>
      <c r="C4687" s="319" t="s">
        <v>2616</v>
      </c>
      <c r="D4687" s="320" t="s">
        <v>8222</v>
      </c>
    </row>
    <row r="4688" spans="1:4" ht="13.5">
      <c r="A4688" s="322">
        <v>98118</v>
      </c>
      <c r="B4688" s="319" t="s">
        <v>5952</v>
      </c>
      <c r="C4688" s="319" t="s">
        <v>2616</v>
      </c>
      <c r="D4688" s="320" t="s">
        <v>8263</v>
      </c>
    </row>
    <row r="4689" spans="1:4" ht="13.5">
      <c r="A4689" s="322">
        <v>98119</v>
      </c>
      <c r="B4689" s="319" t="s">
        <v>5953</v>
      </c>
      <c r="C4689" s="319" t="s">
        <v>2616</v>
      </c>
      <c r="D4689" s="320" t="s">
        <v>11380</v>
      </c>
    </row>
    <row r="4690" spans="1:4" ht="13.5">
      <c r="A4690" s="322">
        <v>72915</v>
      </c>
      <c r="B4690" s="319" t="s">
        <v>5954</v>
      </c>
      <c r="C4690" s="319" t="s">
        <v>2616</v>
      </c>
      <c r="D4690" s="320" t="s">
        <v>11381</v>
      </c>
    </row>
    <row r="4691" spans="1:4" ht="13.5">
      <c r="A4691" s="322">
        <v>72917</v>
      </c>
      <c r="B4691" s="319" t="s">
        <v>5955</v>
      </c>
      <c r="C4691" s="319" t="s">
        <v>2616</v>
      </c>
      <c r="D4691" s="320" t="s">
        <v>10584</v>
      </c>
    </row>
    <row r="4692" spans="1:4" ht="13.5">
      <c r="A4692" s="322">
        <v>72918</v>
      </c>
      <c r="B4692" s="319" t="s">
        <v>5956</v>
      </c>
      <c r="C4692" s="319" t="s">
        <v>2616</v>
      </c>
      <c r="D4692" s="320" t="s">
        <v>11382</v>
      </c>
    </row>
    <row r="4693" spans="1:4" ht="13.5">
      <c r="A4693" s="319" t="s">
        <v>5957</v>
      </c>
      <c r="B4693" s="319" t="s">
        <v>5958</v>
      </c>
      <c r="C4693" s="319" t="s">
        <v>2616</v>
      </c>
      <c r="D4693" s="320" t="s">
        <v>11383</v>
      </c>
    </row>
    <row r="4694" spans="1:4" ht="13.5">
      <c r="A4694" s="319" t="s">
        <v>5959</v>
      </c>
      <c r="B4694" s="319" t="s">
        <v>5960</v>
      </c>
      <c r="C4694" s="319" t="s">
        <v>2616</v>
      </c>
      <c r="D4694" s="320" t="s">
        <v>11384</v>
      </c>
    </row>
    <row r="4695" spans="1:4" ht="13.5">
      <c r="A4695" s="319" t="s">
        <v>5961</v>
      </c>
      <c r="B4695" s="319" t="s">
        <v>5962</v>
      </c>
      <c r="C4695" s="319" t="s">
        <v>2616</v>
      </c>
      <c r="D4695" s="320" t="s">
        <v>8127</v>
      </c>
    </row>
    <row r="4696" spans="1:4" ht="13.5">
      <c r="A4696" s="319" t="s">
        <v>5963</v>
      </c>
      <c r="B4696" s="319" t="s">
        <v>5964</v>
      </c>
      <c r="C4696" s="319" t="s">
        <v>2616</v>
      </c>
      <c r="D4696" s="320" t="s">
        <v>11385</v>
      </c>
    </row>
    <row r="4697" spans="1:4" ht="13.5">
      <c r="A4697" s="322">
        <v>83343</v>
      </c>
      <c r="B4697" s="319" t="s">
        <v>5965</v>
      </c>
      <c r="C4697" s="319" t="s">
        <v>2616</v>
      </c>
      <c r="D4697" s="320" t="s">
        <v>10327</v>
      </c>
    </row>
    <row r="4698" spans="1:4" ht="13.5">
      <c r="A4698" s="322">
        <v>90082</v>
      </c>
      <c r="B4698" s="319" t="s">
        <v>5966</v>
      </c>
      <c r="C4698" s="319" t="s">
        <v>2616</v>
      </c>
      <c r="D4698" s="320" t="s">
        <v>9318</v>
      </c>
    </row>
    <row r="4699" spans="1:4" ht="13.5">
      <c r="A4699" s="322">
        <v>90084</v>
      </c>
      <c r="B4699" s="319" t="s">
        <v>5967</v>
      </c>
      <c r="C4699" s="319" t="s">
        <v>2616</v>
      </c>
      <c r="D4699" s="320" t="s">
        <v>11386</v>
      </c>
    </row>
    <row r="4700" spans="1:4" ht="13.5">
      <c r="A4700" s="322">
        <v>90085</v>
      </c>
      <c r="B4700" s="319" t="s">
        <v>5968</v>
      </c>
      <c r="C4700" s="319" t="s">
        <v>2616</v>
      </c>
      <c r="D4700" s="320" t="s">
        <v>8119</v>
      </c>
    </row>
    <row r="4701" spans="1:4" ht="13.5">
      <c r="A4701" s="322">
        <v>90086</v>
      </c>
      <c r="B4701" s="319" t="s">
        <v>5969</v>
      </c>
      <c r="C4701" s="319" t="s">
        <v>2616</v>
      </c>
      <c r="D4701" s="320" t="s">
        <v>10262</v>
      </c>
    </row>
    <row r="4702" spans="1:4" ht="13.5">
      <c r="A4702" s="322">
        <v>90087</v>
      </c>
      <c r="B4702" s="319" t="s">
        <v>5970</v>
      </c>
      <c r="C4702" s="319" t="s">
        <v>2616</v>
      </c>
      <c r="D4702" s="320" t="s">
        <v>11387</v>
      </c>
    </row>
    <row r="4703" spans="1:4" ht="13.5">
      <c r="A4703" s="322">
        <v>90088</v>
      </c>
      <c r="B4703" s="319" t="s">
        <v>5971</v>
      </c>
      <c r="C4703" s="319" t="s">
        <v>2616</v>
      </c>
      <c r="D4703" s="320" t="s">
        <v>9274</v>
      </c>
    </row>
    <row r="4704" spans="1:4" ht="13.5">
      <c r="A4704" s="322">
        <v>90090</v>
      </c>
      <c r="B4704" s="319" t="s">
        <v>5972</v>
      </c>
      <c r="C4704" s="319" t="s">
        <v>2616</v>
      </c>
      <c r="D4704" s="320" t="s">
        <v>9612</v>
      </c>
    </row>
    <row r="4705" spans="1:4" ht="13.5">
      <c r="A4705" s="322">
        <v>90091</v>
      </c>
      <c r="B4705" s="319" t="s">
        <v>5973</v>
      </c>
      <c r="C4705" s="319" t="s">
        <v>2616</v>
      </c>
      <c r="D4705" s="320" t="s">
        <v>9312</v>
      </c>
    </row>
    <row r="4706" spans="1:4" ht="13.5">
      <c r="A4706" s="322">
        <v>90092</v>
      </c>
      <c r="B4706" s="319" t="s">
        <v>5974</v>
      </c>
      <c r="C4706" s="319" t="s">
        <v>2616</v>
      </c>
      <c r="D4706" s="320" t="s">
        <v>8161</v>
      </c>
    </row>
    <row r="4707" spans="1:4" ht="13.5">
      <c r="A4707" s="322">
        <v>90093</v>
      </c>
      <c r="B4707" s="319" t="s">
        <v>5975</v>
      </c>
      <c r="C4707" s="319" t="s">
        <v>2616</v>
      </c>
      <c r="D4707" s="320" t="s">
        <v>9703</v>
      </c>
    </row>
    <row r="4708" spans="1:4" ht="13.5">
      <c r="A4708" s="322">
        <v>90094</v>
      </c>
      <c r="B4708" s="319" t="s">
        <v>5976</v>
      </c>
      <c r="C4708" s="319" t="s">
        <v>2616</v>
      </c>
      <c r="D4708" s="320" t="s">
        <v>7988</v>
      </c>
    </row>
    <row r="4709" spans="1:4" ht="13.5">
      <c r="A4709" s="322">
        <v>90095</v>
      </c>
      <c r="B4709" s="319" t="s">
        <v>5977</v>
      </c>
      <c r="C4709" s="319" t="s">
        <v>2616</v>
      </c>
      <c r="D4709" s="320" t="s">
        <v>11388</v>
      </c>
    </row>
    <row r="4710" spans="1:4" ht="13.5">
      <c r="A4710" s="322">
        <v>90096</v>
      </c>
      <c r="B4710" s="319" t="s">
        <v>5978</v>
      </c>
      <c r="C4710" s="319" t="s">
        <v>2616</v>
      </c>
      <c r="D4710" s="320" t="s">
        <v>7870</v>
      </c>
    </row>
    <row r="4711" spans="1:4" ht="13.5">
      <c r="A4711" s="322">
        <v>90098</v>
      </c>
      <c r="B4711" s="319" t="s">
        <v>5979</v>
      </c>
      <c r="C4711" s="319" t="s">
        <v>2616</v>
      </c>
      <c r="D4711" s="320" t="s">
        <v>10173</v>
      </c>
    </row>
    <row r="4712" spans="1:4" ht="13.5">
      <c r="A4712" s="322">
        <v>90099</v>
      </c>
      <c r="B4712" s="319" t="s">
        <v>5980</v>
      </c>
      <c r="C4712" s="319" t="s">
        <v>2616</v>
      </c>
      <c r="D4712" s="320" t="s">
        <v>11389</v>
      </c>
    </row>
    <row r="4713" spans="1:4" ht="13.5">
      <c r="A4713" s="322">
        <v>90100</v>
      </c>
      <c r="B4713" s="319" t="s">
        <v>5981</v>
      </c>
      <c r="C4713" s="319" t="s">
        <v>2616</v>
      </c>
      <c r="D4713" s="320" t="s">
        <v>10339</v>
      </c>
    </row>
    <row r="4714" spans="1:4" ht="13.5">
      <c r="A4714" s="322">
        <v>90101</v>
      </c>
      <c r="B4714" s="319" t="s">
        <v>5982</v>
      </c>
      <c r="C4714" s="319" t="s">
        <v>2616</v>
      </c>
      <c r="D4714" s="320" t="s">
        <v>10311</v>
      </c>
    </row>
    <row r="4715" spans="1:4" ht="13.5">
      <c r="A4715" s="322">
        <v>90102</v>
      </c>
      <c r="B4715" s="319" t="s">
        <v>5983</v>
      </c>
      <c r="C4715" s="319" t="s">
        <v>2616</v>
      </c>
      <c r="D4715" s="320" t="s">
        <v>10196</v>
      </c>
    </row>
    <row r="4716" spans="1:4" ht="13.5">
      <c r="A4716" s="322">
        <v>90105</v>
      </c>
      <c r="B4716" s="319" t="s">
        <v>5984</v>
      </c>
      <c r="C4716" s="319" t="s">
        <v>2616</v>
      </c>
      <c r="D4716" s="320" t="s">
        <v>9446</v>
      </c>
    </row>
    <row r="4717" spans="1:4" ht="13.5">
      <c r="A4717" s="322">
        <v>90106</v>
      </c>
      <c r="B4717" s="319" t="s">
        <v>5985</v>
      </c>
      <c r="C4717" s="319" t="s">
        <v>2616</v>
      </c>
      <c r="D4717" s="320" t="s">
        <v>7874</v>
      </c>
    </row>
    <row r="4718" spans="1:4" ht="13.5">
      <c r="A4718" s="322">
        <v>90107</v>
      </c>
      <c r="B4718" s="319" t="s">
        <v>5986</v>
      </c>
      <c r="C4718" s="319" t="s">
        <v>2616</v>
      </c>
      <c r="D4718" s="320" t="s">
        <v>8093</v>
      </c>
    </row>
    <row r="4719" spans="1:4" ht="13.5">
      <c r="A4719" s="322">
        <v>90108</v>
      </c>
      <c r="B4719" s="319" t="s">
        <v>5987</v>
      </c>
      <c r="C4719" s="319" t="s">
        <v>2616</v>
      </c>
      <c r="D4719" s="320" t="s">
        <v>9306</v>
      </c>
    </row>
    <row r="4720" spans="1:4" ht="13.5">
      <c r="A4720" s="322">
        <v>93358</v>
      </c>
      <c r="B4720" s="319" t="s">
        <v>5988</v>
      </c>
      <c r="C4720" s="319" t="s">
        <v>2616</v>
      </c>
      <c r="D4720" s="320" t="s">
        <v>11390</v>
      </c>
    </row>
    <row r="4721" spans="1:4" ht="13.5">
      <c r="A4721" s="322">
        <v>79482</v>
      </c>
      <c r="B4721" s="319" t="s">
        <v>5989</v>
      </c>
      <c r="C4721" s="319" t="s">
        <v>2616</v>
      </c>
      <c r="D4721" s="320" t="s">
        <v>10830</v>
      </c>
    </row>
    <row r="4722" spans="1:4" ht="13.5">
      <c r="A4722" s="322">
        <v>94304</v>
      </c>
      <c r="B4722" s="319" t="s">
        <v>5990</v>
      </c>
      <c r="C4722" s="319" t="s">
        <v>2616</v>
      </c>
      <c r="D4722" s="320" t="s">
        <v>11391</v>
      </c>
    </row>
    <row r="4723" spans="1:4" ht="13.5">
      <c r="A4723" s="322">
        <v>94305</v>
      </c>
      <c r="B4723" s="319" t="s">
        <v>5991</v>
      </c>
      <c r="C4723" s="319" t="s">
        <v>2616</v>
      </c>
      <c r="D4723" s="320" t="s">
        <v>11392</v>
      </c>
    </row>
    <row r="4724" spans="1:4" ht="13.5">
      <c r="A4724" s="322">
        <v>94306</v>
      </c>
      <c r="B4724" s="319" t="s">
        <v>5992</v>
      </c>
      <c r="C4724" s="319" t="s">
        <v>2616</v>
      </c>
      <c r="D4724" s="320" t="s">
        <v>10420</v>
      </c>
    </row>
    <row r="4725" spans="1:4" ht="13.5">
      <c r="A4725" s="322">
        <v>94307</v>
      </c>
      <c r="B4725" s="319" t="s">
        <v>5993</v>
      </c>
      <c r="C4725" s="319" t="s">
        <v>2616</v>
      </c>
      <c r="D4725" s="320" t="s">
        <v>11393</v>
      </c>
    </row>
    <row r="4726" spans="1:4" ht="13.5">
      <c r="A4726" s="322">
        <v>94308</v>
      </c>
      <c r="B4726" s="319" t="s">
        <v>5994</v>
      </c>
      <c r="C4726" s="319" t="s">
        <v>2616</v>
      </c>
      <c r="D4726" s="320" t="s">
        <v>11394</v>
      </c>
    </row>
    <row r="4727" spans="1:4" ht="13.5">
      <c r="A4727" s="322">
        <v>94309</v>
      </c>
      <c r="B4727" s="319" t="s">
        <v>5995</v>
      </c>
      <c r="C4727" s="319" t="s">
        <v>2616</v>
      </c>
      <c r="D4727" s="320" t="s">
        <v>8057</v>
      </c>
    </row>
    <row r="4728" spans="1:4" ht="13.5">
      <c r="A4728" s="322">
        <v>94310</v>
      </c>
      <c r="B4728" s="319" t="s">
        <v>5996</v>
      </c>
      <c r="C4728" s="319" t="s">
        <v>2616</v>
      </c>
      <c r="D4728" s="320" t="s">
        <v>11395</v>
      </c>
    </row>
    <row r="4729" spans="1:4" ht="13.5">
      <c r="A4729" s="322">
        <v>94315</v>
      </c>
      <c r="B4729" s="319" t="s">
        <v>5997</v>
      </c>
      <c r="C4729" s="319" t="s">
        <v>2616</v>
      </c>
      <c r="D4729" s="320" t="s">
        <v>9418</v>
      </c>
    </row>
    <row r="4730" spans="1:4" ht="13.5">
      <c r="A4730" s="322">
        <v>94316</v>
      </c>
      <c r="B4730" s="319" t="s">
        <v>5998</v>
      </c>
      <c r="C4730" s="319" t="s">
        <v>2616</v>
      </c>
      <c r="D4730" s="320" t="s">
        <v>9727</v>
      </c>
    </row>
    <row r="4731" spans="1:4" ht="13.5">
      <c r="A4731" s="322">
        <v>94317</v>
      </c>
      <c r="B4731" s="319" t="s">
        <v>5999</v>
      </c>
      <c r="C4731" s="319" t="s">
        <v>2616</v>
      </c>
      <c r="D4731" s="320" t="s">
        <v>11396</v>
      </c>
    </row>
    <row r="4732" spans="1:4" ht="13.5">
      <c r="A4732" s="322">
        <v>94318</v>
      </c>
      <c r="B4732" s="319" t="s">
        <v>6000</v>
      </c>
      <c r="C4732" s="319" t="s">
        <v>2616</v>
      </c>
      <c r="D4732" s="320" t="s">
        <v>11394</v>
      </c>
    </row>
    <row r="4733" spans="1:4" ht="13.5">
      <c r="A4733" s="322">
        <v>94319</v>
      </c>
      <c r="B4733" s="319" t="s">
        <v>6001</v>
      </c>
      <c r="C4733" s="319" t="s">
        <v>2616</v>
      </c>
      <c r="D4733" s="320" t="s">
        <v>11397</v>
      </c>
    </row>
    <row r="4734" spans="1:4" ht="13.5">
      <c r="A4734" s="322">
        <v>94327</v>
      </c>
      <c r="B4734" s="319" t="s">
        <v>6002</v>
      </c>
      <c r="C4734" s="319" t="s">
        <v>2616</v>
      </c>
      <c r="D4734" s="320" t="s">
        <v>11398</v>
      </c>
    </row>
    <row r="4735" spans="1:4" ht="13.5">
      <c r="A4735" s="322">
        <v>94328</v>
      </c>
      <c r="B4735" s="319" t="s">
        <v>6003</v>
      </c>
      <c r="C4735" s="319" t="s">
        <v>2616</v>
      </c>
      <c r="D4735" s="320" t="s">
        <v>9761</v>
      </c>
    </row>
    <row r="4736" spans="1:4" ht="13.5">
      <c r="A4736" s="322">
        <v>94329</v>
      </c>
      <c r="B4736" s="319" t="s">
        <v>6004</v>
      </c>
      <c r="C4736" s="319" t="s">
        <v>2616</v>
      </c>
      <c r="D4736" s="320" t="s">
        <v>11399</v>
      </c>
    </row>
    <row r="4737" spans="1:4" ht="13.5">
      <c r="A4737" s="322">
        <v>94330</v>
      </c>
      <c r="B4737" s="319" t="s">
        <v>6005</v>
      </c>
      <c r="C4737" s="319" t="s">
        <v>2616</v>
      </c>
      <c r="D4737" s="320" t="s">
        <v>11400</v>
      </c>
    </row>
    <row r="4738" spans="1:4" ht="13.5">
      <c r="A4738" s="322">
        <v>94331</v>
      </c>
      <c r="B4738" s="319" t="s">
        <v>6006</v>
      </c>
      <c r="C4738" s="319" t="s">
        <v>2616</v>
      </c>
      <c r="D4738" s="320" t="s">
        <v>11401</v>
      </c>
    </row>
    <row r="4739" spans="1:4" ht="13.5">
      <c r="A4739" s="322">
        <v>94332</v>
      </c>
      <c r="B4739" s="319" t="s">
        <v>6007</v>
      </c>
      <c r="C4739" s="319" t="s">
        <v>2616</v>
      </c>
      <c r="D4739" s="320" t="s">
        <v>11402</v>
      </c>
    </row>
    <row r="4740" spans="1:4" ht="13.5">
      <c r="A4740" s="322">
        <v>94333</v>
      </c>
      <c r="B4740" s="319" t="s">
        <v>6008</v>
      </c>
      <c r="C4740" s="319" t="s">
        <v>2616</v>
      </c>
      <c r="D4740" s="320" t="s">
        <v>11403</v>
      </c>
    </row>
    <row r="4741" spans="1:4" ht="13.5">
      <c r="A4741" s="322">
        <v>94338</v>
      </c>
      <c r="B4741" s="319" t="s">
        <v>6009</v>
      </c>
      <c r="C4741" s="319" t="s">
        <v>2616</v>
      </c>
      <c r="D4741" s="320" t="s">
        <v>11404</v>
      </c>
    </row>
    <row r="4742" spans="1:4" ht="13.5">
      <c r="A4742" s="322">
        <v>94339</v>
      </c>
      <c r="B4742" s="319" t="s">
        <v>6010</v>
      </c>
      <c r="C4742" s="319" t="s">
        <v>2616</v>
      </c>
      <c r="D4742" s="320" t="s">
        <v>11405</v>
      </c>
    </row>
    <row r="4743" spans="1:4" ht="13.5">
      <c r="A4743" s="322">
        <v>94340</v>
      </c>
      <c r="B4743" s="319" t="s">
        <v>6011</v>
      </c>
      <c r="C4743" s="319" t="s">
        <v>2616</v>
      </c>
      <c r="D4743" s="320" t="s">
        <v>11406</v>
      </c>
    </row>
    <row r="4744" spans="1:4" ht="13.5">
      <c r="A4744" s="322">
        <v>94341</v>
      </c>
      <c r="B4744" s="319" t="s">
        <v>6012</v>
      </c>
      <c r="C4744" s="319" t="s">
        <v>2616</v>
      </c>
      <c r="D4744" s="320" t="s">
        <v>11401</v>
      </c>
    </row>
    <row r="4745" spans="1:4" ht="13.5">
      <c r="A4745" s="322">
        <v>94342</v>
      </c>
      <c r="B4745" s="319" t="s">
        <v>6013</v>
      </c>
      <c r="C4745" s="319" t="s">
        <v>2616</v>
      </c>
      <c r="D4745" s="320" t="s">
        <v>11407</v>
      </c>
    </row>
    <row r="4746" spans="1:4" ht="13.5">
      <c r="A4746" s="322">
        <v>96385</v>
      </c>
      <c r="B4746" s="319" t="s">
        <v>6014</v>
      </c>
      <c r="C4746" s="319" t="s">
        <v>2616</v>
      </c>
      <c r="D4746" s="320" t="s">
        <v>11408</v>
      </c>
    </row>
    <row r="4747" spans="1:4" ht="13.5">
      <c r="A4747" s="322">
        <v>96386</v>
      </c>
      <c r="B4747" s="319" t="s">
        <v>6015</v>
      </c>
      <c r="C4747" s="319" t="s">
        <v>2616</v>
      </c>
      <c r="D4747" s="320" t="s">
        <v>9315</v>
      </c>
    </row>
    <row r="4748" spans="1:4" ht="13.5">
      <c r="A4748" s="322">
        <v>83346</v>
      </c>
      <c r="B4748" s="319" t="s">
        <v>6016</v>
      </c>
      <c r="C4748" s="319" t="s">
        <v>2616</v>
      </c>
      <c r="D4748" s="320" t="s">
        <v>8069</v>
      </c>
    </row>
    <row r="4749" spans="1:4" ht="13.5">
      <c r="A4749" s="322">
        <v>93360</v>
      </c>
      <c r="B4749" s="319" t="s">
        <v>6017</v>
      </c>
      <c r="C4749" s="319" t="s">
        <v>2616</v>
      </c>
      <c r="D4749" s="320" t="s">
        <v>10169</v>
      </c>
    </row>
    <row r="4750" spans="1:4" ht="13.5">
      <c r="A4750" s="322">
        <v>93361</v>
      </c>
      <c r="B4750" s="319" t="s">
        <v>6018</v>
      </c>
      <c r="C4750" s="319" t="s">
        <v>2616</v>
      </c>
      <c r="D4750" s="320" t="s">
        <v>10161</v>
      </c>
    </row>
    <row r="4751" spans="1:4" ht="13.5">
      <c r="A4751" s="322">
        <v>93362</v>
      </c>
      <c r="B4751" s="319" t="s">
        <v>6019</v>
      </c>
      <c r="C4751" s="319" t="s">
        <v>2616</v>
      </c>
      <c r="D4751" s="320" t="s">
        <v>11409</v>
      </c>
    </row>
    <row r="4752" spans="1:4" ht="13.5">
      <c r="A4752" s="322">
        <v>93363</v>
      </c>
      <c r="B4752" s="319" t="s">
        <v>6020</v>
      </c>
      <c r="C4752" s="319" t="s">
        <v>2616</v>
      </c>
      <c r="D4752" s="320" t="s">
        <v>8197</v>
      </c>
    </row>
    <row r="4753" spans="1:4" ht="13.5">
      <c r="A4753" s="322">
        <v>93364</v>
      </c>
      <c r="B4753" s="319" t="s">
        <v>6021</v>
      </c>
      <c r="C4753" s="319" t="s">
        <v>2616</v>
      </c>
      <c r="D4753" s="320" t="s">
        <v>9971</v>
      </c>
    </row>
    <row r="4754" spans="1:4" ht="13.5">
      <c r="A4754" s="322">
        <v>93365</v>
      </c>
      <c r="B4754" s="319" t="s">
        <v>6022</v>
      </c>
      <c r="C4754" s="319" t="s">
        <v>2616</v>
      </c>
      <c r="D4754" s="320" t="s">
        <v>11357</v>
      </c>
    </row>
    <row r="4755" spans="1:4" ht="13.5">
      <c r="A4755" s="322">
        <v>93366</v>
      </c>
      <c r="B4755" s="319" t="s">
        <v>6023</v>
      </c>
      <c r="C4755" s="319" t="s">
        <v>2616</v>
      </c>
      <c r="D4755" s="320" t="s">
        <v>11410</v>
      </c>
    </row>
    <row r="4756" spans="1:4" ht="13.5">
      <c r="A4756" s="322">
        <v>93367</v>
      </c>
      <c r="B4756" s="319" t="s">
        <v>6024</v>
      </c>
      <c r="C4756" s="319" t="s">
        <v>2616</v>
      </c>
      <c r="D4756" s="320" t="s">
        <v>11411</v>
      </c>
    </row>
    <row r="4757" spans="1:4" ht="13.5">
      <c r="A4757" s="322">
        <v>93368</v>
      </c>
      <c r="B4757" s="319" t="s">
        <v>6025</v>
      </c>
      <c r="C4757" s="319" t="s">
        <v>2616</v>
      </c>
      <c r="D4757" s="320" t="s">
        <v>10410</v>
      </c>
    </row>
    <row r="4758" spans="1:4" ht="13.5">
      <c r="A4758" s="322">
        <v>93369</v>
      </c>
      <c r="B4758" s="319" t="s">
        <v>6026</v>
      </c>
      <c r="C4758" s="319" t="s">
        <v>2616</v>
      </c>
      <c r="D4758" s="320" t="s">
        <v>8192</v>
      </c>
    </row>
    <row r="4759" spans="1:4" ht="13.5">
      <c r="A4759" s="322">
        <v>93370</v>
      </c>
      <c r="B4759" s="319" t="s">
        <v>6027</v>
      </c>
      <c r="C4759" s="319" t="s">
        <v>2616</v>
      </c>
      <c r="D4759" s="320" t="s">
        <v>9300</v>
      </c>
    </row>
    <row r="4760" spans="1:4" ht="13.5">
      <c r="A4760" s="322">
        <v>93371</v>
      </c>
      <c r="B4760" s="319" t="s">
        <v>6028</v>
      </c>
      <c r="C4760" s="319" t="s">
        <v>2616</v>
      </c>
      <c r="D4760" s="320" t="s">
        <v>10163</v>
      </c>
    </row>
    <row r="4761" spans="1:4" ht="13.5">
      <c r="A4761" s="322">
        <v>93372</v>
      </c>
      <c r="B4761" s="319" t="s">
        <v>6029</v>
      </c>
      <c r="C4761" s="319" t="s">
        <v>2616</v>
      </c>
      <c r="D4761" s="320" t="s">
        <v>11412</v>
      </c>
    </row>
    <row r="4762" spans="1:4" ht="13.5">
      <c r="A4762" s="322">
        <v>93373</v>
      </c>
      <c r="B4762" s="319" t="s">
        <v>6030</v>
      </c>
      <c r="C4762" s="319" t="s">
        <v>2616</v>
      </c>
      <c r="D4762" s="320" t="s">
        <v>9497</v>
      </c>
    </row>
    <row r="4763" spans="1:4" ht="13.5">
      <c r="A4763" s="322">
        <v>93374</v>
      </c>
      <c r="B4763" s="319" t="s">
        <v>6031</v>
      </c>
      <c r="C4763" s="319" t="s">
        <v>2616</v>
      </c>
      <c r="D4763" s="320" t="s">
        <v>10080</v>
      </c>
    </row>
    <row r="4764" spans="1:4" ht="13.5">
      <c r="A4764" s="322">
        <v>93375</v>
      </c>
      <c r="B4764" s="319" t="s">
        <v>6032</v>
      </c>
      <c r="C4764" s="319" t="s">
        <v>2616</v>
      </c>
      <c r="D4764" s="320" t="s">
        <v>9530</v>
      </c>
    </row>
    <row r="4765" spans="1:4" ht="13.5">
      <c r="A4765" s="322">
        <v>93376</v>
      </c>
      <c r="B4765" s="319" t="s">
        <v>6033</v>
      </c>
      <c r="C4765" s="319" t="s">
        <v>2616</v>
      </c>
      <c r="D4765" s="320" t="s">
        <v>8220</v>
      </c>
    </row>
    <row r="4766" spans="1:4" ht="13.5">
      <c r="A4766" s="322">
        <v>93377</v>
      </c>
      <c r="B4766" s="319" t="s">
        <v>6034</v>
      </c>
      <c r="C4766" s="319" t="s">
        <v>2616</v>
      </c>
      <c r="D4766" s="320" t="s">
        <v>11413</v>
      </c>
    </row>
    <row r="4767" spans="1:4" ht="13.5">
      <c r="A4767" s="322">
        <v>93378</v>
      </c>
      <c r="B4767" s="319" t="s">
        <v>6035</v>
      </c>
      <c r="C4767" s="319" t="s">
        <v>2616</v>
      </c>
      <c r="D4767" s="320" t="s">
        <v>8331</v>
      </c>
    </row>
    <row r="4768" spans="1:4" ht="13.5">
      <c r="A4768" s="322">
        <v>93379</v>
      </c>
      <c r="B4768" s="319" t="s">
        <v>6036</v>
      </c>
      <c r="C4768" s="319" t="s">
        <v>2616</v>
      </c>
      <c r="D4768" s="320" t="s">
        <v>11414</v>
      </c>
    </row>
    <row r="4769" spans="1:4" ht="13.5">
      <c r="A4769" s="322">
        <v>93380</v>
      </c>
      <c r="B4769" s="319" t="s">
        <v>6037</v>
      </c>
      <c r="C4769" s="319" t="s">
        <v>2616</v>
      </c>
      <c r="D4769" s="320" t="s">
        <v>8434</v>
      </c>
    </row>
    <row r="4770" spans="1:4" ht="13.5">
      <c r="A4770" s="322">
        <v>93381</v>
      </c>
      <c r="B4770" s="319" t="s">
        <v>6038</v>
      </c>
      <c r="C4770" s="319" t="s">
        <v>2616</v>
      </c>
      <c r="D4770" s="320" t="s">
        <v>10163</v>
      </c>
    </row>
    <row r="4771" spans="1:4" ht="13.5">
      <c r="A4771" s="322">
        <v>93382</v>
      </c>
      <c r="B4771" s="319" t="s">
        <v>6039</v>
      </c>
      <c r="C4771" s="319" t="s">
        <v>2616</v>
      </c>
      <c r="D4771" s="320" t="s">
        <v>10402</v>
      </c>
    </row>
    <row r="4772" spans="1:4" ht="13.5">
      <c r="A4772" s="322">
        <v>96995</v>
      </c>
      <c r="B4772" s="319" t="s">
        <v>6040</v>
      </c>
      <c r="C4772" s="319" t="s">
        <v>2616</v>
      </c>
      <c r="D4772" s="320" t="s">
        <v>11415</v>
      </c>
    </row>
    <row r="4773" spans="1:4" ht="13.5">
      <c r="A4773" s="322">
        <v>72838</v>
      </c>
      <c r="B4773" s="319" t="s">
        <v>6041</v>
      </c>
      <c r="C4773" s="319" t="s">
        <v>6042</v>
      </c>
      <c r="D4773" s="320" t="s">
        <v>8111</v>
      </c>
    </row>
    <row r="4774" spans="1:4" ht="13.5">
      <c r="A4774" s="322">
        <v>72839</v>
      </c>
      <c r="B4774" s="319" t="s">
        <v>6043</v>
      </c>
      <c r="C4774" s="319" t="s">
        <v>6042</v>
      </c>
      <c r="D4774" s="320" t="s">
        <v>8177</v>
      </c>
    </row>
    <row r="4775" spans="1:4" ht="13.5">
      <c r="A4775" s="322">
        <v>72840</v>
      </c>
      <c r="B4775" s="319" t="s">
        <v>6044</v>
      </c>
      <c r="C4775" s="319" t="s">
        <v>6042</v>
      </c>
      <c r="D4775" s="320" t="s">
        <v>8006</v>
      </c>
    </row>
    <row r="4776" spans="1:4" ht="13.5">
      <c r="A4776" s="322">
        <v>72844</v>
      </c>
      <c r="B4776" s="319" t="s">
        <v>6045</v>
      </c>
      <c r="C4776" s="319" t="s">
        <v>6046</v>
      </c>
      <c r="D4776" s="320" t="s">
        <v>8066</v>
      </c>
    </row>
    <row r="4777" spans="1:4" ht="13.5">
      <c r="A4777" s="322">
        <v>72845</v>
      </c>
      <c r="B4777" s="319" t="s">
        <v>6047</v>
      </c>
      <c r="C4777" s="319" t="s">
        <v>6046</v>
      </c>
      <c r="D4777" s="320" t="s">
        <v>9327</v>
      </c>
    </row>
    <row r="4778" spans="1:4" ht="13.5">
      <c r="A4778" s="322">
        <v>72846</v>
      </c>
      <c r="B4778" s="319" t="s">
        <v>6048</v>
      </c>
      <c r="C4778" s="319" t="s">
        <v>6046</v>
      </c>
      <c r="D4778" s="320" t="s">
        <v>8159</v>
      </c>
    </row>
    <row r="4779" spans="1:4" ht="13.5">
      <c r="A4779" s="322">
        <v>72847</v>
      </c>
      <c r="B4779" s="319" t="s">
        <v>6049</v>
      </c>
      <c r="C4779" s="319" t="s">
        <v>6046</v>
      </c>
      <c r="D4779" s="320" t="s">
        <v>11416</v>
      </c>
    </row>
    <row r="4780" spans="1:4" ht="13.5">
      <c r="A4780" s="322">
        <v>72848</v>
      </c>
      <c r="B4780" s="319" t="s">
        <v>6050</v>
      </c>
      <c r="C4780" s="319" t="s">
        <v>6046</v>
      </c>
      <c r="D4780" s="320" t="s">
        <v>11417</v>
      </c>
    </row>
    <row r="4781" spans="1:4" ht="13.5">
      <c r="A4781" s="322">
        <v>72849</v>
      </c>
      <c r="B4781" s="319" t="s">
        <v>6051</v>
      </c>
      <c r="C4781" s="319" t="s">
        <v>6046</v>
      </c>
      <c r="D4781" s="320" t="s">
        <v>8139</v>
      </c>
    </row>
    <row r="4782" spans="1:4" ht="13.5">
      <c r="A4782" s="322">
        <v>72850</v>
      </c>
      <c r="B4782" s="319" t="s">
        <v>6052</v>
      </c>
      <c r="C4782" s="319" t="s">
        <v>6046</v>
      </c>
      <c r="D4782" s="320" t="s">
        <v>11418</v>
      </c>
    </row>
    <row r="4783" spans="1:4" ht="13.5">
      <c r="A4783" s="322">
        <v>72882</v>
      </c>
      <c r="B4783" s="319" t="s">
        <v>6041</v>
      </c>
      <c r="C4783" s="319" t="s">
        <v>6053</v>
      </c>
      <c r="D4783" s="320" t="s">
        <v>11419</v>
      </c>
    </row>
    <row r="4784" spans="1:4" ht="13.5">
      <c r="A4784" s="322">
        <v>72883</v>
      </c>
      <c r="B4784" s="319" t="s">
        <v>6043</v>
      </c>
      <c r="C4784" s="319" t="s">
        <v>6053</v>
      </c>
      <c r="D4784" s="320" t="s">
        <v>7897</v>
      </c>
    </row>
    <row r="4785" spans="1:4" ht="13.5">
      <c r="A4785" s="322">
        <v>72884</v>
      </c>
      <c r="B4785" s="319" t="s">
        <v>6044</v>
      </c>
      <c r="C4785" s="319" t="s">
        <v>6053</v>
      </c>
      <c r="D4785" s="320" t="s">
        <v>8111</v>
      </c>
    </row>
    <row r="4786" spans="1:4" ht="13.5">
      <c r="A4786" s="322">
        <v>72885</v>
      </c>
      <c r="B4786" s="319" t="s">
        <v>6054</v>
      </c>
      <c r="C4786" s="319" t="s">
        <v>6053</v>
      </c>
      <c r="D4786" s="320" t="s">
        <v>8288</v>
      </c>
    </row>
    <row r="4787" spans="1:4" ht="13.5">
      <c r="A4787" s="322">
        <v>72886</v>
      </c>
      <c r="B4787" s="319" t="s">
        <v>6055</v>
      </c>
      <c r="C4787" s="319" t="s">
        <v>6053</v>
      </c>
      <c r="D4787" s="320" t="s">
        <v>11419</v>
      </c>
    </row>
    <row r="4788" spans="1:4" ht="13.5">
      <c r="A4788" s="322">
        <v>72887</v>
      </c>
      <c r="B4788" s="319" t="s">
        <v>6056</v>
      </c>
      <c r="C4788" s="319" t="s">
        <v>6053</v>
      </c>
      <c r="D4788" s="320" t="s">
        <v>8239</v>
      </c>
    </row>
    <row r="4789" spans="1:4" ht="13.5">
      <c r="A4789" s="322">
        <v>72888</v>
      </c>
      <c r="B4789" s="319" t="s">
        <v>6045</v>
      </c>
      <c r="C4789" s="319" t="s">
        <v>2616</v>
      </c>
      <c r="D4789" s="320" t="s">
        <v>8112</v>
      </c>
    </row>
    <row r="4790" spans="1:4" ht="13.5">
      <c r="A4790" s="322">
        <v>72890</v>
      </c>
      <c r="B4790" s="319" t="s">
        <v>6057</v>
      </c>
      <c r="C4790" s="319" t="s">
        <v>2616</v>
      </c>
      <c r="D4790" s="320" t="s">
        <v>9295</v>
      </c>
    </row>
    <row r="4791" spans="1:4" ht="13.5">
      <c r="A4791" s="322">
        <v>72891</v>
      </c>
      <c r="B4791" s="319" t="s">
        <v>6058</v>
      </c>
      <c r="C4791" s="319" t="s">
        <v>2616</v>
      </c>
      <c r="D4791" s="320" t="s">
        <v>9346</v>
      </c>
    </row>
    <row r="4792" spans="1:4" ht="13.5">
      <c r="A4792" s="322">
        <v>72892</v>
      </c>
      <c r="B4792" s="319" t="s">
        <v>6059</v>
      </c>
      <c r="C4792" s="319" t="s">
        <v>2616</v>
      </c>
      <c r="D4792" s="320" t="s">
        <v>9580</v>
      </c>
    </row>
    <row r="4793" spans="1:4" ht="13.5">
      <c r="A4793" s="322">
        <v>72893</v>
      </c>
      <c r="B4793" s="319" t="s">
        <v>6060</v>
      </c>
      <c r="C4793" s="319" t="s">
        <v>2616</v>
      </c>
      <c r="D4793" s="320" t="s">
        <v>11420</v>
      </c>
    </row>
    <row r="4794" spans="1:4" ht="13.5">
      <c r="A4794" s="322">
        <v>72894</v>
      </c>
      <c r="B4794" s="319" t="s">
        <v>6061</v>
      </c>
      <c r="C4794" s="319" t="s">
        <v>2616</v>
      </c>
      <c r="D4794" s="320" t="s">
        <v>11298</v>
      </c>
    </row>
    <row r="4795" spans="1:4" ht="13.5">
      <c r="A4795" s="322">
        <v>72895</v>
      </c>
      <c r="B4795" s="319" t="s">
        <v>6062</v>
      </c>
      <c r="C4795" s="319" t="s">
        <v>2616</v>
      </c>
      <c r="D4795" s="320" t="s">
        <v>10278</v>
      </c>
    </row>
    <row r="4796" spans="1:4" ht="13.5">
      <c r="A4796" s="322">
        <v>72897</v>
      </c>
      <c r="B4796" s="319" t="s">
        <v>6063</v>
      </c>
      <c r="C4796" s="319" t="s">
        <v>2616</v>
      </c>
      <c r="D4796" s="320" t="s">
        <v>10793</v>
      </c>
    </row>
    <row r="4797" spans="1:4" ht="13.5">
      <c r="A4797" s="322">
        <v>72898</v>
      </c>
      <c r="B4797" s="319" t="s">
        <v>6064</v>
      </c>
      <c r="C4797" s="319" t="s">
        <v>2616</v>
      </c>
      <c r="D4797" s="320" t="s">
        <v>9957</v>
      </c>
    </row>
    <row r="4798" spans="1:4" ht="13.5">
      <c r="A4798" s="322">
        <v>72899</v>
      </c>
      <c r="B4798" s="319" t="s">
        <v>6065</v>
      </c>
      <c r="C4798" s="319" t="s">
        <v>2616</v>
      </c>
      <c r="D4798" s="320" t="s">
        <v>9325</v>
      </c>
    </row>
    <row r="4799" spans="1:4" ht="13.5">
      <c r="A4799" s="322">
        <v>72900</v>
      </c>
      <c r="B4799" s="319" t="s">
        <v>6066</v>
      </c>
      <c r="C4799" s="319" t="s">
        <v>2616</v>
      </c>
      <c r="D4799" s="320" t="s">
        <v>10163</v>
      </c>
    </row>
    <row r="4800" spans="1:4" ht="13.5">
      <c r="A4800" s="319" t="s">
        <v>6067</v>
      </c>
      <c r="B4800" s="319" t="s">
        <v>6068</v>
      </c>
      <c r="C4800" s="319" t="s">
        <v>2616</v>
      </c>
      <c r="D4800" s="320" t="s">
        <v>7912</v>
      </c>
    </row>
    <row r="4801" spans="1:4" ht="13.5">
      <c r="A4801" s="319" t="s">
        <v>6069</v>
      </c>
      <c r="B4801" s="319" t="s">
        <v>6070</v>
      </c>
      <c r="C4801" s="319" t="s">
        <v>2616</v>
      </c>
      <c r="D4801" s="320" t="s">
        <v>9511</v>
      </c>
    </row>
    <row r="4802" spans="1:4" ht="13.5">
      <c r="A4802" s="322">
        <v>83356</v>
      </c>
      <c r="B4802" s="319" t="s">
        <v>6071</v>
      </c>
      <c r="C4802" s="319" t="s">
        <v>6053</v>
      </c>
      <c r="D4802" s="320" t="s">
        <v>8153</v>
      </c>
    </row>
    <row r="4803" spans="1:4" ht="13.5">
      <c r="A4803" s="322">
        <v>83358</v>
      </c>
      <c r="B4803" s="319" t="s">
        <v>6072</v>
      </c>
      <c r="C4803" s="319" t="s">
        <v>6053</v>
      </c>
      <c r="D4803" s="320" t="s">
        <v>11421</v>
      </c>
    </row>
    <row r="4804" spans="1:4" ht="13.5">
      <c r="A4804" s="322">
        <v>95285</v>
      </c>
      <c r="B4804" s="319" t="s">
        <v>6073</v>
      </c>
      <c r="C4804" s="319" t="s">
        <v>2616</v>
      </c>
      <c r="D4804" s="320" t="s">
        <v>11422</v>
      </c>
    </row>
    <row r="4805" spans="1:4" ht="13.5">
      <c r="A4805" s="322">
        <v>95286</v>
      </c>
      <c r="B4805" s="319" t="s">
        <v>6074</v>
      </c>
      <c r="C4805" s="319" t="s">
        <v>2616</v>
      </c>
      <c r="D4805" s="320" t="s">
        <v>8083</v>
      </c>
    </row>
    <row r="4806" spans="1:4" ht="13.5">
      <c r="A4806" s="322">
        <v>95287</v>
      </c>
      <c r="B4806" s="319" t="s">
        <v>6075</v>
      </c>
      <c r="C4806" s="319" t="s">
        <v>2616</v>
      </c>
      <c r="D4806" s="320" t="s">
        <v>11298</v>
      </c>
    </row>
    <row r="4807" spans="1:4" ht="13.5">
      <c r="A4807" s="322">
        <v>95288</v>
      </c>
      <c r="B4807" s="319" t="s">
        <v>6076</v>
      </c>
      <c r="C4807" s="319" t="s">
        <v>2616</v>
      </c>
      <c r="D4807" s="320" t="s">
        <v>9440</v>
      </c>
    </row>
    <row r="4808" spans="1:4" ht="13.5">
      <c r="A4808" s="322">
        <v>95289</v>
      </c>
      <c r="B4808" s="319" t="s">
        <v>6077</v>
      </c>
      <c r="C4808" s="319" t="s">
        <v>2616</v>
      </c>
      <c r="D4808" s="320" t="s">
        <v>11423</v>
      </c>
    </row>
    <row r="4809" spans="1:4" ht="13.5">
      <c r="A4809" s="322">
        <v>95291</v>
      </c>
      <c r="B4809" s="319" t="s">
        <v>6078</v>
      </c>
      <c r="C4809" s="319" t="s">
        <v>2616</v>
      </c>
      <c r="D4809" s="320" t="s">
        <v>10172</v>
      </c>
    </row>
    <row r="4810" spans="1:4" ht="13.5">
      <c r="A4810" s="322">
        <v>95292</v>
      </c>
      <c r="B4810" s="319" t="s">
        <v>6079</v>
      </c>
      <c r="C4810" s="319" t="s">
        <v>2616</v>
      </c>
      <c r="D4810" s="320" t="s">
        <v>8098</v>
      </c>
    </row>
    <row r="4811" spans="1:4" ht="13.5">
      <c r="A4811" s="322">
        <v>95293</v>
      </c>
      <c r="B4811" s="319" t="s">
        <v>6080</v>
      </c>
      <c r="C4811" s="319" t="s">
        <v>2616</v>
      </c>
      <c r="D4811" s="320" t="s">
        <v>8082</v>
      </c>
    </row>
    <row r="4812" spans="1:4" ht="13.5">
      <c r="A4812" s="322">
        <v>95294</v>
      </c>
      <c r="B4812" s="319" t="s">
        <v>6081</v>
      </c>
      <c r="C4812" s="319" t="s">
        <v>2616</v>
      </c>
      <c r="D4812" s="320" t="s">
        <v>11424</v>
      </c>
    </row>
    <row r="4813" spans="1:4" ht="13.5">
      <c r="A4813" s="322">
        <v>95295</v>
      </c>
      <c r="B4813" s="319" t="s">
        <v>6082</v>
      </c>
      <c r="C4813" s="319" t="s">
        <v>2616</v>
      </c>
      <c r="D4813" s="320" t="s">
        <v>11388</v>
      </c>
    </row>
    <row r="4814" spans="1:4" ht="13.5">
      <c r="A4814" s="322">
        <v>95297</v>
      </c>
      <c r="B4814" s="319" t="s">
        <v>6083</v>
      </c>
      <c r="C4814" s="319" t="s">
        <v>2616</v>
      </c>
      <c r="D4814" s="320" t="s">
        <v>8154</v>
      </c>
    </row>
    <row r="4815" spans="1:4" ht="13.5">
      <c r="A4815" s="322">
        <v>95298</v>
      </c>
      <c r="B4815" s="319" t="s">
        <v>6084</v>
      </c>
      <c r="C4815" s="319" t="s">
        <v>2616</v>
      </c>
      <c r="D4815" s="320" t="s">
        <v>11420</v>
      </c>
    </row>
    <row r="4816" spans="1:4" ht="13.5">
      <c r="A4816" s="322">
        <v>95299</v>
      </c>
      <c r="B4816" s="319" t="s">
        <v>6085</v>
      </c>
      <c r="C4816" s="319" t="s">
        <v>2616</v>
      </c>
      <c r="D4816" s="320" t="s">
        <v>8002</v>
      </c>
    </row>
    <row r="4817" spans="1:4" ht="13.5">
      <c r="A4817" s="322">
        <v>95300</v>
      </c>
      <c r="B4817" s="319" t="s">
        <v>6086</v>
      </c>
      <c r="C4817" s="319" t="s">
        <v>2616</v>
      </c>
      <c r="D4817" s="320" t="s">
        <v>11425</v>
      </c>
    </row>
    <row r="4818" spans="1:4" ht="13.5">
      <c r="A4818" s="322">
        <v>95301</v>
      </c>
      <c r="B4818" s="319" t="s">
        <v>6087</v>
      </c>
      <c r="C4818" s="319" t="s">
        <v>2616</v>
      </c>
      <c r="D4818" s="320" t="s">
        <v>10172</v>
      </c>
    </row>
    <row r="4819" spans="1:4" ht="13.5">
      <c r="A4819" s="322">
        <v>95302</v>
      </c>
      <c r="B4819" s="319" t="s">
        <v>6088</v>
      </c>
      <c r="C4819" s="319" t="s">
        <v>6053</v>
      </c>
      <c r="D4819" s="320" t="s">
        <v>8073</v>
      </c>
    </row>
    <row r="4820" spans="1:4" ht="13.5">
      <c r="A4820" s="322">
        <v>95303</v>
      </c>
      <c r="B4820" s="319" t="s">
        <v>6089</v>
      </c>
      <c r="C4820" s="319" t="s">
        <v>6053</v>
      </c>
      <c r="D4820" s="320" t="s">
        <v>8124</v>
      </c>
    </row>
    <row r="4821" spans="1:4" ht="13.5">
      <c r="A4821" s="322">
        <v>97912</v>
      </c>
      <c r="B4821" s="319" t="s">
        <v>6090</v>
      </c>
      <c r="C4821" s="319" t="s">
        <v>6053</v>
      </c>
      <c r="D4821" s="320" t="s">
        <v>7868</v>
      </c>
    </row>
    <row r="4822" spans="1:4" ht="13.5">
      <c r="A4822" s="322">
        <v>97913</v>
      </c>
      <c r="B4822" s="319" t="s">
        <v>6091</v>
      </c>
      <c r="C4822" s="319" t="s">
        <v>6053</v>
      </c>
      <c r="D4822" s="320" t="s">
        <v>8122</v>
      </c>
    </row>
    <row r="4823" spans="1:4" ht="13.5">
      <c r="A4823" s="322">
        <v>97914</v>
      </c>
      <c r="B4823" s="319" t="s">
        <v>6092</v>
      </c>
      <c r="C4823" s="319" t="s">
        <v>6053</v>
      </c>
      <c r="D4823" s="320" t="s">
        <v>8194</v>
      </c>
    </row>
    <row r="4824" spans="1:4" ht="13.5">
      <c r="A4824" s="322">
        <v>97915</v>
      </c>
      <c r="B4824" s="319" t="s">
        <v>6093</v>
      </c>
      <c r="C4824" s="319" t="s">
        <v>6053</v>
      </c>
      <c r="D4824" s="320" t="s">
        <v>11426</v>
      </c>
    </row>
    <row r="4825" spans="1:4" ht="13.5">
      <c r="A4825" s="322">
        <v>97916</v>
      </c>
      <c r="B4825" s="319" t="s">
        <v>6094</v>
      </c>
      <c r="C4825" s="319" t="s">
        <v>6042</v>
      </c>
      <c r="D4825" s="320" t="s">
        <v>11354</v>
      </c>
    </row>
    <row r="4826" spans="1:4" ht="13.5">
      <c r="A4826" s="322">
        <v>97917</v>
      </c>
      <c r="B4826" s="319" t="s">
        <v>6095</v>
      </c>
      <c r="C4826" s="319" t="s">
        <v>6042</v>
      </c>
      <c r="D4826" s="320" t="s">
        <v>11426</v>
      </c>
    </row>
    <row r="4827" spans="1:4" ht="13.5">
      <c r="A4827" s="322">
        <v>97918</v>
      </c>
      <c r="B4827" s="319" t="s">
        <v>6096</v>
      </c>
      <c r="C4827" s="319" t="s">
        <v>6042</v>
      </c>
      <c r="D4827" s="320" t="s">
        <v>7888</v>
      </c>
    </row>
    <row r="4828" spans="1:4" ht="13.5">
      <c r="A4828" s="322">
        <v>97919</v>
      </c>
      <c r="B4828" s="319" t="s">
        <v>6097</v>
      </c>
      <c r="C4828" s="319" t="s">
        <v>6042</v>
      </c>
      <c r="D4828" s="320" t="s">
        <v>8076</v>
      </c>
    </row>
    <row r="4829" spans="1:4" ht="13.5">
      <c r="A4829" s="322">
        <v>94097</v>
      </c>
      <c r="B4829" s="319" t="s">
        <v>6098</v>
      </c>
      <c r="C4829" s="319" t="s">
        <v>1572</v>
      </c>
      <c r="D4829" s="320" t="s">
        <v>10228</v>
      </c>
    </row>
    <row r="4830" spans="1:4" ht="13.5">
      <c r="A4830" s="322">
        <v>94098</v>
      </c>
      <c r="B4830" s="319" t="s">
        <v>6099</v>
      </c>
      <c r="C4830" s="319" t="s">
        <v>1572</v>
      </c>
      <c r="D4830" s="320" t="s">
        <v>9315</v>
      </c>
    </row>
    <row r="4831" spans="1:4" ht="13.5">
      <c r="A4831" s="322">
        <v>94099</v>
      </c>
      <c r="B4831" s="319" t="s">
        <v>6100</v>
      </c>
      <c r="C4831" s="319" t="s">
        <v>1572</v>
      </c>
      <c r="D4831" s="320" t="s">
        <v>9975</v>
      </c>
    </row>
    <row r="4832" spans="1:4" ht="13.5">
      <c r="A4832" s="322">
        <v>94100</v>
      </c>
      <c r="B4832" s="319" t="s">
        <v>6101</v>
      </c>
      <c r="C4832" s="319" t="s">
        <v>1572</v>
      </c>
      <c r="D4832" s="320" t="s">
        <v>10720</v>
      </c>
    </row>
    <row r="4833" spans="1:4" ht="13.5">
      <c r="A4833" s="322">
        <v>94102</v>
      </c>
      <c r="B4833" s="319" t="s">
        <v>6102</v>
      </c>
      <c r="C4833" s="319" t="s">
        <v>2616</v>
      </c>
      <c r="D4833" s="320" t="s">
        <v>11427</v>
      </c>
    </row>
    <row r="4834" spans="1:4" ht="13.5">
      <c r="A4834" s="322">
        <v>94103</v>
      </c>
      <c r="B4834" s="319" t="s">
        <v>6103</v>
      </c>
      <c r="C4834" s="319" t="s">
        <v>2616</v>
      </c>
      <c r="D4834" s="320" t="s">
        <v>11428</v>
      </c>
    </row>
    <row r="4835" spans="1:4" ht="13.5">
      <c r="A4835" s="322">
        <v>94104</v>
      </c>
      <c r="B4835" s="319" t="s">
        <v>6104</v>
      </c>
      <c r="C4835" s="319" t="s">
        <v>2616</v>
      </c>
      <c r="D4835" s="320" t="s">
        <v>11429</v>
      </c>
    </row>
    <row r="4836" spans="1:4" ht="13.5">
      <c r="A4836" s="322">
        <v>94105</v>
      </c>
      <c r="B4836" s="319" t="s">
        <v>6105</v>
      </c>
      <c r="C4836" s="319" t="s">
        <v>2616</v>
      </c>
      <c r="D4836" s="320" t="s">
        <v>11430</v>
      </c>
    </row>
    <row r="4837" spans="1:4" ht="13.5">
      <c r="A4837" s="322">
        <v>94106</v>
      </c>
      <c r="B4837" s="319" t="s">
        <v>6106</v>
      </c>
      <c r="C4837" s="319" t="s">
        <v>2616</v>
      </c>
      <c r="D4837" s="320" t="s">
        <v>11431</v>
      </c>
    </row>
    <row r="4838" spans="1:4" ht="13.5">
      <c r="A4838" s="322">
        <v>94107</v>
      </c>
      <c r="B4838" s="319" t="s">
        <v>6107</v>
      </c>
      <c r="C4838" s="319" t="s">
        <v>2616</v>
      </c>
      <c r="D4838" s="320" t="s">
        <v>11432</v>
      </c>
    </row>
    <row r="4839" spans="1:4" ht="13.5">
      <c r="A4839" s="322">
        <v>94108</v>
      </c>
      <c r="B4839" s="319" t="s">
        <v>6108</v>
      </c>
      <c r="C4839" s="319" t="s">
        <v>2616</v>
      </c>
      <c r="D4839" s="320" t="s">
        <v>11433</v>
      </c>
    </row>
    <row r="4840" spans="1:4" ht="13.5">
      <c r="A4840" s="322">
        <v>94110</v>
      </c>
      <c r="B4840" s="319" t="s">
        <v>6109</v>
      </c>
      <c r="C4840" s="319" t="s">
        <v>2616</v>
      </c>
      <c r="D4840" s="320" t="s">
        <v>11434</v>
      </c>
    </row>
    <row r="4841" spans="1:4" ht="13.5">
      <c r="A4841" s="322">
        <v>94111</v>
      </c>
      <c r="B4841" s="319" t="s">
        <v>6110</v>
      </c>
      <c r="C4841" s="319" t="s">
        <v>2616</v>
      </c>
      <c r="D4841" s="320" t="s">
        <v>11435</v>
      </c>
    </row>
    <row r="4842" spans="1:4" ht="13.5">
      <c r="A4842" s="322">
        <v>94112</v>
      </c>
      <c r="B4842" s="319" t="s">
        <v>6111</v>
      </c>
      <c r="C4842" s="319" t="s">
        <v>2616</v>
      </c>
      <c r="D4842" s="320" t="s">
        <v>11436</v>
      </c>
    </row>
    <row r="4843" spans="1:4" ht="13.5">
      <c r="A4843" s="322">
        <v>94113</v>
      </c>
      <c r="B4843" s="319" t="s">
        <v>6112</v>
      </c>
      <c r="C4843" s="319" t="s">
        <v>2616</v>
      </c>
      <c r="D4843" s="320" t="s">
        <v>11437</v>
      </c>
    </row>
    <row r="4844" spans="1:4" ht="13.5">
      <c r="A4844" s="322">
        <v>94114</v>
      </c>
      <c r="B4844" s="319" t="s">
        <v>6113</v>
      </c>
      <c r="C4844" s="319" t="s">
        <v>2616</v>
      </c>
      <c r="D4844" s="320" t="s">
        <v>11438</v>
      </c>
    </row>
    <row r="4845" spans="1:4" ht="13.5">
      <c r="A4845" s="322">
        <v>94115</v>
      </c>
      <c r="B4845" s="319" t="s">
        <v>6114</v>
      </c>
      <c r="C4845" s="319" t="s">
        <v>2616</v>
      </c>
      <c r="D4845" s="320" t="s">
        <v>11439</v>
      </c>
    </row>
    <row r="4846" spans="1:4" ht="13.5">
      <c r="A4846" s="322">
        <v>94116</v>
      </c>
      <c r="B4846" s="319" t="s">
        <v>6115</v>
      </c>
      <c r="C4846" s="319" t="s">
        <v>2616</v>
      </c>
      <c r="D4846" s="320" t="s">
        <v>11440</v>
      </c>
    </row>
    <row r="4847" spans="1:4" ht="13.5">
      <c r="A4847" s="322">
        <v>94117</v>
      </c>
      <c r="B4847" s="319" t="s">
        <v>6116</v>
      </c>
      <c r="C4847" s="319" t="s">
        <v>2616</v>
      </c>
      <c r="D4847" s="320" t="s">
        <v>11441</v>
      </c>
    </row>
    <row r="4848" spans="1:4" ht="13.5">
      <c r="A4848" s="322">
        <v>94118</v>
      </c>
      <c r="B4848" s="319" t="s">
        <v>6117</v>
      </c>
      <c r="C4848" s="319" t="s">
        <v>2616</v>
      </c>
      <c r="D4848" s="320" t="s">
        <v>11442</v>
      </c>
    </row>
    <row r="4849" spans="1:4" ht="13.5">
      <c r="A4849" s="322">
        <v>6514</v>
      </c>
      <c r="B4849" s="319" t="s">
        <v>6118</v>
      </c>
      <c r="C4849" s="319" t="s">
        <v>2616</v>
      </c>
      <c r="D4849" s="320" t="s">
        <v>11443</v>
      </c>
    </row>
    <row r="4850" spans="1:4" ht="13.5">
      <c r="A4850" s="322">
        <v>88549</v>
      </c>
      <c r="B4850" s="319" t="s">
        <v>6119</v>
      </c>
      <c r="C4850" s="319" t="s">
        <v>2616</v>
      </c>
      <c r="D4850" s="320" t="s">
        <v>11444</v>
      </c>
    </row>
    <row r="4851" spans="1:4" ht="13.5">
      <c r="A4851" s="322">
        <v>41721</v>
      </c>
      <c r="B4851" s="319" t="s">
        <v>6120</v>
      </c>
      <c r="C4851" s="319" t="s">
        <v>2616</v>
      </c>
      <c r="D4851" s="320" t="s">
        <v>11445</v>
      </c>
    </row>
    <row r="4852" spans="1:4" ht="13.5">
      <c r="A4852" s="322">
        <v>41722</v>
      </c>
      <c r="B4852" s="319" t="s">
        <v>6121</v>
      </c>
      <c r="C4852" s="319" t="s">
        <v>2616</v>
      </c>
      <c r="D4852" s="320" t="s">
        <v>10175</v>
      </c>
    </row>
    <row r="4853" spans="1:4" ht="13.5">
      <c r="A4853" s="319" t="s">
        <v>6122</v>
      </c>
      <c r="B4853" s="319" t="s">
        <v>6123</v>
      </c>
      <c r="C4853" s="319" t="s">
        <v>2616</v>
      </c>
      <c r="D4853" s="320" t="s">
        <v>10228</v>
      </c>
    </row>
    <row r="4854" spans="1:4" ht="13.5">
      <c r="A4854" s="319" t="s">
        <v>6124</v>
      </c>
      <c r="B4854" s="319" t="s">
        <v>6125</v>
      </c>
      <c r="C4854" s="319" t="s">
        <v>2616</v>
      </c>
      <c r="D4854" s="320" t="s">
        <v>9307</v>
      </c>
    </row>
    <row r="4855" spans="1:4" ht="13.5">
      <c r="A4855" s="319" t="s">
        <v>6126</v>
      </c>
      <c r="B4855" s="319" t="s">
        <v>6127</v>
      </c>
      <c r="C4855" s="319" t="s">
        <v>2616</v>
      </c>
      <c r="D4855" s="320" t="s">
        <v>11446</v>
      </c>
    </row>
    <row r="4856" spans="1:4" ht="13.5">
      <c r="A4856" s="322">
        <v>83344</v>
      </c>
      <c r="B4856" s="319" t="s">
        <v>6128</v>
      </c>
      <c r="C4856" s="319" t="s">
        <v>2616</v>
      </c>
      <c r="D4856" s="320" t="s">
        <v>11447</v>
      </c>
    </row>
    <row r="4857" spans="1:4" ht="13.5">
      <c r="A4857" s="322">
        <v>95606</v>
      </c>
      <c r="B4857" s="319" t="s">
        <v>6129</v>
      </c>
      <c r="C4857" s="319" t="s">
        <v>2616</v>
      </c>
      <c r="D4857" s="320" t="s">
        <v>8218</v>
      </c>
    </row>
    <row r="4858" spans="1:4" ht="13.5">
      <c r="A4858" s="322">
        <v>72131</v>
      </c>
      <c r="B4858" s="319" t="s">
        <v>6130</v>
      </c>
      <c r="C4858" s="319" t="s">
        <v>1572</v>
      </c>
      <c r="D4858" s="320" t="s">
        <v>11448</v>
      </c>
    </row>
    <row r="4859" spans="1:4" ht="13.5">
      <c r="A4859" s="322">
        <v>72132</v>
      </c>
      <c r="B4859" s="319" t="s">
        <v>6131</v>
      </c>
      <c r="C4859" s="319" t="s">
        <v>1572</v>
      </c>
      <c r="D4859" s="320" t="s">
        <v>11449</v>
      </c>
    </row>
    <row r="4860" spans="1:4" ht="13.5">
      <c r="A4860" s="322">
        <v>72133</v>
      </c>
      <c r="B4860" s="319" t="s">
        <v>6132</v>
      </c>
      <c r="C4860" s="319" t="s">
        <v>1572</v>
      </c>
      <c r="D4860" s="320" t="s">
        <v>11450</v>
      </c>
    </row>
    <row r="4861" spans="1:4" ht="13.5">
      <c r="A4861" s="322">
        <v>87471</v>
      </c>
      <c r="B4861" s="319" t="s">
        <v>6133</v>
      </c>
      <c r="C4861" s="319" t="s">
        <v>1572</v>
      </c>
      <c r="D4861" s="320" t="s">
        <v>11451</v>
      </c>
    </row>
    <row r="4862" spans="1:4" ht="13.5">
      <c r="A4862" s="322">
        <v>87472</v>
      </c>
      <c r="B4862" s="319" t="s">
        <v>6134</v>
      </c>
      <c r="C4862" s="319" t="s">
        <v>1572</v>
      </c>
      <c r="D4862" s="320" t="s">
        <v>11452</v>
      </c>
    </row>
    <row r="4863" spans="1:4" ht="13.5">
      <c r="A4863" s="322">
        <v>87473</v>
      </c>
      <c r="B4863" s="319" t="s">
        <v>6135</v>
      </c>
      <c r="C4863" s="319" t="s">
        <v>1572</v>
      </c>
      <c r="D4863" s="320" t="s">
        <v>11453</v>
      </c>
    </row>
    <row r="4864" spans="1:4" ht="13.5">
      <c r="A4864" s="322">
        <v>87474</v>
      </c>
      <c r="B4864" s="319" t="s">
        <v>6136</v>
      </c>
      <c r="C4864" s="319" t="s">
        <v>1572</v>
      </c>
      <c r="D4864" s="320" t="s">
        <v>11454</v>
      </c>
    </row>
    <row r="4865" spans="1:4" ht="13.5">
      <c r="A4865" s="322">
        <v>87475</v>
      </c>
      <c r="B4865" s="319" t="s">
        <v>6137</v>
      </c>
      <c r="C4865" s="319" t="s">
        <v>1572</v>
      </c>
      <c r="D4865" s="320" t="s">
        <v>11455</v>
      </c>
    </row>
    <row r="4866" spans="1:4" ht="13.5">
      <c r="A4866" s="322">
        <v>87476</v>
      </c>
      <c r="B4866" s="319" t="s">
        <v>6138</v>
      </c>
      <c r="C4866" s="319" t="s">
        <v>1572</v>
      </c>
      <c r="D4866" s="320" t="s">
        <v>11456</v>
      </c>
    </row>
    <row r="4867" spans="1:4" ht="13.5">
      <c r="A4867" s="322">
        <v>87477</v>
      </c>
      <c r="B4867" s="319" t="s">
        <v>6139</v>
      </c>
      <c r="C4867" s="319" t="s">
        <v>1572</v>
      </c>
      <c r="D4867" s="320" t="s">
        <v>11457</v>
      </c>
    </row>
    <row r="4868" spans="1:4" ht="13.5">
      <c r="A4868" s="322">
        <v>87478</v>
      </c>
      <c r="B4868" s="319" t="s">
        <v>6140</v>
      </c>
      <c r="C4868" s="319" t="s">
        <v>1572</v>
      </c>
      <c r="D4868" s="320" t="s">
        <v>11458</v>
      </c>
    </row>
    <row r="4869" spans="1:4" ht="13.5">
      <c r="A4869" s="322">
        <v>87479</v>
      </c>
      <c r="B4869" s="319" t="s">
        <v>6141</v>
      </c>
      <c r="C4869" s="319" t="s">
        <v>1572</v>
      </c>
      <c r="D4869" s="320" t="s">
        <v>11459</v>
      </c>
    </row>
    <row r="4870" spans="1:4" ht="13.5">
      <c r="A4870" s="322">
        <v>87480</v>
      </c>
      <c r="B4870" s="319" t="s">
        <v>6142</v>
      </c>
      <c r="C4870" s="319" t="s">
        <v>1572</v>
      </c>
      <c r="D4870" s="320" t="s">
        <v>11460</v>
      </c>
    </row>
    <row r="4871" spans="1:4" ht="13.5">
      <c r="A4871" s="322">
        <v>87481</v>
      </c>
      <c r="B4871" s="319" t="s">
        <v>6143</v>
      </c>
      <c r="C4871" s="319" t="s">
        <v>1572</v>
      </c>
      <c r="D4871" s="320" t="s">
        <v>11461</v>
      </c>
    </row>
    <row r="4872" spans="1:4" ht="13.5">
      <c r="A4872" s="322">
        <v>87482</v>
      </c>
      <c r="B4872" s="319" t="s">
        <v>6144</v>
      </c>
      <c r="C4872" s="319" t="s">
        <v>1572</v>
      </c>
      <c r="D4872" s="320" t="s">
        <v>11462</v>
      </c>
    </row>
    <row r="4873" spans="1:4" ht="13.5">
      <c r="A4873" s="322">
        <v>87483</v>
      </c>
      <c r="B4873" s="319" t="s">
        <v>6145</v>
      </c>
      <c r="C4873" s="319" t="s">
        <v>1572</v>
      </c>
      <c r="D4873" s="320" t="s">
        <v>11463</v>
      </c>
    </row>
    <row r="4874" spans="1:4" ht="13.5">
      <c r="A4874" s="322">
        <v>87484</v>
      </c>
      <c r="B4874" s="319" t="s">
        <v>6146</v>
      </c>
      <c r="C4874" s="319" t="s">
        <v>1572</v>
      </c>
      <c r="D4874" s="320" t="s">
        <v>11464</v>
      </c>
    </row>
    <row r="4875" spans="1:4" ht="13.5">
      <c r="A4875" s="322">
        <v>87485</v>
      </c>
      <c r="B4875" s="319" t="s">
        <v>6147</v>
      </c>
      <c r="C4875" s="319" t="s">
        <v>1572</v>
      </c>
      <c r="D4875" s="320" t="s">
        <v>11465</v>
      </c>
    </row>
    <row r="4876" spans="1:4" ht="13.5">
      <c r="A4876" s="322">
        <v>87487</v>
      </c>
      <c r="B4876" s="319" t="s">
        <v>6148</v>
      </c>
      <c r="C4876" s="319" t="s">
        <v>1572</v>
      </c>
      <c r="D4876" s="320" t="s">
        <v>9190</v>
      </c>
    </row>
    <row r="4877" spans="1:4" ht="13.5">
      <c r="A4877" s="322">
        <v>87488</v>
      </c>
      <c r="B4877" s="319" t="s">
        <v>6149</v>
      </c>
      <c r="C4877" s="319" t="s">
        <v>1572</v>
      </c>
      <c r="D4877" s="320" t="s">
        <v>10049</v>
      </c>
    </row>
    <row r="4878" spans="1:4" ht="13.5">
      <c r="A4878" s="322">
        <v>87489</v>
      </c>
      <c r="B4878" s="319" t="s">
        <v>6150</v>
      </c>
      <c r="C4878" s="319" t="s">
        <v>1572</v>
      </c>
      <c r="D4878" s="320" t="s">
        <v>11466</v>
      </c>
    </row>
    <row r="4879" spans="1:4" ht="13.5">
      <c r="A4879" s="322">
        <v>87490</v>
      </c>
      <c r="B4879" s="319" t="s">
        <v>6151</v>
      </c>
      <c r="C4879" s="319" t="s">
        <v>1572</v>
      </c>
      <c r="D4879" s="320" t="s">
        <v>11467</v>
      </c>
    </row>
    <row r="4880" spans="1:4" ht="13.5">
      <c r="A4880" s="322">
        <v>87491</v>
      </c>
      <c r="B4880" s="319" t="s">
        <v>6152</v>
      </c>
      <c r="C4880" s="319" t="s">
        <v>1572</v>
      </c>
      <c r="D4880" s="320" t="s">
        <v>11468</v>
      </c>
    </row>
    <row r="4881" spans="1:4" ht="13.5">
      <c r="A4881" s="322">
        <v>87492</v>
      </c>
      <c r="B4881" s="319" t="s">
        <v>6153</v>
      </c>
      <c r="C4881" s="319" t="s">
        <v>1572</v>
      </c>
      <c r="D4881" s="320" t="s">
        <v>11469</v>
      </c>
    </row>
    <row r="4882" spans="1:4" ht="13.5">
      <c r="A4882" s="322">
        <v>87493</v>
      </c>
      <c r="B4882" s="319" t="s">
        <v>6154</v>
      </c>
      <c r="C4882" s="319" t="s">
        <v>1572</v>
      </c>
      <c r="D4882" s="320" t="s">
        <v>11470</v>
      </c>
    </row>
    <row r="4883" spans="1:4" ht="13.5">
      <c r="A4883" s="322">
        <v>87494</v>
      </c>
      <c r="B4883" s="319" t="s">
        <v>6155</v>
      </c>
      <c r="C4883" s="319" t="s">
        <v>1572</v>
      </c>
      <c r="D4883" s="320" t="s">
        <v>11471</v>
      </c>
    </row>
    <row r="4884" spans="1:4" ht="13.5">
      <c r="A4884" s="322">
        <v>87495</v>
      </c>
      <c r="B4884" s="319" t="s">
        <v>6156</v>
      </c>
      <c r="C4884" s="319" t="s">
        <v>1572</v>
      </c>
      <c r="D4884" s="320" t="s">
        <v>11472</v>
      </c>
    </row>
    <row r="4885" spans="1:4" ht="13.5">
      <c r="A4885" s="322">
        <v>87496</v>
      </c>
      <c r="B4885" s="319" t="s">
        <v>6157</v>
      </c>
      <c r="C4885" s="319" t="s">
        <v>1572</v>
      </c>
      <c r="D4885" s="320" t="s">
        <v>9225</v>
      </c>
    </row>
    <row r="4886" spans="1:4" ht="13.5">
      <c r="A4886" s="322">
        <v>87497</v>
      </c>
      <c r="B4886" s="319" t="s">
        <v>6158</v>
      </c>
      <c r="C4886" s="319" t="s">
        <v>1572</v>
      </c>
      <c r="D4886" s="320" t="s">
        <v>11473</v>
      </c>
    </row>
    <row r="4887" spans="1:4" ht="13.5">
      <c r="A4887" s="322">
        <v>87498</v>
      </c>
      <c r="B4887" s="319" t="s">
        <v>6159</v>
      </c>
      <c r="C4887" s="319" t="s">
        <v>1572</v>
      </c>
      <c r="D4887" s="320" t="s">
        <v>11474</v>
      </c>
    </row>
    <row r="4888" spans="1:4" ht="13.5">
      <c r="A4888" s="322">
        <v>87499</v>
      </c>
      <c r="B4888" s="319" t="s">
        <v>6160</v>
      </c>
      <c r="C4888" s="319" t="s">
        <v>1572</v>
      </c>
      <c r="D4888" s="320" t="s">
        <v>11475</v>
      </c>
    </row>
    <row r="4889" spans="1:4" ht="13.5">
      <c r="A4889" s="322">
        <v>87500</v>
      </c>
      <c r="B4889" s="319" t="s">
        <v>6161</v>
      </c>
      <c r="C4889" s="319" t="s">
        <v>1572</v>
      </c>
      <c r="D4889" s="320" t="s">
        <v>11476</v>
      </c>
    </row>
    <row r="4890" spans="1:4" ht="13.5">
      <c r="A4890" s="322">
        <v>87501</v>
      </c>
      <c r="B4890" s="319" t="s">
        <v>6162</v>
      </c>
      <c r="C4890" s="319" t="s">
        <v>1572</v>
      </c>
      <c r="D4890" s="320" t="s">
        <v>11477</v>
      </c>
    </row>
    <row r="4891" spans="1:4" ht="13.5">
      <c r="A4891" s="322">
        <v>87502</v>
      </c>
      <c r="B4891" s="319" t="s">
        <v>6163</v>
      </c>
      <c r="C4891" s="319" t="s">
        <v>1572</v>
      </c>
      <c r="D4891" s="320" t="s">
        <v>11478</v>
      </c>
    </row>
    <row r="4892" spans="1:4" ht="13.5">
      <c r="A4892" s="322">
        <v>87503</v>
      </c>
      <c r="B4892" s="319" t="s">
        <v>6164</v>
      </c>
      <c r="C4892" s="319" t="s">
        <v>1572</v>
      </c>
      <c r="D4892" s="320" t="s">
        <v>11479</v>
      </c>
    </row>
    <row r="4893" spans="1:4" ht="13.5">
      <c r="A4893" s="322">
        <v>87504</v>
      </c>
      <c r="B4893" s="319" t="s">
        <v>6165</v>
      </c>
      <c r="C4893" s="319" t="s">
        <v>1572</v>
      </c>
      <c r="D4893" s="320" t="s">
        <v>11201</v>
      </c>
    </row>
    <row r="4894" spans="1:4" ht="13.5">
      <c r="A4894" s="322">
        <v>87505</v>
      </c>
      <c r="B4894" s="319" t="s">
        <v>6166</v>
      </c>
      <c r="C4894" s="319" t="s">
        <v>1572</v>
      </c>
      <c r="D4894" s="320" t="s">
        <v>11480</v>
      </c>
    </row>
    <row r="4895" spans="1:4" ht="13.5">
      <c r="A4895" s="322">
        <v>87506</v>
      </c>
      <c r="B4895" s="319" t="s">
        <v>6167</v>
      </c>
      <c r="C4895" s="319" t="s">
        <v>1572</v>
      </c>
      <c r="D4895" s="320" t="s">
        <v>9121</v>
      </c>
    </row>
    <row r="4896" spans="1:4" ht="13.5">
      <c r="A4896" s="322">
        <v>87507</v>
      </c>
      <c r="B4896" s="319" t="s">
        <v>6168</v>
      </c>
      <c r="C4896" s="319" t="s">
        <v>1572</v>
      </c>
      <c r="D4896" s="320" t="s">
        <v>11481</v>
      </c>
    </row>
    <row r="4897" spans="1:4" ht="13.5">
      <c r="A4897" s="322">
        <v>87508</v>
      </c>
      <c r="B4897" s="319" t="s">
        <v>6169</v>
      </c>
      <c r="C4897" s="319" t="s">
        <v>1572</v>
      </c>
      <c r="D4897" s="320" t="s">
        <v>11465</v>
      </c>
    </row>
    <row r="4898" spans="1:4" ht="13.5">
      <c r="A4898" s="322">
        <v>87509</v>
      </c>
      <c r="B4898" s="319" t="s">
        <v>6170</v>
      </c>
      <c r="C4898" s="319" t="s">
        <v>1572</v>
      </c>
      <c r="D4898" s="320" t="s">
        <v>11482</v>
      </c>
    </row>
    <row r="4899" spans="1:4" ht="13.5">
      <c r="A4899" s="322">
        <v>87510</v>
      </c>
      <c r="B4899" s="319" t="s">
        <v>6171</v>
      </c>
      <c r="C4899" s="319" t="s">
        <v>1572</v>
      </c>
      <c r="D4899" s="320" t="s">
        <v>11483</v>
      </c>
    </row>
    <row r="4900" spans="1:4" ht="13.5">
      <c r="A4900" s="322">
        <v>87511</v>
      </c>
      <c r="B4900" s="319" t="s">
        <v>6172</v>
      </c>
      <c r="C4900" s="319" t="s">
        <v>1572</v>
      </c>
      <c r="D4900" s="320" t="s">
        <v>11484</v>
      </c>
    </row>
    <row r="4901" spans="1:4" ht="13.5">
      <c r="A4901" s="322">
        <v>87512</v>
      </c>
      <c r="B4901" s="319" t="s">
        <v>6173</v>
      </c>
      <c r="C4901" s="319" t="s">
        <v>1572</v>
      </c>
      <c r="D4901" s="320" t="s">
        <v>11485</v>
      </c>
    </row>
    <row r="4902" spans="1:4" ht="13.5">
      <c r="A4902" s="322">
        <v>87513</v>
      </c>
      <c r="B4902" s="319" t="s">
        <v>6174</v>
      </c>
      <c r="C4902" s="319" t="s">
        <v>1572</v>
      </c>
      <c r="D4902" s="320" t="s">
        <v>9910</v>
      </c>
    </row>
    <row r="4903" spans="1:4" ht="13.5">
      <c r="A4903" s="322">
        <v>87514</v>
      </c>
      <c r="B4903" s="319" t="s">
        <v>6175</v>
      </c>
      <c r="C4903" s="319" t="s">
        <v>1572</v>
      </c>
      <c r="D4903" s="320" t="s">
        <v>10607</v>
      </c>
    </row>
    <row r="4904" spans="1:4" ht="13.5">
      <c r="A4904" s="322">
        <v>87515</v>
      </c>
      <c r="B4904" s="319" t="s">
        <v>6176</v>
      </c>
      <c r="C4904" s="319" t="s">
        <v>1572</v>
      </c>
      <c r="D4904" s="320" t="s">
        <v>11486</v>
      </c>
    </row>
    <row r="4905" spans="1:4" ht="13.5">
      <c r="A4905" s="322">
        <v>87516</v>
      </c>
      <c r="B4905" s="319" t="s">
        <v>6177</v>
      </c>
      <c r="C4905" s="319" t="s">
        <v>1572</v>
      </c>
      <c r="D4905" s="320" t="s">
        <v>11487</v>
      </c>
    </row>
    <row r="4906" spans="1:4" ht="13.5">
      <c r="A4906" s="322">
        <v>87517</v>
      </c>
      <c r="B4906" s="319" t="s">
        <v>6178</v>
      </c>
      <c r="C4906" s="319" t="s">
        <v>1572</v>
      </c>
      <c r="D4906" s="320" t="s">
        <v>11488</v>
      </c>
    </row>
    <row r="4907" spans="1:4" ht="13.5">
      <c r="A4907" s="322">
        <v>87518</v>
      </c>
      <c r="B4907" s="319" t="s">
        <v>6179</v>
      </c>
      <c r="C4907" s="319" t="s">
        <v>1572</v>
      </c>
      <c r="D4907" s="320" t="s">
        <v>11489</v>
      </c>
    </row>
    <row r="4908" spans="1:4" ht="13.5">
      <c r="A4908" s="322">
        <v>87519</v>
      </c>
      <c r="B4908" s="319" t="s">
        <v>6180</v>
      </c>
      <c r="C4908" s="319" t="s">
        <v>1572</v>
      </c>
      <c r="D4908" s="320" t="s">
        <v>11490</v>
      </c>
    </row>
    <row r="4909" spans="1:4" ht="13.5">
      <c r="A4909" s="322">
        <v>87520</v>
      </c>
      <c r="B4909" s="319" t="s">
        <v>6181</v>
      </c>
      <c r="C4909" s="319" t="s">
        <v>1572</v>
      </c>
      <c r="D4909" s="320" t="s">
        <v>11491</v>
      </c>
    </row>
    <row r="4910" spans="1:4" ht="13.5">
      <c r="A4910" s="322">
        <v>87521</v>
      </c>
      <c r="B4910" s="319" t="s">
        <v>6182</v>
      </c>
      <c r="C4910" s="319" t="s">
        <v>1572</v>
      </c>
      <c r="D4910" s="320" t="s">
        <v>11492</v>
      </c>
    </row>
    <row r="4911" spans="1:4" ht="13.5">
      <c r="A4911" s="322">
        <v>87522</v>
      </c>
      <c r="B4911" s="319" t="s">
        <v>6183</v>
      </c>
      <c r="C4911" s="319" t="s">
        <v>1572</v>
      </c>
      <c r="D4911" s="320" t="s">
        <v>11493</v>
      </c>
    </row>
    <row r="4912" spans="1:4" ht="13.5">
      <c r="A4912" s="322">
        <v>87523</v>
      </c>
      <c r="B4912" s="319" t="s">
        <v>6184</v>
      </c>
      <c r="C4912" s="319" t="s">
        <v>1572</v>
      </c>
      <c r="D4912" s="320" t="s">
        <v>11494</v>
      </c>
    </row>
    <row r="4913" spans="1:4" ht="13.5">
      <c r="A4913" s="322">
        <v>87524</v>
      </c>
      <c r="B4913" s="319" t="s">
        <v>6185</v>
      </c>
      <c r="C4913" s="319" t="s">
        <v>1572</v>
      </c>
      <c r="D4913" s="320" t="s">
        <v>11495</v>
      </c>
    </row>
    <row r="4914" spans="1:4" ht="13.5">
      <c r="A4914" s="322">
        <v>87525</v>
      </c>
      <c r="B4914" s="319" t="s">
        <v>6186</v>
      </c>
      <c r="C4914" s="319" t="s">
        <v>1572</v>
      </c>
      <c r="D4914" s="320" t="s">
        <v>11496</v>
      </c>
    </row>
    <row r="4915" spans="1:4" ht="13.5">
      <c r="A4915" s="322">
        <v>87526</v>
      </c>
      <c r="B4915" s="319" t="s">
        <v>6187</v>
      </c>
      <c r="C4915" s="319" t="s">
        <v>1572</v>
      </c>
      <c r="D4915" s="320" t="s">
        <v>11497</v>
      </c>
    </row>
    <row r="4916" spans="1:4" ht="13.5">
      <c r="A4916" s="322">
        <v>89043</v>
      </c>
      <c r="B4916" s="319" t="s">
        <v>6188</v>
      </c>
      <c r="C4916" s="319" t="s">
        <v>1572</v>
      </c>
      <c r="D4916" s="320" t="s">
        <v>11498</v>
      </c>
    </row>
    <row r="4917" spans="1:4" ht="13.5">
      <c r="A4917" s="322">
        <v>89168</v>
      </c>
      <c r="B4917" s="319" t="s">
        <v>6189</v>
      </c>
      <c r="C4917" s="319" t="s">
        <v>1572</v>
      </c>
      <c r="D4917" s="320" t="s">
        <v>11499</v>
      </c>
    </row>
    <row r="4918" spans="1:4" ht="13.5">
      <c r="A4918" s="322">
        <v>89977</v>
      </c>
      <c r="B4918" s="319" t="s">
        <v>6190</v>
      </c>
      <c r="C4918" s="319" t="s">
        <v>1572</v>
      </c>
      <c r="D4918" s="320" t="s">
        <v>11500</v>
      </c>
    </row>
    <row r="4919" spans="1:4" ht="13.5">
      <c r="A4919" s="322">
        <v>90112</v>
      </c>
      <c r="B4919" s="319" t="s">
        <v>6191</v>
      </c>
      <c r="C4919" s="319" t="s">
        <v>1572</v>
      </c>
      <c r="D4919" s="320" t="s">
        <v>11501</v>
      </c>
    </row>
    <row r="4920" spans="1:4" ht="13.5">
      <c r="A4920" s="322">
        <v>95474</v>
      </c>
      <c r="B4920" s="319" t="s">
        <v>6192</v>
      </c>
      <c r="C4920" s="319" t="s">
        <v>2616</v>
      </c>
      <c r="D4920" s="320" t="s">
        <v>11502</v>
      </c>
    </row>
    <row r="4921" spans="1:4" ht="13.5">
      <c r="A4921" s="322">
        <v>89282</v>
      </c>
      <c r="B4921" s="319" t="s">
        <v>6193</v>
      </c>
      <c r="C4921" s="319" t="s">
        <v>1572</v>
      </c>
      <c r="D4921" s="320" t="s">
        <v>8743</v>
      </c>
    </row>
    <row r="4922" spans="1:4" ht="13.5">
      <c r="A4922" s="322">
        <v>89283</v>
      </c>
      <c r="B4922" s="319" t="s">
        <v>6194</v>
      </c>
      <c r="C4922" s="319" t="s">
        <v>1572</v>
      </c>
      <c r="D4922" s="320" t="s">
        <v>11503</v>
      </c>
    </row>
    <row r="4923" spans="1:4" ht="13.5">
      <c r="A4923" s="322">
        <v>89284</v>
      </c>
      <c r="B4923" s="319" t="s">
        <v>6195</v>
      </c>
      <c r="C4923" s="319" t="s">
        <v>1572</v>
      </c>
      <c r="D4923" s="320" t="s">
        <v>11504</v>
      </c>
    </row>
    <row r="4924" spans="1:4" ht="13.5">
      <c r="A4924" s="322">
        <v>89285</v>
      </c>
      <c r="B4924" s="319" t="s">
        <v>6196</v>
      </c>
      <c r="C4924" s="319" t="s">
        <v>1572</v>
      </c>
      <c r="D4924" s="320" t="s">
        <v>11505</v>
      </c>
    </row>
    <row r="4925" spans="1:4" ht="13.5">
      <c r="A4925" s="322">
        <v>89286</v>
      </c>
      <c r="B4925" s="319" t="s">
        <v>6197</v>
      </c>
      <c r="C4925" s="319" t="s">
        <v>1572</v>
      </c>
      <c r="D4925" s="320" t="s">
        <v>11506</v>
      </c>
    </row>
    <row r="4926" spans="1:4" ht="13.5">
      <c r="A4926" s="322">
        <v>89287</v>
      </c>
      <c r="B4926" s="319" t="s">
        <v>6198</v>
      </c>
      <c r="C4926" s="319" t="s">
        <v>1572</v>
      </c>
      <c r="D4926" s="320" t="s">
        <v>9118</v>
      </c>
    </row>
    <row r="4927" spans="1:4" ht="13.5">
      <c r="A4927" s="322">
        <v>89288</v>
      </c>
      <c r="B4927" s="319" t="s">
        <v>6199</v>
      </c>
      <c r="C4927" s="319" t="s">
        <v>1572</v>
      </c>
      <c r="D4927" s="320" t="s">
        <v>11507</v>
      </c>
    </row>
    <row r="4928" spans="1:4" ht="13.5">
      <c r="A4928" s="322">
        <v>89289</v>
      </c>
      <c r="B4928" s="319" t="s">
        <v>6200</v>
      </c>
      <c r="C4928" s="319" t="s">
        <v>1572</v>
      </c>
      <c r="D4928" s="320" t="s">
        <v>9863</v>
      </c>
    </row>
    <row r="4929" spans="1:4" ht="13.5">
      <c r="A4929" s="322">
        <v>89290</v>
      </c>
      <c r="B4929" s="319" t="s">
        <v>6201</v>
      </c>
      <c r="C4929" s="319" t="s">
        <v>1572</v>
      </c>
      <c r="D4929" s="320" t="s">
        <v>11508</v>
      </c>
    </row>
    <row r="4930" spans="1:4" ht="13.5">
      <c r="A4930" s="322">
        <v>89291</v>
      </c>
      <c r="B4930" s="319" t="s">
        <v>6202</v>
      </c>
      <c r="C4930" s="319" t="s">
        <v>1572</v>
      </c>
      <c r="D4930" s="320" t="s">
        <v>11509</v>
      </c>
    </row>
    <row r="4931" spans="1:4" ht="13.5">
      <c r="A4931" s="322">
        <v>89292</v>
      </c>
      <c r="B4931" s="319" t="s">
        <v>6203</v>
      </c>
      <c r="C4931" s="319" t="s">
        <v>1572</v>
      </c>
      <c r="D4931" s="320" t="s">
        <v>10212</v>
      </c>
    </row>
    <row r="4932" spans="1:4" ht="13.5">
      <c r="A4932" s="322">
        <v>89293</v>
      </c>
      <c r="B4932" s="319" t="s">
        <v>6204</v>
      </c>
      <c r="C4932" s="319" t="s">
        <v>1572</v>
      </c>
      <c r="D4932" s="320" t="s">
        <v>11510</v>
      </c>
    </row>
    <row r="4933" spans="1:4" ht="13.5">
      <c r="A4933" s="322">
        <v>89294</v>
      </c>
      <c r="B4933" s="319" t="s">
        <v>6205</v>
      </c>
      <c r="C4933" s="319" t="s">
        <v>1572</v>
      </c>
      <c r="D4933" s="320" t="s">
        <v>11511</v>
      </c>
    </row>
    <row r="4934" spans="1:4" ht="13.5">
      <c r="A4934" s="322">
        <v>89295</v>
      </c>
      <c r="B4934" s="319" t="s">
        <v>6206</v>
      </c>
      <c r="C4934" s="319" t="s">
        <v>1572</v>
      </c>
      <c r="D4934" s="320" t="s">
        <v>11512</v>
      </c>
    </row>
    <row r="4935" spans="1:4" ht="13.5">
      <c r="A4935" s="322">
        <v>89296</v>
      </c>
      <c r="B4935" s="319" t="s">
        <v>6207</v>
      </c>
      <c r="C4935" s="319" t="s">
        <v>1572</v>
      </c>
      <c r="D4935" s="320" t="s">
        <v>11513</v>
      </c>
    </row>
    <row r="4936" spans="1:4" ht="13.5">
      <c r="A4936" s="322">
        <v>89297</v>
      </c>
      <c r="B4936" s="319" t="s">
        <v>6208</v>
      </c>
      <c r="C4936" s="319" t="s">
        <v>1572</v>
      </c>
      <c r="D4936" s="320" t="s">
        <v>11514</v>
      </c>
    </row>
    <row r="4937" spans="1:4" ht="13.5">
      <c r="A4937" s="322">
        <v>89298</v>
      </c>
      <c r="B4937" s="319" t="s">
        <v>6209</v>
      </c>
      <c r="C4937" s="319" t="s">
        <v>1572</v>
      </c>
      <c r="D4937" s="320" t="s">
        <v>7905</v>
      </c>
    </row>
    <row r="4938" spans="1:4" ht="13.5">
      <c r="A4938" s="322">
        <v>89299</v>
      </c>
      <c r="B4938" s="319" t="s">
        <v>6210</v>
      </c>
      <c r="C4938" s="319" t="s">
        <v>1572</v>
      </c>
      <c r="D4938" s="320" t="s">
        <v>11515</v>
      </c>
    </row>
    <row r="4939" spans="1:4" ht="13.5">
      <c r="A4939" s="322">
        <v>89300</v>
      </c>
      <c r="B4939" s="319" t="s">
        <v>6211</v>
      </c>
      <c r="C4939" s="319" t="s">
        <v>1572</v>
      </c>
      <c r="D4939" s="320" t="s">
        <v>11516</v>
      </c>
    </row>
    <row r="4940" spans="1:4" ht="13.5">
      <c r="A4940" s="322">
        <v>89301</v>
      </c>
      <c r="B4940" s="319" t="s">
        <v>6212</v>
      </c>
      <c r="C4940" s="319" t="s">
        <v>1572</v>
      </c>
      <c r="D4940" s="320" t="s">
        <v>11517</v>
      </c>
    </row>
    <row r="4941" spans="1:4" ht="13.5">
      <c r="A4941" s="322">
        <v>89302</v>
      </c>
      <c r="B4941" s="319" t="s">
        <v>6213</v>
      </c>
      <c r="C4941" s="319" t="s">
        <v>1572</v>
      </c>
      <c r="D4941" s="320" t="s">
        <v>11518</v>
      </c>
    </row>
    <row r="4942" spans="1:4" ht="13.5">
      <c r="A4942" s="322">
        <v>89303</v>
      </c>
      <c r="B4942" s="319" t="s">
        <v>6214</v>
      </c>
      <c r="C4942" s="319" t="s">
        <v>1572</v>
      </c>
      <c r="D4942" s="320" t="s">
        <v>11519</v>
      </c>
    </row>
    <row r="4943" spans="1:4" ht="13.5">
      <c r="A4943" s="322">
        <v>89304</v>
      </c>
      <c r="B4943" s="319" t="s">
        <v>6215</v>
      </c>
      <c r="C4943" s="319" t="s">
        <v>1572</v>
      </c>
      <c r="D4943" s="320" t="s">
        <v>11520</v>
      </c>
    </row>
    <row r="4944" spans="1:4" ht="13.5">
      <c r="A4944" s="322">
        <v>89305</v>
      </c>
      <c r="B4944" s="319" t="s">
        <v>6216</v>
      </c>
      <c r="C4944" s="319" t="s">
        <v>1572</v>
      </c>
      <c r="D4944" s="320" t="s">
        <v>11521</v>
      </c>
    </row>
    <row r="4945" spans="1:4" ht="13.5">
      <c r="A4945" s="322">
        <v>89306</v>
      </c>
      <c r="B4945" s="319" t="s">
        <v>6217</v>
      </c>
      <c r="C4945" s="319" t="s">
        <v>1572</v>
      </c>
      <c r="D4945" s="320" t="s">
        <v>11522</v>
      </c>
    </row>
    <row r="4946" spans="1:4" ht="13.5">
      <c r="A4946" s="322">
        <v>89307</v>
      </c>
      <c r="B4946" s="319" t="s">
        <v>6218</v>
      </c>
      <c r="C4946" s="319" t="s">
        <v>1572</v>
      </c>
      <c r="D4946" s="320" t="s">
        <v>11475</v>
      </c>
    </row>
    <row r="4947" spans="1:4" ht="13.5">
      <c r="A4947" s="322">
        <v>89308</v>
      </c>
      <c r="B4947" s="319" t="s">
        <v>6219</v>
      </c>
      <c r="C4947" s="319" t="s">
        <v>1572</v>
      </c>
      <c r="D4947" s="320" t="s">
        <v>9064</v>
      </c>
    </row>
    <row r="4948" spans="1:4" ht="13.5">
      <c r="A4948" s="322">
        <v>89309</v>
      </c>
      <c r="B4948" s="319" t="s">
        <v>6220</v>
      </c>
      <c r="C4948" s="319" t="s">
        <v>1572</v>
      </c>
      <c r="D4948" s="320" t="s">
        <v>11523</v>
      </c>
    </row>
    <row r="4949" spans="1:4" ht="13.5">
      <c r="A4949" s="322">
        <v>89310</v>
      </c>
      <c r="B4949" s="319" t="s">
        <v>6221</v>
      </c>
      <c r="C4949" s="319" t="s">
        <v>1572</v>
      </c>
      <c r="D4949" s="320" t="s">
        <v>11524</v>
      </c>
    </row>
    <row r="4950" spans="1:4" ht="13.5">
      <c r="A4950" s="322">
        <v>89311</v>
      </c>
      <c r="B4950" s="319" t="s">
        <v>6222</v>
      </c>
      <c r="C4950" s="319" t="s">
        <v>1572</v>
      </c>
      <c r="D4950" s="320" t="s">
        <v>11525</v>
      </c>
    </row>
    <row r="4951" spans="1:4" ht="13.5">
      <c r="A4951" s="322">
        <v>89312</v>
      </c>
      <c r="B4951" s="319" t="s">
        <v>6223</v>
      </c>
      <c r="C4951" s="319" t="s">
        <v>1572</v>
      </c>
      <c r="D4951" s="320" t="s">
        <v>11526</v>
      </c>
    </row>
    <row r="4952" spans="1:4" ht="13.5">
      <c r="A4952" s="322">
        <v>89313</v>
      </c>
      <c r="B4952" s="319" t="s">
        <v>6224</v>
      </c>
      <c r="C4952" s="319" t="s">
        <v>1572</v>
      </c>
      <c r="D4952" s="320" t="s">
        <v>11527</v>
      </c>
    </row>
    <row r="4953" spans="1:4" ht="13.5">
      <c r="A4953" s="322">
        <v>95465</v>
      </c>
      <c r="B4953" s="319" t="s">
        <v>6225</v>
      </c>
      <c r="C4953" s="319" t="s">
        <v>1572</v>
      </c>
      <c r="D4953" s="320" t="s">
        <v>11528</v>
      </c>
    </row>
    <row r="4954" spans="1:4" ht="13.5">
      <c r="A4954" s="322">
        <v>87447</v>
      </c>
      <c r="B4954" s="319" t="s">
        <v>6226</v>
      </c>
      <c r="C4954" s="319" t="s">
        <v>1572</v>
      </c>
      <c r="D4954" s="320" t="s">
        <v>9129</v>
      </c>
    </row>
    <row r="4955" spans="1:4" ht="13.5">
      <c r="A4955" s="322">
        <v>87448</v>
      </c>
      <c r="B4955" s="319" t="s">
        <v>6227</v>
      </c>
      <c r="C4955" s="319" t="s">
        <v>1572</v>
      </c>
      <c r="D4955" s="320" t="s">
        <v>11529</v>
      </c>
    </row>
    <row r="4956" spans="1:4" ht="13.5">
      <c r="A4956" s="322">
        <v>87449</v>
      </c>
      <c r="B4956" s="319" t="s">
        <v>6228</v>
      </c>
      <c r="C4956" s="319" t="s">
        <v>1572</v>
      </c>
      <c r="D4956" s="320" t="s">
        <v>11530</v>
      </c>
    </row>
    <row r="4957" spans="1:4" ht="13.5">
      <c r="A4957" s="322">
        <v>87450</v>
      </c>
      <c r="B4957" s="319" t="s">
        <v>6229</v>
      </c>
      <c r="C4957" s="319" t="s">
        <v>1572</v>
      </c>
      <c r="D4957" s="320" t="s">
        <v>11531</v>
      </c>
    </row>
    <row r="4958" spans="1:4" ht="13.5">
      <c r="A4958" s="322">
        <v>87451</v>
      </c>
      <c r="B4958" s="319" t="s">
        <v>6230</v>
      </c>
      <c r="C4958" s="319" t="s">
        <v>1572</v>
      </c>
      <c r="D4958" s="320" t="s">
        <v>10906</v>
      </c>
    </row>
    <row r="4959" spans="1:4" ht="13.5">
      <c r="A4959" s="322">
        <v>87452</v>
      </c>
      <c r="B4959" s="319" t="s">
        <v>6231</v>
      </c>
      <c r="C4959" s="319" t="s">
        <v>1572</v>
      </c>
      <c r="D4959" s="320" t="s">
        <v>11532</v>
      </c>
    </row>
    <row r="4960" spans="1:4" ht="13.5">
      <c r="A4960" s="322">
        <v>87453</v>
      </c>
      <c r="B4960" s="319" t="s">
        <v>6232</v>
      </c>
      <c r="C4960" s="319" t="s">
        <v>1572</v>
      </c>
      <c r="D4960" s="320" t="s">
        <v>11533</v>
      </c>
    </row>
    <row r="4961" spans="1:4" ht="13.5">
      <c r="A4961" s="322">
        <v>87454</v>
      </c>
      <c r="B4961" s="319" t="s">
        <v>6233</v>
      </c>
      <c r="C4961" s="319" t="s">
        <v>1572</v>
      </c>
      <c r="D4961" s="320" t="s">
        <v>11534</v>
      </c>
    </row>
    <row r="4962" spans="1:4" ht="13.5">
      <c r="A4962" s="322">
        <v>87455</v>
      </c>
      <c r="B4962" s="319" t="s">
        <v>6234</v>
      </c>
      <c r="C4962" s="319" t="s">
        <v>1572</v>
      </c>
      <c r="D4962" s="320" t="s">
        <v>11535</v>
      </c>
    </row>
    <row r="4963" spans="1:4" ht="13.5">
      <c r="A4963" s="322">
        <v>87456</v>
      </c>
      <c r="B4963" s="319" t="s">
        <v>6235</v>
      </c>
      <c r="C4963" s="319" t="s">
        <v>1572</v>
      </c>
      <c r="D4963" s="320" t="s">
        <v>11536</v>
      </c>
    </row>
    <row r="4964" spans="1:4" ht="13.5">
      <c r="A4964" s="322">
        <v>87457</v>
      </c>
      <c r="B4964" s="319" t="s">
        <v>6236</v>
      </c>
      <c r="C4964" s="319" t="s">
        <v>1572</v>
      </c>
      <c r="D4964" s="320" t="s">
        <v>11537</v>
      </c>
    </row>
    <row r="4965" spans="1:4" ht="13.5">
      <c r="A4965" s="322">
        <v>87458</v>
      </c>
      <c r="B4965" s="319" t="s">
        <v>6237</v>
      </c>
      <c r="C4965" s="319" t="s">
        <v>1572</v>
      </c>
      <c r="D4965" s="320" t="s">
        <v>11538</v>
      </c>
    </row>
    <row r="4966" spans="1:4" ht="13.5">
      <c r="A4966" s="322">
        <v>87459</v>
      </c>
      <c r="B4966" s="319" t="s">
        <v>6238</v>
      </c>
      <c r="C4966" s="319" t="s">
        <v>1572</v>
      </c>
      <c r="D4966" s="320" t="s">
        <v>11539</v>
      </c>
    </row>
    <row r="4967" spans="1:4" ht="13.5">
      <c r="A4967" s="322">
        <v>87460</v>
      </c>
      <c r="B4967" s="319" t="s">
        <v>6239</v>
      </c>
      <c r="C4967" s="319" t="s">
        <v>1572</v>
      </c>
      <c r="D4967" s="320" t="s">
        <v>11540</v>
      </c>
    </row>
    <row r="4968" spans="1:4" ht="13.5">
      <c r="A4968" s="322">
        <v>87461</v>
      </c>
      <c r="B4968" s="319" t="s">
        <v>6240</v>
      </c>
      <c r="C4968" s="319" t="s">
        <v>1572</v>
      </c>
      <c r="D4968" s="320" t="s">
        <v>11541</v>
      </c>
    </row>
    <row r="4969" spans="1:4" ht="13.5">
      <c r="A4969" s="322">
        <v>87462</v>
      </c>
      <c r="B4969" s="319" t="s">
        <v>6241</v>
      </c>
      <c r="C4969" s="319" t="s">
        <v>1572</v>
      </c>
      <c r="D4969" s="320" t="s">
        <v>7959</v>
      </c>
    </row>
    <row r="4970" spans="1:4" ht="13.5">
      <c r="A4970" s="322">
        <v>87463</v>
      </c>
      <c r="B4970" s="319" t="s">
        <v>6242</v>
      </c>
      <c r="C4970" s="319" t="s">
        <v>1572</v>
      </c>
      <c r="D4970" s="320" t="s">
        <v>11542</v>
      </c>
    </row>
    <row r="4971" spans="1:4" ht="13.5">
      <c r="A4971" s="322">
        <v>87464</v>
      </c>
      <c r="B4971" s="319" t="s">
        <v>6243</v>
      </c>
      <c r="C4971" s="319" t="s">
        <v>1572</v>
      </c>
      <c r="D4971" s="320" t="s">
        <v>11543</v>
      </c>
    </row>
    <row r="4972" spans="1:4" ht="13.5">
      <c r="A4972" s="322">
        <v>87465</v>
      </c>
      <c r="B4972" s="319" t="s">
        <v>6244</v>
      </c>
      <c r="C4972" s="319" t="s">
        <v>1572</v>
      </c>
      <c r="D4972" s="320" t="s">
        <v>11544</v>
      </c>
    </row>
    <row r="4973" spans="1:4" ht="13.5">
      <c r="A4973" s="322">
        <v>87466</v>
      </c>
      <c r="B4973" s="319" t="s">
        <v>6245</v>
      </c>
      <c r="C4973" s="319" t="s">
        <v>1572</v>
      </c>
      <c r="D4973" s="320" t="s">
        <v>11545</v>
      </c>
    </row>
    <row r="4974" spans="1:4" ht="13.5">
      <c r="A4974" s="322">
        <v>87467</v>
      </c>
      <c r="B4974" s="319" t="s">
        <v>6246</v>
      </c>
      <c r="C4974" s="319" t="s">
        <v>1572</v>
      </c>
      <c r="D4974" s="320" t="s">
        <v>11546</v>
      </c>
    </row>
    <row r="4975" spans="1:4" ht="13.5">
      <c r="A4975" s="322">
        <v>87468</v>
      </c>
      <c r="B4975" s="319" t="s">
        <v>6247</v>
      </c>
      <c r="C4975" s="319" t="s">
        <v>1572</v>
      </c>
      <c r="D4975" s="320" t="s">
        <v>11547</v>
      </c>
    </row>
    <row r="4976" spans="1:4" ht="13.5">
      <c r="A4976" s="322">
        <v>87469</v>
      </c>
      <c r="B4976" s="319" t="s">
        <v>6248</v>
      </c>
      <c r="C4976" s="319" t="s">
        <v>1572</v>
      </c>
      <c r="D4976" s="320" t="s">
        <v>11548</v>
      </c>
    </row>
    <row r="4977" spans="1:4" ht="13.5">
      <c r="A4977" s="322">
        <v>87470</v>
      </c>
      <c r="B4977" s="319" t="s">
        <v>6249</v>
      </c>
      <c r="C4977" s="319" t="s">
        <v>1572</v>
      </c>
      <c r="D4977" s="320" t="s">
        <v>11549</v>
      </c>
    </row>
    <row r="4978" spans="1:4" ht="13.5">
      <c r="A4978" s="322">
        <v>89044</v>
      </c>
      <c r="B4978" s="319" t="s">
        <v>6250</v>
      </c>
      <c r="C4978" s="319" t="s">
        <v>1572</v>
      </c>
      <c r="D4978" s="320" t="s">
        <v>11550</v>
      </c>
    </row>
    <row r="4979" spans="1:4" ht="13.5">
      <c r="A4979" s="322">
        <v>89169</v>
      </c>
      <c r="B4979" s="319" t="s">
        <v>6251</v>
      </c>
      <c r="C4979" s="319" t="s">
        <v>1572</v>
      </c>
      <c r="D4979" s="320" t="s">
        <v>11551</v>
      </c>
    </row>
    <row r="4980" spans="1:4" ht="13.5">
      <c r="A4980" s="322">
        <v>89978</v>
      </c>
      <c r="B4980" s="319" t="s">
        <v>6252</v>
      </c>
      <c r="C4980" s="319" t="s">
        <v>1572</v>
      </c>
      <c r="D4980" s="320" t="s">
        <v>9678</v>
      </c>
    </row>
    <row r="4981" spans="1:4" ht="13.5">
      <c r="A4981" s="319" t="s">
        <v>6253</v>
      </c>
      <c r="B4981" s="319" t="s">
        <v>6254</v>
      </c>
      <c r="C4981" s="319" t="s">
        <v>1572</v>
      </c>
      <c r="D4981" s="320" t="s">
        <v>11552</v>
      </c>
    </row>
    <row r="4982" spans="1:4" ht="13.5">
      <c r="A4982" s="319" t="s">
        <v>6255</v>
      </c>
      <c r="B4982" s="319" t="s">
        <v>6256</v>
      </c>
      <c r="C4982" s="319" t="s">
        <v>1572</v>
      </c>
      <c r="D4982" s="320" t="s">
        <v>11553</v>
      </c>
    </row>
    <row r="4983" spans="1:4" ht="13.5">
      <c r="A4983" s="319" t="s">
        <v>6257</v>
      </c>
      <c r="B4983" s="319" t="s">
        <v>6258</v>
      </c>
      <c r="C4983" s="319" t="s">
        <v>1572</v>
      </c>
      <c r="D4983" s="320" t="s">
        <v>11554</v>
      </c>
    </row>
    <row r="4984" spans="1:4" ht="13.5">
      <c r="A4984" s="322">
        <v>89453</v>
      </c>
      <c r="B4984" s="319" t="s">
        <v>6259</v>
      </c>
      <c r="C4984" s="319" t="s">
        <v>1572</v>
      </c>
      <c r="D4984" s="320" t="s">
        <v>11555</v>
      </c>
    </row>
    <row r="4985" spans="1:4" ht="13.5">
      <c r="A4985" s="322">
        <v>89454</v>
      </c>
      <c r="B4985" s="319" t="s">
        <v>6260</v>
      </c>
      <c r="C4985" s="319" t="s">
        <v>1572</v>
      </c>
      <c r="D4985" s="320" t="s">
        <v>11556</v>
      </c>
    </row>
    <row r="4986" spans="1:4" ht="13.5">
      <c r="A4986" s="322">
        <v>89455</v>
      </c>
      <c r="B4986" s="319" t="s">
        <v>6261</v>
      </c>
      <c r="C4986" s="319" t="s">
        <v>1572</v>
      </c>
      <c r="D4986" s="320" t="s">
        <v>10976</v>
      </c>
    </row>
    <row r="4987" spans="1:4" ht="13.5">
      <c r="A4987" s="322">
        <v>89456</v>
      </c>
      <c r="B4987" s="319" t="s">
        <v>6262</v>
      </c>
      <c r="C4987" s="319" t="s">
        <v>1572</v>
      </c>
      <c r="D4987" s="320" t="s">
        <v>11003</v>
      </c>
    </row>
    <row r="4988" spans="1:4" ht="13.5">
      <c r="A4988" s="322">
        <v>89457</v>
      </c>
      <c r="B4988" s="319" t="s">
        <v>6263</v>
      </c>
      <c r="C4988" s="319" t="s">
        <v>1572</v>
      </c>
      <c r="D4988" s="320" t="s">
        <v>11557</v>
      </c>
    </row>
    <row r="4989" spans="1:4" ht="13.5">
      <c r="A4989" s="322">
        <v>89458</v>
      </c>
      <c r="B4989" s="319" t="s">
        <v>6264</v>
      </c>
      <c r="C4989" s="319" t="s">
        <v>1572</v>
      </c>
      <c r="D4989" s="320" t="s">
        <v>11558</v>
      </c>
    </row>
    <row r="4990" spans="1:4" ht="13.5">
      <c r="A4990" s="322">
        <v>89459</v>
      </c>
      <c r="B4990" s="319" t="s">
        <v>6265</v>
      </c>
      <c r="C4990" s="319" t="s">
        <v>1572</v>
      </c>
      <c r="D4990" s="320" t="s">
        <v>11559</v>
      </c>
    </row>
    <row r="4991" spans="1:4" ht="13.5">
      <c r="A4991" s="322">
        <v>89460</v>
      </c>
      <c r="B4991" s="319" t="s">
        <v>6266</v>
      </c>
      <c r="C4991" s="319" t="s">
        <v>1572</v>
      </c>
      <c r="D4991" s="320" t="s">
        <v>10272</v>
      </c>
    </row>
    <row r="4992" spans="1:4" ht="13.5">
      <c r="A4992" s="322">
        <v>89462</v>
      </c>
      <c r="B4992" s="319" t="s">
        <v>6267</v>
      </c>
      <c r="C4992" s="319" t="s">
        <v>1572</v>
      </c>
      <c r="D4992" s="320" t="s">
        <v>11560</v>
      </c>
    </row>
    <row r="4993" spans="1:4" ht="13.5">
      <c r="A4993" s="322">
        <v>89463</v>
      </c>
      <c r="B4993" s="319" t="s">
        <v>6268</v>
      </c>
      <c r="C4993" s="319" t="s">
        <v>1572</v>
      </c>
      <c r="D4993" s="320" t="s">
        <v>11561</v>
      </c>
    </row>
    <row r="4994" spans="1:4" ht="13.5">
      <c r="A4994" s="322">
        <v>89464</v>
      </c>
      <c r="B4994" s="319" t="s">
        <v>6269</v>
      </c>
      <c r="C4994" s="319" t="s">
        <v>1572</v>
      </c>
      <c r="D4994" s="320" t="s">
        <v>11562</v>
      </c>
    </row>
    <row r="4995" spans="1:4" ht="13.5">
      <c r="A4995" s="322">
        <v>89465</v>
      </c>
      <c r="B4995" s="319" t="s">
        <v>6270</v>
      </c>
      <c r="C4995" s="319" t="s">
        <v>1572</v>
      </c>
      <c r="D4995" s="320" t="s">
        <v>11563</v>
      </c>
    </row>
    <row r="4996" spans="1:4" ht="13.5">
      <c r="A4996" s="322">
        <v>89466</v>
      </c>
      <c r="B4996" s="319" t="s">
        <v>6271</v>
      </c>
      <c r="C4996" s="319" t="s">
        <v>1572</v>
      </c>
      <c r="D4996" s="320" t="s">
        <v>11564</v>
      </c>
    </row>
    <row r="4997" spans="1:4" ht="13.5">
      <c r="A4997" s="322">
        <v>89467</v>
      </c>
      <c r="B4997" s="319" t="s">
        <v>6272</v>
      </c>
      <c r="C4997" s="319" t="s">
        <v>1572</v>
      </c>
      <c r="D4997" s="320" t="s">
        <v>11565</v>
      </c>
    </row>
    <row r="4998" spans="1:4" ht="13.5">
      <c r="A4998" s="322">
        <v>89468</v>
      </c>
      <c r="B4998" s="319" t="s">
        <v>6273</v>
      </c>
      <c r="C4998" s="319" t="s">
        <v>1572</v>
      </c>
      <c r="D4998" s="320" t="s">
        <v>11566</v>
      </c>
    </row>
    <row r="4999" spans="1:4" ht="13.5">
      <c r="A4999" s="322">
        <v>89469</v>
      </c>
      <c r="B4999" s="319" t="s">
        <v>6274</v>
      </c>
      <c r="C4999" s="319" t="s">
        <v>1572</v>
      </c>
      <c r="D4999" s="320" t="s">
        <v>11567</v>
      </c>
    </row>
    <row r="5000" spans="1:4" ht="13.5">
      <c r="A5000" s="322">
        <v>89470</v>
      </c>
      <c r="B5000" s="319" t="s">
        <v>6275</v>
      </c>
      <c r="C5000" s="319" t="s">
        <v>1572</v>
      </c>
      <c r="D5000" s="320" t="s">
        <v>11568</v>
      </c>
    </row>
    <row r="5001" spans="1:4" ht="13.5">
      <c r="A5001" s="322">
        <v>89471</v>
      </c>
      <c r="B5001" s="319" t="s">
        <v>6276</v>
      </c>
      <c r="C5001" s="319" t="s">
        <v>1572</v>
      </c>
      <c r="D5001" s="320" t="s">
        <v>11569</v>
      </c>
    </row>
    <row r="5002" spans="1:4" ht="13.5">
      <c r="A5002" s="322">
        <v>89472</v>
      </c>
      <c r="B5002" s="319" t="s">
        <v>6277</v>
      </c>
      <c r="C5002" s="319" t="s">
        <v>1572</v>
      </c>
      <c r="D5002" s="320" t="s">
        <v>11570</v>
      </c>
    </row>
    <row r="5003" spans="1:4" ht="13.5">
      <c r="A5003" s="322">
        <v>89473</v>
      </c>
      <c r="B5003" s="319" t="s">
        <v>6278</v>
      </c>
      <c r="C5003" s="319" t="s">
        <v>1572</v>
      </c>
      <c r="D5003" s="320" t="s">
        <v>11571</v>
      </c>
    </row>
    <row r="5004" spans="1:4" ht="13.5">
      <c r="A5004" s="322">
        <v>89474</v>
      </c>
      <c r="B5004" s="319" t="s">
        <v>6279</v>
      </c>
      <c r="C5004" s="319" t="s">
        <v>1572</v>
      </c>
      <c r="D5004" s="320" t="s">
        <v>11572</v>
      </c>
    </row>
    <row r="5005" spans="1:4" ht="13.5">
      <c r="A5005" s="322">
        <v>89475</v>
      </c>
      <c r="B5005" s="319" t="s">
        <v>6280</v>
      </c>
      <c r="C5005" s="319" t="s">
        <v>1572</v>
      </c>
      <c r="D5005" s="320" t="s">
        <v>11573</v>
      </c>
    </row>
    <row r="5006" spans="1:4" ht="13.5">
      <c r="A5006" s="322">
        <v>89476</v>
      </c>
      <c r="B5006" s="319" t="s">
        <v>6281</v>
      </c>
      <c r="C5006" s="319" t="s">
        <v>1572</v>
      </c>
      <c r="D5006" s="320" t="s">
        <v>11574</v>
      </c>
    </row>
    <row r="5007" spans="1:4" ht="13.5">
      <c r="A5007" s="322">
        <v>89477</v>
      </c>
      <c r="B5007" s="319" t="s">
        <v>6282</v>
      </c>
      <c r="C5007" s="319" t="s">
        <v>1572</v>
      </c>
      <c r="D5007" s="320" t="s">
        <v>11575</v>
      </c>
    </row>
    <row r="5008" spans="1:4" ht="13.5">
      <c r="A5008" s="322">
        <v>89478</v>
      </c>
      <c r="B5008" s="319" t="s">
        <v>6283</v>
      </c>
      <c r="C5008" s="319" t="s">
        <v>1572</v>
      </c>
      <c r="D5008" s="320" t="s">
        <v>11576</v>
      </c>
    </row>
    <row r="5009" spans="1:4" ht="13.5">
      <c r="A5009" s="322">
        <v>89479</v>
      </c>
      <c r="B5009" s="319" t="s">
        <v>6284</v>
      </c>
      <c r="C5009" s="319" t="s">
        <v>1572</v>
      </c>
      <c r="D5009" s="320" t="s">
        <v>11577</v>
      </c>
    </row>
    <row r="5010" spans="1:4" ht="13.5">
      <c r="A5010" s="322">
        <v>89480</v>
      </c>
      <c r="B5010" s="319" t="s">
        <v>6285</v>
      </c>
      <c r="C5010" s="319" t="s">
        <v>1572</v>
      </c>
      <c r="D5010" s="320" t="s">
        <v>11072</v>
      </c>
    </row>
    <row r="5011" spans="1:4" ht="13.5">
      <c r="A5011" s="322">
        <v>89483</v>
      </c>
      <c r="B5011" s="319" t="s">
        <v>6286</v>
      </c>
      <c r="C5011" s="319" t="s">
        <v>1572</v>
      </c>
      <c r="D5011" s="320" t="s">
        <v>11578</v>
      </c>
    </row>
    <row r="5012" spans="1:4" ht="13.5">
      <c r="A5012" s="322">
        <v>89484</v>
      </c>
      <c r="B5012" s="319" t="s">
        <v>6287</v>
      </c>
      <c r="C5012" s="319" t="s">
        <v>1572</v>
      </c>
      <c r="D5012" s="320" t="s">
        <v>11579</v>
      </c>
    </row>
    <row r="5013" spans="1:4" ht="13.5">
      <c r="A5013" s="322">
        <v>89486</v>
      </c>
      <c r="B5013" s="319" t="s">
        <v>6288</v>
      </c>
      <c r="C5013" s="319" t="s">
        <v>1572</v>
      </c>
      <c r="D5013" s="320" t="s">
        <v>11580</v>
      </c>
    </row>
    <row r="5014" spans="1:4" ht="13.5">
      <c r="A5014" s="322">
        <v>89487</v>
      </c>
      <c r="B5014" s="319" t="s">
        <v>6289</v>
      </c>
      <c r="C5014" s="319" t="s">
        <v>1572</v>
      </c>
      <c r="D5014" s="320" t="s">
        <v>11581</v>
      </c>
    </row>
    <row r="5015" spans="1:4" ht="13.5">
      <c r="A5015" s="322">
        <v>89488</v>
      </c>
      <c r="B5015" s="319" t="s">
        <v>6290</v>
      </c>
      <c r="C5015" s="319" t="s">
        <v>1572</v>
      </c>
      <c r="D5015" s="320" t="s">
        <v>11582</v>
      </c>
    </row>
    <row r="5016" spans="1:4" ht="13.5">
      <c r="A5016" s="322">
        <v>91815</v>
      </c>
      <c r="B5016" s="319" t="s">
        <v>6291</v>
      </c>
      <c r="C5016" s="319" t="s">
        <v>1572</v>
      </c>
      <c r="D5016" s="320" t="s">
        <v>11583</v>
      </c>
    </row>
    <row r="5017" spans="1:4" ht="13.5">
      <c r="A5017" s="322">
        <v>91816</v>
      </c>
      <c r="B5017" s="319" t="s">
        <v>6292</v>
      </c>
      <c r="C5017" s="319" t="s">
        <v>1572</v>
      </c>
      <c r="D5017" s="320" t="s">
        <v>11584</v>
      </c>
    </row>
    <row r="5018" spans="1:4" ht="13.5">
      <c r="A5018" s="322">
        <v>72139</v>
      </c>
      <c r="B5018" s="319" t="s">
        <v>6293</v>
      </c>
      <c r="C5018" s="319" t="s">
        <v>1572</v>
      </c>
      <c r="D5018" s="320" t="s">
        <v>11585</v>
      </c>
    </row>
    <row r="5019" spans="1:4" ht="13.5">
      <c r="A5019" s="322">
        <v>72175</v>
      </c>
      <c r="B5019" s="319" t="s">
        <v>6294</v>
      </c>
      <c r="C5019" s="319" t="s">
        <v>1572</v>
      </c>
      <c r="D5019" s="320" t="s">
        <v>11586</v>
      </c>
    </row>
    <row r="5020" spans="1:4" ht="13.5">
      <c r="A5020" s="322">
        <v>72176</v>
      </c>
      <c r="B5020" s="319" t="s">
        <v>6295</v>
      </c>
      <c r="C5020" s="319" t="s">
        <v>1572</v>
      </c>
      <c r="D5020" s="320" t="s">
        <v>11587</v>
      </c>
    </row>
    <row r="5021" spans="1:4" ht="13.5">
      <c r="A5021" s="322">
        <v>72178</v>
      </c>
      <c r="B5021" s="319" t="s">
        <v>6296</v>
      </c>
      <c r="C5021" s="319" t="s">
        <v>1572</v>
      </c>
      <c r="D5021" s="320" t="s">
        <v>11588</v>
      </c>
    </row>
    <row r="5022" spans="1:4" ht="13.5">
      <c r="A5022" s="322">
        <v>72179</v>
      </c>
      <c r="B5022" s="319" t="s">
        <v>6297</v>
      </c>
      <c r="C5022" s="319" t="s">
        <v>1572</v>
      </c>
      <c r="D5022" s="320" t="s">
        <v>11589</v>
      </c>
    </row>
    <row r="5023" spans="1:4" ht="13.5">
      <c r="A5023" s="322">
        <v>72180</v>
      </c>
      <c r="B5023" s="319" t="s">
        <v>6298</v>
      </c>
      <c r="C5023" s="319" t="s">
        <v>1572</v>
      </c>
      <c r="D5023" s="320" t="s">
        <v>10503</v>
      </c>
    </row>
    <row r="5024" spans="1:4" ht="13.5">
      <c r="A5024" s="322">
        <v>72181</v>
      </c>
      <c r="B5024" s="319" t="s">
        <v>6299</v>
      </c>
      <c r="C5024" s="319" t="s">
        <v>1572</v>
      </c>
      <c r="D5024" s="320" t="s">
        <v>11590</v>
      </c>
    </row>
    <row r="5025" spans="1:4" ht="13.5">
      <c r="A5025" s="319" t="s">
        <v>6300</v>
      </c>
      <c r="B5025" s="319" t="s">
        <v>6301</v>
      </c>
      <c r="C5025" s="319" t="s">
        <v>1572</v>
      </c>
      <c r="D5025" s="320" t="s">
        <v>11591</v>
      </c>
    </row>
    <row r="5026" spans="1:4" ht="13.5">
      <c r="A5026" s="319" t="s">
        <v>6302</v>
      </c>
      <c r="B5026" s="319" t="s">
        <v>6303</v>
      </c>
      <c r="C5026" s="319" t="s">
        <v>1572</v>
      </c>
      <c r="D5026" s="320" t="s">
        <v>11592</v>
      </c>
    </row>
    <row r="5027" spans="1:4" ht="13.5">
      <c r="A5027" s="319" t="s">
        <v>6304</v>
      </c>
      <c r="B5027" s="319" t="s">
        <v>6305</v>
      </c>
      <c r="C5027" s="319" t="s">
        <v>1572</v>
      </c>
      <c r="D5027" s="320" t="s">
        <v>11593</v>
      </c>
    </row>
    <row r="5028" spans="1:4" ht="13.5">
      <c r="A5028" s="322">
        <v>79627</v>
      </c>
      <c r="B5028" s="319" t="s">
        <v>6306</v>
      </c>
      <c r="C5028" s="319" t="s">
        <v>1572</v>
      </c>
      <c r="D5028" s="320" t="s">
        <v>11594</v>
      </c>
    </row>
    <row r="5029" spans="1:4" ht="13.5">
      <c r="A5029" s="322">
        <v>96358</v>
      </c>
      <c r="B5029" s="319" t="s">
        <v>6307</v>
      </c>
      <c r="C5029" s="319" t="s">
        <v>1572</v>
      </c>
      <c r="D5029" s="320" t="s">
        <v>11595</v>
      </c>
    </row>
    <row r="5030" spans="1:4" ht="13.5">
      <c r="A5030" s="322">
        <v>96359</v>
      </c>
      <c r="B5030" s="319" t="s">
        <v>6308</v>
      </c>
      <c r="C5030" s="319" t="s">
        <v>1572</v>
      </c>
      <c r="D5030" s="320" t="s">
        <v>11596</v>
      </c>
    </row>
    <row r="5031" spans="1:4" ht="13.5">
      <c r="A5031" s="322">
        <v>96360</v>
      </c>
      <c r="B5031" s="319" t="s">
        <v>6309</v>
      </c>
      <c r="C5031" s="319" t="s">
        <v>1572</v>
      </c>
      <c r="D5031" s="320" t="s">
        <v>9909</v>
      </c>
    </row>
    <row r="5032" spans="1:4" ht="13.5">
      <c r="A5032" s="322">
        <v>96361</v>
      </c>
      <c r="B5032" s="319" t="s">
        <v>6310</v>
      </c>
      <c r="C5032" s="319" t="s">
        <v>1572</v>
      </c>
      <c r="D5032" s="320" t="s">
        <v>11597</v>
      </c>
    </row>
    <row r="5033" spans="1:4" ht="13.5">
      <c r="A5033" s="322">
        <v>96362</v>
      </c>
      <c r="B5033" s="319" t="s">
        <v>6311</v>
      </c>
      <c r="C5033" s="319" t="s">
        <v>1572</v>
      </c>
      <c r="D5033" s="320" t="s">
        <v>9598</v>
      </c>
    </row>
    <row r="5034" spans="1:4" ht="13.5">
      <c r="A5034" s="322">
        <v>96363</v>
      </c>
      <c r="B5034" s="319" t="s">
        <v>6312</v>
      </c>
      <c r="C5034" s="319" t="s">
        <v>1572</v>
      </c>
      <c r="D5034" s="320" t="s">
        <v>11598</v>
      </c>
    </row>
    <row r="5035" spans="1:4" ht="13.5">
      <c r="A5035" s="322">
        <v>96364</v>
      </c>
      <c r="B5035" s="319" t="s">
        <v>6313</v>
      </c>
      <c r="C5035" s="319" t="s">
        <v>1572</v>
      </c>
      <c r="D5035" s="320" t="s">
        <v>7955</v>
      </c>
    </row>
    <row r="5036" spans="1:4" ht="13.5">
      <c r="A5036" s="322">
        <v>96365</v>
      </c>
      <c r="B5036" s="319" t="s">
        <v>6314</v>
      </c>
      <c r="C5036" s="319" t="s">
        <v>1572</v>
      </c>
      <c r="D5036" s="320" t="s">
        <v>11599</v>
      </c>
    </row>
    <row r="5037" spans="1:4" ht="13.5">
      <c r="A5037" s="322">
        <v>96366</v>
      </c>
      <c r="B5037" s="319" t="s">
        <v>6315</v>
      </c>
      <c r="C5037" s="319" t="s">
        <v>1572</v>
      </c>
      <c r="D5037" s="320" t="s">
        <v>11600</v>
      </c>
    </row>
    <row r="5038" spans="1:4" ht="13.5">
      <c r="A5038" s="322">
        <v>96367</v>
      </c>
      <c r="B5038" s="319" t="s">
        <v>6316</v>
      </c>
      <c r="C5038" s="319" t="s">
        <v>1572</v>
      </c>
      <c r="D5038" s="320" t="s">
        <v>11601</v>
      </c>
    </row>
    <row r="5039" spans="1:4" ht="13.5">
      <c r="A5039" s="322">
        <v>96368</v>
      </c>
      <c r="B5039" s="319" t="s">
        <v>6317</v>
      </c>
      <c r="C5039" s="319" t="s">
        <v>1572</v>
      </c>
      <c r="D5039" s="320" t="s">
        <v>11602</v>
      </c>
    </row>
    <row r="5040" spans="1:4" ht="13.5">
      <c r="A5040" s="322">
        <v>96369</v>
      </c>
      <c r="B5040" s="319" t="s">
        <v>6318</v>
      </c>
      <c r="C5040" s="319" t="s">
        <v>1572</v>
      </c>
      <c r="D5040" s="320" t="s">
        <v>11603</v>
      </c>
    </row>
    <row r="5041" spans="1:4" ht="13.5">
      <c r="A5041" s="322">
        <v>96370</v>
      </c>
      <c r="B5041" s="319" t="s">
        <v>6319</v>
      </c>
      <c r="C5041" s="319" t="s">
        <v>1572</v>
      </c>
      <c r="D5041" s="320" t="s">
        <v>11604</v>
      </c>
    </row>
    <row r="5042" spans="1:4" ht="13.5">
      <c r="A5042" s="322">
        <v>96371</v>
      </c>
      <c r="B5042" s="319" t="s">
        <v>6320</v>
      </c>
      <c r="C5042" s="319" t="s">
        <v>1572</v>
      </c>
      <c r="D5042" s="320" t="s">
        <v>11605</v>
      </c>
    </row>
    <row r="5043" spans="1:4" ht="13.5">
      <c r="A5043" s="322">
        <v>96372</v>
      </c>
      <c r="B5043" s="319" t="s">
        <v>6321</v>
      </c>
      <c r="C5043" s="319" t="s">
        <v>1572</v>
      </c>
      <c r="D5043" s="320" t="s">
        <v>10526</v>
      </c>
    </row>
    <row r="5044" spans="1:4" ht="13.5">
      <c r="A5044" s="322">
        <v>96373</v>
      </c>
      <c r="B5044" s="319" t="s">
        <v>6322</v>
      </c>
      <c r="C5044" s="319" t="s">
        <v>1265</v>
      </c>
      <c r="D5044" s="320" t="s">
        <v>7909</v>
      </c>
    </row>
    <row r="5045" spans="1:4" ht="13.5">
      <c r="A5045" s="322">
        <v>96374</v>
      </c>
      <c r="B5045" s="319" t="s">
        <v>6323</v>
      </c>
      <c r="C5045" s="319" t="s">
        <v>1265</v>
      </c>
      <c r="D5045" s="320" t="s">
        <v>10355</v>
      </c>
    </row>
    <row r="5046" spans="1:4" ht="13.5">
      <c r="A5046" s="319" t="s">
        <v>6324</v>
      </c>
      <c r="B5046" s="319" t="s">
        <v>6325</v>
      </c>
      <c r="C5046" s="319" t="s">
        <v>1572</v>
      </c>
      <c r="D5046" s="320" t="s">
        <v>11606</v>
      </c>
    </row>
    <row r="5047" spans="1:4" ht="13.5">
      <c r="A5047" s="319" t="s">
        <v>6326</v>
      </c>
      <c r="B5047" s="319" t="s">
        <v>6327</v>
      </c>
      <c r="C5047" s="319" t="s">
        <v>1572</v>
      </c>
      <c r="D5047" s="320" t="s">
        <v>11607</v>
      </c>
    </row>
    <row r="5048" spans="1:4" ht="13.5">
      <c r="A5048" s="319" t="s">
        <v>6328</v>
      </c>
      <c r="B5048" s="319" t="s">
        <v>6329</v>
      </c>
      <c r="C5048" s="319" t="s">
        <v>1572</v>
      </c>
      <c r="D5048" s="320" t="s">
        <v>8436</v>
      </c>
    </row>
    <row r="5049" spans="1:4" ht="13.5">
      <c r="A5049" s="319" t="s">
        <v>6330</v>
      </c>
      <c r="B5049" s="319" t="s">
        <v>6331</v>
      </c>
      <c r="C5049" s="319" t="s">
        <v>1572</v>
      </c>
      <c r="D5049" s="320" t="s">
        <v>11608</v>
      </c>
    </row>
    <row r="5050" spans="1:4" ht="13.5">
      <c r="A5050" s="322">
        <v>83694</v>
      </c>
      <c r="B5050" s="319" t="s">
        <v>6332</v>
      </c>
      <c r="C5050" s="319" t="s">
        <v>1572</v>
      </c>
      <c r="D5050" s="320" t="s">
        <v>11609</v>
      </c>
    </row>
    <row r="5051" spans="1:4" ht="13.5">
      <c r="A5051" s="319" t="s">
        <v>6333</v>
      </c>
      <c r="B5051" s="319" t="s">
        <v>6334</v>
      </c>
      <c r="C5051" s="319" t="s">
        <v>1572</v>
      </c>
      <c r="D5051" s="320" t="s">
        <v>10435</v>
      </c>
    </row>
    <row r="5052" spans="1:4" ht="13.5">
      <c r="A5052" s="322">
        <v>83771</v>
      </c>
      <c r="B5052" s="319" t="s">
        <v>6335</v>
      </c>
      <c r="C5052" s="319" t="s">
        <v>2616</v>
      </c>
      <c r="D5052" s="320" t="s">
        <v>9960</v>
      </c>
    </row>
    <row r="5053" spans="1:4" ht="13.5">
      <c r="A5053" s="322">
        <v>92970</v>
      </c>
      <c r="B5053" s="319" t="s">
        <v>6336</v>
      </c>
      <c r="C5053" s="319" t="s">
        <v>1572</v>
      </c>
      <c r="D5053" s="320" t="s">
        <v>10433</v>
      </c>
    </row>
    <row r="5054" spans="1:4" ht="13.5">
      <c r="A5054" s="322">
        <v>41879</v>
      </c>
      <c r="B5054" s="319" t="s">
        <v>6337</v>
      </c>
      <c r="C5054" s="319" t="s">
        <v>1572</v>
      </c>
      <c r="D5054" s="320" t="s">
        <v>8080</v>
      </c>
    </row>
    <row r="5055" spans="1:4" ht="13.5">
      <c r="A5055" s="322">
        <v>72916</v>
      </c>
      <c r="B5055" s="319" t="s">
        <v>6338</v>
      </c>
      <c r="C5055" s="319" t="s">
        <v>2616</v>
      </c>
      <c r="D5055" s="320" t="s">
        <v>11610</v>
      </c>
    </row>
    <row r="5056" spans="1:4" ht="13.5">
      <c r="A5056" s="322">
        <v>72919</v>
      </c>
      <c r="B5056" s="319" t="s">
        <v>6339</v>
      </c>
      <c r="C5056" s="319" t="s">
        <v>2616</v>
      </c>
      <c r="D5056" s="320" t="s">
        <v>11611</v>
      </c>
    </row>
    <row r="5057" spans="1:4" ht="13.5">
      <c r="A5057" s="322">
        <v>72922</v>
      </c>
      <c r="B5057" s="319" t="s">
        <v>6340</v>
      </c>
      <c r="C5057" s="319" t="s">
        <v>2616</v>
      </c>
      <c r="D5057" s="320" t="s">
        <v>11612</v>
      </c>
    </row>
    <row r="5058" spans="1:4" ht="13.5">
      <c r="A5058" s="322">
        <v>72923</v>
      </c>
      <c r="B5058" s="319" t="s">
        <v>6341</v>
      </c>
      <c r="C5058" s="319" t="s">
        <v>2616</v>
      </c>
      <c r="D5058" s="320" t="s">
        <v>11613</v>
      </c>
    </row>
    <row r="5059" spans="1:4" ht="13.5">
      <c r="A5059" s="322">
        <v>72924</v>
      </c>
      <c r="B5059" s="319" t="s">
        <v>6342</v>
      </c>
      <c r="C5059" s="319" t="s">
        <v>2616</v>
      </c>
      <c r="D5059" s="320" t="s">
        <v>11614</v>
      </c>
    </row>
    <row r="5060" spans="1:4" ht="13.5">
      <c r="A5060" s="322">
        <v>72961</v>
      </c>
      <c r="B5060" s="319" t="s">
        <v>6343</v>
      </c>
      <c r="C5060" s="319" t="s">
        <v>1572</v>
      </c>
      <c r="D5060" s="320" t="s">
        <v>11615</v>
      </c>
    </row>
    <row r="5061" spans="1:4" ht="13.5">
      <c r="A5061" s="322">
        <v>96387</v>
      </c>
      <c r="B5061" s="319" t="s">
        <v>6344</v>
      </c>
      <c r="C5061" s="319" t="s">
        <v>2616</v>
      </c>
      <c r="D5061" s="320" t="s">
        <v>9612</v>
      </c>
    </row>
    <row r="5062" spans="1:4" ht="13.5">
      <c r="A5062" s="322">
        <v>96388</v>
      </c>
      <c r="B5062" s="319" t="s">
        <v>6345</v>
      </c>
      <c r="C5062" s="319" t="s">
        <v>2616</v>
      </c>
      <c r="D5062" s="320" t="s">
        <v>11616</v>
      </c>
    </row>
    <row r="5063" spans="1:4" ht="13.5">
      <c r="A5063" s="322">
        <v>96389</v>
      </c>
      <c r="B5063" s="319" t="s">
        <v>6346</v>
      </c>
      <c r="C5063" s="319" t="s">
        <v>2616</v>
      </c>
      <c r="D5063" s="320" t="s">
        <v>11617</v>
      </c>
    </row>
    <row r="5064" spans="1:4" ht="13.5">
      <c r="A5064" s="322">
        <v>96390</v>
      </c>
      <c r="B5064" s="319" t="s">
        <v>6347</v>
      </c>
      <c r="C5064" s="319" t="s">
        <v>2616</v>
      </c>
      <c r="D5064" s="320" t="s">
        <v>11618</v>
      </c>
    </row>
    <row r="5065" spans="1:4" ht="13.5">
      <c r="A5065" s="322">
        <v>96391</v>
      </c>
      <c r="B5065" s="319" t="s">
        <v>6348</v>
      </c>
      <c r="C5065" s="319" t="s">
        <v>2616</v>
      </c>
      <c r="D5065" s="320" t="s">
        <v>11619</v>
      </c>
    </row>
    <row r="5066" spans="1:4" ht="13.5">
      <c r="A5066" s="322">
        <v>96392</v>
      </c>
      <c r="B5066" s="319" t="s">
        <v>6349</v>
      </c>
      <c r="C5066" s="319" t="s">
        <v>2616</v>
      </c>
      <c r="D5066" s="320" t="s">
        <v>11620</v>
      </c>
    </row>
    <row r="5067" spans="1:4" ht="13.5">
      <c r="A5067" s="322">
        <v>96396</v>
      </c>
      <c r="B5067" s="319" t="s">
        <v>6350</v>
      </c>
      <c r="C5067" s="319" t="s">
        <v>2616</v>
      </c>
      <c r="D5067" s="320" t="s">
        <v>10042</v>
      </c>
    </row>
    <row r="5068" spans="1:4" ht="13.5">
      <c r="A5068" s="322">
        <v>96397</v>
      </c>
      <c r="B5068" s="319" t="s">
        <v>6351</v>
      </c>
      <c r="C5068" s="319" t="s">
        <v>2616</v>
      </c>
      <c r="D5068" s="320" t="s">
        <v>11621</v>
      </c>
    </row>
    <row r="5069" spans="1:4" ht="13.5">
      <c r="A5069" s="322">
        <v>96398</v>
      </c>
      <c r="B5069" s="319" t="s">
        <v>6352</v>
      </c>
      <c r="C5069" s="319" t="s">
        <v>2616</v>
      </c>
      <c r="D5069" s="320" t="s">
        <v>11622</v>
      </c>
    </row>
    <row r="5070" spans="1:4" ht="13.5">
      <c r="A5070" s="322">
        <v>96399</v>
      </c>
      <c r="B5070" s="319" t="s">
        <v>6353</v>
      </c>
      <c r="C5070" s="319" t="s">
        <v>2616</v>
      </c>
      <c r="D5070" s="320" t="s">
        <v>11623</v>
      </c>
    </row>
    <row r="5071" spans="1:4" ht="13.5">
      <c r="A5071" s="322">
        <v>96400</v>
      </c>
      <c r="B5071" s="319" t="s">
        <v>6354</v>
      </c>
      <c r="C5071" s="319" t="s">
        <v>2616</v>
      </c>
      <c r="D5071" s="320" t="s">
        <v>11624</v>
      </c>
    </row>
    <row r="5072" spans="1:4" ht="13.5">
      <c r="A5072" s="322">
        <v>96401</v>
      </c>
      <c r="B5072" s="319" t="s">
        <v>6355</v>
      </c>
      <c r="C5072" s="319" t="s">
        <v>1572</v>
      </c>
      <c r="D5072" s="320" t="s">
        <v>9327</v>
      </c>
    </row>
    <row r="5073" spans="1:4" ht="13.5">
      <c r="A5073" s="322">
        <v>96402</v>
      </c>
      <c r="B5073" s="319" t="s">
        <v>6356</v>
      </c>
      <c r="C5073" s="319" t="s">
        <v>1572</v>
      </c>
      <c r="D5073" s="320" t="s">
        <v>9956</v>
      </c>
    </row>
    <row r="5074" spans="1:4" ht="13.5">
      <c r="A5074" s="322">
        <v>72799</v>
      </c>
      <c r="B5074" s="319" t="s">
        <v>6357</v>
      </c>
      <c r="C5074" s="319" t="s">
        <v>1572</v>
      </c>
      <c r="D5074" s="320" t="s">
        <v>11625</v>
      </c>
    </row>
    <row r="5075" spans="1:4" ht="13.5">
      <c r="A5075" s="322">
        <v>72942</v>
      </c>
      <c r="B5075" s="319" t="s">
        <v>6358</v>
      </c>
      <c r="C5075" s="319" t="s">
        <v>1572</v>
      </c>
      <c r="D5075" s="320" t="s">
        <v>11419</v>
      </c>
    </row>
    <row r="5076" spans="1:4" ht="13.5">
      <c r="A5076" s="322">
        <v>72943</v>
      </c>
      <c r="B5076" s="319" t="s">
        <v>6359</v>
      </c>
      <c r="C5076" s="319" t="s">
        <v>1572</v>
      </c>
      <c r="D5076" s="320" t="s">
        <v>11626</v>
      </c>
    </row>
    <row r="5077" spans="1:4" ht="13.5">
      <c r="A5077" s="322">
        <v>72972</v>
      </c>
      <c r="B5077" s="319" t="s">
        <v>6360</v>
      </c>
      <c r="C5077" s="319" t="s">
        <v>1572</v>
      </c>
      <c r="D5077" s="320" t="s">
        <v>11627</v>
      </c>
    </row>
    <row r="5078" spans="1:4" ht="13.5">
      <c r="A5078" s="322">
        <v>72973</v>
      </c>
      <c r="B5078" s="319" t="s">
        <v>6361</v>
      </c>
      <c r="C5078" s="319" t="s">
        <v>1265</v>
      </c>
      <c r="D5078" s="320" t="s">
        <v>7949</v>
      </c>
    </row>
    <row r="5079" spans="1:4" ht="13.5">
      <c r="A5079" s="322">
        <v>72974</v>
      </c>
      <c r="B5079" s="319" t="s">
        <v>6362</v>
      </c>
      <c r="C5079" s="319" t="s">
        <v>1572</v>
      </c>
      <c r="D5079" s="320" t="s">
        <v>11628</v>
      </c>
    </row>
    <row r="5080" spans="1:4" ht="13.5">
      <c r="A5080" s="322">
        <v>72975</v>
      </c>
      <c r="B5080" s="319" t="s">
        <v>6363</v>
      </c>
      <c r="C5080" s="319" t="s">
        <v>1572</v>
      </c>
      <c r="D5080" s="320" t="s">
        <v>8025</v>
      </c>
    </row>
    <row r="5081" spans="1:4" ht="13.5">
      <c r="A5081" s="322">
        <v>72978</v>
      </c>
      <c r="B5081" s="319" t="s">
        <v>6364</v>
      </c>
      <c r="C5081" s="319" t="s">
        <v>1265</v>
      </c>
      <c r="D5081" s="320" t="s">
        <v>11628</v>
      </c>
    </row>
    <row r="5082" spans="1:4" ht="13.5">
      <c r="A5082" s="322">
        <v>72979</v>
      </c>
      <c r="B5082" s="319" t="s">
        <v>6365</v>
      </c>
      <c r="C5082" s="319" t="s">
        <v>1572</v>
      </c>
      <c r="D5082" s="320" t="s">
        <v>11629</v>
      </c>
    </row>
    <row r="5083" spans="1:4" ht="13.5">
      <c r="A5083" s="319" t="s">
        <v>6366</v>
      </c>
      <c r="B5083" s="319" t="s">
        <v>6367</v>
      </c>
      <c r="C5083" s="319" t="s">
        <v>1572</v>
      </c>
      <c r="D5083" s="320" t="s">
        <v>11630</v>
      </c>
    </row>
    <row r="5084" spans="1:4" ht="13.5">
      <c r="A5084" s="319" t="s">
        <v>6368</v>
      </c>
      <c r="B5084" s="319" t="s">
        <v>6369</v>
      </c>
      <c r="C5084" s="319" t="s">
        <v>2616</v>
      </c>
      <c r="D5084" s="320" t="s">
        <v>11631</v>
      </c>
    </row>
    <row r="5085" spans="1:4" ht="13.5">
      <c r="A5085" s="319" t="s">
        <v>6370</v>
      </c>
      <c r="B5085" s="319" t="s">
        <v>6371</v>
      </c>
      <c r="C5085" s="319" t="s">
        <v>2616</v>
      </c>
      <c r="D5085" s="320" t="s">
        <v>11632</v>
      </c>
    </row>
    <row r="5086" spans="1:4" ht="13.5">
      <c r="A5086" s="322">
        <v>92391</v>
      </c>
      <c r="B5086" s="319" t="s">
        <v>6372</v>
      </c>
      <c r="C5086" s="319" t="s">
        <v>1572</v>
      </c>
      <c r="D5086" s="320" t="s">
        <v>11633</v>
      </c>
    </row>
    <row r="5087" spans="1:4" ht="13.5">
      <c r="A5087" s="322">
        <v>92392</v>
      </c>
      <c r="B5087" s="319" t="s">
        <v>6373</v>
      </c>
      <c r="C5087" s="319" t="s">
        <v>1572</v>
      </c>
      <c r="D5087" s="320" t="s">
        <v>11634</v>
      </c>
    </row>
    <row r="5088" spans="1:4" ht="13.5">
      <c r="A5088" s="322">
        <v>92393</v>
      </c>
      <c r="B5088" s="319" t="s">
        <v>6374</v>
      </c>
      <c r="C5088" s="319" t="s">
        <v>1572</v>
      </c>
      <c r="D5088" s="320" t="s">
        <v>11635</v>
      </c>
    </row>
    <row r="5089" spans="1:4" ht="13.5">
      <c r="A5089" s="322">
        <v>92394</v>
      </c>
      <c r="B5089" s="319" t="s">
        <v>6375</v>
      </c>
      <c r="C5089" s="319" t="s">
        <v>1572</v>
      </c>
      <c r="D5089" s="320" t="s">
        <v>11636</v>
      </c>
    </row>
    <row r="5090" spans="1:4" ht="13.5">
      <c r="A5090" s="322">
        <v>92395</v>
      </c>
      <c r="B5090" s="319" t="s">
        <v>6376</v>
      </c>
      <c r="C5090" s="319" t="s">
        <v>1572</v>
      </c>
      <c r="D5090" s="320" t="s">
        <v>10618</v>
      </c>
    </row>
    <row r="5091" spans="1:4" ht="13.5">
      <c r="A5091" s="322">
        <v>92396</v>
      </c>
      <c r="B5091" s="319" t="s">
        <v>6377</v>
      </c>
      <c r="C5091" s="319" t="s">
        <v>1572</v>
      </c>
      <c r="D5091" s="320" t="s">
        <v>11637</v>
      </c>
    </row>
    <row r="5092" spans="1:4" ht="13.5">
      <c r="A5092" s="322">
        <v>92397</v>
      </c>
      <c r="B5092" s="319" t="s">
        <v>6378</v>
      </c>
      <c r="C5092" s="319" t="s">
        <v>1572</v>
      </c>
      <c r="D5092" s="320" t="s">
        <v>9159</v>
      </c>
    </row>
    <row r="5093" spans="1:4" ht="13.5">
      <c r="A5093" s="322">
        <v>92398</v>
      </c>
      <c r="B5093" s="319" t="s">
        <v>6379</v>
      </c>
      <c r="C5093" s="319" t="s">
        <v>1572</v>
      </c>
      <c r="D5093" s="320" t="s">
        <v>11638</v>
      </c>
    </row>
    <row r="5094" spans="1:4" ht="13.5">
      <c r="A5094" s="322">
        <v>92399</v>
      </c>
      <c r="B5094" s="319" t="s">
        <v>6380</v>
      </c>
      <c r="C5094" s="319" t="s">
        <v>1572</v>
      </c>
      <c r="D5094" s="320" t="s">
        <v>11639</v>
      </c>
    </row>
    <row r="5095" spans="1:4" ht="13.5">
      <c r="A5095" s="322">
        <v>92400</v>
      </c>
      <c r="B5095" s="319" t="s">
        <v>6381</v>
      </c>
      <c r="C5095" s="319" t="s">
        <v>1572</v>
      </c>
      <c r="D5095" s="320" t="s">
        <v>11640</v>
      </c>
    </row>
    <row r="5096" spans="1:4" ht="13.5">
      <c r="A5096" s="322">
        <v>92401</v>
      </c>
      <c r="B5096" s="319" t="s">
        <v>6382</v>
      </c>
      <c r="C5096" s="319" t="s">
        <v>1572</v>
      </c>
      <c r="D5096" s="320" t="s">
        <v>11641</v>
      </c>
    </row>
    <row r="5097" spans="1:4" ht="13.5">
      <c r="A5097" s="322">
        <v>92402</v>
      </c>
      <c r="B5097" s="319" t="s">
        <v>6383</v>
      </c>
      <c r="C5097" s="319" t="s">
        <v>1572</v>
      </c>
      <c r="D5097" s="320" t="s">
        <v>11642</v>
      </c>
    </row>
    <row r="5098" spans="1:4" ht="13.5">
      <c r="A5098" s="322">
        <v>92403</v>
      </c>
      <c r="B5098" s="319" t="s">
        <v>6384</v>
      </c>
      <c r="C5098" s="319" t="s">
        <v>1572</v>
      </c>
      <c r="D5098" s="320" t="s">
        <v>11643</v>
      </c>
    </row>
    <row r="5099" spans="1:4" ht="13.5">
      <c r="A5099" s="322">
        <v>92404</v>
      </c>
      <c r="B5099" s="319" t="s">
        <v>6385</v>
      </c>
      <c r="C5099" s="319" t="s">
        <v>1572</v>
      </c>
      <c r="D5099" s="320" t="s">
        <v>11515</v>
      </c>
    </row>
    <row r="5100" spans="1:4" ht="13.5">
      <c r="A5100" s="322">
        <v>92405</v>
      </c>
      <c r="B5100" s="319" t="s">
        <v>6386</v>
      </c>
      <c r="C5100" s="319" t="s">
        <v>1572</v>
      </c>
      <c r="D5100" s="320" t="s">
        <v>11644</v>
      </c>
    </row>
    <row r="5101" spans="1:4" ht="13.5">
      <c r="A5101" s="322">
        <v>92406</v>
      </c>
      <c r="B5101" s="319" t="s">
        <v>6387</v>
      </c>
      <c r="C5101" s="319" t="s">
        <v>1572</v>
      </c>
      <c r="D5101" s="320" t="s">
        <v>11645</v>
      </c>
    </row>
    <row r="5102" spans="1:4" ht="13.5">
      <c r="A5102" s="322">
        <v>92407</v>
      </c>
      <c r="B5102" s="319" t="s">
        <v>6388</v>
      </c>
      <c r="C5102" s="319" t="s">
        <v>1572</v>
      </c>
      <c r="D5102" s="320" t="s">
        <v>8412</v>
      </c>
    </row>
    <row r="5103" spans="1:4" ht="13.5">
      <c r="A5103" s="322">
        <v>93679</v>
      </c>
      <c r="B5103" s="319" t="s">
        <v>6389</v>
      </c>
      <c r="C5103" s="319" t="s">
        <v>1572</v>
      </c>
      <c r="D5103" s="320" t="s">
        <v>11646</v>
      </c>
    </row>
    <row r="5104" spans="1:4" ht="13.5">
      <c r="A5104" s="322">
        <v>93680</v>
      </c>
      <c r="B5104" s="319" t="s">
        <v>6390</v>
      </c>
      <c r="C5104" s="319" t="s">
        <v>1572</v>
      </c>
      <c r="D5104" s="320" t="s">
        <v>11647</v>
      </c>
    </row>
    <row r="5105" spans="1:4" ht="13.5">
      <c r="A5105" s="322">
        <v>93681</v>
      </c>
      <c r="B5105" s="319" t="s">
        <v>6391</v>
      </c>
      <c r="C5105" s="319" t="s">
        <v>1572</v>
      </c>
      <c r="D5105" s="320" t="s">
        <v>11648</v>
      </c>
    </row>
    <row r="5106" spans="1:4" ht="13.5">
      <c r="A5106" s="322">
        <v>93682</v>
      </c>
      <c r="B5106" s="319" t="s">
        <v>6392</v>
      </c>
      <c r="C5106" s="319" t="s">
        <v>1572</v>
      </c>
      <c r="D5106" s="320" t="s">
        <v>11649</v>
      </c>
    </row>
    <row r="5107" spans="1:4" ht="13.5">
      <c r="A5107" s="322">
        <v>97114</v>
      </c>
      <c r="B5107" s="319" t="s">
        <v>6393</v>
      </c>
      <c r="C5107" s="319" t="s">
        <v>1265</v>
      </c>
      <c r="D5107" s="320" t="s">
        <v>8235</v>
      </c>
    </row>
    <row r="5108" spans="1:4" ht="13.5">
      <c r="A5108" s="322">
        <v>97115</v>
      </c>
      <c r="B5108" s="319" t="s">
        <v>6394</v>
      </c>
      <c r="C5108" s="319" t="s">
        <v>1495</v>
      </c>
      <c r="D5108" s="320" t="s">
        <v>7980</v>
      </c>
    </row>
    <row r="5109" spans="1:4" ht="13.5">
      <c r="A5109" s="322">
        <v>97120</v>
      </c>
      <c r="B5109" s="319" t="s">
        <v>6395</v>
      </c>
      <c r="C5109" s="319" t="s">
        <v>1495</v>
      </c>
      <c r="D5109" s="320" t="s">
        <v>9582</v>
      </c>
    </row>
    <row r="5110" spans="1:4" ht="13.5">
      <c r="A5110" s="322">
        <v>97802</v>
      </c>
      <c r="B5110" s="319" t="s">
        <v>6396</v>
      </c>
      <c r="C5110" s="319" t="s">
        <v>1572</v>
      </c>
      <c r="D5110" s="320" t="s">
        <v>11650</v>
      </c>
    </row>
    <row r="5111" spans="1:4" ht="13.5">
      <c r="A5111" s="322">
        <v>97803</v>
      </c>
      <c r="B5111" s="319" t="s">
        <v>6397</v>
      </c>
      <c r="C5111" s="319" t="s">
        <v>1572</v>
      </c>
      <c r="D5111" s="320" t="s">
        <v>7969</v>
      </c>
    </row>
    <row r="5112" spans="1:4" ht="13.5">
      <c r="A5112" s="322">
        <v>97805</v>
      </c>
      <c r="B5112" s="319" t="s">
        <v>6398</v>
      </c>
      <c r="C5112" s="319" t="s">
        <v>1572</v>
      </c>
      <c r="D5112" s="320" t="s">
        <v>11651</v>
      </c>
    </row>
    <row r="5113" spans="1:4" ht="13.5">
      <c r="A5113" s="322">
        <v>97806</v>
      </c>
      <c r="B5113" s="319" t="s">
        <v>6399</v>
      </c>
      <c r="C5113" s="319" t="s">
        <v>1572</v>
      </c>
      <c r="D5113" s="320" t="s">
        <v>11652</v>
      </c>
    </row>
    <row r="5114" spans="1:4" ht="13.5">
      <c r="A5114" s="322">
        <v>97807</v>
      </c>
      <c r="B5114" s="319" t="s">
        <v>6400</v>
      </c>
      <c r="C5114" s="319" t="s">
        <v>1572</v>
      </c>
      <c r="D5114" s="320" t="s">
        <v>10324</v>
      </c>
    </row>
    <row r="5115" spans="1:4" ht="13.5">
      <c r="A5115" s="322">
        <v>97809</v>
      </c>
      <c r="B5115" s="319" t="s">
        <v>6401</v>
      </c>
      <c r="C5115" s="319" t="s">
        <v>1572</v>
      </c>
      <c r="D5115" s="320" t="s">
        <v>9617</v>
      </c>
    </row>
    <row r="5116" spans="1:4" ht="13.5">
      <c r="A5116" s="322">
        <v>97810</v>
      </c>
      <c r="B5116" s="319" t="s">
        <v>6402</v>
      </c>
      <c r="C5116" s="319" t="s">
        <v>1572</v>
      </c>
      <c r="D5116" s="320" t="s">
        <v>11653</v>
      </c>
    </row>
    <row r="5117" spans="1:4" ht="13.5">
      <c r="A5117" s="322">
        <v>97811</v>
      </c>
      <c r="B5117" s="319" t="s">
        <v>6403</v>
      </c>
      <c r="C5117" s="319" t="s">
        <v>1572</v>
      </c>
      <c r="D5117" s="320" t="s">
        <v>11654</v>
      </c>
    </row>
    <row r="5118" spans="1:4" ht="13.5">
      <c r="A5118" s="322">
        <v>97813</v>
      </c>
      <c r="B5118" s="319" t="s">
        <v>6404</v>
      </c>
      <c r="C5118" s="319" t="s">
        <v>1572</v>
      </c>
      <c r="D5118" s="320" t="s">
        <v>8001</v>
      </c>
    </row>
    <row r="5119" spans="1:4" ht="13.5">
      <c r="A5119" s="322">
        <v>97814</v>
      </c>
      <c r="B5119" s="319" t="s">
        <v>6405</v>
      </c>
      <c r="C5119" s="319" t="s">
        <v>1572</v>
      </c>
      <c r="D5119" s="320" t="s">
        <v>11655</v>
      </c>
    </row>
    <row r="5120" spans="1:4" ht="13.5">
      <c r="A5120" s="322">
        <v>97816</v>
      </c>
      <c r="B5120" s="319" t="s">
        <v>6406</v>
      </c>
      <c r="C5120" s="319" t="s">
        <v>1572</v>
      </c>
      <c r="D5120" s="320" t="s">
        <v>11386</v>
      </c>
    </row>
    <row r="5121" spans="1:4" ht="13.5">
      <c r="A5121" s="322">
        <v>97817</v>
      </c>
      <c r="B5121" s="319" t="s">
        <v>6407</v>
      </c>
      <c r="C5121" s="319" t="s">
        <v>1572</v>
      </c>
      <c r="D5121" s="320" t="s">
        <v>9343</v>
      </c>
    </row>
    <row r="5122" spans="1:4" ht="13.5">
      <c r="A5122" s="322">
        <v>97818</v>
      </c>
      <c r="B5122" s="319" t="s">
        <v>6408</v>
      </c>
      <c r="C5122" s="319" t="s">
        <v>1572</v>
      </c>
      <c r="D5122" s="320" t="s">
        <v>11656</v>
      </c>
    </row>
    <row r="5123" spans="1:4" ht="13.5">
      <c r="A5123" s="322">
        <v>97820</v>
      </c>
      <c r="B5123" s="319" t="s">
        <v>6409</v>
      </c>
      <c r="C5123" s="319" t="s">
        <v>1572</v>
      </c>
      <c r="D5123" s="320" t="s">
        <v>11657</v>
      </c>
    </row>
    <row r="5124" spans="1:4" ht="13.5">
      <c r="A5124" s="322">
        <v>97821</v>
      </c>
      <c r="B5124" s="319" t="s">
        <v>6410</v>
      </c>
      <c r="C5124" s="319" t="s">
        <v>1572</v>
      </c>
      <c r="D5124" s="320" t="s">
        <v>11658</v>
      </c>
    </row>
    <row r="5125" spans="1:4" ht="13.5">
      <c r="A5125" s="322">
        <v>97822</v>
      </c>
      <c r="B5125" s="319" t="s">
        <v>6411</v>
      </c>
      <c r="C5125" s="319" t="s">
        <v>1572</v>
      </c>
      <c r="D5125" s="320" t="s">
        <v>11659</v>
      </c>
    </row>
    <row r="5126" spans="1:4" ht="13.5">
      <c r="A5126" s="322">
        <v>72947</v>
      </c>
      <c r="B5126" s="319" t="s">
        <v>6412</v>
      </c>
      <c r="C5126" s="319" t="s">
        <v>1572</v>
      </c>
      <c r="D5126" s="320" t="s">
        <v>7893</v>
      </c>
    </row>
    <row r="5127" spans="1:4" ht="13.5">
      <c r="A5127" s="322">
        <v>83693</v>
      </c>
      <c r="B5127" s="319" t="s">
        <v>6413</v>
      </c>
      <c r="C5127" s="319" t="s">
        <v>1572</v>
      </c>
      <c r="D5127" s="320" t="s">
        <v>11287</v>
      </c>
    </row>
    <row r="5128" spans="1:4" ht="13.5">
      <c r="A5128" s="319" t="s">
        <v>6414</v>
      </c>
      <c r="B5128" s="319" t="s">
        <v>6415</v>
      </c>
      <c r="C5128" s="319" t="s">
        <v>1265</v>
      </c>
      <c r="D5128" s="320" t="s">
        <v>11660</v>
      </c>
    </row>
    <row r="5129" spans="1:4" ht="13.5">
      <c r="A5129" s="319" t="s">
        <v>6416</v>
      </c>
      <c r="B5129" s="319" t="s">
        <v>6417</v>
      </c>
      <c r="C5129" s="319" t="s">
        <v>1265</v>
      </c>
      <c r="D5129" s="320" t="s">
        <v>11661</v>
      </c>
    </row>
    <row r="5130" spans="1:4" ht="13.5">
      <c r="A5130" s="319" t="s">
        <v>6418</v>
      </c>
      <c r="B5130" s="319" t="s">
        <v>6419</v>
      </c>
      <c r="C5130" s="319" t="s">
        <v>1572</v>
      </c>
      <c r="D5130" s="320" t="s">
        <v>10194</v>
      </c>
    </row>
    <row r="5131" spans="1:4" ht="13.5">
      <c r="A5131" s="322">
        <v>72962</v>
      </c>
      <c r="B5131" s="319" t="s">
        <v>6420</v>
      </c>
      <c r="C5131" s="319" t="s">
        <v>6046</v>
      </c>
      <c r="D5131" s="320" t="s">
        <v>11662</v>
      </c>
    </row>
    <row r="5132" spans="1:4" ht="13.5">
      <c r="A5132" s="322">
        <v>72963</v>
      </c>
      <c r="B5132" s="319" t="s">
        <v>6421</v>
      </c>
      <c r="C5132" s="319" t="s">
        <v>6046</v>
      </c>
      <c r="D5132" s="320" t="s">
        <v>11663</v>
      </c>
    </row>
    <row r="5133" spans="1:4" ht="13.5">
      <c r="A5133" s="319" t="s">
        <v>6422</v>
      </c>
      <c r="B5133" s="319" t="s">
        <v>6423</v>
      </c>
      <c r="C5133" s="319" t="s">
        <v>2616</v>
      </c>
      <c r="D5133" s="320" t="s">
        <v>11664</v>
      </c>
    </row>
    <row r="5134" spans="1:4" ht="13.5">
      <c r="A5134" s="322">
        <v>95990</v>
      </c>
      <c r="B5134" s="319" t="s">
        <v>6424</v>
      </c>
      <c r="C5134" s="319" t="s">
        <v>2616</v>
      </c>
      <c r="D5134" s="320" t="s">
        <v>11665</v>
      </c>
    </row>
    <row r="5135" spans="1:4" ht="13.5">
      <c r="A5135" s="322">
        <v>95992</v>
      </c>
      <c r="B5135" s="319" t="s">
        <v>6425</v>
      </c>
      <c r="C5135" s="319" t="s">
        <v>2616</v>
      </c>
      <c r="D5135" s="320" t="s">
        <v>11666</v>
      </c>
    </row>
    <row r="5136" spans="1:4" ht="13.5">
      <c r="A5136" s="322">
        <v>95993</v>
      </c>
      <c r="B5136" s="319" t="s">
        <v>6426</v>
      </c>
      <c r="C5136" s="319" t="s">
        <v>2616</v>
      </c>
      <c r="D5136" s="320" t="s">
        <v>11667</v>
      </c>
    </row>
    <row r="5137" spans="1:4" ht="13.5">
      <c r="A5137" s="322">
        <v>95994</v>
      </c>
      <c r="B5137" s="319" t="s">
        <v>6427</v>
      </c>
      <c r="C5137" s="319" t="s">
        <v>2616</v>
      </c>
      <c r="D5137" s="320" t="s">
        <v>11668</v>
      </c>
    </row>
    <row r="5138" spans="1:4" ht="13.5">
      <c r="A5138" s="322">
        <v>95995</v>
      </c>
      <c r="B5138" s="319" t="s">
        <v>6428</v>
      </c>
      <c r="C5138" s="319" t="s">
        <v>2616</v>
      </c>
      <c r="D5138" s="320" t="s">
        <v>11669</v>
      </c>
    </row>
    <row r="5139" spans="1:4" ht="13.5">
      <c r="A5139" s="322">
        <v>95996</v>
      </c>
      <c r="B5139" s="319" t="s">
        <v>6429</v>
      </c>
      <c r="C5139" s="319" t="s">
        <v>2616</v>
      </c>
      <c r="D5139" s="320" t="s">
        <v>11670</v>
      </c>
    </row>
    <row r="5140" spans="1:4" ht="13.5">
      <c r="A5140" s="322">
        <v>95997</v>
      </c>
      <c r="B5140" s="319" t="s">
        <v>6430</v>
      </c>
      <c r="C5140" s="319" t="s">
        <v>2616</v>
      </c>
      <c r="D5140" s="320" t="s">
        <v>11671</v>
      </c>
    </row>
    <row r="5141" spans="1:4" ht="13.5">
      <c r="A5141" s="322">
        <v>95998</v>
      </c>
      <c r="B5141" s="319" t="s">
        <v>6431</v>
      </c>
      <c r="C5141" s="319" t="s">
        <v>2616</v>
      </c>
      <c r="D5141" s="320" t="s">
        <v>11672</v>
      </c>
    </row>
    <row r="5142" spans="1:4" ht="13.5">
      <c r="A5142" s="322">
        <v>95999</v>
      </c>
      <c r="B5142" s="319" t="s">
        <v>6432</v>
      </c>
      <c r="C5142" s="319" t="s">
        <v>2616</v>
      </c>
      <c r="D5142" s="320" t="s">
        <v>11673</v>
      </c>
    </row>
    <row r="5143" spans="1:4" ht="13.5">
      <c r="A5143" s="322">
        <v>96000</v>
      </c>
      <c r="B5143" s="319" t="s">
        <v>6433</v>
      </c>
      <c r="C5143" s="319" t="s">
        <v>2616</v>
      </c>
      <c r="D5143" s="320" t="s">
        <v>11674</v>
      </c>
    </row>
    <row r="5144" spans="1:4" ht="13.5">
      <c r="A5144" s="322">
        <v>96001</v>
      </c>
      <c r="B5144" s="319" t="s">
        <v>6434</v>
      </c>
      <c r="C5144" s="319" t="s">
        <v>1572</v>
      </c>
      <c r="D5144" s="320" t="s">
        <v>10175</v>
      </c>
    </row>
    <row r="5145" spans="1:4" ht="13.5">
      <c r="A5145" s="322">
        <v>96002</v>
      </c>
      <c r="B5145" s="319" t="s">
        <v>6435</v>
      </c>
      <c r="C5145" s="319" t="s">
        <v>1572</v>
      </c>
      <c r="D5145" s="320" t="s">
        <v>11675</v>
      </c>
    </row>
    <row r="5146" spans="1:4" ht="13.5">
      <c r="A5146" s="322">
        <v>96393</v>
      </c>
      <c r="B5146" s="319" t="s">
        <v>6436</v>
      </c>
      <c r="C5146" s="319" t="s">
        <v>2616</v>
      </c>
      <c r="D5146" s="320" t="s">
        <v>11676</v>
      </c>
    </row>
    <row r="5147" spans="1:4" ht="13.5">
      <c r="A5147" s="322">
        <v>96394</v>
      </c>
      <c r="B5147" s="319" t="s">
        <v>6437</v>
      </c>
      <c r="C5147" s="319" t="s">
        <v>2616</v>
      </c>
      <c r="D5147" s="320" t="s">
        <v>11677</v>
      </c>
    </row>
    <row r="5148" spans="1:4" ht="13.5">
      <c r="A5148" s="322">
        <v>96395</v>
      </c>
      <c r="B5148" s="319" t="s">
        <v>6438</v>
      </c>
      <c r="C5148" s="319" t="s">
        <v>2616</v>
      </c>
      <c r="D5148" s="320" t="s">
        <v>11678</v>
      </c>
    </row>
    <row r="5149" spans="1:4" ht="13.5">
      <c r="A5149" s="322">
        <v>73445</v>
      </c>
      <c r="B5149" s="319" t="s">
        <v>6439</v>
      </c>
      <c r="C5149" s="319" t="s">
        <v>1572</v>
      </c>
      <c r="D5149" s="320" t="s">
        <v>8091</v>
      </c>
    </row>
    <row r="5150" spans="1:4" ht="13.5">
      <c r="A5150" s="322">
        <v>73446</v>
      </c>
      <c r="B5150" s="319" t="s">
        <v>6440</v>
      </c>
      <c r="C5150" s="319" t="s">
        <v>1572</v>
      </c>
      <c r="D5150" s="320" t="s">
        <v>10567</v>
      </c>
    </row>
    <row r="5151" spans="1:4" ht="13.5">
      <c r="A5151" s="319" t="s">
        <v>6441</v>
      </c>
      <c r="B5151" s="319" t="s">
        <v>6442</v>
      </c>
      <c r="C5151" s="319" t="s">
        <v>1572</v>
      </c>
      <c r="D5151" s="320" t="s">
        <v>11679</v>
      </c>
    </row>
    <row r="5152" spans="1:4" ht="13.5">
      <c r="A5152" s="319" t="s">
        <v>6443</v>
      </c>
      <c r="B5152" s="319" t="s">
        <v>6444</v>
      </c>
      <c r="C5152" s="319" t="s">
        <v>1572</v>
      </c>
      <c r="D5152" s="320" t="s">
        <v>11680</v>
      </c>
    </row>
    <row r="5153" spans="1:4" ht="13.5">
      <c r="A5153" s="322">
        <v>79462</v>
      </c>
      <c r="B5153" s="319" t="s">
        <v>6445</v>
      </c>
      <c r="C5153" s="319" t="s">
        <v>1572</v>
      </c>
      <c r="D5153" s="320" t="s">
        <v>11533</v>
      </c>
    </row>
    <row r="5154" spans="1:4" ht="13.5">
      <c r="A5154" s="319" t="s">
        <v>6446</v>
      </c>
      <c r="B5154" s="319" t="s">
        <v>6447</v>
      </c>
      <c r="C5154" s="319" t="s">
        <v>1572</v>
      </c>
      <c r="D5154" s="320" t="s">
        <v>11681</v>
      </c>
    </row>
    <row r="5155" spans="1:4" ht="13.5">
      <c r="A5155" s="322">
        <v>84651</v>
      </c>
      <c r="B5155" s="319" t="s">
        <v>6448</v>
      </c>
      <c r="C5155" s="319" t="s">
        <v>1572</v>
      </c>
      <c r="D5155" s="320" t="s">
        <v>11682</v>
      </c>
    </row>
    <row r="5156" spans="1:4" ht="13.5">
      <c r="A5156" s="322">
        <v>88411</v>
      </c>
      <c r="B5156" s="319" t="s">
        <v>6449</v>
      </c>
      <c r="C5156" s="319" t="s">
        <v>1572</v>
      </c>
      <c r="D5156" s="320" t="s">
        <v>8122</v>
      </c>
    </row>
    <row r="5157" spans="1:4" ht="13.5">
      <c r="A5157" s="322">
        <v>88412</v>
      </c>
      <c r="B5157" s="319" t="s">
        <v>6450</v>
      </c>
      <c r="C5157" s="319" t="s">
        <v>1572</v>
      </c>
      <c r="D5157" s="320" t="s">
        <v>11683</v>
      </c>
    </row>
    <row r="5158" spans="1:4" ht="13.5">
      <c r="A5158" s="322">
        <v>88413</v>
      </c>
      <c r="B5158" s="319" t="s">
        <v>6451</v>
      </c>
      <c r="C5158" s="319" t="s">
        <v>1572</v>
      </c>
      <c r="D5158" s="320" t="s">
        <v>8074</v>
      </c>
    </row>
    <row r="5159" spans="1:4" ht="13.5">
      <c r="A5159" s="322">
        <v>88414</v>
      </c>
      <c r="B5159" s="319" t="s">
        <v>6452</v>
      </c>
      <c r="C5159" s="319" t="s">
        <v>1572</v>
      </c>
      <c r="D5159" s="320" t="s">
        <v>7945</v>
      </c>
    </row>
    <row r="5160" spans="1:4" ht="13.5">
      <c r="A5160" s="322">
        <v>88415</v>
      </c>
      <c r="B5160" s="319" t="s">
        <v>6453</v>
      </c>
      <c r="C5160" s="319" t="s">
        <v>1572</v>
      </c>
      <c r="D5160" s="320" t="s">
        <v>11684</v>
      </c>
    </row>
    <row r="5161" spans="1:4" ht="13.5">
      <c r="A5161" s="322">
        <v>88416</v>
      </c>
      <c r="B5161" s="319" t="s">
        <v>6454</v>
      </c>
      <c r="C5161" s="319" t="s">
        <v>1572</v>
      </c>
      <c r="D5161" s="320" t="s">
        <v>11685</v>
      </c>
    </row>
    <row r="5162" spans="1:4" ht="13.5">
      <c r="A5162" s="322">
        <v>88417</v>
      </c>
      <c r="B5162" s="319" t="s">
        <v>6455</v>
      </c>
      <c r="C5162" s="319" t="s">
        <v>1572</v>
      </c>
      <c r="D5162" s="320" t="s">
        <v>11686</v>
      </c>
    </row>
    <row r="5163" spans="1:4" ht="13.5">
      <c r="A5163" s="322">
        <v>88420</v>
      </c>
      <c r="B5163" s="319" t="s">
        <v>6456</v>
      </c>
      <c r="C5163" s="319" t="s">
        <v>1572</v>
      </c>
      <c r="D5163" s="320" t="s">
        <v>10211</v>
      </c>
    </row>
    <row r="5164" spans="1:4" ht="13.5">
      <c r="A5164" s="322">
        <v>88421</v>
      </c>
      <c r="B5164" s="319" t="s">
        <v>6457</v>
      </c>
      <c r="C5164" s="319" t="s">
        <v>1572</v>
      </c>
      <c r="D5164" s="320" t="s">
        <v>11687</v>
      </c>
    </row>
    <row r="5165" spans="1:4" ht="13.5">
      <c r="A5165" s="322">
        <v>88423</v>
      </c>
      <c r="B5165" s="319" t="s">
        <v>6458</v>
      </c>
      <c r="C5165" s="319" t="s">
        <v>1572</v>
      </c>
      <c r="D5165" s="320" t="s">
        <v>7983</v>
      </c>
    </row>
    <row r="5166" spans="1:4" ht="13.5">
      <c r="A5166" s="322">
        <v>88424</v>
      </c>
      <c r="B5166" s="319" t="s">
        <v>6459</v>
      </c>
      <c r="C5166" s="319" t="s">
        <v>1572</v>
      </c>
      <c r="D5166" s="320" t="s">
        <v>10930</v>
      </c>
    </row>
    <row r="5167" spans="1:4" ht="13.5">
      <c r="A5167" s="322">
        <v>88426</v>
      </c>
      <c r="B5167" s="319" t="s">
        <v>6460</v>
      </c>
      <c r="C5167" s="319" t="s">
        <v>1572</v>
      </c>
      <c r="D5167" s="320" t="s">
        <v>8099</v>
      </c>
    </row>
    <row r="5168" spans="1:4" ht="13.5">
      <c r="A5168" s="322">
        <v>88428</v>
      </c>
      <c r="B5168" s="319" t="s">
        <v>6461</v>
      </c>
      <c r="C5168" s="319" t="s">
        <v>1572</v>
      </c>
      <c r="D5168" s="320" t="s">
        <v>10001</v>
      </c>
    </row>
    <row r="5169" spans="1:4" ht="13.5">
      <c r="A5169" s="322">
        <v>88429</v>
      </c>
      <c r="B5169" s="319" t="s">
        <v>6462</v>
      </c>
      <c r="C5169" s="319" t="s">
        <v>1572</v>
      </c>
      <c r="D5169" s="320" t="s">
        <v>11688</v>
      </c>
    </row>
    <row r="5170" spans="1:4" ht="13.5">
      <c r="A5170" s="322">
        <v>88431</v>
      </c>
      <c r="B5170" s="319" t="s">
        <v>6463</v>
      </c>
      <c r="C5170" s="319" t="s">
        <v>1572</v>
      </c>
      <c r="D5170" s="320" t="s">
        <v>8747</v>
      </c>
    </row>
    <row r="5171" spans="1:4" ht="13.5">
      <c r="A5171" s="322">
        <v>88432</v>
      </c>
      <c r="B5171" s="319" t="s">
        <v>6464</v>
      </c>
      <c r="C5171" s="319" t="s">
        <v>1572</v>
      </c>
      <c r="D5171" s="320" t="s">
        <v>9553</v>
      </c>
    </row>
    <row r="5172" spans="1:4" ht="13.5">
      <c r="A5172" s="322">
        <v>88482</v>
      </c>
      <c r="B5172" s="319" t="s">
        <v>6465</v>
      </c>
      <c r="C5172" s="319" t="s">
        <v>1572</v>
      </c>
      <c r="D5172" s="320" t="s">
        <v>7977</v>
      </c>
    </row>
    <row r="5173" spans="1:4" ht="13.5">
      <c r="A5173" s="322">
        <v>88483</v>
      </c>
      <c r="B5173" s="319" t="s">
        <v>6466</v>
      </c>
      <c r="C5173" s="319" t="s">
        <v>1572</v>
      </c>
      <c r="D5173" s="320" t="s">
        <v>8147</v>
      </c>
    </row>
    <row r="5174" spans="1:4" ht="13.5">
      <c r="A5174" s="322">
        <v>88484</v>
      </c>
      <c r="B5174" s="319" t="s">
        <v>6467</v>
      </c>
      <c r="C5174" s="319" t="s">
        <v>1572</v>
      </c>
      <c r="D5174" s="320" t="s">
        <v>11689</v>
      </c>
    </row>
    <row r="5175" spans="1:4" ht="13.5">
      <c r="A5175" s="322">
        <v>88485</v>
      </c>
      <c r="B5175" s="319" t="s">
        <v>6468</v>
      </c>
      <c r="C5175" s="319" t="s">
        <v>1572</v>
      </c>
      <c r="D5175" s="320" t="s">
        <v>7912</v>
      </c>
    </row>
    <row r="5176" spans="1:4" ht="13.5">
      <c r="A5176" s="322">
        <v>88486</v>
      </c>
      <c r="B5176" s="319" t="s">
        <v>6469</v>
      </c>
      <c r="C5176" s="319" t="s">
        <v>1572</v>
      </c>
      <c r="D5176" s="320" t="s">
        <v>9549</v>
      </c>
    </row>
    <row r="5177" spans="1:4" ht="13.5">
      <c r="A5177" s="322">
        <v>88487</v>
      </c>
      <c r="B5177" s="319" t="s">
        <v>6470</v>
      </c>
      <c r="C5177" s="319" t="s">
        <v>1572</v>
      </c>
      <c r="D5177" s="320" t="s">
        <v>8114</v>
      </c>
    </row>
    <row r="5178" spans="1:4" ht="13.5">
      <c r="A5178" s="322">
        <v>88488</v>
      </c>
      <c r="B5178" s="319" t="s">
        <v>6471</v>
      </c>
      <c r="C5178" s="319" t="s">
        <v>1572</v>
      </c>
      <c r="D5178" s="320" t="s">
        <v>10250</v>
      </c>
    </row>
    <row r="5179" spans="1:4" ht="13.5">
      <c r="A5179" s="322">
        <v>88489</v>
      </c>
      <c r="B5179" s="319" t="s">
        <v>6472</v>
      </c>
      <c r="C5179" s="319" t="s">
        <v>1572</v>
      </c>
      <c r="D5179" s="320" t="s">
        <v>8271</v>
      </c>
    </row>
    <row r="5180" spans="1:4" ht="13.5">
      <c r="A5180" s="322">
        <v>88490</v>
      </c>
      <c r="B5180" s="319" t="s">
        <v>6473</v>
      </c>
      <c r="C5180" s="319" t="s">
        <v>1572</v>
      </c>
      <c r="D5180" s="320" t="s">
        <v>9446</v>
      </c>
    </row>
    <row r="5181" spans="1:4" ht="13.5">
      <c r="A5181" s="322">
        <v>88491</v>
      </c>
      <c r="B5181" s="319" t="s">
        <v>6474</v>
      </c>
      <c r="C5181" s="319" t="s">
        <v>1572</v>
      </c>
      <c r="D5181" s="320" t="s">
        <v>7953</v>
      </c>
    </row>
    <row r="5182" spans="1:4" ht="13.5">
      <c r="A5182" s="322">
        <v>88492</v>
      </c>
      <c r="B5182" s="319" t="s">
        <v>6475</v>
      </c>
      <c r="C5182" s="319" t="s">
        <v>1572</v>
      </c>
      <c r="D5182" s="320" t="s">
        <v>8184</v>
      </c>
    </row>
    <row r="5183" spans="1:4" ht="13.5">
      <c r="A5183" s="322">
        <v>88493</v>
      </c>
      <c r="B5183" s="319" t="s">
        <v>6476</v>
      </c>
      <c r="C5183" s="319" t="s">
        <v>1572</v>
      </c>
      <c r="D5183" s="320" t="s">
        <v>9288</v>
      </c>
    </row>
    <row r="5184" spans="1:4" ht="13.5">
      <c r="A5184" s="322">
        <v>88494</v>
      </c>
      <c r="B5184" s="319" t="s">
        <v>6477</v>
      </c>
      <c r="C5184" s="319" t="s">
        <v>1572</v>
      </c>
      <c r="D5184" s="320" t="s">
        <v>11690</v>
      </c>
    </row>
    <row r="5185" spans="1:4" ht="13.5">
      <c r="A5185" s="322">
        <v>88495</v>
      </c>
      <c r="B5185" s="319" t="s">
        <v>6478</v>
      </c>
      <c r="C5185" s="319" t="s">
        <v>1572</v>
      </c>
      <c r="D5185" s="320" t="s">
        <v>11691</v>
      </c>
    </row>
    <row r="5186" spans="1:4" ht="13.5">
      <c r="A5186" s="322">
        <v>88496</v>
      </c>
      <c r="B5186" s="319" t="s">
        <v>6479</v>
      </c>
      <c r="C5186" s="319" t="s">
        <v>1572</v>
      </c>
      <c r="D5186" s="320" t="s">
        <v>9435</v>
      </c>
    </row>
    <row r="5187" spans="1:4" ht="13.5">
      <c r="A5187" s="322">
        <v>88497</v>
      </c>
      <c r="B5187" s="319" t="s">
        <v>6480</v>
      </c>
      <c r="C5187" s="319" t="s">
        <v>1572</v>
      </c>
      <c r="D5187" s="320" t="s">
        <v>10686</v>
      </c>
    </row>
    <row r="5188" spans="1:4" ht="13.5">
      <c r="A5188" s="322">
        <v>95305</v>
      </c>
      <c r="B5188" s="319" t="s">
        <v>6481</v>
      </c>
      <c r="C5188" s="319" t="s">
        <v>1572</v>
      </c>
      <c r="D5188" s="320" t="s">
        <v>11692</v>
      </c>
    </row>
    <row r="5189" spans="1:4" ht="13.5">
      <c r="A5189" s="322">
        <v>95306</v>
      </c>
      <c r="B5189" s="319" t="s">
        <v>6482</v>
      </c>
      <c r="C5189" s="319" t="s">
        <v>1572</v>
      </c>
      <c r="D5189" s="320" t="s">
        <v>10773</v>
      </c>
    </row>
    <row r="5190" spans="1:4" ht="13.5">
      <c r="A5190" s="322">
        <v>95622</v>
      </c>
      <c r="B5190" s="319" t="s">
        <v>6483</v>
      </c>
      <c r="C5190" s="319" t="s">
        <v>1572</v>
      </c>
      <c r="D5190" s="320" t="s">
        <v>7954</v>
      </c>
    </row>
    <row r="5191" spans="1:4" ht="13.5">
      <c r="A5191" s="322">
        <v>95623</v>
      </c>
      <c r="B5191" s="319" t="s">
        <v>6484</v>
      </c>
      <c r="C5191" s="319" t="s">
        <v>1572</v>
      </c>
      <c r="D5191" s="320" t="s">
        <v>11693</v>
      </c>
    </row>
    <row r="5192" spans="1:4" ht="13.5">
      <c r="A5192" s="322">
        <v>95624</v>
      </c>
      <c r="B5192" s="319" t="s">
        <v>6485</v>
      </c>
      <c r="C5192" s="319" t="s">
        <v>1572</v>
      </c>
      <c r="D5192" s="320" t="s">
        <v>9584</v>
      </c>
    </row>
    <row r="5193" spans="1:4" ht="13.5">
      <c r="A5193" s="322">
        <v>95625</v>
      </c>
      <c r="B5193" s="319" t="s">
        <v>6486</v>
      </c>
      <c r="C5193" s="319" t="s">
        <v>1572</v>
      </c>
      <c r="D5193" s="320" t="s">
        <v>11694</v>
      </c>
    </row>
    <row r="5194" spans="1:4" ht="13.5">
      <c r="A5194" s="322">
        <v>95626</v>
      </c>
      <c r="B5194" s="319" t="s">
        <v>6487</v>
      </c>
      <c r="C5194" s="319" t="s">
        <v>1572</v>
      </c>
      <c r="D5194" s="320" t="s">
        <v>9089</v>
      </c>
    </row>
    <row r="5195" spans="1:4" ht="13.5">
      <c r="A5195" s="322">
        <v>96126</v>
      </c>
      <c r="B5195" s="319" t="s">
        <v>6488</v>
      </c>
      <c r="C5195" s="319" t="s">
        <v>1572</v>
      </c>
      <c r="D5195" s="320" t="s">
        <v>10117</v>
      </c>
    </row>
    <row r="5196" spans="1:4" ht="13.5">
      <c r="A5196" s="322">
        <v>96127</v>
      </c>
      <c r="B5196" s="319" t="s">
        <v>6489</v>
      </c>
      <c r="C5196" s="319" t="s">
        <v>1572</v>
      </c>
      <c r="D5196" s="320" t="s">
        <v>11695</v>
      </c>
    </row>
    <row r="5197" spans="1:4" ht="13.5">
      <c r="A5197" s="322">
        <v>96128</v>
      </c>
      <c r="B5197" s="319" t="s">
        <v>6490</v>
      </c>
      <c r="C5197" s="319" t="s">
        <v>1572</v>
      </c>
      <c r="D5197" s="320" t="s">
        <v>9083</v>
      </c>
    </row>
    <row r="5198" spans="1:4" ht="13.5">
      <c r="A5198" s="322">
        <v>96129</v>
      </c>
      <c r="B5198" s="319" t="s">
        <v>6491</v>
      </c>
      <c r="C5198" s="319" t="s">
        <v>1572</v>
      </c>
      <c r="D5198" s="320" t="s">
        <v>11696</v>
      </c>
    </row>
    <row r="5199" spans="1:4" ht="13.5">
      <c r="A5199" s="322">
        <v>96130</v>
      </c>
      <c r="B5199" s="319" t="s">
        <v>6492</v>
      </c>
      <c r="C5199" s="319" t="s">
        <v>1572</v>
      </c>
      <c r="D5199" s="320" t="s">
        <v>9610</v>
      </c>
    </row>
    <row r="5200" spans="1:4" ht="13.5">
      <c r="A5200" s="322">
        <v>96131</v>
      </c>
      <c r="B5200" s="319" t="s">
        <v>6493</v>
      </c>
      <c r="C5200" s="319" t="s">
        <v>1572</v>
      </c>
      <c r="D5200" s="320" t="s">
        <v>11697</v>
      </c>
    </row>
    <row r="5201" spans="1:4" ht="13.5">
      <c r="A5201" s="322">
        <v>96132</v>
      </c>
      <c r="B5201" s="319" t="s">
        <v>6494</v>
      </c>
      <c r="C5201" s="319" t="s">
        <v>1572</v>
      </c>
      <c r="D5201" s="320" t="s">
        <v>7886</v>
      </c>
    </row>
    <row r="5202" spans="1:4" ht="13.5">
      <c r="A5202" s="322">
        <v>96133</v>
      </c>
      <c r="B5202" s="319" t="s">
        <v>6495</v>
      </c>
      <c r="C5202" s="319" t="s">
        <v>1572</v>
      </c>
      <c r="D5202" s="320" t="s">
        <v>11698</v>
      </c>
    </row>
    <row r="5203" spans="1:4" ht="13.5">
      <c r="A5203" s="322">
        <v>96134</v>
      </c>
      <c r="B5203" s="319" t="s">
        <v>6496</v>
      </c>
      <c r="C5203" s="319" t="s">
        <v>1572</v>
      </c>
      <c r="D5203" s="320" t="s">
        <v>11699</v>
      </c>
    </row>
    <row r="5204" spans="1:4" ht="13.5">
      <c r="A5204" s="322">
        <v>96135</v>
      </c>
      <c r="B5204" s="319" t="s">
        <v>6497</v>
      </c>
      <c r="C5204" s="319" t="s">
        <v>1572</v>
      </c>
      <c r="D5204" s="320" t="s">
        <v>11700</v>
      </c>
    </row>
    <row r="5205" spans="1:4" ht="13.5">
      <c r="A5205" s="322">
        <v>79460</v>
      </c>
      <c r="B5205" s="319" t="s">
        <v>6498</v>
      </c>
      <c r="C5205" s="319" t="s">
        <v>1572</v>
      </c>
      <c r="D5205" s="320" t="s">
        <v>11701</v>
      </c>
    </row>
    <row r="5206" spans="1:4" ht="13.5">
      <c r="A5206" s="322">
        <v>79465</v>
      </c>
      <c r="B5206" s="319" t="s">
        <v>6499</v>
      </c>
      <c r="C5206" s="319" t="s">
        <v>1572</v>
      </c>
      <c r="D5206" s="320" t="s">
        <v>10021</v>
      </c>
    </row>
    <row r="5207" spans="1:4" ht="13.5">
      <c r="A5207" s="319" t="s">
        <v>6500</v>
      </c>
      <c r="B5207" s="319" t="s">
        <v>6501</v>
      </c>
      <c r="C5207" s="319" t="s">
        <v>1572</v>
      </c>
      <c r="D5207" s="320" t="s">
        <v>11702</v>
      </c>
    </row>
    <row r="5208" spans="1:4" ht="13.5">
      <c r="A5208" s="322">
        <v>84647</v>
      </c>
      <c r="B5208" s="319" t="s">
        <v>6502</v>
      </c>
      <c r="C5208" s="319" t="s">
        <v>1572</v>
      </c>
      <c r="D5208" s="320" t="s">
        <v>11703</v>
      </c>
    </row>
    <row r="5209" spans="1:4" ht="13.5">
      <c r="A5209" s="322">
        <v>84656</v>
      </c>
      <c r="B5209" s="319" t="s">
        <v>6503</v>
      </c>
      <c r="C5209" s="319" t="s">
        <v>1572</v>
      </c>
      <c r="D5209" s="320" t="s">
        <v>10130</v>
      </c>
    </row>
    <row r="5210" spans="1:4" ht="13.5">
      <c r="A5210" s="322">
        <v>84677</v>
      </c>
      <c r="B5210" s="319" t="s">
        <v>6504</v>
      </c>
      <c r="C5210" s="319" t="s">
        <v>1572</v>
      </c>
      <c r="D5210" s="320" t="s">
        <v>7954</v>
      </c>
    </row>
    <row r="5211" spans="1:4" ht="13.5">
      <c r="A5211" s="322">
        <v>84678</v>
      </c>
      <c r="B5211" s="319" t="s">
        <v>6505</v>
      </c>
      <c r="C5211" s="319" t="s">
        <v>1572</v>
      </c>
      <c r="D5211" s="320" t="s">
        <v>11704</v>
      </c>
    </row>
    <row r="5212" spans="1:4" ht="13.5">
      <c r="A5212" s="322">
        <v>6082</v>
      </c>
      <c r="B5212" s="319" t="s">
        <v>6506</v>
      </c>
      <c r="C5212" s="319" t="s">
        <v>1572</v>
      </c>
      <c r="D5212" s="320" t="s">
        <v>11705</v>
      </c>
    </row>
    <row r="5213" spans="1:4" ht="13.5">
      <c r="A5213" s="322">
        <v>40905</v>
      </c>
      <c r="B5213" s="319" t="s">
        <v>6507</v>
      </c>
      <c r="C5213" s="319" t="s">
        <v>1572</v>
      </c>
      <c r="D5213" s="320" t="s">
        <v>10784</v>
      </c>
    </row>
    <row r="5214" spans="1:4" ht="13.5">
      <c r="A5214" s="319" t="s">
        <v>6508</v>
      </c>
      <c r="B5214" s="319" t="s">
        <v>6509</v>
      </c>
      <c r="C5214" s="319" t="s">
        <v>1572</v>
      </c>
      <c r="D5214" s="320" t="s">
        <v>8019</v>
      </c>
    </row>
    <row r="5215" spans="1:4" ht="13.5">
      <c r="A5215" s="319" t="s">
        <v>406</v>
      </c>
      <c r="B5215" s="319" t="s">
        <v>6510</v>
      </c>
      <c r="C5215" s="319" t="s">
        <v>1572</v>
      </c>
      <c r="D5215" s="320" t="s">
        <v>11361</v>
      </c>
    </row>
    <row r="5216" spans="1:4" ht="13.5">
      <c r="A5216" s="319" t="s">
        <v>234</v>
      </c>
      <c r="B5216" s="319" t="s">
        <v>6511</v>
      </c>
      <c r="C5216" s="319" t="s">
        <v>1572</v>
      </c>
      <c r="D5216" s="320" t="s">
        <v>10011</v>
      </c>
    </row>
    <row r="5217" spans="1:4" ht="13.5">
      <c r="A5217" s="319" t="s">
        <v>6512</v>
      </c>
      <c r="B5217" s="319" t="s">
        <v>6513</v>
      </c>
      <c r="C5217" s="319" t="s">
        <v>1572</v>
      </c>
      <c r="D5217" s="320" t="s">
        <v>11706</v>
      </c>
    </row>
    <row r="5218" spans="1:4" ht="13.5">
      <c r="A5218" s="322">
        <v>79463</v>
      </c>
      <c r="B5218" s="319" t="s">
        <v>6514</v>
      </c>
      <c r="C5218" s="319" t="s">
        <v>1572</v>
      </c>
      <c r="D5218" s="320" t="s">
        <v>9530</v>
      </c>
    </row>
    <row r="5219" spans="1:4" ht="13.5">
      <c r="A5219" s="322">
        <v>79464</v>
      </c>
      <c r="B5219" s="319" t="s">
        <v>6515</v>
      </c>
      <c r="C5219" s="319" t="s">
        <v>1572</v>
      </c>
      <c r="D5219" s="320" t="s">
        <v>10067</v>
      </c>
    </row>
    <row r="5220" spans="1:4" ht="13.5">
      <c r="A5220" s="322">
        <v>79466</v>
      </c>
      <c r="B5220" s="319" t="s">
        <v>6516</v>
      </c>
      <c r="C5220" s="319" t="s">
        <v>1572</v>
      </c>
      <c r="D5220" s="320" t="s">
        <v>8443</v>
      </c>
    </row>
    <row r="5221" spans="1:4" ht="13.5">
      <c r="A5221" s="319" t="s">
        <v>6517</v>
      </c>
      <c r="B5221" s="319" t="s">
        <v>6518</v>
      </c>
      <c r="C5221" s="319" t="s">
        <v>1572</v>
      </c>
      <c r="D5221" s="320" t="s">
        <v>9782</v>
      </c>
    </row>
    <row r="5222" spans="1:4" ht="13.5">
      <c r="A5222" s="322">
        <v>84645</v>
      </c>
      <c r="B5222" s="319" t="s">
        <v>6519</v>
      </c>
      <c r="C5222" s="319" t="s">
        <v>1572</v>
      </c>
      <c r="D5222" s="320" t="s">
        <v>10279</v>
      </c>
    </row>
    <row r="5223" spans="1:4" ht="13.5">
      <c r="A5223" s="322">
        <v>84657</v>
      </c>
      <c r="B5223" s="319" t="s">
        <v>6520</v>
      </c>
      <c r="C5223" s="319" t="s">
        <v>1572</v>
      </c>
      <c r="D5223" s="320" t="s">
        <v>8040</v>
      </c>
    </row>
    <row r="5224" spans="1:4" ht="13.5">
      <c r="A5224" s="322">
        <v>84659</v>
      </c>
      <c r="B5224" s="319" t="s">
        <v>6521</v>
      </c>
      <c r="C5224" s="319" t="s">
        <v>1572</v>
      </c>
      <c r="D5224" s="320" t="s">
        <v>7886</v>
      </c>
    </row>
    <row r="5225" spans="1:4" ht="13.5">
      <c r="A5225" s="322">
        <v>84679</v>
      </c>
      <c r="B5225" s="319" t="s">
        <v>6522</v>
      </c>
      <c r="C5225" s="319" t="s">
        <v>1572</v>
      </c>
      <c r="D5225" s="320" t="s">
        <v>11707</v>
      </c>
    </row>
    <row r="5226" spans="1:4" ht="13.5">
      <c r="A5226" s="322">
        <v>95464</v>
      </c>
      <c r="B5226" s="319" t="s">
        <v>6523</v>
      </c>
      <c r="C5226" s="319" t="s">
        <v>1572</v>
      </c>
      <c r="D5226" s="320" t="s">
        <v>10222</v>
      </c>
    </row>
    <row r="5227" spans="1:4" ht="13.5">
      <c r="A5227" s="322">
        <v>73656</v>
      </c>
      <c r="B5227" s="319" t="s">
        <v>6524</v>
      </c>
      <c r="C5227" s="319" t="s">
        <v>1572</v>
      </c>
      <c r="D5227" s="320" t="s">
        <v>8275</v>
      </c>
    </row>
    <row r="5228" spans="1:4" ht="13.5">
      <c r="A5228" s="319" t="s">
        <v>6525</v>
      </c>
      <c r="B5228" s="319" t="s">
        <v>6526</v>
      </c>
      <c r="C5228" s="319" t="s">
        <v>1572</v>
      </c>
      <c r="D5228" s="320" t="s">
        <v>8043</v>
      </c>
    </row>
    <row r="5229" spans="1:4" ht="13.5">
      <c r="A5229" s="319" t="s">
        <v>6527</v>
      </c>
      <c r="B5229" s="319" t="s">
        <v>6528</v>
      </c>
      <c r="C5229" s="319" t="s">
        <v>1572</v>
      </c>
      <c r="D5229" s="320" t="s">
        <v>11708</v>
      </c>
    </row>
    <row r="5230" spans="1:4" ht="13.5">
      <c r="A5230" s="319" t="s">
        <v>6529</v>
      </c>
      <c r="B5230" s="319" t="s">
        <v>6530</v>
      </c>
      <c r="C5230" s="319" t="s">
        <v>1572</v>
      </c>
      <c r="D5230" s="320" t="s">
        <v>8101</v>
      </c>
    </row>
    <row r="5231" spans="1:4" ht="13.5">
      <c r="A5231" s="319" t="s">
        <v>6531</v>
      </c>
      <c r="B5231" s="319" t="s">
        <v>6532</v>
      </c>
      <c r="C5231" s="319" t="s">
        <v>1572</v>
      </c>
      <c r="D5231" s="320" t="s">
        <v>11709</v>
      </c>
    </row>
    <row r="5232" spans="1:4" ht="13.5">
      <c r="A5232" s="319" t="s">
        <v>6533</v>
      </c>
      <c r="B5232" s="319" t="s">
        <v>6534</v>
      </c>
      <c r="C5232" s="319" t="s">
        <v>1572</v>
      </c>
      <c r="D5232" s="320" t="s">
        <v>11710</v>
      </c>
    </row>
    <row r="5233" spans="1:4" ht="13.5">
      <c r="A5233" s="319" t="s">
        <v>6535</v>
      </c>
      <c r="B5233" s="319" t="s">
        <v>6536</v>
      </c>
      <c r="C5233" s="319" t="s">
        <v>1572</v>
      </c>
      <c r="D5233" s="320" t="s">
        <v>11711</v>
      </c>
    </row>
    <row r="5234" spans="1:4" ht="13.5">
      <c r="A5234" s="319" t="s">
        <v>6537</v>
      </c>
      <c r="B5234" s="319" t="s">
        <v>6538</v>
      </c>
      <c r="C5234" s="319" t="s">
        <v>1572</v>
      </c>
      <c r="D5234" s="320" t="s">
        <v>10333</v>
      </c>
    </row>
    <row r="5235" spans="1:4" ht="13.5">
      <c r="A5235" s="319" t="s">
        <v>6539</v>
      </c>
      <c r="B5235" s="319" t="s">
        <v>6540</v>
      </c>
      <c r="C5235" s="319" t="s">
        <v>1572</v>
      </c>
      <c r="D5235" s="320" t="s">
        <v>11712</v>
      </c>
    </row>
    <row r="5236" spans="1:4" ht="13.5">
      <c r="A5236" s="319" t="s">
        <v>6541</v>
      </c>
      <c r="B5236" s="319" t="s">
        <v>6542</v>
      </c>
      <c r="C5236" s="319" t="s">
        <v>1572</v>
      </c>
      <c r="D5236" s="320" t="s">
        <v>8102</v>
      </c>
    </row>
    <row r="5237" spans="1:4" ht="13.5">
      <c r="A5237" s="319" t="s">
        <v>6543</v>
      </c>
      <c r="B5237" s="319" t="s">
        <v>6544</v>
      </c>
      <c r="C5237" s="319" t="s">
        <v>1345</v>
      </c>
      <c r="D5237" s="320" t="s">
        <v>11713</v>
      </c>
    </row>
    <row r="5238" spans="1:4" ht="13.5">
      <c r="A5238" s="319" t="s">
        <v>6545</v>
      </c>
      <c r="B5238" s="319" t="s">
        <v>6546</v>
      </c>
      <c r="C5238" s="319" t="s">
        <v>1572</v>
      </c>
      <c r="D5238" s="320" t="s">
        <v>11714</v>
      </c>
    </row>
    <row r="5239" spans="1:4" ht="13.5">
      <c r="A5239" s="322">
        <v>84660</v>
      </c>
      <c r="B5239" s="319" t="s">
        <v>6547</v>
      </c>
      <c r="C5239" s="319" t="s">
        <v>1572</v>
      </c>
      <c r="D5239" s="320" t="s">
        <v>11715</v>
      </c>
    </row>
    <row r="5240" spans="1:4" ht="13.5">
      <c r="A5240" s="322">
        <v>84661</v>
      </c>
      <c r="B5240" s="319" t="s">
        <v>6548</v>
      </c>
      <c r="C5240" s="319" t="s">
        <v>1572</v>
      </c>
      <c r="D5240" s="320" t="s">
        <v>11716</v>
      </c>
    </row>
    <row r="5241" spans="1:4" ht="13.5">
      <c r="A5241" s="322">
        <v>84662</v>
      </c>
      <c r="B5241" s="319" t="s">
        <v>6549</v>
      </c>
      <c r="C5241" s="319" t="s">
        <v>1572</v>
      </c>
      <c r="D5241" s="320" t="s">
        <v>11717</v>
      </c>
    </row>
    <row r="5242" spans="1:4" ht="13.5">
      <c r="A5242" s="322">
        <v>95468</v>
      </c>
      <c r="B5242" s="319" t="s">
        <v>6550</v>
      </c>
      <c r="C5242" s="319" t="s">
        <v>1572</v>
      </c>
      <c r="D5242" s="320" t="s">
        <v>11718</v>
      </c>
    </row>
    <row r="5243" spans="1:4" ht="13.5">
      <c r="A5243" s="322">
        <v>41595</v>
      </c>
      <c r="B5243" s="319" t="s">
        <v>6551</v>
      </c>
      <c r="C5243" s="319" t="s">
        <v>1265</v>
      </c>
      <c r="D5243" s="320" t="s">
        <v>11719</v>
      </c>
    </row>
    <row r="5244" spans="1:4" ht="13.5">
      <c r="A5244" s="319" t="s">
        <v>6552</v>
      </c>
      <c r="B5244" s="319" t="s">
        <v>6553</v>
      </c>
      <c r="C5244" s="319" t="s">
        <v>1572</v>
      </c>
      <c r="D5244" s="320" t="s">
        <v>9585</v>
      </c>
    </row>
    <row r="5245" spans="1:4" ht="13.5">
      <c r="A5245" s="319" t="s">
        <v>6554</v>
      </c>
      <c r="B5245" s="319" t="s">
        <v>6555</v>
      </c>
      <c r="C5245" s="319" t="s">
        <v>1572</v>
      </c>
      <c r="D5245" s="320" t="s">
        <v>10579</v>
      </c>
    </row>
    <row r="5246" spans="1:4" ht="13.5">
      <c r="A5246" s="322">
        <v>79467</v>
      </c>
      <c r="B5246" s="319" t="s">
        <v>6556</v>
      </c>
      <c r="C5246" s="319" t="s">
        <v>6557</v>
      </c>
      <c r="D5246" s="320" t="s">
        <v>11720</v>
      </c>
    </row>
    <row r="5247" spans="1:4" ht="13.5">
      <c r="A5247" s="319" t="s">
        <v>6558</v>
      </c>
      <c r="B5247" s="319" t="s">
        <v>6559</v>
      </c>
      <c r="C5247" s="319" t="s">
        <v>1572</v>
      </c>
      <c r="D5247" s="320" t="s">
        <v>11721</v>
      </c>
    </row>
    <row r="5248" spans="1:4" ht="13.5">
      <c r="A5248" s="322">
        <v>84663</v>
      </c>
      <c r="B5248" s="319" t="s">
        <v>6560</v>
      </c>
      <c r="C5248" s="319" t="s">
        <v>1572</v>
      </c>
      <c r="D5248" s="320" t="s">
        <v>11722</v>
      </c>
    </row>
    <row r="5249" spans="1:4" ht="13.5">
      <c r="A5249" s="322">
        <v>84665</v>
      </c>
      <c r="B5249" s="319" t="s">
        <v>6561</v>
      </c>
      <c r="C5249" s="319" t="s">
        <v>1572</v>
      </c>
      <c r="D5249" s="320" t="s">
        <v>11723</v>
      </c>
    </row>
    <row r="5250" spans="1:4" ht="13.5">
      <c r="A5250" s="322">
        <v>84666</v>
      </c>
      <c r="B5250" s="319" t="s">
        <v>6562</v>
      </c>
      <c r="C5250" s="319" t="s">
        <v>1572</v>
      </c>
      <c r="D5250" s="320" t="s">
        <v>11394</v>
      </c>
    </row>
    <row r="5251" spans="1:4" ht="13.5">
      <c r="A5251" s="322">
        <v>75889</v>
      </c>
      <c r="B5251" s="319" t="s">
        <v>6563</v>
      </c>
      <c r="C5251" s="319" t="s">
        <v>1572</v>
      </c>
      <c r="D5251" s="320" t="s">
        <v>10431</v>
      </c>
    </row>
    <row r="5252" spans="1:4" ht="13.5">
      <c r="A5252" s="322">
        <v>73465</v>
      </c>
      <c r="B5252" s="319" t="s">
        <v>6564</v>
      </c>
      <c r="C5252" s="319" t="s">
        <v>1572</v>
      </c>
      <c r="D5252" s="320" t="s">
        <v>11724</v>
      </c>
    </row>
    <row r="5253" spans="1:4" ht="13.5">
      <c r="A5253" s="322">
        <v>73676</v>
      </c>
      <c r="B5253" s="319" t="s">
        <v>6565</v>
      </c>
      <c r="C5253" s="319" t="s">
        <v>1572</v>
      </c>
      <c r="D5253" s="320" t="s">
        <v>11725</v>
      </c>
    </row>
    <row r="5254" spans="1:4" ht="13.5">
      <c r="A5254" s="319" t="s">
        <v>6566</v>
      </c>
      <c r="B5254" s="319" t="s">
        <v>6567</v>
      </c>
      <c r="C5254" s="319" t="s">
        <v>1572</v>
      </c>
      <c r="D5254" s="320" t="s">
        <v>11726</v>
      </c>
    </row>
    <row r="5255" spans="1:4" ht="13.5">
      <c r="A5255" s="319" t="s">
        <v>6568</v>
      </c>
      <c r="B5255" s="319" t="s">
        <v>6569</v>
      </c>
      <c r="C5255" s="319" t="s">
        <v>1572</v>
      </c>
      <c r="D5255" s="320" t="s">
        <v>8047</v>
      </c>
    </row>
    <row r="5256" spans="1:4" ht="13.5">
      <c r="A5256" s="319" t="s">
        <v>6570</v>
      </c>
      <c r="B5256" s="319" t="s">
        <v>6571</v>
      </c>
      <c r="C5256" s="319" t="s">
        <v>1572</v>
      </c>
      <c r="D5256" s="320" t="s">
        <v>11727</v>
      </c>
    </row>
    <row r="5257" spans="1:4" ht="13.5">
      <c r="A5257" s="319" t="s">
        <v>6572</v>
      </c>
      <c r="B5257" s="319" t="s">
        <v>6573</v>
      </c>
      <c r="C5257" s="319" t="s">
        <v>1572</v>
      </c>
      <c r="D5257" s="320" t="s">
        <v>11728</v>
      </c>
    </row>
    <row r="5258" spans="1:4" ht="13.5">
      <c r="A5258" s="319" t="s">
        <v>458</v>
      </c>
      <c r="B5258" s="319" t="s">
        <v>6574</v>
      </c>
      <c r="C5258" s="319" t="s">
        <v>1572</v>
      </c>
      <c r="D5258" s="320" t="s">
        <v>11729</v>
      </c>
    </row>
    <row r="5259" spans="1:4" ht="13.5">
      <c r="A5259" s="319" t="s">
        <v>6575</v>
      </c>
      <c r="B5259" s="319" t="s">
        <v>6576</v>
      </c>
      <c r="C5259" s="319" t="s">
        <v>1572</v>
      </c>
      <c r="D5259" s="320" t="s">
        <v>11730</v>
      </c>
    </row>
    <row r="5260" spans="1:4" ht="13.5">
      <c r="A5260" s="319" t="s">
        <v>6577</v>
      </c>
      <c r="B5260" s="319" t="s">
        <v>6578</v>
      </c>
      <c r="C5260" s="319" t="s">
        <v>1572</v>
      </c>
      <c r="D5260" s="320" t="s">
        <v>11731</v>
      </c>
    </row>
    <row r="5261" spans="1:4" ht="13.5">
      <c r="A5261" s="319" t="s">
        <v>6579</v>
      </c>
      <c r="B5261" s="319" t="s">
        <v>6580</v>
      </c>
      <c r="C5261" s="319" t="s">
        <v>1572</v>
      </c>
      <c r="D5261" s="320" t="s">
        <v>11727</v>
      </c>
    </row>
    <row r="5262" spans="1:4" ht="13.5">
      <c r="A5262" s="319" t="s">
        <v>6581</v>
      </c>
      <c r="B5262" s="319" t="s">
        <v>6582</v>
      </c>
      <c r="C5262" s="319" t="s">
        <v>1572</v>
      </c>
      <c r="D5262" s="320" t="s">
        <v>11732</v>
      </c>
    </row>
    <row r="5263" spans="1:4" ht="13.5">
      <c r="A5263" s="319" t="s">
        <v>6583</v>
      </c>
      <c r="B5263" s="319" t="s">
        <v>6584</v>
      </c>
      <c r="C5263" s="319" t="s">
        <v>1572</v>
      </c>
      <c r="D5263" s="320" t="s">
        <v>8427</v>
      </c>
    </row>
    <row r="5264" spans="1:4" ht="13.5">
      <c r="A5264" s="319" t="s">
        <v>6585</v>
      </c>
      <c r="B5264" s="319" t="s">
        <v>6586</v>
      </c>
      <c r="C5264" s="319" t="s">
        <v>1572</v>
      </c>
      <c r="D5264" s="320" t="s">
        <v>11733</v>
      </c>
    </row>
    <row r="5265" spans="1:4" ht="13.5">
      <c r="A5265" s="319" t="s">
        <v>6587</v>
      </c>
      <c r="B5265" s="319" t="s">
        <v>6588</v>
      </c>
      <c r="C5265" s="319" t="s">
        <v>1572</v>
      </c>
      <c r="D5265" s="320" t="s">
        <v>11734</v>
      </c>
    </row>
    <row r="5266" spans="1:4" ht="13.5">
      <c r="A5266" s="319" t="s">
        <v>6589</v>
      </c>
      <c r="B5266" s="319" t="s">
        <v>6590</v>
      </c>
      <c r="C5266" s="319" t="s">
        <v>1572</v>
      </c>
      <c r="D5266" s="320" t="s">
        <v>11735</v>
      </c>
    </row>
    <row r="5267" spans="1:4" ht="13.5">
      <c r="A5267" s="319" t="s">
        <v>6591</v>
      </c>
      <c r="B5267" s="319" t="s">
        <v>6592</v>
      </c>
      <c r="C5267" s="319" t="s">
        <v>1572</v>
      </c>
      <c r="D5267" s="320" t="s">
        <v>11736</v>
      </c>
    </row>
    <row r="5268" spans="1:4" ht="13.5">
      <c r="A5268" s="319" t="s">
        <v>6593</v>
      </c>
      <c r="B5268" s="319" t="s">
        <v>6594</v>
      </c>
      <c r="C5268" s="319" t="s">
        <v>1572</v>
      </c>
      <c r="D5268" s="320" t="s">
        <v>11737</v>
      </c>
    </row>
    <row r="5269" spans="1:4" ht="13.5">
      <c r="A5269" s="319" t="s">
        <v>6595</v>
      </c>
      <c r="B5269" s="319" t="s">
        <v>6596</v>
      </c>
      <c r="C5269" s="319" t="s">
        <v>1572</v>
      </c>
      <c r="D5269" s="320" t="s">
        <v>10415</v>
      </c>
    </row>
    <row r="5270" spans="1:4" ht="13.5">
      <c r="A5270" s="319" t="s">
        <v>6597</v>
      </c>
      <c r="B5270" s="319" t="s">
        <v>6598</v>
      </c>
      <c r="C5270" s="319" t="s">
        <v>1572</v>
      </c>
      <c r="D5270" s="320" t="s">
        <v>11738</v>
      </c>
    </row>
    <row r="5271" spans="1:4" ht="13.5">
      <c r="A5271" s="319" t="s">
        <v>6599</v>
      </c>
      <c r="B5271" s="319" t="s">
        <v>6600</v>
      </c>
      <c r="C5271" s="319" t="s">
        <v>1572</v>
      </c>
      <c r="D5271" s="320" t="s">
        <v>11739</v>
      </c>
    </row>
    <row r="5272" spans="1:4" ht="13.5">
      <c r="A5272" s="322">
        <v>84172</v>
      </c>
      <c r="B5272" s="319" t="s">
        <v>6601</v>
      </c>
      <c r="C5272" s="319" t="s">
        <v>1572</v>
      </c>
      <c r="D5272" s="320" t="s">
        <v>11725</v>
      </c>
    </row>
    <row r="5273" spans="1:4" ht="13.5">
      <c r="A5273" s="322">
        <v>84173</v>
      </c>
      <c r="B5273" s="319" t="s">
        <v>6602</v>
      </c>
      <c r="C5273" s="319" t="s">
        <v>1572</v>
      </c>
      <c r="D5273" s="320" t="s">
        <v>11740</v>
      </c>
    </row>
    <row r="5274" spans="1:4" ht="13.5">
      <c r="A5274" s="322">
        <v>84174</v>
      </c>
      <c r="B5274" s="319" t="s">
        <v>6603</v>
      </c>
      <c r="C5274" s="319" t="s">
        <v>1572</v>
      </c>
      <c r="D5274" s="320" t="s">
        <v>11741</v>
      </c>
    </row>
    <row r="5275" spans="1:4" ht="13.5">
      <c r="A5275" s="322">
        <v>72191</v>
      </c>
      <c r="B5275" s="319" t="s">
        <v>6604</v>
      </c>
      <c r="C5275" s="319" t="s">
        <v>1572</v>
      </c>
      <c r="D5275" s="320" t="s">
        <v>11246</v>
      </c>
    </row>
    <row r="5276" spans="1:4" ht="13.5">
      <c r="A5276" s="322">
        <v>72192</v>
      </c>
      <c r="B5276" s="319" t="s">
        <v>6605</v>
      </c>
      <c r="C5276" s="319" t="s">
        <v>1572</v>
      </c>
      <c r="D5276" s="320" t="s">
        <v>11742</v>
      </c>
    </row>
    <row r="5277" spans="1:4" ht="13.5">
      <c r="A5277" s="322">
        <v>72193</v>
      </c>
      <c r="B5277" s="319" t="s">
        <v>6606</v>
      </c>
      <c r="C5277" s="319" t="s">
        <v>1572</v>
      </c>
      <c r="D5277" s="320" t="s">
        <v>11743</v>
      </c>
    </row>
    <row r="5278" spans="1:4" ht="13.5">
      <c r="A5278" s="322">
        <v>73655</v>
      </c>
      <c r="B5278" s="319" t="s">
        <v>6607</v>
      </c>
      <c r="C5278" s="319" t="s">
        <v>1572</v>
      </c>
      <c r="D5278" s="320" t="s">
        <v>11744</v>
      </c>
    </row>
    <row r="5279" spans="1:4" ht="13.5">
      <c r="A5279" s="319" t="s">
        <v>6608</v>
      </c>
      <c r="B5279" s="319" t="s">
        <v>6609</v>
      </c>
      <c r="C5279" s="319" t="s">
        <v>1572</v>
      </c>
      <c r="D5279" s="320" t="s">
        <v>11745</v>
      </c>
    </row>
    <row r="5280" spans="1:4" ht="13.5">
      <c r="A5280" s="322">
        <v>84181</v>
      </c>
      <c r="B5280" s="319" t="s">
        <v>6610</v>
      </c>
      <c r="C5280" s="319" t="s">
        <v>1572</v>
      </c>
      <c r="D5280" s="320" t="s">
        <v>11746</v>
      </c>
    </row>
    <row r="5281" spans="1:4" ht="13.5">
      <c r="A5281" s="322">
        <v>87246</v>
      </c>
      <c r="B5281" s="319" t="s">
        <v>6611</v>
      </c>
      <c r="C5281" s="319" t="s">
        <v>1572</v>
      </c>
      <c r="D5281" s="320" t="s">
        <v>11747</v>
      </c>
    </row>
    <row r="5282" spans="1:4" ht="13.5">
      <c r="A5282" s="322">
        <v>87247</v>
      </c>
      <c r="B5282" s="319" t="s">
        <v>6612</v>
      </c>
      <c r="C5282" s="319" t="s">
        <v>1572</v>
      </c>
      <c r="D5282" s="320" t="s">
        <v>11748</v>
      </c>
    </row>
    <row r="5283" spans="1:4" ht="13.5">
      <c r="A5283" s="322">
        <v>87248</v>
      </c>
      <c r="B5283" s="319" t="s">
        <v>6613</v>
      </c>
      <c r="C5283" s="319" t="s">
        <v>1572</v>
      </c>
      <c r="D5283" s="320" t="s">
        <v>11749</v>
      </c>
    </row>
    <row r="5284" spans="1:4" ht="13.5">
      <c r="A5284" s="322">
        <v>87249</v>
      </c>
      <c r="B5284" s="319" t="s">
        <v>6614</v>
      </c>
      <c r="C5284" s="319" t="s">
        <v>1572</v>
      </c>
      <c r="D5284" s="320" t="s">
        <v>11750</v>
      </c>
    </row>
    <row r="5285" spans="1:4" ht="13.5">
      <c r="A5285" s="322">
        <v>87250</v>
      </c>
      <c r="B5285" s="319" t="s">
        <v>6615</v>
      </c>
      <c r="C5285" s="319" t="s">
        <v>1572</v>
      </c>
      <c r="D5285" s="320" t="s">
        <v>10101</v>
      </c>
    </row>
    <row r="5286" spans="1:4" ht="13.5">
      <c r="A5286" s="322">
        <v>87251</v>
      </c>
      <c r="B5286" s="319" t="s">
        <v>6616</v>
      </c>
      <c r="C5286" s="319" t="s">
        <v>1572</v>
      </c>
      <c r="D5286" s="320" t="s">
        <v>9096</v>
      </c>
    </row>
    <row r="5287" spans="1:4" ht="13.5">
      <c r="A5287" s="322">
        <v>87255</v>
      </c>
      <c r="B5287" s="319" t="s">
        <v>6617</v>
      </c>
      <c r="C5287" s="319" t="s">
        <v>1572</v>
      </c>
      <c r="D5287" s="320" t="s">
        <v>11751</v>
      </c>
    </row>
    <row r="5288" spans="1:4" ht="13.5">
      <c r="A5288" s="322">
        <v>87256</v>
      </c>
      <c r="B5288" s="319" t="s">
        <v>6618</v>
      </c>
      <c r="C5288" s="319" t="s">
        <v>1572</v>
      </c>
      <c r="D5288" s="320" t="s">
        <v>11752</v>
      </c>
    </row>
    <row r="5289" spans="1:4" ht="13.5">
      <c r="A5289" s="322">
        <v>87257</v>
      </c>
      <c r="B5289" s="319" t="s">
        <v>6619</v>
      </c>
      <c r="C5289" s="319" t="s">
        <v>1572</v>
      </c>
      <c r="D5289" s="320" t="s">
        <v>11753</v>
      </c>
    </row>
    <row r="5290" spans="1:4" ht="13.5">
      <c r="A5290" s="322">
        <v>87258</v>
      </c>
      <c r="B5290" s="319" t="s">
        <v>6620</v>
      </c>
      <c r="C5290" s="319" t="s">
        <v>1572</v>
      </c>
      <c r="D5290" s="320" t="s">
        <v>11754</v>
      </c>
    </row>
    <row r="5291" spans="1:4" ht="13.5">
      <c r="A5291" s="322">
        <v>87259</v>
      </c>
      <c r="B5291" s="319" t="s">
        <v>6621</v>
      </c>
      <c r="C5291" s="319" t="s">
        <v>1572</v>
      </c>
      <c r="D5291" s="320" t="s">
        <v>11755</v>
      </c>
    </row>
    <row r="5292" spans="1:4" ht="13.5">
      <c r="A5292" s="322">
        <v>87260</v>
      </c>
      <c r="B5292" s="319" t="s">
        <v>6622</v>
      </c>
      <c r="C5292" s="319" t="s">
        <v>1572</v>
      </c>
      <c r="D5292" s="320" t="s">
        <v>11756</v>
      </c>
    </row>
    <row r="5293" spans="1:4" ht="13.5">
      <c r="A5293" s="322">
        <v>87261</v>
      </c>
      <c r="B5293" s="319" t="s">
        <v>6623</v>
      </c>
      <c r="C5293" s="319" t="s">
        <v>1572</v>
      </c>
      <c r="D5293" s="320" t="s">
        <v>11757</v>
      </c>
    </row>
    <row r="5294" spans="1:4" ht="13.5">
      <c r="A5294" s="322">
        <v>87262</v>
      </c>
      <c r="B5294" s="319" t="s">
        <v>6624</v>
      </c>
      <c r="C5294" s="319" t="s">
        <v>1572</v>
      </c>
      <c r="D5294" s="320" t="s">
        <v>11758</v>
      </c>
    </row>
    <row r="5295" spans="1:4" ht="13.5">
      <c r="A5295" s="322">
        <v>87263</v>
      </c>
      <c r="B5295" s="319" t="s">
        <v>6625</v>
      </c>
      <c r="C5295" s="319" t="s">
        <v>1572</v>
      </c>
      <c r="D5295" s="320" t="s">
        <v>11759</v>
      </c>
    </row>
    <row r="5296" spans="1:4" ht="13.5">
      <c r="A5296" s="322">
        <v>89046</v>
      </c>
      <c r="B5296" s="319" t="s">
        <v>6626</v>
      </c>
      <c r="C5296" s="319" t="s">
        <v>1572</v>
      </c>
      <c r="D5296" s="320" t="s">
        <v>11760</v>
      </c>
    </row>
    <row r="5297" spans="1:4" ht="13.5">
      <c r="A5297" s="322">
        <v>89171</v>
      </c>
      <c r="B5297" s="319" t="s">
        <v>6627</v>
      </c>
      <c r="C5297" s="319" t="s">
        <v>1572</v>
      </c>
      <c r="D5297" s="320" t="s">
        <v>11761</v>
      </c>
    </row>
    <row r="5298" spans="1:4" ht="13.5">
      <c r="A5298" s="322">
        <v>93389</v>
      </c>
      <c r="B5298" s="319" t="s">
        <v>6628</v>
      </c>
      <c r="C5298" s="319" t="s">
        <v>1572</v>
      </c>
      <c r="D5298" s="320" t="s">
        <v>11762</v>
      </c>
    </row>
    <row r="5299" spans="1:4" ht="13.5">
      <c r="A5299" s="322">
        <v>93390</v>
      </c>
      <c r="B5299" s="319" t="s">
        <v>6629</v>
      </c>
      <c r="C5299" s="319" t="s">
        <v>1572</v>
      </c>
      <c r="D5299" s="320" t="s">
        <v>11763</v>
      </c>
    </row>
    <row r="5300" spans="1:4" ht="13.5">
      <c r="A5300" s="322">
        <v>93391</v>
      </c>
      <c r="B5300" s="319" t="s">
        <v>6630</v>
      </c>
      <c r="C5300" s="319" t="s">
        <v>1572</v>
      </c>
      <c r="D5300" s="320" t="s">
        <v>11764</v>
      </c>
    </row>
    <row r="5301" spans="1:4" ht="13.5">
      <c r="A5301" s="319" t="s">
        <v>6631</v>
      </c>
      <c r="B5301" s="319" t="s">
        <v>6632</v>
      </c>
      <c r="C5301" s="319" t="s">
        <v>1572</v>
      </c>
      <c r="D5301" s="320" t="s">
        <v>11765</v>
      </c>
    </row>
    <row r="5302" spans="1:4" ht="13.5">
      <c r="A5302" s="319" t="s">
        <v>6633</v>
      </c>
      <c r="B5302" s="319" t="s">
        <v>6634</v>
      </c>
      <c r="C5302" s="319" t="s">
        <v>1572</v>
      </c>
      <c r="D5302" s="320" t="s">
        <v>11766</v>
      </c>
    </row>
    <row r="5303" spans="1:4" ht="13.5">
      <c r="A5303" s="322">
        <v>84183</v>
      </c>
      <c r="B5303" s="319" t="s">
        <v>6635</v>
      </c>
      <c r="C5303" s="319" t="s">
        <v>1572</v>
      </c>
      <c r="D5303" s="320" t="s">
        <v>11767</v>
      </c>
    </row>
    <row r="5304" spans="1:4" ht="13.5">
      <c r="A5304" s="322">
        <v>72185</v>
      </c>
      <c r="B5304" s="319" t="s">
        <v>6636</v>
      </c>
      <c r="C5304" s="319" t="s">
        <v>1572</v>
      </c>
      <c r="D5304" s="320" t="s">
        <v>11768</v>
      </c>
    </row>
    <row r="5305" spans="1:4" ht="13.5">
      <c r="A5305" s="322">
        <v>72186</v>
      </c>
      <c r="B5305" s="319" t="s">
        <v>6637</v>
      </c>
      <c r="C5305" s="319" t="s">
        <v>1572</v>
      </c>
      <c r="D5305" s="320" t="s">
        <v>11769</v>
      </c>
    </row>
    <row r="5306" spans="1:4" ht="13.5">
      <c r="A5306" s="322">
        <v>72187</v>
      </c>
      <c r="B5306" s="319" t="s">
        <v>6638</v>
      </c>
      <c r="C5306" s="319" t="s">
        <v>1572</v>
      </c>
      <c r="D5306" s="320" t="s">
        <v>11770</v>
      </c>
    </row>
    <row r="5307" spans="1:4" ht="13.5">
      <c r="A5307" s="322">
        <v>72188</v>
      </c>
      <c r="B5307" s="319" t="s">
        <v>6639</v>
      </c>
      <c r="C5307" s="319" t="s">
        <v>1572</v>
      </c>
      <c r="D5307" s="320" t="s">
        <v>11770</v>
      </c>
    </row>
    <row r="5308" spans="1:4" ht="13.5">
      <c r="A5308" s="319" t="s">
        <v>6640</v>
      </c>
      <c r="B5308" s="319" t="s">
        <v>6641</v>
      </c>
      <c r="C5308" s="319" t="s">
        <v>1572</v>
      </c>
      <c r="D5308" s="320" t="s">
        <v>11771</v>
      </c>
    </row>
    <row r="5309" spans="1:4" ht="13.5">
      <c r="A5309" s="322">
        <v>84186</v>
      </c>
      <c r="B5309" s="319" t="s">
        <v>6642</v>
      </c>
      <c r="C5309" s="319" t="s">
        <v>1572</v>
      </c>
      <c r="D5309" s="320" t="s">
        <v>11772</v>
      </c>
    </row>
    <row r="5310" spans="1:4" ht="13.5">
      <c r="A5310" s="322">
        <v>84187</v>
      </c>
      <c r="B5310" s="319" t="s">
        <v>6643</v>
      </c>
      <c r="C5310" s="319" t="s">
        <v>1572</v>
      </c>
      <c r="D5310" s="320" t="s">
        <v>8225</v>
      </c>
    </row>
    <row r="5311" spans="1:4" ht="13.5">
      <c r="A5311" s="322">
        <v>84188</v>
      </c>
      <c r="B5311" s="319" t="s">
        <v>6644</v>
      </c>
      <c r="C5311" s="319" t="s">
        <v>1265</v>
      </c>
      <c r="D5311" s="320" t="s">
        <v>11773</v>
      </c>
    </row>
    <row r="5312" spans="1:4" ht="13.5">
      <c r="A5312" s="322">
        <v>72136</v>
      </c>
      <c r="B5312" s="319" t="s">
        <v>6645</v>
      </c>
      <c r="C5312" s="319" t="s">
        <v>1572</v>
      </c>
      <c r="D5312" s="320" t="s">
        <v>11774</v>
      </c>
    </row>
    <row r="5313" spans="1:4" ht="13.5">
      <c r="A5313" s="322">
        <v>72137</v>
      </c>
      <c r="B5313" s="319" t="s">
        <v>6646</v>
      </c>
      <c r="C5313" s="319" t="s">
        <v>1572</v>
      </c>
      <c r="D5313" s="320" t="s">
        <v>11775</v>
      </c>
    </row>
    <row r="5314" spans="1:4" ht="13.5">
      <c r="A5314" s="322">
        <v>72815</v>
      </c>
      <c r="B5314" s="319" t="s">
        <v>6647</v>
      </c>
      <c r="C5314" s="319" t="s">
        <v>1572</v>
      </c>
      <c r="D5314" s="320" t="s">
        <v>11776</v>
      </c>
    </row>
    <row r="5315" spans="1:4" ht="13.5">
      <c r="A5315" s="322">
        <v>84191</v>
      </c>
      <c r="B5315" s="319" t="s">
        <v>6648</v>
      </c>
      <c r="C5315" s="319" t="s">
        <v>1572</v>
      </c>
      <c r="D5315" s="320" t="s">
        <v>11777</v>
      </c>
    </row>
    <row r="5316" spans="1:4" ht="13.5">
      <c r="A5316" s="322">
        <v>72138</v>
      </c>
      <c r="B5316" s="319" t="s">
        <v>6649</v>
      </c>
      <c r="C5316" s="319" t="s">
        <v>1572</v>
      </c>
      <c r="D5316" s="320" t="s">
        <v>11778</v>
      </c>
    </row>
    <row r="5317" spans="1:4" ht="13.5">
      <c r="A5317" s="322">
        <v>84190</v>
      </c>
      <c r="B5317" s="319" t="s">
        <v>6650</v>
      </c>
      <c r="C5317" s="319" t="s">
        <v>1572</v>
      </c>
      <c r="D5317" s="320" t="s">
        <v>11779</v>
      </c>
    </row>
    <row r="5318" spans="1:4" ht="13.5">
      <c r="A5318" s="322">
        <v>84195</v>
      </c>
      <c r="B5318" s="319" t="s">
        <v>6651</v>
      </c>
      <c r="C5318" s="319" t="s">
        <v>1572</v>
      </c>
      <c r="D5318" s="320" t="s">
        <v>11780</v>
      </c>
    </row>
    <row r="5319" spans="1:4" ht="13.5">
      <c r="A5319" s="319" t="s">
        <v>6652</v>
      </c>
      <c r="B5319" s="319" t="s">
        <v>6653</v>
      </c>
      <c r="C5319" s="319" t="s">
        <v>1265</v>
      </c>
      <c r="D5319" s="320" t="s">
        <v>11781</v>
      </c>
    </row>
    <row r="5320" spans="1:4" ht="13.5">
      <c r="A5320" s="322">
        <v>84161</v>
      </c>
      <c r="B5320" s="319" t="s">
        <v>6654</v>
      </c>
      <c r="C5320" s="319" t="s">
        <v>1265</v>
      </c>
      <c r="D5320" s="320" t="s">
        <v>11782</v>
      </c>
    </row>
    <row r="5321" spans="1:4" ht="13.5">
      <c r="A5321" s="319" t="s">
        <v>459</v>
      </c>
      <c r="B5321" s="319" t="s">
        <v>6655</v>
      </c>
      <c r="C5321" s="319" t="s">
        <v>1265</v>
      </c>
      <c r="D5321" s="320" t="s">
        <v>11783</v>
      </c>
    </row>
    <row r="5322" spans="1:4" ht="13.5">
      <c r="A5322" s="322">
        <v>84162</v>
      </c>
      <c r="B5322" s="319" t="s">
        <v>6656</v>
      </c>
      <c r="C5322" s="319" t="s">
        <v>1265</v>
      </c>
      <c r="D5322" s="320" t="s">
        <v>8330</v>
      </c>
    </row>
    <row r="5323" spans="1:4" ht="13.5">
      <c r="A5323" s="322">
        <v>88648</v>
      </c>
      <c r="B5323" s="319" t="s">
        <v>6657</v>
      </c>
      <c r="C5323" s="319" t="s">
        <v>1265</v>
      </c>
      <c r="D5323" s="320" t="s">
        <v>10175</v>
      </c>
    </row>
    <row r="5324" spans="1:4" ht="13.5">
      <c r="A5324" s="322">
        <v>88649</v>
      </c>
      <c r="B5324" s="319" t="s">
        <v>6658</v>
      </c>
      <c r="C5324" s="319" t="s">
        <v>1265</v>
      </c>
      <c r="D5324" s="320" t="s">
        <v>7852</v>
      </c>
    </row>
    <row r="5325" spans="1:4" ht="13.5">
      <c r="A5325" s="322">
        <v>88650</v>
      </c>
      <c r="B5325" s="319" t="s">
        <v>6659</v>
      </c>
      <c r="C5325" s="319" t="s">
        <v>1265</v>
      </c>
      <c r="D5325" s="320" t="s">
        <v>10311</v>
      </c>
    </row>
    <row r="5326" spans="1:4" ht="13.5">
      <c r="A5326" s="322">
        <v>96467</v>
      </c>
      <c r="B5326" s="319" t="s">
        <v>6660</v>
      </c>
      <c r="C5326" s="319" t="s">
        <v>1265</v>
      </c>
      <c r="D5326" s="320" t="s">
        <v>11422</v>
      </c>
    </row>
    <row r="5327" spans="1:4" ht="13.5">
      <c r="A5327" s="319" t="s">
        <v>6661</v>
      </c>
      <c r="B5327" s="319" t="s">
        <v>6662</v>
      </c>
      <c r="C5327" s="319" t="s">
        <v>1265</v>
      </c>
      <c r="D5327" s="320" t="s">
        <v>11784</v>
      </c>
    </row>
    <row r="5328" spans="1:4" ht="13.5">
      <c r="A5328" s="322">
        <v>84167</v>
      </c>
      <c r="B5328" s="319" t="s">
        <v>6663</v>
      </c>
      <c r="C5328" s="319" t="s">
        <v>1265</v>
      </c>
      <c r="D5328" s="320" t="s">
        <v>9220</v>
      </c>
    </row>
    <row r="5329" spans="1:4" ht="13.5">
      <c r="A5329" s="322">
        <v>84168</v>
      </c>
      <c r="B5329" s="319" t="s">
        <v>6664</v>
      </c>
      <c r="C5329" s="319" t="s">
        <v>1265</v>
      </c>
      <c r="D5329" s="320" t="s">
        <v>9083</v>
      </c>
    </row>
    <row r="5330" spans="1:4" ht="13.5">
      <c r="A5330" s="322">
        <v>68325</v>
      </c>
      <c r="B5330" s="319" t="s">
        <v>6665</v>
      </c>
      <c r="C5330" s="319" t="s">
        <v>1572</v>
      </c>
      <c r="D5330" s="320" t="s">
        <v>11785</v>
      </c>
    </row>
    <row r="5331" spans="1:4" ht="13.5">
      <c r="A5331" s="322">
        <v>68333</v>
      </c>
      <c r="B5331" s="319" t="s">
        <v>6666</v>
      </c>
      <c r="C5331" s="319" t="s">
        <v>1572</v>
      </c>
      <c r="D5331" s="320" t="s">
        <v>11786</v>
      </c>
    </row>
    <row r="5332" spans="1:4" ht="13.5">
      <c r="A5332" s="322">
        <v>72183</v>
      </c>
      <c r="B5332" s="319" t="s">
        <v>6667</v>
      </c>
      <c r="C5332" s="319" t="s">
        <v>1572</v>
      </c>
      <c r="D5332" s="320" t="s">
        <v>11787</v>
      </c>
    </row>
    <row r="5333" spans="1:4" ht="13.5">
      <c r="A5333" s="322">
        <v>84175</v>
      </c>
      <c r="B5333" s="319" t="s">
        <v>6668</v>
      </c>
      <c r="C5333" s="319" t="s">
        <v>1265</v>
      </c>
      <c r="D5333" s="320" t="s">
        <v>8320</v>
      </c>
    </row>
    <row r="5334" spans="1:4" ht="13.5">
      <c r="A5334" s="322">
        <v>84176</v>
      </c>
      <c r="B5334" s="319" t="s">
        <v>6669</v>
      </c>
      <c r="C5334" s="319" t="s">
        <v>1265</v>
      </c>
      <c r="D5334" s="320" t="s">
        <v>10549</v>
      </c>
    </row>
    <row r="5335" spans="1:4" ht="13.5">
      <c r="A5335" s="322">
        <v>84177</v>
      </c>
      <c r="B5335" s="319" t="s">
        <v>6670</v>
      </c>
      <c r="C5335" s="319" t="s">
        <v>1265</v>
      </c>
      <c r="D5335" s="320" t="s">
        <v>11788</v>
      </c>
    </row>
    <row r="5336" spans="1:4" ht="13.5">
      <c r="A5336" s="322">
        <v>94990</v>
      </c>
      <c r="B5336" s="319" t="s">
        <v>6671</v>
      </c>
      <c r="C5336" s="319" t="s">
        <v>2616</v>
      </c>
      <c r="D5336" s="320" t="s">
        <v>11789</v>
      </c>
    </row>
    <row r="5337" spans="1:4" ht="13.5">
      <c r="A5337" s="322">
        <v>94991</v>
      </c>
      <c r="B5337" s="319" t="s">
        <v>6672</v>
      </c>
      <c r="C5337" s="319" t="s">
        <v>2616</v>
      </c>
      <c r="D5337" s="320" t="s">
        <v>11790</v>
      </c>
    </row>
    <row r="5338" spans="1:4" ht="13.5">
      <c r="A5338" s="322">
        <v>94992</v>
      </c>
      <c r="B5338" s="319" t="s">
        <v>6673</v>
      </c>
      <c r="C5338" s="319" t="s">
        <v>1572</v>
      </c>
      <c r="D5338" s="320" t="s">
        <v>11791</v>
      </c>
    </row>
    <row r="5339" spans="1:4" ht="13.5">
      <c r="A5339" s="322">
        <v>94993</v>
      </c>
      <c r="B5339" s="319" t="s">
        <v>6674</v>
      </c>
      <c r="C5339" s="319" t="s">
        <v>1572</v>
      </c>
      <c r="D5339" s="320" t="s">
        <v>11792</v>
      </c>
    </row>
    <row r="5340" spans="1:4" ht="13.5">
      <c r="A5340" s="322">
        <v>94994</v>
      </c>
      <c r="B5340" s="319" t="s">
        <v>6675</v>
      </c>
      <c r="C5340" s="319" t="s">
        <v>1572</v>
      </c>
      <c r="D5340" s="320" t="s">
        <v>11793</v>
      </c>
    </row>
    <row r="5341" spans="1:4" ht="13.5">
      <c r="A5341" s="322">
        <v>94995</v>
      </c>
      <c r="B5341" s="319" t="s">
        <v>6676</v>
      </c>
      <c r="C5341" s="319" t="s">
        <v>1572</v>
      </c>
      <c r="D5341" s="320" t="s">
        <v>11794</v>
      </c>
    </row>
    <row r="5342" spans="1:4" ht="13.5">
      <c r="A5342" s="322">
        <v>94996</v>
      </c>
      <c r="B5342" s="319" t="s">
        <v>6677</v>
      </c>
      <c r="C5342" s="319" t="s">
        <v>1572</v>
      </c>
      <c r="D5342" s="320" t="s">
        <v>11795</v>
      </c>
    </row>
    <row r="5343" spans="1:4" ht="13.5">
      <c r="A5343" s="322">
        <v>94997</v>
      </c>
      <c r="B5343" s="319" t="s">
        <v>6678</v>
      </c>
      <c r="C5343" s="319" t="s">
        <v>1572</v>
      </c>
      <c r="D5343" s="320" t="s">
        <v>11796</v>
      </c>
    </row>
    <row r="5344" spans="1:4" ht="13.5">
      <c r="A5344" s="322">
        <v>94998</v>
      </c>
      <c r="B5344" s="319" t="s">
        <v>6679</v>
      </c>
      <c r="C5344" s="319" t="s">
        <v>1572</v>
      </c>
      <c r="D5344" s="320" t="s">
        <v>11797</v>
      </c>
    </row>
    <row r="5345" spans="1:4" ht="13.5">
      <c r="A5345" s="322">
        <v>94999</v>
      </c>
      <c r="B5345" s="319" t="s">
        <v>6680</v>
      </c>
      <c r="C5345" s="319" t="s">
        <v>1572</v>
      </c>
      <c r="D5345" s="320" t="s">
        <v>11798</v>
      </c>
    </row>
    <row r="5346" spans="1:4" ht="13.5">
      <c r="A5346" s="322">
        <v>87620</v>
      </c>
      <c r="B5346" s="319" t="s">
        <v>6681</v>
      </c>
      <c r="C5346" s="319" t="s">
        <v>1572</v>
      </c>
      <c r="D5346" s="320" t="s">
        <v>11799</v>
      </c>
    </row>
    <row r="5347" spans="1:4" ht="13.5">
      <c r="A5347" s="322">
        <v>87622</v>
      </c>
      <c r="B5347" s="319" t="s">
        <v>6682</v>
      </c>
      <c r="C5347" s="319" t="s">
        <v>1572</v>
      </c>
      <c r="D5347" s="320" t="s">
        <v>11800</v>
      </c>
    </row>
    <row r="5348" spans="1:4" ht="13.5">
      <c r="A5348" s="322">
        <v>87623</v>
      </c>
      <c r="B5348" s="319" t="s">
        <v>6683</v>
      </c>
      <c r="C5348" s="319" t="s">
        <v>1572</v>
      </c>
      <c r="D5348" s="320" t="s">
        <v>11801</v>
      </c>
    </row>
    <row r="5349" spans="1:4" ht="13.5">
      <c r="A5349" s="322">
        <v>87624</v>
      </c>
      <c r="B5349" s="319" t="s">
        <v>6684</v>
      </c>
      <c r="C5349" s="319" t="s">
        <v>1572</v>
      </c>
      <c r="D5349" s="320" t="s">
        <v>11802</v>
      </c>
    </row>
    <row r="5350" spans="1:4" ht="13.5">
      <c r="A5350" s="322">
        <v>87630</v>
      </c>
      <c r="B5350" s="319" t="s">
        <v>6685</v>
      </c>
      <c r="C5350" s="319" t="s">
        <v>1572</v>
      </c>
      <c r="D5350" s="320" t="s">
        <v>11803</v>
      </c>
    </row>
    <row r="5351" spans="1:4" ht="13.5">
      <c r="A5351" s="322">
        <v>87632</v>
      </c>
      <c r="B5351" s="319" t="s">
        <v>6686</v>
      </c>
      <c r="C5351" s="319" t="s">
        <v>1572</v>
      </c>
      <c r="D5351" s="320" t="s">
        <v>11804</v>
      </c>
    </row>
    <row r="5352" spans="1:4" ht="13.5">
      <c r="A5352" s="322">
        <v>87633</v>
      </c>
      <c r="B5352" s="319" t="s">
        <v>6687</v>
      </c>
      <c r="C5352" s="319" t="s">
        <v>1572</v>
      </c>
      <c r="D5352" s="320" t="s">
        <v>7942</v>
      </c>
    </row>
    <row r="5353" spans="1:4" ht="13.5">
      <c r="A5353" s="322">
        <v>87634</v>
      </c>
      <c r="B5353" s="319" t="s">
        <v>6688</v>
      </c>
      <c r="C5353" s="319" t="s">
        <v>1572</v>
      </c>
      <c r="D5353" s="320" t="s">
        <v>11805</v>
      </c>
    </row>
    <row r="5354" spans="1:4" ht="13.5">
      <c r="A5354" s="322">
        <v>87640</v>
      </c>
      <c r="B5354" s="319" t="s">
        <v>6689</v>
      </c>
      <c r="C5354" s="319" t="s">
        <v>1572</v>
      </c>
      <c r="D5354" s="320" t="s">
        <v>11806</v>
      </c>
    </row>
    <row r="5355" spans="1:4" ht="13.5">
      <c r="A5355" s="322">
        <v>87642</v>
      </c>
      <c r="B5355" s="319" t="s">
        <v>6690</v>
      </c>
      <c r="C5355" s="319" t="s">
        <v>1572</v>
      </c>
      <c r="D5355" s="320" t="s">
        <v>11807</v>
      </c>
    </row>
    <row r="5356" spans="1:4" ht="13.5">
      <c r="A5356" s="322">
        <v>87643</v>
      </c>
      <c r="B5356" s="319" t="s">
        <v>6691</v>
      </c>
      <c r="C5356" s="319" t="s">
        <v>1572</v>
      </c>
      <c r="D5356" s="320" t="s">
        <v>11808</v>
      </c>
    </row>
    <row r="5357" spans="1:4" ht="13.5">
      <c r="A5357" s="322">
        <v>87644</v>
      </c>
      <c r="B5357" s="319" t="s">
        <v>6692</v>
      </c>
      <c r="C5357" s="319" t="s">
        <v>1572</v>
      </c>
      <c r="D5357" s="320" t="s">
        <v>11809</v>
      </c>
    </row>
    <row r="5358" spans="1:4" ht="13.5">
      <c r="A5358" s="322">
        <v>87680</v>
      </c>
      <c r="B5358" s="319" t="s">
        <v>6693</v>
      </c>
      <c r="C5358" s="319" t="s">
        <v>1572</v>
      </c>
      <c r="D5358" s="320" t="s">
        <v>11810</v>
      </c>
    </row>
    <row r="5359" spans="1:4" ht="13.5">
      <c r="A5359" s="322">
        <v>87682</v>
      </c>
      <c r="B5359" s="319" t="s">
        <v>6694</v>
      </c>
      <c r="C5359" s="319" t="s">
        <v>1572</v>
      </c>
      <c r="D5359" s="320" t="s">
        <v>10367</v>
      </c>
    </row>
    <row r="5360" spans="1:4" ht="13.5">
      <c r="A5360" s="322">
        <v>87683</v>
      </c>
      <c r="B5360" s="319" t="s">
        <v>6695</v>
      </c>
      <c r="C5360" s="319" t="s">
        <v>1572</v>
      </c>
      <c r="D5360" s="320" t="s">
        <v>7861</v>
      </c>
    </row>
    <row r="5361" spans="1:4" ht="13.5">
      <c r="A5361" s="322">
        <v>87684</v>
      </c>
      <c r="B5361" s="319" t="s">
        <v>6696</v>
      </c>
      <c r="C5361" s="319" t="s">
        <v>1572</v>
      </c>
      <c r="D5361" s="320" t="s">
        <v>9003</v>
      </c>
    </row>
    <row r="5362" spans="1:4" ht="13.5">
      <c r="A5362" s="322">
        <v>87690</v>
      </c>
      <c r="B5362" s="319" t="s">
        <v>6697</v>
      </c>
      <c r="C5362" s="319" t="s">
        <v>1572</v>
      </c>
      <c r="D5362" s="320" t="s">
        <v>11811</v>
      </c>
    </row>
    <row r="5363" spans="1:4" ht="13.5">
      <c r="A5363" s="322">
        <v>87692</v>
      </c>
      <c r="B5363" s="319" t="s">
        <v>6698</v>
      </c>
      <c r="C5363" s="319" t="s">
        <v>1572</v>
      </c>
      <c r="D5363" s="320" t="s">
        <v>7889</v>
      </c>
    </row>
    <row r="5364" spans="1:4" ht="13.5">
      <c r="A5364" s="322">
        <v>87693</v>
      </c>
      <c r="B5364" s="319" t="s">
        <v>6699</v>
      </c>
      <c r="C5364" s="319" t="s">
        <v>1572</v>
      </c>
      <c r="D5364" s="320" t="s">
        <v>11812</v>
      </c>
    </row>
    <row r="5365" spans="1:4" ht="13.5">
      <c r="A5365" s="322">
        <v>87694</v>
      </c>
      <c r="B5365" s="319" t="s">
        <v>6700</v>
      </c>
      <c r="C5365" s="319" t="s">
        <v>1572</v>
      </c>
      <c r="D5365" s="320" t="s">
        <v>11813</v>
      </c>
    </row>
    <row r="5366" spans="1:4" ht="13.5">
      <c r="A5366" s="322">
        <v>87700</v>
      </c>
      <c r="B5366" s="319" t="s">
        <v>6701</v>
      </c>
      <c r="C5366" s="319" t="s">
        <v>1572</v>
      </c>
      <c r="D5366" s="320" t="s">
        <v>11814</v>
      </c>
    </row>
    <row r="5367" spans="1:4" ht="13.5">
      <c r="A5367" s="322">
        <v>87702</v>
      </c>
      <c r="B5367" s="319" t="s">
        <v>6702</v>
      </c>
      <c r="C5367" s="319" t="s">
        <v>1572</v>
      </c>
      <c r="D5367" s="320" t="s">
        <v>11815</v>
      </c>
    </row>
    <row r="5368" spans="1:4" ht="13.5">
      <c r="A5368" s="322">
        <v>87703</v>
      </c>
      <c r="B5368" s="319" t="s">
        <v>6703</v>
      </c>
      <c r="C5368" s="319" t="s">
        <v>1572</v>
      </c>
      <c r="D5368" s="320" t="s">
        <v>11816</v>
      </c>
    </row>
    <row r="5369" spans="1:4" ht="13.5">
      <c r="A5369" s="322">
        <v>87704</v>
      </c>
      <c r="B5369" s="319" t="s">
        <v>6704</v>
      </c>
      <c r="C5369" s="319" t="s">
        <v>1572</v>
      </c>
      <c r="D5369" s="320" t="s">
        <v>11817</v>
      </c>
    </row>
    <row r="5370" spans="1:4" ht="13.5">
      <c r="A5370" s="322">
        <v>87735</v>
      </c>
      <c r="B5370" s="319" t="s">
        <v>6705</v>
      </c>
      <c r="C5370" s="319" t="s">
        <v>1572</v>
      </c>
      <c r="D5370" s="320" t="s">
        <v>11818</v>
      </c>
    </row>
    <row r="5371" spans="1:4" ht="13.5">
      <c r="A5371" s="322">
        <v>87737</v>
      </c>
      <c r="B5371" s="319" t="s">
        <v>6706</v>
      </c>
      <c r="C5371" s="319" t="s">
        <v>1572</v>
      </c>
      <c r="D5371" s="320" t="s">
        <v>11458</v>
      </c>
    </row>
    <row r="5372" spans="1:4" ht="13.5">
      <c r="A5372" s="322">
        <v>87738</v>
      </c>
      <c r="B5372" s="319" t="s">
        <v>6707</v>
      </c>
      <c r="C5372" s="319" t="s">
        <v>1572</v>
      </c>
      <c r="D5372" s="320" t="s">
        <v>11819</v>
      </c>
    </row>
    <row r="5373" spans="1:4" ht="13.5">
      <c r="A5373" s="322">
        <v>87739</v>
      </c>
      <c r="B5373" s="319" t="s">
        <v>6708</v>
      </c>
      <c r="C5373" s="319" t="s">
        <v>1572</v>
      </c>
      <c r="D5373" s="320" t="s">
        <v>11820</v>
      </c>
    </row>
    <row r="5374" spans="1:4" ht="13.5">
      <c r="A5374" s="322">
        <v>87745</v>
      </c>
      <c r="B5374" s="319" t="s">
        <v>6709</v>
      </c>
      <c r="C5374" s="319" t="s">
        <v>1572</v>
      </c>
      <c r="D5374" s="320" t="s">
        <v>11821</v>
      </c>
    </row>
    <row r="5375" spans="1:4" ht="13.5">
      <c r="A5375" s="322">
        <v>87747</v>
      </c>
      <c r="B5375" s="319" t="s">
        <v>6710</v>
      </c>
      <c r="C5375" s="319" t="s">
        <v>1572</v>
      </c>
      <c r="D5375" s="320" t="s">
        <v>11822</v>
      </c>
    </row>
    <row r="5376" spans="1:4" ht="13.5">
      <c r="A5376" s="322">
        <v>87748</v>
      </c>
      <c r="B5376" s="319" t="s">
        <v>6711</v>
      </c>
      <c r="C5376" s="319" t="s">
        <v>1572</v>
      </c>
      <c r="D5376" s="320" t="s">
        <v>11823</v>
      </c>
    </row>
    <row r="5377" spans="1:4" ht="13.5">
      <c r="A5377" s="322">
        <v>87749</v>
      </c>
      <c r="B5377" s="319" t="s">
        <v>6712</v>
      </c>
      <c r="C5377" s="319" t="s">
        <v>1572</v>
      </c>
      <c r="D5377" s="320" t="s">
        <v>11824</v>
      </c>
    </row>
    <row r="5378" spans="1:4" ht="13.5">
      <c r="A5378" s="322">
        <v>87755</v>
      </c>
      <c r="B5378" s="319" t="s">
        <v>6713</v>
      </c>
      <c r="C5378" s="319" t="s">
        <v>1572</v>
      </c>
      <c r="D5378" s="320" t="s">
        <v>10259</v>
      </c>
    </row>
    <row r="5379" spans="1:4" ht="13.5">
      <c r="A5379" s="322">
        <v>87757</v>
      </c>
      <c r="B5379" s="319" t="s">
        <v>6714</v>
      </c>
      <c r="C5379" s="319" t="s">
        <v>1572</v>
      </c>
      <c r="D5379" s="320" t="s">
        <v>11825</v>
      </c>
    </row>
    <row r="5380" spans="1:4" ht="13.5">
      <c r="A5380" s="322">
        <v>87758</v>
      </c>
      <c r="B5380" s="319" t="s">
        <v>6715</v>
      </c>
      <c r="C5380" s="319" t="s">
        <v>1572</v>
      </c>
      <c r="D5380" s="320" t="s">
        <v>9161</v>
      </c>
    </row>
    <row r="5381" spans="1:4" ht="13.5">
      <c r="A5381" s="322">
        <v>87759</v>
      </c>
      <c r="B5381" s="319" t="s">
        <v>6716</v>
      </c>
      <c r="C5381" s="319" t="s">
        <v>1572</v>
      </c>
      <c r="D5381" s="320" t="s">
        <v>11826</v>
      </c>
    </row>
    <row r="5382" spans="1:4" ht="13.5">
      <c r="A5382" s="322">
        <v>87765</v>
      </c>
      <c r="B5382" s="319" t="s">
        <v>6717</v>
      </c>
      <c r="C5382" s="319" t="s">
        <v>1572</v>
      </c>
      <c r="D5382" s="320" t="s">
        <v>11827</v>
      </c>
    </row>
    <row r="5383" spans="1:4" ht="13.5">
      <c r="A5383" s="322">
        <v>87767</v>
      </c>
      <c r="B5383" s="319" t="s">
        <v>6718</v>
      </c>
      <c r="C5383" s="319" t="s">
        <v>1572</v>
      </c>
      <c r="D5383" s="320" t="s">
        <v>8333</v>
      </c>
    </row>
    <row r="5384" spans="1:4" ht="13.5">
      <c r="A5384" s="322">
        <v>87768</v>
      </c>
      <c r="B5384" s="319" t="s">
        <v>6719</v>
      </c>
      <c r="C5384" s="319" t="s">
        <v>1572</v>
      </c>
      <c r="D5384" s="320" t="s">
        <v>11828</v>
      </c>
    </row>
    <row r="5385" spans="1:4" ht="13.5">
      <c r="A5385" s="322">
        <v>87769</v>
      </c>
      <c r="B5385" s="319" t="s">
        <v>6720</v>
      </c>
      <c r="C5385" s="319" t="s">
        <v>1572</v>
      </c>
      <c r="D5385" s="320" t="s">
        <v>11829</v>
      </c>
    </row>
    <row r="5386" spans="1:4" ht="13.5">
      <c r="A5386" s="322">
        <v>88470</v>
      </c>
      <c r="B5386" s="319" t="s">
        <v>6721</v>
      </c>
      <c r="C5386" s="319" t="s">
        <v>1572</v>
      </c>
      <c r="D5386" s="320" t="s">
        <v>11830</v>
      </c>
    </row>
    <row r="5387" spans="1:4" ht="13.5">
      <c r="A5387" s="322">
        <v>88471</v>
      </c>
      <c r="B5387" s="319" t="s">
        <v>6722</v>
      </c>
      <c r="C5387" s="319" t="s">
        <v>1572</v>
      </c>
      <c r="D5387" s="320" t="s">
        <v>11831</v>
      </c>
    </row>
    <row r="5388" spans="1:4" ht="13.5">
      <c r="A5388" s="322">
        <v>88472</v>
      </c>
      <c r="B5388" s="319" t="s">
        <v>6723</v>
      </c>
      <c r="C5388" s="319" t="s">
        <v>1572</v>
      </c>
      <c r="D5388" s="320" t="s">
        <v>11832</v>
      </c>
    </row>
    <row r="5389" spans="1:4" ht="13.5">
      <c r="A5389" s="322">
        <v>88476</v>
      </c>
      <c r="B5389" s="319" t="s">
        <v>6724</v>
      </c>
      <c r="C5389" s="319" t="s">
        <v>1572</v>
      </c>
      <c r="D5389" s="320" t="s">
        <v>11040</v>
      </c>
    </row>
    <row r="5390" spans="1:4" ht="13.5">
      <c r="A5390" s="322">
        <v>88477</v>
      </c>
      <c r="B5390" s="319" t="s">
        <v>6725</v>
      </c>
      <c r="C5390" s="319" t="s">
        <v>1572</v>
      </c>
      <c r="D5390" s="320" t="s">
        <v>11833</v>
      </c>
    </row>
    <row r="5391" spans="1:4" ht="13.5">
      <c r="A5391" s="322">
        <v>88478</v>
      </c>
      <c r="B5391" s="319" t="s">
        <v>6726</v>
      </c>
      <c r="C5391" s="319" t="s">
        <v>1572</v>
      </c>
      <c r="D5391" s="320" t="s">
        <v>11834</v>
      </c>
    </row>
    <row r="5392" spans="1:4" ht="13.5">
      <c r="A5392" s="322">
        <v>90900</v>
      </c>
      <c r="B5392" s="319" t="s">
        <v>6727</v>
      </c>
      <c r="C5392" s="319" t="s">
        <v>1572</v>
      </c>
      <c r="D5392" s="320" t="s">
        <v>11835</v>
      </c>
    </row>
    <row r="5393" spans="1:4" ht="13.5">
      <c r="A5393" s="322">
        <v>90902</v>
      </c>
      <c r="B5393" s="319" t="s">
        <v>6728</v>
      </c>
      <c r="C5393" s="319" t="s">
        <v>1572</v>
      </c>
      <c r="D5393" s="320" t="s">
        <v>11836</v>
      </c>
    </row>
    <row r="5394" spans="1:4" ht="13.5">
      <c r="A5394" s="322">
        <v>90903</v>
      </c>
      <c r="B5394" s="319" t="s">
        <v>6729</v>
      </c>
      <c r="C5394" s="319" t="s">
        <v>1572</v>
      </c>
      <c r="D5394" s="320" t="s">
        <v>11837</v>
      </c>
    </row>
    <row r="5395" spans="1:4" ht="13.5">
      <c r="A5395" s="322">
        <v>90904</v>
      </c>
      <c r="B5395" s="319" t="s">
        <v>6730</v>
      </c>
      <c r="C5395" s="319" t="s">
        <v>1572</v>
      </c>
      <c r="D5395" s="320" t="s">
        <v>11838</v>
      </c>
    </row>
    <row r="5396" spans="1:4" ht="13.5">
      <c r="A5396" s="322">
        <v>90910</v>
      </c>
      <c r="B5396" s="319" t="s">
        <v>6731</v>
      </c>
      <c r="C5396" s="319" t="s">
        <v>1572</v>
      </c>
      <c r="D5396" s="320" t="s">
        <v>11839</v>
      </c>
    </row>
    <row r="5397" spans="1:4" ht="13.5">
      <c r="A5397" s="322">
        <v>90912</v>
      </c>
      <c r="B5397" s="319" t="s">
        <v>6732</v>
      </c>
      <c r="C5397" s="319" t="s">
        <v>1572</v>
      </c>
      <c r="D5397" s="320" t="s">
        <v>11840</v>
      </c>
    </row>
    <row r="5398" spans="1:4" ht="13.5">
      <c r="A5398" s="322">
        <v>90913</v>
      </c>
      <c r="B5398" s="319" t="s">
        <v>6733</v>
      </c>
      <c r="C5398" s="319" t="s">
        <v>1572</v>
      </c>
      <c r="D5398" s="320" t="s">
        <v>11841</v>
      </c>
    </row>
    <row r="5399" spans="1:4" ht="13.5">
      <c r="A5399" s="322">
        <v>90914</v>
      </c>
      <c r="B5399" s="319" t="s">
        <v>6734</v>
      </c>
      <c r="C5399" s="319" t="s">
        <v>1572</v>
      </c>
      <c r="D5399" s="320" t="s">
        <v>11842</v>
      </c>
    </row>
    <row r="5400" spans="1:4" ht="13.5">
      <c r="A5400" s="322">
        <v>90920</v>
      </c>
      <c r="B5400" s="319" t="s">
        <v>6735</v>
      </c>
      <c r="C5400" s="319" t="s">
        <v>1572</v>
      </c>
      <c r="D5400" s="320" t="s">
        <v>11843</v>
      </c>
    </row>
    <row r="5401" spans="1:4" ht="13.5">
      <c r="A5401" s="322">
        <v>90922</v>
      </c>
      <c r="B5401" s="319" t="s">
        <v>6736</v>
      </c>
      <c r="C5401" s="319" t="s">
        <v>1572</v>
      </c>
      <c r="D5401" s="320" t="s">
        <v>11844</v>
      </c>
    </row>
    <row r="5402" spans="1:4" ht="13.5">
      <c r="A5402" s="322">
        <v>90923</v>
      </c>
      <c r="B5402" s="319" t="s">
        <v>6737</v>
      </c>
      <c r="C5402" s="319" t="s">
        <v>1572</v>
      </c>
      <c r="D5402" s="320" t="s">
        <v>11845</v>
      </c>
    </row>
    <row r="5403" spans="1:4" ht="13.5">
      <c r="A5403" s="322">
        <v>90924</v>
      </c>
      <c r="B5403" s="319" t="s">
        <v>6738</v>
      </c>
      <c r="C5403" s="319" t="s">
        <v>1572</v>
      </c>
      <c r="D5403" s="320" t="s">
        <v>11846</v>
      </c>
    </row>
    <row r="5404" spans="1:4" ht="13.5">
      <c r="A5404" s="322">
        <v>90930</v>
      </c>
      <c r="B5404" s="319" t="s">
        <v>6739</v>
      </c>
      <c r="C5404" s="319" t="s">
        <v>1572</v>
      </c>
      <c r="D5404" s="320" t="s">
        <v>11847</v>
      </c>
    </row>
    <row r="5405" spans="1:4" ht="13.5">
      <c r="A5405" s="322">
        <v>90932</v>
      </c>
      <c r="B5405" s="319" t="s">
        <v>6740</v>
      </c>
      <c r="C5405" s="319" t="s">
        <v>1572</v>
      </c>
      <c r="D5405" s="320" t="s">
        <v>11848</v>
      </c>
    </row>
    <row r="5406" spans="1:4" ht="13.5">
      <c r="A5406" s="322">
        <v>90933</v>
      </c>
      <c r="B5406" s="319" t="s">
        <v>6741</v>
      </c>
      <c r="C5406" s="319" t="s">
        <v>1572</v>
      </c>
      <c r="D5406" s="320" t="s">
        <v>11849</v>
      </c>
    </row>
    <row r="5407" spans="1:4" ht="13.5">
      <c r="A5407" s="322">
        <v>90934</v>
      </c>
      <c r="B5407" s="319" t="s">
        <v>6742</v>
      </c>
      <c r="C5407" s="319" t="s">
        <v>1572</v>
      </c>
      <c r="D5407" s="320" t="s">
        <v>11850</v>
      </c>
    </row>
    <row r="5408" spans="1:4" ht="13.5">
      <c r="A5408" s="322">
        <v>90940</v>
      </c>
      <c r="B5408" s="319" t="s">
        <v>6743</v>
      </c>
      <c r="C5408" s="319" t="s">
        <v>1572</v>
      </c>
      <c r="D5408" s="320" t="s">
        <v>11851</v>
      </c>
    </row>
    <row r="5409" spans="1:4" ht="13.5">
      <c r="A5409" s="322">
        <v>90942</v>
      </c>
      <c r="B5409" s="319" t="s">
        <v>6744</v>
      </c>
      <c r="C5409" s="319" t="s">
        <v>1572</v>
      </c>
      <c r="D5409" s="320" t="s">
        <v>11751</v>
      </c>
    </row>
    <row r="5410" spans="1:4" ht="13.5">
      <c r="A5410" s="322">
        <v>90943</v>
      </c>
      <c r="B5410" s="319" t="s">
        <v>6745</v>
      </c>
      <c r="C5410" s="319" t="s">
        <v>1572</v>
      </c>
      <c r="D5410" s="320" t="s">
        <v>11852</v>
      </c>
    </row>
    <row r="5411" spans="1:4" ht="13.5">
      <c r="A5411" s="322">
        <v>90944</v>
      </c>
      <c r="B5411" s="319" t="s">
        <v>6746</v>
      </c>
      <c r="C5411" s="319" t="s">
        <v>1572</v>
      </c>
      <c r="D5411" s="320" t="s">
        <v>7932</v>
      </c>
    </row>
    <row r="5412" spans="1:4" ht="13.5">
      <c r="A5412" s="322">
        <v>90950</v>
      </c>
      <c r="B5412" s="319" t="s">
        <v>6747</v>
      </c>
      <c r="C5412" s="319" t="s">
        <v>1572</v>
      </c>
      <c r="D5412" s="320" t="s">
        <v>11853</v>
      </c>
    </row>
    <row r="5413" spans="1:4" ht="13.5">
      <c r="A5413" s="322">
        <v>90952</v>
      </c>
      <c r="B5413" s="319" t="s">
        <v>6748</v>
      </c>
      <c r="C5413" s="319" t="s">
        <v>1572</v>
      </c>
      <c r="D5413" s="320" t="s">
        <v>11854</v>
      </c>
    </row>
    <row r="5414" spans="1:4" ht="13.5">
      <c r="A5414" s="322">
        <v>90953</v>
      </c>
      <c r="B5414" s="319" t="s">
        <v>6749</v>
      </c>
      <c r="C5414" s="319" t="s">
        <v>1572</v>
      </c>
      <c r="D5414" s="320" t="s">
        <v>11855</v>
      </c>
    </row>
    <row r="5415" spans="1:4" ht="13.5">
      <c r="A5415" s="322">
        <v>90954</v>
      </c>
      <c r="B5415" s="319" t="s">
        <v>6750</v>
      </c>
      <c r="C5415" s="319" t="s">
        <v>1572</v>
      </c>
      <c r="D5415" s="320" t="s">
        <v>11856</v>
      </c>
    </row>
    <row r="5416" spans="1:4" ht="13.5">
      <c r="A5416" s="322">
        <v>94438</v>
      </c>
      <c r="B5416" s="319" t="s">
        <v>6751</v>
      </c>
      <c r="C5416" s="319" t="s">
        <v>1572</v>
      </c>
      <c r="D5416" s="320" t="s">
        <v>11857</v>
      </c>
    </row>
    <row r="5417" spans="1:4" ht="13.5">
      <c r="A5417" s="322">
        <v>94439</v>
      </c>
      <c r="B5417" s="319" t="s">
        <v>6752</v>
      </c>
      <c r="C5417" s="319" t="s">
        <v>1572</v>
      </c>
      <c r="D5417" s="320" t="s">
        <v>11858</v>
      </c>
    </row>
    <row r="5418" spans="1:4" ht="13.5">
      <c r="A5418" s="322">
        <v>94779</v>
      </c>
      <c r="B5418" s="319" t="s">
        <v>6753</v>
      </c>
      <c r="C5418" s="319" t="s">
        <v>1572</v>
      </c>
      <c r="D5418" s="320" t="s">
        <v>7973</v>
      </c>
    </row>
    <row r="5419" spans="1:4" ht="13.5">
      <c r="A5419" s="322">
        <v>94782</v>
      </c>
      <c r="B5419" s="319" t="s">
        <v>6754</v>
      </c>
      <c r="C5419" s="319" t="s">
        <v>1572</v>
      </c>
      <c r="D5419" s="320" t="s">
        <v>11859</v>
      </c>
    </row>
    <row r="5420" spans="1:4" ht="13.5">
      <c r="A5420" s="322">
        <v>72189</v>
      </c>
      <c r="B5420" s="319" t="s">
        <v>6755</v>
      </c>
      <c r="C5420" s="319" t="s">
        <v>1265</v>
      </c>
      <c r="D5420" s="320" t="s">
        <v>8035</v>
      </c>
    </row>
    <row r="5421" spans="1:4" ht="13.5">
      <c r="A5421" s="322">
        <v>72190</v>
      </c>
      <c r="B5421" s="319" t="s">
        <v>6756</v>
      </c>
      <c r="C5421" s="319" t="s">
        <v>1265</v>
      </c>
      <c r="D5421" s="320" t="s">
        <v>9726</v>
      </c>
    </row>
    <row r="5422" spans="1:4" ht="13.5">
      <c r="A5422" s="322">
        <v>87871</v>
      </c>
      <c r="B5422" s="319" t="s">
        <v>6757</v>
      </c>
      <c r="C5422" s="319" t="s">
        <v>1572</v>
      </c>
      <c r="D5422" s="320" t="s">
        <v>11860</v>
      </c>
    </row>
    <row r="5423" spans="1:4" ht="13.5">
      <c r="A5423" s="322">
        <v>87872</v>
      </c>
      <c r="B5423" s="319" t="s">
        <v>6758</v>
      </c>
      <c r="C5423" s="319" t="s">
        <v>1572</v>
      </c>
      <c r="D5423" s="320" t="s">
        <v>8110</v>
      </c>
    </row>
    <row r="5424" spans="1:4" ht="13.5">
      <c r="A5424" s="322">
        <v>87873</v>
      </c>
      <c r="B5424" s="319" t="s">
        <v>6759</v>
      </c>
      <c r="C5424" s="319" t="s">
        <v>1572</v>
      </c>
      <c r="D5424" s="320" t="s">
        <v>8138</v>
      </c>
    </row>
    <row r="5425" spans="1:4" ht="13.5">
      <c r="A5425" s="322">
        <v>87874</v>
      </c>
      <c r="B5425" s="319" t="s">
        <v>6760</v>
      </c>
      <c r="C5425" s="319" t="s">
        <v>1572</v>
      </c>
      <c r="D5425" s="320" t="s">
        <v>9958</v>
      </c>
    </row>
    <row r="5426" spans="1:4" ht="13.5">
      <c r="A5426" s="322">
        <v>87876</v>
      </c>
      <c r="B5426" s="319" t="s">
        <v>6761</v>
      </c>
      <c r="C5426" s="319" t="s">
        <v>1572</v>
      </c>
      <c r="D5426" s="320" t="s">
        <v>11861</v>
      </c>
    </row>
    <row r="5427" spans="1:4" ht="13.5">
      <c r="A5427" s="322">
        <v>87877</v>
      </c>
      <c r="B5427" s="319" t="s">
        <v>6762</v>
      </c>
      <c r="C5427" s="319" t="s">
        <v>1572</v>
      </c>
      <c r="D5427" s="320" t="s">
        <v>10208</v>
      </c>
    </row>
    <row r="5428" spans="1:4" ht="13.5">
      <c r="A5428" s="322">
        <v>87878</v>
      </c>
      <c r="B5428" s="319" t="s">
        <v>6763</v>
      </c>
      <c r="C5428" s="319" t="s">
        <v>1572</v>
      </c>
      <c r="D5428" s="320" t="s">
        <v>8134</v>
      </c>
    </row>
    <row r="5429" spans="1:4" ht="13.5">
      <c r="A5429" s="322">
        <v>87879</v>
      </c>
      <c r="B5429" s="319" t="s">
        <v>6764</v>
      </c>
      <c r="C5429" s="319" t="s">
        <v>1572</v>
      </c>
      <c r="D5429" s="320" t="s">
        <v>11862</v>
      </c>
    </row>
    <row r="5430" spans="1:4" ht="13.5">
      <c r="A5430" s="322">
        <v>87881</v>
      </c>
      <c r="B5430" s="319" t="s">
        <v>6765</v>
      </c>
      <c r="C5430" s="319" t="s">
        <v>1572</v>
      </c>
      <c r="D5430" s="320" t="s">
        <v>8249</v>
      </c>
    </row>
    <row r="5431" spans="1:4" ht="13.5">
      <c r="A5431" s="322">
        <v>87882</v>
      </c>
      <c r="B5431" s="319" t="s">
        <v>6766</v>
      </c>
      <c r="C5431" s="319" t="s">
        <v>1572</v>
      </c>
      <c r="D5431" s="320" t="s">
        <v>7872</v>
      </c>
    </row>
    <row r="5432" spans="1:4" ht="13.5">
      <c r="A5432" s="322">
        <v>87884</v>
      </c>
      <c r="B5432" s="319" t="s">
        <v>6767</v>
      </c>
      <c r="C5432" s="319" t="s">
        <v>1572</v>
      </c>
      <c r="D5432" s="320" t="s">
        <v>10165</v>
      </c>
    </row>
    <row r="5433" spans="1:4" ht="13.5">
      <c r="A5433" s="322">
        <v>87885</v>
      </c>
      <c r="B5433" s="319" t="s">
        <v>6768</v>
      </c>
      <c r="C5433" s="319" t="s">
        <v>1572</v>
      </c>
      <c r="D5433" s="320" t="s">
        <v>7898</v>
      </c>
    </row>
    <row r="5434" spans="1:4" ht="13.5">
      <c r="A5434" s="322">
        <v>87886</v>
      </c>
      <c r="B5434" s="319" t="s">
        <v>6769</v>
      </c>
      <c r="C5434" s="319" t="s">
        <v>1572</v>
      </c>
      <c r="D5434" s="320" t="s">
        <v>10357</v>
      </c>
    </row>
    <row r="5435" spans="1:4" ht="13.5">
      <c r="A5435" s="322">
        <v>87887</v>
      </c>
      <c r="B5435" s="319" t="s">
        <v>6770</v>
      </c>
      <c r="C5435" s="319" t="s">
        <v>1572</v>
      </c>
      <c r="D5435" s="320" t="s">
        <v>8027</v>
      </c>
    </row>
    <row r="5436" spans="1:4" ht="13.5">
      <c r="A5436" s="322">
        <v>87888</v>
      </c>
      <c r="B5436" s="319" t="s">
        <v>6771</v>
      </c>
      <c r="C5436" s="319" t="s">
        <v>1572</v>
      </c>
      <c r="D5436" s="320" t="s">
        <v>8187</v>
      </c>
    </row>
    <row r="5437" spans="1:4" ht="13.5">
      <c r="A5437" s="322">
        <v>87889</v>
      </c>
      <c r="B5437" s="319" t="s">
        <v>6772</v>
      </c>
      <c r="C5437" s="319" t="s">
        <v>1572</v>
      </c>
      <c r="D5437" s="320" t="s">
        <v>10223</v>
      </c>
    </row>
    <row r="5438" spans="1:4" ht="13.5">
      <c r="A5438" s="322">
        <v>87891</v>
      </c>
      <c r="B5438" s="319" t="s">
        <v>6773</v>
      </c>
      <c r="C5438" s="319" t="s">
        <v>1572</v>
      </c>
      <c r="D5438" s="320" t="s">
        <v>10286</v>
      </c>
    </row>
    <row r="5439" spans="1:4" ht="13.5">
      <c r="A5439" s="322">
        <v>87892</v>
      </c>
      <c r="B5439" s="319" t="s">
        <v>6774</v>
      </c>
      <c r="C5439" s="319" t="s">
        <v>1572</v>
      </c>
      <c r="D5439" s="320" t="s">
        <v>11863</v>
      </c>
    </row>
    <row r="5440" spans="1:4" ht="13.5">
      <c r="A5440" s="322">
        <v>87893</v>
      </c>
      <c r="B5440" s="319" t="s">
        <v>6775</v>
      </c>
      <c r="C5440" s="319" t="s">
        <v>1572</v>
      </c>
      <c r="D5440" s="320" t="s">
        <v>10162</v>
      </c>
    </row>
    <row r="5441" spans="1:4" ht="13.5">
      <c r="A5441" s="322">
        <v>87894</v>
      </c>
      <c r="B5441" s="319" t="s">
        <v>6776</v>
      </c>
      <c r="C5441" s="319" t="s">
        <v>1572</v>
      </c>
      <c r="D5441" s="320" t="s">
        <v>11864</v>
      </c>
    </row>
    <row r="5442" spans="1:4" ht="13.5">
      <c r="A5442" s="322">
        <v>87896</v>
      </c>
      <c r="B5442" s="319" t="s">
        <v>6777</v>
      </c>
      <c r="C5442" s="319" t="s">
        <v>1572</v>
      </c>
      <c r="D5442" s="320" t="s">
        <v>11423</v>
      </c>
    </row>
    <row r="5443" spans="1:4" ht="13.5">
      <c r="A5443" s="322">
        <v>87897</v>
      </c>
      <c r="B5443" s="319" t="s">
        <v>6778</v>
      </c>
      <c r="C5443" s="319" t="s">
        <v>1572</v>
      </c>
      <c r="D5443" s="320" t="s">
        <v>11865</v>
      </c>
    </row>
    <row r="5444" spans="1:4" ht="13.5">
      <c r="A5444" s="322">
        <v>87899</v>
      </c>
      <c r="B5444" s="319" t="s">
        <v>6779</v>
      </c>
      <c r="C5444" s="319" t="s">
        <v>1572</v>
      </c>
      <c r="D5444" s="320" t="s">
        <v>11866</v>
      </c>
    </row>
    <row r="5445" spans="1:4" ht="13.5">
      <c r="A5445" s="322">
        <v>87900</v>
      </c>
      <c r="B5445" s="319" t="s">
        <v>6780</v>
      </c>
      <c r="C5445" s="319" t="s">
        <v>1572</v>
      </c>
      <c r="D5445" s="320" t="s">
        <v>9274</v>
      </c>
    </row>
    <row r="5446" spans="1:4" ht="13.5">
      <c r="A5446" s="322">
        <v>87902</v>
      </c>
      <c r="B5446" s="319" t="s">
        <v>6781</v>
      </c>
      <c r="C5446" s="319" t="s">
        <v>1572</v>
      </c>
      <c r="D5446" s="320" t="s">
        <v>8271</v>
      </c>
    </row>
    <row r="5447" spans="1:4" ht="13.5">
      <c r="A5447" s="322">
        <v>87903</v>
      </c>
      <c r="B5447" s="319" t="s">
        <v>6782</v>
      </c>
      <c r="C5447" s="319" t="s">
        <v>1572</v>
      </c>
      <c r="D5447" s="320" t="s">
        <v>11867</v>
      </c>
    </row>
    <row r="5448" spans="1:4" ht="13.5">
      <c r="A5448" s="322">
        <v>87904</v>
      </c>
      <c r="B5448" s="319" t="s">
        <v>6783</v>
      </c>
      <c r="C5448" s="319" t="s">
        <v>1572</v>
      </c>
      <c r="D5448" s="320" t="s">
        <v>11387</v>
      </c>
    </row>
    <row r="5449" spans="1:4" ht="13.5">
      <c r="A5449" s="322">
        <v>87905</v>
      </c>
      <c r="B5449" s="319" t="s">
        <v>6784</v>
      </c>
      <c r="C5449" s="319" t="s">
        <v>1572</v>
      </c>
      <c r="D5449" s="320" t="s">
        <v>9500</v>
      </c>
    </row>
    <row r="5450" spans="1:4" ht="13.5">
      <c r="A5450" s="322">
        <v>87907</v>
      </c>
      <c r="B5450" s="319" t="s">
        <v>6785</v>
      </c>
      <c r="C5450" s="319" t="s">
        <v>1572</v>
      </c>
      <c r="D5450" s="320" t="s">
        <v>10326</v>
      </c>
    </row>
    <row r="5451" spans="1:4" ht="13.5">
      <c r="A5451" s="322">
        <v>87908</v>
      </c>
      <c r="B5451" s="319" t="s">
        <v>6786</v>
      </c>
      <c r="C5451" s="319" t="s">
        <v>1572</v>
      </c>
      <c r="D5451" s="320" t="s">
        <v>9566</v>
      </c>
    </row>
    <row r="5452" spans="1:4" ht="13.5">
      <c r="A5452" s="322">
        <v>87910</v>
      </c>
      <c r="B5452" s="319" t="s">
        <v>6787</v>
      </c>
      <c r="C5452" s="319" t="s">
        <v>1572</v>
      </c>
      <c r="D5452" s="320" t="s">
        <v>10420</v>
      </c>
    </row>
    <row r="5453" spans="1:4" ht="13.5">
      <c r="A5453" s="322">
        <v>87911</v>
      </c>
      <c r="B5453" s="319" t="s">
        <v>6788</v>
      </c>
      <c r="C5453" s="319" t="s">
        <v>1572</v>
      </c>
      <c r="D5453" s="320" t="s">
        <v>11868</v>
      </c>
    </row>
    <row r="5454" spans="1:4" ht="13.5">
      <c r="A5454" s="322">
        <v>5991</v>
      </c>
      <c r="B5454" s="319" t="s">
        <v>6789</v>
      </c>
      <c r="C5454" s="319" t="s">
        <v>1572</v>
      </c>
      <c r="D5454" s="320" t="s">
        <v>11869</v>
      </c>
    </row>
    <row r="5455" spans="1:4" ht="13.5">
      <c r="A5455" s="322">
        <v>84023</v>
      </c>
      <c r="B5455" s="319" t="s">
        <v>6790</v>
      </c>
      <c r="C5455" s="319" t="s">
        <v>1572</v>
      </c>
      <c r="D5455" s="320" t="s">
        <v>11870</v>
      </c>
    </row>
    <row r="5456" spans="1:4" ht="13.5">
      <c r="A5456" s="322">
        <v>84024</v>
      </c>
      <c r="B5456" s="319" t="s">
        <v>6791</v>
      </c>
      <c r="C5456" s="319" t="s">
        <v>1572</v>
      </c>
      <c r="D5456" s="320" t="s">
        <v>11871</v>
      </c>
    </row>
    <row r="5457" spans="1:4" ht="13.5">
      <c r="A5457" s="322">
        <v>84026</v>
      </c>
      <c r="B5457" s="319" t="s">
        <v>6792</v>
      </c>
      <c r="C5457" s="319" t="s">
        <v>1572</v>
      </c>
      <c r="D5457" s="320" t="s">
        <v>8208</v>
      </c>
    </row>
    <row r="5458" spans="1:4" ht="13.5">
      <c r="A5458" s="322">
        <v>84027</v>
      </c>
      <c r="B5458" s="319" t="s">
        <v>6793</v>
      </c>
      <c r="C5458" s="319" t="s">
        <v>1572</v>
      </c>
      <c r="D5458" s="320" t="s">
        <v>9861</v>
      </c>
    </row>
    <row r="5459" spans="1:4" ht="13.5">
      <c r="A5459" s="322">
        <v>84028</v>
      </c>
      <c r="B5459" s="319" t="s">
        <v>6794</v>
      </c>
      <c r="C5459" s="319" t="s">
        <v>1572</v>
      </c>
      <c r="D5459" s="320" t="s">
        <v>11872</v>
      </c>
    </row>
    <row r="5460" spans="1:4" ht="13.5">
      <c r="A5460" s="322">
        <v>84072</v>
      </c>
      <c r="B5460" s="319" t="s">
        <v>6795</v>
      </c>
      <c r="C5460" s="319" t="s">
        <v>1572</v>
      </c>
      <c r="D5460" s="320" t="s">
        <v>8004</v>
      </c>
    </row>
    <row r="5461" spans="1:4" ht="13.5">
      <c r="A5461" s="322">
        <v>87411</v>
      </c>
      <c r="B5461" s="319" t="s">
        <v>6796</v>
      </c>
      <c r="C5461" s="319" t="s">
        <v>1572</v>
      </c>
      <c r="D5461" s="320" t="s">
        <v>10584</v>
      </c>
    </row>
    <row r="5462" spans="1:4" ht="13.5">
      <c r="A5462" s="322">
        <v>87412</v>
      </c>
      <c r="B5462" s="319" t="s">
        <v>6797</v>
      </c>
      <c r="C5462" s="319" t="s">
        <v>1572</v>
      </c>
      <c r="D5462" s="320" t="s">
        <v>11873</v>
      </c>
    </row>
    <row r="5463" spans="1:4" ht="13.5">
      <c r="A5463" s="322">
        <v>87413</v>
      </c>
      <c r="B5463" s="319" t="s">
        <v>6798</v>
      </c>
      <c r="C5463" s="319" t="s">
        <v>1572</v>
      </c>
      <c r="D5463" s="320" t="s">
        <v>11874</v>
      </c>
    </row>
    <row r="5464" spans="1:4" ht="13.5">
      <c r="A5464" s="322">
        <v>87414</v>
      </c>
      <c r="B5464" s="319" t="s">
        <v>6799</v>
      </c>
      <c r="C5464" s="319" t="s">
        <v>1572</v>
      </c>
      <c r="D5464" s="320" t="s">
        <v>10769</v>
      </c>
    </row>
    <row r="5465" spans="1:4" ht="13.5">
      <c r="A5465" s="322">
        <v>87415</v>
      </c>
      <c r="B5465" s="319" t="s">
        <v>6800</v>
      </c>
      <c r="C5465" s="319" t="s">
        <v>1572</v>
      </c>
      <c r="D5465" s="320" t="s">
        <v>11875</v>
      </c>
    </row>
    <row r="5466" spans="1:4" ht="13.5">
      <c r="A5466" s="322">
        <v>87416</v>
      </c>
      <c r="B5466" s="319" t="s">
        <v>6801</v>
      </c>
      <c r="C5466" s="319" t="s">
        <v>1572</v>
      </c>
      <c r="D5466" s="320" t="s">
        <v>10398</v>
      </c>
    </row>
    <row r="5467" spans="1:4" ht="13.5">
      <c r="A5467" s="322">
        <v>87417</v>
      </c>
      <c r="B5467" s="319" t="s">
        <v>6802</v>
      </c>
      <c r="C5467" s="319" t="s">
        <v>1572</v>
      </c>
      <c r="D5467" s="320" t="s">
        <v>11876</v>
      </c>
    </row>
    <row r="5468" spans="1:4" ht="13.5">
      <c r="A5468" s="322">
        <v>87418</v>
      </c>
      <c r="B5468" s="319" t="s">
        <v>6803</v>
      </c>
      <c r="C5468" s="319" t="s">
        <v>1572</v>
      </c>
      <c r="D5468" s="320" t="s">
        <v>9445</v>
      </c>
    </row>
    <row r="5469" spans="1:4" ht="13.5">
      <c r="A5469" s="322">
        <v>87419</v>
      </c>
      <c r="B5469" s="319" t="s">
        <v>6804</v>
      </c>
      <c r="C5469" s="319" t="s">
        <v>1572</v>
      </c>
      <c r="D5469" s="320" t="s">
        <v>11877</v>
      </c>
    </row>
    <row r="5470" spans="1:4" ht="13.5">
      <c r="A5470" s="322">
        <v>87420</v>
      </c>
      <c r="B5470" s="319" t="s">
        <v>6805</v>
      </c>
      <c r="C5470" s="319" t="s">
        <v>1572</v>
      </c>
      <c r="D5470" s="320" t="s">
        <v>11878</v>
      </c>
    </row>
    <row r="5471" spans="1:4" ht="13.5">
      <c r="A5471" s="322">
        <v>87421</v>
      </c>
      <c r="B5471" s="319" t="s">
        <v>6806</v>
      </c>
      <c r="C5471" s="319" t="s">
        <v>1572</v>
      </c>
      <c r="D5471" s="320" t="s">
        <v>11879</v>
      </c>
    </row>
    <row r="5472" spans="1:4" ht="13.5">
      <c r="A5472" s="322">
        <v>87422</v>
      </c>
      <c r="B5472" s="319" t="s">
        <v>6807</v>
      </c>
      <c r="C5472" s="319" t="s">
        <v>1572</v>
      </c>
      <c r="D5472" s="320" t="s">
        <v>11880</v>
      </c>
    </row>
    <row r="5473" spans="1:4" ht="13.5">
      <c r="A5473" s="322">
        <v>87423</v>
      </c>
      <c r="B5473" s="319" t="s">
        <v>6808</v>
      </c>
      <c r="C5473" s="319" t="s">
        <v>1572</v>
      </c>
      <c r="D5473" s="320" t="s">
        <v>11881</v>
      </c>
    </row>
    <row r="5474" spans="1:4" ht="13.5">
      <c r="A5474" s="322">
        <v>87424</v>
      </c>
      <c r="B5474" s="319" t="s">
        <v>6809</v>
      </c>
      <c r="C5474" s="319" t="s">
        <v>1572</v>
      </c>
      <c r="D5474" s="320" t="s">
        <v>10398</v>
      </c>
    </row>
    <row r="5475" spans="1:4" ht="13.5">
      <c r="A5475" s="322">
        <v>87425</v>
      </c>
      <c r="B5475" s="319" t="s">
        <v>6810</v>
      </c>
      <c r="C5475" s="319" t="s">
        <v>1572</v>
      </c>
      <c r="D5475" s="320" t="s">
        <v>10235</v>
      </c>
    </row>
    <row r="5476" spans="1:4" ht="13.5">
      <c r="A5476" s="322">
        <v>87426</v>
      </c>
      <c r="B5476" s="319" t="s">
        <v>6811</v>
      </c>
      <c r="C5476" s="319" t="s">
        <v>1572</v>
      </c>
      <c r="D5476" s="320" t="s">
        <v>11882</v>
      </c>
    </row>
    <row r="5477" spans="1:4" ht="13.5">
      <c r="A5477" s="322">
        <v>87427</v>
      </c>
      <c r="B5477" s="319" t="s">
        <v>6812</v>
      </c>
      <c r="C5477" s="319" t="s">
        <v>1572</v>
      </c>
      <c r="D5477" s="320" t="s">
        <v>11883</v>
      </c>
    </row>
    <row r="5478" spans="1:4" ht="13.5">
      <c r="A5478" s="322">
        <v>87428</v>
      </c>
      <c r="B5478" s="319" t="s">
        <v>6813</v>
      </c>
      <c r="C5478" s="319" t="s">
        <v>1572</v>
      </c>
      <c r="D5478" s="320" t="s">
        <v>11309</v>
      </c>
    </row>
    <row r="5479" spans="1:4" ht="13.5">
      <c r="A5479" s="322">
        <v>87429</v>
      </c>
      <c r="B5479" s="319" t="s">
        <v>6814</v>
      </c>
      <c r="C5479" s="319" t="s">
        <v>1572</v>
      </c>
      <c r="D5479" s="320" t="s">
        <v>10229</v>
      </c>
    </row>
    <row r="5480" spans="1:4" ht="13.5">
      <c r="A5480" s="322">
        <v>87430</v>
      </c>
      <c r="B5480" s="319" t="s">
        <v>6815</v>
      </c>
      <c r="C5480" s="319" t="s">
        <v>1572</v>
      </c>
      <c r="D5480" s="320" t="s">
        <v>11884</v>
      </c>
    </row>
    <row r="5481" spans="1:4" ht="13.5">
      <c r="A5481" s="322">
        <v>87431</v>
      </c>
      <c r="B5481" s="319" t="s">
        <v>6816</v>
      </c>
      <c r="C5481" s="319" t="s">
        <v>1572</v>
      </c>
      <c r="D5481" s="320" t="s">
        <v>11885</v>
      </c>
    </row>
    <row r="5482" spans="1:4" ht="13.5">
      <c r="A5482" s="322">
        <v>87432</v>
      </c>
      <c r="B5482" s="319" t="s">
        <v>6817</v>
      </c>
      <c r="C5482" s="319" t="s">
        <v>1572</v>
      </c>
      <c r="D5482" s="320" t="s">
        <v>11886</v>
      </c>
    </row>
    <row r="5483" spans="1:4" ht="13.5">
      <c r="A5483" s="322">
        <v>87433</v>
      </c>
      <c r="B5483" s="319" t="s">
        <v>6818</v>
      </c>
      <c r="C5483" s="319" t="s">
        <v>1572</v>
      </c>
      <c r="D5483" s="320" t="s">
        <v>11887</v>
      </c>
    </row>
    <row r="5484" spans="1:4" ht="13.5">
      <c r="A5484" s="322">
        <v>87434</v>
      </c>
      <c r="B5484" s="319" t="s">
        <v>6819</v>
      </c>
      <c r="C5484" s="319" t="s">
        <v>1572</v>
      </c>
      <c r="D5484" s="320" t="s">
        <v>11888</v>
      </c>
    </row>
    <row r="5485" spans="1:4" ht="13.5">
      <c r="A5485" s="322">
        <v>87435</v>
      </c>
      <c r="B5485" s="319" t="s">
        <v>6820</v>
      </c>
      <c r="C5485" s="319" t="s">
        <v>1572</v>
      </c>
      <c r="D5485" s="320" t="s">
        <v>11889</v>
      </c>
    </row>
    <row r="5486" spans="1:4" ht="13.5">
      <c r="A5486" s="322">
        <v>87436</v>
      </c>
      <c r="B5486" s="319" t="s">
        <v>6821</v>
      </c>
      <c r="C5486" s="319" t="s">
        <v>1572</v>
      </c>
      <c r="D5486" s="320" t="s">
        <v>11833</v>
      </c>
    </row>
    <row r="5487" spans="1:4" ht="13.5">
      <c r="A5487" s="322">
        <v>87437</v>
      </c>
      <c r="B5487" s="319" t="s">
        <v>6822</v>
      </c>
      <c r="C5487" s="319" t="s">
        <v>1572</v>
      </c>
      <c r="D5487" s="320" t="s">
        <v>11890</v>
      </c>
    </row>
    <row r="5488" spans="1:4" ht="13.5">
      <c r="A5488" s="322">
        <v>87438</v>
      </c>
      <c r="B5488" s="319" t="s">
        <v>6823</v>
      </c>
      <c r="C5488" s="319" t="s">
        <v>1572</v>
      </c>
      <c r="D5488" s="320" t="s">
        <v>11891</v>
      </c>
    </row>
    <row r="5489" spans="1:4" ht="13.5">
      <c r="A5489" s="322">
        <v>87439</v>
      </c>
      <c r="B5489" s="319" t="s">
        <v>6824</v>
      </c>
      <c r="C5489" s="319" t="s">
        <v>1572</v>
      </c>
      <c r="D5489" s="320" t="s">
        <v>11883</v>
      </c>
    </row>
    <row r="5490" spans="1:4" ht="13.5">
      <c r="A5490" s="322">
        <v>87440</v>
      </c>
      <c r="B5490" s="319" t="s">
        <v>6825</v>
      </c>
      <c r="C5490" s="319" t="s">
        <v>1572</v>
      </c>
      <c r="D5490" s="320" t="s">
        <v>11892</v>
      </c>
    </row>
    <row r="5491" spans="1:4" ht="13.5">
      <c r="A5491" s="322">
        <v>87527</v>
      </c>
      <c r="B5491" s="319" t="s">
        <v>6826</v>
      </c>
      <c r="C5491" s="319" t="s">
        <v>1572</v>
      </c>
      <c r="D5491" s="320" t="s">
        <v>11893</v>
      </c>
    </row>
    <row r="5492" spans="1:4" ht="13.5">
      <c r="A5492" s="322">
        <v>87528</v>
      </c>
      <c r="B5492" s="319" t="s">
        <v>6827</v>
      </c>
      <c r="C5492" s="319" t="s">
        <v>1572</v>
      </c>
      <c r="D5492" s="320" t="s">
        <v>11894</v>
      </c>
    </row>
    <row r="5493" spans="1:4" ht="13.5">
      <c r="A5493" s="322">
        <v>87529</v>
      </c>
      <c r="B5493" s="319" t="s">
        <v>6828</v>
      </c>
      <c r="C5493" s="319" t="s">
        <v>1572</v>
      </c>
      <c r="D5493" s="320" t="s">
        <v>11895</v>
      </c>
    </row>
    <row r="5494" spans="1:4" ht="13.5">
      <c r="A5494" s="322">
        <v>87530</v>
      </c>
      <c r="B5494" s="319" t="s">
        <v>6829</v>
      </c>
      <c r="C5494" s="319" t="s">
        <v>1572</v>
      </c>
      <c r="D5494" s="320" t="s">
        <v>11896</v>
      </c>
    </row>
    <row r="5495" spans="1:4" ht="13.5">
      <c r="A5495" s="322">
        <v>87531</v>
      </c>
      <c r="B5495" s="319" t="s">
        <v>6830</v>
      </c>
      <c r="C5495" s="319" t="s">
        <v>1572</v>
      </c>
      <c r="D5495" s="320" t="s">
        <v>8180</v>
      </c>
    </row>
    <row r="5496" spans="1:4" ht="13.5">
      <c r="A5496" s="322">
        <v>87532</v>
      </c>
      <c r="B5496" s="319" t="s">
        <v>6831</v>
      </c>
      <c r="C5496" s="319" t="s">
        <v>1572</v>
      </c>
      <c r="D5496" s="320" t="s">
        <v>11893</v>
      </c>
    </row>
    <row r="5497" spans="1:4" ht="13.5">
      <c r="A5497" s="322">
        <v>87535</v>
      </c>
      <c r="B5497" s="319" t="s">
        <v>6832</v>
      </c>
      <c r="C5497" s="319" t="s">
        <v>1572</v>
      </c>
      <c r="D5497" s="320" t="s">
        <v>7862</v>
      </c>
    </row>
    <row r="5498" spans="1:4" ht="13.5">
      <c r="A5498" s="322">
        <v>87536</v>
      </c>
      <c r="B5498" s="319" t="s">
        <v>6833</v>
      </c>
      <c r="C5498" s="319" t="s">
        <v>1572</v>
      </c>
      <c r="D5498" s="320" t="s">
        <v>11895</v>
      </c>
    </row>
    <row r="5499" spans="1:4" ht="13.5">
      <c r="A5499" s="322">
        <v>87537</v>
      </c>
      <c r="B5499" s="319" t="s">
        <v>6834</v>
      </c>
      <c r="C5499" s="319" t="s">
        <v>1572</v>
      </c>
      <c r="D5499" s="320" t="s">
        <v>11897</v>
      </c>
    </row>
    <row r="5500" spans="1:4" ht="13.5">
      <c r="A5500" s="322">
        <v>87538</v>
      </c>
      <c r="B5500" s="319" t="s">
        <v>6835</v>
      </c>
      <c r="C5500" s="319" t="s">
        <v>1572</v>
      </c>
      <c r="D5500" s="320" t="s">
        <v>11898</v>
      </c>
    </row>
    <row r="5501" spans="1:4" ht="13.5">
      <c r="A5501" s="322">
        <v>87539</v>
      </c>
      <c r="B5501" s="319" t="s">
        <v>6836</v>
      </c>
      <c r="C5501" s="319" t="s">
        <v>1572</v>
      </c>
      <c r="D5501" s="320" t="s">
        <v>11255</v>
      </c>
    </row>
    <row r="5502" spans="1:4" ht="13.5">
      <c r="A5502" s="322">
        <v>87541</v>
      </c>
      <c r="B5502" s="319" t="s">
        <v>6837</v>
      </c>
      <c r="C5502" s="319" t="s">
        <v>1572</v>
      </c>
      <c r="D5502" s="320" t="s">
        <v>8032</v>
      </c>
    </row>
    <row r="5503" spans="1:4" ht="13.5">
      <c r="A5503" s="322">
        <v>87543</v>
      </c>
      <c r="B5503" s="319" t="s">
        <v>6838</v>
      </c>
      <c r="C5503" s="319" t="s">
        <v>1572</v>
      </c>
      <c r="D5503" s="320" t="s">
        <v>11899</v>
      </c>
    </row>
    <row r="5504" spans="1:4" ht="13.5">
      <c r="A5504" s="322">
        <v>87545</v>
      </c>
      <c r="B5504" s="319" t="s">
        <v>6839</v>
      </c>
      <c r="C5504" s="319" t="s">
        <v>1572</v>
      </c>
      <c r="D5504" s="320" t="s">
        <v>8445</v>
      </c>
    </row>
    <row r="5505" spans="1:4" ht="13.5">
      <c r="A5505" s="322">
        <v>87546</v>
      </c>
      <c r="B5505" s="319" t="s">
        <v>6840</v>
      </c>
      <c r="C5505" s="319" t="s">
        <v>1572</v>
      </c>
      <c r="D5505" s="320" t="s">
        <v>11900</v>
      </c>
    </row>
    <row r="5506" spans="1:4" ht="13.5">
      <c r="A5506" s="322">
        <v>87547</v>
      </c>
      <c r="B5506" s="319" t="s">
        <v>6841</v>
      </c>
      <c r="C5506" s="319" t="s">
        <v>1572</v>
      </c>
      <c r="D5506" s="320" t="s">
        <v>11901</v>
      </c>
    </row>
    <row r="5507" spans="1:4" ht="13.5">
      <c r="A5507" s="322">
        <v>87548</v>
      </c>
      <c r="B5507" s="319" t="s">
        <v>6842</v>
      </c>
      <c r="C5507" s="319" t="s">
        <v>1572</v>
      </c>
      <c r="D5507" s="320" t="s">
        <v>8048</v>
      </c>
    </row>
    <row r="5508" spans="1:4" ht="13.5">
      <c r="A5508" s="322">
        <v>87549</v>
      </c>
      <c r="B5508" s="319" t="s">
        <v>6843</v>
      </c>
      <c r="C5508" s="319" t="s">
        <v>1572</v>
      </c>
      <c r="D5508" s="320" t="s">
        <v>11902</v>
      </c>
    </row>
    <row r="5509" spans="1:4" ht="13.5">
      <c r="A5509" s="322">
        <v>87550</v>
      </c>
      <c r="B5509" s="319" t="s">
        <v>6844</v>
      </c>
      <c r="C5509" s="319" t="s">
        <v>1572</v>
      </c>
      <c r="D5509" s="320" t="s">
        <v>9441</v>
      </c>
    </row>
    <row r="5510" spans="1:4" ht="13.5">
      <c r="A5510" s="322">
        <v>87553</v>
      </c>
      <c r="B5510" s="319" t="s">
        <v>6845</v>
      </c>
      <c r="C5510" s="319" t="s">
        <v>1572</v>
      </c>
      <c r="D5510" s="320" t="s">
        <v>11903</v>
      </c>
    </row>
    <row r="5511" spans="1:4" ht="13.5">
      <c r="A5511" s="322">
        <v>87554</v>
      </c>
      <c r="B5511" s="319" t="s">
        <v>6846</v>
      </c>
      <c r="C5511" s="319" t="s">
        <v>1572</v>
      </c>
      <c r="D5511" s="320" t="s">
        <v>10681</v>
      </c>
    </row>
    <row r="5512" spans="1:4" ht="13.5">
      <c r="A5512" s="322">
        <v>87555</v>
      </c>
      <c r="B5512" s="319" t="s">
        <v>6847</v>
      </c>
      <c r="C5512" s="319" t="s">
        <v>1572</v>
      </c>
      <c r="D5512" s="320" t="s">
        <v>11904</v>
      </c>
    </row>
    <row r="5513" spans="1:4" ht="13.5">
      <c r="A5513" s="322">
        <v>87556</v>
      </c>
      <c r="B5513" s="319" t="s">
        <v>6848</v>
      </c>
      <c r="C5513" s="319" t="s">
        <v>1572</v>
      </c>
      <c r="D5513" s="320" t="s">
        <v>11905</v>
      </c>
    </row>
    <row r="5514" spans="1:4" ht="13.5">
      <c r="A5514" s="322">
        <v>87557</v>
      </c>
      <c r="B5514" s="319" t="s">
        <v>6849</v>
      </c>
      <c r="C5514" s="319" t="s">
        <v>1572</v>
      </c>
      <c r="D5514" s="320" t="s">
        <v>9748</v>
      </c>
    </row>
    <row r="5515" spans="1:4" ht="13.5">
      <c r="A5515" s="322">
        <v>87559</v>
      </c>
      <c r="B5515" s="319" t="s">
        <v>6850</v>
      </c>
      <c r="C5515" s="319" t="s">
        <v>1572</v>
      </c>
      <c r="D5515" s="320" t="s">
        <v>11906</v>
      </c>
    </row>
    <row r="5516" spans="1:4" ht="13.5">
      <c r="A5516" s="322">
        <v>87561</v>
      </c>
      <c r="B5516" s="319" t="s">
        <v>6851</v>
      </c>
      <c r="C5516" s="319" t="s">
        <v>1572</v>
      </c>
      <c r="D5516" s="320" t="s">
        <v>10200</v>
      </c>
    </row>
    <row r="5517" spans="1:4" ht="13.5">
      <c r="A5517" s="322">
        <v>87775</v>
      </c>
      <c r="B5517" s="319" t="s">
        <v>6852</v>
      </c>
      <c r="C5517" s="319" t="s">
        <v>1572</v>
      </c>
      <c r="D5517" s="320" t="s">
        <v>11907</v>
      </c>
    </row>
    <row r="5518" spans="1:4" ht="13.5">
      <c r="A5518" s="322">
        <v>87777</v>
      </c>
      <c r="B5518" s="319" t="s">
        <v>6853</v>
      </c>
      <c r="C5518" s="319" t="s">
        <v>1572</v>
      </c>
      <c r="D5518" s="320" t="s">
        <v>11908</v>
      </c>
    </row>
    <row r="5519" spans="1:4" ht="13.5">
      <c r="A5519" s="322">
        <v>87778</v>
      </c>
      <c r="B5519" s="319" t="s">
        <v>6854</v>
      </c>
      <c r="C5519" s="319" t="s">
        <v>1572</v>
      </c>
      <c r="D5519" s="320" t="s">
        <v>11909</v>
      </c>
    </row>
    <row r="5520" spans="1:4" ht="13.5">
      <c r="A5520" s="322">
        <v>87779</v>
      </c>
      <c r="B5520" s="319" t="s">
        <v>6855</v>
      </c>
      <c r="C5520" s="319" t="s">
        <v>1572</v>
      </c>
      <c r="D5520" s="320" t="s">
        <v>11910</v>
      </c>
    </row>
    <row r="5521" spans="1:4" ht="13.5">
      <c r="A5521" s="322">
        <v>87781</v>
      </c>
      <c r="B5521" s="319" t="s">
        <v>6856</v>
      </c>
      <c r="C5521" s="319" t="s">
        <v>1572</v>
      </c>
      <c r="D5521" s="320" t="s">
        <v>11911</v>
      </c>
    </row>
    <row r="5522" spans="1:4" ht="13.5">
      <c r="A5522" s="322">
        <v>87783</v>
      </c>
      <c r="B5522" s="319" t="s">
        <v>6857</v>
      </c>
      <c r="C5522" s="319" t="s">
        <v>1572</v>
      </c>
      <c r="D5522" s="320" t="s">
        <v>11912</v>
      </c>
    </row>
    <row r="5523" spans="1:4" ht="13.5">
      <c r="A5523" s="322">
        <v>87784</v>
      </c>
      <c r="B5523" s="319" t="s">
        <v>6858</v>
      </c>
      <c r="C5523" s="319" t="s">
        <v>1572</v>
      </c>
      <c r="D5523" s="320" t="s">
        <v>11913</v>
      </c>
    </row>
    <row r="5524" spans="1:4" ht="13.5">
      <c r="A5524" s="322">
        <v>87786</v>
      </c>
      <c r="B5524" s="319" t="s">
        <v>6859</v>
      </c>
      <c r="C5524" s="319" t="s">
        <v>1572</v>
      </c>
      <c r="D5524" s="320" t="s">
        <v>10847</v>
      </c>
    </row>
    <row r="5525" spans="1:4" ht="13.5">
      <c r="A5525" s="322">
        <v>87787</v>
      </c>
      <c r="B5525" s="319" t="s">
        <v>6860</v>
      </c>
      <c r="C5525" s="319" t="s">
        <v>1572</v>
      </c>
      <c r="D5525" s="320" t="s">
        <v>11914</v>
      </c>
    </row>
    <row r="5526" spans="1:4" ht="13.5">
      <c r="A5526" s="322">
        <v>87788</v>
      </c>
      <c r="B5526" s="319" t="s">
        <v>6861</v>
      </c>
      <c r="C5526" s="319" t="s">
        <v>1572</v>
      </c>
      <c r="D5526" s="320" t="s">
        <v>11915</v>
      </c>
    </row>
    <row r="5527" spans="1:4" ht="13.5">
      <c r="A5527" s="322">
        <v>87790</v>
      </c>
      <c r="B5527" s="319" t="s">
        <v>6862</v>
      </c>
      <c r="C5527" s="319" t="s">
        <v>1572</v>
      </c>
      <c r="D5527" s="320" t="s">
        <v>11916</v>
      </c>
    </row>
    <row r="5528" spans="1:4" ht="13.5">
      <c r="A5528" s="322">
        <v>87791</v>
      </c>
      <c r="B5528" s="319" t="s">
        <v>6863</v>
      </c>
      <c r="C5528" s="319" t="s">
        <v>1572</v>
      </c>
      <c r="D5528" s="320" t="s">
        <v>11917</v>
      </c>
    </row>
    <row r="5529" spans="1:4" ht="13.5">
      <c r="A5529" s="322">
        <v>87792</v>
      </c>
      <c r="B5529" s="319" t="s">
        <v>6864</v>
      </c>
      <c r="C5529" s="319" t="s">
        <v>1572</v>
      </c>
      <c r="D5529" s="320" t="s">
        <v>11918</v>
      </c>
    </row>
    <row r="5530" spans="1:4" ht="13.5">
      <c r="A5530" s="322">
        <v>87794</v>
      </c>
      <c r="B5530" s="319" t="s">
        <v>6865</v>
      </c>
      <c r="C5530" s="319" t="s">
        <v>1572</v>
      </c>
      <c r="D5530" s="320" t="s">
        <v>11896</v>
      </c>
    </row>
    <row r="5531" spans="1:4" ht="13.5">
      <c r="A5531" s="322">
        <v>87795</v>
      </c>
      <c r="B5531" s="319" t="s">
        <v>6866</v>
      </c>
      <c r="C5531" s="319" t="s">
        <v>1572</v>
      </c>
      <c r="D5531" s="320" t="s">
        <v>10354</v>
      </c>
    </row>
    <row r="5532" spans="1:4" ht="13.5">
      <c r="A5532" s="322">
        <v>87797</v>
      </c>
      <c r="B5532" s="319" t="s">
        <v>6867</v>
      </c>
      <c r="C5532" s="319" t="s">
        <v>1572</v>
      </c>
      <c r="D5532" s="320" t="s">
        <v>11919</v>
      </c>
    </row>
    <row r="5533" spans="1:4" ht="13.5">
      <c r="A5533" s="322">
        <v>87799</v>
      </c>
      <c r="B5533" s="319" t="s">
        <v>6868</v>
      </c>
      <c r="C5533" s="319" t="s">
        <v>1572</v>
      </c>
      <c r="D5533" s="320" t="s">
        <v>10119</v>
      </c>
    </row>
    <row r="5534" spans="1:4" ht="13.5">
      <c r="A5534" s="322">
        <v>87800</v>
      </c>
      <c r="B5534" s="319" t="s">
        <v>6869</v>
      </c>
      <c r="C5534" s="319" t="s">
        <v>1572</v>
      </c>
      <c r="D5534" s="320" t="s">
        <v>11920</v>
      </c>
    </row>
    <row r="5535" spans="1:4" ht="13.5">
      <c r="A5535" s="322">
        <v>87801</v>
      </c>
      <c r="B5535" s="319" t="s">
        <v>6870</v>
      </c>
      <c r="C5535" s="319" t="s">
        <v>1572</v>
      </c>
      <c r="D5535" s="320" t="s">
        <v>8282</v>
      </c>
    </row>
    <row r="5536" spans="1:4" ht="13.5">
      <c r="A5536" s="322">
        <v>87803</v>
      </c>
      <c r="B5536" s="319" t="s">
        <v>6871</v>
      </c>
      <c r="C5536" s="319" t="s">
        <v>1572</v>
      </c>
      <c r="D5536" s="320" t="s">
        <v>11921</v>
      </c>
    </row>
    <row r="5537" spans="1:4" ht="13.5">
      <c r="A5537" s="322">
        <v>87804</v>
      </c>
      <c r="B5537" s="319" t="s">
        <v>6872</v>
      </c>
      <c r="C5537" s="319" t="s">
        <v>1572</v>
      </c>
      <c r="D5537" s="320" t="s">
        <v>11922</v>
      </c>
    </row>
    <row r="5538" spans="1:4" ht="13.5">
      <c r="A5538" s="322">
        <v>87805</v>
      </c>
      <c r="B5538" s="319" t="s">
        <v>6873</v>
      </c>
      <c r="C5538" s="319" t="s">
        <v>1572</v>
      </c>
      <c r="D5538" s="320" t="s">
        <v>11923</v>
      </c>
    </row>
    <row r="5539" spans="1:4" ht="13.5">
      <c r="A5539" s="322">
        <v>87807</v>
      </c>
      <c r="B5539" s="319" t="s">
        <v>6874</v>
      </c>
      <c r="C5539" s="319" t="s">
        <v>1572</v>
      </c>
      <c r="D5539" s="320" t="s">
        <v>11924</v>
      </c>
    </row>
    <row r="5540" spans="1:4" ht="13.5">
      <c r="A5540" s="322">
        <v>87808</v>
      </c>
      <c r="B5540" s="319" t="s">
        <v>6875</v>
      </c>
      <c r="C5540" s="319" t="s">
        <v>1572</v>
      </c>
      <c r="D5540" s="320" t="s">
        <v>11925</v>
      </c>
    </row>
    <row r="5541" spans="1:4" ht="13.5">
      <c r="A5541" s="322">
        <v>87809</v>
      </c>
      <c r="B5541" s="319" t="s">
        <v>6876</v>
      </c>
      <c r="C5541" s="319" t="s">
        <v>1572</v>
      </c>
      <c r="D5541" s="320" t="s">
        <v>11926</v>
      </c>
    </row>
    <row r="5542" spans="1:4" ht="13.5">
      <c r="A5542" s="322">
        <v>87811</v>
      </c>
      <c r="B5542" s="319" t="s">
        <v>6877</v>
      </c>
      <c r="C5542" s="319" t="s">
        <v>1572</v>
      </c>
      <c r="D5542" s="320" t="s">
        <v>11927</v>
      </c>
    </row>
    <row r="5543" spans="1:4" ht="13.5">
      <c r="A5543" s="322">
        <v>87812</v>
      </c>
      <c r="B5543" s="319" t="s">
        <v>6878</v>
      </c>
      <c r="C5543" s="319" t="s">
        <v>1572</v>
      </c>
      <c r="D5543" s="320" t="s">
        <v>11928</v>
      </c>
    </row>
    <row r="5544" spans="1:4" ht="13.5">
      <c r="A5544" s="322">
        <v>87813</v>
      </c>
      <c r="B5544" s="319" t="s">
        <v>6879</v>
      </c>
      <c r="C5544" s="319" t="s">
        <v>1572</v>
      </c>
      <c r="D5544" s="320" t="s">
        <v>11929</v>
      </c>
    </row>
    <row r="5545" spans="1:4" ht="13.5">
      <c r="A5545" s="322">
        <v>87815</v>
      </c>
      <c r="B5545" s="319" t="s">
        <v>6880</v>
      </c>
      <c r="C5545" s="319" t="s">
        <v>1572</v>
      </c>
      <c r="D5545" s="320" t="s">
        <v>7942</v>
      </c>
    </row>
    <row r="5546" spans="1:4" ht="13.5">
      <c r="A5546" s="322">
        <v>87816</v>
      </c>
      <c r="B5546" s="319" t="s">
        <v>6881</v>
      </c>
      <c r="C5546" s="319" t="s">
        <v>1572</v>
      </c>
      <c r="D5546" s="320" t="s">
        <v>11930</v>
      </c>
    </row>
    <row r="5547" spans="1:4" ht="13.5">
      <c r="A5547" s="322">
        <v>87817</v>
      </c>
      <c r="B5547" s="319" t="s">
        <v>6882</v>
      </c>
      <c r="C5547" s="319" t="s">
        <v>1572</v>
      </c>
      <c r="D5547" s="320" t="s">
        <v>11931</v>
      </c>
    </row>
    <row r="5548" spans="1:4" ht="13.5">
      <c r="A5548" s="322">
        <v>87819</v>
      </c>
      <c r="B5548" s="319" t="s">
        <v>6883</v>
      </c>
      <c r="C5548" s="319" t="s">
        <v>1572</v>
      </c>
      <c r="D5548" s="320" t="s">
        <v>11932</v>
      </c>
    </row>
    <row r="5549" spans="1:4" ht="13.5">
      <c r="A5549" s="322">
        <v>87820</v>
      </c>
      <c r="B5549" s="319" t="s">
        <v>6884</v>
      </c>
      <c r="C5549" s="319" t="s">
        <v>1572</v>
      </c>
      <c r="D5549" s="320" t="s">
        <v>11933</v>
      </c>
    </row>
    <row r="5550" spans="1:4" ht="13.5">
      <c r="A5550" s="322">
        <v>87821</v>
      </c>
      <c r="B5550" s="319" t="s">
        <v>6885</v>
      </c>
      <c r="C5550" s="319" t="s">
        <v>1572</v>
      </c>
      <c r="D5550" s="320" t="s">
        <v>8909</v>
      </c>
    </row>
    <row r="5551" spans="1:4" ht="13.5">
      <c r="A5551" s="322">
        <v>87823</v>
      </c>
      <c r="B5551" s="319" t="s">
        <v>6886</v>
      </c>
      <c r="C5551" s="319" t="s">
        <v>1572</v>
      </c>
      <c r="D5551" s="320" t="s">
        <v>11934</v>
      </c>
    </row>
    <row r="5552" spans="1:4" ht="13.5">
      <c r="A5552" s="322">
        <v>87824</v>
      </c>
      <c r="B5552" s="319" t="s">
        <v>6887</v>
      </c>
      <c r="C5552" s="319" t="s">
        <v>1572</v>
      </c>
      <c r="D5552" s="320" t="s">
        <v>11935</v>
      </c>
    </row>
    <row r="5553" spans="1:4" ht="13.5">
      <c r="A5553" s="322">
        <v>87825</v>
      </c>
      <c r="B5553" s="319" t="s">
        <v>6888</v>
      </c>
      <c r="C5553" s="319" t="s">
        <v>1572</v>
      </c>
      <c r="D5553" s="320" t="s">
        <v>10644</v>
      </c>
    </row>
    <row r="5554" spans="1:4" ht="13.5">
      <c r="A5554" s="322">
        <v>87827</v>
      </c>
      <c r="B5554" s="319" t="s">
        <v>6889</v>
      </c>
      <c r="C5554" s="319" t="s">
        <v>1572</v>
      </c>
      <c r="D5554" s="320" t="s">
        <v>11936</v>
      </c>
    </row>
    <row r="5555" spans="1:4" ht="13.5">
      <c r="A5555" s="322">
        <v>87828</v>
      </c>
      <c r="B5555" s="319" t="s">
        <v>6890</v>
      </c>
      <c r="C5555" s="319" t="s">
        <v>1572</v>
      </c>
      <c r="D5555" s="320" t="s">
        <v>11937</v>
      </c>
    </row>
    <row r="5556" spans="1:4" ht="13.5">
      <c r="A5556" s="322">
        <v>87829</v>
      </c>
      <c r="B5556" s="319" t="s">
        <v>6891</v>
      </c>
      <c r="C5556" s="319" t="s">
        <v>1572</v>
      </c>
      <c r="D5556" s="320" t="s">
        <v>11938</v>
      </c>
    </row>
    <row r="5557" spans="1:4" ht="13.5">
      <c r="A5557" s="322">
        <v>87831</v>
      </c>
      <c r="B5557" s="319" t="s">
        <v>6892</v>
      </c>
      <c r="C5557" s="319" t="s">
        <v>1572</v>
      </c>
      <c r="D5557" s="320" t="s">
        <v>11939</v>
      </c>
    </row>
    <row r="5558" spans="1:4" ht="13.5">
      <c r="A5558" s="322">
        <v>87832</v>
      </c>
      <c r="B5558" s="319" t="s">
        <v>6893</v>
      </c>
      <c r="C5558" s="319" t="s">
        <v>1572</v>
      </c>
      <c r="D5558" s="320" t="s">
        <v>11940</v>
      </c>
    </row>
    <row r="5559" spans="1:4" ht="13.5">
      <c r="A5559" s="322">
        <v>87834</v>
      </c>
      <c r="B5559" s="319" t="s">
        <v>6894</v>
      </c>
      <c r="C5559" s="319" t="s">
        <v>1572</v>
      </c>
      <c r="D5559" s="320" t="s">
        <v>11941</v>
      </c>
    </row>
    <row r="5560" spans="1:4" ht="13.5">
      <c r="A5560" s="322">
        <v>87835</v>
      </c>
      <c r="B5560" s="319" t="s">
        <v>6895</v>
      </c>
      <c r="C5560" s="319" t="s">
        <v>1572</v>
      </c>
      <c r="D5560" s="320" t="s">
        <v>11942</v>
      </c>
    </row>
    <row r="5561" spans="1:4" ht="13.5">
      <c r="A5561" s="322">
        <v>87836</v>
      </c>
      <c r="B5561" s="319" t="s">
        <v>6896</v>
      </c>
      <c r="C5561" s="319" t="s">
        <v>1572</v>
      </c>
      <c r="D5561" s="320" t="s">
        <v>11943</v>
      </c>
    </row>
    <row r="5562" spans="1:4" ht="13.5">
      <c r="A5562" s="322">
        <v>87837</v>
      </c>
      <c r="B5562" s="319" t="s">
        <v>6897</v>
      </c>
      <c r="C5562" s="319" t="s">
        <v>1572</v>
      </c>
      <c r="D5562" s="320" t="s">
        <v>11944</v>
      </c>
    </row>
    <row r="5563" spans="1:4" ht="13.5">
      <c r="A5563" s="322">
        <v>87838</v>
      </c>
      <c r="B5563" s="319" t="s">
        <v>6898</v>
      </c>
      <c r="C5563" s="319" t="s">
        <v>1572</v>
      </c>
      <c r="D5563" s="320" t="s">
        <v>11945</v>
      </c>
    </row>
    <row r="5564" spans="1:4" ht="13.5">
      <c r="A5564" s="322">
        <v>87839</v>
      </c>
      <c r="B5564" s="319" t="s">
        <v>6899</v>
      </c>
      <c r="C5564" s="319" t="s">
        <v>1572</v>
      </c>
      <c r="D5564" s="320" t="s">
        <v>11946</v>
      </c>
    </row>
    <row r="5565" spans="1:4" ht="13.5">
      <c r="A5565" s="322">
        <v>87840</v>
      </c>
      <c r="B5565" s="319" t="s">
        <v>6900</v>
      </c>
      <c r="C5565" s="319" t="s">
        <v>1572</v>
      </c>
      <c r="D5565" s="320" t="s">
        <v>11947</v>
      </c>
    </row>
    <row r="5566" spans="1:4" ht="13.5">
      <c r="A5566" s="322">
        <v>87841</v>
      </c>
      <c r="B5566" s="319" t="s">
        <v>6901</v>
      </c>
      <c r="C5566" s="319" t="s">
        <v>1572</v>
      </c>
      <c r="D5566" s="320" t="s">
        <v>11948</v>
      </c>
    </row>
    <row r="5567" spans="1:4" ht="13.5">
      <c r="A5567" s="322">
        <v>87842</v>
      </c>
      <c r="B5567" s="319" t="s">
        <v>6902</v>
      </c>
      <c r="C5567" s="319" t="s">
        <v>1572</v>
      </c>
      <c r="D5567" s="320" t="s">
        <v>11949</v>
      </c>
    </row>
    <row r="5568" spans="1:4" ht="13.5">
      <c r="A5568" s="322">
        <v>87843</v>
      </c>
      <c r="B5568" s="319" t="s">
        <v>6903</v>
      </c>
      <c r="C5568" s="319" t="s">
        <v>1572</v>
      </c>
      <c r="D5568" s="320" t="s">
        <v>11950</v>
      </c>
    </row>
    <row r="5569" spans="1:4" ht="13.5">
      <c r="A5569" s="322">
        <v>87844</v>
      </c>
      <c r="B5569" s="319" t="s">
        <v>6904</v>
      </c>
      <c r="C5569" s="319" t="s">
        <v>1572</v>
      </c>
      <c r="D5569" s="320" t="s">
        <v>11951</v>
      </c>
    </row>
    <row r="5570" spans="1:4" ht="13.5">
      <c r="A5570" s="322">
        <v>87845</v>
      </c>
      <c r="B5570" s="319" t="s">
        <v>6905</v>
      </c>
      <c r="C5570" s="319" t="s">
        <v>1572</v>
      </c>
      <c r="D5570" s="320" t="s">
        <v>11952</v>
      </c>
    </row>
    <row r="5571" spans="1:4" ht="13.5">
      <c r="A5571" s="322">
        <v>87846</v>
      </c>
      <c r="B5571" s="319" t="s">
        <v>6906</v>
      </c>
      <c r="C5571" s="319" t="s">
        <v>1572</v>
      </c>
      <c r="D5571" s="320" t="s">
        <v>10123</v>
      </c>
    </row>
    <row r="5572" spans="1:4" ht="13.5">
      <c r="A5572" s="322">
        <v>87847</v>
      </c>
      <c r="B5572" s="319" t="s">
        <v>6907</v>
      </c>
      <c r="C5572" s="319" t="s">
        <v>1572</v>
      </c>
      <c r="D5572" s="320" t="s">
        <v>11953</v>
      </c>
    </row>
    <row r="5573" spans="1:4" ht="13.5">
      <c r="A5573" s="322">
        <v>87848</v>
      </c>
      <c r="B5573" s="319" t="s">
        <v>6908</v>
      </c>
      <c r="C5573" s="319" t="s">
        <v>1572</v>
      </c>
      <c r="D5573" s="320" t="s">
        <v>11954</v>
      </c>
    </row>
    <row r="5574" spans="1:4" ht="13.5">
      <c r="A5574" s="322">
        <v>87849</v>
      </c>
      <c r="B5574" s="319" t="s">
        <v>6909</v>
      </c>
      <c r="C5574" s="319" t="s">
        <v>1572</v>
      </c>
      <c r="D5574" s="320" t="s">
        <v>11955</v>
      </c>
    </row>
    <row r="5575" spans="1:4" ht="13.5">
      <c r="A5575" s="322">
        <v>87850</v>
      </c>
      <c r="B5575" s="319" t="s">
        <v>6910</v>
      </c>
      <c r="C5575" s="319" t="s">
        <v>1572</v>
      </c>
      <c r="D5575" s="320" t="s">
        <v>11956</v>
      </c>
    </row>
    <row r="5576" spans="1:4" ht="13.5">
      <c r="A5576" s="322">
        <v>87851</v>
      </c>
      <c r="B5576" s="319" t="s">
        <v>6911</v>
      </c>
      <c r="C5576" s="319" t="s">
        <v>1572</v>
      </c>
      <c r="D5576" s="320" t="s">
        <v>11957</v>
      </c>
    </row>
    <row r="5577" spans="1:4" ht="13.5">
      <c r="A5577" s="322">
        <v>87852</v>
      </c>
      <c r="B5577" s="319" t="s">
        <v>6912</v>
      </c>
      <c r="C5577" s="319" t="s">
        <v>1572</v>
      </c>
      <c r="D5577" s="320" t="s">
        <v>11958</v>
      </c>
    </row>
    <row r="5578" spans="1:4" ht="13.5">
      <c r="A5578" s="322">
        <v>87853</v>
      </c>
      <c r="B5578" s="319" t="s">
        <v>6913</v>
      </c>
      <c r="C5578" s="319" t="s">
        <v>1572</v>
      </c>
      <c r="D5578" s="320" t="s">
        <v>7922</v>
      </c>
    </row>
    <row r="5579" spans="1:4" ht="13.5">
      <c r="A5579" s="322">
        <v>87854</v>
      </c>
      <c r="B5579" s="319" t="s">
        <v>6914</v>
      </c>
      <c r="C5579" s="319" t="s">
        <v>1572</v>
      </c>
      <c r="D5579" s="320" t="s">
        <v>11959</v>
      </c>
    </row>
    <row r="5580" spans="1:4" ht="13.5">
      <c r="A5580" s="322">
        <v>87855</v>
      </c>
      <c r="B5580" s="319" t="s">
        <v>6915</v>
      </c>
      <c r="C5580" s="319" t="s">
        <v>1572</v>
      </c>
      <c r="D5580" s="320" t="s">
        <v>11960</v>
      </c>
    </row>
    <row r="5581" spans="1:4" ht="13.5">
      <c r="A5581" s="322">
        <v>87856</v>
      </c>
      <c r="B5581" s="319" t="s">
        <v>6916</v>
      </c>
      <c r="C5581" s="319" t="s">
        <v>1572</v>
      </c>
      <c r="D5581" s="320" t="s">
        <v>11961</v>
      </c>
    </row>
    <row r="5582" spans="1:4" ht="13.5">
      <c r="A5582" s="322">
        <v>87857</v>
      </c>
      <c r="B5582" s="319" t="s">
        <v>6917</v>
      </c>
      <c r="C5582" s="319" t="s">
        <v>1572</v>
      </c>
      <c r="D5582" s="320" t="s">
        <v>11962</v>
      </c>
    </row>
    <row r="5583" spans="1:4" ht="13.5">
      <c r="A5583" s="322">
        <v>87858</v>
      </c>
      <c r="B5583" s="319" t="s">
        <v>6918</v>
      </c>
      <c r="C5583" s="319" t="s">
        <v>1572</v>
      </c>
      <c r="D5583" s="320" t="s">
        <v>11829</v>
      </c>
    </row>
    <row r="5584" spans="1:4" ht="13.5">
      <c r="A5584" s="322">
        <v>87859</v>
      </c>
      <c r="B5584" s="319" t="s">
        <v>6919</v>
      </c>
      <c r="C5584" s="319" t="s">
        <v>1572</v>
      </c>
      <c r="D5584" s="320" t="s">
        <v>11963</v>
      </c>
    </row>
    <row r="5585" spans="1:4" ht="13.5">
      <c r="A5585" s="322">
        <v>89048</v>
      </c>
      <c r="B5585" s="319" t="s">
        <v>6920</v>
      </c>
      <c r="C5585" s="319" t="s">
        <v>1572</v>
      </c>
      <c r="D5585" s="320" t="s">
        <v>8199</v>
      </c>
    </row>
    <row r="5586" spans="1:4" ht="13.5">
      <c r="A5586" s="322">
        <v>89049</v>
      </c>
      <c r="B5586" s="319" t="s">
        <v>6921</v>
      </c>
      <c r="C5586" s="319" t="s">
        <v>1572</v>
      </c>
      <c r="D5586" s="320" t="s">
        <v>10297</v>
      </c>
    </row>
    <row r="5587" spans="1:4" ht="13.5">
      <c r="A5587" s="322">
        <v>89173</v>
      </c>
      <c r="B5587" s="319" t="s">
        <v>6922</v>
      </c>
      <c r="C5587" s="319" t="s">
        <v>1572</v>
      </c>
      <c r="D5587" s="320" t="s">
        <v>11964</v>
      </c>
    </row>
    <row r="5588" spans="1:4" ht="13.5">
      <c r="A5588" s="322">
        <v>90406</v>
      </c>
      <c r="B5588" s="319" t="s">
        <v>6923</v>
      </c>
      <c r="C5588" s="319" t="s">
        <v>1572</v>
      </c>
      <c r="D5588" s="320" t="s">
        <v>8008</v>
      </c>
    </row>
    <row r="5589" spans="1:4" ht="13.5">
      <c r="A5589" s="322">
        <v>90407</v>
      </c>
      <c r="B5589" s="319" t="s">
        <v>6924</v>
      </c>
      <c r="C5589" s="319" t="s">
        <v>1572</v>
      </c>
      <c r="D5589" s="320" t="s">
        <v>11965</v>
      </c>
    </row>
    <row r="5590" spans="1:4" ht="13.5">
      <c r="A5590" s="322">
        <v>90408</v>
      </c>
      <c r="B5590" s="319" t="s">
        <v>6925</v>
      </c>
      <c r="C5590" s="319" t="s">
        <v>1572</v>
      </c>
      <c r="D5590" s="320" t="s">
        <v>11966</v>
      </c>
    </row>
    <row r="5591" spans="1:4" ht="13.5">
      <c r="A5591" s="322">
        <v>90409</v>
      </c>
      <c r="B5591" s="319" t="s">
        <v>6926</v>
      </c>
      <c r="C5591" s="319" t="s">
        <v>1572</v>
      </c>
      <c r="D5591" s="320" t="s">
        <v>11918</v>
      </c>
    </row>
    <row r="5592" spans="1:4" ht="13.5">
      <c r="A5592" s="322">
        <v>5998</v>
      </c>
      <c r="B5592" s="319" t="s">
        <v>6927</v>
      </c>
      <c r="C5592" s="319" t="s">
        <v>1572</v>
      </c>
      <c r="D5592" s="320" t="s">
        <v>11967</v>
      </c>
    </row>
    <row r="5593" spans="1:4" ht="13.5">
      <c r="A5593" s="322">
        <v>84084</v>
      </c>
      <c r="B5593" s="319" t="s">
        <v>6928</v>
      </c>
      <c r="C5593" s="319" t="s">
        <v>1572</v>
      </c>
      <c r="D5593" s="320" t="s">
        <v>11968</v>
      </c>
    </row>
    <row r="5594" spans="1:4" ht="13.5">
      <c r="A5594" s="322">
        <v>87242</v>
      </c>
      <c r="B5594" s="319" t="s">
        <v>6929</v>
      </c>
      <c r="C5594" s="319" t="s">
        <v>1572</v>
      </c>
      <c r="D5594" s="320" t="s">
        <v>11969</v>
      </c>
    </row>
    <row r="5595" spans="1:4" ht="13.5">
      <c r="A5595" s="322">
        <v>87243</v>
      </c>
      <c r="B5595" s="319" t="s">
        <v>6930</v>
      </c>
      <c r="C5595" s="319" t="s">
        <v>1572</v>
      </c>
      <c r="D5595" s="320" t="s">
        <v>11970</v>
      </c>
    </row>
    <row r="5596" spans="1:4" ht="13.5">
      <c r="A5596" s="322">
        <v>87244</v>
      </c>
      <c r="B5596" s="319" t="s">
        <v>6931</v>
      </c>
      <c r="C5596" s="319" t="s">
        <v>1572</v>
      </c>
      <c r="D5596" s="320" t="s">
        <v>11971</v>
      </c>
    </row>
    <row r="5597" spans="1:4" ht="13.5">
      <c r="A5597" s="322">
        <v>87245</v>
      </c>
      <c r="B5597" s="319" t="s">
        <v>6932</v>
      </c>
      <c r="C5597" s="319" t="s">
        <v>1572</v>
      </c>
      <c r="D5597" s="320" t="s">
        <v>11972</v>
      </c>
    </row>
    <row r="5598" spans="1:4" ht="13.5">
      <c r="A5598" s="322">
        <v>87264</v>
      </c>
      <c r="B5598" s="319" t="s">
        <v>6933</v>
      </c>
      <c r="C5598" s="319" t="s">
        <v>1572</v>
      </c>
      <c r="D5598" s="320" t="s">
        <v>11973</v>
      </c>
    </row>
    <row r="5599" spans="1:4" ht="13.5">
      <c r="A5599" s="322">
        <v>87265</v>
      </c>
      <c r="B5599" s="319" t="s">
        <v>6934</v>
      </c>
      <c r="C5599" s="319" t="s">
        <v>1572</v>
      </c>
      <c r="D5599" s="320" t="s">
        <v>11974</v>
      </c>
    </row>
    <row r="5600" spans="1:4" ht="13.5">
      <c r="A5600" s="322">
        <v>87266</v>
      </c>
      <c r="B5600" s="319" t="s">
        <v>6935</v>
      </c>
      <c r="C5600" s="319" t="s">
        <v>1572</v>
      </c>
      <c r="D5600" s="320" t="s">
        <v>11975</v>
      </c>
    </row>
    <row r="5601" spans="1:4" ht="13.5">
      <c r="A5601" s="322">
        <v>87267</v>
      </c>
      <c r="B5601" s="319" t="s">
        <v>6936</v>
      </c>
      <c r="C5601" s="319" t="s">
        <v>1572</v>
      </c>
      <c r="D5601" s="320" t="s">
        <v>11976</v>
      </c>
    </row>
    <row r="5602" spans="1:4" ht="13.5">
      <c r="A5602" s="322">
        <v>87268</v>
      </c>
      <c r="B5602" s="319" t="s">
        <v>6937</v>
      </c>
      <c r="C5602" s="319" t="s">
        <v>1572</v>
      </c>
      <c r="D5602" s="320" t="s">
        <v>11977</v>
      </c>
    </row>
    <row r="5603" spans="1:4" ht="13.5">
      <c r="A5603" s="322">
        <v>87269</v>
      </c>
      <c r="B5603" s="319" t="s">
        <v>6938</v>
      </c>
      <c r="C5603" s="319" t="s">
        <v>1572</v>
      </c>
      <c r="D5603" s="320" t="s">
        <v>11978</v>
      </c>
    </row>
    <row r="5604" spans="1:4" ht="13.5">
      <c r="A5604" s="322">
        <v>87270</v>
      </c>
      <c r="B5604" s="319" t="s">
        <v>6939</v>
      </c>
      <c r="C5604" s="319" t="s">
        <v>1572</v>
      </c>
      <c r="D5604" s="320" t="s">
        <v>9900</v>
      </c>
    </row>
    <row r="5605" spans="1:4" ht="13.5">
      <c r="A5605" s="322">
        <v>87271</v>
      </c>
      <c r="B5605" s="319" t="s">
        <v>6940</v>
      </c>
      <c r="C5605" s="319" t="s">
        <v>1572</v>
      </c>
      <c r="D5605" s="320" t="s">
        <v>11979</v>
      </c>
    </row>
    <row r="5606" spans="1:4" ht="13.5">
      <c r="A5606" s="322">
        <v>87272</v>
      </c>
      <c r="B5606" s="319" t="s">
        <v>6941</v>
      </c>
      <c r="C5606" s="319" t="s">
        <v>1572</v>
      </c>
      <c r="D5606" s="320" t="s">
        <v>11980</v>
      </c>
    </row>
    <row r="5607" spans="1:4" ht="13.5">
      <c r="A5607" s="322">
        <v>87273</v>
      </c>
      <c r="B5607" s="319" t="s">
        <v>6942</v>
      </c>
      <c r="C5607" s="319" t="s">
        <v>1572</v>
      </c>
      <c r="D5607" s="320" t="s">
        <v>11981</v>
      </c>
    </row>
    <row r="5608" spans="1:4" ht="13.5">
      <c r="A5608" s="322">
        <v>87274</v>
      </c>
      <c r="B5608" s="319" t="s">
        <v>6943</v>
      </c>
      <c r="C5608" s="319" t="s">
        <v>1572</v>
      </c>
      <c r="D5608" s="320" t="s">
        <v>11982</v>
      </c>
    </row>
    <row r="5609" spans="1:4" ht="13.5">
      <c r="A5609" s="322">
        <v>87275</v>
      </c>
      <c r="B5609" s="319" t="s">
        <v>6944</v>
      </c>
      <c r="C5609" s="319" t="s">
        <v>1572</v>
      </c>
      <c r="D5609" s="320" t="s">
        <v>9008</v>
      </c>
    </row>
    <row r="5610" spans="1:4" ht="13.5">
      <c r="A5610" s="322">
        <v>88786</v>
      </c>
      <c r="B5610" s="319" t="s">
        <v>6945</v>
      </c>
      <c r="C5610" s="319" t="s">
        <v>1572</v>
      </c>
      <c r="D5610" s="320" t="s">
        <v>11983</v>
      </c>
    </row>
    <row r="5611" spans="1:4" ht="13.5">
      <c r="A5611" s="322">
        <v>88787</v>
      </c>
      <c r="B5611" s="319" t="s">
        <v>6946</v>
      </c>
      <c r="C5611" s="319" t="s">
        <v>1572</v>
      </c>
      <c r="D5611" s="320" t="s">
        <v>11984</v>
      </c>
    </row>
    <row r="5612" spans="1:4" ht="13.5">
      <c r="A5612" s="322">
        <v>88788</v>
      </c>
      <c r="B5612" s="319" t="s">
        <v>6947</v>
      </c>
      <c r="C5612" s="319" t="s">
        <v>1572</v>
      </c>
      <c r="D5612" s="320" t="s">
        <v>11985</v>
      </c>
    </row>
    <row r="5613" spans="1:4" ht="13.5">
      <c r="A5613" s="322">
        <v>88789</v>
      </c>
      <c r="B5613" s="319" t="s">
        <v>6948</v>
      </c>
      <c r="C5613" s="319" t="s">
        <v>1572</v>
      </c>
      <c r="D5613" s="320" t="s">
        <v>11986</v>
      </c>
    </row>
    <row r="5614" spans="1:4" ht="13.5">
      <c r="A5614" s="322">
        <v>89045</v>
      </c>
      <c r="B5614" s="319" t="s">
        <v>6949</v>
      </c>
      <c r="C5614" s="319" t="s">
        <v>1572</v>
      </c>
      <c r="D5614" s="320" t="s">
        <v>11987</v>
      </c>
    </row>
    <row r="5615" spans="1:4" ht="13.5">
      <c r="A5615" s="322">
        <v>89170</v>
      </c>
      <c r="B5615" s="319" t="s">
        <v>6950</v>
      </c>
      <c r="C5615" s="319" t="s">
        <v>1572</v>
      </c>
      <c r="D5615" s="320" t="s">
        <v>11340</v>
      </c>
    </row>
    <row r="5616" spans="1:4" ht="13.5">
      <c r="A5616" s="322">
        <v>93392</v>
      </c>
      <c r="B5616" s="319" t="s">
        <v>6951</v>
      </c>
      <c r="C5616" s="319" t="s">
        <v>1572</v>
      </c>
      <c r="D5616" s="320" t="s">
        <v>7906</v>
      </c>
    </row>
    <row r="5617" spans="1:4" ht="13.5">
      <c r="A5617" s="322">
        <v>93393</v>
      </c>
      <c r="B5617" s="319" t="s">
        <v>6952</v>
      </c>
      <c r="C5617" s="319" t="s">
        <v>1572</v>
      </c>
      <c r="D5617" s="320" t="s">
        <v>11988</v>
      </c>
    </row>
    <row r="5618" spans="1:4" ht="13.5">
      <c r="A5618" s="322">
        <v>93394</v>
      </c>
      <c r="B5618" s="319" t="s">
        <v>6953</v>
      </c>
      <c r="C5618" s="319" t="s">
        <v>1572</v>
      </c>
      <c r="D5618" s="320" t="s">
        <v>11989</v>
      </c>
    </row>
    <row r="5619" spans="1:4" ht="13.5">
      <c r="A5619" s="322">
        <v>93395</v>
      </c>
      <c r="B5619" s="319" t="s">
        <v>6954</v>
      </c>
      <c r="C5619" s="319" t="s">
        <v>1572</v>
      </c>
      <c r="D5619" s="320" t="s">
        <v>11990</v>
      </c>
    </row>
    <row r="5620" spans="1:4" ht="13.5">
      <c r="A5620" s="322">
        <v>84088</v>
      </c>
      <c r="B5620" s="319" t="s">
        <v>6955</v>
      </c>
      <c r="C5620" s="319" t="s">
        <v>1265</v>
      </c>
      <c r="D5620" s="320" t="s">
        <v>11991</v>
      </c>
    </row>
    <row r="5621" spans="1:4" ht="13.5">
      <c r="A5621" s="322">
        <v>84089</v>
      </c>
      <c r="B5621" s="319" t="s">
        <v>6956</v>
      </c>
      <c r="C5621" s="319" t="s">
        <v>1265</v>
      </c>
      <c r="D5621" s="320" t="s">
        <v>11992</v>
      </c>
    </row>
    <row r="5622" spans="1:4" ht="13.5">
      <c r="A5622" s="322">
        <v>40675</v>
      </c>
      <c r="B5622" s="319" t="s">
        <v>6957</v>
      </c>
      <c r="C5622" s="319" t="s">
        <v>1265</v>
      </c>
      <c r="D5622" s="320" t="s">
        <v>7851</v>
      </c>
    </row>
    <row r="5623" spans="1:4" ht="13.5">
      <c r="A5623" s="322">
        <v>84093</v>
      </c>
      <c r="B5623" s="319" t="s">
        <v>6958</v>
      </c>
      <c r="C5623" s="319" t="s">
        <v>1265</v>
      </c>
      <c r="D5623" s="320" t="s">
        <v>11993</v>
      </c>
    </row>
    <row r="5624" spans="1:4" ht="13.5">
      <c r="A5624" s="322">
        <v>96112</v>
      </c>
      <c r="B5624" s="319" t="s">
        <v>6959</v>
      </c>
      <c r="C5624" s="319" t="s">
        <v>1572</v>
      </c>
      <c r="D5624" s="320" t="s">
        <v>11994</v>
      </c>
    </row>
    <row r="5625" spans="1:4" ht="13.5">
      <c r="A5625" s="322">
        <v>96117</v>
      </c>
      <c r="B5625" s="319" t="s">
        <v>6960</v>
      </c>
      <c r="C5625" s="319" t="s">
        <v>1572</v>
      </c>
      <c r="D5625" s="320" t="s">
        <v>11995</v>
      </c>
    </row>
    <row r="5626" spans="1:4" ht="13.5">
      <c r="A5626" s="322">
        <v>96122</v>
      </c>
      <c r="B5626" s="319" t="s">
        <v>6961</v>
      </c>
      <c r="C5626" s="319" t="s">
        <v>1265</v>
      </c>
      <c r="D5626" s="320" t="s">
        <v>8321</v>
      </c>
    </row>
    <row r="5627" spans="1:4" ht="13.5">
      <c r="A5627" s="322">
        <v>96109</v>
      </c>
      <c r="B5627" s="319" t="s">
        <v>6962</v>
      </c>
      <c r="C5627" s="319" t="s">
        <v>1572</v>
      </c>
      <c r="D5627" s="320" t="s">
        <v>11996</v>
      </c>
    </row>
    <row r="5628" spans="1:4" ht="13.5">
      <c r="A5628" s="322">
        <v>96110</v>
      </c>
      <c r="B5628" s="319" t="s">
        <v>6963</v>
      </c>
      <c r="C5628" s="319" t="s">
        <v>1572</v>
      </c>
      <c r="D5628" s="320" t="s">
        <v>11997</v>
      </c>
    </row>
    <row r="5629" spans="1:4" ht="13.5">
      <c r="A5629" s="322">
        <v>96113</v>
      </c>
      <c r="B5629" s="319" t="s">
        <v>6964</v>
      </c>
      <c r="C5629" s="319" t="s">
        <v>1572</v>
      </c>
      <c r="D5629" s="320" t="s">
        <v>11998</v>
      </c>
    </row>
    <row r="5630" spans="1:4" ht="13.5">
      <c r="A5630" s="322">
        <v>96114</v>
      </c>
      <c r="B5630" s="319" t="s">
        <v>6965</v>
      </c>
      <c r="C5630" s="319" t="s">
        <v>1572</v>
      </c>
      <c r="D5630" s="320" t="s">
        <v>11938</v>
      </c>
    </row>
    <row r="5631" spans="1:4" ht="13.5">
      <c r="A5631" s="322">
        <v>96120</v>
      </c>
      <c r="B5631" s="319" t="s">
        <v>6966</v>
      </c>
      <c r="C5631" s="319" t="s">
        <v>1265</v>
      </c>
      <c r="D5631" s="320" t="s">
        <v>11999</v>
      </c>
    </row>
    <row r="5632" spans="1:4" ht="13.5">
      <c r="A5632" s="322">
        <v>96123</v>
      </c>
      <c r="B5632" s="319" t="s">
        <v>6967</v>
      </c>
      <c r="C5632" s="319" t="s">
        <v>1265</v>
      </c>
      <c r="D5632" s="320" t="s">
        <v>12000</v>
      </c>
    </row>
    <row r="5633" spans="1:4" ht="13.5">
      <c r="A5633" s="322">
        <v>96124</v>
      </c>
      <c r="B5633" s="319" t="s">
        <v>6968</v>
      </c>
      <c r="C5633" s="319" t="s">
        <v>1265</v>
      </c>
      <c r="D5633" s="320" t="s">
        <v>12001</v>
      </c>
    </row>
    <row r="5634" spans="1:4" ht="13.5">
      <c r="A5634" s="322">
        <v>96115</v>
      </c>
      <c r="B5634" s="319" t="s">
        <v>6969</v>
      </c>
      <c r="C5634" s="319" t="s">
        <v>1572</v>
      </c>
      <c r="D5634" s="320" t="s">
        <v>10945</v>
      </c>
    </row>
    <row r="5635" spans="1:4" ht="13.5">
      <c r="A5635" s="322">
        <v>72200</v>
      </c>
      <c r="B5635" s="319" t="s">
        <v>6970</v>
      </c>
      <c r="C5635" s="319" t="s">
        <v>1572</v>
      </c>
      <c r="D5635" s="320" t="s">
        <v>12002</v>
      </c>
    </row>
    <row r="5636" spans="1:4" ht="13.5">
      <c r="A5636" s="319" t="s">
        <v>6971</v>
      </c>
      <c r="B5636" s="319" t="s">
        <v>6972</v>
      </c>
      <c r="C5636" s="319" t="s">
        <v>1265</v>
      </c>
      <c r="D5636" s="320" t="s">
        <v>12003</v>
      </c>
    </row>
    <row r="5637" spans="1:4" ht="13.5">
      <c r="A5637" s="322">
        <v>72201</v>
      </c>
      <c r="B5637" s="319" t="s">
        <v>6973</v>
      </c>
      <c r="C5637" s="319" t="s">
        <v>1572</v>
      </c>
      <c r="D5637" s="320" t="s">
        <v>12004</v>
      </c>
    </row>
    <row r="5638" spans="1:4" ht="13.5">
      <c r="A5638" s="322">
        <v>96111</v>
      </c>
      <c r="B5638" s="319" t="s">
        <v>6974</v>
      </c>
      <c r="C5638" s="319" t="s">
        <v>1572</v>
      </c>
      <c r="D5638" s="320" t="s">
        <v>12005</v>
      </c>
    </row>
    <row r="5639" spans="1:4" ht="13.5">
      <c r="A5639" s="322">
        <v>96116</v>
      </c>
      <c r="B5639" s="319" t="s">
        <v>6975</v>
      </c>
      <c r="C5639" s="319" t="s">
        <v>1572</v>
      </c>
      <c r="D5639" s="320" t="s">
        <v>12006</v>
      </c>
    </row>
    <row r="5640" spans="1:4" ht="13.5">
      <c r="A5640" s="322">
        <v>96121</v>
      </c>
      <c r="B5640" s="319" t="s">
        <v>6976</v>
      </c>
      <c r="C5640" s="319" t="s">
        <v>1265</v>
      </c>
      <c r="D5640" s="320" t="s">
        <v>9323</v>
      </c>
    </row>
    <row r="5641" spans="1:4" ht="13.5">
      <c r="A5641" s="322">
        <v>96485</v>
      </c>
      <c r="B5641" s="319" t="s">
        <v>6977</v>
      </c>
      <c r="C5641" s="319" t="s">
        <v>1572</v>
      </c>
      <c r="D5641" s="320" t="s">
        <v>12007</v>
      </c>
    </row>
    <row r="5642" spans="1:4" ht="13.5">
      <c r="A5642" s="322">
        <v>96486</v>
      </c>
      <c r="B5642" s="319" t="s">
        <v>6978</v>
      </c>
      <c r="C5642" s="319" t="s">
        <v>1572</v>
      </c>
      <c r="D5642" s="320" t="s">
        <v>12008</v>
      </c>
    </row>
    <row r="5643" spans="1:4" ht="13.5">
      <c r="A5643" s="322">
        <v>72198</v>
      </c>
      <c r="B5643" s="319" t="s">
        <v>6979</v>
      </c>
      <c r="C5643" s="319" t="s">
        <v>1572</v>
      </c>
      <c r="D5643" s="320" t="s">
        <v>12009</v>
      </c>
    </row>
    <row r="5644" spans="1:4" ht="13.5">
      <c r="A5644" s="319" t="s">
        <v>6980</v>
      </c>
      <c r="B5644" s="319" t="s">
        <v>6981</v>
      </c>
      <c r="C5644" s="319" t="s">
        <v>1572</v>
      </c>
      <c r="D5644" s="320" t="s">
        <v>12010</v>
      </c>
    </row>
    <row r="5645" spans="1:4" ht="13.5">
      <c r="A5645" s="322">
        <v>83730</v>
      </c>
      <c r="B5645" s="319" t="s">
        <v>6982</v>
      </c>
      <c r="C5645" s="319" t="s">
        <v>1572</v>
      </c>
      <c r="D5645" s="320" t="s">
        <v>12011</v>
      </c>
    </row>
    <row r="5646" spans="1:4" ht="13.5">
      <c r="A5646" s="322">
        <v>83736</v>
      </c>
      <c r="B5646" s="319" t="s">
        <v>6983</v>
      </c>
      <c r="C5646" s="319" t="s">
        <v>1572</v>
      </c>
      <c r="D5646" s="320" t="s">
        <v>12012</v>
      </c>
    </row>
    <row r="5647" spans="1:4" ht="13.5">
      <c r="A5647" s="322">
        <v>91514</v>
      </c>
      <c r="B5647" s="319" t="s">
        <v>6984</v>
      </c>
      <c r="C5647" s="319" t="s">
        <v>1572</v>
      </c>
      <c r="D5647" s="320" t="s">
        <v>12013</v>
      </c>
    </row>
    <row r="5648" spans="1:4" ht="13.5">
      <c r="A5648" s="322">
        <v>91515</v>
      </c>
      <c r="B5648" s="319" t="s">
        <v>6985</v>
      </c>
      <c r="C5648" s="319" t="s">
        <v>1572</v>
      </c>
      <c r="D5648" s="320" t="s">
        <v>9446</v>
      </c>
    </row>
    <row r="5649" spans="1:4" ht="13.5">
      <c r="A5649" s="322">
        <v>91516</v>
      </c>
      <c r="B5649" s="319" t="s">
        <v>6986</v>
      </c>
      <c r="C5649" s="319" t="s">
        <v>1572</v>
      </c>
      <c r="D5649" s="320" t="s">
        <v>12014</v>
      </c>
    </row>
    <row r="5650" spans="1:4" ht="13.5">
      <c r="A5650" s="322">
        <v>91517</v>
      </c>
      <c r="B5650" s="319" t="s">
        <v>6987</v>
      </c>
      <c r="C5650" s="319" t="s">
        <v>1572</v>
      </c>
      <c r="D5650" s="320" t="s">
        <v>10763</v>
      </c>
    </row>
    <row r="5651" spans="1:4" ht="13.5">
      <c r="A5651" s="322">
        <v>91519</v>
      </c>
      <c r="B5651" s="319" t="s">
        <v>6988</v>
      </c>
      <c r="C5651" s="319" t="s">
        <v>1572</v>
      </c>
      <c r="D5651" s="320" t="s">
        <v>10726</v>
      </c>
    </row>
    <row r="5652" spans="1:4" ht="13.5">
      <c r="A5652" s="322">
        <v>91520</v>
      </c>
      <c r="B5652" s="319" t="s">
        <v>6989</v>
      </c>
      <c r="C5652" s="319" t="s">
        <v>1572</v>
      </c>
      <c r="D5652" s="320" t="s">
        <v>12015</v>
      </c>
    </row>
    <row r="5653" spans="1:4" ht="13.5">
      <c r="A5653" s="322">
        <v>91522</v>
      </c>
      <c r="B5653" s="319" t="s">
        <v>6990</v>
      </c>
      <c r="C5653" s="319" t="s">
        <v>1572</v>
      </c>
      <c r="D5653" s="320" t="s">
        <v>12016</v>
      </c>
    </row>
    <row r="5654" spans="1:4" ht="13.5">
      <c r="A5654" s="322">
        <v>91525</v>
      </c>
      <c r="B5654" s="319" t="s">
        <v>6991</v>
      </c>
      <c r="C5654" s="319" t="s">
        <v>1572</v>
      </c>
      <c r="D5654" s="320" t="s">
        <v>12017</v>
      </c>
    </row>
    <row r="5655" spans="1:4" ht="13.5">
      <c r="A5655" s="322">
        <v>73548</v>
      </c>
      <c r="B5655" s="319" t="s">
        <v>6992</v>
      </c>
      <c r="C5655" s="319" t="s">
        <v>2616</v>
      </c>
      <c r="D5655" s="320" t="s">
        <v>12018</v>
      </c>
    </row>
    <row r="5656" spans="1:4" ht="13.5">
      <c r="A5656" s="322">
        <v>73549</v>
      </c>
      <c r="B5656" s="319" t="s">
        <v>6993</v>
      </c>
      <c r="C5656" s="319" t="s">
        <v>2616</v>
      </c>
      <c r="D5656" s="320" t="s">
        <v>12019</v>
      </c>
    </row>
    <row r="5657" spans="1:4" ht="13.5">
      <c r="A5657" s="322">
        <v>87280</v>
      </c>
      <c r="B5657" s="319" t="s">
        <v>6994</v>
      </c>
      <c r="C5657" s="319" t="s">
        <v>2616</v>
      </c>
      <c r="D5657" s="320" t="s">
        <v>12020</v>
      </c>
    </row>
    <row r="5658" spans="1:4" ht="13.5">
      <c r="A5658" s="322">
        <v>87281</v>
      </c>
      <c r="B5658" s="319" t="s">
        <v>6995</v>
      </c>
      <c r="C5658" s="319" t="s">
        <v>2616</v>
      </c>
      <c r="D5658" s="320" t="s">
        <v>12021</v>
      </c>
    </row>
    <row r="5659" spans="1:4" ht="13.5">
      <c r="A5659" s="322">
        <v>87283</v>
      </c>
      <c r="B5659" s="319" t="s">
        <v>6996</v>
      </c>
      <c r="C5659" s="319" t="s">
        <v>2616</v>
      </c>
      <c r="D5659" s="320" t="s">
        <v>12022</v>
      </c>
    </row>
    <row r="5660" spans="1:4" ht="13.5">
      <c r="A5660" s="322">
        <v>87284</v>
      </c>
      <c r="B5660" s="319" t="s">
        <v>6997</v>
      </c>
      <c r="C5660" s="319" t="s">
        <v>2616</v>
      </c>
      <c r="D5660" s="320" t="s">
        <v>12023</v>
      </c>
    </row>
    <row r="5661" spans="1:4" ht="13.5">
      <c r="A5661" s="322">
        <v>87286</v>
      </c>
      <c r="B5661" s="319" t="s">
        <v>6998</v>
      </c>
      <c r="C5661" s="319" t="s">
        <v>2616</v>
      </c>
      <c r="D5661" s="320" t="s">
        <v>12024</v>
      </c>
    </row>
    <row r="5662" spans="1:4" ht="13.5">
      <c r="A5662" s="322">
        <v>87287</v>
      </c>
      <c r="B5662" s="319" t="s">
        <v>6999</v>
      </c>
      <c r="C5662" s="319" t="s">
        <v>2616</v>
      </c>
      <c r="D5662" s="320" t="s">
        <v>12025</v>
      </c>
    </row>
    <row r="5663" spans="1:4" ht="13.5">
      <c r="A5663" s="322">
        <v>87289</v>
      </c>
      <c r="B5663" s="319" t="s">
        <v>7000</v>
      </c>
      <c r="C5663" s="319" t="s">
        <v>2616</v>
      </c>
      <c r="D5663" s="320" t="s">
        <v>12026</v>
      </c>
    </row>
    <row r="5664" spans="1:4" ht="13.5">
      <c r="A5664" s="322">
        <v>87290</v>
      </c>
      <c r="B5664" s="319" t="s">
        <v>7001</v>
      </c>
      <c r="C5664" s="319" t="s">
        <v>2616</v>
      </c>
      <c r="D5664" s="320" t="s">
        <v>12027</v>
      </c>
    </row>
    <row r="5665" spans="1:4" ht="13.5">
      <c r="A5665" s="322">
        <v>87292</v>
      </c>
      <c r="B5665" s="319" t="s">
        <v>7002</v>
      </c>
      <c r="C5665" s="319" t="s">
        <v>2616</v>
      </c>
      <c r="D5665" s="320" t="s">
        <v>12028</v>
      </c>
    </row>
    <row r="5666" spans="1:4" ht="13.5">
      <c r="A5666" s="322">
        <v>87294</v>
      </c>
      <c r="B5666" s="319" t="s">
        <v>7003</v>
      </c>
      <c r="C5666" s="319" t="s">
        <v>2616</v>
      </c>
      <c r="D5666" s="320" t="s">
        <v>12029</v>
      </c>
    </row>
    <row r="5667" spans="1:4" ht="13.5">
      <c r="A5667" s="322">
        <v>87295</v>
      </c>
      <c r="B5667" s="319" t="s">
        <v>7004</v>
      </c>
      <c r="C5667" s="319" t="s">
        <v>2616</v>
      </c>
      <c r="D5667" s="320" t="s">
        <v>12030</v>
      </c>
    </row>
    <row r="5668" spans="1:4" ht="13.5">
      <c r="A5668" s="322">
        <v>87296</v>
      </c>
      <c r="B5668" s="319" t="s">
        <v>7005</v>
      </c>
      <c r="C5668" s="319" t="s">
        <v>2616</v>
      </c>
      <c r="D5668" s="320" t="s">
        <v>12031</v>
      </c>
    </row>
    <row r="5669" spans="1:4" ht="13.5">
      <c r="A5669" s="322">
        <v>87298</v>
      </c>
      <c r="B5669" s="319" t="s">
        <v>7006</v>
      </c>
      <c r="C5669" s="319" t="s">
        <v>2616</v>
      </c>
      <c r="D5669" s="320" t="s">
        <v>12032</v>
      </c>
    </row>
    <row r="5670" spans="1:4" ht="13.5">
      <c r="A5670" s="322">
        <v>87299</v>
      </c>
      <c r="B5670" s="319" t="s">
        <v>7007</v>
      </c>
      <c r="C5670" s="319" t="s">
        <v>2616</v>
      </c>
      <c r="D5670" s="320" t="s">
        <v>12033</v>
      </c>
    </row>
    <row r="5671" spans="1:4" ht="13.5">
      <c r="A5671" s="322">
        <v>87301</v>
      </c>
      <c r="B5671" s="319" t="s">
        <v>7008</v>
      </c>
      <c r="C5671" s="319" t="s">
        <v>2616</v>
      </c>
      <c r="D5671" s="320" t="s">
        <v>12034</v>
      </c>
    </row>
    <row r="5672" spans="1:4" ht="13.5">
      <c r="A5672" s="322">
        <v>87302</v>
      </c>
      <c r="B5672" s="319" t="s">
        <v>7009</v>
      </c>
      <c r="C5672" s="319" t="s">
        <v>2616</v>
      </c>
      <c r="D5672" s="320" t="s">
        <v>12035</v>
      </c>
    </row>
    <row r="5673" spans="1:4" ht="13.5">
      <c r="A5673" s="322">
        <v>87304</v>
      </c>
      <c r="B5673" s="319" t="s">
        <v>7010</v>
      </c>
      <c r="C5673" s="319" t="s">
        <v>2616</v>
      </c>
      <c r="D5673" s="320" t="s">
        <v>12036</v>
      </c>
    </row>
    <row r="5674" spans="1:4" ht="13.5">
      <c r="A5674" s="322">
        <v>87305</v>
      </c>
      <c r="B5674" s="319" t="s">
        <v>7011</v>
      </c>
      <c r="C5674" s="319" t="s">
        <v>2616</v>
      </c>
      <c r="D5674" s="320" t="s">
        <v>12037</v>
      </c>
    </row>
    <row r="5675" spans="1:4" ht="13.5">
      <c r="A5675" s="322">
        <v>87307</v>
      </c>
      <c r="B5675" s="319" t="s">
        <v>7012</v>
      </c>
      <c r="C5675" s="319" t="s">
        <v>2616</v>
      </c>
      <c r="D5675" s="320" t="s">
        <v>12038</v>
      </c>
    </row>
    <row r="5676" spans="1:4" ht="13.5">
      <c r="A5676" s="322">
        <v>87308</v>
      </c>
      <c r="B5676" s="319" t="s">
        <v>7013</v>
      </c>
      <c r="C5676" s="319" t="s">
        <v>2616</v>
      </c>
      <c r="D5676" s="320" t="s">
        <v>12039</v>
      </c>
    </row>
    <row r="5677" spans="1:4" ht="13.5">
      <c r="A5677" s="322">
        <v>87310</v>
      </c>
      <c r="B5677" s="319" t="s">
        <v>7014</v>
      </c>
      <c r="C5677" s="319" t="s">
        <v>2616</v>
      </c>
      <c r="D5677" s="320" t="s">
        <v>12040</v>
      </c>
    </row>
    <row r="5678" spans="1:4" ht="13.5">
      <c r="A5678" s="322">
        <v>87311</v>
      </c>
      <c r="B5678" s="319" t="s">
        <v>7015</v>
      </c>
      <c r="C5678" s="319" t="s">
        <v>2616</v>
      </c>
      <c r="D5678" s="320" t="s">
        <v>12041</v>
      </c>
    </row>
    <row r="5679" spans="1:4" ht="13.5">
      <c r="A5679" s="322">
        <v>87313</v>
      </c>
      <c r="B5679" s="319" t="s">
        <v>7016</v>
      </c>
      <c r="C5679" s="319" t="s">
        <v>2616</v>
      </c>
      <c r="D5679" s="320" t="s">
        <v>12042</v>
      </c>
    </row>
    <row r="5680" spans="1:4" ht="13.5">
      <c r="A5680" s="322">
        <v>87314</v>
      </c>
      <c r="B5680" s="319" t="s">
        <v>7017</v>
      </c>
      <c r="C5680" s="319" t="s">
        <v>2616</v>
      </c>
      <c r="D5680" s="320" t="s">
        <v>12043</v>
      </c>
    </row>
    <row r="5681" spans="1:4" ht="13.5">
      <c r="A5681" s="322">
        <v>87316</v>
      </c>
      <c r="B5681" s="319" t="s">
        <v>7018</v>
      </c>
      <c r="C5681" s="319" t="s">
        <v>2616</v>
      </c>
      <c r="D5681" s="320" t="s">
        <v>12044</v>
      </c>
    </row>
    <row r="5682" spans="1:4" ht="13.5">
      <c r="A5682" s="322">
        <v>87317</v>
      </c>
      <c r="B5682" s="319" t="s">
        <v>7019</v>
      </c>
      <c r="C5682" s="319" t="s">
        <v>2616</v>
      </c>
      <c r="D5682" s="320" t="s">
        <v>12045</v>
      </c>
    </row>
    <row r="5683" spans="1:4" ht="13.5">
      <c r="A5683" s="322">
        <v>87319</v>
      </c>
      <c r="B5683" s="319" t="s">
        <v>7020</v>
      </c>
      <c r="C5683" s="319" t="s">
        <v>2616</v>
      </c>
      <c r="D5683" s="320" t="s">
        <v>12046</v>
      </c>
    </row>
    <row r="5684" spans="1:4" ht="13.5">
      <c r="A5684" s="322">
        <v>87320</v>
      </c>
      <c r="B5684" s="319" t="s">
        <v>7021</v>
      </c>
      <c r="C5684" s="319" t="s">
        <v>2616</v>
      </c>
      <c r="D5684" s="320" t="s">
        <v>12047</v>
      </c>
    </row>
    <row r="5685" spans="1:4" ht="13.5">
      <c r="A5685" s="322">
        <v>87322</v>
      </c>
      <c r="B5685" s="319" t="s">
        <v>7022</v>
      </c>
      <c r="C5685" s="319" t="s">
        <v>2616</v>
      </c>
      <c r="D5685" s="320" t="s">
        <v>12048</v>
      </c>
    </row>
    <row r="5686" spans="1:4" ht="13.5">
      <c r="A5686" s="322">
        <v>87323</v>
      </c>
      <c r="B5686" s="319" t="s">
        <v>7023</v>
      </c>
      <c r="C5686" s="319" t="s">
        <v>2616</v>
      </c>
      <c r="D5686" s="320" t="s">
        <v>12049</v>
      </c>
    </row>
    <row r="5687" spans="1:4" ht="13.5">
      <c r="A5687" s="322">
        <v>87325</v>
      </c>
      <c r="B5687" s="319" t="s">
        <v>7024</v>
      </c>
      <c r="C5687" s="319" t="s">
        <v>2616</v>
      </c>
      <c r="D5687" s="320" t="s">
        <v>12050</v>
      </c>
    </row>
    <row r="5688" spans="1:4" ht="13.5">
      <c r="A5688" s="322">
        <v>87326</v>
      </c>
      <c r="B5688" s="319" t="s">
        <v>7025</v>
      </c>
      <c r="C5688" s="319" t="s">
        <v>2616</v>
      </c>
      <c r="D5688" s="320" t="s">
        <v>12051</v>
      </c>
    </row>
    <row r="5689" spans="1:4" ht="13.5">
      <c r="A5689" s="322">
        <v>87327</v>
      </c>
      <c r="B5689" s="319" t="s">
        <v>7026</v>
      </c>
      <c r="C5689" s="319" t="s">
        <v>2616</v>
      </c>
      <c r="D5689" s="320" t="s">
        <v>12052</v>
      </c>
    </row>
    <row r="5690" spans="1:4" ht="13.5">
      <c r="A5690" s="322">
        <v>87328</v>
      </c>
      <c r="B5690" s="319" t="s">
        <v>7027</v>
      </c>
      <c r="C5690" s="319" t="s">
        <v>2616</v>
      </c>
      <c r="D5690" s="320" t="s">
        <v>12053</v>
      </c>
    </row>
    <row r="5691" spans="1:4" ht="13.5">
      <c r="A5691" s="322">
        <v>87329</v>
      </c>
      <c r="B5691" s="319" t="s">
        <v>7028</v>
      </c>
      <c r="C5691" s="319" t="s">
        <v>2616</v>
      </c>
      <c r="D5691" s="320" t="s">
        <v>12054</v>
      </c>
    </row>
    <row r="5692" spans="1:4" ht="13.5">
      <c r="A5692" s="322">
        <v>87330</v>
      </c>
      <c r="B5692" s="319" t="s">
        <v>7029</v>
      </c>
      <c r="C5692" s="319" t="s">
        <v>2616</v>
      </c>
      <c r="D5692" s="320" t="s">
        <v>12055</v>
      </c>
    </row>
    <row r="5693" spans="1:4" ht="13.5">
      <c r="A5693" s="322">
        <v>87331</v>
      </c>
      <c r="B5693" s="319" t="s">
        <v>7030</v>
      </c>
      <c r="C5693" s="319" t="s">
        <v>2616</v>
      </c>
      <c r="D5693" s="320" t="s">
        <v>12056</v>
      </c>
    </row>
    <row r="5694" spans="1:4" ht="13.5">
      <c r="A5694" s="322">
        <v>87332</v>
      </c>
      <c r="B5694" s="319" t="s">
        <v>7031</v>
      </c>
      <c r="C5694" s="319" t="s">
        <v>2616</v>
      </c>
      <c r="D5694" s="320" t="s">
        <v>12057</v>
      </c>
    </row>
    <row r="5695" spans="1:4" ht="13.5">
      <c r="A5695" s="322">
        <v>87333</v>
      </c>
      <c r="B5695" s="319" t="s">
        <v>7032</v>
      </c>
      <c r="C5695" s="319" t="s">
        <v>2616</v>
      </c>
      <c r="D5695" s="320" t="s">
        <v>12058</v>
      </c>
    </row>
    <row r="5696" spans="1:4" ht="13.5">
      <c r="A5696" s="322">
        <v>87334</v>
      </c>
      <c r="B5696" s="319" t="s">
        <v>7033</v>
      </c>
      <c r="C5696" s="319" t="s">
        <v>2616</v>
      </c>
      <c r="D5696" s="320" t="s">
        <v>12059</v>
      </c>
    </row>
    <row r="5697" spans="1:4" ht="13.5">
      <c r="A5697" s="322">
        <v>87335</v>
      </c>
      <c r="B5697" s="319" t="s">
        <v>7034</v>
      </c>
      <c r="C5697" s="319" t="s">
        <v>2616</v>
      </c>
      <c r="D5697" s="320" t="s">
        <v>12060</v>
      </c>
    </row>
    <row r="5698" spans="1:4" ht="13.5">
      <c r="A5698" s="322">
        <v>87336</v>
      </c>
      <c r="B5698" s="319" t="s">
        <v>7035</v>
      </c>
      <c r="C5698" s="319" t="s">
        <v>2616</v>
      </c>
      <c r="D5698" s="320" t="s">
        <v>12061</v>
      </c>
    </row>
    <row r="5699" spans="1:4" ht="13.5">
      <c r="A5699" s="322">
        <v>87337</v>
      </c>
      <c r="B5699" s="319" t="s">
        <v>7036</v>
      </c>
      <c r="C5699" s="319" t="s">
        <v>2616</v>
      </c>
      <c r="D5699" s="320" t="s">
        <v>12062</v>
      </c>
    </row>
    <row r="5700" spans="1:4" ht="13.5">
      <c r="A5700" s="322">
        <v>87338</v>
      </c>
      <c r="B5700" s="319" t="s">
        <v>7037</v>
      </c>
      <c r="C5700" s="319" t="s">
        <v>2616</v>
      </c>
      <c r="D5700" s="320" t="s">
        <v>12063</v>
      </c>
    </row>
    <row r="5701" spans="1:4" ht="13.5">
      <c r="A5701" s="322">
        <v>87339</v>
      </c>
      <c r="B5701" s="319" t="s">
        <v>7038</v>
      </c>
      <c r="C5701" s="319" t="s">
        <v>2616</v>
      </c>
      <c r="D5701" s="320" t="s">
        <v>12064</v>
      </c>
    </row>
    <row r="5702" spans="1:4" ht="13.5">
      <c r="A5702" s="322">
        <v>87340</v>
      </c>
      <c r="B5702" s="319" t="s">
        <v>7039</v>
      </c>
      <c r="C5702" s="319" t="s">
        <v>2616</v>
      </c>
      <c r="D5702" s="320" t="s">
        <v>12065</v>
      </c>
    </row>
    <row r="5703" spans="1:4" ht="13.5">
      <c r="A5703" s="322">
        <v>87341</v>
      </c>
      <c r="B5703" s="319" t="s">
        <v>7040</v>
      </c>
      <c r="C5703" s="319" t="s">
        <v>2616</v>
      </c>
      <c r="D5703" s="320" t="s">
        <v>12066</v>
      </c>
    </row>
    <row r="5704" spans="1:4" ht="13.5">
      <c r="A5704" s="322">
        <v>87342</v>
      </c>
      <c r="B5704" s="319" t="s">
        <v>7041</v>
      </c>
      <c r="C5704" s="319" t="s">
        <v>2616</v>
      </c>
      <c r="D5704" s="320" t="s">
        <v>12067</v>
      </c>
    </row>
    <row r="5705" spans="1:4" ht="13.5">
      <c r="A5705" s="322">
        <v>87343</v>
      </c>
      <c r="B5705" s="319" t="s">
        <v>7042</v>
      </c>
      <c r="C5705" s="319" t="s">
        <v>2616</v>
      </c>
      <c r="D5705" s="320" t="s">
        <v>12068</v>
      </c>
    </row>
    <row r="5706" spans="1:4" ht="13.5">
      <c r="A5706" s="322">
        <v>87344</v>
      </c>
      <c r="B5706" s="319" t="s">
        <v>7043</v>
      </c>
      <c r="C5706" s="319" t="s">
        <v>2616</v>
      </c>
      <c r="D5706" s="320" t="s">
        <v>12069</v>
      </c>
    </row>
    <row r="5707" spans="1:4" ht="13.5">
      <c r="A5707" s="322">
        <v>87345</v>
      </c>
      <c r="B5707" s="319" t="s">
        <v>7044</v>
      </c>
      <c r="C5707" s="319" t="s">
        <v>2616</v>
      </c>
      <c r="D5707" s="320" t="s">
        <v>12070</v>
      </c>
    </row>
    <row r="5708" spans="1:4" ht="13.5">
      <c r="A5708" s="322">
        <v>87346</v>
      </c>
      <c r="B5708" s="319" t="s">
        <v>7045</v>
      </c>
      <c r="C5708" s="319" t="s">
        <v>2616</v>
      </c>
      <c r="D5708" s="320" t="s">
        <v>12071</v>
      </c>
    </row>
    <row r="5709" spans="1:4" ht="13.5">
      <c r="A5709" s="322">
        <v>87347</v>
      </c>
      <c r="B5709" s="319" t="s">
        <v>7046</v>
      </c>
      <c r="C5709" s="319" t="s">
        <v>2616</v>
      </c>
      <c r="D5709" s="320" t="s">
        <v>12072</v>
      </c>
    </row>
    <row r="5710" spans="1:4" ht="13.5">
      <c r="A5710" s="322">
        <v>87348</v>
      </c>
      <c r="B5710" s="319" t="s">
        <v>7047</v>
      </c>
      <c r="C5710" s="319" t="s">
        <v>2616</v>
      </c>
      <c r="D5710" s="320" t="s">
        <v>12028</v>
      </c>
    </row>
    <row r="5711" spans="1:4" ht="13.5">
      <c r="A5711" s="322">
        <v>87349</v>
      </c>
      <c r="B5711" s="319" t="s">
        <v>7048</v>
      </c>
      <c r="C5711" s="319" t="s">
        <v>2616</v>
      </c>
      <c r="D5711" s="320" t="s">
        <v>12073</v>
      </c>
    </row>
    <row r="5712" spans="1:4" ht="13.5">
      <c r="A5712" s="322">
        <v>87350</v>
      </c>
      <c r="B5712" s="319" t="s">
        <v>7049</v>
      </c>
      <c r="C5712" s="319" t="s">
        <v>2616</v>
      </c>
      <c r="D5712" s="320" t="s">
        <v>12074</v>
      </c>
    </row>
    <row r="5713" spans="1:4" ht="13.5">
      <c r="A5713" s="322">
        <v>87351</v>
      </c>
      <c r="B5713" s="319" t="s">
        <v>7050</v>
      </c>
      <c r="C5713" s="319" t="s">
        <v>2616</v>
      </c>
      <c r="D5713" s="320" t="s">
        <v>12075</v>
      </c>
    </row>
    <row r="5714" spans="1:4" ht="13.5">
      <c r="A5714" s="322">
        <v>87352</v>
      </c>
      <c r="B5714" s="319" t="s">
        <v>7051</v>
      </c>
      <c r="C5714" s="319" t="s">
        <v>2616</v>
      </c>
      <c r="D5714" s="320" t="s">
        <v>12076</v>
      </c>
    </row>
    <row r="5715" spans="1:4" ht="13.5">
      <c r="A5715" s="322">
        <v>87353</v>
      </c>
      <c r="B5715" s="319" t="s">
        <v>7052</v>
      </c>
      <c r="C5715" s="319" t="s">
        <v>2616</v>
      </c>
      <c r="D5715" s="320" t="s">
        <v>12077</v>
      </c>
    </row>
    <row r="5716" spans="1:4" ht="13.5">
      <c r="A5716" s="322">
        <v>87354</v>
      </c>
      <c r="B5716" s="319" t="s">
        <v>7053</v>
      </c>
      <c r="C5716" s="319" t="s">
        <v>2616</v>
      </c>
      <c r="D5716" s="320" t="s">
        <v>12078</v>
      </c>
    </row>
    <row r="5717" spans="1:4" ht="13.5">
      <c r="A5717" s="322">
        <v>87355</v>
      </c>
      <c r="B5717" s="319" t="s">
        <v>7054</v>
      </c>
      <c r="C5717" s="319" t="s">
        <v>2616</v>
      </c>
      <c r="D5717" s="320" t="s">
        <v>12079</v>
      </c>
    </row>
    <row r="5718" spans="1:4" ht="13.5">
      <c r="A5718" s="322">
        <v>87356</v>
      </c>
      <c r="B5718" s="319" t="s">
        <v>7055</v>
      </c>
      <c r="C5718" s="319" t="s">
        <v>2616</v>
      </c>
      <c r="D5718" s="320" t="s">
        <v>12080</v>
      </c>
    </row>
    <row r="5719" spans="1:4" ht="13.5">
      <c r="A5719" s="322">
        <v>87357</v>
      </c>
      <c r="B5719" s="319" t="s">
        <v>7056</v>
      </c>
      <c r="C5719" s="319" t="s">
        <v>2616</v>
      </c>
      <c r="D5719" s="320" t="s">
        <v>12081</v>
      </c>
    </row>
    <row r="5720" spans="1:4" ht="13.5">
      <c r="A5720" s="322">
        <v>87358</v>
      </c>
      <c r="B5720" s="319" t="s">
        <v>7057</v>
      </c>
      <c r="C5720" s="319" t="s">
        <v>2616</v>
      </c>
      <c r="D5720" s="320" t="s">
        <v>12082</v>
      </c>
    </row>
    <row r="5721" spans="1:4" ht="13.5">
      <c r="A5721" s="322">
        <v>87359</v>
      </c>
      <c r="B5721" s="319" t="s">
        <v>7058</v>
      </c>
      <c r="C5721" s="319" t="s">
        <v>2616</v>
      </c>
      <c r="D5721" s="320" t="s">
        <v>12083</v>
      </c>
    </row>
    <row r="5722" spans="1:4" ht="13.5">
      <c r="A5722" s="322">
        <v>87360</v>
      </c>
      <c r="B5722" s="319" t="s">
        <v>7059</v>
      </c>
      <c r="C5722" s="319" t="s">
        <v>2616</v>
      </c>
      <c r="D5722" s="320" t="s">
        <v>12084</v>
      </c>
    </row>
    <row r="5723" spans="1:4" ht="13.5">
      <c r="A5723" s="322">
        <v>87361</v>
      </c>
      <c r="B5723" s="319" t="s">
        <v>7060</v>
      </c>
      <c r="C5723" s="319" t="s">
        <v>2616</v>
      </c>
      <c r="D5723" s="320" t="s">
        <v>12085</v>
      </c>
    </row>
    <row r="5724" spans="1:4" ht="13.5">
      <c r="A5724" s="322">
        <v>87362</v>
      </c>
      <c r="B5724" s="319" t="s">
        <v>7061</v>
      </c>
      <c r="C5724" s="319" t="s">
        <v>2616</v>
      </c>
      <c r="D5724" s="320" t="s">
        <v>12086</v>
      </c>
    </row>
    <row r="5725" spans="1:4" ht="13.5">
      <c r="A5725" s="322">
        <v>87363</v>
      </c>
      <c r="B5725" s="319" t="s">
        <v>7062</v>
      </c>
      <c r="C5725" s="319" t="s">
        <v>2616</v>
      </c>
      <c r="D5725" s="320" t="s">
        <v>12087</v>
      </c>
    </row>
    <row r="5726" spans="1:4" ht="13.5">
      <c r="A5726" s="322">
        <v>87364</v>
      </c>
      <c r="B5726" s="319" t="s">
        <v>7063</v>
      </c>
      <c r="C5726" s="319" t="s">
        <v>2616</v>
      </c>
      <c r="D5726" s="320" t="s">
        <v>12088</v>
      </c>
    </row>
    <row r="5727" spans="1:4" ht="13.5">
      <c r="A5727" s="322">
        <v>87365</v>
      </c>
      <c r="B5727" s="319" t="s">
        <v>7064</v>
      </c>
      <c r="C5727" s="319" t="s">
        <v>2616</v>
      </c>
      <c r="D5727" s="320" t="s">
        <v>12089</v>
      </c>
    </row>
    <row r="5728" spans="1:4" ht="13.5">
      <c r="A5728" s="322">
        <v>87366</v>
      </c>
      <c r="B5728" s="319" t="s">
        <v>7065</v>
      </c>
      <c r="C5728" s="319" t="s">
        <v>2616</v>
      </c>
      <c r="D5728" s="320" t="s">
        <v>12090</v>
      </c>
    </row>
    <row r="5729" spans="1:4" ht="13.5">
      <c r="A5729" s="322">
        <v>87367</v>
      </c>
      <c r="B5729" s="319" t="s">
        <v>7066</v>
      </c>
      <c r="C5729" s="319" t="s">
        <v>2616</v>
      </c>
      <c r="D5729" s="320" t="s">
        <v>12091</v>
      </c>
    </row>
    <row r="5730" spans="1:4" ht="13.5">
      <c r="A5730" s="322">
        <v>87368</v>
      </c>
      <c r="B5730" s="319" t="s">
        <v>7067</v>
      </c>
      <c r="C5730" s="319" t="s">
        <v>2616</v>
      </c>
      <c r="D5730" s="320" t="s">
        <v>12092</v>
      </c>
    </row>
    <row r="5731" spans="1:4" ht="13.5">
      <c r="A5731" s="322">
        <v>87369</v>
      </c>
      <c r="B5731" s="319" t="s">
        <v>7068</v>
      </c>
      <c r="C5731" s="319" t="s">
        <v>2616</v>
      </c>
      <c r="D5731" s="320" t="s">
        <v>12093</v>
      </c>
    </row>
    <row r="5732" spans="1:4" ht="13.5">
      <c r="A5732" s="322">
        <v>87370</v>
      </c>
      <c r="B5732" s="319" t="s">
        <v>7069</v>
      </c>
      <c r="C5732" s="319" t="s">
        <v>2616</v>
      </c>
      <c r="D5732" s="320" t="s">
        <v>12094</v>
      </c>
    </row>
    <row r="5733" spans="1:4" ht="13.5">
      <c r="A5733" s="322">
        <v>87371</v>
      </c>
      <c r="B5733" s="319" t="s">
        <v>7070</v>
      </c>
      <c r="C5733" s="319" t="s">
        <v>2616</v>
      </c>
      <c r="D5733" s="320" t="s">
        <v>12095</v>
      </c>
    </row>
    <row r="5734" spans="1:4" ht="13.5">
      <c r="A5734" s="322">
        <v>87372</v>
      </c>
      <c r="B5734" s="319" t="s">
        <v>7071</v>
      </c>
      <c r="C5734" s="319" t="s">
        <v>2616</v>
      </c>
      <c r="D5734" s="320" t="s">
        <v>12096</v>
      </c>
    </row>
    <row r="5735" spans="1:4" ht="13.5">
      <c r="A5735" s="322">
        <v>87373</v>
      </c>
      <c r="B5735" s="319" t="s">
        <v>7072</v>
      </c>
      <c r="C5735" s="319" t="s">
        <v>2616</v>
      </c>
      <c r="D5735" s="320" t="s">
        <v>12097</v>
      </c>
    </row>
    <row r="5736" spans="1:4" ht="13.5">
      <c r="A5736" s="322">
        <v>87374</v>
      </c>
      <c r="B5736" s="319" t="s">
        <v>7073</v>
      </c>
      <c r="C5736" s="319" t="s">
        <v>2616</v>
      </c>
      <c r="D5736" s="320" t="s">
        <v>12098</v>
      </c>
    </row>
    <row r="5737" spans="1:4" ht="13.5">
      <c r="A5737" s="322">
        <v>87375</v>
      </c>
      <c r="B5737" s="319" t="s">
        <v>7074</v>
      </c>
      <c r="C5737" s="319" t="s">
        <v>2616</v>
      </c>
      <c r="D5737" s="320" t="s">
        <v>12099</v>
      </c>
    </row>
    <row r="5738" spans="1:4" ht="13.5">
      <c r="A5738" s="322">
        <v>87376</v>
      </c>
      <c r="B5738" s="319" t="s">
        <v>7075</v>
      </c>
      <c r="C5738" s="319" t="s">
        <v>2616</v>
      </c>
      <c r="D5738" s="320" t="s">
        <v>12100</v>
      </c>
    </row>
    <row r="5739" spans="1:4" ht="13.5">
      <c r="A5739" s="322">
        <v>87377</v>
      </c>
      <c r="B5739" s="319" t="s">
        <v>7076</v>
      </c>
      <c r="C5739" s="319" t="s">
        <v>2616</v>
      </c>
      <c r="D5739" s="320" t="s">
        <v>12101</v>
      </c>
    </row>
    <row r="5740" spans="1:4" ht="13.5">
      <c r="A5740" s="322">
        <v>87378</v>
      </c>
      <c r="B5740" s="319" t="s">
        <v>7077</v>
      </c>
      <c r="C5740" s="319" t="s">
        <v>2616</v>
      </c>
      <c r="D5740" s="320" t="s">
        <v>12102</v>
      </c>
    </row>
    <row r="5741" spans="1:4" ht="13.5">
      <c r="A5741" s="322">
        <v>87379</v>
      </c>
      <c r="B5741" s="319" t="s">
        <v>7078</v>
      </c>
      <c r="C5741" s="319" t="s">
        <v>2616</v>
      </c>
      <c r="D5741" s="320" t="s">
        <v>12103</v>
      </c>
    </row>
    <row r="5742" spans="1:4" ht="13.5">
      <c r="A5742" s="322">
        <v>87380</v>
      </c>
      <c r="B5742" s="319" t="s">
        <v>7079</v>
      </c>
      <c r="C5742" s="319" t="s">
        <v>2616</v>
      </c>
      <c r="D5742" s="320" t="s">
        <v>12104</v>
      </c>
    </row>
    <row r="5743" spans="1:4" ht="13.5">
      <c r="A5743" s="322">
        <v>87381</v>
      </c>
      <c r="B5743" s="319" t="s">
        <v>7080</v>
      </c>
      <c r="C5743" s="319" t="s">
        <v>2616</v>
      </c>
      <c r="D5743" s="320" t="s">
        <v>12105</v>
      </c>
    </row>
    <row r="5744" spans="1:4" ht="13.5">
      <c r="A5744" s="322">
        <v>87382</v>
      </c>
      <c r="B5744" s="319" t="s">
        <v>7081</v>
      </c>
      <c r="C5744" s="319" t="s">
        <v>2616</v>
      </c>
      <c r="D5744" s="320" t="s">
        <v>12106</v>
      </c>
    </row>
    <row r="5745" spans="1:4" ht="13.5">
      <c r="A5745" s="322">
        <v>87383</v>
      </c>
      <c r="B5745" s="319" t="s">
        <v>7082</v>
      </c>
      <c r="C5745" s="319" t="s">
        <v>2616</v>
      </c>
      <c r="D5745" s="320" t="s">
        <v>12107</v>
      </c>
    </row>
    <row r="5746" spans="1:4" ht="13.5">
      <c r="A5746" s="322">
        <v>87384</v>
      </c>
      <c r="B5746" s="319" t="s">
        <v>7083</v>
      </c>
      <c r="C5746" s="319" t="s">
        <v>2616</v>
      </c>
      <c r="D5746" s="320" t="s">
        <v>12108</v>
      </c>
    </row>
    <row r="5747" spans="1:4" ht="13.5">
      <c r="A5747" s="322">
        <v>87385</v>
      </c>
      <c r="B5747" s="319" t="s">
        <v>7084</v>
      </c>
      <c r="C5747" s="319" t="s">
        <v>2616</v>
      </c>
      <c r="D5747" s="320" t="s">
        <v>12109</v>
      </c>
    </row>
    <row r="5748" spans="1:4" ht="13.5">
      <c r="A5748" s="322">
        <v>87386</v>
      </c>
      <c r="B5748" s="319" t="s">
        <v>7085</v>
      </c>
      <c r="C5748" s="319" t="s">
        <v>2616</v>
      </c>
      <c r="D5748" s="320" t="s">
        <v>12110</v>
      </c>
    </row>
    <row r="5749" spans="1:4" ht="13.5">
      <c r="A5749" s="322">
        <v>87387</v>
      </c>
      <c r="B5749" s="319" t="s">
        <v>7086</v>
      </c>
      <c r="C5749" s="319" t="s">
        <v>2616</v>
      </c>
      <c r="D5749" s="320" t="s">
        <v>12111</v>
      </c>
    </row>
    <row r="5750" spans="1:4" ht="13.5">
      <c r="A5750" s="322">
        <v>87388</v>
      </c>
      <c r="B5750" s="319" t="s">
        <v>7087</v>
      </c>
      <c r="C5750" s="319" t="s">
        <v>2616</v>
      </c>
      <c r="D5750" s="320" t="s">
        <v>12112</v>
      </c>
    </row>
    <row r="5751" spans="1:4" ht="13.5">
      <c r="A5751" s="322">
        <v>87389</v>
      </c>
      <c r="B5751" s="319" t="s">
        <v>7088</v>
      </c>
      <c r="C5751" s="319" t="s">
        <v>2616</v>
      </c>
      <c r="D5751" s="320" t="s">
        <v>12113</v>
      </c>
    </row>
    <row r="5752" spans="1:4" ht="13.5">
      <c r="A5752" s="322">
        <v>87390</v>
      </c>
      <c r="B5752" s="319" t="s">
        <v>7089</v>
      </c>
      <c r="C5752" s="319" t="s">
        <v>2616</v>
      </c>
      <c r="D5752" s="320" t="s">
        <v>12114</v>
      </c>
    </row>
    <row r="5753" spans="1:4" ht="13.5">
      <c r="A5753" s="322">
        <v>87391</v>
      </c>
      <c r="B5753" s="319" t="s">
        <v>7090</v>
      </c>
      <c r="C5753" s="319" t="s">
        <v>2616</v>
      </c>
      <c r="D5753" s="320" t="s">
        <v>12115</v>
      </c>
    </row>
    <row r="5754" spans="1:4" ht="13.5">
      <c r="A5754" s="322">
        <v>87393</v>
      </c>
      <c r="B5754" s="319" t="s">
        <v>7091</v>
      </c>
      <c r="C5754" s="319" t="s">
        <v>2616</v>
      </c>
      <c r="D5754" s="320" t="s">
        <v>12116</v>
      </c>
    </row>
    <row r="5755" spans="1:4" ht="13.5">
      <c r="A5755" s="322">
        <v>87394</v>
      </c>
      <c r="B5755" s="319" t="s">
        <v>7092</v>
      </c>
      <c r="C5755" s="319" t="s">
        <v>2616</v>
      </c>
      <c r="D5755" s="320" t="s">
        <v>12117</v>
      </c>
    </row>
    <row r="5756" spans="1:4" ht="13.5">
      <c r="A5756" s="322">
        <v>87395</v>
      </c>
      <c r="B5756" s="319" t="s">
        <v>7093</v>
      </c>
      <c r="C5756" s="319" t="s">
        <v>2616</v>
      </c>
      <c r="D5756" s="320" t="s">
        <v>12118</v>
      </c>
    </row>
    <row r="5757" spans="1:4" ht="13.5">
      <c r="A5757" s="322">
        <v>87396</v>
      </c>
      <c r="B5757" s="319" t="s">
        <v>7094</v>
      </c>
      <c r="C5757" s="319" t="s">
        <v>2616</v>
      </c>
      <c r="D5757" s="320" t="s">
        <v>12119</v>
      </c>
    </row>
    <row r="5758" spans="1:4" ht="13.5">
      <c r="A5758" s="322">
        <v>87397</v>
      </c>
      <c r="B5758" s="319" t="s">
        <v>7095</v>
      </c>
      <c r="C5758" s="319" t="s">
        <v>2616</v>
      </c>
      <c r="D5758" s="320" t="s">
        <v>12120</v>
      </c>
    </row>
    <row r="5759" spans="1:4" ht="13.5">
      <c r="A5759" s="322">
        <v>87398</v>
      </c>
      <c r="B5759" s="319" t="s">
        <v>7096</v>
      </c>
      <c r="C5759" s="319" t="s">
        <v>2616</v>
      </c>
      <c r="D5759" s="320" t="s">
        <v>12121</v>
      </c>
    </row>
    <row r="5760" spans="1:4" ht="13.5">
      <c r="A5760" s="322">
        <v>87399</v>
      </c>
      <c r="B5760" s="319" t="s">
        <v>7097</v>
      </c>
      <c r="C5760" s="319" t="s">
        <v>2616</v>
      </c>
      <c r="D5760" s="320" t="s">
        <v>12122</v>
      </c>
    </row>
    <row r="5761" spans="1:4" ht="13.5">
      <c r="A5761" s="322">
        <v>87401</v>
      </c>
      <c r="B5761" s="319" t="s">
        <v>7098</v>
      </c>
      <c r="C5761" s="319" t="s">
        <v>2616</v>
      </c>
      <c r="D5761" s="320" t="s">
        <v>12123</v>
      </c>
    </row>
    <row r="5762" spans="1:4" ht="13.5">
      <c r="A5762" s="322">
        <v>87402</v>
      </c>
      <c r="B5762" s="319" t="s">
        <v>7099</v>
      </c>
      <c r="C5762" s="319" t="s">
        <v>2616</v>
      </c>
      <c r="D5762" s="320" t="s">
        <v>12124</v>
      </c>
    </row>
    <row r="5763" spans="1:4" ht="13.5">
      <c r="A5763" s="322">
        <v>87404</v>
      </c>
      <c r="B5763" s="319" t="s">
        <v>7100</v>
      </c>
      <c r="C5763" s="319" t="s">
        <v>2616</v>
      </c>
      <c r="D5763" s="320" t="s">
        <v>12125</v>
      </c>
    </row>
    <row r="5764" spans="1:4" ht="13.5">
      <c r="A5764" s="322">
        <v>87405</v>
      </c>
      <c r="B5764" s="319" t="s">
        <v>7101</v>
      </c>
      <c r="C5764" s="319" t="s">
        <v>2616</v>
      </c>
      <c r="D5764" s="320" t="s">
        <v>12126</v>
      </c>
    </row>
    <row r="5765" spans="1:4" ht="13.5">
      <c r="A5765" s="322">
        <v>87407</v>
      </c>
      <c r="B5765" s="319" t="s">
        <v>7102</v>
      </c>
      <c r="C5765" s="319" t="s">
        <v>2616</v>
      </c>
      <c r="D5765" s="320" t="s">
        <v>12127</v>
      </c>
    </row>
    <row r="5766" spans="1:4" ht="13.5">
      <c r="A5766" s="322">
        <v>87408</v>
      </c>
      <c r="B5766" s="319" t="s">
        <v>7103</v>
      </c>
      <c r="C5766" s="319" t="s">
        <v>2616</v>
      </c>
      <c r="D5766" s="320" t="s">
        <v>12128</v>
      </c>
    </row>
    <row r="5767" spans="1:4" ht="13.5">
      <c r="A5767" s="322">
        <v>87410</v>
      </c>
      <c r="B5767" s="319" t="s">
        <v>7104</v>
      </c>
      <c r="C5767" s="319" t="s">
        <v>2616</v>
      </c>
      <c r="D5767" s="320" t="s">
        <v>12129</v>
      </c>
    </row>
    <row r="5768" spans="1:4" ht="13.5">
      <c r="A5768" s="322">
        <v>88626</v>
      </c>
      <c r="B5768" s="319" t="s">
        <v>7105</v>
      </c>
      <c r="C5768" s="319" t="s">
        <v>2616</v>
      </c>
      <c r="D5768" s="320" t="s">
        <v>12130</v>
      </c>
    </row>
    <row r="5769" spans="1:4" ht="13.5">
      <c r="A5769" s="322">
        <v>88627</v>
      </c>
      <c r="B5769" s="319" t="s">
        <v>7106</v>
      </c>
      <c r="C5769" s="319" t="s">
        <v>2616</v>
      </c>
      <c r="D5769" s="320" t="s">
        <v>12131</v>
      </c>
    </row>
    <row r="5770" spans="1:4" ht="13.5">
      <c r="A5770" s="322">
        <v>88628</v>
      </c>
      <c r="B5770" s="319" t="s">
        <v>7107</v>
      </c>
      <c r="C5770" s="319" t="s">
        <v>2616</v>
      </c>
      <c r="D5770" s="320" t="s">
        <v>12132</v>
      </c>
    </row>
    <row r="5771" spans="1:4" ht="13.5">
      <c r="A5771" s="322">
        <v>88629</v>
      </c>
      <c r="B5771" s="319" t="s">
        <v>7108</v>
      </c>
      <c r="C5771" s="319" t="s">
        <v>2616</v>
      </c>
      <c r="D5771" s="320" t="s">
        <v>12133</v>
      </c>
    </row>
    <row r="5772" spans="1:4" ht="13.5">
      <c r="A5772" s="322">
        <v>88630</v>
      </c>
      <c r="B5772" s="319" t="s">
        <v>7109</v>
      </c>
      <c r="C5772" s="319" t="s">
        <v>2616</v>
      </c>
      <c r="D5772" s="320" t="s">
        <v>12134</v>
      </c>
    </row>
    <row r="5773" spans="1:4" ht="13.5">
      <c r="A5773" s="322">
        <v>88631</v>
      </c>
      <c r="B5773" s="319" t="s">
        <v>7110</v>
      </c>
      <c r="C5773" s="319" t="s">
        <v>2616</v>
      </c>
      <c r="D5773" s="320" t="s">
        <v>12135</v>
      </c>
    </row>
    <row r="5774" spans="1:4" ht="13.5">
      <c r="A5774" s="322">
        <v>88715</v>
      </c>
      <c r="B5774" s="319" t="s">
        <v>7111</v>
      </c>
      <c r="C5774" s="319" t="s">
        <v>2616</v>
      </c>
      <c r="D5774" s="320" t="s">
        <v>12136</v>
      </c>
    </row>
    <row r="5775" spans="1:4" ht="13.5">
      <c r="A5775" s="322">
        <v>95563</v>
      </c>
      <c r="B5775" s="319" t="s">
        <v>7112</v>
      </c>
      <c r="C5775" s="319" t="s">
        <v>2616</v>
      </c>
      <c r="D5775" s="320" t="s">
        <v>12137</v>
      </c>
    </row>
    <row r="5776" spans="1:4" ht="13.5">
      <c r="A5776" s="322">
        <v>96920</v>
      </c>
      <c r="B5776" s="319" t="s">
        <v>7113</v>
      </c>
      <c r="C5776" s="319" t="s">
        <v>2616</v>
      </c>
      <c r="D5776" s="320" t="s">
        <v>12138</v>
      </c>
    </row>
    <row r="5777" spans="1:4" ht="13.5">
      <c r="A5777" s="322">
        <v>88036</v>
      </c>
      <c r="B5777" s="319" t="s">
        <v>7114</v>
      </c>
      <c r="C5777" s="319" t="s">
        <v>2616</v>
      </c>
      <c r="D5777" s="320" t="s">
        <v>10936</v>
      </c>
    </row>
    <row r="5778" spans="1:4" ht="13.5">
      <c r="A5778" s="322">
        <v>88037</v>
      </c>
      <c r="B5778" s="319" t="s">
        <v>7115</v>
      </c>
      <c r="C5778" s="319" t="s">
        <v>2616</v>
      </c>
      <c r="D5778" s="320" t="s">
        <v>9170</v>
      </c>
    </row>
    <row r="5779" spans="1:4" ht="13.5">
      <c r="A5779" s="322">
        <v>88038</v>
      </c>
      <c r="B5779" s="319" t="s">
        <v>7116</v>
      </c>
      <c r="C5779" s="319" t="s">
        <v>2616</v>
      </c>
      <c r="D5779" s="320" t="s">
        <v>12139</v>
      </c>
    </row>
    <row r="5780" spans="1:4" ht="13.5">
      <c r="A5780" s="322">
        <v>88039</v>
      </c>
      <c r="B5780" s="319" t="s">
        <v>7117</v>
      </c>
      <c r="C5780" s="319" t="s">
        <v>2616</v>
      </c>
      <c r="D5780" s="320" t="s">
        <v>12140</v>
      </c>
    </row>
    <row r="5781" spans="1:4" ht="13.5">
      <c r="A5781" s="322">
        <v>88040</v>
      </c>
      <c r="B5781" s="319" t="s">
        <v>7118</v>
      </c>
      <c r="C5781" s="319" t="s">
        <v>2616</v>
      </c>
      <c r="D5781" s="320" t="s">
        <v>9102</v>
      </c>
    </row>
    <row r="5782" spans="1:4" ht="13.5">
      <c r="A5782" s="322">
        <v>88041</v>
      </c>
      <c r="B5782" s="319" t="s">
        <v>7119</v>
      </c>
      <c r="C5782" s="319" t="s">
        <v>2616</v>
      </c>
      <c r="D5782" s="320" t="s">
        <v>9617</v>
      </c>
    </row>
    <row r="5783" spans="1:4" ht="13.5">
      <c r="A5783" s="322">
        <v>88042</v>
      </c>
      <c r="B5783" s="319" t="s">
        <v>7120</v>
      </c>
      <c r="C5783" s="319" t="s">
        <v>2616</v>
      </c>
      <c r="D5783" s="320" t="s">
        <v>12141</v>
      </c>
    </row>
    <row r="5784" spans="1:4" ht="13.5">
      <c r="A5784" s="322">
        <v>88043</v>
      </c>
      <c r="B5784" s="319" t="s">
        <v>7121</v>
      </c>
      <c r="C5784" s="319" t="s">
        <v>2616</v>
      </c>
      <c r="D5784" s="320" t="s">
        <v>12142</v>
      </c>
    </row>
    <row r="5785" spans="1:4" ht="13.5">
      <c r="A5785" s="322">
        <v>88044</v>
      </c>
      <c r="B5785" s="319" t="s">
        <v>7122</v>
      </c>
      <c r="C5785" s="319" t="s">
        <v>1345</v>
      </c>
      <c r="D5785" s="320" t="s">
        <v>8238</v>
      </c>
    </row>
    <row r="5786" spans="1:4" ht="13.5">
      <c r="A5786" s="322">
        <v>88045</v>
      </c>
      <c r="B5786" s="319" t="s">
        <v>7123</v>
      </c>
      <c r="C5786" s="319" t="s">
        <v>1345</v>
      </c>
      <c r="D5786" s="320" t="s">
        <v>8128</v>
      </c>
    </row>
    <row r="5787" spans="1:4" ht="13.5">
      <c r="A5787" s="322">
        <v>88046</v>
      </c>
      <c r="B5787" s="319" t="s">
        <v>7124</v>
      </c>
      <c r="C5787" s="319" t="s">
        <v>1345</v>
      </c>
      <c r="D5787" s="320" t="s">
        <v>8086</v>
      </c>
    </row>
    <row r="5788" spans="1:4" ht="13.5">
      <c r="A5788" s="322">
        <v>88047</v>
      </c>
      <c r="B5788" s="319" t="s">
        <v>7125</v>
      </c>
      <c r="C5788" s="319" t="s">
        <v>1345</v>
      </c>
      <c r="D5788" s="320" t="s">
        <v>8014</v>
      </c>
    </row>
    <row r="5789" spans="1:4" ht="13.5">
      <c r="A5789" s="322">
        <v>88048</v>
      </c>
      <c r="B5789" s="319" t="s">
        <v>7126</v>
      </c>
      <c r="C5789" s="319" t="s">
        <v>1345</v>
      </c>
      <c r="D5789" s="320" t="s">
        <v>8235</v>
      </c>
    </row>
    <row r="5790" spans="1:4" ht="13.5">
      <c r="A5790" s="322">
        <v>88049</v>
      </c>
      <c r="B5790" s="319" t="s">
        <v>7127</v>
      </c>
      <c r="C5790" s="319" t="s">
        <v>1345</v>
      </c>
      <c r="D5790" s="320" t="s">
        <v>8155</v>
      </c>
    </row>
    <row r="5791" spans="1:4" ht="13.5">
      <c r="A5791" s="322">
        <v>88050</v>
      </c>
      <c r="B5791" s="319" t="s">
        <v>7128</v>
      </c>
      <c r="C5791" s="319" t="s">
        <v>1345</v>
      </c>
      <c r="D5791" s="320" t="s">
        <v>12143</v>
      </c>
    </row>
    <row r="5792" spans="1:4" ht="13.5">
      <c r="A5792" s="322">
        <v>88051</v>
      </c>
      <c r="B5792" s="319" t="s">
        <v>7129</v>
      </c>
      <c r="C5792" s="319" t="s">
        <v>1345</v>
      </c>
      <c r="D5792" s="320" t="s">
        <v>8080</v>
      </c>
    </row>
    <row r="5793" spans="1:4" ht="13.5">
      <c r="A5793" s="322">
        <v>88052</v>
      </c>
      <c r="B5793" s="319" t="s">
        <v>7130</v>
      </c>
      <c r="C5793" s="319" t="s">
        <v>1345</v>
      </c>
      <c r="D5793" s="320" t="s">
        <v>12144</v>
      </c>
    </row>
    <row r="5794" spans="1:4" ht="13.5">
      <c r="A5794" s="322">
        <v>88053</v>
      </c>
      <c r="B5794" s="319" t="s">
        <v>7131</v>
      </c>
      <c r="C5794" s="319" t="s">
        <v>1345</v>
      </c>
      <c r="D5794" s="320" t="s">
        <v>8181</v>
      </c>
    </row>
    <row r="5795" spans="1:4" ht="13.5">
      <c r="A5795" s="322">
        <v>88054</v>
      </c>
      <c r="B5795" s="319" t="s">
        <v>7132</v>
      </c>
      <c r="C5795" s="319" t="s">
        <v>1345</v>
      </c>
      <c r="D5795" s="320" t="s">
        <v>8183</v>
      </c>
    </row>
    <row r="5796" spans="1:4" ht="13.5">
      <c r="A5796" s="322">
        <v>88055</v>
      </c>
      <c r="B5796" s="319" t="s">
        <v>7133</v>
      </c>
      <c r="C5796" s="319" t="s">
        <v>1345</v>
      </c>
      <c r="D5796" s="320" t="s">
        <v>8231</v>
      </c>
    </row>
    <row r="5797" spans="1:4" ht="13.5">
      <c r="A5797" s="322">
        <v>88056</v>
      </c>
      <c r="B5797" s="319" t="s">
        <v>7134</v>
      </c>
      <c r="C5797" s="319" t="s">
        <v>1345</v>
      </c>
      <c r="D5797" s="320" t="s">
        <v>8078</v>
      </c>
    </row>
    <row r="5798" spans="1:4" ht="13.5">
      <c r="A5798" s="322">
        <v>88057</v>
      </c>
      <c r="B5798" s="319" t="s">
        <v>7135</v>
      </c>
      <c r="C5798" s="319" t="s">
        <v>1345</v>
      </c>
      <c r="D5798" s="320" t="s">
        <v>8095</v>
      </c>
    </row>
    <row r="5799" spans="1:4" ht="13.5">
      <c r="A5799" s="322">
        <v>88058</v>
      </c>
      <c r="B5799" s="319" t="s">
        <v>7136</v>
      </c>
      <c r="C5799" s="319" t="s">
        <v>1345</v>
      </c>
      <c r="D5799" s="320" t="s">
        <v>8086</v>
      </c>
    </row>
    <row r="5800" spans="1:4" ht="13.5">
      <c r="A5800" s="322">
        <v>88059</v>
      </c>
      <c r="B5800" s="319" t="s">
        <v>7137</v>
      </c>
      <c r="C5800" s="319" t="s">
        <v>1345</v>
      </c>
      <c r="D5800" s="320" t="s">
        <v>8104</v>
      </c>
    </row>
    <row r="5801" spans="1:4" ht="13.5">
      <c r="A5801" s="322">
        <v>88060</v>
      </c>
      <c r="B5801" s="319" t="s">
        <v>7138</v>
      </c>
      <c r="C5801" s="319" t="s">
        <v>1345</v>
      </c>
      <c r="D5801" s="320" t="s">
        <v>8235</v>
      </c>
    </row>
    <row r="5802" spans="1:4" ht="13.5">
      <c r="A5802" s="322">
        <v>88061</v>
      </c>
      <c r="B5802" s="319" t="s">
        <v>7139</v>
      </c>
      <c r="C5802" s="319" t="s">
        <v>1345</v>
      </c>
      <c r="D5802" s="320" t="s">
        <v>8182</v>
      </c>
    </row>
    <row r="5803" spans="1:4" ht="13.5">
      <c r="A5803" s="322">
        <v>88074</v>
      </c>
      <c r="B5803" s="319" t="s">
        <v>7140</v>
      </c>
      <c r="C5803" s="319" t="s">
        <v>1572</v>
      </c>
      <c r="D5803" s="320" t="s">
        <v>8076</v>
      </c>
    </row>
    <row r="5804" spans="1:4" ht="13.5">
      <c r="A5804" s="322">
        <v>88075</v>
      </c>
      <c r="B5804" s="319" t="s">
        <v>7141</v>
      </c>
      <c r="C5804" s="319" t="s">
        <v>1572</v>
      </c>
      <c r="D5804" s="320" t="s">
        <v>8024</v>
      </c>
    </row>
    <row r="5805" spans="1:4" ht="13.5">
      <c r="A5805" s="322">
        <v>88076</v>
      </c>
      <c r="B5805" s="319" t="s">
        <v>7142</v>
      </c>
      <c r="C5805" s="319" t="s">
        <v>1572</v>
      </c>
      <c r="D5805" s="320" t="s">
        <v>12145</v>
      </c>
    </row>
    <row r="5806" spans="1:4" ht="13.5">
      <c r="A5806" s="322">
        <v>88077</v>
      </c>
      <c r="B5806" s="319" t="s">
        <v>7143</v>
      </c>
      <c r="C5806" s="319" t="s">
        <v>1572</v>
      </c>
      <c r="D5806" s="320" t="s">
        <v>8165</v>
      </c>
    </row>
    <row r="5807" spans="1:4" ht="13.5">
      <c r="A5807" s="322">
        <v>88078</v>
      </c>
      <c r="B5807" s="319" t="s">
        <v>7144</v>
      </c>
      <c r="C5807" s="319" t="s">
        <v>1572</v>
      </c>
      <c r="D5807" s="320" t="s">
        <v>11627</v>
      </c>
    </row>
    <row r="5808" spans="1:4" ht="13.5">
      <c r="A5808" s="322">
        <v>88079</v>
      </c>
      <c r="B5808" s="319" t="s">
        <v>7145</v>
      </c>
      <c r="C5808" s="319" t="s">
        <v>1572</v>
      </c>
      <c r="D5808" s="320" t="s">
        <v>8075</v>
      </c>
    </row>
    <row r="5809" spans="1:4" ht="13.5">
      <c r="A5809" s="322">
        <v>88080</v>
      </c>
      <c r="B5809" s="319" t="s">
        <v>7146</v>
      </c>
      <c r="C5809" s="319" t="s">
        <v>1572</v>
      </c>
      <c r="D5809" s="320" t="s">
        <v>8056</v>
      </c>
    </row>
    <row r="5810" spans="1:4" ht="13.5">
      <c r="A5810" s="322">
        <v>88081</v>
      </c>
      <c r="B5810" s="319" t="s">
        <v>7147</v>
      </c>
      <c r="C5810" s="319" t="s">
        <v>1572</v>
      </c>
      <c r="D5810" s="320" t="s">
        <v>11351</v>
      </c>
    </row>
    <row r="5811" spans="1:4" ht="13.5">
      <c r="A5811" s="322">
        <v>88082</v>
      </c>
      <c r="B5811" s="319" t="s">
        <v>7148</v>
      </c>
      <c r="C5811" s="319" t="s">
        <v>1572</v>
      </c>
      <c r="D5811" s="320" t="s">
        <v>12146</v>
      </c>
    </row>
    <row r="5812" spans="1:4" ht="13.5">
      <c r="A5812" s="322">
        <v>88083</v>
      </c>
      <c r="B5812" s="319" t="s">
        <v>7149</v>
      </c>
      <c r="C5812" s="319" t="s">
        <v>1572</v>
      </c>
      <c r="D5812" s="320" t="s">
        <v>7967</v>
      </c>
    </row>
    <row r="5813" spans="1:4" ht="13.5">
      <c r="A5813" s="322">
        <v>88084</v>
      </c>
      <c r="B5813" s="319" t="s">
        <v>7150</v>
      </c>
      <c r="C5813" s="319" t="s">
        <v>1572</v>
      </c>
      <c r="D5813" s="320" t="s">
        <v>8183</v>
      </c>
    </row>
    <row r="5814" spans="1:4" ht="13.5">
      <c r="A5814" s="322">
        <v>88085</v>
      </c>
      <c r="B5814" s="319" t="s">
        <v>7151</v>
      </c>
      <c r="C5814" s="319" t="s">
        <v>1572</v>
      </c>
      <c r="D5814" s="320" t="s">
        <v>8181</v>
      </c>
    </row>
    <row r="5815" spans="1:4" ht="13.5">
      <c r="A5815" s="322">
        <v>88086</v>
      </c>
      <c r="B5815" s="319" t="s">
        <v>7152</v>
      </c>
      <c r="C5815" s="319" t="s">
        <v>1572</v>
      </c>
      <c r="D5815" s="320" t="s">
        <v>7975</v>
      </c>
    </row>
    <row r="5816" spans="1:4" ht="13.5">
      <c r="A5816" s="322">
        <v>88087</v>
      </c>
      <c r="B5816" s="319" t="s">
        <v>7153</v>
      </c>
      <c r="C5816" s="319" t="s">
        <v>7154</v>
      </c>
      <c r="D5816" s="320" t="s">
        <v>8104</v>
      </c>
    </row>
    <row r="5817" spans="1:4" ht="13.5">
      <c r="A5817" s="322">
        <v>88099</v>
      </c>
      <c r="B5817" s="319" t="s">
        <v>7155</v>
      </c>
      <c r="C5817" s="319" t="s">
        <v>1345</v>
      </c>
      <c r="D5817" s="320" t="s">
        <v>8020</v>
      </c>
    </row>
    <row r="5818" spans="1:4" ht="13.5">
      <c r="A5818" s="322">
        <v>88100</v>
      </c>
      <c r="B5818" s="319" t="s">
        <v>7156</v>
      </c>
      <c r="C5818" s="319" t="s">
        <v>1345</v>
      </c>
      <c r="D5818" s="320" t="s">
        <v>8155</v>
      </c>
    </row>
    <row r="5819" spans="1:4" ht="13.5">
      <c r="A5819" s="322">
        <v>88101</v>
      </c>
      <c r="B5819" s="319" t="s">
        <v>7157</v>
      </c>
      <c r="C5819" s="319" t="s">
        <v>1572</v>
      </c>
      <c r="D5819" s="320" t="s">
        <v>11351</v>
      </c>
    </row>
    <row r="5820" spans="1:4" ht="13.5">
      <c r="A5820" s="322">
        <v>88102</v>
      </c>
      <c r="B5820" s="319" t="s">
        <v>7158</v>
      </c>
      <c r="C5820" s="319" t="s">
        <v>7154</v>
      </c>
      <c r="D5820" s="320" t="s">
        <v>8231</v>
      </c>
    </row>
    <row r="5821" spans="1:4" ht="13.5">
      <c r="A5821" s="322">
        <v>88103</v>
      </c>
      <c r="B5821" s="319" t="s">
        <v>7159</v>
      </c>
      <c r="C5821" s="319" t="s">
        <v>7154</v>
      </c>
      <c r="D5821" s="320" t="s">
        <v>8022</v>
      </c>
    </row>
    <row r="5822" spans="1:4" ht="13.5">
      <c r="A5822" s="322">
        <v>89176</v>
      </c>
      <c r="B5822" s="319" t="s">
        <v>7160</v>
      </c>
      <c r="C5822" s="319" t="s">
        <v>6046</v>
      </c>
      <c r="D5822" s="320" t="s">
        <v>10024</v>
      </c>
    </row>
    <row r="5823" spans="1:4" ht="13.5">
      <c r="A5823" s="322">
        <v>89177</v>
      </c>
      <c r="B5823" s="319" t="s">
        <v>7161</v>
      </c>
      <c r="C5823" s="319" t="s">
        <v>6046</v>
      </c>
      <c r="D5823" s="320" t="s">
        <v>12147</v>
      </c>
    </row>
    <row r="5824" spans="1:4" ht="13.5">
      <c r="A5824" s="322">
        <v>89178</v>
      </c>
      <c r="B5824" s="319" t="s">
        <v>7162</v>
      </c>
      <c r="C5824" s="319" t="s">
        <v>6046</v>
      </c>
      <c r="D5824" s="320" t="s">
        <v>11418</v>
      </c>
    </row>
    <row r="5825" spans="1:4" ht="13.5">
      <c r="A5825" s="322">
        <v>89179</v>
      </c>
      <c r="B5825" s="319" t="s">
        <v>7163</v>
      </c>
      <c r="C5825" s="319" t="s">
        <v>6046</v>
      </c>
      <c r="D5825" s="320" t="s">
        <v>11418</v>
      </c>
    </row>
    <row r="5826" spans="1:4" ht="13.5">
      <c r="A5826" s="322">
        <v>89180</v>
      </c>
      <c r="B5826" s="319" t="s">
        <v>7164</v>
      </c>
      <c r="C5826" s="319" t="s">
        <v>6046</v>
      </c>
      <c r="D5826" s="320" t="s">
        <v>10553</v>
      </c>
    </row>
    <row r="5827" spans="1:4" ht="13.5">
      <c r="A5827" s="322">
        <v>89181</v>
      </c>
      <c r="B5827" s="319" t="s">
        <v>7165</v>
      </c>
      <c r="C5827" s="319" t="s">
        <v>6046</v>
      </c>
      <c r="D5827" s="320" t="s">
        <v>10692</v>
      </c>
    </row>
    <row r="5828" spans="1:4" ht="13.5">
      <c r="A5828" s="322">
        <v>89182</v>
      </c>
      <c r="B5828" s="319" t="s">
        <v>7166</v>
      </c>
      <c r="C5828" s="319" t="s">
        <v>6046</v>
      </c>
      <c r="D5828" s="320" t="s">
        <v>10692</v>
      </c>
    </row>
    <row r="5829" spans="1:4" ht="13.5">
      <c r="A5829" s="322">
        <v>89183</v>
      </c>
      <c r="B5829" s="319" t="s">
        <v>7167</v>
      </c>
      <c r="C5829" s="319" t="s">
        <v>6046</v>
      </c>
      <c r="D5829" s="320" t="s">
        <v>8048</v>
      </c>
    </row>
    <row r="5830" spans="1:4" ht="13.5">
      <c r="A5830" s="322">
        <v>89184</v>
      </c>
      <c r="B5830" s="319" t="s">
        <v>7168</v>
      </c>
      <c r="C5830" s="319" t="s">
        <v>6046</v>
      </c>
      <c r="D5830" s="320" t="s">
        <v>12148</v>
      </c>
    </row>
    <row r="5831" spans="1:4" ht="13.5">
      <c r="A5831" s="322">
        <v>89185</v>
      </c>
      <c r="B5831" s="319" t="s">
        <v>7169</v>
      </c>
      <c r="C5831" s="319" t="s">
        <v>6046</v>
      </c>
      <c r="D5831" s="320" t="s">
        <v>12148</v>
      </c>
    </row>
    <row r="5832" spans="1:4" ht="13.5">
      <c r="A5832" s="322">
        <v>89186</v>
      </c>
      <c r="B5832" s="319" t="s">
        <v>7170</v>
      </c>
      <c r="C5832" s="319" t="s">
        <v>6046</v>
      </c>
      <c r="D5832" s="320" t="s">
        <v>10817</v>
      </c>
    </row>
    <row r="5833" spans="1:4" ht="13.5">
      <c r="A5833" s="322">
        <v>89187</v>
      </c>
      <c r="B5833" s="319" t="s">
        <v>7171</v>
      </c>
      <c r="C5833" s="319" t="s">
        <v>6046</v>
      </c>
      <c r="D5833" s="320" t="s">
        <v>12149</v>
      </c>
    </row>
    <row r="5834" spans="1:4" ht="13.5">
      <c r="A5834" s="322">
        <v>89188</v>
      </c>
      <c r="B5834" s="319" t="s">
        <v>7172</v>
      </c>
      <c r="C5834" s="319" t="s">
        <v>7173</v>
      </c>
      <c r="D5834" s="320" t="s">
        <v>12150</v>
      </c>
    </row>
    <row r="5835" spans="1:4" ht="13.5">
      <c r="A5835" s="322">
        <v>89189</v>
      </c>
      <c r="B5835" s="319" t="s">
        <v>7174</v>
      </c>
      <c r="C5835" s="319" t="s">
        <v>7173</v>
      </c>
      <c r="D5835" s="320" t="s">
        <v>8185</v>
      </c>
    </row>
    <row r="5836" spans="1:4" ht="13.5">
      <c r="A5836" s="322">
        <v>89190</v>
      </c>
      <c r="B5836" s="319" t="s">
        <v>7175</v>
      </c>
      <c r="C5836" s="319" t="s">
        <v>7173</v>
      </c>
      <c r="D5836" s="320" t="s">
        <v>12151</v>
      </c>
    </row>
    <row r="5837" spans="1:4" ht="13.5">
      <c r="A5837" s="322">
        <v>89191</v>
      </c>
      <c r="B5837" s="319" t="s">
        <v>7176</v>
      </c>
      <c r="C5837" s="319" t="s">
        <v>7173</v>
      </c>
      <c r="D5837" s="320" t="s">
        <v>8076</v>
      </c>
    </row>
    <row r="5838" spans="1:4" ht="13.5">
      <c r="A5838" s="322">
        <v>89192</v>
      </c>
      <c r="B5838" s="319" t="s">
        <v>7177</v>
      </c>
      <c r="C5838" s="319" t="s">
        <v>6046</v>
      </c>
      <c r="D5838" s="320" t="s">
        <v>10817</v>
      </c>
    </row>
    <row r="5839" spans="1:4" ht="13.5">
      <c r="A5839" s="322">
        <v>89193</v>
      </c>
      <c r="B5839" s="319" t="s">
        <v>7178</v>
      </c>
      <c r="C5839" s="319" t="s">
        <v>6046</v>
      </c>
      <c r="D5839" s="320" t="s">
        <v>10792</v>
      </c>
    </row>
    <row r="5840" spans="1:4" ht="13.5">
      <c r="A5840" s="322">
        <v>89194</v>
      </c>
      <c r="B5840" s="319" t="s">
        <v>7179</v>
      </c>
      <c r="C5840" s="319" t="s">
        <v>6046</v>
      </c>
      <c r="D5840" s="320" t="s">
        <v>10269</v>
      </c>
    </row>
    <row r="5841" spans="1:4" ht="13.5">
      <c r="A5841" s="322">
        <v>89195</v>
      </c>
      <c r="B5841" s="319" t="s">
        <v>7180</v>
      </c>
      <c r="C5841" s="319" t="s">
        <v>6046</v>
      </c>
      <c r="D5841" s="320" t="s">
        <v>10190</v>
      </c>
    </row>
    <row r="5842" spans="1:4" ht="13.5">
      <c r="A5842" s="322">
        <v>89196</v>
      </c>
      <c r="B5842" s="319" t="s">
        <v>7181</v>
      </c>
      <c r="C5842" s="319" t="s">
        <v>6046</v>
      </c>
      <c r="D5842" s="320" t="s">
        <v>12152</v>
      </c>
    </row>
    <row r="5843" spans="1:4" ht="13.5">
      <c r="A5843" s="322">
        <v>89197</v>
      </c>
      <c r="B5843" s="319" t="s">
        <v>7182</v>
      </c>
      <c r="C5843" s="319" t="s">
        <v>6046</v>
      </c>
      <c r="D5843" s="320" t="s">
        <v>10817</v>
      </c>
    </row>
    <row r="5844" spans="1:4" ht="13.5">
      <c r="A5844" s="322">
        <v>91104</v>
      </c>
      <c r="B5844" s="319" t="s">
        <v>7183</v>
      </c>
      <c r="C5844" s="319" t="s">
        <v>1265</v>
      </c>
      <c r="D5844" s="320" t="s">
        <v>8104</v>
      </c>
    </row>
    <row r="5845" spans="1:4" ht="13.5">
      <c r="A5845" s="322">
        <v>91105</v>
      </c>
      <c r="B5845" s="319" t="s">
        <v>7184</v>
      </c>
      <c r="C5845" s="319" t="s">
        <v>1265</v>
      </c>
      <c r="D5845" s="320" t="s">
        <v>8075</v>
      </c>
    </row>
    <row r="5846" spans="1:4" ht="13.5">
      <c r="A5846" s="322">
        <v>91106</v>
      </c>
      <c r="B5846" s="319" t="s">
        <v>7185</v>
      </c>
      <c r="C5846" s="319" t="s">
        <v>1265</v>
      </c>
      <c r="D5846" s="320" t="s">
        <v>8104</v>
      </c>
    </row>
    <row r="5847" spans="1:4" ht="13.5">
      <c r="A5847" s="322">
        <v>91107</v>
      </c>
      <c r="B5847" s="319" t="s">
        <v>7186</v>
      </c>
      <c r="C5847" s="319" t="s">
        <v>1265</v>
      </c>
      <c r="D5847" s="320" t="s">
        <v>7967</v>
      </c>
    </row>
    <row r="5848" spans="1:4" ht="13.5">
      <c r="A5848" s="322">
        <v>91108</v>
      </c>
      <c r="B5848" s="319" t="s">
        <v>7187</v>
      </c>
      <c r="C5848" s="319" t="s">
        <v>1265</v>
      </c>
      <c r="D5848" s="320" t="s">
        <v>8075</v>
      </c>
    </row>
    <row r="5849" spans="1:4" ht="13.5">
      <c r="A5849" s="322">
        <v>91109</v>
      </c>
      <c r="B5849" s="319" t="s">
        <v>7188</v>
      </c>
      <c r="C5849" s="319" t="s">
        <v>1265</v>
      </c>
      <c r="D5849" s="320" t="s">
        <v>8034</v>
      </c>
    </row>
    <row r="5850" spans="1:4" ht="13.5">
      <c r="A5850" s="322">
        <v>91110</v>
      </c>
      <c r="B5850" s="319" t="s">
        <v>7189</v>
      </c>
      <c r="C5850" s="319" t="s">
        <v>1265</v>
      </c>
      <c r="D5850" s="320" t="s">
        <v>8075</v>
      </c>
    </row>
    <row r="5851" spans="1:4" ht="13.5">
      <c r="A5851" s="322">
        <v>91111</v>
      </c>
      <c r="B5851" s="319" t="s">
        <v>7190</v>
      </c>
      <c r="C5851" s="319" t="s">
        <v>1265</v>
      </c>
      <c r="D5851" s="320" t="s">
        <v>12153</v>
      </c>
    </row>
    <row r="5852" spans="1:4" ht="13.5">
      <c r="A5852" s="322">
        <v>91112</v>
      </c>
      <c r="B5852" s="319" t="s">
        <v>7191</v>
      </c>
      <c r="C5852" s="319" t="s">
        <v>1265</v>
      </c>
      <c r="D5852" s="320" t="s">
        <v>8155</v>
      </c>
    </row>
    <row r="5853" spans="1:4" ht="13.5">
      <c r="A5853" s="322">
        <v>91113</v>
      </c>
      <c r="B5853" s="319" t="s">
        <v>7192</v>
      </c>
      <c r="C5853" s="319" t="s">
        <v>1265</v>
      </c>
      <c r="D5853" s="320" t="s">
        <v>8020</v>
      </c>
    </row>
    <row r="5854" spans="1:4" ht="13.5">
      <c r="A5854" s="322">
        <v>91114</v>
      </c>
      <c r="B5854" s="319" t="s">
        <v>7193</v>
      </c>
      <c r="C5854" s="319" t="s">
        <v>1265</v>
      </c>
      <c r="D5854" s="320" t="s">
        <v>8097</v>
      </c>
    </row>
    <row r="5855" spans="1:4" ht="13.5">
      <c r="A5855" s="322">
        <v>91115</v>
      </c>
      <c r="B5855" s="319" t="s">
        <v>7194</v>
      </c>
      <c r="C5855" s="319" t="s">
        <v>1265</v>
      </c>
      <c r="D5855" s="320" t="s">
        <v>7967</v>
      </c>
    </row>
    <row r="5856" spans="1:4" ht="13.5">
      <c r="A5856" s="322">
        <v>91116</v>
      </c>
      <c r="B5856" s="319" t="s">
        <v>7195</v>
      </c>
      <c r="C5856" s="319" t="s">
        <v>1265</v>
      </c>
      <c r="D5856" s="320" t="s">
        <v>8034</v>
      </c>
    </row>
    <row r="5857" spans="1:4" ht="13.5">
      <c r="A5857" s="322">
        <v>91117</v>
      </c>
      <c r="B5857" s="319" t="s">
        <v>7196</v>
      </c>
      <c r="C5857" s="319" t="s">
        <v>1265</v>
      </c>
      <c r="D5857" s="320" t="s">
        <v>8094</v>
      </c>
    </row>
    <row r="5858" spans="1:4" ht="13.5">
      <c r="A5858" s="322">
        <v>91118</v>
      </c>
      <c r="B5858" s="319" t="s">
        <v>7197</v>
      </c>
      <c r="C5858" s="319" t="s">
        <v>1265</v>
      </c>
      <c r="D5858" s="320" t="s">
        <v>8075</v>
      </c>
    </row>
    <row r="5859" spans="1:4" ht="13.5">
      <c r="A5859" s="322">
        <v>91119</v>
      </c>
      <c r="B5859" s="319" t="s">
        <v>7198</v>
      </c>
      <c r="C5859" s="319" t="s">
        <v>1265</v>
      </c>
      <c r="D5859" s="320" t="s">
        <v>7996</v>
      </c>
    </row>
    <row r="5860" spans="1:4" ht="13.5">
      <c r="A5860" s="322">
        <v>91120</v>
      </c>
      <c r="B5860" s="319" t="s">
        <v>7199</v>
      </c>
      <c r="C5860" s="319" t="s">
        <v>1265</v>
      </c>
      <c r="D5860" s="320" t="s">
        <v>8097</v>
      </c>
    </row>
    <row r="5861" spans="1:4" ht="13.5">
      <c r="A5861" s="322">
        <v>91121</v>
      </c>
      <c r="B5861" s="319" t="s">
        <v>7200</v>
      </c>
      <c r="C5861" s="319" t="s">
        <v>1265</v>
      </c>
      <c r="D5861" s="320" t="s">
        <v>8171</v>
      </c>
    </row>
    <row r="5862" spans="1:4" ht="13.5">
      <c r="A5862" s="322">
        <v>91122</v>
      </c>
      <c r="B5862" s="319" t="s">
        <v>7201</v>
      </c>
      <c r="C5862" s="319" t="s">
        <v>1265</v>
      </c>
      <c r="D5862" s="320" t="s">
        <v>8053</v>
      </c>
    </row>
    <row r="5863" spans="1:4" ht="13.5">
      <c r="A5863" s="322">
        <v>91123</v>
      </c>
      <c r="B5863" s="319" t="s">
        <v>7202</v>
      </c>
      <c r="C5863" s="319" t="s">
        <v>1265</v>
      </c>
      <c r="D5863" s="320" t="s">
        <v>8112</v>
      </c>
    </row>
    <row r="5864" spans="1:4" ht="13.5">
      <c r="A5864" s="322">
        <v>91124</v>
      </c>
      <c r="B5864" s="319" t="s">
        <v>7203</v>
      </c>
      <c r="C5864" s="319" t="s">
        <v>2616</v>
      </c>
      <c r="D5864" s="320" t="s">
        <v>12154</v>
      </c>
    </row>
    <row r="5865" spans="1:4" ht="13.5">
      <c r="A5865" s="322">
        <v>91125</v>
      </c>
      <c r="B5865" s="319" t="s">
        <v>7204</v>
      </c>
      <c r="C5865" s="319" t="s">
        <v>1495</v>
      </c>
      <c r="D5865" s="320" t="s">
        <v>8182</v>
      </c>
    </row>
    <row r="5866" spans="1:4" ht="13.5">
      <c r="A5866" s="322">
        <v>91128</v>
      </c>
      <c r="B5866" s="319" t="s">
        <v>7205</v>
      </c>
      <c r="C5866" s="319" t="s">
        <v>7173</v>
      </c>
      <c r="D5866" s="320" t="s">
        <v>8080</v>
      </c>
    </row>
    <row r="5867" spans="1:4" ht="13.5">
      <c r="A5867" s="322">
        <v>91129</v>
      </c>
      <c r="B5867" s="319" t="s">
        <v>7206</v>
      </c>
      <c r="C5867" s="319" t="s">
        <v>7173</v>
      </c>
      <c r="D5867" s="320" t="s">
        <v>7975</v>
      </c>
    </row>
    <row r="5868" spans="1:4" ht="13.5">
      <c r="A5868" s="322">
        <v>91130</v>
      </c>
      <c r="B5868" s="319" t="s">
        <v>7207</v>
      </c>
      <c r="C5868" s="319" t="s">
        <v>7173</v>
      </c>
      <c r="D5868" s="320" t="s">
        <v>7996</v>
      </c>
    </row>
    <row r="5869" spans="1:4" ht="13.5">
      <c r="A5869" s="322">
        <v>91132</v>
      </c>
      <c r="B5869" s="319" t="s">
        <v>7208</v>
      </c>
      <c r="C5869" s="319" t="s">
        <v>7173</v>
      </c>
      <c r="D5869" s="320" t="s">
        <v>12150</v>
      </c>
    </row>
    <row r="5870" spans="1:4" ht="13.5">
      <c r="A5870" s="322">
        <v>91134</v>
      </c>
      <c r="B5870" s="319" t="s">
        <v>7209</v>
      </c>
      <c r="C5870" s="319" t="s">
        <v>6046</v>
      </c>
      <c r="D5870" s="320" t="s">
        <v>7868</v>
      </c>
    </row>
    <row r="5871" spans="1:4" ht="13.5">
      <c r="A5871" s="322">
        <v>91135</v>
      </c>
      <c r="B5871" s="319" t="s">
        <v>7210</v>
      </c>
      <c r="C5871" s="319" t="s">
        <v>6046</v>
      </c>
      <c r="D5871" s="320" t="s">
        <v>7946</v>
      </c>
    </row>
    <row r="5872" spans="1:4" ht="13.5">
      <c r="A5872" s="322">
        <v>91136</v>
      </c>
      <c r="B5872" s="319" t="s">
        <v>7211</v>
      </c>
      <c r="C5872" s="319" t="s">
        <v>6046</v>
      </c>
      <c r="D5872" s="320" t="s">
        <v>10737</v>
      </c>
    </row>
    <row r="5873" spans="1:4" ht="13.5">
      <c r="A5873" s="322">
        <v>91137</v>
      </c>
      <c r="B5873" s="319" t="s">
        <v>7212</v>
      </c>
      <c r="C5873" s="319" t="s">
        <v>6046</v>
      </c>
      <c r="D5873" s="320" t="s">
        <v>10208</v>
      </c>
    </row>
    <row r="5874" spans="1:4" ht="13.5">
      <c r="A5874" s="322">
        <v>91138</v>
      </c>
      <c r="B5874" s="319" t="s">
        <v>7213</v>
      </c>
      <c r="C5874" s="319" t="s">
        <v>7214</v>
      </c>
      <c r="D5874" s="320" t="s">
        <v>12155</v>
      </c>
    </row>
    <row r="5875" spans="1:4" ht="13.5">
      <c r="A5875" s="322">
        <v>91139</v>
      </c>
      <c r="B5875" s="319" t="s">
        <v>7215</v>
      </c>
      <c r="C5875" s="319" t="s">
        <v>7214</v>
      </c>
      <c r="D5875" s="320" t="s">
        <v>12156</v>
      </c>
    </row>
    <row r="5876" spans="1:4" ht="13.5">
      <c r="A5876" s="322">
        <v>91140</v>
      </c>
      <c r="B5876" s="319" t="s">
        <v>7216</v>
      </c>
      <c r="C5876" s="319" t="s">
        <v>7214</v>
      </c>
      <c r="D5876" s="320" t="s">
        <v>12157</v>
      </c>
    </row>
    <row r="5877" spans="1:4" ht="13.5">
      <c r="A5877" s="322">
        <v>91141</v>
      </c>
      <c r="B5877" s="319" t="s">
        <v>7217</v>
      </c>
      <c r="C5877" s="319" t="s">
        <v>7214</v>
      </c>
      <c r="D5877" s="320" t="s">
        <v>12158</v>
      </c>
    </row>
    <row r="5878" spans="1:4" ht="13.5">
      <c r="A5878" s="322">
        <v>91142</v>
      </c>
      <c r="B5878" s="319" t="s">
        <v>7218</v>
      </c>
      <c r="C5878" s="319" t="s">
        <v>7214</v>
      </c>
      <c r="D5878" s="320" t="s">
        <v>12155</v>
      </c>
    </row>
    <row r="5879" spans="1:4" ht="13.5">
      <c r="A5879" s="322">
        <v>91143</v>
      </c>
      <c r="B5879" s="319" t="s">
        <v>7219</v>
      </c>
      <c r="C5879" s="319" t="s">
        <v>7214</v>
      </c>
      <c r="D5879" s="320" t="s">
        <v>12157</v>
      </c>
    </row>
    <row r="5880" spans="1:4" ht="13.5">
      <c r="A5880" s="322">
        <v>91144</v>
      </c>
      <c r="B5880" s="319" t="s">
        <v>7220</v>
      </c>
      <c r="C5880" s="319" t="s">
        <v>7214</v>
      </c>
      <c r="D5880" s="320" t="s">
        <v>12159</v>
      </c>
    </row>
    <row r="5881" spans="1:4" ht="13.5">
      <c r="A5881" s="322">
        <v>91145</v>
      </c>
      <c r="B5881" s="319" t="s">
        <v>7221</v>
      </c>
      <c r="C5881" s="319" t="s">
        <v>7214</v>
      </c>
      <c r="D5881" s="320" t="s">
        <v>12158</v>
      </c>
    </row>
    <row r="5882" spans="1:4" ht="13.5">
      <c r="A5882" s="322">
        <v>91146</v>
      </c>
      <c r="B5882" s="319" t="s">
        <v>7222</v>
      </c>
      <c r="C5882" s="319" t="s">
        <v>7214</v>
      </c>
      <c r="D5882" s="320" t="s">
        <v>12160</v>
      </c>
    </row>
    <row r="5883" spans="1:4" ht="13.5">
      <c r="A5883" s="322">
        <v>91147</v>
      </c>
      <c r="B5883" s="319" t="s">
        <v>7223</v>
      </c>
      <c r="C5883" s="319" t="s">
        <v>7214</v>
      </c>
      <c r="D5883" s="320" t="s">
        <v>12161</v>
      </c>
    </row>
    <row r="5884" spans="1:4" ht="13.5">
      <c r="A5884" s="322">
        <v>91148</v>
      </c>
      <c r="B5884" s="319" t="s">
        <v>7224</v>
      </c>
      <c r="C5884" s="319" t="s">
        <v>7214</v>
      </c>
      <c r="D5884" s="320" t="s">
        <v>12162</v>
      </c>
    </row>
    <row r="5885" spans="1:4" ht="13.5">
      <c r="A5885" s="322">
        <v>91149</v>
      </c>
      <c r="B5885" s="319" t="s">
        <v>7225</v>
      </c>
      <c r="C5885" s="319" t="s">
        <v>7214</v>
      </c>
      <c r="D5885" s="320" t="s">
        <v>12163</v>
      </c>
    </row>
    <row r="5886" spans="1:4" ht="13.5">
      <c r="A5886" s="322">
        <v>92121</v>
      </c>
      <c r="B5886" s="319" t="s">
        <v>7226</v>
      </c>
      <c r="C5886" s="319" t="s">
        <v>2616</v>
      </c>
      <c r="D5886" s="320" t="s">
        <v>12164</v>
      </c>
    </row>
    <row r="5887" spans="1:4" ht="13.5">
      <c r="A5887" s="322">
        <v>92122</v>
      </c>
      <c r="B5887" s="319" t="s">
        <v>7227</v>
      </c>
      <c r="C5887" s="319" t="s">
        <v>2616</v>
      </c>
      <c r="D5887" s="320" t="s">
        <v>10706</v>
      </c>
    </row>
    <row r="5888" spans="1:4" ht="13.5">
      <c r="A5888" s="322">
        <v>92123</v>
      </c>
      <c r="B5888" s="319" t="s">
        <v>7228</v>
      </c>
      <c r="C5888" s="319" t="s">
        <v>2616</v>
      </c>
      <c r="D5888" s="320" t="s">
        <v>8732</v>
      </c>
    </row>
    <row r="5889" spans="1:4" ht="13.5">
      <c r="A5889" s="322">
        <v>94926</v>
      </c>
      <c r="B5889" s="319" t="s">
        <v>7229</v>
      </c>
      <c r="C5889" s="319" t="s">
        <v>1572</v>
      </c>
      <c r="D5889" s="320" t="s">
        <v>8124</v>
      </c>
    </row>
    <row r="5890" spans="1:4" ht="13.5">
      <c r="A5890" s="322">
        <v>94927</v>
      </c>
      <c r="B5890" s="319" t="s">
        <v>7230</v>
      </c>
      <c r="C5890" s="319" t="s">
        <v>1572</v>
      </c>
      <c r="D5890" s="320" t="s">
        <v>8025</v>
      </c>
    </row>
    <row r="5891" spans="1:4" ht="13.5">
      <c r="A5891" s="322">
        <v>94928</v>
      </c>
      <c r="B5891" s="319" t="s">
        <v>7231</v>
      </c>
      <c r="C5891" s="319" t="s">
        <v>1345</v>
      </c>
      <c r="D5891" s="320" t="s">
        <v>8129</v>
      </c>
    </row>
    <row r="5892" spans="1:4" ht="13.5">
      <c r="A5892" s="322">
        <v>94929</v>
      </c>
      <c r="B5892" s="319" t="s">
        <v>7232</v>
      </c>
      <c r="C5892" s="319" t="s">
        <v>1345</v>
      </c>
      <c r="D5892" s="320" t="s">
        <v>9945</v>
      </c>
    </row>
    <row r="5893" spans="1:4" ht="13.5">
      <c r="A5893" s="322">
        <v>94930</v>
      </c>
      <c r="B5893" s="319" t="s">
        <v>7233</v>
      </c>
      <c r="C5893" s="319" t="s">
        <v>1345</v>
      </c>
      <c r="D5893" s="320" t="s">
        <v>7896</v>
      </c>
    </row>
    <row r="5894" spans="1:4" ht="13.5">
      <c r="A5894" s="322">
        <v>94931</v>
      </c>
      <c r="B5894" s="319" t="s">
        <v>7234</v>
      </c>
      <c r="C5894" s="319" t="s">
        <v>1345</v>
      </c>
      <c r="D5894" s="320" t="s">
        <v>8176</v>
      </c>
    </row>
    <row r="5895" spans="1:4" ht="13.5">
      <c r="A5895" s="322">
        <v>94932</v>
      </c>
      <c r="B5895" s="319" t="s">
        <v>7235</v>
      </c>
      <c r="C5895" s="319" t="s">
        <v>1345</v>
      </c>
      <c r="D5895" s="320" t="s">
        <v>8178</v>
      </c>
    </row>
    <row r="5896" spans="1:4" ht="13.5">
      <c r="A5896" s="322">
        <v>94934</v>
      </c>
      <c r="B5896" s="319" t="s">
        <v>7236</v>
      </c>
      <c r="C5896" s="319" t="s">
        <v>1345</v>
      </c>
      <c r="D5896" s="320" t="s">
        <v>7947</v>
      </c>
    </row>
    <row r="5897" spans="1:4" ht="13.5">
      <c r="A5897" s="322">
        <v>94935</v>
      </c>
      <c r="B5897" s="319" t="s">
        <v>7237</v>
      </c>
      <c r="C5897" s="319" t="s">
        <v>1345</v>
      </c>
      <c r="D5897" s="320" t="s">
        <v>12165</v>
      </c>
    </row>
    <row r="5898" spans="1:4" ht="13.5">
      <c r="A5898" s="322">
        <v>94936</v>
      </c>
      <c r="B5898" s="319" t="s">
        <v>7238</v>
      </c>
      <c r="C5898" s="319" t="s">
        <v>1345</v>
      </c>
      <c r="D5898" s="320" t="s">
        <v>10720</v>
      </c>
    </row>
    <row r="5899" spans="1:4" ht="13.5">
      <c r="A5899" s="322">
        <v>94937</v>
      </c>
      <c r="B5899" s="319" t="s">
        <v>7239</v>
      </c>
      <c r="C5899" s="319" t="s">
        <v>1345</v>
      </c>
      <c r="D5899" s="320" t="s">
        <v>9564</v>
      </c>
    </row>
    <row r="5900" spans="1:4" ht="13.5">
      <c r="A5900" s="322">
        <v>94938</v>
      </c>
      <c r="B5900" s="319" t="s">
        <v>7240</v>
      </c>
      <c r="C5900" s="319" t="s">
        <v>1345</v>
      </c>
      <c r="D5900" s="320" t="s">
        <v>8093</v>
      </c>
    </row>
    <row r="5901" spans="1:4" ht="13.5">
      <c r="A5901" s="322">
        <v>94939</v>
      </c>
      <c r="B5901" s="319" t="s">
        <v>7241</v>
      </c>
      <c r="C5901" s="319" t="s">
        <v>1572</v>
      </c>
      <c r="D5901" s="320" t="s">
        <v>9577</v>
      </c>
    </row>
    <row r="5902" spans="1:4" ht="13.5">
      <c r="A5902" s="322">
        <v>94940</v>
      </c>
      <c r="B5902" s="319" t="s">
        <v>7242</v>
      </c>
      <c r="C5902" s="319" t="s">
        <v>1572</v>
      </c>
      <c r="D5902" s="320" t="s">
        <v>8169</v>
      </c>
    </row>
    <row r="5903" spans="1:4" ht="13.5">
      <c r="A5903" s="322">
        <v>94941</v>
      </c>
      <c r="B5903" s="319" t="s">
        <v>7243</v>
      </c>
      <c r="C5903" s="319" t="s">
        <v>1495</v>
      </c>
      <c r="D5903" s="320" t="s">
        <v>8104</v>
      </c>
    </row>
    <row r="5904" spans="1:4" ht="13.5">
      <c r="A5904" s="322">
        <v>94942</v>
      </c>
      <c r="B5904" s="319" t="s">
        <v>7244</v>
      </c>
      <c r="C5904" s="319" t="s">
        <v>1572</v>
      </c>
      <c r="D5904" s="320" t="s">
        <v>8141</v>
      </c>
    </row>
    <row r="5905" spans="1:4" ht="13.5">
      <c r="A5905" s="322">
        <v>94943</v>
      </c>
      <c r="B5905" s="319" t="s">
        <v>7245</v>
      </c>
      <c r="C5905" s="319" t="s">
        <v>1572</v>
      </c>
      <c r="D5905" s="320" t="s">
        <v>8245</v>
      </c>
    </row>
    <row r="5906" spans="1:4" ht="13.5">
      <c r="A5906" s="322">
        <v>94944</v>
      </c>
      <c r="B5906" s="319" t="s">
        <v>7246</v>
      </c>
      <c r="C5906" s="319" t="s">
        <v>1572</v>
      </c>
      <c r="D5906" s="320" t="s">
        <v>8111</v>
      </c>
    </row>
    <row r="5907" spans="1:4" ht="13.5">
      <c r="A5907" s="322">
        <v>94945</v>
      </c>
      <c r="B5907" s="319" t="s">
        <v>7247</v>
      </c>
      <c r="C5907" s="319" t="s">
        <v>1572</v>
      </c>
      <c r="D5907" s="320" t="s">
        <v>8020</v>
      </c>
    </row>
    <row r="5908" spans="1:4" ht="13.5">
      <c r="A5908" s="322">
        <v>94946</v>
      </c>
      <c r="B5908" s="319" t="s">
        <v>7248</v>
      </c>
      <c r="C5908" s="319" t="s">
        <v>1345</v>
      </c>
      <c r="D5908" s="320" t="s">
        <v>8069</v>
      </c>
    </row>
    <row r="5909" spans="1:4" ht="13.5">
      <c r="A5909" s="322">
        <v>94947</v>
      </c>
      <c r="B5909" s="319" t="s">
        <v>7249</v>
      </c>
      <c r="C5909" s="319" t="s">
        <v>1345</v>
      </c>
      <c r="D5909" s="320" t="s">
        <v>7993</v>
      </c>
    </row>
    <row r="5910" spans="1:4" ht="13.5">
      <c r="A5910" s="322">
        <v>94948</v>
      </c>
      <c r="B5910" s="319" t="s">
        <v>7250</v>
      </c>
      <c r="C5910" s="319" t="s">
        <v>1345</v>
      </c>
      <c r="D5910" s="320" t="s">
        <v>12166</v>
      </c>
    </row>
    <row r="5911" spans="1:4" ht="13.5">
      <c r="A5911" s="322">
        <v>94949</v>
      </c>
      <c r="B5911" s="319" t="s">
        <v>7251</v>
      </c>
      <c r="C5911" s="319" t="s">
        <v>1345</v>
      </c>
      <c r="D5911" s="320" t="s">
        <v>8076</v>
      </c>
    </row>
    <row r="5912" spans="1:4" ht="13.5">
      <c r="A5912" s="322">
        <v>94950</v>
      </c>
      <c r="B5912" s="319" t="s">
        <v>7252</v>
      </c>
      <c r="C5912" s="319" t="s">
        <v>1345</v>
      </c>
      <c r="D5912" s="320" t="s">
        <v>7947</v>
      </c>
    </row>
    <row r="5913" spans="1:4" ht="13.5">
      <c r="A5913" s="322">
        <v>94951</v>
      </c>
      <c r="B5913" s="319" t="s">
        <v>7253</v>
      </c>
      <c r="C5913" s="319" t="s">
        <v>1345</v>
      </c>
      <c r="D5913" s="320" t="s">
        <v>8237</v>
      </c>
    </row>
    <row r="5914" spans="1:4" ht="13.5">
      <c r="A5914" s="322">
        <v>94952</v>
      </c>
      <c r="B5914" s="319" t="s">
        <v>7254</v>
      </c>
      <c r="C5914" s="319" t="s">
        <v>1345</v>
      </c>
      <c r="D5914" s="320" t="s">
        <v>8128</v>
      </c>
    </row>
    <row r="5915" spans="1:4" ht="13.5">
      <c r="A5915" s="322">
        <v>94953</v>
      </c>
      <c r="B5915" s="319" t="s">
        <v>7255</v>
      </c>
      <c r="C5915" s="319" t="s">
        <v>1572</v>
      </c>
      <c r="D5915" s="320" t="s">
        <v>11286</v>
      </c>
    </row>
    <row r="5916" spans="1:4" ht="13.5">
      <c r="A5916" s="322">
        <v>94954</v>
      </c>
      <c r="B5916" s="319" t="s">
        <v>7256</v>
      </c>
      <c r="C5916" s="319" t="s">
        <v>1572</v>
      </c>
      <c r="D5916" s="320" t="s">
        <v>8165</v>
      </c>
    </row>
    <row r="5917" spans="1:4" ht="13.5">
      <c r="A5917" s="322">
        <v>94955</v>
      </c>
      <c r="B5917" s="319" t="s">
        <v>7257</v>
      </c>
      <c r="C5917" s="319" t="s">
        <v>1572</v>
      </c>
      <c r="D5917" s="320" t="s">
        <v>12167</v>
      </c>
    </row>
    <row r="5918" spans="1:4" ht="13.5">
      <c r="A5918" s="322">
        <v>94956</v>
      </c>
      <c r="B5918" s="319" t="s">
        <v>7258</v>
      </c>
      <c r="C5918" s="319" t="s">
        <v>1572</v>
      </c>
      <c r="D5918" s="320" t="s">
        <v>7949</v>
      </c>
    </row>
    <row r="5919" spans="1:4" ht="13.5">
      <c r="A5919" s="322">
        <v>94957</v>
      </c>
      <c r="B5919" s="319" t="s">
        <v>7259</v>
      </c>
      <c r="C5919" s="319" t="s">
        <v>1572</v>
      </c>
      <c r="D5919" s="320" t="s">
        <v>12168</v>
      </c>
    </row>
    <row r="5920" spans="1:4" ht="13.5">
      <c r="A5920" s="322">
        <v>94958</v>
      </c>
      <c r="B5920" s="319" t="s">
        <v>7260</v>
      </c>
      <c r="C5920" s="319" t="s">
        <v>1572</v>
      </c>
      <c r="D5920" s="320" t="s">
        <v>12169</v>
      </c>
    </row>
    <row r="5921" spans="1:4" ht="13.5">
      <c r="A5921" s="322">
        <v>94959</v>
      </c>
      <c r="B5921" s="319" t="s">
        <v>7261</v>
      </c>
      <c r="C5921" s="319" t="s">
        <v>1265</v>
      </c>
      <c r="D5921" s="320" t="s">
        <v>8188</v>
      </c>
    </row>
    <row r="5922" spans="1:4" ht="13.5">
      <c r="A5922" s="322">
        <v>94960</v>
      </c>
      <c r="B5922" s="319" t="s">
        <v>7262</v>
      </c>
      <c r="C5922" s="319" t="s">
        <v>1265</v>
      </c>
      <c r="D5922" s="320" t="s">
        <v>8135</v>
      </c>
    </row>
    <row r="5923" spans="1:4" ht="13.5">
      <c r="A5923" s="322">
        <v>94961</v>
      </c>
      <c r="B5923" s="319" t="s">
        <v>7263</v>
      </c>
      <c r="C5923" s="319" t="s">
        <v>1265</v>
      </c>
      <c r="D5923" s="320" t="s">
        <v>12146</v>
      </c>
    </row>
    <row r="5924" spans="1:4" ht="13.5">
      <c r="A5924" s="322">
        <v>9537</v>
      </c>
      <c r="B5924" s="319" t="s">
        <v>7264</v>
      </c>
      <c r="C5924" s="319" t="s">
        <v>1572</v>
      </c>
      <c r="D5924" s="320" t="s">
        <v>9941</v>
      </c>
    </row>
    <row r="5925" spans="1:4" ht="13.5">
      <c r="A5925" s="319" t="s">
        <v>7265</v>
      </c>
      <c r="B5925" s="319" t="s">
        <v>7266</v>
      </c>
      <c r="C5925" s="319" t="s">
        <v>1572</v>
      </c>
      <c r="D5925" s="320" t="s">
        <v>8176</v>
      </c>
    </row>
    <row r="5926" spans="1:4" ht="13.5">
      <c r="A5926" s="319" t="s">
        <v>7267</v>
      </c>
      <c r="B5926" s="319" t="s">
        <v>7268</v>
      </c>
      <c r="C5926" s="319" t="s">
        <v>1572</v>
      </c>
      <c r="D5926" s="320" t="s">
        <v>8748</v>
      </c>
    </row>
    <row r="5927" spans="1:4" ht="13.5">
      <c r="A5927" s="319" t="s">
        <v>7269</v>
      </c>
      <c r="B5927" s="319" t="s">
        <v>7270</v>
      </c>
      <c r="C5927" s="319" t="s">
        <v>1572</v>
      </c>
      <c r="D5927" s="320" t="s">
        <v>7995</v>
      </c>
    </row>
    <row r="5928" spans="1:4" ht="13.5">
      <c r="A5928" s="319" t="s">
        <v>7271</v>
      </c>
      <c r="B5928" s="319" t="s">
        <v>7272</v>
      </c>
      <c r="C5928" s="319" t="s">
        <v>1572</v>
      </c>
      <c r="D5928" s="320" t="s">
        <v>12170</v>
      </c>
    </row>
    <row r="5929" spans="1:4" ht="13.5">
      <c r="A5929" s="319" t="s">
        <v>7273</v>
      </c>
      <c r="B5929" s="319" t="s">
        <v>7274</v>
      </c>
      <c r="C5929" s="319" t="s">
        <v>1572</v>
      </c>
      <c r="D5929" s="320" t="s">
        <v>10217</v>
      </c>
    </row>
    <row r="5930" spans="1:4" ht="13.5">
      <c r="A5930" s="319" t="s">
        <v>7275</v>
      </c>
      <c r="B5930" s="319" t="s">
        <v>7276</v>
      </c>
      <c r="C5930" s="319" t="s">
        <v>1572</v>
      </c>
      <c r="D5930" s="320" t="s">
        <v>7891</v>
      </c>
    </row>
    <row r="5931" spans="1:4" ht="13.5">
      <c r="A5931" s="319" t="s">
        <v>7277</v>
      </c>
      <c r="B5931" s="319" t="s">
        <v>7278</v>
      </c>
      <c r="C5931" s="319" t="s">
        <v>1572</v>
      </c>
      <c r="D5931" s="320" t="s">
        <v>12171</v>
      </c>
    </row>
    <row r="5932" spans="1:4" ht="13.5">
      <c r="A5932" s="319" t="s">
        <v>7279</v>
      </c>
      <c r="B5932" s="319" t="s">
        <v>7280</v>
      </c>
      <c r="C5932" s="319" t="s">
        <v>1572</v>
      </c>
      <c r="D5932" s="320" t="s">
        <v>9957</v>
      </c>
    </row>
    <row r="5933" spans="1:4" ht="13.5">
      <c r="A5933" s="319" t="s">
        <v>7281</v>
      </c>
      <c r="B5933" s="319" t="s">
        <v>7282</v>
      </c>
      <c r="C5933" s="319" t="s">
        <v>1345</v>
      </c>
      <c r="D5933" s="320" t="s">
        <v>12172</v>
      </c>
    </row>
    <row r="5934" spans="1:4" ht="13.5">
      <c r="A5934" s="322">
        <v>84117</v>
      </c>
      <c r="B5934" s="319" t="s">
        <v>7283</v>
      </c>
      <c r="C5934" s="319" t="s">
        <v>1572</v>
      </c>
      <c r="D5934" s="320" t="s">
        <v>11395</v>
      </c>
    </row>
    <row r="5935" spans="1:4" ht="13.5">
      <c r="A5935" s="322">
        <v>84120</v>
      </c>
      <c r="B5935" s="319" t="s">
        <v>7284</v>
      </c>
      <c r="C5935" s="319" t="s">
        <v>1572</v>
      </c>
      <c r="D5935" s="320" t="s">
        <v>10419</v>
      </c>
    </row>
    <row r="5936" spans="1:4" ht="13.5">
      <c r="A5936" s="322">
        <v>84123</v>
      </c>
      <c r="B5936" s="319" t="s">
        <v>7285</v>
      </c>
      <c r="C5936" s="319" t="s">
        <v>1572</v>
      </c>
      <c r="D5936" s="320" t="s">
        <v>10709</v>
      </c>
    </row>
    <row r="5937" spans="1:4" ht="13.5">
      <c r="A5937" s="322">
        <v>84125</v>
      </c>
      <c r="B5937" s="319" t="s">
        <v>7286</v>
      </c>
      <c r="C5937" s="319" t="s">
        <v>1572</v>
      </c>
      <c r="D5937" s="320" t="s">
        <v>9272</v>
      </c>
    </row>
    <row r="5938" spans="1:4" ht="13.5">
      <c r="A5938" s="319" t="s">
        <v>7287</v>
      </c>
      <c r="B5938" s="319" t="s">
        <v>7288</v>
      </c>
      <c r="C5938" s="319" t="s">
        <v>1265</v>
      </c>
      <c r="D5938" s="320" t="s">
        <v>12173</v>
      </c>
    </row>
    <row r="5939" spans="1:4" ht="13.5">
      <c r="A5939" s="319" t="s">
        <v>7289</v>
      </c>
      <c r="B5939" s="319" t="s">
        <v>7290</v>
      </c>
      <c r="C5939" s="319" t="s">
        <v>1265</v>
      </c>
      <c r="D5939" s="320" t="s">
        <v>8362</v>
      </c>
    </row>
    <row r="5940" spans="1:4" ht="13.5">
      <c r="A5940" s="322">
        <v>84127</v>
      </c>
      <c r="B5940" s="319" t="s">
        <v>7291</v>
      </c>
      <c r="C5940" s="319" t="s">
        <v>1265</v>
      </c>
      <c r="D5940" s="320" t="s">
        <v>12174</v>
      </c>
    </row>
    <row r="5941" spans="1:4" ht="13.5">
      <c r="A5941" s="322">
        <v>40841</v>
      </c>
      <c r="B5941" s="319" t="s">
        <v>7292</v>
      </c>
      <c r="C5941" s="319" t="s">
        <v>1345</v>
      </c>
      <c r="D5941" s="320" t="s">
        <v>12175</v>
      </c>
    </row>
    <row r="5942" spans="1:4" ht="13.5">
      <c r="A5942" s="322">
        <v>6391</v>
      </c>
      <c r="B5942" s="319" t="s">
        <v>7293</v>
      </c>
      <c r="C5942" s="319" t="s">
        <v>1265</v>
      </c>
      <c r="D5942" s="320" t="s">
        <v>12176</v>
      </c>
    </row>
    <row r="5943" spans="1:4" ht="13.5">
      <c r="A5943" s="322">
        <v>84132</v>
      </c>
      <c r="B5943" s="319" t="s">
        <v>7294</v>
      </c>
      <c r="C5943" s="319" t="s">
        <v>1265</v>
      </c>
      <c r="D5943" s="320" t="s">
        <v>11211</v>
      </c>
    </row>
    <row r="5944" spans="1:4" ht="13.5">
      <c r="A5944" s="322">
        <v>84133</v>
      </c>
      <c r="B5944" s="319" t="s">
        <v>7295</v>
      </c>
      <c r="C5944" s="319" t="s">
        <v>1265</v>
      </c>
      <c r="D5944" s="320" t="s">
        <v>12177</v>
      </c>
    </row>
    <row r="5945" spans="1:4" ht="13.5">
      <c r="A5945" s="322">
        <v>71516</v>
      </c>
      <c r="B5945" s="319" t="s">
        <v>7296</v>
      </c>
      <c r="C5945" s="319" t="s">
        <v>1345</v>
      </c>
      <c r="D5945" s="320" t="s">
        <v>12178</v>
      </c>
    </row>
    <row r="5946" spans="1:4" ht="13.5">
      <c r="A5946" s="322">
        <v>73361</v>
      </c>
      <c r="B5946" s="319" t="s">
        <v>7297</v>
      </c>
      <c r="C5946" s="319" t="s">
        <v>2616</v>
      </c>
      <c r="D5946" s="320" t="s">
        <v>12179</v>
      </c>
    </row>
    <row r="5947" spans="1:4" ht="13.5">
      <c r="A5947" s="322">
        <v>73714</v>
      </c>
      <c r="B5947" s="319" t="s">
        <v>7298</v>
      </c>
      <c r="C5947" s="319" t="s">
        <v>1345</v>
      </c>
      <c r="D5947" s="320" t="s">
        <v>12180</v>
      </c>
    </row>
    <row r="5948" spans="1:4" ht="13.5">
      <c r="A5948" s="322">
        <v>86957</v>
      </c>
      <c r="B5948" s="319" t="s">
        <v>7299</v>
      </c>
      <c r="C5948" s="319" t="s">
        <v>1345</v>
      </c>
      <c r="D5948" s="320" t="s">
        <v>11818</v>
      </c>
    </row>
    <row r="5949" spans="1:4" ht="13.5">
      <c r="A5949" s="322">
        <v>86958</v>
      </c>
      <c r="B5949" s="319" t="s">
        <v>7300</v>
      </c>
      <c r="C5949" s="319" t="s">
        <v>1345</v>
      </c>
      <c r="D5949" s="320" t="s">
        <v>8234</v>
      </c>
    </row>
    <row r="5950" spans="1:4" ht="13.5">
      <c r="A5950" s="322">
        <v>97010</v>
      </c>
      <c r="B5950" s="319" t="s">
        <v>7301</v>
      </c>
      <c r="C5950" s="319" t="s">
        <v>1265</v>
      </c>
      <c r="D5950" s="320" t="s">
        <v>12181</v>
      </c>
    </row>
    <row r="5951" spans="1:4" ht="13.5">
      <c r="A5951" s="322">
        <v>97011</v>
      </c>
      <c r="B5951" s="319" t="s">
        <v>7302</v>
      </c>
      <c r="C5951" s="319" t="s">
        <v>1265</v>
      </c>
      <c r="D5951" s="320" t="s">
        <v>9898</v>
      </c>
    </row>
    <row r="5952" spans="1:4" ht="13.5">
      <c r="A5952" s="322">
        <v>97012</v>
      </c>
      <c r="B5952" s="319" t="s">
        <v>7303</v>
      </c>
      <c r="C5952" s="319" t="s">
        <v>1265</v>
      </c>
      <c r="D5952" s="320" t="s">
        <v>10380</v>
      </c>
    </row>
    <row r="5953" spans="1:4" ht="13.5">
      <c r="A5953" s="322">
        <v>97013</v>
      </c>
      <c r="B5953" s="319" t="s">
        <v>7304</v>
      </c>
      <c r="C5953" s="319" t="s">
        <v>1265</v>
      </c>
      <c r="D5953" s="320" t="s">
        <v>12182</v>
      </c>
    </row>
    <row r="5954" spans="1:4" ht="13.5">
      <c r="A5954" s="322">
        <v>97014</v>
      </c>
      <c r="B5954" s="319" t="s">
        <v>7305</v>
      </c>
      <c r="C5954" s="319" t="s">
        <v>1265</v>
      </c>
      <c r="D5954" s="320" t="s">
        <v>9433</v>
      </c>
    </row>
    <row r="5955" spans="1:4" ht="13.5">
      <c r="A5955" s="322">
        <v>97015</v>
      </c>
      <c r="B5955" s="319" t="s">
        <v>7306</v>
      </c>
      <c r="C5955" s="319" t="s">
        <v>1265</v>
      </c>
      <c r="D5955" s="320" t="s">
        <v>12183</v>
      </c>
    </row>
    <row r="5956" spans="1:4" ht="13.5">
      <c r="A5956" s="322">
        <v>97016</v>
      </c>
      <c r="B5956" s="319" t="s">
        <v>7307</v>
      </c>
      <c r="C5956" s="319" t="s">
        <v>1265</v>
      </c>
      <c r="D5956" s="320" t="s">
        <v>10682</v>
      </c>
    </row>
    <row r="5957" spans="1:4" ht="13.5">
      <c r="A5957" s="322">
        <v>97017</v>
      </c>
      <c r="B5957" s="319" t="s">
        <v>7308</v>
      </c>
      <c r="C5957" s="319" t="s">
        <v>1265</v>
      </c>
      <c r="D5957" s="320" t="s">
        <v>12184</v>
      </c>
    </row>
    <row r="5958" spans="1:4" ht="13.5">
      <c r="A5958" s="322">
        <v>97018</v>
      </c>
      <c r="B5958" s="319" t="s">
        <v>7309</v>
      </c>
      <c r="C5958" s="319" t="s">
        <v>1265</v>
      </c>
      <c r="D5958" s="320" t="s">
        <v>8442</v>
      </c>
    </row>
    <row r="5959" spans="1:4" ht="13.5">
      <c r="A5959" s="322">
        <v>97031</v>
      </c>
      <c r="B5959" s="319" t="s">
        <v>7310</v>
      </c>
      <c r="C5959" s="319" t="s">
        <v>1265</v>
      </c>
      <c r="D5959" s="320" t="s">
        <v>12185</v>
      </c>
    </row>
    <row r="5960" spans="1:4" ht="13.5">
      <c r="A5960" s="322">
        <v>97032</v>
      </c>
      <c r="B5960" s="319" t="s">
        <v>7311</v>
      </c>
      <c r="C5960" s="319" t="s">
        <v>1265</v>
      </c>
      <c r="D5960" s="320" t="s">
        <v>12186</v>
      </c>
    </row>
    <row r="5961" spans="1:4" ht="13.5">
      <c r="A5961" s="322">
        <v>97033</v>
      </c>
      <c r="B5961" s="319" t="s">
        <v>12187</v>
      </c>
      <c r="C5961" s="319" t="s">
        <v>1265</v>
      </c>
      <c r="D5961" s="320" t="s">
        <v>9256</v>
      </c>
    </row>
    <row r="5962" spans="1:4" ht="13.5">
      <c r="A5962" s="322">
        <v>97034</v>
      </c>
      <c r="B5962" s="319" t="s">
        <v>12188</v>
      </c>
      <c r="C5962" s="319" t="s">
        <v>1265</v>
      </c>
      <c r="D5962" s="320" t="s">
        <v>12189</v>
      </c>
    </row>
    <row r="5963" spans="1:4" ht="13.5">
      <c r="A5963" s="322">
        <v>97039</v>
      </c>
      <c r="B5963" s="319" t="s">
        <v>7312</v>
      </c>
      <c r="C5963" s="319" t="s">
        <v>1572</v>
      </c>
      <c r="D5963" s="320" t="s">
        <v>7984</v>
      </c>
    </row>
    <row r="5964" spans="1:4" ht="13.5">
      <c r="A5964" s="322">
        <v>97040</v>
      </c>
      <c r="B5964" s="319" t="s">
        <v>7313</v>
      </c>
      <c r="C5964" s="319" t="s">
        <v>1572</v>
      </c>
      <c r="D5964" s="320" t="s">
        <v>8072</v>
      </c>
    </row>
    <row r="5965" spans="1:4" ht="13.5">
      <c r="A5965" s="322">
        <v>97041</v>
      </c>
      <c r="B5965" s="319" t="s">
        <v>7314</v>
      </c>
      <c r="C5965" s="319" t="s">
        <v>1572</v>
      </c>
      <c r="D5965" s="320" t="s">
        <v>12190</v>
      </c>
    </row>
    <row r="5966" spans="1:4" ht="13.5">
      <c r="A5966" s="322">
        <v>97046</v>
      </c>
      <c r="B5966" s="319" t="s">
        <v>12191</v>
      </c>
      <c r="C5966" s="319" t="s">
        <v>1572</v>
      </c>
      <c r="D5966" s="320" t="s">
        <v>8128</v>
      </c>
    </row>
    <row r="5967" spans="1:4" ht="13.5">
      <c r="A5967" s="322">
        <v>97047</v>
      </c>
      <c r="B5967" s="319" t="s">
        <v>12192</v>
      </c>
      <c r="C5967" s="319" t="s">
        <v>1572</v>
      </c>
      <c r="D5967" s="320" t="s">
        <v>8183</v>
      </c>
    </row>
    <row r="5968" spans="1:4" ht="13.5">
      <c r="A5968" s="322">
        <v>97048</v>
      </c>
      <c r="B5968" s="319" t="s">
        <v>12193</v>
      </c>
      <c r="C5968" s="319" t="s">
        <v>1572</v>
      </c>
      <c r="D5968" s="320" t="s">
        <v>7967</v>
      </c>
    </row>
    <row r="5969" spans="1:4" ht="13.5">
      <c r="A5969" s="322">
        <v>97051</v>
      </c>
      <c r="B5969" s="319" t="s">
        <v>7315</v>
      </c>
      <c r="C5969" s="319" t="s">
        <v>1265</v>
      </c>
      <c r="D5969" s="320" t="s">
        <v>12166</v>
      </c>
    </row>
    <row r="5970" spans="1:4" ht="13.5">
      <c r="A5970" s="322">
        <v>97053</v>
      </c>
      <c r="B5970" s="319" t="s">
        <v>7316</v>
      </c>
      <c r="C5970" s="319" t="s">
        <v>1265</v>
      </c>
      <c r="D5970" s="320" t="s">
        <v>10779</v>
      </c>
    </row>
    <row r="5971" spans="1:4" ht="13.5">
      <c r="A5971" s="322">
        <v>97062</v>
      </c>
      <c r="B5971" s="319" t="s">
        <v>7317</v>
      </c>
      <c r="C5971" s="319" t="s">
        <v>1572</v>
      </c>
      <c r="D5971" s="320" t="s">
        <v>9036</v>
      </c>
    </row>
    <row r="5972" spans="1:4" ht="13.5">
      <c r="A5972" s="322">
        <v>97063</v>
      </c>
      <c r="B5972" s="319" t="s">
        <v>7318</v>
      </c>
      <c r="C5972" s="319" t="s">
        <v>1572</v>
      </c>
      <c r="D5972" s="320" t="s">
        <v>9288</v>
      </c>
    </row>
    <row r="5973" spans="1:4" ht="13.5">
      <c r="A5973" s="322">
        <v>97064</v>
      </c>
      <c r="B5973" s="319" t="s">
        <v>7319</v>
      </c>
      <c r="C5973" s="319" t="s">
        <v>1265</v>
      </c>
      <c r="D5973" s="320" t="s">
        <v>10347</v>
      </c>
    </row>
    <row r="5974" spans="1:4" ht="13.5">
      <c r="A5974" s="322">
        <v>97065</v>
      </c>
      <c r="B5974" s="319" t="s">
        <v>7320</v>
      </c>
      <c r="C5974" s="319" t="s">
        <v>2616</v>
      </c>
      <c r="D5974" s="320" t="s">
        <v>12194</v>
      </c>
    </row>
    <row r="5975" spans="1:4" ht="13.5">
      <c r="A5975" s="322">
        <v>97066</v>
      </c>
      <c r="B5975" s="319" t="s">
        <v>7321</v>
      </c>
      <c r="C5975" s="319" t="s">
        <v>1572</v>
      </c>
      <c r="D5975" s="320" t="s">
        <v>12195</v>
      </c>
    </row>
    <row r="5976" spans="1:4" ht="13.5">
      <c r="A5976" s="322">
        <v>97067</v>
      </c>
      <c r="B5976" s="319" t="s">
        <v>7322</v>
      </c>
      <c r="C5976" s="319" t="s">
        <v>1265</v>
      </c>
      <c r="D5976" s="320" t="s">
        <v>12196</v>
      </c>
    </row>
    <row r="5977" spans="1:4" ht="13.5">
      <c r="A5977" s="319" t="s">
        <v>7323</v>
      </c>
      <c r="B5977" s="319" t="s">
        <v>7324</v>
      </c>
      <c r="C5977" s="319" t="s">
        <v>1345</v>
      </c>
      <c r="D5977" s="320" t="s">
        <v>12197</v>
      </c>
    </row>
    <row r="5978" spans="1:4" ht="13.5">
      <c r="A5978" s="322">
        <v>73672</v>
      </c>
      <c r="B5978" s="319" t="s">
        <v>7325</v>
      </c>
      <c r="C5978" s="319" t="s">
        <v>1572</v>
      </c>
      <c r="D5978" s="320" t="s">
        <v>8245</v>
      </c>
    </row>
    <row r="5979" spans="1:4" ht="13.5">
      <c r="A5979" s="319" t="s">
        <v>7326</v>
      </c>
      <c r="B5979" s="319" t="s">
        <v>7327</v>
      </c>
      <c r="C5979" s="319" t="s">
        <v>1572</v>
      </c>
      <c r="D5979" s="320" t="s">
        <v>12166</v>
      </c>
    </row>
    <row r="5980" spans="1:4" ht="13.5">
      <c r="A5980" s="319" t="s">
        <v>7328</v>
      </c>
      <c r="B5980" s="319" t="s">
        <v>7329</v>
      </c>
      <c r="C5980" s="319" t="s">
        <v>1572</v>
      </c>
      <c r="D5980" s="320" t="s">
        <v>8080</v>
      </c>
    </row>
    <row r="5981" spans="1:4" ht="13.5">
      <c r="A5981" s="319" t="s">
        <v>7330</v>
      </c>
      <c r="B5981" s="319" t="s">
        <v>7331</v>
      </c>
      <c r="C5981" s="319" t="s">
        <v>1572</v>
      </c>
      <c r="D5981" s="320" t="s">
        <v>8188</v>
      </c>
    </row>
    <row r="5982" spans="1:4" ht="13.5">
      <c r="A5982" s="322">
        <v>85331</v>
      </c>
      <c r="B5982" s="319" t="s">
        <v>7332</v>
      </c>
      <c r="C5982" s="319" t="s">
        <v>1572</v>
      </c>
      <c r="D5982" s="320" t="s">
        <v>7999</v>
      </c>
    </row>
    <row r="5983" spans="1:4" ht="13.5">
      <c r="A5983" s="322">
        <v>85422</v>
      </c>
      <c r="B5983" s="319" t="s">
        <v>7333</v>
      </c>
      <c r="C5983" s="319" t="s">
        <v>1572</v>
      </c>
      <c r="D5983" s="320" t="s">
        <v>11968</v>
      </c>
    </row>
    <row r="5984" spans="1:4" ht="13.5">
      <c r="A5984" s="319" t="s">
        <v>461</v>
      </c>
      <c r="B5984" s="319" t="s">
        <v>7334</v>
      </c>
      <c r="C5984" s="319" t="s">
        <v>1572</v>
      </c>
      <c r="D5984" s="320" t="s">
        <v>12198</v>
      </c>
    </row>
    <row r="5985" spans="1:4" ht="13.5">
      <c r="A5985" s="319" t="s">
        <v>7335</v>
      </c>
      <c r="B5985" s="319" t="s">
        <v>7336</v>
      </c>
      <c r="C5985" s="319" t="s">
        <v>1265</v>
      </c>
      <c r="D5985" s="320" t="s">
        <v>12199</v>
      </c>
    </row>
    <row r="5986" spans="1:4" ht="13.5">
      <c r="A5986" s="319" t="s">
        <v>7337</v>
      </c>
      <c r="B5986" s="319" t="s">
        <v>7338</v>
      </c>
      <c r="C5986" s="319" t="s">
        <v>1572</v>
      </c>
      <c r="D5986" s="320" t="s">
        <v>12200</v>
      </c>
    </row>
    <row r="5987" spans="1:4" ht="13.5">
      <c r="A5987" s="319" t="s">
        <v>7339</v>
      </c>
      <c r="B5987" s="319" t="s">
        <v>7340</v>
      </c>
      <c r="C5987" s="319" t="s">
        <v>1572</v>
      </c>
      <c r="D5987" s="320" t="s">
        <v>7894</v>
      </c>
    </row>
    <row r="5988" spans="1:4" ht="13.5">
      <c r="A5988" s="322">
        <v>84126</v>
      </c>
      <c r="B5988" s="319" t="s">
        <v>7341</v>
      </c>
      <c r="C5988" s="319" t="s">
        <v>1572</v>
      </c>
      <c r="D5988" s="320" t="s">
        <v>12201</v>
      </c>
    </row>
    <row r="5989" spans="1:4" ht="13.5">
      <c r="A5989" s="322">
        <v>85421</v>
      </c>
      <c r="B5989" s="319" t="s">
        <v>7342</v>
      </c>
      <c r="C5989" s="319" t="s">
        <v>1572</v>
      </c>
      <c r="D5989" s="320" t="s">
        <v>12202</v>
      </c>
    </row>
    <row r="5990" spans="1:4" ht="13.5">
      <c r="A5990" s="322">
        <v>97621</v>
      </c>
      <c r="B5990" s="319" t="s">
        <v>7343</v>
      </c>
      <c r="C5990" s="319" t="s">
        <v>2616</v>
      </c>
      <c r="D5990" s="320" t="s">
        <v>12203</v>
      </c>
    </row>
    <row r="5991" spans="1:4" ht="13.5">
      <c r="A5991" s="322">
        <v>97622</v>
      </c>
      <c r="B5991" s="319" t="s">
        <v>7344</v>
      </c>
      <c r="C5991" s="319" t="s">
        <v>2616</v>
      </c>
      <c r="D5991" s="320" t="s">
        <v>12204</v>
      </c>
    </row>
    <row r="5992" spans="1:4" ht="13.5">
      <c r="A5992" s="322">
        <v>97623</v>
      </c>
      <c r="B5992" s="319" t="s">
        <v>7345</v>
      </c>
      <c r="C5992" s="319" t="s">
        <v>2616</v>
      </c>
      <c r="D5992" s="320" t="s">
        <v>12205</v>
      </c>
    </row>
    <row r="5993" spans="1:4" ht="13.5">
      <c r="A5993" s="322">
        <v>97624</v>
      </c>
      <c r="B5993" s="319" t="s">
        <v>7346</v>
      </c>
      <c r="C5993" s="319" t="s">
        <v>2616</v>
      </c>
      <c r="D5993" s="320" t="s">
        <v>12206</v>
      </c>
    </row>
    <row r="5994" spans="1:4" ht="13.5">
      <c r="A5994" s="322">
        <v>97625</v>
      </c>
      <c r="B5994" s="319" t="s">
        <v>7347</v>
      </c>
      <c r="C5994" s="319" t="s">
        <v>2616</v>
      </c>
      <c r="D5994" s="320" t="s">
        <v>12207</v>
      </c>
    </row>
    <row r="5995" spans="1:4" ht="13.5">
      <c r="A5995" s="322">
        <v>97626</v>
      </c>
      <c r="B5995" s="319" t="s">
        <v>7348</v>
      </c>
      <c r="C5995" s="319" t="s">
        <v>2616</v>
      </c>
      <c r="D5995" s="320" t="s">
        <v>12208</v>
      </c>
    </row>
    <row r="5996" spans="1:4" ht="13.5">
      <c r="A5996" s="322">
        <v>97627</v>
      </c>
      <c r="B5996" s="319" t="s">
        <v>7349</v>
      </c>
      <c r="C5996" s="319" t="s">
        <v>2616</v>
      </c>
      <c r="D5996" s="320" t="s">
        <v>11104</v>
      </c>
    </row>
    <row r="5997" spans="1:4" ht="13.5">
      <c r="A5997" s="322">
        <v>97628</v>
      </c>
      <c r="B5997" s="319" t="s">
        <v>7350</v>
      </c>
      <c r="C5997" s="319" t="s">
        <v>2616</v>
      </c>
      <c r="D5997" s="320" t="s">
        <v>12209</v>
      </c>
    </row>
    <row r="5998" spans="1:4" ht="13.5">
      <c r="A5998" s="322">
        <v>97629</v>
      </c>
      <c r="B5998" s="319" t="s">
        <v>7351</v>
      </c>
      <c r="C5998" s="319" t="s">
        <v>2616</v>
      </c>
      <c r="D5998" s="320" t="s">
        <v>9596</v>
      </c>
    </row>
    <row r="5999" spans="1:4" ht="13.5">
      <c r="A5999" s="322">
        <v>97631</v>
      </c>
      <c r="B5999" s="319" t="s">
        <v>7352</v>
      </c>
      <c r="C5999" s="319" t="s">
        <v>1572</v>
      </c>
      <c r="D5999" s="320" t="s">
        <v>9941</v>
      </c>
    </row>
    <row r="6000" spans="1:4" ht="13.5">
      <c r="A6000" s="322">
        <v>97632</v>
      </c>
      <c r="B6000" s="319" t="s">
        <v>7353</v>
      </c>
      <c r="C6000" s="319" t="s">
        <v>1265</v>
      </c>
      <c r="D6000" s="320" t="s">
        <v>8122</v>
      </c>
    </row>
    <row r="6001" spans="1:4" ht="13.5">
      <c r="A6001" s="322">
        <v>97633</v>
      </c>
      <c r="B6001" s="319" t="s">
        <v>7354</v>
      </c>
      <c r="C6001" s="319" t="s">
        <v>1572</v>
      </c>
      <c r="D6001" s="320" t="s">
        <v>12210</v>
      </c>
    </row>
    <row r="6002" spans="1:4" ht="13.5">
      <c r="A6002" s="322">
        <v>97634</v>
      </c>
      <c r="B6002" s="319" t="s">
        <v>7355</v>
      </c>
      <c r="C6002" s="319" t="s">
        <v>1572</v>
      </c>
      <c r="D6002" s="320" t="s">
        <v>12211</v>
      </c>
    </row>
    <row r="6003" spans="1:4" ht="13.5">
      <c r="A6003" s="322">
        <v>97635</v>
      </c>
      <c r="B6003" s="319" t="s">
        <v>7356</v>
      </c>
      <c r="C6003" s="319" t="s">
        <v>1572</v>
      </c>
      <c r="D6003" s="320" t="s">
        <v>10355</v>
      </c>
    </row>
    <row r="6004" spans="1:4" ht="13.5">
      <c r="A6004" s="322">
        <v>97636</v>
      </c>
      <c r="B6004" s="319" t="s">
        <v>7357</v>
      </c>
      <c r="C6004" s="319" t="s">
        <v>1572</v>
      </c>
      <c r="D6004" s="320" t="s">
        <v>12212</v>
      </c>
    </row>
    <row r="6005" spans="1:4" ht="13.5">
      <c r="A6005" s="322">
        <v>97637</v>
      </c>
      <c r="B6005" s="319" t="s">
        <v>7358</v>
      </c>
      <c r="C6005" s="319" t="s">
        <v>1572</v>
      </c>
      <c r="D6005" s="320" t="s">
        <v>8288</v>
      </c>
    </row>
    <row r="6006" spans="1:4" ht="13.5">
      <c r="A6006" s="322">
        <v>97638</v>
      </c>
      <c r="B6006" s="319" t="s">
        <v>7359</v>
      </c>
      <c r="C6006" s="319" t="s">
        <v>1572</v>
      </c>
      <c r="D6006" s="320" t="s">
        <v>9341</v>
      </c>
    </row>
    <row r="6007" spans="1:4" ht="13.5">
      <c r="A6007" s="322">
        <v>97639</v>
      </c>
      <c r="B6007" s="319" t="s">
        <v>7360</v>
      </c>
      <c r="C6007" s="319" t="s">
        <v>1572</v>
      </c>
      <c r="D6007" s="320" t="s">
        <v>9610</v>
      </c>
    </row>
    <row r="6008" spans="1:4" ht="13.5">
      <c r="A6008" s="322">
        <v>97640</v>
      </c>
      <c r="B6008" s="319" t="s">
        <v>7361</v>
      </c>
      <c r="C6008" s="319" t="s">
        <v>1572</v>
      </c>
      <c r="D6008" s="320" t="s">
        <v>8196</v>
      </c>
    </row>
    <row r="6009" spans="1:4" ht="13.5">
      <c r="A6009" s="322">
        <v>97641</v>
      </c>
      <c r="B6009" s="319" t="s">
        <v>7362</v>
      </c>
      <c r="C6009" s="319" t="s">
        <v>1572</v>
      </c>
      <c r="D6009" s="320" t="s">
        <v>7985</v>
      </c>
    </row>
    <row r="6010" spans="1:4" ht="13.5">
      <c r="A6010" s="322">
        <v>97642</v>
      </c>
      <c r="B6010" s="319" t="s">
        <v>7363</v>
      </c>
      <c r="C6010" s="319" t="s">
        <v>1572</v>
      </c>
      <c r="D6010" s="320" t="s">
        <v>12213</v>
      </c>
    </row>
    <row r="6011" spans="1:4" ht="13.5">
      <c r="A6011" s="322">
        <v>97643</v>
      </c>
      <c r="B6011" s="319" t="s">
        <v>7364</v>
      </c>
      <c r="C6011" s="319" t="s">
        <v>1572</v>
      </c>
      <c r="D6011" s="320" t="s">
        <v>7963</v>
      </c>
    </row>
    <row r="6012" spans="1:4" ht="13.5">
      <c r="A6012" s="322">
        <v>97644</v>
      </c>
      <c r="B6012" s="319" t="s">
        <v>7365</v>
      </c>
      <c r="C6012" s="319" t="s">
        <v>1572</v>
      </c>
      <c r="D6012" s="320" t="s">
        <v>9324</v>
      </c>
    </row>
    <row r="6013" spans="1:4" ht="13.5">
      <c r="A6013" s="322">
        <v>97645</v>
      </c>
      <c r="B6013" s="319" t="s">
        <v>7366</v>
      </c>
      <c r="C6013" s="319" t="s">
        <v>1572</v>
      </c>
      <c r="D6013" s="320" t="s">
        <v>9937</v>
      </c>
    </row>
    <row r="6014" spans="1:4" ht="13.5">
      <c r="A6014" s="322">
        <v>97647</v>
      </c>
      <c r="B6014" s="319" t="s">
        <v>7367</v>
      </c>
      <c r="C6014" s="319" t="s">
        <v>1572</v>
      </c>
      <c r="D6014" s="320" t="s">
        <v>11356</v>
      </c>
    </row>
    <row r="6015" spans="1:4" ht="13.5">
      <c r="A6015" s="322">
        <v>97648</v>
      </c>
      <c r="B6015" s="319" t="s">
        <v>7368</v>
      </c>
      <c r="C6015" s="319" t="s">
        <v>1572</v>
      </c>
      <c r="D6015" s="320" t="s">
        <v>7890</v>
      </c>
    </row>
    <row r="6016" spans="1:4" ht="13.5">
      <c r="A6016" s="322">
        <v>97649</v>
      </c>
      <c r="B6016" s="319" t="s">
        <v>7369</v>
      </c>
      <c r="C6016" s="319" t="s">
        <v>1572</v>
      </c>
      <c r="D6016" s="320" t="s">
        <v>12214</v>
      </c>
    </row>
    <row r="6017" spans="1:4" ht="13.5">
      <c r="A6017" s="322">
        <v>97650</v>
      </c>
      <c r="B6017" s="319" t="s">
        <v>7370</v>
      </c>
      <c r="C6017" s="319" t="s">
        <v>1572</v>
      </c>
      <c r="D6017" s="320" t="s">
        <v>12215</v>
      </c>
    </row>
    <row r="6018" spans="1:4" ht="13.5">
      <c r="A6018" s="322">
        <v>97651</v>
      </c>
      <c r="B6018" s="319" t="s">
        <v>7371</v>
      </c>
      <c r="C6018" s="319" t="s">
        <v>1345</v>
      </c>
      <c r="D6018" s="320" t="s">
        <v>12216</v>
      </c>
    </row>
    <row r="6019" spans="1:4" ht="13.5">
      <c r="A6019" s="322">
        <v>97652</v>
      </c>
      <c r="B6019" s="319" t="s">
        <v>7372</v>
      </c>
      <c r="C6019" s="319" t="s">
        <v>1345</v>
      </c>
      <c r="D6019" s="320" t="s">
        <v>12217</v>
      </c>
    </row>
    <row r="6020" spans="1:4" ht="13.5">
      <c r="A6020" s="322">
        <v>97653</v>
      </c>
      <c r="B6020" s="319" t="s">
        <v>7373</v>
      </c>
      <c r="C6020" s="319" t="s">
        <v>1345</v>
      </c>
      <c r="D6020" s="320" t="s">
        <v>12218</v>
      </c>
    </row>
    <row r="6021" spans="1:4" ht="13.5">
      <c r="A6021" s="322">
        <v>97654</v>
      </c>
      <c r="B6021" s="319" t="s">
        <v>7374</v>
      </c>
      <c r="C6021" s="319" t="s">
        <v>1345</v>
      </c>
      <c r="D6021" s="320" t="s">
        <v>12219</v>
      </c>
    </row>
    <row r="6022" spans="1:4" ht="13.5">
      <c r="A6022" s="322">
        <v>97655</v>
      </c>
      <c r="B6022" s="319" t="s">
        <v>7375</v>
      </c>
      <c r="C6022" s="319" t="s">
        <v>1572</v>
      </c>
      <c r="D6022" s="320" t="s">
        <v>7952</v>
      </c>
    </row>
    <row r="6023" spans="1:4" ht="13.5">
      <c r="A6023" s="322">
        <v>97656</v>
      </c>
      <c r="B6023" s="319" t="s">
        <v>7376</v>
      </c>
      <c r="C6023" s="319" t="s">
        <v>1345</v>
      </c>
      <c r="D6023" s="320" t="s">
        <v>12220</v>
      </c>
    </row>
    <row r="6024" spans="1:4" ht="13.5">
      <c r="A6024" s="322">
        <v>97657</v>
      </c>
      <c r="B6024" s="319" t="s">
        <v>7377</v>
      </c>
      <c r="C6024" s="319" t="s">
        <v>1345</v>
      </c>
      <c r="D6024" s="320" t="s">
        <v>12221</v>
      </c>
    </row>
    <row r="6025" spans="1:4" ht="13.5">
      <c r="A6025" s="322">
        <v>97658</v>
      </c>
      <c r="B6025" s="319" t="s">
        <v>7378</v>
      </c>
      <c r="C6025" s="319" t="s">
        <v>1345</v>
      </c>
      <c r="D6025" s="320" t="s">
        <v>12222</v>
      </c>
    </row>
    <row r="6026" spans="1:4" ht="13.5">
      <c r="A6026" s="322">
        <v>97659</v>
      </c>
      <c r="B6026" s="319" t="s">
        <v>7379</v>
      </c>
      <c r="C6026" s="319" t="s">
        <v>1345</v>
      </c>
      <c r="D6026" s="320" t="s">
        <v>12223</v>
      </c>
    </row>
    <row r="6027" spans="1:4" ht="13.5">
      <c r="A6027" s="322">
        <v>97660</v>
      </c>
      <c r="B6027" s="319" t="s">
        <v>7380</v>
      </c>
      <c r="C6027" s="319" t="s">
        <v>1345</v>
      </c>
      <c r="D6027" s="320" t="s">
        <v>8103</v>
      </c>
    </row>
    <row r="6028" spans="1:4" ht="13.5">
      <c r="A6028" s="322">
        <v>97661</v>
      </c>
      <c r="B6028" s="319" t="s">
        <v>7381</v>
      </c>
      <c r="C6028" s="319" t="s">
        <v>1265</v>
      </c>
      <c r="D6028" s="320" t="s">
        <v>8103</v>
      </c>
    </row>
    <row r="6029" spans="1:4" ht="13.5">
      <c r="A6029" s="322">
        <v>97662</v>
      </c>
      <c r="B6029" s="319" t="s">
        <v>7382</v>
      </c>
      <c r="C6029" s="319" t="s">
        <v>1265</v>
      </c>
      <c r="D6029" s="320" t="s">
        <v>8242</v>
      </c>
    </row>
    <row r="6030" spans="1:4" ht="13.5">
      <c r="A6030" s="322">
        <v>97663</v>
      </c>
      <c r="B6030" s="319" t="s">
        <v>7383</v>
      </c>
      <c r="C6030" s="319" t="s">
        <v>1345</v>
      </c>
      <c r="D6030" s="320" t="s">
        <v>12224</v>
      </c>
    </row>
    <row r="6031" spans="1:4" ht="13.5">
      <c r="A6031" s="322">
        <v>97664</v>
      </c>
      <c r="B6031" s="319" t="s">
        <v>7384</v>
      </c>
      <c r="C6031" s="319" t="s">
        <v>1345</v>
      </c>
      <c r="D6031" s="320" t="s">
        <v>12225</v>
      </c>
    </row>
    <row r="6032" spans="1:4" ht="13.5">
      <c r="A6032" s="322">
        <v>97665</v>
      </c>
      <c r="B6032" s="319" t="s">
        <v>7385</v>
      </c>
      <c r="C6032" s="319" t="s">
        <v>1345</v>
      </c>
      <c r="D6032" s="320" t="s">
        <v>8191</v>
      </c>
    </row>
    <row r="6033" spans="1:4" ht="13.5">
      <c r="A6033" s="322">
        <v>97666</v>
      </c>
      <c r="B6033" s="319" t="s">
        <v>7386</v>
      </c>
      <c r="C6033" s="319" t="s">
        <v>1345</v>
      </c>
      <c r="D6033" s="320" t="s">
        <v>9280</v>
      </c>
    </row>
    <row r="6034" spans="1:4" ht="13.5">
      <c r="A6034" s="322">
        <v>85423</v>
      </c>
      <c r="B6034" s="319" t="s">
        <v>7387</v>
      </c>
      <c r="C6034" s="319" t="s">
        <v>1572</v>
      </c>
      <c r="D6034" s="320" t="s">
        <v>12226</v>
      </c>
    </row>
    <row r="6035" spans="1:4" ht="13.5">
      <c r="A6035" s="322">
        <v>85424</v>
      </c>
      <c r="B6035" s="319" t="s">
        <v>7388</v>
      </c>
      <c r="C6035" s="319" t="s">
        <v>1572</v>
      </c>
      <c r="D6035" s="320" t="s">
        <v>9638</v>
      </c>
    </row>
    <row r="6036" spans="1:4" ht="13.5">
      <c r="A6036" s="322">
        <v>72742</v>
      </c>
      <c r="B6036" s="319" t="s">
        <v>7389</v>
      </c>
      <c r="C6036" s="319" t="s">
        <v>1345</v>
      </c>
      <c r="D6036" s="320" t="s">
        <v>12227</v>
      </c>
    </row>
    <row r="6037" spans="1:4" ht="13.5">
      <c r="A6037" s="322">
        <v>72743</v>
      </c>
      <c r="B6037" s="319" t="s">
        <v>7390</v>
      </c>
      <c r="C6037" s="319" t="s">
        <v>1345</v>
      </c>
      <c r="D6037" s="320" t="s">
        <v>12228</v>
      </c>
    </row>
    <row r="6038" spans="1:4" ht="13.5">
      <c r="A6038" s="319" t="s">
        <v>7391</v>
      </c>
      <c r="B6038" s="319" t="s">
        <v>7392</v>
      </c>
      <c r="C6038" s="319" t="s">
        <v>6046</v>
      </c>
      <c r="D6038" s="320" t="s">
        <v>12229</v>
      </c>
    </row>
    <row r="6039" spans="1:4" ht="13.5">
      <c r="A6039" s="319" t="s">
        <v>7393</v>
      </c>
      <c r="B6039" s="319" t="s">
        <v>7394</v>
      </c>
      <c r="C6039" s="319" t="s">
        <v>6046</v>
      </c>
      <c r="D6039" s="320" t="s">
        <v>8360</v>
      </c>
    </row>
    <row r="6040" spans="1:4" ht="13.5">
      <c r="A6040" s="319" t="s">
        <v>7395</v>
      </c>
      <c r="B6040" s="319" t="s">
        <v>7396</v>
      </c>
      <c r="C6040" s="319" t="s">
        <v>2616</v>
      </c>
      <c r="D6040" s="320" t="s">
        <v>12230</v>
      </c>
    </row>
    <row r="6041" spans="1:4" ht="13.5">
      <c r="A6041" s="319" t="s">
        <v>7397</v>
      </c>
      <c r="B6041" s="319" t="s">
        <v>7398</v>
      </c>
      <c r="C6041" s="319" t="s">
        <v>2616</v>
      </c>
      <c r="D6041" s="320" t="s">
        <v>12231</v>
      </c>
    </row>
    <row r="6042" spans="1:4" ht="13.5">
      <c r="A6042" s="319" t="s">
        <v>7399</v>
      </c>
      <c r="B6042" s="319" t="s">
        <v>7400</v>
      </c>
      <c r="C6042" s="319" t="s">
        <v>2616</v>
      </c>
      <c r="D6042" s="320" t="s">
        <v>11446</v>
      </c>
    </row>
    <row r="6043" spans="1:4" ht="13.5">
      <c r="A6043" s="319" t="s">
        <v>7401</v>
      </c>
      <c r="B6043" s="319" t="s">
        <v>7402</v>
      </c>
      <c r="C6043" s="319" t="s">
        <v>1572</v>
      </c>
      <c r="D6043" s="320" t="s">
        <v>8177</v>
      </c>
    </row>
    <row r="6044" spans="1:4" ht="13.5">
      <c r="A6044" s="319" t="s">
        <v>7403</v>
      </c>
      <c r="B6044" s="319" t="s">
        <v>7404</v>
      </c>
      <c r="C6044" s="319" t="s">
        <v>2616</v>
      </c>
      <c r="D6044" s="320" t="s">
        <v>9974</v>
      </c>
    </row>
    <row r="6045" spans="1:4" ht="13.5">
      <c r="A6045" s="319" t="s">
        <v>7405</v>
      </c>
      <c r="B6045" s="319" t="s">
        <v>7406</v>
      </c>
      <c r="C6045" s="319" t="s">
        <v>2616</v>
      </c>
      <c r="D6045" s="320" t="s">
        <v>9974</v>
      </c>
    </row>
    <row r="6046" spans="1:4" ht="13.5">
      <c r="A6046" s="319" t="s">
        <v>7407</v>
      </c>
      <c r="B6046" s="319" t="s">
        <v>7408</v>
      </c>
      <c r="C6046" s="319" t="s">
        <v>2616</v>
      </c>
      <c r="D6046" s="320" t="s">
        <v>12232</v>
      </c>
    </row>
    <row r="6047" spans="1:4" ht="13.5">
      <c r="A6047" s="319" t="s">
        <v>7409</v>
      </c>
      <c r="B6047" s="319" t="s">
        <v>7410</v>
      </c>
      <c r="C6047" s="319" t="s">
        <v>2616</v>
      </c>
      <c r="D6047" s="320" t="s">
        <v>9974</v>
      </c>
    </row>
    <row r="6048" spans="1:4" ht="13.5">
      <c r="A6048" s="319" t="s">
        <v>7411</v>
      </c>
      <c r="B6048" s="319" t="s">
        <v>7412</v>
      </c>
      <c r="C6048" s="319" t="s">
        <v>2616</v>
      </c>
      <c r="D6048" s="320" t="s">
        <v>11354</v>
      </c>
    </row>
    <row r="6049" spans="1:4" ht="13.5">
      <c r="A6049" s="319" t="s">
        <v>7413</v>
      </c>
      <c r="B6049" s="319" t="s">
        <v>7414</v>
      </c>
      <c r="C6049" s="319" t="s">
        <v>1345</v>
      </c>
      <c r="D6049" s="320" t="s">
        <v>12233</v>
      </c>
    </row>
    <row r="6050" spans="1:4" ht="13.5">
      <c r="A6050" s="319" t="s">
        <v>7415</v>
      </c>
      <c r="B6050" s="319" t="s">
        <v>7416</v>
      </c>
      <c r="C6050" s="319" t="s">
        <v>1345</v>
      </c>
      <c r="D6050" s="320" t="s">
        <v>12234</v>
      </c>
    </row>
    <row r="6051" spans="1:4" ht="13.5">
      <c r="A6051" s="319" t="s">
        <v>7417</v>
      </c>
      <c r="B6051" s="319" t="s">
        <v>7418</v>
      </c>
      <c r="C6051" s="319" t="s">
        <v>1345</v>
      </c>
      <c r="D6051" s="320" t="s">
        <v>12235</v>
      </c>
    </row>
    <row r="6052" spans="1:4" ht="13.5">
      <c r="A6052" s="319" t="s">
        <v>7419</v>
      </c>
      <c r="B6052" s="319" t="s">
        <v>7420</v>
      </c>
      <c r="C6052" s="319" t="s">
        <v>1345</v>
      </c>
      <c r="D6052" s="320" t="s">
        <v>12234</v>
      </c>
    </row>
    <row r="6053" spans="1:4" ht="13.5">
      <c r="A6053" s="319" t="s">
        <v>7421</v>
      </c>
      <c r="B6053" s="319" t="s">
        <v>7422</v>
      </c>
      <c r="C6053" s="319" t="s">
        <v>1345</v>
      </c>
      <c r="D6053" s="320" t="s">
        <v>12236</v>
      </c>
    </row>
    <row r="6054" spans="1:4" ht="13.5">
      <c r="A6054" s="319" t="s">
        <v>7423</v>
      </c>
      <c r="B6054" s="319" t="s">
        <v>7424</v>
      </c>
      <c r="C6054" s="319" t="s">
        <v>1345</v>
      </c>
      <c r="D6054" s="320" t="s">
        <v>12237</v>
      </c>
    </row>
    <row r="6055" spans="1:4" ht="13.5">
      <c r="A6055" s="319" t="s">
        <v>7425</v>
      </c>
      <c r="B6055" s="319" t="s">
        <v>7426</v>
      </c>
      <c r="C6055" s="319" t="s">
        <v>1345</v>
      </c>
      <c r="D6055" s="320" t="s">
        <v>12238</v>
      </c>
    </row>
    <row r="6056" spans="1:4" ht="13.5">
      <c r="A6056" s="319" t="s">
        <v>7427</v>
      </c>
      <c r="B6056" s="319" t="s">
        <v>7428</v>
      </c>
      <c r="C6056" s="319" t="s">
        <v>1345</v>
      </c>
      <c r="D6056" s="320" t="s">
        <v>12239</v>
      </c>
    </row>
    <row r="6057" spans="1:4" ht="13.5">
      <c r="A6057" s="319" t="s">
        <v>7429</v>
      </c>
      <c r="B6057" s="319" t="s">
        <v>7430</v>
      </c>
      <c r="C6057" s="319" t="s">
        <v>1345</v>
      </c>
      <c r="D6057" s="320" t="s">
        <v>11639</v>
      </c>
    </row>
    <row r="6058" spans="1:4" ht="13.5">
      <c r="A6058" s="319" t="s">
        <v>7431</v>
      </c>
      <c r="B6058" s="319" t="s">
        <v>7432</v>
      </c>
      <c r="C6058" s="319" t="s">
        <v>1345</v>
      </c>
      <c r="D6058" s="320" t="s">
        <v>12238</v>
      </c>
    </row>
    <row r="6059" spans="1:4" ht="13.5">
      <c r="A6059" s="319" t="s">
        <v>7433</v>
      </c>
      <c r="B6059" s="319" t="s">
        <v>7434</v>
      </c>
      <c r="C6059" s="319" t="s">
        <v>1345</v>
      </c>
      <c r="D6059" s="320" t="s">
        <v>12240</v>
      </c>
    </row>
    <row r="6060" spans="1:4" ht="13.5">
      <c r="A6060" s="319" t="s">
        <v>7435</v>
      </c>
      <c r="B6060" s="319" t="s">
        <v>7436</v>
      </c>
      <c r="C6060" s="319" t="s">
        <v>1345</v>
      </c>
      <c r="D6060" s="320" t="s">
        <v>12241</v>
      </c>
    </row>
    <row r="6061" spans="1:4" ht="13.5">
      <c r="A6061" s="319" t="s">
        <v>7437</v>
      </c>
      <c r="B6061" s="319" t="s">
        <v>7438</v>
      </c>
      <c r="C6061" s="319" t="s">
        <v>1345</v>
      </c>
      <c r="D6061" s="320" t="s">
        <v>12235</v>
      </c>
    </row>
    <row r="6062" spans="1:4" ht="13.5">
      <c r="A6062" s="319" t="s">
        <v>7439</v>
      </c>
      <c r="B6062" s="319" t="s">
        <v>7440</v>
      </c>
      <c r="C6062" s="319" t="s">
        <v>1345</v>
      </c>
      <c r="D6062" s="320" t="s">
        <v>12242</v>
      </c>
    </row>
    <row r="6063" spans="1:4" ht="13.5">
      <c r="A6063" s="319" t="s">
        <v>7441</v>
      </c>
      <c r="B6063" s="319" t="s">
        <v>7442</v>
      </c>
      <c r="C6063" s="319" t="s">
        <v>1345</v>
      </c>
      <c r="D6063" s="320" t="s">
        <v>12243</v>
      </c>
    </row>
    <row r="6064" spans="1:4" ht="13.5">
      <c r="A6064" s="319" t="s">
        <v>7443</v>
      </c>
      <c r="B6064" s="319" t="s">
        <v>7444</v>
      </c>
      <c r="C6064" s="319" t="s">
        <v>1345</v>
      </c>
      <c r="D6064" s="320" t="s">
        <v>11639</v>
      </c>
    </row>
    <row r="6065" spans="1:4" ht="13.5">
      <c r="A6065" s="319" t="s">
        <v>7445</v>
      </c>
      <c r="B6065" s="319" t="s">
        <v>7446</v>
      </c>
      <c r="C6065" s="319" t="s">
        <v>1345</v>
      </c>
      <c r="D6065" s="320" t="s">
        <v>12244</v>
      </c>
    </row>
    <row r="6066" spans="1:4" ht="13.5">
      <c r="A6066" s="319" t="s">
        <v>7447</v>
      </c>
      <c r="B6066" s="319" t="s">
        <v>7448</v>
      </c>
      <c r="C6066" s="319" t="s">
        <v>1345</v>
      </c>
      <c r="D6066" s="320" t="s">
        <v>12245</v>
      </c>
    </row>
    <row r="6067" spans="1:4" ht="13.5">
      <c r="A6067" s="319" t="s">
        <v>7449</v>
      </c>
      <c r="B6067" s="319" t="s">
        <v>7450</v>
      </c>
      <c r="C6067" s="319" t="s">
        <v>1345</v>
      </c>
      <c r="D6067" s="320" t="s">
        <v>12246</v>
      </c>
    </row>
    <row r="6068" spans="1:4" ht="13.5">
      <c r="A6068" s="319" t="s">
        <v>7451</v>
      </c>
      <c r="B6068" s="319" t="s">
        <v>7452</v>
      </c>
      <c r="C6068" s="319" t="s">
        <v>1345</v>
      </c>
      <c r="D6068" s="320" t="s">
        <v>12247</v>
      </c>
    </row>
    <row r="6069" spans="1:4" ht="13.5">
      <c r="A6069" s="319" t="s">
        <v>7453</v>
      </c>
      <c r="B6069" s="319" t="s">
        <v>7454</v>
      </c>
      <c r="C6069" s="319" t="s">
        <v>1345</v>
      </c>
      <c r="D6069" s="320" t="s">
        <v>12248</v>
      </c>
    </row>
    <row r="6070" spans="1:4" ht="13.5">
      <c r="A6070" s="319" t="s">
        <v>7455</v>
      </c>
      <c r="B6070" s="319" t="s">
        <v>7456</v>
      </c>
      <c r="C6070" s="319" t="s">
        <v>1345</v>
      </c>
      <c r="D6070" s="320" t="s">
        <v>11921</v>
      </c>
    </row>
    <row r="6071" spans="1:4" ht="13.5">
      <c r="A6071" s="319" t="s">
        <v>7457</v>
      </c>
      <c r="B6071" s="319" t="s">
        <v>7458</v>
      </c>
      <c r="C6071" s="319" t="s">
        <v>1345</v>
      </c>
      <c r="D6071" s="320" t="s">
        <v>11921</v>
      </c>
    </row>
    <row r="6072" spans="1:4" ht="13.5">
      <c r="A6072" s="319" t="s">
        <v>7459</v>
      </c>
      <c r="B6072" s="319" t="s">
        <v>7460</v>
      </c>
      <c r="C6072" s="319" t="s">
        <v>1345</v>
      </c>
      <c r="D6072" s="320" t="s">
        <v>12243</v>
      </c>
    </row>
    <row r="6073" spans="1:4" ht="13.5">
      <c r="A6073" s="319" t="s">
        <v>7461</v>
      </c>
      <c r="B6073" s="319" t="s">
        <v>7462</v>
      </c>
      <c r="C6073" s="319" t="s">
        <v>1345</v>
      </c>
      <c r="D6073" s="320" t="s">
        <v>12237</v>
      </c>
    </row>
    <row r="6074" spans="1:4" ht="13.5">
      <c r="A6074" s="319" t="s">
        <v>7463</v>
      </c>
      <c r="B6074" s="319" t="s">
        <v>7464</v>
      </c>
      <c r="C6074" s="319" t="s">
        <v>1345</v>
      </c>
      <c r="D6074" s="320" t="s">
        <v>12247</v>
      </c>
    </row>
    <row r="6075" spans="1:4" ht="13.5">
      <c r="A6075" s="319" t="s">
        <v>7465</v>
      </c>
      <c r="B6075" s="319" t="s">
        <v>7466</v>
      </c>
      <c r="C6075" s="319" t="s">
        <v>1345</v>
      </c>
      <c r="D6075" s="320" t="s">
        <v>12242</v>
      </c>
    </row>
    <row r="6076" spans="1:4" ht="13.5">
      <c r="A6076" s="319" t="s">
        <v>7467</v>
      </c>
      <c r="B6076" s="319" t="s">
        <v>7468</v>
      </c>
      <c r="C6076" s="319" t="s">
        <v>1345</v>
      </c>
      <c r="D6076" s="320" t="s">
        <v>12249</v>
      </c>
    </row>
    <row r="6077" spans="1:4" ht="13.5">
      <c r="A6077" s="319" t="s">
        <v>7469</v>
      </c>
      <c r="B6077" s="319" t="s">
        <v>7470</v>
      </c>
      <c r="C6077" s="319" t="s">
        <v>1345</v>
      </c>
      <c r="D6077" s="320" t="s">
        <v>12250</v>
      </c>
    </row>
    <row r="6078" spans="1:4" ht="13.5">
      <c r="A6078" s="319" t="s">
        <v>7471</v>
      </c>
      <c r="B6078" s="319" t="s">
        <v>7472</v>
      </c>
      <c r="C6078" s="319" t="s">
        <v>1345</v>
      </c>
      <c r="D6078" s="320" t="s">
        <v>12250</v>
      </c>
    </row>
    <row r="6079" spans="1:4" ht="13.5">
      <c r="A6079" s="319" t="s">
        <v>7473</v>
      </c>
      <c r="B6079" s="319" t="s">
        <v>7474</v>
      </c>
      <c r="C6079" s="319" t="s">
        <v>1345</v>
      </c>
      <c r="D6079" s="320" t="s">
        <v>12250</v>
      </c>
    </row>
    <row r="6080" spans="1:4" ht="13.5">
      <c r="A6080" s="319" t="s">
        <v>7475</v>
      </c>
      <c r="B6080" s="319" t="s">
        <v>7476</v>
      </c>
      <c r="C6080" s="319" t="s">
        <v>1345</v>
      </c>
      <c r="D6080" s="320" t="s">
        <v>12235</v>
      </c>
    </row>
    <row r="6081" spans="1:4" ht="13.5">
      <c r="A6081" s="319" t="s">
        <v>7477</v>
      </c>
      <c r="B6081" s="319" t="s">
        <v>7478</v>
      </c>
      <c r="C6081" s="319" t="s">
        <v>1345</v>
      </c>
      <c r="D6081" s="320" t="s">
        <v>12251</v>
      </c>
    </row>
    <row r="6082" spans="1:4" ht="13.5">
      <c r="A6082" s="319" t="s">
        <v>7479</v>
      </c>
      <c r="B6082" s="319" t="s">
        <v>7480</v>
      </c>
      <c r="C6082" s="319" t="s">
        <v>1345</v>
      </c>
      <c r="D6082" s="320" t="s">
        <v>12252</v>
      </c>
    </row>
    <row r="6083" spans="1:4" ht="13.5">
      <c r="A6083" s="319" t="s">
        <v>7481</v>
      </c>
      <c r="B6083" s="319" t="s">
        <v>7482</v>
      </c>
      <c r="C6083" s="319" t="s">
        <v>1345</v>
      </c>
      <c r="D6083" s="320" t="s">
        <v>12253</v>
      </c>
    </row>
    <row r="6084" spans="1:4" ht="13.5">
      <c r="A6084" s="319" t="s">
        <v>7483</v>
      </c>
      <c r="B6084" s="319" t="s">
        <v>7484</v>
      </c>
      <c r="C6084" s="319" t="s">
        <v>1345</v>
      </c>
      <c r="D6084" s="320" t="s">
        <v>12254</v>
      </c>
    </row>
    <row r="6085" spans="1:4" ht="13.5">
      <c r="A6085" s="319" t="s">
        <v>7485</v>
      </c>
      <c r="B6085" s="319" t="s">
        <v>7486</v>
      </c>
      <c r="C6085" s="319" t="s">
        <v>1345</v>
      </c>
      <c r="D6085" s="320" t="s">
        <v>12239</v>
      </c>
    </row>
    <row r="6086" spans="1:4" ht="13.5">
      <c r="A6086" s="319" t="s">
        <v>7487</v>
      </c>
      <c r="B6086" s="319" t="s">
        <v>7488</v>
      </c>
      <c r="C6086" s="319" t="s">
        <v>1345</v>
      </c>
      <c r="D6086" s="320" t="s">
        <v>12255</v>
      </c>
    </row>
    <row r="6087" spans="1:4" ht="13.5">
      <c r="A6087" s="319" t="s">
        <v>7489</v>
      </c>
      <c r="B6087" s="319" t="s">
        <v>7490</v>
      </c>
      <c r="C6087" s="319" t="s">
        <v>1345</v>
      </c>
      <c r="D6087" s="320" t="s">
        <v>12245</v>
      </c>
    </row>
    <row r="6088" spans="1:4" ht="13.5">
      <c r="A6088" s="319" t="s">
        <v>7491</v>
      </c>
      <c r="B6088" s="319" t="s">
        <v>7492</v>
      </c>
      <c r="C6088" s="319" t="s">
        <v>1345</v>
      </c>
      <c r="D6088" s="320" t="s">
        <v>12256</v>
      </c>
    </row>
    <row r="6089" spans="1:4" ht="13.5">
      <c r="A6089" s="319" t="s">
        <v>7493</v>
      </c>
      <c r="B6089" s="319" t="s">
        <v>7494</v>
      </c>
      <c r="C6089" s="319" t="s">
        <v>1345</v>
      </c>
      <c r="D6089" s="320" t="s">
        <v>12239</v>
      </c>
    </row>
    <row r="6090" spans="1:4" ht="13.5">
      <c r="A6090" s="319" t="s">
        <v>7495</v>
      </c>
      <c r="B6090" s="319" t="s">
        <v>7496</v>
      </c>
      <c r="C6090" s="319" t="s">
        <v>1345</v>
      </c>
      <c r="D6090" s="320" t="s">
        <v>11639</v>
      </c>
    </row>
    <row r="6091" spans="1:4" ht="13.5">
      <c r="A6091" s="319" t="s">
        <v>7497</v>
      </c>
      <c r="B6091" s="319" t="s">
        <v>7498</v>
      </c>
      <c r="C6091" s="319" t="s">
        <v>1345</v>
      </c>
      <c r="D6091" s="320" t="s">
        <v>12239</v>
      </c>
    </row>
    <row r="6092" spans="1:4" ht="13.5">
      <c r="A6092" s="319" t="s">
        <v>7499</v>
      </c>
      <c r="B6092" s="319" t="s">
        <v>7500</v>
      </c>
      <c r="C6092" s="319" t="s">
        <v>1345</v>
      </c>
      <c r="D6092" s="320" t="s">
        <v>12243</v>
      </c>
    </row>
    <row r="6093" spans="1:4" ht="13.5">
      <c r="A6093" s="319" t="s">
        <v>7501</v>
      </c>
      <c r="B6093" s="319" t="s">
        <v>7502</v>
      </c>
      <c r="C6093" s="319" t="s">
        <v>1345</v>
      </c>
      <c r="D6093" s="320" t="s">
        <v>12235</v>
      </c>
    </row>
    <row r="6094" spans="1:4" ht="13.5">
      <c r="A6094" s="319" t="s">
        <v>7503</v>
      </c>
      <c r="B6094" s="319" t="s">
        <v>7504</v>
      </c>
      <c r="C6094" s="319" t="s">
        <v>1345</v>
      </c>
      <c r="D6094" s="320" t="s">
        <v>12239</v>
      </c>
    </row>
    <row r="6095" spans="1:4" ht="13.5">
      <c r="A6095" s="319" t="s">
        <v>7505</v>
      </c>
      <c r="B6095" s="319" t="s">
        <v>7506</v>
      </c>
      <c r="C6095" s="319" t="s">
        <v>1345</v>
      </c>
      <c r="D6095" s="320" t="s">
        <v>12257</v>
      </c>
    </row>
    <row r="6096" spans="1:4" ht="13.5">
      <c r="A6096" s="319" t="s">
        <v>7507</v>
      </c>
      <c r="B6096" s="319" t="s">
        <v>7508</v>
      </c>
      <c r="C6096" s="319" t="s">
        <v>1345</v>
      </c>
      <c r="D6096" s="320" t="s">
        <v>12235</v>
      </c>
    </row>
    <row r="6097" spans="1:4" ht="13.5">
      <c r="A6097" s="319" t="s">
        <v>7509</v>
      </c>
      <c r="B6097" s="319" t="s">
        <v>7510</v>
      </c>
      <c r="C6097" s="319" t="s">
        <v>1345</v>
      </c>
      <c r="D6097" s="320" t="s">
        <v>9713</v>
      </c>
    </row>
    <row r="6098" spans="1:4" ht="13.5">
      <c r="A6098" s="319" t="s">
        <v>7511</v>
      </c>
      <c r="B6098" s="319" t="s">
        <v>7512</v>
      </c>
      <c r="C6098" s="319" t="s">
        <v>1345</v>
      </c>
      <c r="D6098" s="320" t="s">
        <v>12245</v>
      </c>
    </row>
    <row r="6099" spans="1:4" ht="13.5">
      <c r="A6099" s="319" t="s">
        <v>7513</v>
      </c>
      <c r="B6099" s="319" t="s">
        <v>7514</v>
      </c>
      <c r="C6099" s="319" t="s">
        <v>1345</v>
      </c>
      <c r="D6099" s="320" t="s">
        <v>12239</v>
      </c>
    </row>
    <row r="6100" spans="1:4" ht="13.5">
      <c r="A6100" s="319" t="s">
        <v>7515</v>
      </c>
      <c r="B6100" s="319" t="s">
        <v>7516</v>
      </c>
      <c r="C6100" s="319" t="s">
        <v>1345</v>
      </c>
      <c r="D6100" s="320" t="s">
        <v>11639</v>
      </c>
    </row>
    <row r="6101" spans="1:4" ht="13.5">
      <c r="A6101" s="319" t="s">
        <v>7517</v>
      </c>
      <c r="B6101" s="319" t="s">
        <v>7518</v>
      </c>
      <c r="C6101" s="319" t="s">
        <v>1345</v>
      </c>
      <c r="D6101" s="320" t="s">
        <v>11639</v>
      </c>
    </row>
    <row r="6102" spans="1:4" ht="13.5">
      <c r="A6102" s="319" t="s">
        <v>7519</v>
      </c>
      <c r="B6102" s="319" t="s">
        <v>7520</v>
      </c>
      <c r="C6102" s="319" t="s">
        <v>1345</v>
      </c>
      <c r="D6102" s="320" t="s">
        <v>12249</v>
      </c>
    </row>
    <row r="6103" spans="1:4" ht="13.5">
      <c r="A6103" s="319" t="s">
        <v>7521</v>
      </c>
      <c r="B6103" s="319" t="s">
        <v>7522</v>
      </c>
      <c r="C6103" s="319" t="s">
        <v>1345</v>
      </c>
      <c r="D6103" s="320" t="s">
        <v>12258</v>
      </c>
    </row>
    <row r="6104" spans="1:4" ht="13.5">
      <c r="A6104" s="319" t="s">
        <v>7523</v>
      </c>
      <c r="B6104" s="319" t="s">
        <v>7524</v>
      </c>
      <c r="C6104" s="319" t="s">
        <v>1345</v>
      </c>
      <c r="D6104" s="320" t="s">
        <v>12258</v>
      </c>
    </row>
    <row r="6105" spans="1:4" ht="13.5">
      <c r="A6105" s="319" t="s">
        <v>7525</v>
      </c>
      <c r="B6105" s="319" t="s">
        <v>7526</v>
      </c>
      <c r="C6105" s="319" t="s">
        <v>1345</v>
      </c>
      <c r="D6105" s="320" t="s">
        <v>12258</v>
      </c>
    </row>
    <row r="6106" spans="1:4" ht="13.5">
      <c r="A6106" s="322">
        <v>95967</v>
      </c>
      <c r="B6106" s="319" t="s">
        <v>7527</v>
      </c>
      <c r="C6106" s="319" t="s">
        <v>1876</v>
      </c>
      <c r="D6106" s="320" t="s">
        <v>12259</v>
      </c>
    </row>
    <row r="6107" spans="1:4" ht="13.5">
      <c r="A6107" s="322">
        <v>72733</v>
      </c>
      <c r="B6107" s="319" t="s">
        <v>7528</v>
      </c>
      <c r="C6107" s="319" t="s">
        <v>1345</v>
      </c>
      <c r="D6107" s="320" t="s">
        <v>12260</v>
      </c>
    </row>
    <row r="6108" spans="1:4" ht="13.5">
      <c r="A6108" s="322">
        <v>72871</v>
      </c>
      <c r="B6108" s="319" t="s">
        <v>7529</v>
      </c>
      <c r="C6108" s="319" t="s">
        <v>1345</v>
      </c>
      <c r="D6108" s="320" t="s">
        <v>12261</v>
      </c>
    </row>
    <row r="6109" spans="1:4" ht="13.5">
      <c r="A6109" s="322">
        <v>72872</v>
      </c>
      <c r="B6109" s="319" t="s">
        <v>7530</v>
      </c>
      <c r="C6109" s="319" t="s">
        <v>1345</v>
      </c>
      <c r="D6109" s="320" t="s">
        <v>12262</v>
      </c>
    </row>
    <row r="6110" spans="1:4" ht="13.5">
      <c r="A6110" s="322">
        <v>73610</v>
      </c>
      <c r="B6110" s="319" t="s">
        <v>7531</v>
      </c>
      <c r="C6110" s="319" t="s">
        <v>1265</v>
      </c>
      <c r="D6110" s="320" t="s">
        <v>7896</v>
      </c>
    </row>
    <row r="6111" spans="1:4" ht="13.5">
      <c r="A6111" s="322">
        <v>73679</v>
      </c>
      <c r="B6111" s="319" t="s">
        <v>7532</v>
      </c>
      <c r="C6111" s="319" t="s">
        <v>1265</v>
      </c>
      <c r="D6111" s="320" t="s">
        <v>8000</v>
      </c>
    </row>
    <row r="6112" spans="1:4" ht="13.5">
      <c r="A6112" s="322">
        <v>73686</v>
      </c>
      <c r="B6112" s="319" t="s">
        <v>7533</v>
      </c>
      <c r="C6112" s="319" t="s">
        <v>1572</v>
      </c>
      <c r="D6112" s="320" t="s">
        <v>8019</v>
      </c>
    </row>
    <row r="6113" spans="1:4" ht="13.5">
      <c r="A6113" s="319" t="s">
        <v>7534</v>
      </c>
      <c r="B6113" s="319" t="s">
        <v>7535</v>
      </c>
      <c r="C6113" s="319" t="s">
        <v>1572</v>
      </c>
      <c r="D6113" s="320" t="s">
        <v>12263</v>
      </c>
    </row>
    <row r="6114" spans="1:4" ht="13.5">
      <c r="A6114" s="319" t="s">
        <v>462</v>
      </c>
      <c r="B6114" s="319" t="s">
        <v>7536</v>
      </c>
      <c r="C6114" s="319" t="s">
        <v>1572</v>
      </c>
      <c r="D6114" s="320" t="s">
        <v>12264</v>
      </c>
    </row>
    <row r="6115" spans="1:4" ht="13.5">
      <c r="A6115" s="319" t="s">
        <v>7537</v>
      </c>
      <c r="B6115" s="319" t="s">
        <v>7538</v>
      </c>
      <c r="C6115" s="319" t="s">
        <v>1572</v>
      </c>
      <c r="D6115" s="320" t="s">
        <v>12265</v>
      </c>
    </row>
    <row r="6116" spans="1:4" ht="13.5">
      <c r="A6116" s="322">
        <v>85323</v>
      </c>
      <c r="B6116" s="319" t="s">
        <v>7539</v>
      </c>
      <c r="C6116" s="319" t="s">
        <v>1265</v>
      </c>
      <c r="D6116" s="320" t="s">
        <v>8112</v>
      </c>
    </row>
    <row r="6117" spans="1:4" ht="13.5">
      <c r="A6117" s="319" t="s">
        <v>7540</v>
      </c>
      <c r="B6117" s="319" t="s">
        <v>7541</v>
      </c>
      <c r="C6117" s="319" t="s">
        <v>1265</v>
      </c>
      <c r="D6117" s="320" t="s">
        <v>8193</v>
      </c>
    </row>
    <row r="6118" spans="1:4" ht="13.5">
      <c r="A6118" s="322">
        <v>78472</v>
      </c>
      <c r="B6118" s="319" t="s">
        <v>7542</v>
      </c>
      <c r="C6118" s="319" t="s">
        <v>1572</v>
      </c>
      <c r="D6118" s="320" t="s">
        <v>7997</v>
      </c>
    </row>
    <row r="6119" spans="1:4" ht="13.5">
      <c r="A6119" s="322">
        <v>93588</v>
      </c>
      <c r="B6119" s="319" t="s">
        <v>7543</v>
      </c>
      <c r="C6119" s="319" t="s">
        <v>6053</v>
      </c>
      <c r="D6119" s="320" t="s">
        <v>8194</v>
      </c>
    </row>
    <row r="6120" spans="1:4" ht="13.5">
      <c r="A6120" s="322">
        <v>93589</v>
      </c>
      <c r="B6120" s="319" t="s">
        <v>7544</v>
      </c>
      <c r="C6120" s="319" t="s">
        <v>6053</v>
      </c>
      <c r="D6120" s="320" t="s">
        <v>11683</v>
      </c>
    </row>
    <row r="6121" spans="1:4" ht="13.5">
      <c r="A6121" s="322">
        <v>93590</v>
      </c>
      <c r="B6121" s="319" t="s">
        <v>7545</v>
      </c>
      <c r="C6121" s="319" t="s">
        <v>6053</v>
      </c>
      <c r="D6121" s="320" t="s">
        <v>8066</v>
      </c>
    </row>
    <row r="6122" spans="1:4" ht="13.5">
      <c r="A6122" s="322">
        <v>93591</v>
      </c>
      <c r="B6122" s="319" t="s">
        <v>7546</v>
      </c>
      <c r="C6122" s="319" t="s">
        <v>6053</v>
      </c>
      <c r="D6122" s="320" t="s">
        <v>12232</v>
      </c>
    </row>
    <row r="6123" spans="1:4" ht="13.5">
      <c r="A6123" s="322">
        <v>93592</v>
      </c>
      <c r="B6123" s="319" t="s">
        <v>7547</v>
      </c>
      <c r="C6123" s="319" t="s">
        <v>6053</v>
      </c>
      <c r="D6123" s="320" t="s">
        <v>8236</v>
      </c>
    </row>
    <row r="6124" spans="1:4" ht="13.5">
      <c r="A6124" s="322">
        <v>93593</v>
      </c>
      <c r="B6124" s="319" t="s">
        <v>7548</v>
      </c>
      <c r="C6124" s="319" t="s">
        <v>6053</v>
      </c>
      <c r="D6124" s="320" t="s">
        <v>8177</v>
      </c>
    </row>
    <row r="6125" spans="1:4" ht="13.5">
      <c r="A6125" s="322">
        <v>93594</v>
      </c>
      <c r="B6125" s="319" t="s">
        <v>7549</v>
      </c>
      <c r="C6125" s="319" t="s">
        <v>6042</v>
      </c>
      <c r="D6125" s="320" t="s">
        <v>7947</v>
      </c>
    </row>
    <row r="6126" spans="1:4" ht="13.5">
      <c r="A6126" s="322">
        <v>93595</v>
      </c>
      <c r="B6126" s="319" t="s">
        <v>7550</v>
      </c>
      <c r="C6126" s="319" t="s">
        <v>6042</v>
      </c>
      <c r="D6126" s="320" t="s">
        <v>8066</v>
      </c>
    </row>
    <row r="6127" spans="1:4" ht="13.5">
      <c r="A6127" s="322">
        <v>93596</v>
      </c>
      <c r="B6127" s="319" t="s">
        <v>7551</v>
      </c>
      <c r="C6127" s="319" t="s">
        <v>6042</v>
      </c>
      <c r="D6127" s="320" t="s">
        <v>8025</v>
      </c>
    </row>
    <row r="6128" spans="1:4" ht="13.5">
      <c r="A6128" s="322">
        <v>93597</v>
      </c>
      <c r="B6128" s="319" t="s">
        <v>7552</v>
      </c>
      <c r="C6128" s="319" t="s">
        <v>6042</v>
      </c>
      <c r="D6128" s="320" t="s">
        <v>8209</v>
      </c>
    </row>
    <row r="6129" spans="1:4" ht="13.5">
      <c r="A6129" s="322">
        <v>93598</v>
      </c>
      <c r="B6129" s="319" t="s">
        <v>7553</v>
      </c>
      <c r="C6129" s="319" t="s">
        <v>6042</v>
      </c>
      <c r="D6129" s="320" t="s">
        <v>8177</v>
      </c>
    </row>
    <row r="6130" spans="1:4" ht="13.5">
      <c r="A6130" s="322">
        <v>93599</v>
      </c>
      <c r="B6130" s="319" t="s">
        <v>7554</v>
      </c>
      <c r="C6130" s="319" t="s">
        <v>6042</v>
      </c>
      <c r="D6130" s="320" t="s">
        <v>12166</v>
      </c>
    </row>
    <row r="6131" spans="1:4" ht="13.5">
      <c r="A6131" s="322">
        <v>95425</v>
      </c>
      <c r="B6131" s="319" t="s">
        <v>7555</v>
      </c>
      <c r="C6131" s="319" t="s">
        <v>6053</v>
      </c>
      <c r="D6131" s="320" t="s">
        <v>11615</v>
      </c>
    </row>
    <row r="6132" spans="1:4" ht="13.5">
      <c r="A6132" s="322">
        <v>95426</v>
      </c>
      <c r="B6132" s="319" t="s">
        <v>7556</v>
      </c>
      <c r="C6132" s="319" t="s">
        <v>6053</v>
      </c>
      <c r="D6132" s="320" t="s">
        <v>8135</v>
      </c>
    </row>
    <row r="6133" spans="1:4" ht="13.5">
      <c r="A6133" s="322">
        <v>95427</v>
      </c>
      <c r="B6133" s="319" t="s">
        <v>7557</v>
      </c>
      <c r="C6133" s="319" t="s">
        <v>6053</v>
      </c>
      <c r="D6133" s="320" t="s">
        <v>8133</v>
      </c>
    </row>
    <row r="6134" spans="1:4" ht="13.5">
      <c r="A6134" s="322">
        <v>95428</v>
      </c>
      <c r="B6134" s="319" t="s">
        <v>7558</v>
      </c>
      <c r="C6134" s="319" t="s">
        <v>6042</v>
      </c>
      <c r="D6134" s="320" t="s">
        <v>8169</v>
      </c>
    </row>
    <row r="6135" spans="1:4" ht="13.5">
      <c r="A6135" s="322">
        <v>95429</v>
      </c>
      <c r="B6135" s="319" t="s">
        <v>7559</v>
      </c>
      <c r="C6135" s="319" t="s">
        <v>6042</v>
      </c>
      <c r="D6135" s="320" t="s">
        <v>8133</v>
      </c>
    </row>
    <row r="6136" spans="1:4" ht="13.5">
      <c r="A6136" s="322">
        <v>95430</v>
      </c>
      <c r="B6136" s="319" t="s">
        <v>7560</v>
      </c>
      <c r="C6136" s="319" t="s">
        <v>6042</v>
      </c>
      <c r="D6136" s="320" t="s">
        <v>8240</v>
      </c>
    </row>
    <row r="6137" spans="1:4" ht="13.5">
      <c r="A6137" s="322">
        <v>95875</v>
      </c>
      <c r="B6137" s="319" t="s">
        <v>7561</v>
      </c>
      <c r="C6137" s="319" t="s">
        <v>6053</v>
      </c>
      <c r="D6137" s="320" t="s">
        <v>8239</v>
      </c>
    </row>
    <row r="6138" spans="1:4" ht="13.5">
      <c r="A6138" s="322">
        <v>95876</v>
      </c>
      <c r="B6138" s="319" t="s">
        <v>7562</v>
      </c>
      <c r="C6138" s="319" t="s">
        <v>6053</v>
      </c>
      <c r="D6138" s="320" t="s">
        <v>8124</v>
      </c>
    </row>
    <row r="6139" spans="1:4" ht="13.5">
      <c r="A6139" s="322">
        <v>95877</v>
      </c>
      <c r="B6139" s="319" t="s">
        <v>7563</v>
      </c>
      <c r="C6139" s="319" t="s">
        <v>6053</v>
      </c>
      <c r="D6139" s="320" t="s">
        <v>8081</v>
      </c>
    </row>
    <row r="6140" spans="1:4" ht="13.5">
      <c r="A6140" s="322">
        <v>95878</v>
      </c>
      <c r="B6140" s="319" t="s">
        <v>7564</v>
      </c>
      <c r="C6140" s="319" t="s">
        <v>6042</v>
      </c>
      <c r="D6140" s="320" t="s">
        <v>11627</v>
      </c>
    </row>
    <row r="6141" spans="1:4" ht="13.5">
      <c r="A6141" s="322">
        <v>95879</v>
      </c>
      <c r="B6141" s="319" t="s">
        <v>7565</v>
      </c>
      <c r="C6141" s="319" t="s">
        <v>6042</v>
      </c>
      <c r="D6141" s="320" t="s">
        <v>7993</v>
      </c>
    </row>
    <row r="6142" spans="1:4" ht="13.5">
      <c r="A6142" s="322">
        <v>95880</v>
      </c>
      <c r="B6142" s="319" t="s">
        <v>7566</v>
      </c>
      <c r="C6142" s="319" t="s">
        <v>6042</v>
      </c>
      <c r="D6142" s="320" t="s">
        <v>7895</v>
      </c>
    </row>
    <row r="6143" spans="1:4" ht="13.5">
      <c r="A6143" s="322">
        <v>93176</v>
      </c>
      <c r="B6143" s="319" t="s">
        <v>7567</v>
      </c>
      <c r="C6143" s="319" t="s">
        <v>6042</v>
      </c>
      <c r="D6143" s="320" t="s">
        <v>12144</v>
      </c>
    </row>
    <row r="6144" spans="1:4" ht="13.5">
      <c r="A6144" s="322">
        <v>93177</v>
      </c>
      <c r="B6144" s="319" t="s">
        <v>7568</v>
      </c>
      <c r="C6144" s="319" t="s">
        <v>6042</v>
      </c>
      <c r="D6144" s="320" t="s">
        <v>12015</v>
      </c>
    </row>
    <row r="6145" spans="1:4" ht="13.5">
      <c r="A6145" s="322">
        <v>93178</v>
      </c>
      <c r="B6145" s="319" t="s">
        <v>7569</v>
      </c>
      <c r="C6145" s="319" t="s">
        <v>6042</v>
      </c>
      <c r="D6145" s="320" t="s">
        <v>8005</v>
      </c>
    </row>
    <row r="6146" spans="1:4" ht="13.5">
      <c r="A6146" s="322">
        <v>93179</v>
      </c>
      <c r="B6146" s="319" t="s">
        <v>7570</v>
      </c>
      <c r="C6146" s="319" t="s">
        <v>6042</v>
      </c>
      <c r="D6146" s="320" t="s">
        <v>7974</v>
      </c>
    </row>
    <row r="6147" spans="1:4" ht="13.5">
      <c r="A6147" s="319" t="s">
        <v>7571</v>
      </c>
      <c r="B6147" s="319" t="s">
        <v>7572</v>
      </c>
      <c r="C6147" s="319" t="s">
        <v>1265</v>
      </c>
      <c r="D6147" s="320" t="s">
        <v>9442</v>
      </c>
    </row>
    <row r="6148" spans="1:4" ht="13.5">
      <c r="A6148" s="319" t="s">
        <v>7573</v>
      </c>
      <c r="B6148" s="319" t="s">
        <v>7574</v>
      </c>
      <c r="C6148" s="319" t="s">
        <v>1265</v>
      </c>
      <c r="D6148" s="320" t="s">
        <v>9442</v>
      </c>
    </row>
    <row r="6149" spans="1:4" ht="13.5">
      <c r="A6149" s="319" t="s">
        <v>7575</v>
      </c>
      <c r="B6149" s="319" t="s">
        <v>7576</v>
      </c>
      <c r="C6149" s="319" t="s">
        <v>1265</v>
      </c>
      <c r="D6149" s="320" t="s">
        <v>12266</v>
      </c>
    </row>
    <row r="6150" spans="1:4" ht="13.5">
      <c r="A6150" s="319" t="s">
        <v>7577</v>
      </c>
      <c r="B6150" s="319" t="s">
        <v>7578</v>
      </c>
      <c r="C6150" s="319" t="s">
        <v>1265</v>
      </c>
      <c r="D6150" s="320" t="s">
        <v>12267</v>
      </c>
    </row>
    <row r="6151" spans="1:4" ht="13.5">
      <c r="A6151" s="319" t="s">
        <v>7579</v>
      </c>
      <c r="B6151" s="319" t="s">
        <v>7580</v>
      </c>
      <c r="C6151" s="319" t="s">
        <v>1265</v>
      </c>
      <c r="D6151" s="320" t="s">
        <v>12268</v>
      </c>
    </row>
    <row r="6152" spans="1:4" ht="13.5">
      <c r="A6152" s="319" t="s">
        <v>7581</v>
      </c>
      <c r="B6152" s="319" t="s">
        <v>7582</v>
      </c>
      <c r="C6152" s="319" t="s">
        <v>1265</v>
      </c>
      <c r="D6152" s="320" t="s">
        <v>12269</v>
      </c>
    </row>
    <row r="6153" spans="1:4" ht="13.5">
      <c r="A6153" s="319" t="s">
        <v>7583</v>
      </c>
      <c r="B6153" s="319" t="s">
        <v>7584</v>
      </c>
      <c r="C6153" s="319" t="s">
        <v>1265</v>
      </c>
      <c r="D6153" s="320" t="s">
        <v>10204</v>
      </c>
    </row>
    <row r="6154" spans="1:4" ht="13.5">
      <c r="A6154" s="319" t="s">
        <v>7585</v>
      </c>
      <c r="B6154" s="319" t="s">
        <v>7586</v>
      </c>
      <c r="C6154" s="319" t="s">
        <v>1265</v>
      </c>
      <c r="D6154" s="320" t="s">
        <v>12270</v>
      </c>
    </row>
    <row r="6155" spans="1:4" ht="13.5">
      <c r="A6155" s="319" t="s">
        <v>7587</v>
      </c>
      <c r="B6155" s="319" t="s">
        <v>7588</v>
      </c>
      <c r="C6155" s="319" t="s">
        <v>1265</v>
      </c>
      <c r="D6155" s="320" t="s">
        <v>12271</v>
      </c>
    </row>
    <row r="6156" spans="1:4" ht="13.5">
      <c r="A6156" s="322">
        <v>85171</v>
      </c>
      <c r="B6156" s="319" t="s">
        <v>7589</v>
      </c>
      <c r="C6156" s="319" t="s">
        <v>1265</v>
      </c>
      <c r="D6156" s="320" t="s">
        <v>12272</v>
      </c>
    </row>
    <row r="6157" spans="1:4" ht="13.5">
      <c r="A6157" s="319" t="s">
        <v>7590</v>
      </c>
      <c r="B6157" s="319" t="s">
        <v>7591</v>
      </c>
      <c r="C6157" s="319" t="s">
        <v>1572</v>
      </c>
      <c r="D6157" s="320" t="s">
        <v>12273</v>
      </c>
    </row>
    <row r="6158" spans="1:4" ht="13.5">
      <c r="A6158" s="319" t="s">
        <v>7592</v>
      </c>
      <c r="B6158" s="319" t="s">
        <v>7593</v>
      </c>
      <c r="C6158" s="319" t="s">
        <v>1572</v>
      </c>
      <c r="D6158" s="320" t="s">
        <v>12274</v>
      </c>
    </row>
    <row r="6159" spans="1:4" ht="13.5">
      <c r="A6159" s="322">
        <v>85172</v>
      </c>
      <c r="B6159" s="319" t="s">
        <v>7594</v>
      </c>
      <c r="C6159" s="319" t="s">
        <v>1265</v>
      </c>
      <c r="D6159" s="320" t="s">
        <v>12275</v>
      </c>
    </row>
    <row r="6160" spans="1:4" ht="13.5">
      <c r="A6160" s="319" t="s">
        <v>7595</v>
      </c>
      <c r="B6160" s="319" t="s">
        <v>7596</v>
      </c>
      <c r="C6160" s="319" t="s">
        <v>1345</v>
      </c>
      <c r="D6160" s="320" t="s">
        <v>12276</v>
      </c>
    </row>
    <row r="6161" spans="1:4" ht="13.5">
      <c r="A6161" s="319" t="s">
        <v>7597</v>
      </c>
      <c r="B6161" s="319" t="s">
        <v>7598</v>
      </c>
      <c r="C6161" s="319" t="s">
        <v>1345</v>
      </c>
      <c r="D6161" s="320" t="s">
        <v>12277</v>
      </c>
    </row>
    <row r="6162" spans="1:4" ht="13.5">
      <c r="A6162" s="319" t="s">
        <v>7599</v>
      </c>
      <c r="B6162" s="319" t="s">
        <v>7600</v>
      </c>
      <c r="C6162" s="319" t="s">
        <v>1345</v>
      </c>
      <c r="D6162" s="320" t="s">
        <v>9030</v>
      </c>
    </row>
    <row r="6163" spans="1:4" ht="13.5">
      <c r="A6163" s="319" t="s">
        <v>7601</v>
      </c>
      <c r="B6163" s="319" t="s">
        <v>7602</v>
      </c>
      <c r="C6163" s="319" t="s">
        <v>1345</v>
      </c>
      <c r="D6163" s="320" t="s">
        <v>7991</v>
      </c>
    </row>
    <row r="6164" spans="1:4" ht="13.5">
      <c r="A6164" s="322">
        <v>85178</v>
      </c>
      <c r="B6164" s="319" t="s">
        <v>7603</v>
      </c>
      <c r="C6164" s="319" t="s">
        <v>1345</v>
      </c>
      <c r="D6164" s="320" t="s">
        <v>12278</v>
      </c>
    </row>
    <row r="6165" spans="1:4" ht="13.5">
      <c r="A6165" s="322">
        <v>98509</v>
      </c>
      <c r="B6165" s="319" t="s">
        <v>12279</v>
      </c>
      <c r="C6165" s="319" t="s">
        <v>1345</v>
      </c>
      <c r="D6165" s="320" t="s">
        <v>12280</v>
      </c>
    </row>
    <row r="6166" spans="1:4" ht="13.5">
      <c r="A6166" s="322">
        <v>98510</v>
      </c>
      <c r="B6166" s="319" t="s">
        <v>12281</v>
      </c>
      <c r="C6166" s="319" t="s">
        <v>1345</v>
      </c>
      <c r="D6166" s="320" t="s">
        <v>12282</v>
      </c>
    </row>
    <row r="6167" spans="1:4" ht="13.5">
      <c r="A6167" s="322">
        <v>98511</v>
      </c>
      <c r="B6167" s="319" t="s">
        <v>12283</v>
      </c>
      <c r="C6167" s="319" t="s">
        <v>1345</v>
      </c>
      <c r="D6167" s="320" t="s">
        <v>12284</v>
      </c>
    </row>
    <row r="6168" spans="1:4" ht="13.5">
      <c r="A6168" s="322">
        <v>98516</v>
      </c>
      <c r="B6168" s="319" t="s">
        <v>12285</v>
      </c>
      <c r="C6168" s="319" t="s">
        <v>1345</v>
      </c>
      <c r="D6168" s="320" t="s">
        <v>12286</v>
      </c>
    </row>
    <row r="6169" spans="1:4" ht="13.5">
      <c r="A6169" s="322">
        <v>98519</v>
      </c>
      <c r="B6169" s="319" t="s">
        <v>12287</v>
      </c>
      <c r="C6169" s="319" t="s">
        <v>1572</v>
      </c>
      <c r="D6169" s="320" t="s">
        <v>8216</v>
      </c>
    </row>
    <row r="6170" spans="1:4" ht="13.5">
      <c r="A6170" s="322">
        <v>98520</v>
      </c>
      <c r="B6170" s="319" t="s">
        <v>12288</v>
      </c>
      <c r="C6170" s="319" t="s">
        <v>1572</v>
      </c>
      <c r="D6170" s="320" t="s">
        <v>7940</v>
      </c>
    </row>
    <row r="6171" spans="1:4" ht="13.5">
      <c r="A6171" s="322">
        <v>98521</v>
      </c>
      <c r="B6171" s="319" t="s">
        <v>12289</v>
      </c>
      <c r="C6171" s="319" t="s">
        <v>1572</v>
      </c>
      <c r="D6171" s="320" t="s">
        <v>8051</v>
      </c>
    </row>
    <row r="6172" spans="1:4" ht="13.5">
      <c r="A6172" s="322">
        <v>98522</v>
      </c>
      <c r="B6172" s="319" t="s">
        <v>12290</v>
      </c>
      <c r="C6172" s="319" t="s">
        <v>1265</v>
      </c>
      <c r="D6172" s="320" t="s">
        <v>12291</v>
      </c>
    </row>
    <row r="6173" spans="1:4" ht="13.5">
      <c r="A6173" s="322">
        <v>98524</v>
      </c>
      <c r="B6173" s="319" t="s">
        <v>12292</v>
      </c>
      <c r="C6173" s="319" t="s">
        <v>1572</v>
      </c>
      <c r="D6173" s="320" t="s">
        <v>9578</v>
      </c>
    </row>
    <row r="6174" spans="1:4" ht="13.5">
      <c r="A6174" s="319" t="s">
        <v>463</v>
      </c>
      <c r="B6174" s="319" t="s">
        <v>7604</v>
      </c>
      <c r="C6174" s="319" t="s">
        <v>1572</v>
      </c>
      <c r="D6174" s="320" t="s">
        <v>7857</v>
      </c>
    </row>
    <row r="6175" spans="1:4" ht="13.5">
      <c r="A6175" s="322">
        <v>85179</v>
      </c>
      <c r="B6175" s="319" t="s">
        <v>7605</v>
      </c>
      <c r="C6175" s="319" t="s">
        <v>1572</v>
      </c>
      <c r="D6175" s="320" t="s">
        <v>9505</v>
      </c>
    </row>
    <row r="6176" spans="1:4" ht="13.5">
      <c r="A6176" s="322">
        <v>85180</v>
      </c>
      <c r="B6176" s="319" t="s">
        <v>7606</v>
      </c>
      <c r="C6176" s="319" t="s">
        <v>1572</v>
      </c>
      <c r="D6176" s="320" t="s">
        <v>9505</v>
      </c>
    </row>
    <row r="6177" spans="1:4" ht="13.5">
      <c r="A6177" s="322">
        <v>98503</v>
      </c>
      <c r="B6177" s="319" t="s">
        <v>12293</v>
      </c>
      <c r="C6177" s="319" t="s">
        <v>1572</v>
      </c>
      <c r="D6177" s="320" t="s">
        <v>10984</v>
      </c>
    </row>
    <row r="6178" spans="1:4" ht="13.5">
      <c r="A6178" s="322">
        <v>98504</v>
      </c>
      <c r="B6178" s="319" t="s">
        <v>12294</v>
      </c>
      <c r="C6178" s="319" t="s">
        <v>1572</v>
      </c>
      <c r="D6178" s="320" t="s">
        <v>10156</v>
      </c>
    </row>
    <row r="6179" spans="1:4" ht="13.5">
      <c r="A6179" s="322">
        <v>98505</v>
      </c>
      <c r="B6179" s="319" t="s">
        <v>12295</v>
      </c>
      <c r="C6179" s="319" t="s">
        <v>1572</v>
      </c>
      <c r="D6179" s="320" t="s">
        <v>12296</v>
      </c>
    </row>
    <row r="6180" spans="1:4" ht="13.5">
      <c r="A6180" s="322">
        <v>85182</v>
      </c>
      <c r="B6180" s="319" t="s">
        <v>7607</v>
      </c>
      <c r="C6180" s="319" t="s">
        <v>1572</v>
      </c>
      <c r="D6180" s="320" t="s">
        <v>12297</v>
      </c>
    </row>
    <row r="6181" spans="1:4" ht="13.5">
      <c r="A6181" s="322">
        <v>85183</v>
      </c>
      <c r="B6181" s="319" t="s">
        <v>7608</v>
      </c>
      <c r="C6181" s="319" t="s">
        <v>1572</v>
      </c>
      <c r="D6181" s="320" t="s">
        <v>7977</v>
      </c>
    </row>
    <row r="6182" spans="1:4" ht="13.5">
      <c r="A6182" s="322">
        <v>85184</v>
      </c>
      <c r="B6182" s="319" t="s">
        <v>7609</v>
      </c>
      <c r="C6182" s="319" t="s">
        <v>1572</v>
      </c>
      <c r="D6182" s="320" t="s">
        <v>9957</v>
      </c>
    </row>
    <row r="6183" spans="1:4" ht="13.5">
      <c r="A6183" s="322">
        <v>85185</v>
      </c>
      <c r="B6183" s="319" t="s">
        <v>7610</v>
      </c>
      <c r="C6183" s="319" t="s">
        <v>1572</v>
      </c>
      <c r="D6183" s="320" t="s">
        <v>7913</v>
      </c>
    </row>
    <row r="6184" spans="1:4" ht="13.5">
      <c r="A6184" s="322">
        <v>85186</v>
      </c>
      <c r="B6184" s="319" t="s">
        <v>7611</v>
      </c>
      <c r="C6184" s="319" t="s">
        <v>1345</v>
      </c>
      <c r="D6184" s="320" t="s">
        <v>12298</v>
      </c>
    </row>
    <row r="6185" spans="1:4" ht="13.5">
      <c r="A6185" s="322">
        <v>98525</v>
      </c>
      <c r="B6185" s="319" t="s">
        <v>12299</v>
      </c>
      <c r="C6185" s="319" t="s">
        <v>1572</v>
      </c>
      <c r="D6185" s="320" t="s">
        <v>8128</v>
      </c>
    </row>
    <row r="6186" spans="1:4" ht="13.5">
      <c r="A6186" s="322">
        <v>98526</v>
      </c>
      <c r="B6186" s="319" t="s">
        <v>12300</v>
      </c>
      <c r="C6186" s="319" t="s">
        <v>1345</v>
      </c>
      <c r="D6186" s="320" t="s">
        <v>12301</v>
      </c>
    </row>
    <row r="6187" spans="1:4" ht="13.5">
      <c r="A6187" s="322">
        <v>98527</v>
      </c>
      <c r="B6187" s="319" t="s">
        <v>12302</v>
      </c>
      <c r="C6187" s="319" t="s">
        <v>1345</v>
      </c>
      <c r="D6187" s="320" t="s">
        <v>12303</v>
      </c>
    </row>
    <row r="6188" spans="1:4" ht="13.5">
      <c r="A6188" s="322">
        <v>98528</v>
      </c>
      <c r="B6188" s="319" t="s">
        <v>12304</v>
      </c>
      <c r="C6188" s="319" t="s">
        <v>1345</v>
      </c>
      <c r="D6188" s="320" t="s">
        <v>9938</v>
      </c>
    </row>
    <row r="6189" spans="1:4" ht="13.5">
      <c r="A6189" s="322">
        <v>98529</v>
      </c>
      <c r="B6189" s="319" t="s">
        <v>12305</v>
      </c>
      <c r="C6189" s="319" t="s">
        <v>1345</v>
      </c>
      <c r="D6189" s="320" t="s">
        <v>12306</v>
      </c>
    </row>
    <row r="6190" spans="1:4" ht="13.5">
      <c r="A6190" s="322">
        <v>98530</v>
      </c>
      <c r="B6190" s="319" t="s">
        <v>12307</v>
      </c>
      <c r="C6190" s="319" t="s">
        <v>1345</v>
      </c>
      <c r="D6190" s="320" t="s">
        <v>12308</v>
      </c>
    </row>
    <row r="6191" spans="1:4" ht="13.5">
      <c r="A6191" s="322">
        <v>98531</v>
      </c>
      <c r="B6191" s="319" t="s">
        <v>12309</v>
      </c>
      <c r="C6191" s="319" t="s">
        <v>1345</v>
      </c>
      <c r="D6191" s="320" t="s">
        <v>8042</v>
      </c>
    </row>
    <row r="6192" spans="1:4" ht="13.5">
      <c r="A6192" s="322">
        <v>98532</v>
      </c>
      <c r="B6192" s="319" t="s">
        <v>12310</v>
      </c>
      <c r="C6192" s="319" t="s">
        <v>1345</v>
      </c>
      <c r="D6192" s="320" t="s">
        <v>12311</v>
      </c>
    </row>
    <row r="6193" spans="1:4" ht="13.5">
      <c r="A6193" s="322">
        <v>98533</v>
      </c>
      <c r="B6193" s="319" t="s">
        <v>12312</v>
      </c>
      <c r="C6193" s="319" t="s">
        <v>1345</v>
      </c>
      <c r="D6193" s="320" t="s">
        <v>12313</v>
      </c>
    </row>
    <row r="6194" spans="1:4" ht="13.5">
      <c r="A6194" s="322">
        <v>98534</v>
      </c>
      <c r="B6194" s="319" t="s">
        <v>12314</v>
      </c>
      <c r="C6194" s="319" t="s">
        <v>1345</v>
      </c>
      <c r="D6194" s="320" t="s">
        <v>12315</v>
      </c>
    </row>
    <row r="6195" spans="1:4" ht="13.5">
      <c r="A6195" s="322">
        <v>98535</v>
      </c>
      <c r="B6195" s="319" t="s">
        <v>12316</v>
      </c>
      <c r="C6195" s="319" t="s">
        <v>1345</v>
      </c>
      <c r="D6195" s="320" t="s">
        <v>12317</v>
      </c>
    </row>
    <row r="6196" spans="1:4" ht="13.5">
      <c r="A6196" s="322">
        <v>88236</v>
      </c>
      <c r="B6196" s="319" t="s">
        <v>7612</v>
      </c>
      <c r="C6196" s="319" t="s">
        <v>1876</v>
      </c>
      <c r="D6196" s="320" t="s">
        <v>8244</v>
      </c>
    </row>
    <row r="6197" spans="1:4" ht="13.5">
      <c r="A6197" s="322">
        <v>88237</v>
      </c>
      <c r="B6197" s="319" t="s">
        <v>7613</v>
      </c>
      <c r="C6197" s="319" t="s">
        <v>1876</v>
      </c>
      <c r="D6197" s="320" t="s">
        <v>12318</v>
      </c>
    </row>
    <row r="6198" spans="1:4" ht="13.5">
      <c r="A6198" s="322">
        <v>88238</v>
      </c>
      <c r="B6198" s="319" t="s">
        <v>7614</v>
      </c>
      <c r="C6198" s="319" t="s">
        <v>1876</v>
      </c>
      <c r="D6198" s="320" t="s">
        <v>9084</v>
      </c>
    </row>
    <row r="6199" spans="1:4" ht="13.5">
      <c r="A6199" s="322">
        <v>88239</v>
      </c>
      <c r="B6199" s="319" t="s">
        <v>7615</v>
      </c>
      <c r="C6199" s="319" t="s">
        <v>1876</v>
      </c>
      <c r="D6199" s="320" t="s">
        <v>10481</v>
      </c>
    </row>
    <row r="6200" spans="1:4" ht="13.5">
      <c r="A6200" s="322">
        <v>88240</v>
      </c>
      <c r="B6200" s="319" t="s">
        <v>7616</v>
      </c>
      <c r="C6200" s="319" t="s">
        <v>1876</v>
      </c>
      <c r="D6200" s="320" t="s">
        <v>12319</v>
      </c>
    </row>
    <row r="6201" spans="1:4" ht="13.5">
      <c r="A6201" s="322">
        <v>88241</v>
      </c>
      <c r="B6201" s="319" t="s">
        <v>7617</v>
      </c>
      <c r="C6201" s="319" t="s">
        <v>1876</v>
      </c>
      <c r="D6201" s="320" t="s">
        <v>12320</v>
      </c>
    </row>
    <row r="6202" spans="1:4" ht="13.5">
      <c r="A6202" s="322">
        <v>88242</v>
      </c>
      <c r="B6202" s="319" t="s">
        <v>7618</v>
      </c>
      <c r="C6202" s="319" t="s">
        <v>1876</v>
      </c>
      <c r="D6202" s="320" t="s">
        <v>12321</v>
      </c>
    </row>
    <row r="6203" spans="1:4" ht="13.5">
      <c r="A6203" s="322">
        <v>88243</v>
      </c>
      <c r="B6203" s="319" t="s">
        <v>7619</v>
      </c>
      <c r="C6203" s="319" t="s">
        <v>1876</v>
      </c>
      <c r="D6203" s="320" t="s">
        <v>9629</v>
      </c>
    </row>
    <row r="6204" spans="1:4" ht="13.5">
      <c r="A6204" s="322">
        <v>88245</v>
      </c>
      <c r="B6204" s="319" t="s">
        <v>7620</v>
      </c>
      <c r="C6204" s="319" t="s">
        <v>1876</v>
      </c>
      <c r="D6204" s="320" t="s">
        <v>12322</v>
      </c>
    </row>
    <row r="6205" spans="1:4" ht="13.5">
      <c r="A6205" s="322">
        <v>88246</v>
      </c>
      <c r="B6205" s="319" t="s">
        <v>7621</v>
      </c>
      <c r="C6205" s="319" t="s">
        <v>1876</v>
      </c>
      <c r="D6205" s="320" t="s">
        <v>12323</v>
      </c>
    </row>
    <row r="6206" spans="1:4" ht="13.5">
      <c r="A6206" s="322">
        <v>88247</v>
      </c>
      <c r="B6206" s="319" t="s">
        <v>7622</v>
      </c>
      <c r="C6206" s="319" t="s">
        <v>1876</v>
      </c>
      <c r="D6206" s="320" t="s">
        <v>12324</v>
      </c>
    </row>
    <row r="6207" spans="1:4" ht="13.5">
      <c r="A6207" s="322">
        <v>88248</v>
      </c>
      <c r="B6207" s="319" t="s">
        <v>7623</v>
      </c>
      <c r="C6207" s="319" t="s">
        <v>1876</v>
      </c>
      <c r="D6207" s="320" t="s">
        <v>12325</v>
      </c>
    </row>
    <row r="6208" spans="1:4" ht="13.5">
      <c r="A6208" s="322">
        <v>88249</v>
      </c>
      <c r="B6208" s="319" t="s">
        <v>7624</v>
      </c>
      <c r="C6208" s="319" t="s">
        <v>1876</v>
      </c>
      <c r="D6208" s="320" t="s">
        <v>9443</v>
      </c>
    </row>
    <row r="6209" spans="1:4" ht="13.5">
      <c r="A6209" s="322">
        <v>88250</v>
      </c>
      <c r="B6209" s="319" t="s">
        <v>7625</v>
      </c>
      <c r="C6209" s="319" t="s">
        <v>1876</v>
      </c>
      <c r="D6209" s="320" t="s">
        <v>8026</v>
      </c>
    </row>
    <row r="6210" spans="1:4" ht="13.5">
      <c r="A6210" s="322">
        <v>88251</v>
      </c>
      <c r="B6210" s="319" t="s">
        <v>7626</v>
      </c>
      <c r="C6210" s="319" t="s">
        <v>1876</v>
      </c>
      <c r="D6210" s="320" t="s">
        <v>12326</v>
      </c>
    </row>
    <row r="6211" spans="1:4" ht="13.5">
      <c r="A6211" s="322">
        <v>88252</v>
      </c>
      <c r="B6211" s="319" t="s">
        <v>7627</v>
      </c>
      <c r="C6211" s="319" t="s">
        <v>1876</v>
      </c>
      <c r="D6211" s="320" t="s">
        <v>10440</v>
      </c>
    </row>
    <row r="6212" spans="1:4" ht="13.5">
      <c r="A6212" s="322">
        <v>88253</v>
      </c>
      <c r="B6212" s="319" t="s">
        <v>7628</v>
      </c>
      <c r="C6212" s="319" t="s">
        <v>1876</v>
      </c>
      <c r="D6212" s="320" t="s">
        <v>8297</v>
      </c>
    </row>
    <row r="6213" spans="1:4" ht="13.5">
      <c r="A6213" s="322">
        <v>88255</v>
      </c>
      <c r="B6213" s="319" t="s">
        <v>7629</v>
      </c>
      <c r="C6213" s="319" t="s">
        <v>1876</v>
      </c>
      <c r="D6213" s="320" t="s">
        <v>12327</v>
      </c>
    </row>
    <row r="6214" spans="1:4" ht="13.5">
      <c r="A6214" s="322">
        <v>88256</v>
      </c>
      <c r="B6214" s="319" t="s">
        <v>7630</v>
      </c>
      <c r="C6214" s="319" t="s">
        <v>1876</v>
      </c>
      <c r="D6214" s="320" t="s">
        <v>11366</v>
      </c>
    </row>
    <row r="6215" spans="1:4" ht="13.5">
      <c r="A6215" s="322">
        <v>88257</v>
      </c>
      <c r="B6215" s="319" t="s">
        <v>7631</v>
      </c>
      <c r="C6215" s="319" t="s">
        <v>1876</v>
      </c>
      <c r="D6215" s="320" t="s">
        <v>12328</v>
      </c>
    </row>
    <row r="6216" spans="1:4" ht="13.5">
      <c r="A6216" s="322">
        <v>88258</v>
      </c>
      <c r="B6216" s="319" t="s">
        <v>7632</v>
      </c>
      <c r="C6216" s="319" t="s">
        <v>1876</v>
      </c>
      <c r="D6216" s="320" t="s">
        <v>10332</v>
      </c>
    </row>
    <row r="6217" spans="1:4" ht="13.5">
      <c r="A6217" s="322">
        <v>88259</v>
      </c>
      <c r="B6217" s="319" t="s">
        <v>7633</v>
      </c>
      <c r="C6217" s="319" t="s">
        <v>1876</v>
      </c>
      <c r="D6217" s="320" t="s">
        <v>8109</v>
      </c>
    </row>
    <row r="6218" spans="1:4" ht="13.5">
      <c r="A6218" s="322">
        <v>88260</v>
      </c>
      <c r="B6218" s="319" t="s">
        <v>7634</v>
      </c>
      <c r="C6218" s="319" t="s">
        <v>1876</v>
      </c>
      <c r="D6218" s="320" t="s">
        <v>11707</v>
      </c>
    </row>
    <row r="6219" spans="1:4" ht="13.5">
      <c r="A6219" s="322">
        <v>88261</v>
      </c>
      <c r="B6219" s="319" t="s">
        <v>7635</v>
      </c>
      <c r="C6219" s="319" t="s">
        <v>1876</v>
      </c>
      <c r="D6219" s="320" t="s">
        <v>12329</v>
      </c>
    </row>
    <row r="6220" spans="1:4" ht="13.5">
      <c r="A6220" s="322">
        <v>88262</v>
      </c>
      <c r="B6220" s="319" t="s">
        <v>7636</v>
      </c>
      <c r="C6220" s="319" t="s">
        <v>1876</v>
      </c>
      <c r="D6220" s="320" t="s">
        <v>12322</v>
      </c>
    </row>
    <row r="6221" spans="1:4" ht="13.5">
      <c r="A6221" s="322">
        <v>88263</v>
      </c>
      <c r="B6221" s="319" t="s">
        <v>7637</v>
      </c>
      <c r="C6221" s="319" t="s">
        <v>1876</v>
      </c>
      <c r="D6221" s="320" t="s">
        <v>9520</v>
      </c>
    </row>
    <row r="6222" spans="1:4" ht="13.5">
      <c r="A6222" s="322">
        <v>88264</v>
      </c>
      <c r="B6222" s="319" t="s">
        <v>7638</v>
      </c>
      <c r="C6222" s="319" t="s">
        <v>1876</v>
      </c>
      <c r="D6222" s="320" t="s">
        <v>12330</v>
      </c>
    </row>
    <row r="6223" spans="1:4" ht="13.5">
      <c r="A6223" s="322">
        <v>88265</v>
      </c>
      <c r="B6223" s="319" t="s">
        <v>7639</v>
      </c>
      <c r="C6223" s="319" t="s">
        <v>1876</v>
      </c>
      <c r="D6223" s="320" t="s">
        <v>12330</v>
      </c>
    </row>
    <row r="6224" spans="1:4" ht="13.5">
      <c r="A6224" s="322">
        <v>88266</v>
      </c>
      <c r="B6224" s="319" t="s">
        <v>7640</v>
      </c>
      <c r="C6224" s="319" t="s">
        <v>1876</v>
      </c>
      <c r="D6224" s="320" t="s">
        <v>12331</v>
      </c>
    </row>
    <row r="6225" spans="1:4" ht="13.5">
      <c r="A6225" s="322">
        <v>88267</v>
      </c>
      <c r="B6225" s="319" t="s">
        <v>7641</v>
      </c>
      <c r="C6225" s="319" t="s">
        <v>1876</v>
      </c>
      <c r="D6225" s="320" t="s">
        <v>12332</v>
      </c>
    </row>
    <row r="6226" spans="1:4" ht="13.5">
      <c r="A6226" s="322">
        <v>88268</v>
      </c>
      <c r="B6226" s="319" t="s">
        <v>7642</v>
      </c>
      <c r="C6226" s="319" t="s">
        <v>1876</v>
      </c>
      <c r="D6226" s="320" t="s">
        <v>12333</v>
      </c>
    </row>
    <row r="6227" spans="1:4" ht="13.5">
      <c r="A6227" s="322">
        <v>88269</v>
      </c>
      <c r="B6227" s="319" t="s">
        <v>7643</v>
      </c>
      <c r="C6227" s="319" t="s">
        <v>1876</v>
      </c>
      <c r="D6227" s="320" t="s">
        <v>12322</v>
      </c>
    </row>
    <row r="6228" spans="1:4" ht="13.5">
      <c r="A6228" s="322">
        <v>88270</v>
      </c>
      <c r="B6228" s="319" t="s">
        <v>7644</v>
      </c>
      <c r="C6228" s="319" t="s">
        <v>1876</v>
      </c>
      <c r="D6228" s="320" t="s">
        <v>12334</v>
      </c>
    </row>
    <row r="6229" spans="1:4" ht="13.5">
      <c r="A6229" s="322">
        <v>88272</v>
      </c>
      <c r="B6229" s="319" t="s">
        <v>7645</v>
      </c>
      <c r="C6229" s="319" t="s">
        <v>1876</v>
      </c>
      <c r="D6229" s="320" t="s">
        <v>12335</v>
      </c>
    </row>
    <row r="6230" spans="1:4" ht="13.5">
      <c r="A6230" s="322">
        <v>88273</v>
      </c>
      <c r="B6230" s="319" t="s">
        <v>7646</v>
      </c>
      <c r="C6230" s="319" t="s">
        <v>1876</v>
      </c>
      <c r="D6230" s="320" t="s">
        <v>11366</v>
      </c>
    </row>
    <row r="6231" spans="1:4" ht="13.5">
      <c r="A6231" s="322">
        <v>88274</v>
      </c>
      <c r="B6231" s="319" t="s">
        <v>7647</v>
      </c>
      <c r="C6231" s="319" t="s">
        <v>1876</v>
      </c>
      <c r="D6231" s="320" t="s">
        <v>12336</v>
      </c>
    </row>
    <row r="6232" spans="1:4" ht="13.5">
      <c r="A6232" s="322">
        <v>88275</v>
      </c>
      <c r="B6232" s="319" t="s">
        <v>7648</v>
      </c>
      <c r="C6232" s="319" t="s">
        <v>1876</v>
      </c>
      <c r="D6232" s="320" t="s">
        <v>10482</v>
      </c>
    </row>
    <row r="6233" spans="1:4" ht="13.5">
      <c r="A6233" s="322">
        <v>88277</v>
      </c>
      <c r="B6233" s="319" t="s">
        <v>7649</v>
      </c>
      <c r="C6233" s="319" t="s">
        <v>1876</v>
      </c>
      <c r="D6233" s="320" t="s">
        <v>12337</v>
      </c>
    </row>
    <row r="6234" spans="1:4" ht="13.5">
      <c r="A6234" s="322">
        <v>88278</v>
      </c>
      <c r="B6234" s="319" t="s">
        <v>7650</v>
      </c>
      <c r="C6234" s="319" t="s">
        <v>1876</v>
      </c>
      <c r="D6234" s="320" t="s">
        <v>11679</v>
      </c>
    </row>
    <row r="6235" spans="1:4" ht="13.5">
      <c r="A6235" s="322">
        <v>88279</v>
      </c>
      <c r="B6235" s="319" t="s">
        <v>7651</v>
      </c>
      <c r="C6235" s="319" t="s">
        <v>1876</v>
      </c>
      <c r="D6235" s="320" t="s">
        <v>9739</v>
      </c>
    </row>
    <row r="6236" spans="1:4" ht="13.5">
      <c r="A6236" s="322">
        <v>88281</v>
      </c>
      <c r="B6236" s="319" t="s">
        <v>7652</v>
      </c>
      <c r="C6236" s="319" t="s">
        <v>1876</v>
      </c>
      <c r="D6236" s="320" t="s">
        <v>12338</v>
      </c>
    </row>
    <row r="6237" spans="1:4" ht="13.5">
      <c r="A6237" s="322">
        <v>88282</v>
      </c>
      <c r="B6237" s="319" t="s">
        <v>7653</v>
      </c>
      <c r="C6237" s="319" t="s">
        <v>1876</v>
      </c>
      <c r="D6237" s="320" t="s">
        <v>10229</v>
      </c>
    </row>
    <row r="6238" spans="1:4" ht="13.5">
      <c r="A6238" s="322">
        <v>88283</v>
      </c>
      <c r="B6238" s="319" t="s">
        <v>7654</v>
      </c>
      <c r="C6238" s="319" t="s">
        <v>1876</v>
      </c>
      <c r="D6238" s="320" t="s">
        <v>10793</v>
      </c>
    </row>
    <row r="6239" spans="1:4" ht="13.5">
      <c r="A6239" s="322">
        <v>88284</v>
      </c>
      <c r="B6239" s="319" t="s">
        <v>7655</v>
      </c>
      <c r="C6239" s="319" t="s">
        <v>1876</v>
      </c>
      <c r="D6239" s="320" t="s">
        <v>10721</v>
      </c>
    </row>
    <row r="6240" spans="1:4" ht="13.5">
      <c r="A6240" s="322">
        <v>88285</v>
      </c>
      <c r="B6240" s="319" t="s">
        <v>7656</v>
      </c>
      <c r="C6240" s="319" t="s">
        <v>1876</v>
      </c>
      <c r="D6240" s="320" t="s">
        <v>8108</v>
      </c>
    </row>
    <row r="6241" spans="1:4" ht="13.5">
      <c r="A6241" s="322">
        <v>88286</v>
      </c>
      <c r="B6241" s="319" t="s">
        <v>7657</v>
      </c>
      <c r="C6241" s="319" t="s">
        <v>1876</v>
      </c>
      <c r="D6241" s="320" t="s">
        <v>12339</v>
      </c>
    </row>
    <row r="6242" spans="1:4" ht="13.5">
      <c r="A6242" s="322">
        <v>88288</v>
      </c>
      <c r="B6242" s="319" t="s">
        <v>7658</v>
      </c>
      <c r="C6242" s="319" t="s">
        <v>1876</v>
      </c>
      <c r="D6242" s="320" t="s">
        <v>10765</v>
      </c>
    </row>
    <row r="6243" spans="1:4" ht="13.5">
      <c r="A6243" s="322">
        <v>88291</v>
      </c>
      <c r="B6243" s="319" t="s">
        <v>7659</v>
      </c>
      <c r="C6243" s="319" t="s">
        <v>1876</v>
      </c>
      <c r="D6243" s="320" t="s">
        <v>9701</v>
      </c>
    </row>
    <row r="6244" spans="1:4" ht="13.5">
      <c r="A6244" s="322">
        <v>88292</v>
      </c>
      <c r="B6244" s="319" t="s">
        <v>7660</v>
      </c>
      <c r="C6244" s="319" t="s">
        <v>1876</v>
      </c>
      <c r="D6244" s="320" t="s">
        <v>12340</v>
      </c>
    </row>
    <row r="6245" spans="1:4" ht="13.5">
      <c r="A6245" s="322">
        <v>88293</v>
      </c>
      <c r="B6245" s="319" t="s">
        <v>7661</v>
      </c>
      <c r="C6245" s="319" t="s">
        <v>1876</v>
      </c>
      <c r="D6245" s="320" t="s">
        <v>10431</v>
      </c>
    </row>
    <row r="6246" spans="1:4" ht="13.5">
      <c r="A6246" s="322">
        <v>88294</v>
      </c>
      <c r="B6246" s="319" t="s">
        <v>7662</v>
      </c>
      <c r="C6246" s="319" t="s">
        <v>1876</v>
      </c>
      <c r="D6246" s="320" t="s">
        <v>11713</v>
      </c>
    </row>
    <row r="6247" spans="1:4" ht="13.5">
      <c r="A6247" s="322">
        <v>88295</v>
      </c>
      <c r="B6247" s="319" t="s">
        <v>7663</v>
      </c>
      <c r="C6247" s="319" t="s">
        <v>1876</v>
      </c>
      <c r="D6247" s="320" t="s">
        <v>10334</v>
      </c>
    </row>
    <row r="6248" spans="1:4" ht="13.5">
      <c r="A6248" s="322">
        <v>88296</v>
      </c>
      <c r="B6248" s="319" t="s">
        <v>7664</v>
      </c>
      <c r="C6248" s="319" t="s">
        <v>1876</v>
      </c>
      <c r="D6248" s="320" t="s">
        <v>12341</v>
      </c>
    </row>
    <row r="6249" spans="1:4" ht="13.5">
      <c r="A6249" s="322">
        <v>88297</v>
      </c>
      <c r="B6249" s="319" t="s">
        <v>7665</v>
      </c>
      <c r="C6249" s="319" t="s">
        <v>1876</v>
      </c>
      <c r="D6249" s="320" t="s">
        <v>12342</v>
      </c>
    </row>
    <row r="6250" spans="1:4" ht="13.5">
      <c r="A6250" s="322">
        <v>88298</v>
      </c>
      <c r="B6250" s="319" t="s">
        <v>7666</v>
      </c>
      <c r="C6250" s="319" t="s">
        <v>1876</v>
      </c>
      <c r="D6250" s="320" t="s">
        <v>10573</v>
      </c>
    </row>
    <row r="6251" spans="1:4" ht="13.5">
      <c r="A6251" s="322">
        <v>88299</v>
      </c>
      <c r="B6251" s="319" t="s">
        <v>7667</v>
      </c>
      <c r="C6251" s="319" t="s">
        <v>1876</v>
      </c>
      <c r="D6251" s="320" t="s">
        <v>10168</v>
      </c>
    </row>
    <row r="6252" spans="1:4" ht="13.5">
      <c r="A6252" s="322">
        <v>88300</v>
      </c>
      <c r="B6252" s="319" t="s">
        <v>7668</v>
      </c>
      <c r="C6252" s="319" t="s">
        <v>1876</v>
      </c>
      <c r="D6252" s="320" t="s">
        <v>12343</v>
      </c>
    </row>
    <row r="6253" spans="1:4" ht="13.5">
      <c r="A6253" s="322">
        <v>88301</v>
      </c>
      <c r="B6253" s="319" t="s">
        <v>7669</v>
      </c>
      <c r="C6253" s="319" t="s">
        <v>1876</v>
      </c>
      <c r="D6253" s="320" t="s">
        <v>12344</v>
      </c>
    </row>
    <row r="6254" spans="1:4" ht="13.5">
      <c r="A6254" s="322">
        <v>88302</v>
      </c>
      <c r="B6254" s="319" t="s">
        <v>7670</v>
      </c>
      <c r="C6254" s="319" t="s">
        <v>1876</v>
      </c>
      <c r="D6254" s="320" t="s">
        <v>10751</v>
      </c>
    </row>
    <row r="6255" spans="1:4" ht="13.5">
      <c r="A6255" s="322">
        <v>88303</v>
      </c>
      <c r="B6255" s="319" t="s">
        <v>7671</v>
      </c>
      <c r="C6255" s="319" t="s">
        <v>1876</v>
      </c>
      <c r="D6255" s="320" t="s">
        <v>10436</v>
      </c>
    </row>
    <row r="6256" spans="1:4" ht="13.5">
      <c r="A6256" s="322">
        <v>88304</v>
      </c>
      <c r="B6256" s="319" t="s">
        <v>7672</v>
      </c>
      <c r="C6256" s="319" t="s">
        <v>1876</v>
      </c>
      <c r="D6256" s="320" t="s">
        <v>9585</v>
      </c>
    </row>
    <row r="6257" spans="1:4" ht="13.5">
      <c r="A6257" s="322">
        <v>88306</v>
      </c>
      <c r="B6257" s="319" t="s">
        <v>7673</v>
      </c>
      <c r="C6257" s="319" t="s">
        <v>1876</v>
      </c>
      <c r="D6257" s="320" t="s">
        <v>12331</v>
      </c>
    </row>
    <row r="6258" spans="1:4" ht="13.5">
      <c r="A6258" s="322">
        <v>88307</v>
      </c>
      <c r="B6258" s="319" t="s">
        <v>7674</v>
      </c>
      <c r="C6258" s="319" t="s">
        <v>1876</v>
      </c>
      <c r="D6258" s="320" t="s">
        <v>12345</v>
      </c>
    </row>
    <row r="6259" spans="1:4" ht="13.5">
      <c r="A6259" s="322">
        <v>88308</v>
      </c>
      <c r="B6259" s="319" t="s">
        <v>7675</v>
      </c>
      <c r="C6259" s="319" t="s">
        <v>1876</v>
      </c>
      <c r="D6259" s="320" t="s">
        <v>12346</v>
      </c>
    </row>
    <row r="6260" spans="1:4" ht="13.5">
      <c r="A6260" s="322">
        <v>88309</v>
      </c>
      <c r="B6260" s="319" t="s">
        <v>7676</v>
      </c>
      <c r="C6260" s="319" t="s">
        <v>1876</v>
      </c>
      <c r="D6260" s="320" t="s">
        <v>12347</v>
      </c>
    </row>
    <row r="6261" spans="1:4" ht="13.5">
      <c r="A6261" s="322">
        <v>88310</v>
      </c>
      <c r="B6261" s="319" t="s">
        <v>7677</v>
      </c>
      <c r="C6261" s="319" t="s">
        <v>1876</v>
      </c>
      <c r="D6261" s="320" t="s">
        <v>11366</v>
      </c>
    </row>
    <row r="6262" spans="1:4" ht="13.5">
      <c r="A6262" s="322">
        <v>88311</v>
      </c>
      <c r="B6262" s="319" t="s">
        <v>7678</v>
      </c>
      <c r="C6262" s="319" t="s">
        <v>1876</v>
      </c>
      <c r="D6262" s="320" t="s">
        <v>12348</v>
      </c>
    </row>
    <row r="6263" spans="1:4" ht="13.5">
      <c r="A6263" s="322">
        <v>88312</v>
      </c>
      <c r="B6263" s="319" t="s">
        <v>7679</v>
      </c>
      <c r="C6263" s="319" t="s">
        <v>1876</v>
      </c>
      <c r="D6263" s="320" t="s">
        <v>9626</v>
      </c>
    </row>
    <row r="6264" spans="1:4" ht="13.5">
      <c r="A6264" s="322">
        <v>88313</v>
      </c>
      <c r="B6264" s="319" t="s">
        <v>7680</v>
      </c>
      <c r="C6264" s="319" t="s">
        <v>1876</v>
      </c>
      <c r="D6264" s="320" t="s">
        <v>8071</v>
      </c>
    </row>
    <row r="6265" spans="1:4" ht="13.5">
      <c r="A6265" s="322">
        <v>88314</v>
      </c>
      <c r="B6265" s="319" t="s">
        <v>7681</v>
      </c>
      <c r="C6265" s="319" t="s">
        <v>1876</v>
      </c>
      <c r="D6265" s="320" t="s">
        <v>12349</v>
      </c>
    </row>
    <row r="6266" spans="1:4" ht="13.5">
      <c r="A6266" s="322">
        <v>88315</v>
      </c>
      <c r="B6266" s="319" t="s">
        <v>7682</v>
      </c>
      <c r="C6266" s="319" t="s">
        <v>1876</v>
      </c>
      <c r="D6266" s="320" t="s">
        <v>12322</v>
      </c>
    </row>
    <row r="6267" spans="1:4" ht="13.5">
      <c r="A6267" s="322">
        <v>88316</v>
      </c>
      <c r="B6267" s="319" t="s">
        <v>7683</v>
      </c>
      <c r="C6267" s="319" t="s">
        <v>1876</v>
      </c>
      <c r="D6267" s="320" t="s">
        <v>12152</v>
      </c>
    </row>
    <row r="6268" spans="1:4" ht="13.5">
      <c r="A6268" s="322">
        <v>88317</v>
      </c>
      <c r="B6268" s="319" t="s">
        <v>7684</v>
      </c>
      <c r="C6268" s="319" t="s">
        <v>1876</v>
      </c>
      <c r="D6268" s="320" t="s">
        <v>12322</v>
      </c>
    </row>
    <row r="6269" spans="1:4" ht="13.5">
      <c r="A6269" s="322">
        <v>88318</v>
      </c>
      <c r="B6269" s="319" t="s">
        <v>7685</v>
      </c>
      <c r="C6269" s="319" t="s">
        <v>1876</v>
      </c>
      <c r="D6269" s="320" t="s">
        <v>8827</v>
      </c>
    </row>
    <row r="6270" spans="1:4" ht="13.5">
      <c r="A6270" s="322">
        <v>88320</v>
      </c>
      <c r="B6270" s="319" t="s">
        <v>7686</v>
      </c>
      <c r="C6270" s="319" t="s">
        <v>1876</v>
      </c>
      <c r="D6270" s="320" t="s">
        <v>12350</v>
      </c>
    </row>
    <row r="6271" spans="1:4" ht="13.5">
      <c r="A6271" s="322">
        <v>88321</v>
      </c>
      <c r="B6271" s="319" t="s">
        <v>7687</v>
      </c>
      <c r="C6271" s="319" t="s">
        <v>1876</v>
      </c>
      <c r="D6271" s="320" t="s">
        <v>12351</v>
      </c>
    </row>
    <row r="6272" spans="1:4" ht="13.5">
      <c r="A6272" s="322">
        <v>88322</v>
      </c>
      <c r="B6272" s="319" t="s">
        <v>7688</v>
      </c>
      <c r="C6272" s="319" t="s">
        <v>1876</v>
      </c>
      <c r="D6272" s="320" t="s">
        <v>11717</v>
      </c>
    </row>
    <row r="6273" spans="1:4" ht="13.5">
      <c r="A6273" s="322">
        <v>88323</v>
      </c>
      <c r="B6273" s="319" t="s">
        <v>7689</v>
      </c>
      <c r="C6273" s="319" t="s">
        <v>1876</v>
      </c>
      <c r="D6273" s="320" t="s">
        <v>12352</v>
      </c>
    </row>
    <row r="6274" spans="1:4" ht="13.5">
      <c r="A6274" s="322">
        <v>88324</v>
      </c>
      <c r="B6274" s="319" t="s">
        <v>7690</v>
      </c>
      <c r="C6274" s="319" t="s">
        <v>1876</v>
      </c>
      <c r="D6274" s="320" t="s">
        <v>9737</v>
      </c>
    </row>
    <row r="6275" spans="1:4" ht="13.5">
      <c r="A6275" s="322">
        <v>88325</v>
      </c>
      <c r="B6275" s="319" t="s">
        <v>7691</v>
      </c>
      <c r="C6275" s="319" t="s">
        <v>1876</v>
      </c>
      <c r="D6275" s="320" t="s">
        <v>9741</v>
      </c>
    </row>
    <row r="6276" spans="1:4" ht="13.5">
      <c r="A6276" s="322">
        <v>88326</v>
      </c>
      <c r="B6276" s="319" t="s">
        <v>7692</v>
      </c>
      <c r="C6276" s="319" t="s">
        <v>1876</v>
      </c>
      <c r="D6276" s="320" t="s">
        <v>12353</v>
      </c>
    </row>
    <row r="6277" spans="1:4" ht="13.5">
      <c r="A6277" s="322">
        <v>88377</v>
      </c>
      <c r="B6277" s="319" t="s">
        <v>7693</v>
      </c>
      <c r="C6277" s="319" t="s">
        <v>1876</v>
      </c>
      <c r="D6277" s="320" t="s">
        <v>11382</v>
      </c>
    </row>
    <row r="6278" spans="1:4" ht="13.5">
      <c r="A6278" s="322">
        <v>88441</v>
      </c>
      <c r="B6278" s="319" t="s">
        <v>7694</v>
      </c>
      <c r="C6278" s="319" t="s">
        <v>1876</v>
      </c>
      <c r="D6278" s="320" t="s">
        <v>9691</v>
      </c>
    </row>
    <row r="6279" spans="1:4" ht="13.5">
      <c r="A6279" s="322">
        <v>88597</v>
      </c>
      <c r="B6279" s="319" t="s">
        <v>7695</v>
      </c>
      <c r="C6279" s="319" t="s">
        <v>1876</v>
      </c>
      <c r="D6279" s="320" t="s">
        <v>8250</v>
      </c>
    </row>
    <row r="6280" spans="1:4" ht="13.5">
      <c r="A6280" s="322">
        <v>90766</v>
      </c>
      <c r="B6280" s="319" t="s">
        <v>7696</v>
      </c>
      <c r="C6280" s="319" t="s">
        <v>1876</v>
      </c>
      <c r="D6280" s="320" t="s">
        <v>11721</v>
      </c>
    </row>
    <row r="6281" spans="1:4" ht="13.5">
      <c r="A6281" s="322">
        <v>90767</v>
      </c>
      <c r="B6281" s="319" t="s">
        <v>7697</v>
      </c>
      <c r="C6281" s="319" t="s">
        <v>1876</v>
      </c>
      <c r="D6281" s="320" t="s">
        <v>10692</v>
      </c>
    </row>
    <row r="6282" spans="1:4" ht="13.5">
      <c r="A6282" s="322">
        <v>90768</v>
      </c>
      <c r="B6282" s="319" t="s">
        <v>7698</v>
      </c>
      <c r="C6282" s="319" t="s">
        <v>1876</v>
      </c>
      <c r="D6282" s="320" t="s">
        <v>12354</v>
      </c>
    </row>
    <row r="6283" spans="1:4" ht="13.5">
      <c r="A6283" s="322">
        <v>90769</v>
      </c>
      <c r="B6283" s="319" t="s">
        <v>7699</v>
      </c>
      <c r="C6283" s="319" t="s">
        <v>1876</v>
      </c>
      <c r="D6283" s="320" t="s">
        <v>12355</v>
      </c>
    </row>
    <row r="6284" spans="1:4" ht="13.5">
      <c r="A6284" s="322">
        <v>90770</v>
      </c>
      <c r="B6284" s="319" t="s">
        <v>7700</v>
      </c>
      <c r="C6284" s="319" t="s">
        <v>1876</v>
      </c>
      <c r="D6284" s="320" t="s">
        <v>12356</v>
      </c>
    </row>
    <row r="6285" spans="1:4" ht="13.5">
      <c r="A6285" s="322">
        <v>90771</v>
      </c>
      <c r="B6285" s="319" t="s">
        <v>7701</v>
      </c>
      <c r="C6285" s="319" t="s">
        <v>1876</v>
      </c>
      <c r="D6285" s="320" t="s">
        <v>11706</v>
      </c>
    </row>
    <row r="6286" spans="1:4" ht="13.5">
      <c r="A6286" s="322">
        <v>90772</v>
      </c>
      <c r="B6286" s="319" t="s">
        <v>7702</v>
      </c>
      <c r="C6286" s="319" t="s">
        <v>1876</v>
      </c>
      <c r="D6286" s="320" t="s">
        <v>12357</v>
      </c>
    </row>
    <row r="6287" spans="1:4" ht="13.5">
      <c r="A6287" s="322">
        <v>90773</v>
      </c>
      <c r="B6287" s="319" t="s">
        <v>7703</v>
      </c>
      <c r="C6287" s="319" t="s">
        <v>1876</v>
      </c>
      <c r="D6287" s="320" t="s">
        <v>12330</v>
      </c>
    </row>
    <row r="6288" spans="1:4" ht="13.5">
      <c r="A6288" s="322">
        <v>90775</v>
      </c>
      <c r="B6288" s="319" t="s">
        <v>7704</v>
      </c>
      <c r="C6288" s="319" t="s">
        <v>1876</v>
      </c>
      <c r="D6288" s="320" t="s">
        <v>12358</v>
      </c>
    </row>
    <row r="6289" spans="1:4" ht="13.5">
      <c r="A6289" s="322">
        <v>90776</v>
      </c>
      <c r="B6289" s="319" t="s">
        <v>7705</v>
      </c>
      <c r="C6289" s="319" t="s">
        <v>1876</v>
      </c>
      <c r="D6289" s="320" t="s">
        <v>12359</v>
      </c>
    </row>
    <row r="6290" spans="1:4" ht="13.5">
      <c r="A6290" s="322">
        <v>90777</v>
      </c>
      <c r="B6290" s="319" t="s">
        <v>7706</v>
      </c>
      <c r="C6290" s="319" t="s">
        <v>1876</v>
      </c>
      <c r="D6290" s="320" t="s">
        <v>12360</v>
      </c>
    </row>
    <row r="6291" spans="1:4" ht="13.5">
      <c r="A6291" s="322">
        <v>90778</v>
      </c>
      <c r="B6291" s="319" t="s">
        <v>7707</v>
      </c>
      <c r="C6291" s="319" t="s">
        <v>1876</v>
      </c>
      <c r="D6291" s="320" t="s">
        <v>12361</v>
      </c>
    </row>
    <row r="6292" spans="1:4" ht="13.5">
      <c r="A6292" s="322">
        <v>90779</v>
      </c>
      <c r="B6292" s="319" t="s">
        <v>7708</v>
      </c>
      <c r="C6292" s="319" t="s">
        <v>1876</v>
      </c>
      <c r="D6292" s="320" t="s">
        <v>12362</v>
      </c>
    </row>
    <row r="6293" spans="1:4" ht="13.5">
      <c r="A6293" s="322">
        <v>90780</v>
      </c>
      <c r="B6293" s="319" t="s">
        <v>7709</v>
      </c>
      <c r="C6293" s="319" t="s">
        <v>1876</v>
      </c>
      <c r="D6293" s="320" t="s">
        <v>12363</v>
      </c>
    </row>
    <row r="6294" spans="1:4" ht="13.5">
      <c r="A6294" s="322">
        <v>90781</v>
      </c>
      <c r="B6294" s="319" t="s">
        <v>7710</v>
      </c>
      <c r="C6294" s="319" t="s">
        <v>1876</v>
      </c>
      <c r="D6294" s="320" t="s">
        <v>12364</v>
      </c>
    </row>
    <row r="6295" spans="1:4" ht="13.5">
      <c r="A6295" s="322">
        <v>91677</v>
      </c>
      <c r="B6295" s="319" t="s">
        <v>7711</v>
      </c>
      <c r="C6295" s="319" t="s">
        <v>1876</v>
      </c>
      <c r="D6295" s="320" t="s">
        <v>12365</v>
      </c>
    </row>
    <row r="6296" spans="1:4" ht="13.5">
      <c r="A6296" s="322">
        <v>91678</v>
      </c>
      <c r="B6296" s="319" t="s">
        <v>7712</v>
      </c>
      <c r="C6296" s="319" t="s">
        <v>1876</v>
      </c>
      <c r="D6296" s="320" t="s">
        <v>12366</v>
      </c>
    </row>
    <row r="6297" spans="1:4" ht="13.5">
      <c r="A6297" s="322">
        <v>93556</v>
      </c>
      <c r="B6297" s="319" t="s">
        <v>7713</v>
      </c>
      <c r="C6297" s="319" t="s">
        <v>1590</v>
      </c>
      <c r="D6297" s="320" t="s">
        <v>10655</v>
      </c>
    </row>
    <row r="6298" spans="1:4" ht="13.5">
      <c r="A6298" s="322">
        <v>93557</v>
      </c>
      <c r="B6298" s="319" t="s">
        <v>7714</v>
      </c>
      <c r="C6298" s="319" t="s">
        <v>1590</v>
      </c>
      <c r="D6298" s="320" t="s">
        <v>12367</v>
      </c>
    </row>
    <row r="6299" spans="1:4" ht="13.5">
      <c r="A6299" s="322">
        <v>93558</v>
      </c>
      <c r="B6299" s="319" t="s">
        <v>7715</v>
      </c>
      <c r="C6299" s="319" t="s">
        <v>1590</v>
      </c>
      <c r="D6299" s="320" t="s">
        <v>12368</v>
      </c>
    </row>
    <row r="6300" spans="1:4" ht="13.5">
      <c r="A6300" s="322">
        <v>93559</v>
      </c>
      <c r="B6300" s="319" t="s">
        <v>7695</v>
      </c>
      <c r="C6300" s="319" t="s">
        <v>1590</v>
      </c>
      <c r="D6300" s="320" t="s">
        <v>12369</v>
      </c>
    </row>
    <row r="6301" spans="1:4" ht="13.5">
      <c r="A6301" s="322">
        <v>93560</v>
      </c>
      <c r="B6301" s="319" t="s">
        <v>7703</v>
      </c>
      <c r="C6301" s="319" t="s">
        <v>1590</v>
      </c>
      <c r="D6301" s="320" t="s">
        <v>12370</v>
      </c>
    </row>
    <row r="6302" spans="1:4" ht="13.5">
      <c r="A6302" s="322">
        <v>93561</v>
      </c>
      <c r="B6302" s="319" t="s">
        <v>7704</v>
      </c>
      <c r="C6302" s="319" t="s">
        <v>1590</v>
      </c>
      <c r="D6302" s="320" t="s">
        <v>12371</v>
      </c>
    </row>
    <row r="6303" spans="1:4" ht="13.5">
      <c r="A6303" s="322">
        <v>93562</v>
      </c>
      <c r="B6303" s="319" t="s">
        <v>7701</v>
      </c>
      <c r="C6303" s="319" t="s">
        <v>1590</v>
      </c>
      <c r="D6303" s="320" t="s">
        <v>12372</v>
      </c>
    </row>
    <row r="6304" spans="1:4" ht="13.5">
      <c r="A6304" s="322">
        <v>93563</v>
      </c>
      <c r="B6304" s="319" t="s">
        <v>7696</v>
      </c>
      <c r="C6304" s="319" t="s">
        <v>1590</v>
      </c>
      <c r="D6304" s="320" t="s">
        <v>12373</v>
      </c>
    </row>
    <row r="6305" spans="1:4" ht="13.5">
      <c r="A6305" s="322">
        <v>93564</v>
      </c>
      <c r="B6305" s="319" t="s">
        <v>7697</v>
      </c>
      <c r="C6305" s="319" t="s">
        <v>1590</v>
      </c>
      <c r="D6305" s="320" t="s">
        <v>12374</v>
      </c>
    </row>
    <row r="6306" spans="1:4" ht="13.5">
      <c r="A6306" s="322">
        <v>93565</v>
      </c>
      <c r="B6306" s="319" t="s">
        <v>7706</v>
      </c>
      <c r="C6306" s="319" t="s">
        <v>1590</v>
      </c>
      <c r="D6306" s="320" t="s">
        <v>12375</v>
      </c>
    </row>
    <row r="6307" spans="1:4" ht="13.5">
      <c r="A6307" s="322">
        <v>93566</v>
      </c>
      <c r="B6307" s="319" t="s">
        <v>7702</v>
      </c>
      <c r="C6307" s="319" t="s">
        <v>1590</v>
      </c>
      <c r="D6307" s="320" t="s">
        <v>12376</v>
      </c>
    </row>
    <row r="6308" spans="1:4" ht="13.5">
      <c r="A6308" s="322">
        <v>93567</v>
      </c>
      <c r="B6308" s="319" t="s">
        <v>7707</v>
      </c>
      <c r="C6308" s="319" t="s">
        <v>1590</v>
      </c>
      <c r="D6308" s="320" t="s">
        <v>12377</v>
      </c>
    </row>
    <row r="6309" spans="1:4" ht="13.5">
      <c r="A6309" s="322">
        <v>93568</v>
      </c>
      <c r="B6309" s="319" t="s">
        <v>7708</v>
      </c>
      <c r="C6309" s="319" t="s">
        <v>1590</v>
      </c>
      <c r="D6309" s="320" t="s">
        <v>12378</v>
      </c>
    </row>
    <row r="6310" spans="1:4" ht="13.5">
      <c r="A6310" s="322">
        <v>93569</v>
      </c>
      <c r="B6310" s="319" t="s">
        <v>7716</v>
      </c>
      <c r="C6310" s="319" t="s">
        <v>1590</v>
      </c>
      <c r="D6310" s="320" t="s">
        <v>12379</v>
      </c>
    </row>
    <row r="6311" spans="1:4" ht="13.5">
      <c r="A6311" s="322">
        <v>93570</v>
      </c>
      <c r="B6311" s="319" t="s">
        <v>7717</v>
      </c>
      <c r="C6311" s="319" t="s">
        <v>1590</v>
      </c>
      <c r="D6311" s="320" t="s">
        <v>12380</v>
      </c>
    </row>
    <row r="6312" spans="1:4" ht="13.5">
      <c r="A6312" s="322">
        <v>93571</v>
      </c>
      <c r="B6312" s="319" t="s">
        <v>7718</v>
      </c>
      <c r="C6312" s="319" t="s">
        <v>1590</v>
      </c>
      <c r="D6312" s="320" t="s">
        <v>12381</v>
      </c>
    </row>
    <row r="6313" spans="1:4" ht="13.5">
      <c r="A6313" s="322">
        <v>93572</v>
      </c>
      <c r="B6313" s="319" t="s">
        <v>7719</v>
      </c>
      <c r="C6313" s="319" t="s">
        <v>1590</v>
      </c>
      <c r="D6313" s="320" t="s">
        <v>12382</v>
      </c>
    </row>
    <row r="6314" spans="1:4" ht="13.5">
      <c r="A6314" s="322">
        <v>94295</v>
      </c>
      <c r="B6314" s="319" t="s">
        <v>7709</v>
      </c>
      <c r="C6314" s="319" t="s">
        <v>1590</v>
      </c>
      <c r="D6314" s="320" t="s">
        <v>12383</v>
      </c>
    </row>
    <row r="6315" spans="1:4" ht="13.5">
      <c r="A6315" s="322">
        <v>94296</v>
      </c>
      <c r="B6315" s="319" t="s">
        <v>7710</v>
      </c>
      <c r="C6315" s="319" t="s">
        <v>1590</v>
      </c>
      <c r="D6315" s="320" t="s">
        <v>12384</v>
      </c>
    </row>
    <row r="6316" spans="1:4" ht="13.5">
      <c r="A6316" s="322">
        <v>95308</v>
      </c>
      <c r="B6316" s="319" t="s">
        <v>7720</v>
      </c>
      <c r="C6316" s="319" t="s">
        <v>1876</v>
      </c>
      <c r="D6316" s="320" t="s">
        <v>8014</v>
      </c>
    </row>
    <row r="6317" spans="1:4" ht="13.5">
      <c r="A6317" s="322">
        <v>95309</v>
      </c>
      <c r="B6317" s="319" t="s">
        <v>7721</v>
      </c>
      <c r="C6317" s="319" t="s">
        <v>1876</v>
      </c>
      <c r="D6317" s="320" t="s">
        <v>8181</v>
      </c>
    </row>
    <row r="6318" spans="1:4" ht="13.5">
      <c r="A6318" s="322">
        <v>95310</v>
      </c>
      <c r="B6318" s="319" t="s">
        <v>7722</v>
      </c>
      <c r="C6318" s="319" t="s">
        <v>1876</v>
      </c>
      <c r="D6318" s="320" t="s">
        <v>7967</v>
      </c>
    </row>
    <row r="6319" spans="1:4" ht="13.5">
      <c r="A6319" s="322">
        <v>95311</v>
      </c>
      <c r="B6319" s="319" t="s">
        <v>7723</v>
      </c>
      <c r="C6319" s="319" t="s">
        <v>1876</v>
      </c>
      <c r="D6319" s="320" t="s">
        <v>8014</v>
      </c>
    </row>
    <row r="6320" spans="1:4" ht="13.5">
      <c r="A6320" s="322">
        <v>95312</v>
      </c>
      <c r="B6320" s="319" t="s">
        <v>7724</v>
      </c>
      <c r="C6320" s="319" t="s">
        <v>1876</v>
      </c>
      <c r="D6320" s="320" t="s">
        <v>8034</v>
      </c>
    </row>
    <row r="6321" spans="1:4" ht="13.5">
      <c r="A6321" s="322">
        <v>95313</v>
      </c>
      <c r="B6321" s="319" t="s">
        <v>7725</v>
      </c>
      <c r="C6321" s="319" t="s">
        <v>1876</v>
      </c>
      <c r="D6321" s="320" t="s">
        <v>8078</v>
      </c>
    </row>
    <row r="6322" spans="1:4" ht="13.5">
      <c r="A6322" s="322">
        <v>95314</v>
      </c>
      <c r="B6322" s="319" t="s">
        <v>7726</v>
      </c>
      <c r="C6322" s="319" t="s">
        <v>1876</v>
      </c>
      <c r="D6322" s="320" t="s">
        <v>8034</v>
      </c>
    </row>
    <row r="6323" spans="1:4" ht="13.5">
      <c r="A6323" s="322">
        <v>95315</v>
      </c>
      <c r="B6323" s="319" t="s">
        <v>7727</v>
      </c>
      <c r="C6323" s="319" t="s">
        <v>1876</v>
      </c>
      <c r="D6323" s="320" t="s">
        <v>8075</v>
      </c>
    </row>
    <row r="6324" spans="1:4" ht="13.5">
      <c r="A6324" s="322">
        <v>95316</v>
      </c>
      <c r="B6324" s="319" t="s">
        <v>7728</v>
      </c>
      <c r="C6324" s="319" t="s">
        <v>1876</v>
      </c>
      <c r="D6324" s="320" t="s">
        <v>7997</v>
      </c>
    </row>
    <row r="6325" spans="1:4" ht="13.5">
      <c r="A6325" s="322">
        <v>95317</v>
      </c>
      <c r="B6325" s="319" t="s">
        <v>7729</v>
      </c>
      <c r="C6325" s="319" t="s">
        <v>1876</v>
      </c>
      <c r="D6325" s="320" t="s">
        <v>8075</v>
      </c>
    </row>
    <row r="6326" spans="1:4" ht="13.5">
      <c r="A6326" s="322">
        <v>95318</v>
      </c>
      <c r="B6326" s="319" t="s">
        <v>7730</v>
      </c>
      <c r="C6326" s="319" t="s">
        <v>1876</v>
      </c>
      <c r="D6326" s="320" t="s">
        <v>8034</v>
      </c>
    </row>
    <row r="6327" spans="1:4" ht="13.5">
      <c r="A6327" s="322">
        <v>95319</v>
      </c>
      <c r="B6327" s="319" t="s">
        <v>7731</v>
      </c>
      <c r="C6327" s="319" t="s">
        <v>1876</v>
      </c>
      <c r="D6327" s="320" t="s">
        <v>8182</v>
      </c>
    </row>
    <row r="6328" spans="1:4" ht="13.5">
      <c r="A6328" s="322">
        <v>95320</v>
      </c>
      <c r="B6328" s="319" t="s">
        <v>7732</v>
      </c>
      <c r="C6328" s="319" t="s">
        <v>1876</v>
      </c>
      <c r="D6328" s="320" t="s">
        <v>8014</v>
      </c>
    </row>
    <row r="6329" spans="1:4" ht="13.5">
      <c r="A6329" s="322">
        <v>95321</v>
      </c>
      <c r="B6329" s="319" t="s">
        <v>7733</v>
      </c>
      <c r="C6329" s="319" t="s">
        <v>1876</v>
      </c>
      <c r="D6329" s="320" t="s">
        <v>8080</v>
      </c>
    </row>
    <row r="6330" spans="1:4" ht="13.5">
      <c r="A6330" s="322">
        <v>95322</v>
      </c>
      <c r="B6330" s="319" t="s">
        <v>7734</v>
      </c>
      <c r="C6330" s="319" t="s">
        <v>1876</v>
      </c>
      <c r="D6330" s="320" t="s">
        <v>8095</v>
      </c>
    </row>
    <row r="6331" spans="1:4" ht="13.5">
      <c r="A6331" s="322">
        <v>95323</v>
      </c>
      <c r="B6331" s="319" t="s">
        <v>7735</v>
      </c>
      <c r="C6331" s="319" t="s">
        <v>1876</v>
      </c>
      <c r="D6331" s="320" t="s">
        <v>8075</v>
      </c>
    </row>
    <row r="6332" spans="1:4" ht="13.5">
      <c r="A6332" s="322">
        <v>95324</v>
      </c>
      <c r="B6332" s="319" t="s">
        <v>7736</v>
      </c>
      <c r="C6332" s="319" t="s">
        <v>1876</v>
      </c>
      <c r="D6332" s="320" t="s">
        <v>8078</v>
      </c>
    </row>
    <row r="6333" spans="1:4" ht="13.5">
      <c r="A6333" s="322">
        <v>95325</v>
      </c>
      <c r="B6333" s="319" t="s">
        <v>7737</v>
      </c>
      <c r="C6333" s="319" t="s">
        <v>1876</v>
      </c>
      <c r="D6333" s="320" t="s">
        <v>8075</v>
      </c>
    </row>
    <row r="6334" spans="1:4" ht="13.5">
      <c r="A6334" s="322">
        <v>95326</v>
      </c>
      <c r="B6334" s="319" t="s">
        <v>7738</v>
      </c>
      <c r="C6334" s="319" t="s">
        <v>1876</v>
      </c>
      <c r="D6334" s="320" t="s">
        <v>8095</v>
      </c>
    </row>
    <row r="6335" spans="1:4" ht="13.5">
      <c r="A6335" s="322">
        <v>95327</v>
      </c>
      <c r="B6335" s="319" t="s">
        <v>7739</v>
      </c>
      <c r="C6335" s="319" t="s">
        <v>1876</v>
      </c>
      <c r="D6335" s="320" t="s">
        <v>12153</v>
      </c>
    </row>
    <row r="6336" spans="1:4" ht="13.5">
      <c r="A6336" s="322">
        <v>95328</v>
      </c>
      <c r="B6336" s="319" t="s">
        <v>7740</v>
      </c>
      <c r="C6336" s="319" t="s">
        <v>1876</v>
      </c>
      <c r="D6336" s="320" t="s">
        <v>8034</v>
      </c>
    </row>
    <row r="6337" spans="1:4" ht="13.5">
      <c r="A6337" s="322">
        <v>95329</v>
      </c>
      <c r="B6337" s="319" t="s">
        <v>7741</v>
      </c>
      <c r="C6337" s="319" t="s">
        <v>1876</v>
      </c>
      <c r="D6337" s="320" t="s">
        <v>8094</v>
      </c>
    </row>
    <row r="6338" spans="1:4" ht="13.5">
      <c r="A6338" s="322">
        <v>95330</v>
      </c>
      <c r="B6338" s="319" t="s">
        <v>7742</v>
      </c>
      <c r="C6338" s="319" t="s">
        <v>1876</v>
      </c>
      <c r="D6338" s="320" t="s">
        <v>8034</v>
      </c>
    </row>
    <row r="6339" spans="1:4" ht="13.5">
      <c r="A6339" s="322">
        <v>95331</v>
      </c>
      <c r="B6339" s="319" t="s">
        <v>7743</v>
      </c>
      <c r="C6339" s="319" t="s">
        <v>1876</v>
      </c>
      <c r="D6339" s="320" t="s">
        <v>8182</v>
      </c>
    </row>
    <row r="6340" spans="1:4" ht="13.5">
      <c r="A6340" s="322">
        <v>95332</v>
      </c>
      <c r="B6340" s="319" t="s">
        <v>7744</v>
      </c>
      <c r="C6340" s="319" t="s">
        <v>1876</v>
      </c>
      <c r="D6340" s="320" t="s">
        <v>8097</v>
      </c>
    </row>
    <row r="6341" spans="1:4" ht="13.5">
      <c r="A6341" s="322">
        <v>95333</v>
      </c>
      <c r="B6341" s="319" t="s">
        <v>7745</v>
      </c>
      <c r="C6341" s="319" t="s">
        <v>1876</v>
      </c>
      <c r="D6341" s="320" t="s">
        <v>8097</v>
      </c>
    </row>
    <row r="6342" spans="1:4" ht="13.5">
      <c r="A6342" s="322">
        <v>95334</v>
      </c>
      <c r="B6342" s="319" t="s">
        <v>7746</v>
      </c>
      <c r="C6342" s="319" t="s">
        <v>1876</v>
      </c>
      <c r="D6342" s="320" t="s">
        <v>11351</v>
      </c>
    </row>
    <row r="6343" spans="1:4" ht="13.5">
      <c r="A6343" s="322">
        <v>95335</v>
      </c>
      <c r="B6343" s="319" t="s">
        <v>7747</v>
      </c>
      <c r="C6343" s="319" t="s">
        <v>1876</v>
      </c>
      <c r="D6343" s="320" t="s">
        <v>7975</v>
      </c>
    </row>
    <row r="6344" spans="1:4" ht="13.5">
      <c r="A6344" s="322">
        <v>95336</v>
      </c>
      <c r="B6344" s="319" t="s">
        <v>7748</v>
      </c>
      <c r="C6344" s="319" t="s">
        <v>1876</v>
      </c>
      <c r="D6344" s="320" t="s">
        <v>8080</v>
      </c>
    </row>
    <row r="6345" spans="1:4" ht="13.5">
      <c r="A6345" s="322">
        <v>95337</v>
      </c>
      <c r="B6345" s="319" t="s">
        <v>7749</v>
      </c>
      <c r="C6345" s="319" t="s">
        <v>1876</v>
      </c>
      <c r="D6345" s="320" t="s">
        <v>8034</v>
      </c>
    </row>
    <row r="6346" spans="1:4" ht="13.5">
      <c r="A6346" s="322">
        <v>95338</v>
      </c>
      <c r="B6346" s="319" t="s">
        <v>7750</v>
      </c>
      <c r="C6346" s="319" t="s">
        <v>1876</v>
      </c>
      <c r="D6346" s="320" t="s">
        <v>8086</v>
      </c>
    </row>
    <row r="6347" spans="1:4" ht="13.5">
      <c r="A6347" s="322">
        <v>95339</v>
      </c>
      <c r="B6347" s="319" t="s">
        <v>7751</v>
      </c>
      <c r="C6347" s="319" t="s">
        <v>1876</v>
      </c>
      <c r="D6347" s="320" t="s">
        <v>12153</v>
      </c>
    </row>
    <row r="6348" spans="1:4" ht="13.5">
      <c r="A6348" s="322">
        <v>95340</v>
      </c>
      <c r="B6348" s="319" t="s">
        <v>7752</v>
      </c>
      <c r="C6348" s="319" t="s">
        <v>1876</v>
      </c>
      <c r="D6348" s="320" t="s">
        <v>8078</v>
      </c>
    </row>
    <row r="6349" spans="1:4" ht="13.5">
      <c r="A6349" s="322">
        <v>95341</v>
      </c>
      <c r="B6349" s="319" t="s">
        <v>7753</v>
      </c>
      <c r="C6349" s="319" t="s">
        <v>1876</v>
      </c>
      <c r="D6349" s="320" t="s">
        <v>8078</v>
      </c>
    </row>
    <row r="6350" spans="1:4" ht="13.5">
      <c r="A6350" s="322">
        <v>95342</v>
      </c>
      <c r="B6350" s="319" t="s">
        <v>7754</v>
      </c>
      <c r="C6350" s="319" t="s">
        <v>1876</v>
      </c>
      <c r="D6350" s="320" t="s">
        <v>8183</v>
      </c>
    </row>
    <row r="6351" spans="1:4" ht="13.5">
      <c r="A6351" s="322">
        <v>95343</v>
      </c>
      <c r="B6351" s="319" t="s">
        <v>7755</v>
      </c>
      <c r="C6351" s="319" t="s">
        <v>1876</v>
      </c>
      <c r="D6351" s="320" t="s">
        <v>8034</v>
      </c>
    </row>
    <row r="6352" spans="1:4" ht="13.5">
      <c r="A6352" s="322">
        <v>95344</v>
      </c>
      <c r="B6352" s="319" t="s">
        <v>7756</v>
      </c>
      <c r="C6352" s="319" t="s">
        <v>1876</v>
      </c>
      <c r="D6352" s="320" t="s">
        <v>8014</v>
      </c>
    </row>
    <row r="6353" spans="1:4" ht="13.5">
      <c r="A6353" s="322">
        <v>95345</v>
      </c>
      <c r="B6353" s="319" t="s">
        <v>7757</v>
      </c>
      <c r="C6353" s="319" t="s">
        <v>1876</v>
      </c>
      <c r="D6353" s="320" t="s">
        <v>12150</v>
      </c>
    </row>
    <row r="6354" spans="1:4" ht="13.5">
      <c r="A6354" s="322">
        <v>95346</v>
      </c>
      <c r="B6354" s="319" t="s">
        <v>7758</v>
      </c>
      <c r="C6354" s="319" t="s">
        <v>1876</v>
      </c>
      <c r="D6354" s="320" t="s">
        <v>8022</v>
      </c>
    </row>
    <row r="6355" spans="1:4" ht="13.5">
      <c r="A6355" s="322">
        <v>95347</v>
      </c>
      <c r="B6355" s="319" t="s">
        <v>7759</v>
      </c>
      <c r="C6355" s="319" t="s">
        <v>1876</v>
      </c>
      <c r="D6355" s="320" t="s">
        <v>8022</v>
      </c>
    </row>
    <row r="6356" spans="1:4" ht="13.5">
      <c r="A6356" s="322">
        <v>95348</v>
      </c>
      <c r="B6356" s="319" t="s">
        <v>7760</v>
      </c>
      <c r="C6356" s="319" t="s">
        <v>1876</v>
      </c>
      <c r="D6356" s="320" t="s">
        <v>8104</v>
      </c>
    </row>
    <row r="6357" spans="1:4" ht="13.5">
      <c r="A6357" s="322">
        <v>95349</v>
      </c>
      <c r="B6357" s="319" t="s">
        <v>7761</v>
      </c>
      <c r="C6357" s="319" t="s">
        <v>1876</v>
      </c>
      <c r="D6357" s="320" t="s">
        <v>8095</v>
      </c>
    </row>
    <row r="6358" spans="1:4" ht="13.5">
      <c r="A6358" s="322">
        <v>95350</v>
      </c>
      <c r="B6358" s="319" t="s">
        <v>7762</v>
      </c>
      <c r="C6358" s="319" t="s">
        <v>1876</v>
      </c>
      <c r="D6358" s="320" t="s">
        <v>8022</v>
      </c>
    </row>
    <row r="6359" spans="1:4" ht="13.5">
      <c r="A6359" s="322">
        <v>95351</v>
      </c>
      <c r="B6359" s="319" t="s">
        <v>7763</v>
      </c>
      <c r="C6359" s="319" t="s">
        <v>1876</v>
      </c>
      <c r="D6359" s="320" t="s">
        <v>8094</v>
      </c>
    </row>
    <row r="6360" spans="1:4" ht="13.5">
      <c r="A6360" s="322">
        <v>95352</v>
      </c>
      <c r="B6360" s="319" t="s">
        <v>7764</v>
      </c>
      <c r="C6360" s="319" t="s">
        <v>1876</v>
      </c>
      <c r="D6360" s="320" t="s">
        <v>8022</v>
      </c>
    </row>
    <row r="6361" spans="1:4" ht="13.5">
      <c r="A6361" s="322">
        <v>95354</v>
      </c>
      <c r="B6361" s="319" t="s">
        <v>7765</v>
      </c>
      <c r="C6361" s="319" t="s">
        <v>1876</v>
      </c>
      <c r="D6361" s="320" t="s">
        <v>7967</v>
      </c>
    </row>
    <row r="6362" spans="1:4" ht="13.5">
      <c r="A6362" s="322">
        <v>95355</v>
      </c>
      <c r="B6362" s="319" t="s">
        <v>7766</v>
      </c>
      <c r="C6362" s="319" t="s">
        <v>1876</v>
      </c>
      <c r="D6362" s="320" t="s">
        <v>7967</v>
      </c>
    </row>
    <row r="6363" spans="1:4" ht="13.5">
      <c r="A6363" s="322">
        <v>95356</v>
      </c>
      <c r="B6363" s="319" t="s">
        <v>7767</v>
      </c>
      <c r="C6363" s="319" t="s">
        <v>1876</v>
      </c>
      <c r="D6363" s="320" t="s">
        <v>8182</v>
      </c>
    </row>
    <row r="6364" spans="1:4" ht="13.5">
      <c r="A6364" s="322">
        <v>95357</v>
      </c>
      <c r="B6364" s="319" t="s">
        <v>7768</v>
      </c>
      <c r="C6364" s="319" t="s">
        <v>1876</v>
      </c>
      <c r="D6364" s="320" t="s">
        <v>8034</v>
      </c>
    </row>
    <row r="6365" spans="1:4" ht="13.5">
      <c r="A6365" s="322">
        <v>95358</v>
      </c>
      <c r="B6365" s="319" t="s">
        <v>7769</v>
      </c>
      <c r="C6365" s="319" t="s">
        <v>1876</v>
      </c>
      <c r="D6365" s="320" t="s">
        <v>8080</v>
      </c>
    </row>
    <row r="6366" spans="1:4" ht="13.5">
      <c r="A6366" s="322">
        <v>95359</v>
      </c>
      <c r="B6366" s="319" t="s">
        <v>7770</v>
      </c>
      <c r="C6366" s="319" t="s">
        <v>1876</v>
      </c>
      <c r="D6366" s="320" t="s">
        <v>8080</v>
      </c>
    </row>
    <row r="6367" spans="1:4" ht="13.5">
      <c r="A6367" s="322">
        <v>95360</v>
      </c>
      <c r="B6367" s="319" t="s">
        <v>7771</v>
      </c>
      <c r="C6367" s="319" t="s">
        <v>1876</v>
      </c>
      <c r="D6367" s="320" t="s">
        <v>8014</v>
      </c>
    </row>
    <row r="6368" spans="1:4" ht="13.5">
      <c r="A6368" s="322">
        <v>95361</v>
      </c>
      <c r="B6368" s="319" t="s">
        <v>7772</v>
      </c>
      <c r="C6368" s="319" t="s">
        <v>1876</v>
      </c>
      <c r="D6368" s="320" t="s">
        <v>8104</v>
      </c>
    </row>
    <row r="6369" spans="1:4" ht="13.5">
      <c r="A6369" s="322">
        <v>95362</v>
      </c>
      <c r="B6369" s="319" t="s">
        <v>7773</v>
      </c>
      <c r="C6369" s="319" t="s">
        <v>1876</v>
      </c>
      <c r="D6369" s="320" t="s">
        <v>8182</v>
      </c>
    </row>
    <row r="6370" spans="1:4" ht="13.5">
      <c r="A6370" s="322">
        <v>95363</v>
      </c>
      <c r="B6370" s="319" t="s">
        <v>7774</v>
      </c>
      <c r="C6370" s="319" t="s">
        <v>1876</v>
      </c>
      <c r="D6370" s="320" t="s">
        <v>8183</v>
      </c>
    </row>
    <row r="6371" spans="1:4" ht="13.5">
      <c r="A6371" s="322">
        <v>95364</v>
      </c>
      <c r="B6371" s="319" t="s">
        <v>7775</v>
      </c>
      <c r="C6371" s="319" t="s">
        <v>1876</v>
      </c>
      <c r="D6371" s="320" t="s">
        <v>8182</v>
      </c>
    </row>
    <row r="6372" spans="1:4" ht="13.5">
      <c r="A6372" s="322">
        <v>95365</v>
      </c>
      <c r="B6372" s="319" t="s">
        <v>7776</v>
      </c>
      <c r="C6372" s="319" t="s">
        <v>1876</v>
      </c>
      <c r="D6372" s="320" t="s">
        <v>8014</v>
      </c>
    </row>
    <row r="6373" spans="1:4" ht="13.5">
      <c r="A6373" s="322">
        <v>95366</v>
      </c>
      <c r="B6373" s="319" t="s">
        <v>7777</v>
      </c>
      <c r="C6373" s="319" t="s">
        <v>1876</v>
      </c>
      <c r="D6373" s="320" t="s">
        <v>7967</v>
      </c>
    </row>
    <row r="6374" spans="1:4" ht="13.5">
      <c r="A6374" s="322">
        <v>95367</v>
      </c>
      <c r="B6374" s="319" t="s">
        <v>7778</v>
      </c>
      <c r="C6374" s="319" t="s">
        <v>1876</v>
      </c>
      <c r="D6374" s="320" t="s">
        <v>7967</v>
      </c>
    </row>
    <row r="6375" spans="1:4" ht="13.5">
      <c r="A6375" s="322">
        <v>95368</v>
      </c>
      <c r="B6375" s="319" t="s">
        <v>7779</v>
      </c>
      <c r="C6375" s="319" t="s">
        <v>1876</v>
      </c>
      <c r="D6375" s="320" t="s">
        <v>8080</v>
      </c>
    </row>
    <row r="6376" spans="1:4" ht="13.5">
      <c r="A6376" s="322">
        <v>95369</v>
      </c>
      <c r="B6376" s="319" t="s">
        <v>7780</v>
      </c>
      <c r="C6376" s="319" t="s">
        <v>1876</v>
      </c>
      <c r="D6376" s="320" t="s">
        <v>8182</v>
      </c>
    </row>
    <row r="6377" spans="1:4" ht="13.5">
      <c r="A6377" s="322">
        <v>95370</v>
      </c>
      <c r="B6377" s="319" t="s">
        <v>7781</v>
      </c>
      <c r="C6377" s="319" t="s">
        <v>1876</v>
      </c>
      <c r="D6377" s="320" t="s">
        <v>7962</v>
      </c>
    </row>
    <row r="6378" spans="1:4" ht="13.5">
      <c r="A6378" s="322">
        <v>95371</v>
      </c>
      <c r="B6378" s="319" t="s">
        <v>7782</v>
      </c>
      <c r="C6378" s="319" t="s">
        <v>1876</v>
      </c>
      <c r="D6378" s="320" t="s">
        <v>8056</v>
      </c>
    </row>
    <row r="6379" spans="1:4" ht="13.5">
      <c r="A6379" s="322">
        <v>95372</v>
      </c>
      <c r="B6379" s="319" t="s">
        <v>7783</v>
      </c>
      <c r="C6379" s="319" t="s">
        <v>1876</v>
      </c>
      <c r="D6379" s="320" t="s">
        <v>8078</v>
      </c>
    </row>
    <row r="6380" spans="1:4" ht="13.5">
      <c r="A6380" s="322">
        <v>95373</v>
      </c>
      <c r="B6380" s="319" t="s">
        <v>7784</v>
      </c>
      <c r="C6380" s="319" t="s">
        <v>1876</v>
      </c>
      <c r="D6380" s="320" t="s">
        <v>7962</v>
      </c>
    </row>
    <row r="6381" spans="1:4" ht="13.5">
      <c r="A6381" s="322">
        <v>95374</v>
      </c>
      <c r="B6381" s="319" t="s">
        <v>7785</v>
      </c>
      <c r="C6381" s="319" t="s">
        <v>1876</v>
      </c>
      <c r="D6381" s="320" t="s">
        <v>8094</v>
      </c>
    </row>
    <row r="6382" spans="1:4" ht="13.5">
      <c r="A6382" s="322">
        <v>95375</v>
      </c>
      <c r="B6382" s="319" t="s">
        <v>7786</v>
      </c>
      <c r="C6382" s="319" t="s">
        <v>1876</v>
      </c>
      <c r="D6382" s="320" t="s">
        <v>8078</v>
      </c>
    </row>
    <row r="6383" spans="1:4" ht="13.5">
      <c r="A6383" s="322">
        <v>95376</v>
      </c>
      <c r="B6383" s="319" t="s">
        <v>7787</v>
      </c>
      <c r="C6383" s="319" t="s">
        <v>1876</v>
      </c>
      <c r="D6383" s="320" t="s">
        <v>8095</v>
      </c>
    </row>
    <row r="6384" spans="1:4" ht="13.5">
      <c r="A6384" s="322">
        <v>95377</v>
      </c>
      <c r="B6384" s="319" t="s">
        <v>7788</v>
      </c>
      <c r="C6384" s="319" t="s">
        <v>1876</v>
      </c>
      <c r="D6384" s="320" t="s">
        <v>8034</v>
      </c>
    </row>
    <row r="6385" spans="1:4" ht="13.5">
      <c r="A6385" s="322">
        <v>95378</v>
      </c>
      <c r="B6385" s="319" t="s">
        <v>7789</v>
      </c>
      <c r="C6385" s="319" t="s">
        <v>1876</v>
      </c>
      <c r="D6385" s="320" t="s">
        <v>8094</v>
      </c>
    </row>
    <row r="6386" spans="1:4" ht="13.5">
      <c r="A6386" s="322">
        <v>95379</v>
      </c>
      <c r="B6386" s="319" t="s">
        <v>7790</v>
      </c>
      <c r="C6386" s="319" t="s">
        <v>1876</v>
      </c>
      <c r="D6386" s="320" t="s">
        <v>8034</v>
      </c>
    </row>
    <row r="6387" spans="1:4" ht="13.5">
      <c r="A6387" s="322">
        <v>95380</v>
      </c>
      <c r="B6387" s="319" t="s">
        <v>7791</v>
      </c>
      <c r="C6387" s="319" t="s">
        <v>1876</v>
      </c>
      <c r="D6387" s="320" t="s">
        <v>8078</v>
      </c>
    </row>
    <row r="6388" spans="1:4" ht="13.5">
      <c r="A6388" s="322">
        <v>95381</v>
      </c>
      <c r="B6388" s="319" t="s">
        <v>7792</v>
      </c>
      <c r="C6388" s="319" t="s">
        <v>1876</v>
      </c>
      <c r="D6388" s="320" t="s">
        <v>8078</v>
      </c>
    </row>
    <row r="6389" spans="1:4" ht="13.5">
      <c r="A6389" s="322">
        <v>95382</v>
      </c>
      <c r="B6389" s="319" t="s">
        <v>7793</v>
      </c>
      <c r="C6389" s="319" t="s">
        <v>1876</v>
      </c>
      <c r="D6389" s="320" t="s">
        <v>8181</v>
      </c>
    </row>
    <row r="6390" spans="1:4" ht="13.5">
      <c r="A6390" s="322">
        <v>95383</v>
      </c>
      <c r="B6390" s="319" t="s">
        <v>7794</v>
      </c>
      <c r="C6390" s="319" t="s">
        <v>1876</v>
      </c>
      <c r="D6390" s="320" t="s">
        <v>8080</v>
      </c>
    </row>
    <row r="6391" spans="1:4" ht="13.5">
      <c r="A6391" s="322">
        <v>95384</v>
      </c>
      <c r="B6391" s="319" t="s">
        <v>7795</v>
      </c>
      <c r="C6391" s="319" t="s">
        <v>1876</v>
      </c>
      <c r="D6391" s="320" t="s">
        <v>8078</v>
      </c>
    </row>
    <row r="6392" spans="1:4" ht="13.5">
      <c r="A6392" s="322">
        <v>95385</v>
      </c>
      <c r="B6392" s="319" t="s">
        <v>7796</v>
      </c>
      <c r="C6392" s="319" t="s">
        <v>1876</v>
      </c>
      <c r="D6392" s="320" t="s">
        <v>8080</v>
      </c>
    </row>
    <row r="6393" spans="1:4" ht="13.5">
      <c r="A6393" s="322">
        <v>95386</v>
      </c>
      <c r="B6393" s="319" t="s">
        <v>7797</v>
      </c>
      <c r="C6393" s="319" t="s">
        <v>1876</v>
      </c>
      <c r="D6393" s="320" t="s">
        <v>8183</v>
      </c>
    </row>
    <row r="6394" spans="1:4" ht="13.5">
      <c r="A6394" s="322">
        <v>95387</v>
      </c>
      <c r="B6394" s="319" t="s">
        <v>7798</v>
      </c>
      <c r="C6394" s="319" t="s">
        <v>1876</v>
      </c>
      <c r="D6394" s="320" t="s">
        <v>8181</v>
      </c>
    </row>
    <row r="6395" spans="1:4" ht="13.5">
      <c r="A6395" s="322">
        <v>95388</v>
      </c>
      <c r="B6395" s="319" t="s">
        <v>7799</v>
      </c>
      <c r="C6395" s="319" t="s">
        <v>1876</v>
      </c>
      <c r="D6395" s="320" t="s">
        <v>8022</v>
      </c>
    </row>
    <row r="6396" spans="1:4" ht="13.5">
      <c r="A6396" s="322">
        <v>95389</v>
      </c>
      <c r="B6396" s="319" t="s">
        <v>7800</v>
      </c>
      <c r="C6396" s="319" t="s">
        <v>1876</v>
      </c>
      <c r="D6396" s="320" t="s">
        <v>7967</v>
      </c>
    </row>
    <row r="6397" spans="1:4" ht="13.5">
      <c r="A6397" s="322">
        <v>95390</v>
      </c>
      <c r="B6397" s="319" t="s">
        <v>7801</v>
      </c>
      <c r="C6397" s="319" t="s">
        <v>1876</v>
      </c>
      <c r="D6397" s="320" t="s">
        <v>8104</v>
      </c>
    </row>
    <row r="6398" spans="1:4" ht="13.5">
      <c r="A6398" s="322">
        <v>95391</v>
      </c>
      <c r="B6398" s="319" t="s">
        <v>7802</v>
      </c>
      <c r="C6398" s="319" t="s">
        <v>1876</v>
      </c>
      <c r="D6398" s="320" t="s">
        <v>8014</v>
      </c>
    </row>
    <row r="6399" spans="1:4" ht="13.5">
      <c r="A6399" s="322">
        <v>95392</v>
      </c>
      <c r="B6399" s="319" t="s">
        <v>7803</v>
      </c>
      <c r="C6399" s="319" t="s">
        <v>1876</v>
      </c>
      <c r="D6399" s="320" t="s">
        <v>8104</v>
      </c>
    </row>
    <row r="6400" spans="1:4" ht="13.5">
      <c r="A6400" s="322">
        <v>95393</v>
      </c>
      <c r="B6400" s="319" t="s">
        <v>7804</v>
      </c>
      <c r="C6400" s="319" t="s">
        <v>1876</v>
      </c>
      <c r="D6400" s="320" t="s">
        <v>8020</v>
      </c>
    </row>
    <row r="6401" spans="1:4" ht="13.5">
      <c r="A6401" s="322">
        <v>95394</v>
      </c>
      <c r="B6401" s="319" t="s">
        <v>7805</v>
      </c>
      <c r="C6401" s="319" t="s">
        <v>1876</v>
      </c>
      <c r="D6401" s="320" t="s">
        <v>8097</v>
      </c>
    </row>
    <row r="6402" spans="1:4" ht="13.5">
      <c r="A6402" s="322">
        <v>95395</v>
      </c>
      <c r="B6402" s="319" t="s">
        <v>7806</v>
      </c>
      <c r="C6402" s="319" t="s">
        <v>1876</v>
      </c>
      <c r="D6402" s="320" t="s">
        <v>8079</v>
      </c>
    </row>
    <row r="6403" spans="1:4" ht="13.5">
      <c r="A6403" s="322">
        <v>95396</v>
      </c>
      <c r="B6403" s="319" t="s">
        <v>7807</v>
      </c>
      <c r="C6403" s="319" t="s">
        <v>1876</v>
      </c>
      <c r="D6403" s="320" t="s">
        <v>8076</v>
      </c>
    </row>
    <row r="6404" spans="1:4" ht="13.5">
      <c r="A6404" s="322">
        <v>95397</v>
      </c>
      <c r="B6404" s="319" t="s">
        <v>7808</v>
      </c>
      <c r="C6404" s="319" t="s">
        <v>1876</v>
      </c>
      <c r="D6404" s="320" t="s">
        <v>7967</v>
      </c>
    </row>
    <row r="6405" spans="1:4" ht="13.5">
      <c r="A6405" s="322">
        <v>95398</v>
      </c>
      <c r="B6405" s="319" t="s">
        <v>7809</v>
      </c>
      <c r="C6405" s="319" t="s">
        <v>1876</v>
      </c>
      <c r="D6405" s="320" t="s">
        <v>8022</v>
      </c>
    </row>
    <row r="6406" spans="1:4" ht="13.5">
      <c r="A6406" s="322">
        <v>95399</v>
      </c>
      <c r="B6406" s="319" t="s">
        <v>7810</v>
      </c>
      <c r="C6406" s="319" t="s">
        <v>1876</v>
      </c>
      <c r="D6406" s="320" t="s">
        <v>7967</v>
      </c>
    </row>
    <row r="6407" spans="1:4" ht="13.5">
      <c r="A6407" s="322">
        <v>95400</v>
      </c>
      <c r="B6407" s="319" t="s">
        <v>7811</v>
      </c>
      <c r="C6407" s="319" t="s">
        <v>1876</v>
      </c>
      <c r="D6407" s="320" t="s">
        <v>7967</v>
      </c>
    </row>
    <row r="6408" spans="1:4" ht="13.5">
      <c r="A6408" s="322">
        <v>95401</v>
      </c>
      <c r="B6408" s="319" t="s">
        <v>7812</v>
      </c>
      <c r="C6408" s="319" t="s">
        <v>1876</v>
      </c>
      <c r="D6408" s="320" t="s">
        <v>8235</v>
      </c>
    </row>
    <row r="6409" spans="1:4" ht="13.5">
      <c r="A6409" s="322">
        <v>95402</v>
      </c>
      <c r="B6409" s="319" t="s">
        <v>7813</v>
      </c>
      <c r="C6409" s="319" t="s">
        <v>1876</v>
      </c>
      <c r="D6409" s="320" t="s">
        <v>12385</v>
      </c>
    </row>
    <row r="6410" spans="1:4" ht="13.5">
      <c r="A6410" s="322">
        <v>95403</v>
      </c>
      <c r="B6410" s="319" t="s">
        <v>7814</v>
      </c>
      <c r="C6410" s="319" t="s">
        <v>1876</v>
      </c>
      <c r="D6410" s="320" t="s">
        <v>7897</v>
      </c>
    </row>
    <row r="6411" spans="1:4" ht="13.5">
      <c r="A6411" s="322">
        <v>95404</v>
      </c>
      <c r="B6411" s="319" t="s">
        <v>7815</v>
      </c>
      <c r="C6411" s="319" t="s">
        <v>1876</v>
      </c>
      <c r="D6411" s="320" t="s">
        <v>8096</v>
      </c>
    </row>
    <row r="6412" spans="1:4" ht="13.5">
      <c r="A6412" s="322">
        <v>95405</v>
      </c>
      <c r="B6412" s="319" t="s">
        <v>7816</v>
      </c>
      <c r="C6412" s="319" t="s">
        <v>1876</v>
      </c>
      <c r="D6412" s="320" t="s">
        <v>8244</v>
      </c>
    </row>
    <row r="6413" spans="1:4" ht="13.5">
      <c r="A6413" s="322">
        <v>95406</v>
      </c>
      <c r="B6413" s="319" t="s">
        <v>7817</v>
      </c>
      <c r="C6413" s="319" t="s">
        <v>1876</v>
      </c>
      <c r="D6413" s="320" t="s">
        <v>8014</v>
      </c>
    </row>
    <row r="6414" spans="1:4" ht="13.5">
      <c r="A6414" s="322">
        <v>95407</v>
      </c>
      <c r="B6414" s="319" t="s">
        <v>7818</v>
      </c>
      <c r="C6414" s="319" t="s">
        <v>1876</v>
      </c>
      <c r="D6414" s="320" t="s">
        <v>8191</v>
      </c>
    </row>
    <row r="6415" spans="1:4" ht="13.5">
      <c r="A6415" s="322">
        <v>95408</v>
      </c>
      <c r="B6415" s="319" t="s">
        <v>7819</v>
      </c>
      <c r="C6415" s="319" t="s">
        <v>1590</v>
      </c>
      <c r="D6415" s="320" t="s">
        <v>9037</v>
      </c>
    </row>
    <row r="6416" spans="1:4" ht="13.5">
      <c r="A6416" s="322">
        <v>95409</v>
      </c>
      <c r="B6416" s="319" t="s">
        <v>7820</v>
      </c>
      <c r="C6416" s="319" t="s">
        <v>1590</v>
      </c>
      <c r="D6416" s="320" t="s">
        <v>10099</v>
      </c>
    </row>
    <row r="6417" spans="1:4" ht="13.5">
      <c r="A6417" s="322">
        <v>95410</v>
      </c>
      <c r="B6417" s="319" t="s">
        <v>7821</v>
      </c>
      <c r="C6417" s="319" t="s">
        <v>1590</v>
      </c>
      <c r="D6417" s="320" t="s">
        <v>9583</v>
      </c>
    </row>
    <row r="6418" spans="1:4" ht="13.5">
      <c r="A6418" s="322">
        <v>95411</v>
      </c>
      <c r="B6418" s="319" t="s">
        <v>7822</v>
      </c>
      <c r="C6418" s="319" t="s">
        <v>1590</v>
      </c>
      <c r="D6418" s="320" t="s">
        <v>12386</v>
      </c>
    </row>
    <row r="6419" spans="1:4" ht="13.5">
      <c r="A6419" s="322">
        <v>95412</v>
      </c>
      <c r="B6419" s="319" t="s">
        <v>7823</v>
      </c>
      <c r="C6419" s="319" t="s">
        <v>1590</v>
      </c>
      <c r="D6419" s="320" t="s">
        <v>12386</v>
      </c>
    </row>
    <row r="6420" spans="1:4" ht="13.5">
      <c r="A6420" s="322">
        <v>95413</v>
      </c>
      <c r="B6420" s="319" t="s">
        <v>7824</v>
      </c>
      <c r="C6420" s="319" t="s">
        <v>1590</v>
      </c>
      <c r="D6420" s="320" t="s">
        <v>9271</v>
      </c>
    </row>
    <row r="6421" spans="1:4" ht="13.5">
      <c r="A6421" s="322">
        <v>95414</v>
      </c>
      <c r="B6421" s="319" t="s">
        <v>7825</v>
      </c>
      <c r="C6421" s="319" t="s">
        <v>1590</v>
      </c>
      <c r="D6421" s="320" t="s">
        <v>12387</v>
      </c>
    </row>
    <row r="6422" spans="1:4" ht="13.5">
      <c r="A6422" s="322">
        <v>95415</v>
      </c>
      <c r="B6422" s="319" t="s">
        <v>7826</v>
      </c>
      <c r="C6422" s="319" t="s">
        <v>1590</v>
      </c>
      <c r="D6422" s="320" t="s">
        <v>12388</v>
      </c>
    </row>
    <row r="6423" spans="1:4" ht="13.5">
      <c r="A6423" s="322">
        <v>95416</v>
      </c>
      <c r="B6423" s="319" t="s">
        <v>7827</v>
      </c>
      <c r="C6423" s="319" t="s">
        <v>1590</v>
      </c>
      <c r="D6423" s="320" t="s">
        <v>10409</v>
      </c>
    </row>
    <row r="6424" spans="1:4" ht="13.5">
      <c r="A6424" s="322">
        <v>95417</v>
      </c>
      <c r="B6424" s="319" t="s">
        <v>7828</v>
      </c>
      <c r="C6424" s="319" t="s">
        <v>1590</v>
      </c>
      <c r="D6424" s="320" t="s">
        <v>12389</v>
      </c>
    </row>
    <row r="6425" spans="1:4" ht="13.5">
      <c r="A6425" s="322">
        <v>95418</v>
      </c>
      <c r="B6425" s="319" t="s">
        <v>7829</v>
      </c>
      <c r="C6425" s="319" t="s">
        <v>1590</v>
      </c>
      <c r="D6425" s="320" t="s">
        <v>12390</v>
      </c>
    </row>
    <row r="6426" spans="1:4" ht="13.5">
      <c r="A6426" s="322">
        <v>95419</v>
      </c>
      <c r="B6426" s="319" t="s">
        <v>7830</v>
      </c>
      <c r="C6426" s="319" t="s">
        <v>1590</v>
      </c>
      <c r="D6426" s="320" t="s">
        <v>12391</v>
      </c>
    </row>
    <row r="6427" spans="1:4" ht="13.5">
      <c r="A6427" s="322">
        <v>95420</v>
      </c>
      <c r="B6427" s="319" t="s">
        <v>7831</v>
      </c>
      <c r="C6427" s="319" t="s">
        <v>1590</v>
      </c>
      <c r="D6427" s="320" t="s">
        <v>12392</v>
      </c>
    </row>
    <row r="6428" spans="1:4" ht="13.5">
      <c r="A6428" s="322">
        <v>95421</v>
      </c>
      <c r="B6428" s="319" t="s">
        <v>7832</v>
      </c>
      <c r="C6428" s="319" t="s">
        <v>1590</v>
      </c>
      <c r="D6428" s="320" t="s">
        <v>12393</v>
      </c>
    </row>
    <row r="6429" spans="1:4" ht="13.5">
      <c r="A6429" s="322">
        <v>95422</v>
      </c>
      <c r="B6429" s="319" t="s">
        <v>7833</v>
      </c>
      <c r="C6429" s="319" t="s">
        <v>1590</v>
      </c>
      <c r="D6429" s="320" t="s">
        <v>11735</v>
      </c>
    </row>
    <row r="6430" spans="1:4" ht="13.5">
      <c r="A6430" s="322">
        <v>95423</v>
      </c>
      <c r="B6430" s="319" t="s">
        <v>7834</v>
      </c>
      <c r="C6430" s="319" t="s">
        <v>1590</v>
      </c>
      <c r="D6430" s="320" t="s">
        <v>12394</v>
      </c>
    </row>
    <row r="6431" spans="1:4" ht="13.5">
      <c r="A6431" s="322">
        <v>95424</v>
      </c>
      <c r="B6431" s="319" t="s">
        <v>7835</v>
      </c>
      <c r="C6431" s="319" t="s">
        <v>1590</v>
      </c>
      <c r="D6431" s="320" t="s">
        <v>8263</v>
      </c>
    </row>
  </sheetData>
  <printOptions horizontalCentered="1"/>
  <pageMargins left="0.59055118110236227" right="0" top="1.4960629921259843" bottom="0.78740157480314965" header="0.15748031496062992" footer="0.51181102362204722"/>
  <pageSetup paperSize="9" scale="7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6</vt:i4>
      </vt:variant>
      <vt:variant>
        <vt:lpstr>Intervalos Nomeados</vt:lpstr>
      </vt:variant>
      <vt:variant>
        <vt:i4>7</vt:i4>
      </vt:variant>
    </vt:vector>
  </HeadingPairs>
  <TitlesOfParts>
    <vt:vector size="13" baseType="lpstr">
      <vt:lpstr>TIPO 1 sapata-110 v (2)</vt:lpstr>
      <vt:lpstr>Cronograma</vt:lpstr>
      <vt:lpstr>Planilha Orçamentária</vt:lpstr>
      <vt:lpstr>Composição Unitária de Preços</vt:lpstr>
      <vt:lpstr>BDI </vt:lpstr>
      <vt:lpstr>serviços</vt:lpstr>
      <vt:lpstr>'BDI '!Area_de_impressao</vt:lpstr>
      <vt:lpstr>'Composição Unitária de Preços'!Area_de_impressao</vt:lpstr>
      <vt:lpstr>Cronograma!Area_de_impressao</vt:lpstr>
      <vt:lpstr>'Planilha Orçamentária'!Area_de_impressao</vt:lpstr>
      <vt:lpstr>'TIPO 1 sapata-110 v (2)'!Area_de_impressao</vt:lpstr>
      <vt:lpstr>'Planilha Orçamentária'!Titulos_de_impressao</vt:lpstr>
      <vt:lpstr>'TIPO 1 sapata-110 v (2)'!Titulos_de_impressao</vt:lpstr>
    </vt:vector>
  </TitlesOfParts>
  <Company>Fnde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27421740104</dc:creator>
  <cp:lastModifiedBy>DELL</cp:lastModifiedBy>
  <cp:lastPrinted>2022-11-29T14:50:15Z</cp:lastPrinted>
  <dcterms:created xsi:type="dcterms:W3CDTF">2012-10-15T18:57:41Z</dcterms:created>
  <dcterms:modified xsi:type="dcterms:W3CDTF">2022-11-29T14:50:16Z</dcterms:modified>
</cp:coreProperties>
</file>